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6435" yWindow="-15" windowWidth="18555" windowHeight="10725"/>
  </bookViews>
  <sheets>
    <sheet name="fuel by treatment" sheetId="2" r:id="rId1"/>
    <sheet name="coefficients" sheetId="1" r:id="rId2"/>
    <sheet name="Sheet1" sheetId="3" r:id="rId3"/>
    <sheet name="fuel by stand" sheetId="4" r:id="rId4"/>
  </sheets>
  <externalReferences>
    <externalReference r:id="rId5"/>
  </externalReferences>
  <calcPr calcId="125725"/>
</workbook>
</file>

<file path=xl/calcChain.xml><?xml version="1.0" encoding="utf-8"?>
<calcChain xmlns="http://schemas.openxmlformats.org/spreadsheetml/2006/main">
  <c r="Q146" i="2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145"/>
  <c r="R26"/>
  <c r="S26"/>
  <c r="T26"/>
  <c r="U26"/>
  <c r="V26"/>
  <c r="W26"/>
  <c r="X26"/>
  <c r="Y26"/>
  <c r="Z26"/>
  <c r="AA26"/>
  <c r="AB26"/>
  <c r="AC26"/>
  <c r="AD26"/>
  <c r="AE26"/>
  <c r="AF26"/>
  <c r="AG26"/>
  <c r="AH26"/>
  <c r="R27"/>
  <c r="S27"/>
  <c r="T27"/>
  <c r="U27"/>
  <c r="V27"/>
  <c r="W27"/>
  <c r="X27"/>
  <c r="Y27"/>
  <c r="Z27"/>
  <c r="AA27"/>
  <c r="AB27"/>
  <c r="AC27"/>
  <c r="AD27"/>
  <c r="AE27"/>
  <c r="AF27"/>
  <c r="AG27"/>
  <c r="AH27" s="1"/>
  <c r="R28"/>
  <c r="S28"/>
  <c r="T28"/>
  <c r="U28"/>
  <c r="V28"/>
  <c r="W28"/>
  <c r="X28"/>
  <c r="Y28"/>
  <c r="Z28"/>
  <c r="AA28"/>
  <c r="AB28"/>
  <c r="AC28"/>
  <c r="AD28"/>
  <c r="AE28"/>
  <c r="AF28"/>
  <c r="AG28"/>
  <c r="AH28" s="1"/>
  <c r="R29"/>
  <c r="S29"/>
  <c r="T29"/>
  <c r="U29"/>
  <c r="V29"/>
  <c r="W29"/>
  <c r="X29"/>
  <c r="Y29"/>
  <c r="Z29"/>
  <c r="AA29"/>
  <c r="AB29"/>
  <c r="AC29"/>
  <c r="AD29"/>
  <c r="AE29"/>
  <c r="AF29"/>
  <c r="AG29"/>
  <c r="AH29" s="1"/>
  <c r="R30"/>
  <c r="S30"/>
  <c r="T30"/>
  <c r="U30"/>
  <c r="V30"/>
  <c r="W30"/>
  <c r="X30"/>
  <c r="Y30"/>
  <c r="Z30"/>
  <c r="AA30"/>
  <c r="AB30"/>
  <c r="AC30"/>
  <c r="AD30"/>
  <c r="AE30"/>
  <c r="AF30"/>
  <c r="AG30"/>
  <c r="AH30"/>
  <c r="R31"/>
  <c r="S31"/>
  <c r="T31"/>
  <c r="U31"/>
  <c r="V31"/>
  <c r="W31"/>
  <c r="X31"/>
  <c r="Y31"/>
  <c r="Z31"/>
  <c r="AA31"/>
  <c r="AB31"/>
  <c r="AC31"/>
  <c r="AD31"/>
  <c r="AE31"/>
  <c r="AF31"/>
  <c r="AG31"/>
  <c r="AH31" s="1"/>
  <c r="R32"/>
  <c r="S32"/>
  <c r="T32"/>
  <c r="U32"/>
  <c r="V32"/>
  <c r="W32"/>
  <c r="X32"/>
  <c r="Y32"/>
  <c r="Z32"/>
  <c r="AA32"/>
  <c r="AB32"/>
  <c r="AC32"/>
  <c r="AD32"/>
  <c r="AE32"/>
  <c r="AF32"/>
  <c r="AG32"/>
  <c r="AH32" s="1"/>
  <c r="R33"/>
  <c r="S33"/>
  <c r="T33"/>
  <c r="U33"/>
  <c r="V33"/>
  <c r="W33"/>
  <c r="X33"/>
  <c r="Y33"/>
  <c r="Z33"/>
  <c r="AA33"/>
  <c r="AB33"/>
  <c r="AC33"/>
  <c r="AD33"/>
  <c r="AE33"/>
  <c r="AF33"/>
  <c r="AG33"/>
  <c r="AH33" s="1"/>
  <c r="R34"/>
  <c r="S34"/>
  <c r="T34"/>
  <c r="U34"/>
  <c r="V34"/>
  <c r="W34"/>
  <c r="X34"/>
  <c r="Y34"/>
  <c r="Z34"/>
  <c r="AA34"/>
  <c r="AB34"/>
  <c r="AC34"/>
  <c r="AD34"/>
  <c r="AE34"/>
  <c r="AF34"/>
  <c r="AG34"/>
  <c r="AH34"/>
  <c r="R35"/>
  <c r="S35"/>
  <c r="T35"/>
  <c r="U35"/>
  <c r="V35"/>
  <c r="W35"/>
  <c r="X35"/>
  <c r="Y35"/>
  <c r="Z35"/>
  <c r="AA35"/>
  <c r="AB35"/>
  <c r="AC35"/>
  <c r="AD35"/>
  <c r="AE35"/>
  <c r="AF35"/>
  <c r="AG35"/>
  <c r="AH35" s="1"/>
  <c r="R36"/>
  <c r="S36"/>
  <c r="T36"/>
  <c r="U36"/>
  <c r="V36"/>
  <c r="W36"/>
  <c r="X36"/>
  <c r="Y36"/>
  <c r="Z36"/>
  <c r="AA36"/>
  <c r="AB36"/>
  <c r="AC36"/>
  <c r="AD36"/>
  <c r="AE36"/>
  <c r="AF36"/>
  <c r="AG36"/>
  <c r="AH36"/>
  <c r="R37"/>
  <c r="S37"/>
  <c r="T37"/>
  <c r="U37"/>
  <c r="V37"/>
  <c r="W37"/>
  <c r="X37"/>
  <c r="Y37"/>
  <c r="Z37"/>
  <c r="AA37"/>
  <c r="AB37"/>
  <c r="AC37"/>
  <c r="AD37"/>
  <c r="AE37"/>
  <c r="AF37"/>
  <c r="AG37"/>
  <c r="AH37" s="1"/>
  <c r="R38"/>
  <c r="S38"/>
  <c r="T38"/>
  <c r="U38"/>
  <c r="V38"/>
  <c r="W38"/>
  <c r="X38"/>
  <c r="Y38"/>
  <c r="Z38"/>
  <c r="AA38"/>
  <c r="AB38"/>
  <c r="AC38"/>
  <c r="AD38"/>
  <c r="AE38"/>
  <c r="AF38"/>
  <c r="AG38"/>
  <c r="AH38" s="1"/>
  <c r="R39"/>
  <c r="S39"/>
  <c r="T39"/>
  <c r="U39"/>
  <c r="V39"/>
  <c r="W39"/>
  <c r="X39"/>
  <c r="Y39"/>
  <c r="Z39"/>
  <c r="AA39"/>
  <c r="AB39"/>
  <c r="AC39"/>
  <c r="AD39"/>
  <c r="AE39"/>
  <c r="AF39"/>
  <c r="AG39"/>
  <c r="AH39"/>
  <c r="R40"/>
  <c r="S40"/>
  <c r="T40"/>
  <c r="U40"/>
  <c r="V40"/>
  <c r="W40"/>
  <c r="X40"/>
  <c r="Y40"/>
  <c r="Z40"/>
  <c r="AA40"/>
  <c r="AB40"/>
  <c r="AC40"/>
  <c r="AD40"/>
  <c r="AE40"/>
  <c r="AF40"/>
  <c r="AG40"/>
  <c r="AH40" s="1"/>
  <c r="R41"/>
  <c r="S41"/>
  <c r="T41"/>
  <c r="U41"/>
  <c r="V41"/>
  <c r="W41"/>
  <c r="X41"/>
  <c r="Y41"/>
  <c r="Z41"/>
  <c r="AA41"/>
  <c r="AB41"/>
  <c r="AC41"/>
  <c r="AD41"/>
  <c r="AE41"/>
  <c r="AF41"/>
  <c r="AG41"/>
  <c r="AH41" s="1"/>
  <c r="R42"/>
  <c r="S42"/>
  <c r="T42"/>
  <c r="U42"/>
  <c r="V42"/>
  <c r="W42"/>
  <c r="X42"/>
  <c r="Y42"/>
  <c r="Z42"/>
  <c r="AA42"/>
  <c r="AB42"/>
  <c r="AC42"/>
  <c r="AD42"/>
  <c r="AE42"/>
  <c r="AF42"/>
  <c r="AG42"/>
  <c r="AH42"/>
  <c r="R43"/>
  <c r="S43"/>
  <c r="T43"/>
  <c r="U43"/>
  <c r="V43"/>
  <c r="W43"/>
  <c r="X43"/>
  <c r="Y43"/>
  <c r="Z43"/>
  <c r="AA43"/>
  <c r="AB43"/>
  <c r="AC43"/>
  <c r="AD43"/>
  <c r="AE43"/>
  <c r="AF43"/>
  <c r="AG43"/>
  <c r="AH43" s="1"/>
  <c r="R44"/>
  <c r="S44"/>
  <c r="T44"/>
  <c r="U44"/>
  <c r="V44"/>
  <c r="W44"/>
  <c r="X44"/>
  <c r="Y44"/>
  <c r="Z44"/>
  <c r="AA44"/>
  <c r="AB44"/>
  <c r="AC44"/>
  <c r="AD44"/>
  <c r="AE44"/>
  <c r="AF44"/>
  <c r="AG44"/>
  <c r="AH44" s="1"/>
  <c r="R45"/>
  <c r="S45"/>
  <c r="T45"/>
  <c r="U45"/>
  <c r="V45"/>
  <c r="W45"/>
  <c r="X45"/>
  <c r="Y45"/>
  <c r="Z45"/>
  <c r="AA45"/>
  <c r="AB45"/>
  <c r="AC45"/>
  <c r="AD45"/>
  <c r="AE45"/>
  <c r="AF45"/>
  <c r="AG45"/>
  <c r="AH45" s="1"/>
  <c r="R46"/>
  <c r="S46"/>
  <c r="T46"/>
  <c r="U46"/>
  <c r="V46"/>
  <c r="W46"/>
  <c r="X46"/>
  <c r="Y46"/>
  <c r="Z46"/>
  <c r="AA46"/>
  <c r="AB46"/>
  <c r="AC46"/>
  <c r="AD46"/>
  <c r="AE46"/>
  <c r="AF46"/>
  <c r="AG46"/>
  <c r="AH46"/>
  <c r="R47"/>
  <c r="S47"/>
  <c r="T47"/>
  <c r="U47"/>
  <c r="V47"/>
  <c r="W47"/>
  <c r="X47"/>
  <c r="Y47"/>
  <c r="Z47"/>
  <c r="AA47"/>
  <c r="AB47"/>
  <c r="AC47"/>
  <c r="AD47"/>
  <c r="AE47"/>
  <c r="AF47"/>
  <c r="AG47"/>
  <c r="AH47" s="1"/>
  <c r="R48"/>
  <c r="S48"/>
  <c r="T48"/>
  <c r="U48"/>
  <c r="V48"/>
  <c r="W48"/>
  <c r="X48"/>
  <c r="Y48"/>
  <c r="Z48"/>
  <c r="AA48"/>
  <c r="AB48"/>
  <c r="AC48"/>
  <c r="AD48"/>
  <c r="AE48"/>
  <c r="AF48"/>
  <c r="AG48"/>
  <c r="AH48" s="1"/>
  <c r="R49"/>
  <c r="S49"/>
  <c r="T49"/>
  <c r="U49"/>
  <c r="V49"/>
  <c r="W49"/>
  <c r="X49"/>
  <c r="Y49"/>
  <c r="Z49"/>
  <c r="AA49"/>
  <c r="AB49"/>
  <c r="AC49"/>
  <c r="AD49"/>
  <c r="AE49"/>
  <c r="AF49"/>
  <c r="AG49"/>
  <c r="AH49" s="1"/>
  <c r="R50"/>
  <c r="S50"/>
  <c r="T50"/>
  <c r="U50"/>
  <c r="V50"/>
  <c r="W50"/>
  <c r="X50"/>
  <c r="Y50"/>
  <c r="Z50"/>
  <c r="AA50"/>
  <c r="AB50"/>
  <c r="AC50"/>
  <c r="AD50"/>
  <c r="AE50"/>
  <c r="AF50"/>
  <c r="AG50"/>
  <c r="AH50"/>
  <c r="R51"/>
  <c r="S51"/>
  <c r="T51"/>
  <c r="U51"/>
  <c r="V51"/>
  <c r="W51"/>
  <c r="X51"/>
  <c r="Y51"/>
  <c r="Z51"/>
  <c r="AA51"/>
  <c r="AB51"/>
  <c r="AC51"/>
  <c r="AD51"/>
  <c r="AE51"/>
  <c r="AF51"/>
  <c r="AG51"/>
  <c r="AH51" s="1"/>
  <c r="R52"/>
  <c r="S52"/>
  <c r="T52"/>
  <c r="U52"/>
  <c r="V52"/>
  <c r="W52"/>
  <c r="X52"/>
  <c r="Y52"/>
  <c r="Z52"/>
  <c r="AA52"/>
  <c r="AB52"/>
  <c r="AC52"/>
  <c r="AD52"/>
  <c r="AE52"/>
  <c r="AF52"/>
  <c r="AG52"/>
  <c r="AH52"/>
  <c r="R53"/>
  <c r="S53"/>
  <c r="T53"/>
  <c r="U53"/>
  <c r="V53"/>
  <c r="W53"/>
  <c r="X53"/>
  <c r="Y53"/>
  <c r="Z53"/>
  <c r="AA53"/>
  <c r="AB53"/>
  <c r="AC53"/>
  <c r="AD53"/>
  <c r="AE53"/>
  <c r="AF53"/>
  <c r="AG53"/>
  <c r="AH53" s="1"/>
  <c r="R54"/>
  <c r="S54"/>
  <c r="T54"/>
  <c r="U54"/>
  <c r="V54"/>
  <c r="W54"/>
  <c r="X54"/>
  <c r="Y54"/>
  <c r="Z54"/>
  <c r="AA54"/>
  <c r="AB54"/>
  <c r="AC54"/>
  <c r="AD54"/>
  <c r="AE54"/>
  <c r="AF54"/>
  <c r="AG54"/>
  <c r="AH54" s="1"/>
  <c r="R55"/>
  <c r="S55"/>
  <c r="T55"/>
  <c r="U55"/>
  <c r="V55"/>
  <c r="W55"/>
  <c r="X55"/>
  <c r="Y55"/>
  <c r="Z55"/>
  <c r="AA55"/>
  <c r="AB55"/>
  <c r="AC55"/>
  <c r="AD55"/>
  <c r="AE55"/>
  <c r="AF55"/>
  <c r="AG55"/>
  <c r="AH55"/>
  <c r="R56"/>
  <c r="S56"/>
  <c r="T56"/>
  <c r="U56"/>
  <c r="V56"/>
  <c r="W56"/>
  <c r="X56"/>
  <c r="Y56"/>
  <c r="Z56"/>
  <c r="AA56"/>
  <c r="AB56"/>
  <c r="AC56"/>
  <c r="AD56"/>
  <c r="AE56"/>
  <c r="AF56"/>
  <c r="AG56"/>
  <c r="AH56" s="1"/>
  <c r="R57"/>
  <c r="S57"/>
  <c r="T57"/>
  <c r="U57"/>
  <c r="V57"/>
  <c r="W57"/>
  <c r="X57"/>
  <c r="Y57"/>
  <c r="Z57"/>
  <c r="AA57"/>
  <c r="AB57"/>
  <c r="AC57"/>
  <c r="AD57"/>
  <c r="AE57"/>
  <c r="AF57"/>
  <c r="AG57"/>
  <c r="AH57"/>
  <c r="R58"/>
  <c r="S58"/>
  <c r="T58"/>
  <c r="U58"/>
  <c r="V58"/>
  <c r="W58"/>
  <c r="X58"/>
  <c r="Y58"/>
  <c r="Z58"/>
  <c r="AA58"/>
  <c r="AB58"/>
  <c r="AC58"/>
  <c r="AD58"/>
  <c r="AE58"/>
  <c r="AF58"/>
  <c r="AG58"/>
  <c r="AH58" s="1"/>
  <c r="R59"/>
  <c r="S59"/>
  <c r="T59"/>
  <c r="U59"/>
  <c r="V59"/>
  <c r="W59"/>
  <c r="X59"/>
  <c r="Y59"/>
  <c r="Z59"/>
  <c r="AA59"/>
  <c r="AB59"/>
  <c r="AC59"/>
  <c r="AD59"/>
  <c r="AE59"/>
  <c r="AF59"/>
  <c r="AG59"/>
  <c r="AH59"/>
  <c r="R60"/>
  <c r="S60"/>
  <c r="T60"/>
  <c r="U60"/>
  <c r="V60"/>
  <c r="W60"/>
  <c r="X60"/>
  <c r="Y60"/>
  <c r="Z60"/>
  <c r="AA60"/>
  <c r="AB60"/>
  <c r="AC60"/>
  <c r="AD60"/>
  <c r="AE60"/>
  <c r="AF60"/>
  <c r="AG60"/>
  <c r="AH60" s="1"/>
  <c r="R61"/>
  <c r="S61"/>
  <c r="T61"/>
  <c r="U61"/>
  <c r="V61"/>
  <c r="W61"/>
  <c r="X61"/>
  <c r="Y61"/>
  <c r="Z61"/>
  <c r="AA61"/>
  <c r="AB61"/>
  <c r="AC61"/>
  <c r="AD61"/>
  <c r="AE61"/>
  <c r="AF61"/>
  <c r="AG61"/>
  <c r="AH61"/>
  <c r="R62"/>
  <c r="S62"/>
  <c r="T62"/>
  <c r="U62"/>
  <c r="V62"/>
  <c r="W62"/>
  <c r="X62"/>
  <c r="Y62"/>
  <c r="Z62"/>
  <c r="AA62"/>
  <c r="AB62"/>
  <c r="AC62"/>
  <c r="AD62"/>
  <c r="AE62"/>
  <c r="AF62"/>
  <c r="AG62"/>
  <c r="AH62" s="1"/>
  <c r="R63"/>
  <c r="S63"/>
  <c r="T63"/>
  <c r="U63"/>
  <c r="V63"/>
  <c r="W63"/>
  <c r="X63"/>
  <c r="Y63"/>
  <c r="Z63"/>
  <c r="AA63"/>
  <c r="AB63"/>
  <c r="AC63"/>
  <c r="AD63"/>
  <c r="AE63"/>
  <c r="AF63"/>
  <c r="AG63"/>
  <c r="AH63" s="1"/>
  <c r="R64"/>
  <c r="S64"/>
  <c r="T64"/>
  <c r="U64"/>
  <c r="V64"/>
  <c r="W64"/>
  <c r="X64"/>
  <c r="Y64"/>
  <c r="Z64"/>
  <c r="AA64"/>
  <c r="AB64"/>
  <c r="AC64"/>
  <c r="AD64"/>
  <c r="AE64"/>
  <c r="AF64"/>
  <c r="AG64"/>
  <c r="AH64" s="1"/>
  <c r="R65"/>
  <c r="S65"/>
  <c r="T65"/>
  <c r="U65"/>
  <c r="V65"/>
  <c r="W65"/>
  <c r="X65"/>
  <c r="Y65"/>
  <c r="Z65"/>
  <c r="AA65"/>
  <c r="AB65"/>
  <c r="AC65"/>
  <c r="AD65"/>
  <c r="AE65"/>
  <c r="AF65"/>
  <c r="AG65"/>
  <c r="AH65"/>
  <c r="R66"/>
  <c r="S66"/>
  <c r="T66"/>
  <c r="U66"/>
  <c r="V66"/>
  <c r="W66"/>
  <c r="X66"/>
  <c r="Y66"/>
  <c r="Z66"/>
  <c r="AA66"/>
  <c r="AB66"/>
  <c r="AC66"/>
  <c r="AD66"/>
  <c r="AE66"/>
  <c r="AF66"/>
  <c r="AG66"/>
  <c r="AH66" s="1"/>
  <c r="R67"/>
  <c r="S67"/>
  <c r="T67"/>
  <c r="U67"/>
  <c r="V67"/>
  <c r="W67"/>
  <c r="X67"/>
  <c r="Y67"/>
  <c r="Z67"/>
  <c r="AA67"/>
  <c r="AB67"/>
  <c r="AC67"/>
  <c r="AD67"/>
  <c r="AE67"/>
  <c r="AF67"/>
  <c r="AG67"/>
  <c r="AH67"/>
  <c r="R68"/>
  <c r="S68"/>
  <c r="T68"/>
  <c r="U68"/>
  <c r="V68"/>
  <c r="W68"/>
  <c r="X68"/>
  <c r="Y68"/>
  <c r="Z68"/>
  <c r="AA68"/>
  <c r="AB68"/>
  <c r="AC68"/>
  <c r="AD68"/>
  <c r="AE68"/>
  <c r="AF68"/>
  <c r="AG68"/>
  <c r="AH68" s="1"/>
  <c r="R69"/>
  <c r="S69"/>
  <c r="T69"/>
  <c r="U69"/>
  <c r="V69"/>
  <c r="W69"/>
  <c r="X69"/>
  <c r="Y69"/>
  <c r="Z69"/>
  <c r="AA69"/>
  <c r="AB69"/>
  <c r="AC69"/>
  <c r="AD69"/>
  <c r="AE69"/>
  <c r="AF69"/>
  <c r="AG69"/>
  <c r="AH69"/>
  <c r="R70"/>
  <c r="S70"/>
  <c r="T70"/>
  <c r="U70"/>
  <c r="V70"/>
  <c r="W70"/>
  <c r="X70"/>
  <c r="Y70"/>
  <c r="Z70"/>
  <c r="AA70"/>
  <c r="AB70"/>
  <c r="AC70"/>
  <c r="AD70"/>
  <c r="AE70"/>
  <c r="AF70"/>
  <c r="AG70"/>
  <c r="AH70" s="1"/>
  <c r="R71"/>
  <c r="S71"/>
  <c r="T71"/>
  <c r="U71"/>
  <c r="V71"/>
  <c r="W71"/>
  <c r="X71"/>
  <c r="Y71"/>
  <c r="Z71"/>
  <c r="AA71"/>
  <c r="AB71"/>
  <c r="AC71"/>
  <c r="AD71"/>
  <c r="AE71"/>
  <c r="AF71"/>
  <c r="AG71"/>
  <c r="AH71"/>
  <c r="R72"/>
  <c r="S72"/>
  <c r="T72"/>
  <c r="U72"/>
  <c r="V72"/>
  <c r="W72"/>
  <c r="X72"/>
  <c r="Y72"/>
  <c r="Z72"/>
  <c r="AA72"/>
  <c r="AB72"/>
  <c r="AC72"/>
  <c r="AD72"/>
  <c r="AE72"/>
  <c r="AF72"/>
  <c r="AG72"/>
  <c r="AH72"/>
  <c r="R73"/>
  <c r="S73"/>
  <c r="T73"/>
  <c r="U73"/>
  <c r="V73"/>
  <c r="W73"/>
  <c r="X73"/>
  <c r="Y73"/>
  <c r="Z73"/>
  <c r="AA73"/>
  <c r="AB73"/>
  <c r="AC73"/>
  <c r="AD73"/>
  <c r="AE73"/>
  <c r="AF73"/>
  <c r="AG73"/>
  <c r="AH73"/>
  <c r="R74"/>
  <c r="S74"/>
  <c r="T74"/>
  <c r="U74"/>
  <c r="V74"/>
  <c r="W74"/>
  <c r="X74"/>
  <c r="Y74"/>
  <c r="Z74"/>
  <c r="AA74"/>
  <c r="AB74"/>
  <c r="AC74"/>
  <c r="AD74"/>
  <c r="AE74"/>
  <c r="AF74"/>
  <c r="AG74"/>
  <c r="AH74" s="1"/>
  <c r="R75"/>
  <c r="S75"/>
  <c r="T75"/>
  <c r="U75"/>
  <c r="V75"/>
  <c r="W75"/>
  <c r="X75"/>
  <c r="Y75"/>
  <c r="Z75"/>
  <c r="AA75"/>
  <c r="AB75"/>
  <c r="AC75"/>
  <c r="AD75"/>
  <c r="AE75"/>
  <c r="AF75"/>
  <c r="AG75"/>
  <c r="AH75" s="1"/>
  <c r="R76"/>
  <c r="S76"/>
  <c r="T76"/>
  <c r="U76"/>
  <c r="V76"/>
  <c r="W76"/>
  <c r="X76"/>
  <c r="Y76"/>
  <c r="Z76"/>
  <c r="AA76"/>
  <c r="AB76"/>
  <c r="AC76"/>
  <c r="AD76"/>
  <c r="AE76"/>
  <c r="AF76"/>
  <c r="AG76"/>
  <c r="AH76" s="1"/>
  <c r="R77"/>
  <c r="S77"/>
  <c r="T77"/>
  <c r="U77"/>
  <c r="V77"/>
  <c r="W77"/>
  <c r="X77"/>
  <c r="Y77"/>
  <c r="Z77"/>
  <c r="AA77"/>
  <c r="AB77"/>
  <c r="AC77"/>
  <c r="AD77"/>
  <c r="AE77"/>
  <c r="AF77"/>
  <c r="AG77"/>
  <c r="AH77"/>
  <c r="R78"/>
  <c r="S78"/>
  <c r="T78"/>
  <c r="U78"/>
  <c r="V78"/>
  <c r="W78"/>
  <c r="X78"/>
  <c r="Y78"/>
  <c r="Z78"/>
  <c r="AA78"/>
  <c r="AB78"/>
  <c r="AC78"/>
  <c r="AD78"/>
  <c r="AE78"/>
  <c r="AF78"/>
  <c r="AG78"/>
  <c r="AH78" s="1"/>
  <c r="R79"/>
  <c r="S79"/>
  <c r="T79"/>
  <c r="U79"/>
  <c r="V79"/>
  <c r="W79"/>
  <c r="X79"/>
  <c r="Y79"/>
  <c r="Z79"/>
  <c r="AA79"/>
  <c r="AB79"/>
  <c r="AC79"/>
  <c r="AD79"/>
  <c r="AE79"/>
  <c r="AF79"/>
  <c r="AG79"/>
  <c r="AH79"/>
  <c r="R80"/>
  <c r="S80"/>
  <c r="T80"/>
  <c r="U80"/>
  <c r="V80"/>
  <c r="W80"/>
  <c r="X80"/>
  <c r="Y80"/>
  <c r="Z80"/>
  <c r="AA80"/>
  <c r="AB80"/>
  <c r="AC80"/>
  <c r="AD80"/>
  <c r="AE80"/>
  <c r="AF80"/>
  <c r="AG80"/>
  <c r="AH80" s="1"/>
  <c r="R81"/>
  <c r="S81"/>
  <c r="T81"/>
  <c r="U81"/>
  <c r="V81"/>
  <c r="W81"/>
  <c r="X81"/>
  <c r="Y81"/>
  <c r="Z81"/>
  <c r="AA81"/>
  <c r="AB81"/>
  <c r="AC81"/>
  <c r="AD81"/>
  <c r="AE81"/>
  <c r="AF81"/>
  <c r="AG81"/>
  <c r="AH81" s="1"/>
  <c r="R82"/>
  <c r="S82"/>
  <c r="T82"/>
  <c r="U82"/>
  <c r="V82"/>
  <c r="W82"/>
  <c r="X82"/>
  <c r="Y82"/>
  <c r="Z82"/>
  <c r="AA82"/>
  <c r="AB82"/>
  <c r="AC82"/>
  <c r="AD82"/>
  <c r="AE82"/>
  <c r="AF82"/>
  <c r="AG82"/>
  <c r="AH82"/>
  <c r="R83"/>
  <c r="S83"/>
  <c r="T83"/>
  <c r="U83"/>
  <c r="V83"/>
  <c r="W83"/>
  <c r="X83"/>
  <c r="Y83"/>
  <c r="Z83"/>
  <c r="AA83"/>
  <c r="AB83"/>
  <c r="AC83"/>
  <c r="AD83"/>
  <c r="AE83"/>
  <c r="AF83"/>
  <c r="AG83"/>
  <c r="AH83" s="1"/>
  <c r="R84"/>
  <c r="S84"/>
  <c r="T84"/>
  <c r="U84"/>
  <c r="V84"/>
  <c r="W84"/>
  <c r="X84"/>
  <c r="Y84"/>
  <c r="Z84"/>
  <c r="AA84"/>
  <c r="AB84"/>
  <c r="AC84"/>
  <c r="AD84"/>
  <c r="AE84"/>
  <c r="AF84"/>
  <c r="AG84"/>
  <c r="AH84"/>
  <c r="R85"/>
  <c r="S85"/>
  <c r="T85"/>
  <c r="U85"/>
  <c r="V85"/>
  <c r="W85"/>
  <c r="X85"/>
  <c r="Y85"/>
  <c r="Z85"/>
  <c r="AA85"/>
  <c r="AB85"/>
  <c r="AC85"/>
  <c r="AD85"/>
  <c r="AE85"/>
  <c r="AF85"/>
  <c r="AG85"/>
  <c r="AH85" s="1"/>
  <c r="R86"/>
  <c r="S86"/>
  <c r="T86"/>
  <c r="U86"/>
  <c r="V86"/>
  <c r="W86"/>
  <c r="X86"/>
  <c r="Y86"/>
  <c r="Z86"/>
  <c r="AA86"/>
  <c r="AB86"/>
  <c r="AC86"/>
  <c r="AD86"/>
  <c r="AE86"/>
  <c r="AF86"/>
  <c r="AG86"/>
  <c r="AH86" s="1"/>
  <c r="R87"/>
  <c r="S87"/>
  <c r="T87"/>
  <c r="U87"/>
  <c r="V87"/>
  <c r="W87"/>
  <c r="X87"/>
  <c r="Y87"/>
  <c r="Z87"/>
  <c r="AA87"/>
  <c r="AB87"/>
  <c r="AC87"/>
  <c r="AD87"/>
  <c r="AE87"/>
  <c r="AF87"/>
  <c r="AG87"/>
  <c r="AH87" s="1"/>
  <c r="R88"/>
  <c r="S88"/>
  <c r="T88"/>
  <c r="U88"/>
  <c r="V88"/>
  <c r="W88"/>
  <c r="X88"/>
  <c r="Y88"/>
  <c r="Z88"/>
  <c r="AA88"/>
  <c r="AB88"/>
  <c r="AC88"/>
  <c r="AD88"/>
  <c r="AE88"/>
  <c r="AF88"/>
  <c r="AG88"/>
  <c r="AH88"/>
  <c r="R89"/>
  <c r="S89"/>
  <c r="T89"/>
  <c r="U89"/>
  <c r="V89"/>
  <c r="W89"/>
  <c r="X89"/>
  <c r="Y89"/>
  <c r="Z89"/>
  <c r="AA89"/>
  <c r="AB89"/>
  <c r="AC89"/>
  <c r="AD89"/>
  <c r="AE89"/>
  <c r="AF89"/>
  <c r="AG89"/>
  <c r="AH89" s="1"/>
  <c r="R90"/>
  <c r="S90"/>
  <c r="T90"/>
  <c r="U90"/>
  <c r="V90"/>
  <c r="W90"/>
  <c r="X90"/>
  <c r="Y90"/>
  <c r="Z90"/>
  <c r="AA90"/>
  <c r="AB90"/>
  <c r="AC90"/>
  <c r="AD90"/>
  <c r="AE90"/>
  <c r="AF90"/>
  <c r="AG90"/>
  <c r="AH90"/>
  <c r="R91"/>
  <c r="S91"/>
  <c r="T91"/>
  <c r="U91"/>
  <c r="V91"/>
  <c r="W91"/>
  <c r="X91"/>
  <c r="Y91"/>
  <c r="Z91"/>
  <c r="AA91"/>
  <c r="AB91"/>
  <c r="AC91"/>
  <c r="AD91"/>
  <c r="AE91"/>
  <c r="AF91"/>
  <c r="AG91"/>
  <c r="AH91" s="1"/>
  <c r="R92"/>
  <c r="S92"/>
  <c r="T92"/>
  <c r="U92"/>
  <c r="V92"/>
  <c r="W92"/>
  <c r="X92"/>
  <c r="Y92"/>
  <c r="Z92"/>
  <c r="AA92"/>
  <c r="AB92"/>
  <c r="AC92"/>
  <c r="AD92"/>
  <c r="AE92"/>
  <c r="AF92"/>
  <c r="AG92"/>
  <c r="AH92" s="1"/>
  <c r="R93"/>
  <c r="S93"/>
  <c r="T93"/>
  <c r="U93"/>
  <c r="V93"/>
  <c r="W93"/>
  <c r="X93"/>
  <c r="Y93"/>
  <c r="Z93"/>
  <c r="AA93"/>
  <c r="AB93"/>
  <c r="AC93"/>
  <c r="AD93"/>
  <c r="AE93"/>
  <c r="AF93"/>
  <c r="AG93"/>
  <c r="AH93"/>
  <c r="R94"/>
  <c r="S94"/>
  <c r="T94"/>
  <c r="U94"/>
  <c r="V94"/>
  <c r="W94"/>
  <c r="X94"/>
  <c r="Y94"/>
  <c r="Z94"/>
  <c r="AA94"/>
  <c r="AB94"/>
  <c r="AC94"/>
  <c r="AD94"/>
  <c r="AE94"/>
  <c r="AF94"/>
  <c r="AG94"/>
  <c r="AH94" s="1"/>
  <c r="R95"/>
  <c r="S95"/>
  <c r="T95"/>
  <c r="U95"/>
  <c r="V95"/>
  <c r="W95"/>
  <c r="X95"/>
  <c r="Y95"/>
  <c r="Z95"/>
  <c r="AA95"/>
  <c r="AB95"/>
  <c r="AC95"/>
  <c r="AD95"/>
  <c r="AE95"/>
  <c r="AF95"/>
  <c r="AG95"/>
  <c r="AH95"/>
  <c r="R96"/>
  <c r="S96"/>
  <c r="T96"/>
  <c r="U96"/>
  <c r="V96"/>
  <c r="W96"/>
  <c r="X96"/>
  <c r="Y96"/>
  <c r="Z96"/>
  <c r="AA96"/>
  <c r="AB96"/>
  <c r="AC96"/>
  <c r="AD96"/>
  <c r="AE96"/>
  <c r="AF96"/>
  <c r="AG96"/>
  <c r="AH96" s="1"/>
  <c r="R97"/>
  <c r="S97"/>
  <c r="T97"/>
  <c r="U97"/>
  <c r="V97"/>
  <c r="W97"/>
  <c r="X97"/>
  <c r="Y97"/>
  <c r="Z97"/>
  <c r="AA97"/>
  <c r="AB97"/>
  <c r="AC97"/>
  <c r="AD97"/>
  <c r="AE97"/>
  <c r="AF97"/>
  <c r="AG97"/>
  <c r="AH97"/>
  <c r="R98"/>
  <c r="S98"/>
  <c r="T98"/>
  <c r="U98"/>
  <c r="V98"/>
  <c r="W98"/>
  <c r="X98"/>
  <c r="Y98"/>
  <c r="Z98"/>
  <c r="AA98"/>
  <c r="AB98"/>
  <c r="AC98"/>
  <c r="AD98"/>
  <c r="AE98"/>
  <c r="AF98"/>
  <c r="AG98"/>
  <c r="AH98"/>
  <c r="R99"/>
  <c r="S99"/>
  <c r="T99"/>
  <c r="U99"/>
  <c r="V99"/>
  <c r="W99"/>
  <c r="X99"/>
  <c r="Y99"/>
  <c r="Z99"/>
  <c r="AA99"/>
  <c r="AB99"/>
  <c r="AC99"/>
  <c r="AD99"/>
  <c r="AE99"/>
  <c r="AF99"/>
  <c r="AG99"/>
  <c r="AH99" s="1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R101"/>
  <c r="S101"/>
  <c r="T101"/>
  <c r="U101"/>
  <c r="V101"/>
  <c r="W101"/>
  <c r="X101"/>
  <c r="Y101"/>
  <c r="Z101"/>
  <c r="AA101"/>
  <c r="AB101"/>
  <c r="AC101"/>
  <c r="AD101"/>
  <c r="AE101"/>
  <c r="AF101"/>
  <c r="AG101"/>
  <c r="AH101" s="1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R103"/>
  <c r="S103"/>
  <c r="T103"/>
  <c r="U103"/>
  <c r="V103"/>
  <c r="W103"/>
  <c r="X103"/>
  <c r="Y103"/>
  <c r="Z103"/>
  <c r="AA103"/>
  <c r="AB103"/>
  <c r="AC103"/>
  <c r="AD103"/>
  <c r="AE103"/>
  <c r="AF103"/>
  <c r="AG103"/>
  <c r="AH103" s="1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 s="1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R107"/>
  <c r="S107"/>
  <c r="T107"/>
  <c r="U107"/>
  <c r="V107"/>
  <c r="W107"/>
  <c r="X107"/>
  <c r="Y107"/>
  <c r="Z107"/>
  <c r="AA107"/>
  <c r="AB107"/>
  <c r="AC107"/>
  <c r="AD107"/>
  <c r="AE107"/>
  <c r="AF107"/>
  <c r="AG107"/>
  <c r="AH107"/>
  <c r="R108"/>
  <c r="S108"/>
  <c r="T108"/>
  <c r="U108"/>
  <c r="V108"/>
  <c r="W108"/>
  <c r="X108"/>
  <c r="Y108"/>
  <c r="Z108"/>
  <c r="AA108"/>
  <c r="AB108"/>
  <c r="AC108"/>
  <c r="AD108"/>
  <c r="AE108"/>
  <c r="AF108"/>
  <c r="AG108"/>
  <c r="AH108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 s="1"/>
  <c r="R110"/>
  <c r="S110"/>
  <c r="T110"/>
  <c r="U110"/>
  <c r="V110"/>
  <c r="W110"/>
  <c r="X110"/>
  <c r="Y110"/>
  <c r="Z110"/>
  <c r="AA110"/>
  <c r="AB110"/>
  <c r="AC110"/>
  <c r="AD110"/>
  <c r="AE110"/>
  <c r="AF110"/>
  <c r="AG110"/>
  <c r="AH110" s="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 s="1"/>
  <c r="R112"/>
  <c r="S112"/>
  <c r="T112"/>
  <c r="U112"/>
  <c r="V112"/>
  <c r="W112"/>
  <c r="X112"/>
  <c r="Y112"/>
  <c r="Z112"/>
  <c r="AA112"/>
  <c r="AB112"/>
  <c r="AC112"/>
  <c r="AD112"/>
  <c r="AE112"/>
  <c r="AF112"/>
  <c r="AG112"/>
  <c r="AH112"/>
  <c r="R113"/>
  <c r="S113"/>
  <c r="T113"/>
  <c r="U113"/>
  <c r="V113"/>
  <c r="W113"/>
  <c r="X113"/>
  <c r="Y113"/>
  <c r="Z113"/>
  <c r="AA113"/>
  <c r="AB113"/>
  <c r="AC113"/>
  <c r="AD113"/>
  <c r="AE113"/>
  <c r="AF113"/>
  <c r="AG113"/>
  <c r="AH113" s="1"/>
  <c r="R114"/>
  <c r="S114"/>
  <c r="T114"/>
  <c r="U114"/>
  <c r="V114"/>
  <c r="W114"/>
  <c r="X114"/>
  <c r="Y114"/>
  <c r="Z114"/>
  <c r="AA114"/>
  <c r="AB114"/>
  <c r="AC114"/>
  <c r="AD114"/>
  <c r="AE114"/>
  <c r="AF114"/>
  <c r="AG114"/>
  <c r="AH114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 s="1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R117"/>
  <c r="S117"/>
  <c r="T117"/>
  <c r="U117"/>
  <c r="V117"/>
  <c r="W117"/>
  <c r="X117"/>
  <c r="Y117"/>
  <c r="Z117"/>
  <c r="AA117"/>
  <c r="AB117"/>
  <c r="AC117"/>
  <c r="AD117"/>
  <c r="AE117"/>
  <c r="AF117"/>
  <c r="AG117"/>
  <c r="AH117"/>
  <c r="R118"/>
  <c r="S118"/>
  <c r="T118"/>
  <c r="U118"/>
  <c r="V118"/>
  <c r="W118"/>
  <c r="X118"/>
  <c r="Y118"/>
  <c r="Z118"/>
  <c r="AA118"/>
  <c r="AB118"/>
  <c r="AC118"/>
  <c r="AD118"/>
  <c r="AE118"/>
  <c r="AF118"/>
  <c r="AG118"/>
  <c r="AH118" s="1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 s="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 s="1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 s="1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R124"/>
  <c r="S124"/>
  <c r="T124"/>
  <c r="U124"/>
  <c r="V124"/>
  <c r="W124"/>
  <c r="X124"/>
  <c r="Y124"/>
  <c r="Z124"/>
  <c r="AA124"/>
  <c r="AB124"/>
  <c r="AC124"/>
  <c r="AD124"/>
  <c r="AE124"/>
  <c r="AF124"/>
  <c r="AG124"/>
  <c r="AH124" s="1"/>
  <c r="R125"/>
  <c r="S125"/>
  <c r="T125"/>
  <c r="U125"/>
  <c r="V125"/>
  <c r="W125"/>
  <c r="X125"/>
  <c r="Y125"/>
  <c r="Z125"/>
  <c r="AA125"/>
  <c r="AB125"/>
  <c r="AC125"/>
  <c r="AD125"/>
  <c r="AE125"/>
  <c r="AF125"/>
  <c r="AG125"/>
  <c r="AH125"/>
  <c r="R126"/>
  <c r="S126"/>
  <c r="T126"/>
  <c r="U126"/>
  <c r="V126"/>
  <c r="W126"/>
  <c r="X126"/>
  <c r="Y126"/>
  <c r="Z126"/>
  <c r="AA126"/>
  <c r="AB126"/>
  <c r="AC126"/>
  <c r="AD126"/>
  <c r="AE126"/>
  <c r="AF126"/>
  <c r="AG126"/>
  <c r="AH126" s="1"/>
  <c r="R127"/>
  <c r="S127"/>
  <c r="T127"/>
  <c r="U127"/>
  <c r="V127"/>
  <c r="W127"/>
  <c r="X127"/>
  <c r="Y127"/>
  <c r="Z127"/>
  <c r="AA127"/>
  <c r="AB127"/>
  <c r="AC127"/>
  <c r="AD127"/>
  <c r="AE127"/>
  <c r="AF127"/>
  <c r="AG127"/>
  <c r="AH127" s="1"/>
  <c r="R128"/>
  <c r="S128"/>
  <c r="T128"/>
  <c r="U128"/>
  <c r="V128"/>
  <c r="W128"/>
  <c r="X128"/>
  <c r="Y128"/>
  <c r="Z128"/>
  <c r="AA128"/>
  <c r="AB128"/>
  <c r="AC128"/>
  <c r="AD128"/>
  <c r="AE128"/>
  <c r="AF128"/>
  <c r="AG128"/>
  <c r="AH128"/>
  <c r="R129"/>
  <c r="S129"/>
  <c r="T129"/>
  <c r="U129"/>
  <c r="V129"/>
  <c r="W129"/>
  <c r="X129"/>
  <c r="Y129"/>
  <c r="Z129"/>
  <c r="AA129"/>
  <c r="AB129"/>
  <c r="AC129"/>
  <c r="AD129"/>
  <c r="AE129"/>
  <c r="AF129"/>
  <c r="AG129"/>
  <c r="AH129" s="1"/>
  <c r="R130"/>
  <c r="S130"/>
  <c r="T130"/>
  <c r="U130"/>
  <c r="V130"/>
  <c r="W130"/>
  <c r="X130"/>
  <c r="Y130"/>
  <c r="Z130"/>
  <c r="AA130"/>
  <c r="AB130"/>
  <c r="AC130"/>
  <c r="AD130"/>
  <c r="AE130"/>
  <c r="AF130"/>
  <c r="AG130"/>
  <c r="AH130"/>
  <c r="R131"/>
  <c r="S131"/>
  <c r="T131"/>
  <c r="U131"/>
  <c r="V131"/>
  <c r="W131"/>
  <c r="X131"/>
  <c r="Y131"/>
  <c r="Z131"/>
  <c r="AA131"/>
  <c r="AB131"/>
  <c r="AC131"/>
  <c r="AD131"/>
  <c r="AE131"/>
  <c r="AF131"/>
  <c r="AG131"/>
  <c r="AH131" s="1"/>
  <c r="R132"/>
  <c r="S132"/>
  <c r="T132"/>
  <c r="U132"/>
  <c r="V132"/>
  <c r="W132"/>
  <c r="X132"/>
  <c r="Y132"/>
  <c r="Z132"/>
  <c r="AA132"/>
  <c r="AB132"/>
  <c r="AC132"/>
  <c r="AD132"/>
  <c r="AE132"/>
  <c r="AF132"/>
  <c r="AG132"/>
  <c r="AH132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 s="1"/>
  <c r="R134"/>
  <c r="S134"/>
  <c r="T134"/>
  <c r="U134"/>
  <c r="V134"/>
  <c r="W134"/>
  <c r="X134"/>
  <c r="Y134"/>
  <c r="Z134"/>
  <c r="AA134"/>
  <c r="AB134"/>
  <c r="AC134"/>
  <c r="AD134"/>
  <c r="AE134"/>
  <c r="AF134"/>
  <c r="AG134"/>
  <c r="AH134"/>
  <c r="R135"/>
  <c r="S135"/>
  <c r="T135"/>
  <c r="U135"/>
  <c r="V135"/>
  <c r="W135"/>
  <c r="X135"/>
  <c r="Y135"/>
  <c r="Z135"/>
  <c r="AA135"/>
  <c r="AB135"/>
  <c r="AC135"/>
  <c r="AD135"/>
  <c r="AE135"/>
  <c r="AF135"/>
  <c r="AG135"/>
  <c r="AH135" s="1"/>
  <c r="R136"/>
  <c r="S136"/>
  <c r="T136"/>
  <c r="U136"/>
  <c r="V136"/>
  <c r="W136"/>
  <c r="X136"/>
  <c r="Y136"/>
  <c r="Z136"/>
  <c r="AA136"/>
  <c r="AB136"/>
  <c r="AC136"/>
  <c r="AD136"/>
  <c r="AE136"/>
  <c r="AF136"/>
  <c r="AG136"/>
  <c r="AH136"/>
  <c r="R137"/>
  <c r="S137"/>
  <c r="T137"/>
  <c r="U137"/>
  <c r="V137"/>
  <c r="W137"/>
  <c r="X137"/>
  <c r="Y137"/>
  <c r="Z137"/>
  <c r="AA137"/>
  <c r="AB137"/>
  <c r="AC137"/>
  <c r="AD137"/>
  <c r="AE137"/>
  <c r="AF137"/>
  <c r="AG137"/>
  <c r="AH137"/>
  <c r="R138"/>
  <c r="S138"/>
  <c r="T138"/>
  <c r="U138"/>
  <c r="V138"/>
  <c r="W138"/>
  <c r="X138"/>
  <c r="Y138"/>
  <c r="Z138"/>
  <c r="AA138"/>
  <c r="AB138"/>
  <c r="AC138"/>
  <c r="AD138"/>
  <c r="AE138"/>
  <c r="AF138"/>
  <c r="AG138"/>
  <c r="AH138"/>
  <c r="R139"/>
  <c r="S139"/>
  <c r="T139"/>
  <c r="U139"/>
  <c r="V139"/>
  <c r="W139"/>
  <c r="X139"/>
  <c r="Y139"/>
  <c r="Z139"/>
  <c r="AA139"/>
  <c r="AB139"/>
  <c r="AC139"/>
  <c r="AD139"/>
  <c r="AE139"/>
  <c r="AF139"/>
  <c r="AG139"/>
  <c r="AH139" s="1"/>
  <c r="R140"/>
  <c r="S140"/>
  <c r="T140"/>
  <c r="U140"/>
  <c r="V140"/>
  <c r="W140"/>
  <c r="X140"/>
  <c r="Y140"/>
  <c r="Z140"/>
  <c r="AA140"/>
  <c r="AB140"/>
  <c r="AC140"/>
  <c r="AD140"/>
  <c r="AE140"/>
  <c r="AF140"/>
  <c r="AG140"/>
  <c r="AH140"/>
  <c r="R141"/>
  <c r="S141"/>
  <c r="T141"/>
  <c r="U141"/>
  <c r="V141"/>
  <c r="W141"/>
  <c r="X141"/>
  <c r="Y141"/>
  <c r="Z141"/>
  <c r="AA141"/>
  <c r="AB141"/>
  <c r="AC141"/>
  <c r="AD141"/>
  <c r="AE141"/>
  <c r="AF141"/>
  <c r="AG141"/>
  <c r="AH141"/>
  <c r="R142"/>
  <c r="S142"/>
  <c r="T142"/>
  <c r="U142"/>
  <c r="V142"/>
  <c r="W142"/>
  <c r="X142"/>
  <c r="Y142"/>
  <c r="Z142"/>
  <c r="AA142"/>
  <c r="AB142"/>
  <c r="AC142"/>
  <c r="AD142"/>
  <c r="AE142"/>
  <c r="AF142"/>
  <c r="AG142"/>
  <c r="AH142"/>
  <c r="R143"/>
  <c r="S143"/>
  <c r="T143"/>
  <c r="U143"/>
  <c r="V143"/>
  <c r="W143"/>
  <c r="X143"/>
  <c r="Y143"/>
  <c r="Z143"/>
  <c r="AA143"/>
  <c r="AB143"/>
  <c r="AC143"/>
  <c r="AD143"/>
  <c r="AE143"/>
  <c r="AF143"/>
  <c r="AG143"/>
  <c r="AH143" s="1"/>
  <c r="R144"/>
  <c r="S144"/>
  <c r="T144"/>
  <c r="U144"/>
  <c r="V144"/>
  <c r="W144"/>
  <c r="X144"/>
  <c r="Y144"/>
  <c r="Z144"/>
  <c r="AA144"/>
  <c r="AB144"/>
  <c r="AC144"/>
  <c r="AD144"/>
  <c r="AE144"/>
  <c r="AF144"/>
  <c r="AG144"/>
  <c r="AH144" s="1"/>
  <c r="R145"/>
  <c r="S145"/>
  <c r="T145"/>
  <c r="U145"/>
  <c r="V145"/>
  <c r="W145"/>
  <c r="X145"/>
  <c r="Y145"/>
  <c r="Z145"/>
  <c r="AA145"/>
  <c r="AB145"/>
  <c r="AC145"/>
  <c r="AD145"/>
  <c r="AE145"/>
  <c r="AF145"/>
  <c r="AG145"/>
  <c r="AH145" s="1"/>
  <c r="R146"/>
  <c r="S146"/>
  <c r="T146"/>
  <c r="U146"/>
  <c r="V146"/>
  <c r="W146"/>
  <c r="X146"/>
  <c r="Y146"/>
  <c r="Z146"/>
  <c r="AA146"/>
  <c r="AB146"/>
  <c r="AC146"/>
  <c r="AD146"/>
  <c r="AE146"/>
  <c r="AF146"/>
  <c r="AG146"/>
  <c r="AH146" s="1"/>
  <c r="R147"/>
  <c r="S147"/>
  <c r="T147"/>
  <c r="U147"/>
  <c r="V147"/>
  <c r="W147"/>
  <c r="X147"/>
  <c r="Y147"/>
  <c r="Z147"/>
  <c r="AA147"/>
  <c r="AB147"/>
  <c r="AC147"/>
  <c r="AD147"/>
  <c r="AE147"/>
  <c r="AF147"/>
  <c r="AG147"/>
  <c r="AH147" s="1"/>
  <c r="R148"/>
  <c r="S148"/>
  <c r="T148"/>
  <c r="U148"/>
  <c r="V148"/>
  <c r="W148"/>
  <c r="X148"/>
  <c r="Y148"/>
  <c r="Z148"/>
  <c r="AA148"/>
  <c r="AB148"/>
  <c r="AC148"/>
  <c r="AD148"/>
  <c r="AE148"/>
  <c r="AF148"/>
  <c r="AG148"/>
  <c r="AH148" s="1"/>
  <c r="R149"/>
  <c r="S149"/>
  <c r="T149"/>
  <c r="U149"/>
  <c r="V149"/>
  <c r="W149"/>
  <c r="X149"/>
  <c r="Y149"/>
  <c r="Z149"/>
  <c r="AA149"/>
  <c r="AB149"/>
  <c r="AC149"/>
  <c r="AD149"/>
  <c r="AE149"/>
  <c r="AF149"/>
  <c r="AG149"/>
  <c r="AH149" s="1"/>
  <c r="R150"/>
  <c r="S150"/>
  <c r="T150"/>
  <c r="U150"/>
  <c r="V150"/>
  <c r="W150"/>
  <c r="X150"/>
  <c r="Y150"/>
  <c r="Z150"/>
  <c r="AA150"/>
  <c r="AB150"/>
  <c r="AC150"/>
  <c r="AD150"/>
  <c r="AE150"/>
  <c r="AF150"/>
  <c r="AG150"/>
  <c r="AH150" s="1"/>
  <c r="R151"/>
  <c r="S151"/>
  <c r="T151"/>
  <c r="U151"/>
  <c r="V151"/>
  <c r="W151"/>
  <c r="X151"/>
  <c r="Y151"/>
  <c r="Z151"/>
  <c r="AA151"/>
  <c r="AB151"/>
  <c r="AC151"/>
  <c r="AD151"/>
  <c r="AE151"/>
  <c r="AF151"/>
  <c r="AG151"/>
  <c r="AH151" s="1"/>
  <c r="R152"/>
  <c r="S152"/>
  <c r="T152"/>
  <c r="U152"/>
  <c r="V152"/>
  <c r="W152"/>
  <c r="X152"/>
  <c r="Y152"/>
  <c r="Z152"/>
  <c r="AA152"/>
  <c r="AB152"/>
  <c r="AC152"/>
  <c r="AD152"/>
  <c r="AE152"/>
  <c r="AF152"/>
  <c r="AG152"/>
  <c r="AH152" s="1"/>
  <c r="R153"/>
  <c r="S153"/>
  <c r="T153"/>
  <c r="U153"/>
  <c r="V153"/>
  <c r="W153"/>
  <c r="X153"/>
  <c r="Y153"/>
  <c r="Z153"/>
  <c r="AA153"/>
  <c r="AB153"/>
  <c r="AC153"/>
  <c r="AD153"/>
  <c r="AE153"/>
  <c r="AF153"/>
  <c r="AG153"/>
  <c r="R154"/>
  <c r="S154"/>
  <c r="T154"/>
  <c r="U154"/>
  <c r="V154"/>
  <c r="W154"/>
  <c r="X154"/>
  <c r="Y154"/>
  <c r="Z154"/>
  <c r="AA154"/>
  <c r="AB154"/>
  <c r="AC154"/>
  <c r="AD154"/>
  <c r="AE154"/>
  <c r="AF154"/>
  <c r="AG154"/>
  <c r="AH154"/>
  <c r="R155"/>
  <c r="S155"/>
  <c r="T155"/>
  <c r="U155"/>
  <c r="V155"/>
  <c r="W155"/>
  <c r="X155"/>
  <c r="Y155"/>
  <c r="Z155"/>
  <c r="AA155"/>
  <c r="AB155"/>
  <c r="AC155"/>
  <c r="AD155"/>
  <c r="AE155"/>
  <c r="AF155"/>
  <c r="AG155"/>
  <c r="AH155" s="1"/>
  <c r="R156"/>
  <c r="S156"/>
  <c r="T156"/>
  <c r="U156"/>
  <c r="V156"/>
  <c r="W156"/>
  <c r="X156"/>
  <c r="Y156"/>
  <c r="Z156"/>
  <c r="AA156"/>
  <c r="AB156"/>
  <c r="AC156"/>
  <c r="AD156"/>
  <c r="AE156"/>
  <c r="AF156"/>
  <c r="AG156"/>
  <c r="AH156" s="1"/>
  <c r="R157"/>
  <c r="S157"/>
  <c r="T157"/>
  <c r="U157"/>
  <c r="V157"/>
  <c r="W157"/>
  <c r="X157"/>
  <c r="Y157"/>
  <c r="Z157"/>
  <c r="AA157"/>
  <c r="AB157"/>
  <c r="AC157"/>
  <c r="AD157"/>
  <c r="AE157"/>
  <c r="AF157"/>
  <c r="AG157"/>
  <c r="R158"/>
  <c r="S158"/>
  <c r="T158"/>
  <c r="U158"/>
  <c r="V158"/>
  <c r="W158"/>
  <c r="X158"/>
  <c r="Y158"/>
  <c r="Z158"/>
  <c r="AA158"/>
  <c r="AB158"/>
  <c r="AC158"/>
  <c r="AD158"/>
  <c r="AE158"/>
  <c r="AF158"/>
  <c r="AG158"/>
  <c r="AH158"/>
  <c r="R159"/>
  <c r="S159"/>
  <c r="T159"/>
  <c r="U159"/>
  <c r="V159"/>
  <c r="W159"/>
  <c r="X159"/>
  <c r="Y159"/>
  <c r="Z159"/>
  <c r="AA159"/>
  <c r="AB159"/>
  <c r="AC159"/>
  <c r="AD159"/>
  <c r="AE159"/>
  <c r="AF159"/>
  <c r="AG159"/>
  <c r="AH159" s="1"/>
  <c r="R160"/>
  <c r="S160"/>
  <c r="T160"/>
  <c r="U160"/>
  <c r="V160"/>
  <c r="W160"/>
  <c r="X160"/>
  <c r="Y160"/>
  <c r="Z160"/>
  <c r="AA160"/>
  <c r="AB160"/>
  <c r="AC160"/>
  <c r="AD160"/>
  <c r="AE160"/>
  <c r="AF160"/>
  <c r="AG160"/>
  <c r="AH160" s="1"/>
  <c r="R161"/>
  <c r="S161"/>
  <c r="T161"/>
  <c r="U161"/>
  <c r="V161"/>
  <c r="W161"/>
  <c r="X161"/>
  <c r="Y161"/>
  <c r="Z161"/>
  <c r="AA161"/>
  <c r="AB161"/>
  <c r="AC161"/>
  <c r="AD161"/>
  <c r="AE161"/>
  <c r="AF161"/>
  <c r="AG161"/>
  <c r="AH161"/>
  <c r="R162"/>
  <c r="S162"/>
  <c r="T162"/>
  <c r="U162"/>
  <c r="V162"/>
  <c r="W162"/>
  <c r="X162"/>
  <c r="Y162"/>
  <c r="Z162"/>
  <c r="AA162"/>
  <c r="AB162"/>
  <c r="AC162"/>
  <c r="AD162"/>
  <c r="AE162"/>
  <c r="AF162"/>
  <c r="AG162"/>
  <c r="AH162" s="1"/>
  <c r="R163"/>
  <c r="S163"/>
  <c r="T163"/>
  <c r="U163"/>
  <c r="V163"/>
  <c r="W163"/>
  <c r="X163"/>
  <c r="Y163"/>
  <c r="Z163"/>
  <c r="AA163"/>
  <c r="AB163"/>
  <c r="AC163"/>
  <c r="AD163"/>
  <c r="AE163"/>
  <c r="AF163"/>
  <c r="AG163"/>
  <c r="AH163" s="1"/>
  <c r="R164"/>
  <c r="S164"/>
  <c r="T164"/>
  <c r="U164"/>
  <c r="V164"/>
  <c r="W164"/>
  <c r="X164"/>
  <c r="Y164"/>
  <c r="Z164"/>
  <c r="AA164"/>
  <c r="AB164"/>
  <c r="AC164"/>
  <c r="AD164"/>
  <c r="AE164"/>
  <c r="AF164"/>
  <c r="AG164"/>
  <c r="AH164" s="1"/>
  <c r="R165"/>
  <c r="S165"/>
  <c r="T165"/>
  <c r="U165"/>
  <c r="V165"/>
  <c r="W165"/>
  <c r="X165"/>
  <c r="Y165"/>
  <c r="Z165"/>
  <c r="AA165"/>
  <c r="AB165"/>
  <c r="AC165"/>
  <c r="AD165"/>
  <c r="AE165"/>
  <c r="AF165"/>
  <c r="AG165"/>
  <c r="AH165" s="1"/>
  <c r="R166"/>
  <c r="S166"/>
  <c r="T166"/>
  <c r="U166"/>
  <c r="V166"/>
  <c r="W166"/>
  <c r="X166"/>
  <c r="Y166"/>
  <c r="Z166"/>
  <c r="AA166"/>
  <c r="AB166"/>
  <c r="AC166"/>
  <c r="AD166"/>
  <c r="AE166"/>
  <c r="AF166"/>
  <c r="AG166"/>
  <c r="R167"/>
  <c r="S167"/>
  <c r="T167"/>
  <c r="U167"/>
  <c r="V167"/>
  <c r="W167"/>
  <c r="X167"/>
  <c r="Y167"/>
  <c r="Z167"/>
  <c r="AA167"/>
  <c r="AB167"/>
  <c r="AC167"/>
  <c r="AD167"/>
  <c r="AE167"/>
  <c r="AF167"/>
  <c r="AG167"/>
  <c r="R168"/>
  <c r="S168"/>
  <c r="T168"/>
  <c r="U168"/>
  <c r="V168"/>
  <c r="W168"/>
  <c r="X168"/>
  <c r="Y168"/>
  <c r="Z168"/>
  <c r="AA168"/>
  <c r="AB168"/>
  <c r="AC168"/>
  <c r="AD168"/>
  <c r="AE168"/>
  <c r="AF168"/>
  <c r="AG168"/>
  <c r="AH168"/>
  <c r="R169"/>
  <c r="S169"/>
  <c r="T169"/>
  <c r="U169"/>
  <c r="V169"/>
  <c r="W169"/>
  <c r="X169"/>
  <c r="Y169"/>
  <c r="Z169"/>
  <c r="AA169"/>
  <c r="AB169"/>
  <c r="AC169"/>
  <c r="AD169"/>
  <c r="AE169"/>
  <c r="AF169"/>
  <c r="AG169"/>
  <c r="AH169" s="1"/>
  <c r="R170"/>
  <c r="S170"/>
  <c r="T170"/>
  <c r="U170"/>
  <c r="V170"/>
  <c r="W170"/>
  <c r="X170"/>
  <c r="Y170"/>
  <c r="Z170"/>
  <c r="AA170"/>
  <c r="AB170"/>
  <c r="AC170"/>
  <c r="AD170"/>
  <c r="AE170"/>
  <c r="AF170"/>
  <c r="AG170"/>
  <c r="AH170" s="1"/>
  <c r="R171"/>
  <c r="S171"/>
  <c r="T171"/>
  <c r="U171"/>
  <c r="V171"/>
  <c r="W171"/>
  <c r="X171"/>
  <c r="Y171"/>
  <c r="Z171"/>
  <c r="AA171"/>
  <c r="AB171"/>
  <c r="AC171"/>
  <c r="AD171"/>
  <c r="AE171"/>
  <c r="AF171"/>
  <c r="AG171"/>
  <c r="AH171" s="1"/>
  <c r="R172"/>
  <c r="S172"/>
  <c r="T172"/>
  <c r="U172"/>
  <c r="V172"/>
  <c r="W172"/>
  <c r="X172"/>
  <c r="Y172"/>
  <c r="Z172"/>
  <c r="AA172"/>
  <c r="AB172"/>
  <c r="AC172"/>
  <c r="AD172"/>
  <c r="AE172"/>
  <c r="AF172"/>
  <c r="AG172"/>
  <c r="AH172"/>
  <c r="R173"/>
  <c r="S173"/>
  <c r="T173"/>
  <c r="U173"/>
  <c r="V173"/>
  <c r="W173"/>
  <c r="X173"/>
  <c r="Y173"/>
  <c r="Z173"/>
  <c r="AA173"/>
  <c r="AB173"/>
  <c r="AC173"/>
  <c r="AD173"/>
  <c r="AE173"/>
  <c r="AF173"/>
  <c r="AG173"/>
  <c r="AH173" s="1"/>
  <c r="R174"/>
  <c r="S174"/>
  <c r="T174"/>
  <c r="U174"/>
  <c r="V174"/>
  <c r="W174"/>
  <c r="X174"/>
  <c r="Y174"/>
  <c r="Z174"/>
  <c r="AA174"/>
  <c r="AB174"/>
  <c r="AC174"/>
  <c r="AD174"/>
  <c r="AE174"/>
  <c r="AF174"/>
  <c r="AG174"/>
  <c r="R175"/>
  <c r="S175"/>
  <c r="T175"/>
  <c r="U175"/>
  <c r="V175"/>
  <c r="W175"/>
  <c r="X175"/>
  <c r="Y175"/>
  <c r="Z175"/>
  <c r="AA175"/>
  <c r="AB175"/>
  <c r="AC175"/>
  <c r="AD175"/>
  <c r="AE175"/>
  <c r="AF175"/>
  <c r="AG175"/>
  <c r="AH175"/>
  <c r="R176"/>
  <c r="S176"/>
  <c r="T176"/>
  <c r="U176"/>
  <c r="V176"/>
  <c r="W176"/>
  <c r="X176"/>
  <c r="Y176"/>
  <c r="Z176"/>
  <c r="AA176"/>
  <c r="AB176"/>
  <c r="AC176"/>
  <c r="AD176"/>
  <c r="AE176"/>
  <c r="AF176"/>
  <c r="AG176"/>
  <c r="AH176" s="1"/>
  <c r="R177"/>
  <c r="S177"/>
  <c r="T177"/>
  <c r="U177"/>
  <c r="V177"/>
  <c r="W177"/>
  <c r="X177"/>
  <c r="Y177"/>
  <c r="Z177"/>
  <c r="AA177"/>
  <c r="AB177"/>
  <c r="AC177"/>
  <c r="AD177"/>
  <c r="AE177"/>
  <c r="AF177"/>
  <c r="AG177"/>
  <c r="AH177" s="1"/>
  <c r="R178"/>
  <c r="S178"/>
  <c r="T178"/>
  <c r="U178"/>
  <c r="V178"/>
  <c r="W178"/>
  <c r="X178"/>
  <c r="Y178"/>
  <c r="Z178"/>
  <c r="AA178"/>
  <c r="AB178"/>
  <c r="AC178"/>
  <c r="AD178"/>
  <c r="AE178"/>
  <c r="AF178"/>
  <c r="AG178"/>
  <c r="AH178" s="1"/>
  <c r="R179"/>
  <c r="S179"/>
  <c r="T179"/>
  <c r="U179"/>
  <c r="V179"/>
  <c r="W179"/>
  <c r="X179"/>
  <c r="Y179"/>
  <c r="Z179"/>
  <c r="AA179"/>
  <c r="AB179"/>
  <c r="AC179"/>
  <c r="AD179"/>
  <c r="AE179"/>
  <c r="AF179"/>
  <c r="AG179"/>
  <c r="R180"/>
  <c r="S180"/>
  <c r="T180"/>
  <c r="U180"/>
  <c r="V180"/>
  <c r="W180"/>
  <c r="X180"/>
  <c r="Y180"/>
  <c r="Z180"/>
  <c r="AA180"/>
  <c r="AB180"/>
  <c r="AC180"/>
  <c r="AD180"/>
  <c r="AE180"/>
  <c r="AF180"/>
  <c r="AG180"/>
  <c r="AH180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 s="1"/>
  <c r="R182"/>
  <c r="S182"/>
  <c r="T182"/>
  <c r="U182"/>
  <c r="V182"/>
  <c r="W182"/>
  <c r="X182"/>
  <c r="Y182"/>
  <c r="Z182"/>
  <c r="AA182"/>
  <c r="AB182"/>
  <c r="AC182"/>
  <c r="AD182"/>
  <c r="AE182"/>
  <c r="AF182"/>
  <c r="AG182"/>
  <c r="AH182" s="1"/>
  <c r="R183"/>
  <c r="S183"/>
  <c r="T183"/>
  <c r="U183"/>
  <c r="V183"/>
  <c r="W183"/>
  <c r="X183"/>
  <c r="Y183"/>
  <c r="Z183"/>
  <c r="AA183"/>
  <c r="AB183"/>
  <c r="AC183"/>
  <c r="AD183"/>
  <c r="AE183"/>
  <c r="AF183"/>
  <c r="AG183"/>
  <c r="R184"/>
  <c r="S184"/>
  <c r="T184"/>
  <c r="U184"/>
  <c r="V184"/>
  <c r="W184"/>
  <c r="X184"/>
  <c r="Y184"/>
  <c r="Z184"/>
  <c r="AA184"/>
  <c r="AB184"/>
  <c r="AC184"/>
  <c r="AD184"/>
  <c r="AE184"/>
  <c r="AF184"/>
  <c r="AG184"/>
  <c r="AH184"/>
  <c r="R185"/>
  <c r="S185"/>
  <c r="T185"/>
  <c r="U185"/>
  <c r="V185"/>
  <c r="W185"/>
  <c r="X185"/>
  <c r="Y185"/>
  <c r="Z185"/>
  <c r="AA185"/>
  <c r="AB185"/>
  <c r="AC185"/>
  <c r="AD185"/>
  <c r="AE185"/>
  <c r="AF185"/>
  <c r="AG185"/>
  <c r="AH185" s="1"/>
  <c r="R186"/>
  <c r="S186"/>
  <c r="T186"/>
  <c r="U186"/>
  <c r="V186"/>
  <c r="W186"/>
  <c r="X186"/>
  <c r="Y186"/>
  <c r="Z186"/>
  <c r="AA186"/>
  <c r="AB186"/>
  <c r="AC186"/>
  <c r="AD186"/>
  <c r="AE186"/>
  <c r="AF186"/>
  <c r="AG186"/>
  <c r="AH186" s="1"/>
  <c r="R187"/>
  <c r="S187"/>
  <c r="T187"/>
  <c r="U187"/>
  <c r="V187"/>
  <c r="W187"/>
  <c r="X187"/>
  <c r="Y187"/>
  <c r="Z187"/>
  <c r="AA187"/>
  <c r="AB187"/>
  <c r="AC187"/>
  <c r="AD187"/>
  <c r="AE187"/>
  <c r="AF187"/>
  <c r="AG187"/>
  <c r="AH187"/>
  <c r="R188"/>
  <c r="S188"/>
  <c r="T188"/>
  <c r="U188"/>
  <c r="V188"/>
  <c r="W188"/>
  <c r="X188"/>
  <c r="Y188"/>
  <c r="Z188"/>
  <c r="AA188"/>
  <c r="AB188"/>
  <c r="AC188"/>
  <c r="AD188"/>
  <c r="AE188"/>
  <c r="AF188"/>
  <c r="AG188"/>
  <c r="AH188" s="1"/>
  <c r="R189"/>
  <c r="S189"/>
  <c r="T189"/>
  <c r="U189"/>
  <c r="V189"/>
  <c r="W189"/>
  <c r="X189"/>
  <c r="Y189"/>
  <c r="Z189"/>
  <c r="AA189"/>
  <c r="AB189"/>
  <c r="AC189"/>
  <c r="AD189"/>
  <c r="AE189"/>
  <c r="AF189"/>
  <c r="AG189"/>
  <c r="AH189" s="1"/>
  <c r="R190"/>
  <c r="S190"/>
  <c r="T190"/>
  <c r="U190"/>
  <c r="V190"/>
  <c r="W190"/>
  <c r="X190"/>
  <c r="Y190"/>
  <c r="Z190"/>
  <c r="AA190"/>
  <c r="AB190"/>
  <c r="AC190"/>
  <c r="AD190"/>
  <c r="AE190"/>
  <c r="AF190"/>
  <c r="AG190"/>
  <c r="AH190" s="1"/>
  <c r="R191"/>
  <c r="S191"/>
  <c r="T191"/>
  <c r="U191"/>
  <c r="V191"/>
  <c r="W191"/>
  <c r="X191"/>
  <c r="Y191"/>
  <c r="Z191"/>
  <c r="AA191"/>
  <c r="AB191"/>
  <c r="AC191"/>
  <c r="AD191"/>
  <c r="AE191"/>
  <c r="AF191"/>
  <c r="AG191"/>
  <c r="AH191" s="1"/>
  <c r="R192"/>
  <c r="S192"/>
  <c r="T192"/>
  <c r="U192"/>
  <c r="V192"/>
  <c r="W192"/>
  <c r="X192"/>
  <c r="Y192"/>
  <c r="Z192"/>
  <c r="AA192"/>
  <c r="AB192"/>
  <c r="AC192"/>
  <c r="AD192"/>
  <c r="AE192"/>
  <c r="AF192"/>
  <c r="AG192"/>
  <c r="AH192" s="1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 s="1"/>
  <c r="R194"/>
  <c r="S194"/>
  <c r="T194"/>
  <c r="U194"/>
  <c r="V194"/>
  <c r="W194"/>
  <c r="X194"/>
  <c r="Y194"/>
  <c r="Z194"/>
  <c r="AA194"/>
  <c r="AB194"/>
  <c r="AC194"/>
  <c r="AD194"/>
  <c r="AE194"/>
  <c r="AF194"/>
  <c r="AG194"/>
  <c r="R195"/>
  <c r="S195"/>
  <c r="T195"/>
  <c r="U195"/>
  <c r="V195"/>
  <c r="W195"/>
  <c r="X195"/>
  <c r="Y195"/>
  <c r="Z195"/>
  <c r="AA195"/>
  <c r="AB195"/>
  <c r="AC195"/>
  <c r="AD195"/>
  <c r="AE195"/>
  <c r="AF195"/>
  <c r="AG195"/>
  <c r="AH195"/>
  <c r="R196"/>
  <c r="S196"/>
  <c r="T196"/>
  <c r="U196"/>
  <c r="V196"/>
  <c r="W196"/>
  <c r="X196"/>
  <c r="Y196"/>
  <c r="Z196"/>
  <c r="AA196"/>
  <c r="AB196"/>
  <c r="AC196"/>
  <c r="AD196"/>
  <c r="AE196"/>
  <c r="AF196"/>
  <c r="AG196"/>
  <c r="AH196" s="1"/>
  <c r="R197"/>
  <c r="S197"/>
  <c r="T197"/>
  <c r="U197"/>
  <c r="V197"/>
  <c r="W197"/>
  <c r="X197"/>
  <c r="Y197"/>
  <c r="Z197"/>
  <c r="AA197"/>
  <c r="AB197"/>
  <c r="AC197"/>
  <c r="AD197"/>
  <c r="AE197"/>
  <c r="AF197"/>
  <c r="AG197"/>
  <c r="AH197" s="1"/>
  <c r="R198"/>
  <c r="S198"/>
  <c r="T198"/>
  <c r="U198"/>
  <c r="V198"/>
  <c r="W198"/>
  <c r="X198"/>
  <c r="Y198"/>
  <c r="Z198"/>
  <c r="AA198"/>
  <c r="AB198"/>
  <c r="AC198"/>
  <c r="AD198"/>
  <c r="AE198"/>
  <c r="AF198"/>
  <c r="AG198"/>
  <c r="R199"/>
  <c r="S199"/>
  <c r="T199"/>
  <c r="U199"/>
  <c r="V199"/>
  <c r="W199"/>
  <c r="X199"/>
  <c r="Y199"/>
  <c r="Z199"/>
  <c r="AA199"/>
  <c r="AB199"/>
  <c r="AC199"/>
  <c r="AD199"/>
  <c r="AE199"/>
  <c r="AF199"/>
  <c r="AG199"/>
  <c r="AH199"/>
  <c r="R200"/>
  <c r="S200"/>
  <c r="T200"/>
  <c r="U200"/>
  <c r="V200"/>
  <c r="W200"/>
  <c r="X200"/>
  <c r="Y200"/>
  <c r="Z200"/>
  <c r="AA200"/>
  <c r="AB200"/>
  <c r="AC200"/>
  <c r="AD200"/>
  <c r="AE200"/>
  <c r="AF200"/>
  <c r="AG200"/>
  <c r="AH200" s="1"/>
  <c r="R201"/>
  <c r="S201"/>
  <c r="T201"/>
  <c r="U201"/>
  <c r="V201"/>
  <c r="W201"/>
  <c r="X201"/>
  <c r="Y201"/>
  <c r="Z201"/>
  <c r="AA201"/>
  <c r="AB201"/>
  <c r="AC201"/>
  <c r="AD201"/>
  <c r="AE201"/>
  <c r="AF201"/>
  <c r="AG201"/>
  <c r="AH201" s="1"/>
  <c r="R202"/>
  <c r="S202"/>
  <c r="T202"/>
  <c r="U202"/>
  <c r="V202"/>
  <c r="W202"/>
  <c r="X202"/>
  <c r="Y202"/>
  <c r="Z202"/>
  <c r="AA202"/>
  <c r="AB202"/>
  <c r="AC202"/>
  <c r="AD202"/>
  <c r="AE202"/>
  <c r="AF202"/>
  <c r="AG202"/>
  <c r="R203"/>
  <c r="S203"/>
  <c r="T203"/>
  <c r="U203"/>
  <c r="V203"/>
  <c r="W203"/>
  <c r="X203"/>
  <c r="Y203"/>
  <c r="Z203"/>
  <c r="AA203"/>
  <c r="AB203"/>
  <c r="AC203"/>
  <c r="AD203"/>
  <c r="AE203"/>
  <c r="AF203"/>
  <c r="AG203"/>
  <c r="AH203"/>
  <c r="R204"/>
  <c r="S204"/>
  <c r="T204"/>
  <c r="U204"/>
  <c r="V204"/>
  <c r="W204"/>
  <c r="X204"/>
  <c r="Y204"/>
  <c r="Z204"/>
  <c r="AA204"/>
  <c r="AB204"/>
  <c r="AC204"/>
  <c r="AD204"/>
  <c r="AE204"/>
  <c r="AF204"/>
  <c r="AG204"/>
  <c r="AH204" s="1"/>
  <c r="R205"/>
  <c r="S205"/>
  <c r="T205"/>
  <c r="U205"/>
  <c r="V205"/>
  <c r="W205"/>
  <c r="X205"/>
  <c r="Y205"/>
  <c r="Z205"/>
  <c r="AA205"/>
  <c r="AB205"/>
  <c r="AC205"/>
  <c r="AD205"/>
  <c r="AE205"/>
  <c r="AF205"/>
  <c r="AG205"/>
  <c r="R206"/>
  <c r="S206"/>
  <c r="T206"/>
  <c r="U206"/>
  <c r="V206"/>
  <c r="W206"/>
  <c r="X206"/>
  <c r="Y206"/>
  <c r="Z206"/>
  <c r="AA206"/>
  <c r="AB206"/>
  <c r="AC206"/>
  <c r="AD206"/>
  <c r="AE206"/>
  <c r="AF206"/>
  <c r="AG206"/>
  <c r="AH206"/>
  <c r="R207"/>
  <c r="S207"/>
  <c r="T207"/>
  <c r="U207"/>
  <c r="V207"/>
  <c r="W207"/>
  <c r="X207"/>
  <c r="Y207"/>
  <c r="Z207"/>
  <c r="AA207"/>
  <c r="AB207"/>
  <c r="AC207"/>
  <c r="AD207"/>
  <c r="AE207"/>
  <c r="AF207"/>
  <c r="AG207"/>
  <c r="AH207" s="1"/>
  <c r="R208"/>
  <c r="S208"/>
  <c r="T208"/>
  <c r="U208"/>
  <c r="V208"/>
  <c r="W208"/>
  <c r="X208"/>
  <c r="Y208"/>
  <c r="Z208"/>
  <c r="AA208"/>
  <c r="AB208"/>
  <c r="AC208"/>
  <c r="AD208"/>
  <c r="AE208"/>
  <c r="AF208"/>
  <c r="AG208"/>
  <c r="AH208" s="1"/>
  <c r="R209"/>
  <c r="S209"/>
  <c r="T209"/>
  <c r="U209"/>
  <c r="V209"/>
  <c r="W209"/>
  <c r="X209"/>
  <c r="Y209"/>
  <c r="Z209"/>
  <c r="AA209"/>
  <c r="AB209"/>
  <c r="AC209"/>
  <c r="AD209"/>
  <c r="AE209"/>
  <c r="AF209"/>
  <c r="AG209"/>
  <c r="R210"/>
  <c r="S210"/>
  <c r="T210"/>
  <c r="U210"/>
  <c r="V210"/>
  <c r="W210"/>
  <c r="X210"/>
  <c r="Y210"/>
  <c r="Z210"/>
  <c r="AA210"/>
  <c r="AB210"/>
  <c r="AC210"/>
  <c r="AD210"/>
  <c r="AE210"/>
  <c r="AF210"/>
  <c r="AG210"/>
  <c r="AH210"/>
  <c r="R211"/>
  <c r="S211"/>
  <c r="T211"/>
  <c r="U211"/>
  <c r="V211"/>
  <c r="W211"/>
  <c r="X211"/>
  <c r="Y211"/>
  <c r="Z211"/>
  <c r="AA211"/>
  <c r="AB211"/>
  <c r="AC211"/>
  <c r="AD211"/>
  <c r="AE211"/>
  <c r="AF211"/>
  <c r="AG211"/>
  <c r="AH211" s="1"/>
  <c r="R212"/>
  <c r="S212"/>
  <c r="T212"/>
  <c r="U212"/>
  <c r="V212"/>
  <c r="W212"/>
  <c r="X212"/>
  <c r="Y212"/>
  <c r="Z212"/>
  <c r="AA212"/>
  <c r="AB212"/>
  <c r="AC212"/>
  <c r="AD212"/>
  <c r="AE212"/>
  <c r="AF212"/>
  <c r="AG212"/>
  <c r="AH212" s="1"/>
  <c r="R213"/>
  <c r="S213"/>
  <c r="T213"/>
  <c r="U213"/>
  <c r="V213"/>
  <c r="W213"/>
  <c r="X213"/>
  <c r="Y213"/>
  <c r="Z213"/>
  <c r="AA213"/>
  <c r="AB213"/>
  <c r="AC213"/>
  <c r="AD213"/>
  <c r="AE213"/>
  <c r="AF213"/>
  <c r="AG213"/>
  <c r="R214"/>
  <c r="S214"/>
  <c r="T214"/>
  <c r="U214"/>
  <c r="V214"/>
  <c r="W214"/>
  <c r="X214"/>
  <c r="Y214"/>
  <c r="Z214"/>
  <c r="AA214"/>
  <c r="AB214"/>
  <c r="AC214"/>
  <c r="AD214"/>
  <c r="AE214"/>
  <c r="AF214"/>
  <c r="AG214"/>
  <c r="AH214"/>
  <c r="R215"/>
  <c r="S215"/>
  <c r="T215"/>
  <c r="U215"/>
  <c r="V215"/>
  <c r="W215"/>
  <c r="X215"/>
  <c r="Y215"/>
  <c r="Z215"/>
  <c r="AA215"/>
  <c r="AB215"/>
  <c r="AC215"/>
  <c r="AD215"/>
  <c r="AE215"/>
  <c r="AF215"/>
  <c r="AG215"/>
  <c r="AH215" s="1"/>
  <c r="R216"/>
  <c r="S216"/>
  <c r="T216"/>
  <c r="U216"/>
  <c r="V216"/>
  <c r="W216"/>
  <c r="X216"/>
  <c r="Y216"/>
  <c r="Z216"/>
  <c r="AA216"/>
  <c r="AB216"/>
  <c r="AC216"/>
  <c r="AD216"/>
  <c r="AE216"/>
  <c r="AF216"/>
  <c r="AG216"/>
  <c r="AH216" s="1"/>
  <c r="R217"/>
  <c r="S217"/>
  <c r="T217"/>
  <c r="U217"/>
  <c r="V217"/>
  <c r="W217"/>
  <c r="X217"/>
  <c r="Y217"/>
  <c r="Z217"/>
  <c r="AA217"/>
  <c r="AB217"/>
  <c r="AC217"/>
  <c r="AD217"/>
  <c r="AE217"/>
  <c r="AF217"/>
  <c r="AG217"/>
  <c r="R218"/>
  <c r="S218"/>
  <c r="T218"/>
  <c r="U218"/>
  <c r="V218"/>
  <c r="W218"/>
  <c r="X218"/>
  <c r="Y218"/>
  <c r="Z218"/>
  <c r="AA218"/>
  <c r="AB218"/>
  <c r="AC218"/>
  <c r="AD218"/>
  <c r="AE218"/>
  <c r="AF218"/>
  <c r="AG218"/>
  <c r="AH218"/>
  <c r="R219"/>
  <c r="S219"/>
  <c r="T219"/>
  <c r="U219"/>
  <c r="V219"/>
  <c r="W219"/>
  <c r="X219"/>
  <c r="Y219"/>
  <c r="Z219"/>
  <c r="AA219"/>
  <c r="AB219"/>
  <c r="AC219"/>
  <c r="AD219"/>
  <c r="AE219"/>
  <c r="AF219"/>
  <c r="AG219"/>
  <c r="AH219" s="1"/>
  <c r="R220"/>
  <c r="S220"/>
  <c r="T220"/>
  <c r="U220"/>
  <c r="V220"/>
  <c r="W220"/>
  <c r="X220"/>
  <c r="Y220"/>
  <c r="Z220"/>
  <c r="AA220"/>
  <c r="AB220"/>
  <c r="AC220"/>
  <c r="AD220"/>
  <c r="AE220"/>
  <c r="AF220"/>
  <c r="AG220"/>
  <c r="AH220" s="1"/>
  <c r="R221"/>
  <c r="S221"/>
  <c r="T221"/>
  <c r="U221"/>
  <c r="V221"/>
  <c r="W221"/>
  <c r="X221"/>
  <c r="Y221"/>
  <c r="Z221"/>
  <c r="AA221"/>
  <c r="AB221"/>
  <c r="AC221"/>
  <c r="AD221"/>
  <c r="AE221"/>
  <c r="AF221"/>
  <c r="AG221"/>
  <c r="R222"/>
  <c r="S222"/>
  <c r="T222"/>
  <c r="U222"/>
  <c r="V222"/>
  <c r="W222"/>
  <c r="X222"/>
  <c r="Y222"/>
  <c r="Z222"/>
  <c r="AA222"/>
  <c r="AB222"/>
  <c r="AC222"/>
  <c r="AD222"/>
  <c r="AE222"/>
  <c r="AF222"/>
  <c r="AG222"/>
  <c r="AH222"/>
  <c r="R223"/>
  <c r="S223"/>
  <c r="T223"/>
  <c r="U223"/>
  <c r="V223"/>
  <c r="W223"/>
  <c r="X223"/>
  <c r="Y223"/>
  <c r="Z223"/>
  <c r="AA223"/>
  <c r="AB223"/>
  <c r="AC223"/>
  <c r="AD223"/>
  <c r="AE223"/>
  <c r="AF223"/>
  <c r="AG223"/>
  <c r="AH223" s="1"/>
  <c r="R224"/>
  <c r="S224"/>
  <c r="T224"/>
  <c r="U224"/>
  <c r="V224"/>
  <c r="W224"/>
  <c r="X224"/>
  <c r="Y224"/>
  <c r="Z224"/>
  <c r="AA224"/>
  <c r="AB224"/>
  <c r="AC224"/>
  <c r="AD224"/>
  <c r="AE224"/>
  <c r="AF224"/>
  <c r="AG224"/>
  <c r="AH224" s="1"/>
  <c r="R225"/>
  <c r="S225"/>
  <c r="T225"/>
  <c r="U225"/>
  <c r="V225"/>
  <c r="W225"/>
  <c r="X225"/>
  <c r="Y225"/>
  <c r="Z225"/>
  <c r="AA225"/>
  <c r="AB225"/>
  <c r="AC225"/>
  <c r="AD225"/>
  <c r="AE225"/>
  <c r="AF225"/>
  <c r="AG225"/>
  <c r="R226"/>
  <c r="S226"/>
  <c r="T226"/>
  <c r="U226"/>
  <c r="V226"/>
  <c r="W226"/>
  <c r="X226"/>
  <c r="Y226"/>
  <c r="Z226"/>
  <c r="AA226"/>
  <c r="AB226"/>
  <c r="AC226"/>
  <c r="AD226"/>
  <c r="AE226"/>
  <c r="AF226"/>
  <c r="AG226"/>
  <c r="AH226"/>
  <c r="R227"/>
  <c r="S227"/>
  <c r="T227"/>
  <c r="U227"/>
  <c r="V227"/>
  <c r="W227"/>
  <c r="X227"/>
  <c r="Y227"/>
  <c r="Z227"/>
  <c r="AA227"/>
  <c r="AB227"/>
  <c r="AC227"/>
  <c r="AD227"/>
  <c r="AE227"/>
  <c r="AF227"/>
  <c r="AG227"/>
  <c r="AH227" s="1"/>
  <c r="R228"/>
  <c r="S228"/>
  <c r="T228"/>
  <c r="U228"/>
  <c r="V228"/>
  <c r="W228"/>
  <c r="X228"/>
  <c r="Y228"/>
  <c r="Z228"/>
  <c r="AA228"/>
  <c r="AB228"/>
  <c r="AC228"/>
  <c r="AD228"/>
  <c r="AE228"/>
  <c r="AF228"/>
  <c r="AG228"/>
  <c r="AH228" s="1"/>
  <c r="R229"/>
  <c r="S229"/>
  <c r="T229"/>
  <c r="U229"/>
  <c r="V229"/>
  <c r="W229"/>
  <c r="X229"/>
  <c r="Y229"/>
  <c r="Z229"/>
  <c r="AA229"/>
  <c r="AB229"/>
  <c r="AC229"/>
  <c r="AD229"/>
  <c r="AE229"/>
  <c r="AF229"/>
  <c r="AG229"/>
  <c r="R230"/>
  <c r="S230"/>
  <c r="T230"/>
  <c r="U230"/>
  <c r="V230"/>
  <c r="W230"/>
  <c r="X230"/>
  <c r="Y230"/>
  <c r="Z230"/>
  <c r="AA230"/>
  <c r="AB230"/>
  <c r="AC230"/>
  <c r="AD230"/>
  <c r="AE230"/>
  <c r="AF230"/>
  <c r="AG230"/>
  <c r="AH230"/>
  <c r="R231"/>
  <c r="S231"/>
  <c r="T231"/>
  <c r="U231"/>
  <c r="V231"/>
  <c r="W231"/>
  <c r="X231"/>
  <c r="Y231"/>
  <c r="Z231"/>
  <c r="AA231"/>
  <c r="AB231"/>
  <c r="AC231"/>
  <c r="AD231"/>
  <c r="AE231"/>
  <c r="AF231"/>
  <c r="AG231"/>
  <c r="AH231" s="1"/>
  <c r="R232"/>
  <c r="S232"/>
  <c r="T232"/>
  <c r="U232"/>
  <c r="V232"/>
  <c r="W232"/>
  <c r="X232"/>
  <c r="Y232"/>
  <c r="Z232"/>
  <c r="AA232"/>
  <c r="AB232"/>
  <c r="AC232"/>
  <c r="AD232"/>
  <c r="AE232"/>
  <c r="AF232"/>
  <c r="AG232"/>
  <c r="AH232" s="1"/>
  <c r="R233"/>
  <c r="S233"/>
  <c r="T233"/>
  <c r="U233"/>
  <c r="V233"/>
  <c r="W233"/>
  <c r="X233"/>
  <c r="Y233"/>
  <c r="Z233"/>
  <c r="AA233"/>
  <c r="AB233"/>
  <c r="AC233"/>
  <c r="AD233"/>
  <c r="AE233"/>
  <c r="AF233"/>
  <c r="AG233"/>
  <c r="R234"/>
  <c r="S234"/>
  <c r="T234"/>
  <c r="U234"/>
  <c r="V234"/>
  <c r="W234"/>
  <c r="X234"/>
  <c r="Y234"/>
  <c r="Z234"/>
  <c r="AA234"/>
  <c r="AB234"/>
  <c r="AC234"/>
  <c r="AD234"/>
  <c r="AE234"/>
  <c r="AF234"/>
  <c r="AG234"/>
  <c r="AH234"/>
  <c r="R235"/>
  <c r="S235"/>
  <c r="T235"/>
  <c r="U235"/>
  <c r="V235"/>
  <c r="W235"/>
  <c r="X235"/>
  <c r="Y235"/>
  <c r="Z235"/>
  <c r="AA235"/>
  <c r="AB235"/>
  <c r="AC235"/>
  <c r="AD235"/>
  <c r="AE235"/>
  <c r="AF235"/>
  <c r="AG235"/>
  <c r="AH235" s="1"/>
  <c r="R236"/>
  <c r="S236"/>
  <c r="T236"/>
  <c r="U236"/>
  <c r="V236"/>
  <c r="W236"/>
  <c r="X236"/>
  <c r="Y236"/>
  <c r="Z236"/>
  <c r="AA236"/>
  <c r="AB236"/>
  <c r="AC236"/>
  <c r="AD236"/>
  <c r="AE236"/>
  <c r="AF236"/>
  <c r="AG236"/>
  <c r="AH236" s="1"/>
  <c r="R237"/>
  <c r="S237"/>
  <c r="T237"/>
  <c r="U237"/>
  <c r="V237"/>
  <c r="W237"/>
  <c r="X237"/>
  <c r="Y237"/>
  <c r="Z237"/>
  <c r="AA237"/>
  <c r="AB237"/>
  <c r="AC237"/>
  <c r="AD237"/>
  <c r="AE237"/>
  <c r="AF237"/>
  <c r="AG237"/>
  <c r="R238"/>
  <c r="S238"/>
  <c r="T238"/>
  <c r="U238"/>
  <c r="V238"/>
  <c r="W238"/>
  <c r="X238"/>
  <c r="Y238"/>
  <c r="Z238"/>
  <c r="AA238"/>
  <c r="AB238"/>
  <c r="AC238"/>
  <c r="AD238"/>
  <c r="AE238"/>
  <c r="AF238"/>
  <c r="AG238"/>
  <c r="AH238"/>
  <c r="R239"/>
  <c r="S239"/>
  <c r="T239"/>
  <c r="U239"/>
  <c r="V239"/>
  <c r="W239"/>
  <c r="X239"/>
  <c r="Y239"/>
  <c r="Z239"/>
  <c r="AA239"/>
  <c r="AB239"/>
  <c r="AC239"/>
  <c r="AD239"/>
  <c r="AE239"/>
  <c r="AF239"/>
  <c r="AG239"/>
  <c r="AH239" s="1"/>
  <c r="R240"/>
  <c r="S240"/>
  <c r="T240"/>
  <c r="U240"/>
  <c r="V240"/>
  <c r="W240"/>
  <c r="X240"/>
  <c r="Y240"/>
  <c r="Z240"/>
  <c r="AA240"/>
  <c r="AB240"/>
  <c r="AC240"/>
  <c r="AD240"/>
  <c r="AE240"/>
  <c r="AF240"/>
  <c r="AG240"/>
  <c r="AH240" s="1"/>
  <c r="R241"/>
  <c r="S241"/>
  <c r="T241"/>
  <c r="U241"/>
  <c r="V241"/>
  <c r="W241"/>
  <c r="X241"/>
  <c r="Y241"/>
  <c r="Z241"/>
  <c r="AA241"/>
  <c r="AB241"/>
  <c r="AC241"/>
  <c r="AD241"/>
  <c r="AE241"/>
  <c r="AF241"/>
  <c r="AG241"/>
  <c r="AH241" s="1"/>
  <c r="R242"/>
  <c r="S242"/>
  <c r="T242"/>
  <c r="U242"/>
  <c r="V242"/>
  <c r="W242"/>
  <c r="X242"/>
  <c r="Y242"/>
  <c r="Z242"/>
  <c r="AA242"/>
  <c r="AB242"/>
  <c r="AC242"/>
  <c r="AD242"/>
  <c r="AE242"/>
  <c r="AF242"/>
  <c r="AG242"/>
  <c r="R243"/>
  <c r="S243"/>
  <c r="T243"/>
  <c r="U243"/>
  <c r="V243"/>
  <c r="W243"/>
  <c r="X243"/>
  <c r="Y243"/>
  <c r="Z243"/>
  <c r="AA243"/>
  <c r="AB243"/>
  <c r="AC243"/>
  <c r="AD243"/>
  <c r="AE243"/>
  <c r="AF243"/>
  <c r="AG243"/>
  <c r="AH243" s="1"/>
  <c r="R244"/>
  <c r="S244"/>
  <c r="T244"/>
  <c r="U244"/>
  <c r="V244"/>
  <c r="W244"/>
  <c r="X244"/>
  <c r="Y244"/>
  <c r="Z244"/>
  <c r="AA244"/>
  <c r="AB244"/>
  <c r="AC244"/>
  <c r="AD244"/>
  <c r="AE244"/>
  <c r="AF244"/>
  <c r="AG244"/>
  <c r="R245"/>
  <c r="S245"/>
  <c r="T245"/>
  <c r="U245"/>
  <c r="V245"/>
  <c r="W245"/>
  <c r="X245"/>
  <c r="Y245"/>
  <c r="Z245"/>
  <c r="AA245"/>
  <c r="AB245"/>
  <c r="AC245"/>
  <c r="AD245"/>
  <c r="AE245"/>
  <c r="AF245"/>
  <c r="AG245"/>
  <c r="AH245"/>
  <c r="R246"/>
  <c r="S246"/>
  <c r="T246"/>
  <c r="U246"/>
  <c r="V246"/>
  <c r="W246"/>
  <c r="X246"/>
  <c r="Y246"/>
  <c r="Z246"/>
  <c r="AA246"/>
  <c r="AB246"/>
  <c r="AC246"/>
  <c r="AD246"/>
  <c r="AE246"/>
  <c r="AF246"/>
  <c r="AG246"/>
  <c r="AH246" s="1"/>
  <c r="R247"/>
  <c r="S247"/>
  <c r="T247"/>
  <c r="U247"/>
  <c r="V247"/>
  <c r="W247"/>
  <c r="X247"/>
  <c r="Y247"/>
  <c r="Z247"/>
  <c r="AA247"/>
  <c r="AB247"/>
  <c r="AC247"/>
  <c r="AD247"/>
  <c r="AE247"/>
  <c r="AF247"/>
  <c r="AG247"/>
  <c r="AH247" s="1"/>
  <c r="R248"/>
  <c r="S248"/>
  <c r="T248"/>
  <c r="U248"/>
  <c r="V248"/>
  <c r="W248"/>
  <c r="X248"/>
  <c r="Y248"/>
  <c r="Z248"/>
  <c r="AA248"/>
  <c r="AB248"/>
  <c r="AC248"/>
  <c r="AD248"/>
  <c r="AE248"/>
  <c r="AF248"/>
  <c r="AG248"/>
  <c r="R249"/>
  <c r="S249"/>
  <c r="T249"/>
  <c r="U249"/>
  <c r="V249"/>
  <c r="W249"/>
  <c r="X249"/>
  <c r="Y249"/>
  <c r="Z249"/>
  <c r="AA249"/>
  <c r="AB249"/>
  <c r="AC249"/>
  <c r="AD249"/>
  <c r="AE249"/>
  <c r="AF249"/>
  <c r="AG249"/>
  <c r="AH249"/>
  <c r="R250"/>
  <c r="S250"/>
  <c r="T250"/>
  <c r="U250"/>
  <c r="V250"/>
  <c r="W250"/>
  <c r="X250"/>
  <c r="Y250"/>
  <c r="Z250"/>
  <c r="AA250"/>
  <c r="AB250"/>
  <c r="AC250"/>
  <c r="AD250"/>
  <c r="AE250"/>
  <c r="AF250"/>
  <c r="AG250"/>
  <c r="AH250" s="1"/>
  <c r="R251"/>
  <c r="S251"/>
  <c r="T251"/>
  <c r="U251"/>
  <c r="V251"/>
  <c r="W251"/>
  <c r="X251"/>
  <c r="Y251"/>
  <c r="Z251"/>
  <c r="AA251"/>
  <c r="AB251"/>
  <c r="AC251"/>
  <c r="AD251"/>
  <c r="AE251"/>
  <c r="AF251"/>
  <c r="AG251"/>
  <c r="AH251" s="1"/>
  <c r="R252"/>
  <c r="S252"/>
  <c r="T252"/>
  <c r="U252"/>
  <c r="V252"/>
  <c r="W252"/>
  <c r="X252"/>
  <c r="Y252"/>
  <c r="Z252"/>
  <c r="AA252"/>
  <c r="AB252"/>
  <c r="AC252"/>
  <c r="AD252"/>
  <c r="AE252"/>
  <c r="AF252"/>
  <c r="AG252"/>
  <c r="AH252" s="1"/>
  <c r="R253"/>
  <c r="S253"/>
  <c r="T253"/>
  <c r="U253"/>
  <c r="V253"/>
  <c r="W253"/>
  <c r="X253"/>
  <c r="Y253"/>
  <c r="Z253"/>
  <c r="AA253"/>
  <c r="AB253"/>
  <c r="AC253"/>
  <c r="AD253"/>
  <c r="AE253"/>
  <c r="AF253"/>
  <c r="AG253"/>
  <c r="R254"/>
  <c r="S254"/>
  <c r="T254"/>
  <c r="U254"/>
  <c r="V254"/>
  <c r="W254"/>
  <c r="X254"/>
  <c r="Y254"/>
  <c r="Z254"/>
  <c r="AA254"/>
  <c r="AB254"/>
  <c r="AC254"/>
  <c r="AD254"/>
  <c r="AE254"/>
  <c r="AF254"/>
  <c r="AG254"/>
  <c r="AH254"/>
  <c r="R255"/>
  <c r="S255"/>
  <c r="T255"/>
  <c r="U255"/>
  <c r="V255"/>
  <c r="W255"/>
  <c r="X255"/>
  <c r="Y255"/>
  <c r="Z255"/>
  <c r="AA255"/>
  <c r="AB255"/>
  <c r="AC255"/>
  <c r="AD255"/>
  <c r="AE255"/>
  <c r="AF255"/>
  <c r="AG255"/>
  <c r="AH255" s="1"/>
  <c r="R256"/>
  <c r="S256"/>
  <c r="T256"/>
  <c r="U256"/>
  <c r="V256"/>
  <c r="W256"/>
  <c r="X256"/>
  <c r="Y256"/>
  <c r="Z256"/>
  <c r="AA256"/>
  <c r="AB256"/>
  <c r="AC256"/>
  <c r="AD256"/>
  <c r="AE256"/>
  <c r="AF256"/>
  <c r="AG256"/>
  <c r="AH256" s="1"/>
  <c r="R257"/>
  <c r="S257"/>
  <c r="T257"/>
  <c r="U257"/>
  <c r="V257"/>
  <c r="W257"/>
  <c r="X257"/>
  <c r="Y257"/>
  <c r="Z257"/>
  <c r="AA257"/>
  <c r="AB257"/>
  <c r="AC257"/>
  <c r="AD257"/>
  <c r="AE257"/>
  <c r="AF257"/>
  <c r="AG257"/>
  <c r="R258"/>
  <c r="S258"/>
  <c r="T258"/>
  <c r="U258"/>
  <c r="V258"/>
  <c r="W258"/>
  <c r="X258"/>
  <c r="Y258"/>
  <c r="Z258"/>
  <c r="AA258"/>
  <c r="AB258"/>
  <c r="AC258"/>
  <c r="AD258"/>
  <c r="AE258"/>
  <c r="AF258"/>
  <c r="AG258"/>
  <c r="AH258" s="1"/>
  <c r="R259"/>
  <c r="S259"/>
  <c r="T259"/>
  <c r="U259"/>
  <c r="V259"/>
  <c r="W259"/>
  <c r="X259"/>
  <c r="Y259"/>
  <c r="Z259"/>
  <c r="AA259"/>
  <c r="AB259"/>
  <c r="AC259"/>
  <c r="AD259"/>
  <c r="AE259"/>
  <c r="AF259"/>
  <c r="AG259"/>
  <c r="AH259" s="1"/>
  <c r="R260"/>
  <c r="S260"/>
  <c r="T260"/>
  <c r="U260"/>
  <c r="V260"/>
  <c r="W260"/>
  <c r="X260"/>
  <c r="Y260"/>
  <c r="Z260"/>
  <c r="AA260"/>
  <c r="AB260"/>
  <c r="AC260"/>
  <c r="AD260"/>
  <c r="AE260"/>
  <c r="AF260"/>
  <c r="AG260"/>
  <c r="AH260" s="1"/>
  <c r="R261"/>
  <c r="S261"/>
  <c r="T261"/>
  <c r="U261"/>
  <c r="V261"/>
  <c r="W261"/>
  <c r="X261"/>
  <c r="Y261"/>
  <c r="Z261"/>
  <c r="AA261"/>
  <c r="AB261"/>
  <c r="AC261"/>
  <c r="AD261"/>
  <c r="AE261"/>
  <c r="AF261"/>
  <c r="AG261"/>
  <c r="AH261" s="1"/>
  <c r="R262"/>
  <c r="S262"/>
  <c r="T262"/>
  <c r="U262"/>
  <c r="V262"/>
  <c r="W262"/>
  <c r="X262"/>
  <c r="Y262"/>
  <c r="Z262"/>
  <c r="AA262"/>
  <c r="AB262"/>
  <c r="AC262"/>
  <c r="AD262"/>
  <c r="AE262"/>
  <c r="AF262"/>
  <c r="AG262"/>
  <c r="AH262" s="1"/>
  <c r="R263"/>
  <c r="S263"/>
  <c r="T263"/>
  <c r="U263"/>
  <c r="V263"/>
  <c r="W263"/>
  <c r="X263"/>
  <c r="Y263"/>
  <c r="Z263"/>
  <c r="AA263"/>
  <c r="AB263"/>
  <c r="AC263"/>
  <c r="AD263"/>
  <c r="AE263"/>
  <c r="AF263"/>
  <c r="AG263"/>
  <c r="R264"/>
  <c r="S264"/>
  <c r="T264"/>
  <c r="U264"/>
  <c r="V264"/>
  <c r="W264"/>
  <c r="X264"/>
  <c r="Y264"/>
  <c r="Z264"/>
  <c r="AA264"/>
  <c r="AB264"/>
  <c r="AC264"/>
  <c r="AD264"/>
  <c r="AE264"/>
  <c r="AF264"/>
  <c r="AG264"/>
  <c r="AH264" s="1"/>
  <c r="R265"/>
  <c r="S265"/>
  <c r="T265"/>
  <c r="U265"/>
  <c r="V265"/>
  <c r="W265"/>
  <c r="X265"/>
  <c r="Y265"/>
  <c r="Z265"/>
  <c r="AA265"/>
  <c r="AB265"/>
  <c r="AC265"/>
  <c r="AD265"/>
  <c r="AE265"/>
  <c r="AF265"/>
  <c r="AG265"/>
  <c r="AH265" s="1"/>
  <c r="R266"/>
  <c r="S266"/>
  <c r="T266"/>
  <c r="U266"/>
  <c r="V266"/>
  <c r="W266"/>
  <c r="X266"/>
  <c r="Y266"/>
  <c r="Z266"/>
  <c r="AA266"/>
  <c r="AB266"/>
  <c r="AC266"/>
  <c r="AD266"/>
  <c r="AE266"/>
  <c r="AF266"/>
  <c r="AG266"/>
  <c r="AH266" s="1"/>
  <c r="R267"/>
  <c r="S267"/>
  <c r="T267"/>
  <c r="U267"/>
  <c r="V267"/>
  <c r="W267"/>
  <c r="X267"/>
  <c r="Y267"/>
  <c r="Z267"/>
  <c r="AA267"/>
  <c r="AB267"/>
  <c r="AC267"/>
  <c r="AD267"/>
  <c r="AE267"/>
  <c r="AF267"/>
  <c r="AG267"/>
  <c r="AH267" s="1"/>
  <c r="R268"/>
  <c r="S268"/>
  <c r="T268"/>
  <c r="U268"/>
  <c r="V268"/>
  <c r="W268"/>
  <c r="X268"/>
  <c r="Y268"/>
  <c r="Z268"/>
  <c r="AA268"/>
  <c r="AB268"/>
  <c r="AC268"/>
  <c r="AD268"/>
  <c r="AE268"/>
  <c r="AF268"/>
  <c r="AG268"/>
  <c r="R269"/>
  <c r="S269"/>
  <c r="T269"/>
  <c r="U269"/>
  <c r="V269"/>
  <c r="W269"/>
  <c r="X269"/>
  <c r="Y269"/>
  <c r="Z269"/>
  <c r="AA269"/>
  <c r="AB269"/>
  <c r="AC269"/>
  <c r="AD269"/>
  <c r="AE269"/>
  <c r="AF269"/>
  <c r="AG269"/>
  <c r="AH269"/>
  <c r="R270"/>
  <c r="S270"/>
  <c r="T270"/>
  <c r="U270"/>
  <c r="V270"/>
  <c r="W270"/>
  <c r="X270"/>
  <c r="Y270"/>
  <c r="Z270"/>
  <c r="AA270"/>
  <c r="AB270"/>
  <c r="AC270"/>
  <c r="AD270"/>
  <c r="AE270"/>
  <c r="AF270"/>
  <c r="AG270"/>
  <c r="AH270" s="1"/>
  <c r="R271"/>
  <c r="S271"/>
  <c r="T271"/>
  <c r="U271"/>
  <c r="V271"/>
  <c r="W271"/>
  <c r="X271"/>
  <c r="Y271"/>
  <c r="Z271"/>
  <c r="AA271"/>
  <c r="AB271"/>
  <c r="AC271"/>
  <c r="AD271"/>
  <c r="AE271"/>
  <c r="AF271"/>
  <c r="AG271"/>
  <c r="AH271" s="1"/>
  <c r="R272"/>
  <c r="S272"/>
  <c r="T272"/>
  <c r="U272"/>
  <c r="V272"/>
  <c r="W272"/>
  <c r="X272"/>
  <c r="Y272"/>
  <c r="Z272"/>
  <c r="AA272"/>
  <c r="AB272"/>
  <c r="AC272"/>
  <c r="AD272"/>
  <c r="AE272"/>
  <c r="AF272"/>
  <c r="AG272"/>
  <c r="AH272" s="1"/>
  <c r="R273"/>
  <c r="S273"/>
  <c r="T273"/>
  <c r="U273"/>
  <c r="V273"/>
  <c r="W273"/>
  <c r="X273"/>
  <c r="Y273"/>
  <c r="Z273"/>
  <c r="AA273"/>
  <c r="AB273"/>
  <c r="AC273"/>
  <c r="AD273"/>
  <c r="AE273"/>
  <c r="AF273"/>
  <c r="AG273"/>
  <c r="R274"/>
  <c r="S274"/>
  <c r="T274"/>
  <c r="U274"/>
  <c r="V274"/>
  <c r="W274"/>
  <c r="X274"/>
  <c r="Y274"/>
  <c r="Z274"/>
  <c r="AA274"/>
  <c r="AB274"/>
  <c r="AC274"/>
  <c r="AD274"/>
  <c r="AE274"/>
  <c r="AF274"/>
  <c r="AG274"/>
  <c r="R275"/>
  <c r="S275"/>
  <c r="T275"/>
  <c r="U275"/>
  <c r="V275"/>
  <c r="W275"/>
  <c r="X275"/>
  <c r="Y275"/>
  <c r="Z275"/>
  <c r="AA275"/>
  <c r="AB275"/>
  <c r="AC275"/>
  <c r="AD275"/>
  <c r="AE275"/>
  <c r="AF275"/>
  <c r="AG275"/>
  <c r="R276"/>
  <c r="S276"/>
  <c r="T276"/>
  <c r="U276"/>
  <c r="V276"/>
  <c r="W276"/>
  <c r="X276"/>
  <c r="Y276"/>
  <c r="Z276"/>
  <c r="AA276"/>
  <c r="AB276"/>
  <c r="AC276"/>
  <c r="AD276"/>
  <c r="AE276"/>
  <c r="AF276"/>
  <c r="AG276"/>
  <c r="AH276"/>
  <c r="R277"/>
  <c r="S277"/>
  <c r="T277"/>
  <c r="U277"/>
  <c r="V277"/>
  <c r="W277"/>
  <c r="X277"/>
  <c r="Y277"/>
  <c r="Z277"/>
  <c r="AA277"/>
  <c r="AB277"/>
  <c r="AC277"/>
  <c r="AD277"/>
  <c r="AE277"/>
  <c r="AF277"/>
  <c r="AG277"/>
  <c r="AH277" s="1"/>
  <c r="R278"/>
  <c r="S278"/>
  <c r="T278"/>
  <c r="U278"/>
  <c r="V278"/>
  <c r="W278"/>
  <c r="X278"/>
  <c r="Y278"/>
  <c r="Z278"/>
  <c r="AA278"/>
  <c r="AB278"/>
  <c r="AC278"/>
  <c r="AD278"/>
  <c r="AE278"/>
  <c r="AF278"/>
  <c r="AG278"/>
  <c r="AH278" s="1"/>
  <c r="R279"/>
  <c r="S279"/>
  <c r="T279"/>
  <c r="U279"/>
  <c r="V279"/>
  <c r="W279"/>
  <c r="X279"/>
  <c r="Y279"/>
  <c r="Z279"/>
  <c r="AA279"/>
  <c r="AB279"/>
  <c r="AC279"/>
  <c r="AD279"/>
  <c r="AE279"/>
  <c r="AF279"/>
  <c r="AG279"/>
  <c r="AH279" s="1"/>
  <c r="R280"/>
  <c r="S280"/>
  <c r="T280"/>
  <c r="U280"/>
  <c r="V280"/>
  <c r="W280"/>
  <c r="X280"/>
  <c r="Y280"/>
  <c r="Z280"/>
  <c r="AA280"/>
  <c r="AB280"/>
  <c r="AC280"/>
  <c r="AD280"/>
  <c r="AE280"/>
  <c r="AF280"/>
  <c r="AG280"/>
  <c r="AH280" s="1"/>
  <c r="R281"/>
  <c r="S281"/>
  <c r="T281"/>
  <c r="U281"/>
  <c r="V281"/>
  <c r="W281"/>
  <c r="X281"/>
  <c r="Y281"/>
  <c r="Z281"/>
  <c r="AA281"/>
  <c r="AB281"/>
  <c r="AC281"/>
  <c r="AD281"/>
  <c r="AE281"/>
  <c r="AF281"/>
  <c r="AG281"/>
  <c r="R282"/>
  <c r="S282"/>
  <c r="T282"/>
  <c r="U282"/>
  <c r="V282"/>
  <c r="W282"/>
  <c r="X282"/>
  <c r="Y282"/>
  <c r="Z282"/>
  <c r="AA282"/>
  <c r="AB282"/>
  <c r="AC282"/>
  <c r="AD282"/>
  <c r="AE282"/>
  <c r="AF282"/>
  <c r="AG282"/>
  <c r="AH282" s="1"/>
  <c r="R283"/>
  <c r="S283"/>
  <c r="T283"/>
  <c r="U283"/>
  <c r="V283"/>
  <c r="W283"/>
  <c r="X283"/>
  <c r="Y283"/>
  <c r="Z283"/>
  <c r="AA283"/>
  <c r="AB283"/>
  <c r="AC283"/>
  <c r="AD283"/>
  <c r="AE283"/>
  <c r="AF283"/>
  <c r="AG283"/>
  <c r="AH283" s="1"/>
  <c r="R284"/>
  <c r="S284"/>
  <c r="T284"/>
  <c r="U284"/>
  <c r="V284"/>
  <c r="W284"/>
  <c r="X284"/>
  <c r="Y284"/>
  <c r="Z284"/>
  <c r="AA284"/>
  <c r="AB284"/>
  <c r="AC284"/>
  <c r="AD284"/>
  <c r="AE284"/>
  <c r="AF284"/>
  <c r="AG284"/>
  <c r="AH284" s="1"/>
  <c r="R285"/>
  <c r="S285"/>
  <c r="T285"/>
  <c r="U285"/>
  <c r="V285"/>
  <c r="W285"/>
  <c r="X285"/>
  <c r="Y285"/>
  <c r="Z285"/>
  <c r="AA285"/>
  <c r="AB285"/>
  <c r="AC285"/>
  <c r="AD285"/>
  <c r="AE285"/>
  <c r="AF285"/>
  <c r="AG285"/>
  <c r="AH285" s="1"/>
  <c r="R286"/>
  <c r="S286"/>
  <c r="T286"/>
  <c r="U286"/>
  <c r="V286"/>
  <c r="W286"/>
  <c r="X286"/>
  <c r="Y286"/>
  <c r="Z286"/>
  <c r="AA286"/>
  <c r="AB286"/>
  <c r="AC286"/>
  <c r="AD286"/>
  <c r="AE286"/>
  <c r="AF286"/>
  <c r="AG286"/>
  <c r="AH286" s="1"/>
  <c r="R287"/>
  <c r="S287"/>
  <c r="T287"/>
  <c r="U287"/>
  <c r="V287"/>
  <c r="W287"/>
  <c r="X287"/>
  <c r="Y287"/>
  <c r="Z287"/>
  <c r="AA287"/>
  <c r="AB287"/>
  <c r="AC287"/>
  <c r="AD287"/>
  <c r="AE287"/>
  <c r="AF287"/>
  <c r="AG287"/>
  <c r="R288"/>
  <c r="S288"/>
  <c r="T288"/>
  <c r="U288"/>
  <c r="V288"/>
  <c r="W288"/>
  <c r="X288"/>
  <c r="Y288"/>
  <c r="Z288"/>
  <c r="AA288"/>
  <c r="AB288"/>
  <c r="AC288"/>
  <c r="AD288"/>
  <c r="AE288"/>
  <c r="AF288"/>
  <c r="AG288"/>
  <c r="AH288" s="1"/>
  <c r="R289"/>
  <c r="S289"/>
  <c r="T289"/>
  <c r="U289"/>
  <c r="V289"/>
  <c r="W289"/>
  <c r="X289"/>
  <c r="Y289"/>
  <c r="Z289"/>
  <c r="AA289"/>
  <c r="AB289"/>
  <c r="AC289"/>
  <c r="AD289"/>
  <c r="AE289"/>
  <c r="AF289"/>
  <c r="AG289"/>
  <c r="AH289" s="1"/>
  <c r="R290"/>
  <c r="S290"/>
  <c r="T290"/>
  <c r="U290"/>
  <c r="V290"/>
  <c r="W290"/>
  <c r="X290"/>
  <c r="Y290"/>
  <c r="Z290"/>
  <c r="AA290"/>
  <c r="AB290"/>
  <c r="AC290"/>
  <c r="AD290"/>
  <c r="AE290"/>
  <c r="AF290"/>
  <c r="AG290"/>
  <c r="R291"/>
  <c r="S291"/>
  <c r="T291"/>
  <c r="U291"/>
  <c r="V291"/>
  <c r="W291"/>
  <c r="X291"/>
  <c r="Y291"/>
  <c r="Z291"/>
  <c r="AA291"/>
  <c r="AB291"/>
  <c r="AC291"/>
  <c r="AD291"/>
  <c r="AE291"/>
  <c r="AF291"/>
  <c r="AG291"/>
  <c r="AH291"/>
  <c r="R292"/>
  <c r="S292"/>
  <c r="T292"/>
  <c r="U292"/>
  <c r="V292"/>
  <c r="W292"/>
  <c r="X292"/>
  <c r="Y292"/>
  <c r="Z292"/>
  <c r="AA292"/>
  <c r="AB292"/>
  <c r="AC292"/>
  <c r="AD292"/>
  <c r="AE292"/>
  <c r="AF292"/>
  <c r="AG292"/>
  <c r="AH292" s="1"/>
  <c r="R293"/>
  <c r="S293"/>
  <c r="T293"/>
  <c r="U293"/>
  <c r="V293"/>
  <c r="W293"/>
  <c r="X293"/>
  <c r="Y293"/>
  <c r="Z293"/>
  <c r="AA293"/>
  <c r="AB293"/>
  <c r="AC293"/>
  <c r="AD293"/>
  <c r="AE293"/>
  <c r="AF293"/>
  <c r="AG293"/>
  <c r="AH293" s="1"/>
  <c r="R294"/>
  <c r="S294"/>
  <c r="T294"/>
  <c r="U294"/>
  <c r="V294"/>
  <c r="W294"/>
  <c r="X294"/>
  <c r="Y294"/>
  <c r="Z294"/>
  <c r="AA294"/>
  <c r="AB294"/>
  <c r="AC294"/>
  <c r="AD294"/>
  <c r="AE294"/>
  <c r="AF294"/>
  <c r="AG294"/>
  <c r="R295"/>
  <c r="S295"/>
  <c r="T295"/>
  <c r="U295"/>
  <c r="V295"/>
  <c r="W295"/>
  <c r="X295"/>
  <c r="Y295"/>
  <c r="Z295"/>
  <c r="AA295"/>
  <c r="AB295"/>
  <c r="AC295"/>
  <c r="AD295"/>
  <c r="AE295"/>
  <c r="AF295"/>
  <c r="AG295"/>
  <c r="AH295"/>
  <c r="R296"/>
  <c r="S296"/>
  <c r="T296"/>
  <c r="U296"/>
  <c r="V296"/>
  <c r="W296"/>
  <c r="X296"/>
  <c r="Y296"/>
  <c r="Z296"/>
  <c r="AA296"/>
  <c r="AB296"/>
  <c r="AC296"/>
  <c r="AD296"/>
  <c r="AE296"/>
  <c r="AF296"/>
  <c r="AG296"/>
  <c r="AH296" s="1"/>
  <c r="R297"/>
  <c r="S297"/>
  <c r="T297"/>
  <c r="U297"/>
  <c r="V297"/>
  <c r="W297"/>
  <c r="X297"/>
  <c r="Y297"/>
  <c r="Z297"/>
  <c r="AA297"/>
  <c r="AB297"/>
  <c r="AC297"/>
  <c r="AD297"/>
  <c r="AE297"/>
  <c r="AF297"/>
  <c r="AG297"/>
  <c r="AH297" s="1"/>
  <c r="R298"/>
  <c r="S298"/>
  <c r="T298"/>
  <c r="U298"/>
  <c r="V298"/>
  <c r="W298"/>
  <c r="X298"/>
  <c r="Y298"/>
  <c r="Z298"/>
  <c r="AA298"/>
  <c r="AB298"/>
  <c r="AC298"/>
  <c r="AD298"/>
  <c r="AE298"/>
  <c r="AF298"/>
  <c r="AG298"/>
  <c r="R299"/>
  <c r="S299"/>
  <c r="T299"/>
  <c r="U299"/>
  <c r="V299"/>
  <c r="W299"/>
  <c r="X299"/>
  <c r="Y299"/>
  <c r="Z299"/>
  <c r="AA299"/>
  <c r="AB299"/>
  <c r="AC299"/>
  <c r="AD299"/>
  <c r="AE299"/>
  <c r="AF299"/>
  <c r="AG299"/>
  <c r="AH299" s="1"/>
  <c r="R300"/>
  <c r="S300"/>
  <c r="T300"/>
  <c r="U300"/>
  <c r="V300"/>
  <c r="W300"/>
  <c r="X300"/>
  <c r="Y300"/>
  <c r="Z300"/>
  <c r="AA300"/>
  <c r="AB300"/>
  <c r="AC300"/>
  <c r="AD300"/>
  <c r="AE300"/>
  <c r="AF300"/>
  <c r="AG300"/>
  <c r="AH300" s="1"/>
  <c r="R301"/>
  <c r="S301"/>
  <c r="T301"/>
  <c r="U301"/>
  <c r="V301"/>
  <c r="W301"/>
  <c r="X301"/>
  <c r="Y301"/>
  <c r="Z301"/>
  <c r="AA301"/>
  <c r="AB301"/>
  <c r="AC301"/>
  <c r="AD301"/>
  <c r="AE301"/>
  <c r="AF301"/>
  <c r="AG301"/>
  <c r="AH301" s="1"/>
  <c r="R302"/>
  <c r="S302"/>
  <c r="T302"/>
  <c r="U302"/>
  <c r="V302"/>
  <c r="W302"/>
  <c r="X302"/>
  <c r="Y302"/>
  <c r="Z302"/>
  <c r="AA302"/>
  <c r="AB302"/>
  <c r="AC302"/>
  <c r="AD302"/>
  <c r="AE302"/>
  <c r="AF302"/>
  <c r="AG302"/>
  <c r="R303"/>
  <c r="S303"/>
  <c r="T303"/>
  <c r="U303"/>
  <c r="V303"/>
  <c r="W303"/>
  <c r="X303"/>
  <c r="Y303"/>
  <c r="Z303"/>
  <c r="AA303"/>
  <c r="AB303"/>
  <c r="AC303"/>
  <c r="AD303"/>
  <c r="AE303"/>
  <c r="AF303"/>
  <c r="AG303"/>
  <c r="AH303" s="1"/>
  <c r="R304"/>
  <c r="S304"/>
  <c r="T304"/>
  <c r="U304"/>
  <c r="V304"/>
  <c r="W304"/>
  <c r="X304"/>
  <c r="Y304"/>
  <c r="Z304"/>
  <c r="AA304"/>
  <c r="AB304"/>
  <c r="AC304"/>
  <c r="AD304"/>
  <c r="AE304"/>
  <c r="AF304"/>
  <c r="AG304"/>
  <c r="AH304"/>
  <c r="R305"/>
  <c r="S305"/>
  <c r="T305"/>
  <c r="U305"/>
  <c r="V305"/>
  <c r="W305"/>
  <c r="X305"/>
  <c r="Y305"/>
  <c r="Z305"/>
  <c r="AA305"/>
  <c r="AB305"/>
  <c r="AC305"/>
  <c r="AD305"/>
  <c r="AE305"/>
  <c r="AF305"/>
  <c r="AG305"/>
  <c r="AH305" s="1"/>
  <c r="R306"/>
  <c r="S306"/>
  <c r="T306"/>
  <c r="U306"/>
  <c r="V306"/>
  <c r="W306"/>
  <c r="X306"/>
  <c r="Y306"/>
  <c r="Z306"/>
  <c r="AA306"/>
  <c r="AB306"/>
  <c r="AC306"/>
  <c r="AD306"/>
  <c r="AE306"/>
  <c r="AF306"/>
  <c r="AG306"/>
  <c r="AH306" s="1"/>
  <c r="R307"/>
  <c r="S307"/>
  <c r="T307"/>
  <c r="U307"/>
  <c r="V307"/>
  <c r="W307"/>
  <c r="X307"/>
  <c r="Y307"/>
  <c r="Z307"/>
  <c r="AA307"/>
  <c r="AB307"/>
  <c r="AC307"/>
  <c r="AD307"/>
  <c r="AE307"/>
  <c r="AF307"/>
  <c r="AG307"/>
  <c r="AH307" s="1"/>
  <c r="R308"/>
  <c r="S308"/>
  <c r="T308"/>
  <c r="U308"/>
  <c r="V308"/>
  <c r="W308"/>
  <c r="X308"/>
  <c r="Y308"/>
  <c r="Z308"/>
  <c r="AA308"/>
  <c r="AB308"/>
  <c r="AC308"/>
  <c r="AD308"/>
  <c r="AE308"/>
  <c r="AF308"/>
  <c r="AG308"/>
  <c r="AH308" s="1"/>
  <c r="R309"/>
  <c r="S309"/>
  <c r="T309"/>
  <c r="U309"/>
  <c r="V309"/>
  <c r="W309"/>
  <c r="X309"/>
  <c r="Y309"/>
  <c r="Z309"/>
  <c r="AA309"/>
  <c r="AB309"/>
  <c r="AC309"/>
  <c r="AD309"/>
  <c r="AE309"/>
  <c r="AF309"/>
  <c r="AG309"/>
  <c r="AH309"/>
  <c r="R310"/>
  <c r="S310"/>
  <c r="T310"/>
  <c r="U310"/>
  <c r="V310"/>
  <c r="W310"/>
  <c r="X310"/>
  <c r="Y310"/>
  <c r="Z310"/>
  <c r="AA310"/>
  <c r="AB310"/>
  <c r="AC310"/>
  <c r="AD310"/>
  <c r="AE310"/>
  <c r="AF310"/>
  <c r="AG310"/>
  <c r="AH310" s="1"/>
  <c r="R311"/>
  <c r="S311"/>
  <c r="T311"/>
  <c r="U311"/>
  <c r="V311"/>
  <c r="W311"/>
  <c r="X311"/>
  <c r="Y311"/>
  <c r="Z311"/>
  <c r="AA311"/>
  <c r="AB311"/>
  <c r="AC311"/>
  <c r="AD311"/>
  <c r="AE311"/>
  <c r="AF311"/>
  <c r="AG311"/>
  <c r="AH311" s="1"/>
  <c r="R312"/>
  <c r="S312"/>
  <c r="T312"/>
  <c r="U312"/>
  <c r="V312"/>
  <c r="W312"/>
  <c r="X312"/>
  <c r="Y312"/>
  <c r="Z312"/>
  <c r="AA312"/>
  <c r="AB312"/>
  <c r="AC312"/>
  <c r="AD312"/>
  <c r="AE312"/>
  <c r="AF312"/>
  <c r="AG312"/>
  <c r="R313"/>
  <c r="S313"/>
  <c r="T313"/>
  <c r="U313"/>
  <c r="V313"/>
  <c r="W313"/>
  <c r="X313"/>
  <c r="Y313"/>
  <c r="Z313"/>
  <c r="AA313"/>
  <c r="AB313"/>
  <c r="AC313"/>
  <c r="AD313"/>
  <c r="AE313"/>
  <c r="AF313"/>
  <c r="AG313"/>
  <c r="R314"/>
  <c r="S314"/>
  <c r="T314"/>
  <c r="U314"/>
  <c r="V314"/>
  <c r="W314"/>
  <c r="X314"/>
  <c r="Y314"/>
  <c r="Z314"/>
  <c r="AA314"/>
  <c r="AB314"/>
  <c r="AC314"/>
  <c r="AD314"/>
  <c r="AE314"/>
  <c r="AF314"/>
  <c r="AG314"/>
  <c r="AH314"/>
  <c r="R315"/>
  <c r="S315"/>
  <c r="T315"/>
  <c r="U315"/>
  <c r="V315"/>
  <c r="W315"/>
  <c r="X315"/>
  <c r="Y315"/>
  <c r="Z315"/>
  <c r="AA315"/>
  <c r="AB315"/>
  <c r="AC315"/>
  <c r="AD315"/>
  <c r="AE315"/>
  <c r="AF315"/>
  <c r="AG315"/>
  <c r="AH315" s="1"/>
  <c r="R316"/>
  <c r="S316"/>
  <c r="T316"/>
  <c r="U316"/>
  <c r="V316"/>
  <c r="W316"/>
  <c r="X316"/>
  <c r="Y316"/>
  <c r="Z316"/>
  <c r="AA316"/>
  <c r="AB316"/>
  <c r="AC316"/>
  <c r="AD316"/>
  <c r="AE316"/>
  <c r="AF316"/>
  <c r="AG316"/>
  <c r="R317"/>
  <c r="S317"/>
  <c r="T317"/>
  <c r="U317"/>
  <c r="V317"/>
  <c r="W317"/>
  <c r="X317"/>
  <c r="Y317"/>
  <c r="Z317"/>
  <c r="AA317"/>
  <c r="AB317"/>
  <c r="AC317"/>
  <c r="AD317"/>
  <c r="AE317"/>
  <c r="AF317"/>
  <c r="AG317"/>
  <c r="AH317" s="1"/>
  <c r="R318"/>
  <c r="S318"/>
  <c r="T318"/>
  <c r="U318"/>
  <c r="V318"/>
  <c r="W318"/>
  <c r="X318"/>
  <c r="Y318"/>
  <c r="Z318"/>
  <c r="AA318"/>
  <c r="AB318"/>
  <c r="AC318"/>
  <c r="AD318"/>
  <c r="AE318"/>
  <c r="AF318"/>
  <c r="AG318"/>
  <c r="AH318" s="1"/>
  <c r="R319"/>
  <c r="S319"/>
  <c r="T319"/>
  <c r="U319"/>
  <c r="V319"/>
  <c r="W319"/>
  <c r="X319"/>
  <c r="Y319"/>
  <c r="Z319"/>
  <c r="AA319"/>
  <c r="AB319"/>
  <c r="AC319"/>
  <c r="AD319"/>
  <c r="AE319"/>
  <c r="AF319"/>
  <c r="AG319"/>
  <c r="AH319" s="1"/>
  <c r="R320"/>
  <c r="S320"/>
  <c r="T320"/>
  <c r="U320"/>
  <c r="V320"/>
  <c r="W320"/>
  <c r="X320"/>
  <c r="Y320"/>
  <c r="Z320"/>
  <c r="AA320"/>
  <c r="AB320"/>
  <c r="AC320"/>
  <c r="AD320"/>
  <c r="AE320"/>
  <c r="AF320"/>
  <c r="AG320"/>
  <c r="AH320" s="1"/>
  <c r="R321"/>
  <c r="S321"/>
  <c r="T321"/>
  <c r="U321"/>
  <c r="V321"/>
  <c r="W321"/>
  <c r="X321"/>
  <c r="Y321"/>
  <c r="Z321"/>
  <c r="AA321"/>
  <c r="AB321"/>
  <c r="AC321"/>
  <c r="AD321"/>
  <c r="AE321"/>
  <c r="AF321"/>
  <c r="AG321"/>
  <c r="AH321" s="1"/>
  <c r="R322"/>
  <c r="S322"/>
  <c r="T322"/>
  <c r="U322"/>
  <c r="V322"/>
  <c r="W322"/>
  <c r="X322"/>
  <c r="Y322"/>
  <c r="Z322"/>
  <c r="AA322"/>
  <c r="AB322"/>
  <c r="AC322"/>
  <c r="AD322"/>
  <c r="AE322"/>
  <c r="AF322"/>
  <c r="AG322"/>
  <c r="R323"/>
  <c r="S323"/>
  <c r="T323"/>
  <c r="U323"/>
  <c r="V323"/>
  <c r="W323"/>
  <c r="X323"/>
  <c r="Y323"/>
  <c r="Z323"/>
  <c r="AA323"/>
  <c r="AB323"/>
  <c r="AC323"/>
  <c r="AD323"/>
  <c r="AE323"/>
  <c r="AF323"/>
  <c r="AG323"/>
  <c r="R324"/>
  <c r="S324"/>
  <c r="T324"/>
  <c r="U324"/>
  <c r="V324"/>
  <c r="W324"/>
  <c r="X324"/>
  <c r="Y324"/>
  <c r="Z324"/>
  <c r="AA324"/>
  <c r="AB324"/>
  <c r="AC324"/>
  <c r="AD324"/>
  <c r="AE324"/>
  <c r="AF324"/>
  <c r="AG324"/>
  <c r="AH324" s="1"/>
  <c r="R325"/>
  <c r="S325"/>
  <c r="T325"/>
  <c r="U325"/>
  <c r="V325"/>
  <c r="W325"/>
  <c r="X325"/>
  <c r="Y325"/>
  <c r="Z325"/>
  <c r="AA325"/>
  <c r="AB325"/>
  <c r="AC325"/>
  <c r="AD325"/>
  <c r="AE325"/>
  <c r="AF325"/>
  <c r="AG325"/>
  <c r="AH325" s="1"/>
  <c r="R326"/>
  <c r="S326"/>
  <c r="T326"/>
  <c r="U326"/>
  <c r="V326"/>
  <c r="W326"/>
  <c r="X326"/>
  <c r="Y326"/>
  <c r="Z326"/>
  <c r="AA326"/>
  <c r="AB326"/>
  <c r="AC326"/>
  <c r="AD326"/>
  <c r="AE326"/>
  <c r="AF326"/>
  <c r="AG326"/>
  <c r="AH326"/>
  <c r="R327"/>
  <c r="S327"/>
  <c r="T327"/>
  <c r="U327"/>
  <c r="V327"/>
  <c r="W327"/>
  <c r="X327"/>
  <c r="Y327"/>
  <c r="Z327"/>
  <c r="AA327"/>
  <c r="AB327"/>
  <c r="AC327"/>
  <c r="AD327"/>
  <c r="AE327"/>
  <c r="AF327"/>
  <c r="AG327"/>
  <c r="AH327" s="1"/>
  <c r="R328"/>
  <c r="S328"/>
  <c r="T328"/>
  <c r="U328"/>
  <c r="V328"/>
  <c r="W328"/>
  <c r="X328"/>
  <c r="Y328"/>
  <c r="Z328"/>
  <c r="AA328"/>
  <c r="AB328"/>
  <c r="AC328"/>
  <c r="AD328"/>
  <c r="AE328"/>
  <c r="AF328"/>
  <c r="AG328"/>
  <c r="AH328" s="1"/>
  <c r="R329"/>
  <c r="S329"/>
  <c r="T329"/>
  <c r="U329"/>
  <c r="V329"/>
  <c r="W329"/>
  <c r="X329"/>
  <c r="Y329"/>
  <c r="Z329"/>
  <c r="AA329"/>
  <c r="AB329"/>
  <c r="AC329"/>
  <c r="AD329"/>
  <c r="AE329"/>
  <c r="AF329"/>
  <c r="AG329"/>
  <c r="R330"/>
  <c r="S330"/>
  <c r="T330"/>
  <c r="U330"/>
  <c r="V330"/>
  <c r="W330"/>
  <c r="X330"/>
  <c r="Y330"/>
  <c r="Z330"/>
  <c r="AA330"/>
  <c r="AB330"/>
  <c r="AC330"/>
  <c r="AD330"/>
  <c r="AE330"/>
  <c r="AF330"/>
  <c r="AG330"/>
  <c r="AH330"/>
  <c r="R331"/>
  <c r="S331"/>
  <c r="T331"/>
  <c r="U331"/>
  <c r="V331"/>
  <c r="W331"/>
  <c r="X331"/>
  <c r="Y331"/>
  <c r="Z331"/>
  <c r="AA331"/>
  <c r="AB331"/>
  <c r="AC331"/>
  <c r="AD331"/>
  <c r="AE331"/>
  <c r="AF331"/>
  <c r="AG331"/>
  <c r="AH331" s="1"/>
  <c r="R332"/>
  <c r="S332"/>
  <c r="T332"/>
  <c r="U332"/>
  <c r="V332"/>
  <c r="W332"/>
  <c r="X332"/>
  <c r="Y332"/>
  <c r="Z332"/>
  <c r="AA332"/>
  <c r="AB332"/>
  <c r="AC332"/>
  <c r="AD332"/>
  <c r="AE332"/>
  <c r="AF332"/>
  <c r="AG332"/>
  <c r="AH332" s="1"/>
  <c r="R333"/>
  <c r="S333"/>
  <c r="T333"/>
  <c r="U333"/>
  <c r="V333"/>
  <c r="W333"/>
  <c r="X333"/>
  <c r="Y333"/>
  <c r="Z333"/>
  <c r="AA333"/>
  <c r="AB333"/>
  <c r="AC333"/>
  <c r="AD333"/>
  <c r="AE333"/>
  <c r="AF333"/>
  <c r="AG333"/>
  <c r="AH333" s="1"/>
  <c r="R334"/>
  <c r="S334"/>
  <c r="T334"/>
  <c r="U334"/>
  <c r="V334"/>
  <c r="W334"/>
  <c r="X334"/>
  <c r="Y334"/>
  <c r="Z334"/>
  <c r="AA334"/>
  <c r="AB334"/>
  <c r="AC334"/>
  <c r="AD334"/>
  <c r="AE334"/>
  <c r="AF334"/>
  <c r="AG334"/>
  <c r="AH334" s="1"/>
  <c r="R335"/>
  <c r="S335"/>
  <c r="T335"/>
  <c r="U335"/>
  <c r="V335"/>
  <c r="W335"/>
  <c r="X335"/>
  <c r="Y335"/>
  <c r="Z335"/>
  <c r="AA335"/>
  <c r="AB335"/>
  <c r="AC335"/>
  <c r="AD335"/>
  <c r="AE335"/>
  <c r="AF335"/>
  <c r="AG335"/>
  <c r="R336"/>
  <c r="S336"/>
  <c r="T336"/>
  <c r="U336"/>
  <c r="V336"/>
  <c r="W336"/>
  <c r="X336"/>
  <c r="Y336"/>
  <c r="Z336"/>
  <c r="AA336"/>
  <c r="AB336"/>
  <c r="AC336"/>
  <c r="AD336"/>
  <c r="AE336"/>
  <c r="AF336"/>
  <c r="AG336"/>
  <c r="AH336" s="1"/>
  <c r="R337"/>
  <c r="S337"/>
  <c r="T337"/>
  <c r="U337"/>
  <c r="V337"/>
  <c r="W337"/>
  <c r="X337"/>
  <c r="Y337"/>
  <c r="Z337"/>
  <c r="AA337"/>
  <c r="AB337"/>
  <c r="AC337"/>
  <c r="AD337"/>
  <c r="AE337"/>
  <c r="AF337"/>
  <c r="AG337"/>
  <c r="AH337" s="1"/>
  <c r="R338"/>
  <c r="S338"/>
  <c r="T338"/>
  <c r="U338"/>
  <c r="V338"/>
  <c r="W338"/>
  <c r="X338"/>
  <c r="Y338"/>
  <c r="Z338"/>
  <c r="AA338"/>
  <c r="AB338"/>
  <c r="AC338"/>
  <c r="AD338"/>
  <c r="AE338"/>
  <c r="AF338"/>
  <c r="AG338"/>
  <c r="AH338"/>
  <c r="R339"/>
  <c r="S339"/>
  <c r="T339"/>
  <c r="U339"/>
  <c r="V339"/>
  <c r="W339"/>
  <c r="X339"/>
  <c r="Y339"/>
  <c r="Z339"/>
  <c r="AA339"/>
  <c r="AB339"/>
  <c r="AC339"/>
  <c r="AD339"/>
  <c r="AE339"/>
  <c r="AF339"/>
  <c r="AG339"/>
  <c r="AH339" s="1"/>
  <c r="R340"/>
  <c r="S340"/>
  <c r="T340"/>
  <c r="U340"/>
  <c r="V340"/>
  <c r="W340"/>
  <c r="X340"/>
  <c r="Y340"/>
  <c r="Z340"/>
  <c r="AA340"/>
  <c r="AB340"/>
  <c r="AC340"/>
  <c r="AD340"/>
  <c r="AE340"/>
  <c r="AF340"/>
  <c r="AG340"/>
  <c r="AH340" s="1"/>
  <c r="R341"/>
  <c r="S341"/>
  <c r="T341"/>
  <c r="U341"/>
  <c r="V341"/>
  <c r="W341"/>
  <c r="X341"/>
  <c r="Y341"/>
  <c r="Z341"/>
  <c r="AA341"/>
  <c r="AB341"/>
  <c r="AC341"/>
  <c r="AD341"/>
  <c r="AE341"/>
  <c r="AF341"/>
  <c r="AG341"/>
  <c r="AH341" s="1"/>
  <c r="R342"/>
  <c r="S342"/>
  <c r="T342"/>
  <c r="U342"/>
  <c r="V342"/>
  <c r="W342"/>
  <c r="X342"/>
  <c r="Y342"/>
  <c r="Z342"/>
  <c r="AA342"/>
  <c r="AB342"/>
  <c r="AC342"/>
  <c r="AD342"/>
  <c r="AE342"/>
  <c r="AF342"/>
  <c r="AG342"/>
  <c r="AH342" s="1"/>
  <c r="R343"/>
  <c r="S343"/>
  <c r="T343"/>
  <c r="U343"/>
  <c r="V343"/>
  <c r="W343"/>
  <c r="X343"/>
  <c r="Y343"/>
  <c r="Z343"/>
  <c r="AA343"/>
  <c r="AB343"/>
  <c r="AC343"/>
  <c r="AD343"/>
  <c r="AE343"/>
  <c r="AF343"/>
  <c r="AG343"/>
  <c r="AH343" s="1"/>
  <c r="R344"/>
  <c r="S344"/>
  <c r="T344"/>
  <c r="U344"/>
  <c r="V344"/>
  <c r="W344"/>
  <c r="X344"/>
  <c r="Y344"/>
  <c r="Z344"/>
  <c r="AA344"/>
  <c r="AB344"/>
  <c r="AC344"/>
  <c r="AD344"/>
  <c r="AE344"/>
  <c r="AF344"/>
  <c r="AG344"/>
  <c r="AH344" s="1"/>
  <c r="R345"/>
  <c r="S345"/>
  <c r="T345"/>
  <c r="U345"/>
  <c r="V345"/>
  <c r="W345"/>
  <c r="X345"/>
  <c r="Y345"/>
  <c r="Z345"/>
  <c r="AA345"/>
  <c r="AB345"/>
  <c r="AC345"/>
  <c r="AD345"/>
  <c r="AE345"/>
  <c r="AF345"/>
  <c r="AG345"/>
  <c r="AH345" s="1"/>
  <c r="R346"/>
  <c r="S346"/>
  <c r="T346"/>
  <c r="U346"/>
  <c r="V346"/>
  <c r="W346"/>
  <c r="X346"/>
  <c r="Y346"/>
  <c r="Z346"/>
  <c r="AA346"/>
  <c r="AB346"/>
  <c r="AC346"/>
  <c r="AD346"/>
  <c r="AE346"/>
  <c r="AF346"/>
  <c r="AG346"/>
  <c r="AH346" s="1"/>
  <c r="R347"/>
  <c r="S347"/>
  <c r="T347"/>
  <c r="U347"/>
  <c r="V347"/>
  <c r="W347"/>
  <c r="X347"/>
  <c r="Y347"/>
  <c r="Z347"/>
  <c r="AA347"/>
  <c r="AB347"/>
  <c r="AC347"/>
  <c r="AD347"/>
  <c r="AE347"/>
  <c r="AF347"/>
  <c r="AG347"/>
  <c r="AH347" s="1"/>
  <c r="R348"/>
  <c r="S348"/>
  <c r="T348"/>
  <c r="U348"/>
  <c r="V348"/>
  <c r="W348"/>
  <c r="X348"/>
  <c r="Y348"/>
  <c r="Z348"/>
  <c r="AA348"/>
  <c r="AB348"/>
  <c r="AC348"/>
  <c r="AD348"/>
  <c r="AE348"/>
  <c r="AF348"/>
  <c r="AG348"/>
  <c r="AH348" s="1"/>
  <c r="R349"/>
  <c r="S349"/>
  <c r="T349"/>
  <c r="U349"/>
  <c r="V349"/>
  <c r="W349"/>
  <c r="X349"/>
  <c r="Y349"/>
  <c r="Z349"/>
  <c r="AA349"/>
  <c r="AB349"/>
  <c r="AC349"/>
  <c r="AD349"/>
  <c r="AE349"/>
  <c r="AF349"/>
  <c r="AG349"/>
  <c r="R350"/>
  <c r="S350"/>
  <c r="T350"/>
  <c r="U350"/>
  <c r="V350"/>
  <c r="W350"/>
  <c r="X350"/>
  <c r="Y350"/>
  <c r="Z350"/>
  <c r="AA350"/>
  <c r="AB350"/>
  <c r="AC350"/>
  <c r="AD350"/>
  <c r="AE350"/>
  <c r="AF350"/>
  <c r="AG350"/>
  <c r="AH350" s="1"/>
  <c r="R351"/>
  <c r="S351"/>
  <c r="T351"/>
  <c r="U351"/>
  <c r="V351"/>
  <c r="W351"/>
  <c r="X351"/>
  <c r="Y351"/>
  <c r="Z351"/>
  <c r="AA351"/>
  <c r="AB351"/>
  <c r="AC351"/>
  <c r="AD351"/>
  <c r="AE351"/>
  <c r="AF351"/>
  <c r="AG351"/>
  <c r="R352"/>
  <c r="S352"/>
  <c r="T352"/>
  <c r="U352"/>
  <c r="V352"/>
  <c r="W352"/>
  <c r="X352"/>
  <c r="Y352"/>
  <c r="Z352"/>
  <c r="AA352"/>
  <c r="AB352"/>
  <c r="AC352"/>
  <c r="AD352"/>
  <c r="AE352"/>
  <c r="AF352"/>
  <c r="AG352"/>
  <c r="R353"/>
  <c r="S353"/>
  <c r="T353"/>
  <c r="U353"/>
  <c r="V353"/>
  <c r="W353"/>
  <c r="X353"/>
  <c r="Y353"/>
  <c r="Z353"/>
  <c r="AA353"/>
  <c r="AB353"/>
  <c r="AC353"/>
  <c r="AD353"/>
  <c r="AE353"/>
  <c r="AF353"/>
  <c r="AG353"/>
  <c r="R354"/>
  <c r="S354"/>
  <c r="T354"/>
  <c r="U354"/>
  <c r="V354"/>
  <c r="W354"/>
  <c r="X354"/>
  <c r="Y354"/>
  <c r="Z354"/>
  <c r="AA354"/>
  <c r="AB354"/>
  <c r="AC354"/>
  <c r="AD354"/>
  <c r="AE354"/>
  <c r="AF354"/>
  <c r="AG354"/>
  <c r="AH354"/>
  <c r="R355"/>
  <c r="S355"/>
  <c r="T355"/>
  <c r="U355"/>
  <c r="V355"/>
  <c r="W355"/>
  <c r="X355"/>
  <c r="Y355"/>
  <c r="Z355"/>
  <c r="AA355"/>
  <c r="AB355"/>
  <c r="AC355"/>
  <c r="AD355"/>
  <c r="AE355"/>
  <c r="AF355"/>
  <c r="AG355"/>
  <c r="AH355" s="1"/>
  <c r="R356"/>
  <c r="S356"/>
  <c r="T356"/>
  <c r="U356"/>
  <c r="V356"/>
  <c r="W356"/>
  <c r="X356"/>
  <c r="Y356"/>
  <c r="Z356"/>
  <c r="AA356"/>
  <c r="AB356"/>
  <c r="AC356"/>
  <c r="AD356"/>
  <c r="AE356"/>
  <c r="AF356"/>
  <c r="AG356"/>
  <c r="AH356" s="1"/>
  <c r="R357"/>
  <c r="S357"/>
  <c r="T357"/>
  <c r="U357"/>
  <c r="V357"/>
  <c r="W357"/>
  <c r="X357"/>
  <c r="Y357"/>
  <c r="Z357"/>
  <c r="AA357"/>
  <c r="AB357"/>
  <c r="AC357"/>
  <c r="AD357"/>
  <c r="AE357"/>
  <c r="AF357"/>
  <c r="AG357"/>
  <c r="R358"/>
  <c r="S358"/>
  <c r="T358"/>
  <c r="U358"/>
  <c r="V358"/>
  <c r="W358"/>
  <c r="X358"/>
  <c r="Y358"/>
  <c r="Z358"/>
  <c r="AA358"/>
  <c r="AB358"/>
  <c r="AC358"/>
  <c r="AD358"/>
  <c r="AE358"/>
  <c r="AF358"/>
  <c r="AG358"/>
  <c r="AH358"/>
  <c r="R359"/>
  <c r="S359"/>
  <c r="T359"/>
  <c r="U359"/>
  <c r="V359"/>
  <c r="W359"/>
  <c r="X359"/>
  <c r="Y359"/>
  <c r="Z359"/>
  <c r="AA359"/>
  <c r="AB359"/>
  <c r="AC359"/>
  <c r="AD359"/>
  <c r="AE359"/>
  <c r="AF359"/>
  <c r="AG359"/>
  <c r="AH359" s="1"/>
  <c r="R360"/>
  <c r="S360"/>
  <c r="T360"/>
  <c r="U360"/>
  <c r="V360"/>
  <c r="W360"/>
  <c r="X360"/>
  <c r="Y360"/>
  <c r="Z360"/>
  <c r="AA360"/>
  <c r="AB360"/>
  <c r="AC360"/>
  <c r="AD360"/>
  <c r="AE360"/>
  <c r="AF360"/>
  <c r="AG360"/>
  <c r="AH360" s="1"/>
  <c r="R361"/>
  <c r="S361"/>
  <c r="T361"/>
  <c r="U361"/>
  <c r="V361"/>
  <c r="W361"/>
  <c r="X361"/>
  <c r="Y361"/>
  <c r="Z361"/>
  <c r="AA361"/>
  <c r="AB361"/>
  <c r="AC361"/>
  <c r="AD361"/>
  <c r="AE361"/>
  <c r="AF361"/>
  <c r="AG361"/>
  <c r="R362"/>
  <c r="S362"/>
  <c r="T362"/>
  <c r="U362"/>
  <c r="V362"/>
  <c r="W362"/>
  <c r="X362"/>
  <c r="Y362"/>
  <c r="Z362"/>
  <c r="AA362"/>
  <c r="AB362"/>
  <c r="AC362"/>
  <c r="AD362"/>
  <c r="AE362"/>
  <c r="AF362"/>
  <c r="AG362"/>
  <c r="AH362"/>
  <c r="R363"/>
  <c r="S363"/>
  <c r="T363"/>
  <c r="U363"/>
  <c r="V363"/>
  <c r="W363"/>
  <c r="X363"/>
  <c r="Y363"/>
  <c r="Z363"/>
  <c r="AA363"/>
  <c r="AB363"/>
  <c r="AC363"/>
  <c r="AD363"/>
  <c r="AE363"/>
  <c r="AF363"/>
  <c r="AG363"/>
  <c r="AH363" s="1"/>
  <c r="R364"/>
  <c r="S364"/>
  <c r="T364"/>
  <c r="U364"/>
  <c r="V364"/>
  <c r="W364"/>
  <c r="X364"/>
  <c r="Y364"/>
  <c r="Z364"/>
  <c r="AA364"/>
  <c r="AB364"/>
  <c r="AC364"/>
  <c r="AD364"/>
  <c r="AE364"/>
  <c r="AF364"/>
  <c r="AG364"/>
  <c r="AH364" s="1"/>
  <c r="R365"/>
  <c r="S365"/>
  <c r="T365"/>
  <c r="U365"/>
  <c r="V365"/>
  <c r="W365"/>
  <c r="X365"/>
  <c r="Y365"/>
  <c r="Z365"/>
  <c r="AA365"/>
  <c r="AB365"/>
  <c r="AC365"/>
  <c r="AD365"/>
  <c r="AE365"/>
  <c r="AF365"/>
  <c r="AG365"/>
  <c r="R366"/>
  <c r="S366"/>
  <c r="T366"/>
  <c r="U366"/>
  <c r="V366"/>
  <c r="W366"/>
  <c r="X366"/>
  <c r="Y366"/>
  <c r="Z366"/>
  <c r="AA366"/>
  <c r="AB366"/>
  <c r="AC366"/>
  <c r="AD366"/>
  <c r="AE366"/>
  <c r="AF366"/>
  <c r="AG366"/>
  <c r="AH366"/>
  <c r="R367"/>
  <c r="S367"/>
  <c r="T367"/>
  <c r="U367"/>
  <c r="V367"/>
  <c r="W367"/>
  <c r="X367"/>
  <c r="Y367"/>
  <c r="Z367"/>
  <c r="AA367"/>
  <c r="AB367"/>
  <c r="AC367"/>
  <c r="AD367"/>
  <c r="AE367"/>
  <c r="AF367"/>
  <c r="AG367"/>
  <c r="AH367" s="1"/>
  <c r="R368"/>
  <c r="S368"/>
  <c r="T368"/>
  <c r="U368"/>
  <c r="V368"/>
  <c r="W368"/>
  <c r="X368"/>
  <c r="Y368"/>
  <c r="Z368"/>
  <c r="AA368"/>
  <c r="AB368"/>
  <c r="AC368"/>
  <c r="AD368"/>
  <c r="AE368"/>
  <c r="AF368"/>
  <c r="AG368"/>
  <c r="AH368" s="1"/>
  <c r="R369"/>
  <c r="S369"/>
  <c r="T369"/>
  <c r="U369"/>
  <c r="V369"/>
  <c r="W369"/>
  <c r="X369"/>
  <c r="Y369"/>
  <c r="Z369"/>
  <c r="AA369"/>
  <c r="AB369"/>
  <c r="AC369"/>
  <c r="AD369"/>
  <c r="AE369"/>
  <c r="AF369"/>
  <c r="AG369"/>
  <c r="AH369" s="1"/>
  <c r="R370"/>
  <c r="S370"/>
  <c r="T370"/>
  <c r="U370"/>
  <c r="V370"/>
  <c r="W370"/>
  <c r="X370"/>
  <c r="Y370"/>
  <c r="Z370"/>
  <c r="AA370"/>
  <c r="AB370"/>
  <c r="AC370"/>
  <c r="AD370"/>
  <c r="AE370"/>
  <c r="AF370"/>
  <c r="AG370"/>
  <c r="R371"/>
  <c r="S371"/>
  <c r="T371"/>
  <c r="U371"/>
  <c r="V371"/>
  <c r="W371"/>
  <c r="X371"/>
  <c r="Y371"/>
  <c r="Z371"/>
  <c r="AA371"/>
  <c r="AB371"/>
  <c r="AC371"/>
  <c r="AD371"/>
  <c r="AE371"/>
  <c r="AF371"/>
  <c r="AG371"/>
  <c r="AH371"/>
  <c r="R372"/>
  <c r="S372"/>
  <c r="T372"/>
  <c r="U372"/>
  <c r="V372"/>
  <c r="W372"/>
  <c r="X372"/>
  <c r="Y372"/>
  <c r="Z372"/>
  <c r="AA372"/>
  <c r="AB372"/>
  <c r="AC372"/>
  <c r="AD372"/>
  <c r="AE372"/>
  <c r="AF372"/>
  <c r="AG372"/>
  <c r="AH372" s="1"/>
  <c r="R373"/>
  <c r="S373"/>
  <c r="T373"/>
  <c r="U373"/>
  <c r="V373"/>
  <c r="W373"/>
  <c r="X373"/>
  <c r="Y373"/>
  <c r="Z373"/>
  <c r="AA373"/>
  <c r="AB373"/>
  <c r="AC373"/>
  <c r="AD373"/>
  <c r="AE373"/>
  <c r="AF373"/>
  <c r="AG373"/>
  <c r="AH373" s="1"/>
  <c r="R374"/>
  <c r="S374"/>
  <c r="T374"/>
  <c r="U374"/>
  <c r="V374"/>
  <c r="W374"/>
  <c r="X374"/>
  <c r="Y374"/>
  <c r="Z374"/>
  <c r="AA374"/>
  <c r="AB374"/>
  <c r="AC374"/>
  <c r="AD374"/>
  <c r="AE374"/>
  <c r="AF374"/>
  <c r="AG374"/>
  <c r="R375"/>
  <c r="S375"/>
  <c r="T375"/>
  <c r="U375"/>
  <c r="V375"/>
  <c r="W375"/>
  <c r="X375"/>
  <c r="Y375"/>
  <c r="Z375"/>
  <c r="AA375"/>
  <c r="AB375"/>
  <c r="AC375"/>
  <c r="AD375"/>
  <c r="AE375"/>
  <c r="AF375"/>
  <c r="AG375"/>
  <c r="AH375"/>
  <c r="R376"/>
  <c r="S376"/>
  <c r="T376"/>
  <c r="U376"/>
  <c r="V376"/>
  <c r="W376"/>
  <c r="X376"/>
  <c r="Y376"/>
  <c r="Z376"/>
  <c r="AA376"/>
  <c r="AB376"/>
  <c r="AC376"/>
  <c r="AD376"/>
  <c r="AE376"/>
  <c r="AF376"/>
  <c r="AG376"/>
  <c r="AH376" s="1"/>
  <c r="R377"/>
  <c r="S377"/>
  <c r="T377"/>
  <c r="U377"/>
  <c r="V377"/>
  <c r="W377"/>
  <c r="X377"/>
  <c r="Y377"/>
  <c r="Z377"/>
  <c r="AA377"/>
  <c r="AB377"/>
  <c r="AC377"/>
  <c r="AD377"/>
  <c r="AE377"/>
  <c r="AF377"/>
  <c r="AG377"/>
  <c r="AH377" s="1"/>
  <c r="R378"/>
  <c r="S378"/>
  <c r="T378"/>
  <c r="U378"/>
  <c r="V378"/>
  <c r="W378"/>
  <c r="X378"/>
  <c r="Y378"/>
  <c r="Z378"/>
  <c r="AA378"/>
  <c r="AB378"/>
  <c r="AC378"/>
  <c r="AD378"/>
  <c r="AE378"/>
  <c r="AF378"/>
  <c r="AG378"/>
  <c r="R379"/>
  <c r="S379"/>
  <c r="T379"/>
  <c r="U379"/>
  <c r="V379"/>
  <c r="W379"/>
  <c r="X379"/>
  <c r="Y379"/>
  <c r="Z379"/>
  <c r="AA379"/>
  <c r="AB379"/>
  <c r="AC379"/>
  <c r="AD379"/>
  <c r="AE379"/>
  <c r="AF379"/>
  <c r="AG379"/>
  <c r="AH379"/>
  <c r="R380"/>
  <c r="S380"/>
  <c r="T380"/>
  <c r="U380"/>
  <c r="V380"/>
  <c r="W380"/>
  <c r="X380"/>
  <c r="Y380"/>
  <c r="Z380"/>
  <c r="AA380"/>
  <c r="AB380"/>
  <c r="AC380"/>
  <c r="AD380"/>
  <c r="AE380"/>
  <c r="AF380"/>
  <c r="AG380"/>
  <c r="AH380" s="1"/>
  <c r="R381"/>
  <c r="S381"/>
  <c r="T381"/>
  <c r="U381"/>
  <c r="V381"/>
  <c r="W381"/>
  <c r="X381"/>
  <c r="Y381"/>
  <c r="Z381"/>
  <c r="AA381"/>
  <c r="AB381"/>
  <c r="AC381"/>
  <c r="AD381"/>
  <c r="AE381"/>
  <c r="AF381"/>
  <c r="AG381"/>
  <c r="AH381" s="1"/>
  <c r="R382"/>
  <c r="S382"/>
  <c r="T382"/>
  <c r="U382"/>
  <c r="V382"/>
  <c r="W382"/>
  <c r="X382"/>
  <c r="Y382"/>
  <c r="Z382"/>
  <c r="AA382"/>
  <c r="AB382"/>
  <c r="AC382"/>
  <c r="AD382"/>
  <c r="AE382"/>
  <c r="AF382"/>
  <c r="AG382"/>
  <c r="R383"/>
  <c r="S383"/>
  <c r="T383"/>
  <c r="U383"/>
  <c r="V383"/>
  <c r="W383"/>
  <c r="X383"/>
  <c r="Y383"/>
  <c r="Z383"/>
  <c r="AA383"/>
  <c r="AB383"/>
  <c r="AC383"/>
  <c r="AD383"/>
  <c r="AE383"/>
  <c r="AF383"/>
  <c r="AG383"/>
  <c r="AH383"/>
  <c r="R384"/>
  <c r="S384"/>
  <c r="T384"/>
  <c r="U384"/>
  <c r="V384"/>
  <c r="W384"/>
  <c r="X384"/>
  <c r="Y384"/>
  <c r="Z384"/>
  <c r="AA384"/>
  <c r="AB384"/>
  <c r="AC384"/>
  <c r="AD384"/>
  <c r="AE384"/>
  <c r="AF384"/>
  <c r="AG384"/>
  <c r="AH384" s="1"/>
  <c r="R385"/>
  <c r="S385"/>
  <c r="T385"/>
  <c r="U385"/>
  <c r="V385"/>
  <c r="W385"/>
  <c r="X385"/>
  <c r="Y385"/>
  <c r="Z385"/>
  <c r="AA385"/>
  <c r="AB385"/>
  <c r="AC385"/>
  <c r="AD385"/>
  <c r="AE385"/>
  <c r="AF385"/>
  <c r="AG385"/>
  <c r="AH385" s="1"/>
  <c r="R386"/>
  <c r="S386"/>
  <c r="T386"/>
  <c r="U386"/>
  <c r="V386"/>
  <c r="W386"/>
  <c r="X386"/>
  <c r="Y386"/>
  <c r="Z386"/>
  <c r="AA386"/>
  <c r="AB386"/>
  <c r="AC386"/>
  <c r="AD386"/>
  <c r="AE386"/>
  <c r="AF386"/>
  <c r="AG386"/>
  <c r="R387"/>
  <c r="S387"/>
  <c r="T387"/>
  <c r="U387"/>
  <c r="V387"/>
  <c r="W387"/>
  <c r="X387"/>
  <c r="Y387"/>
  <c r="Z387"/>
  <c r="AA387"/>
  <c r="AB387"/>
  <c r="AC387"/>
  <c r="AD387"/>
  <c r="AE387"/>
  <c r="AF387"/>
  <c r="AG387"/>
  <c r="AH387"/>
  <c r="R388"/>
  <c r="S388"/>
  <c r="T388"/>
  <c r="U388"/>
  <c r="V388"/>
  <c r="W388"/>
  <c r="X388"/>
  <c r="Y388"/>
  <c r="Z388"/>
  <c r="AA388"/>
  <c r="AB388"/>
  <c r="AC388"/>
  <c r="AD388"/>
  <c r="AE388"/>
  <c r="AF388"/>
  <c r="AG388"/>
  <c r="AH388" s="1"/>
  <c r="R389"/>
  <c r="S389"/>
  <c r="T389"/>
  <c r="U389"/>
  <c r="V389"/>
  <c r="W389"/>
  <c r="X389"/>
  <c r="Y389"/>
  <c r="Z389"/>
  <c r="AA389"/>
  <c r="AB389"/>
  <c r="AC389"/>
  <c r="AD389"/>
  <c r="AE389"/>
  <c r="AF389"/>
  <c r="AG389"/>
  <c r="AH389" s="1"/>
  <c r="R390"/>
  <c r="S390"/>
  <c r="T390"/>
  <c r="U390"/>
  <c r="V390"/>
  <c r="W390"/>
  <c r="X390"/>
  <c r="Y390"/>
  <c r="Z390"/>
  <c r="AA390"/>
  <c r="AB390"/>
  <c r="AC390"/>
  <c r="AD390"/>
  <c r="AE390"/>
  <c r="AF390"/>
  <c r="AG390"/>
  <c r="R391"/>
  <c r="S391"/>
  <c r="T391"/>
  <c r="U391"/>
  <c r="V391"/>
  <c r="W391"/>
  <c r="X391"/>
  <c r="Y391"/>
  <c r="Z391"/>
  <c r="AA391"/>
  <c r="AB391"/>
  <c r="AC391"/>
  <c r="AD391"/>
  <c r="AE391"/>
  <c r="AF391"/>
  <c r="AG391"/>
  <c r="AH391"/>
  <c r="R392"/>
  <c r="S392"/>
  <c r="T392"/>
  <c r="U392"/>
  <c r="V392"/>
  <c r="W392"/>
  <c r="X392"/>
  <c r="Y392"/>
  <c r="Z392"/>
  <c r="AA392"/>
  <c r="AB392"/>
  <c r="AC392"/>
  <c r="AD392"/>
  <c r="AE392"/>
  <c r="AF392"/>
  <c r="AG392"/>
  <c r="AH392" s="1"/>
  <c r="R393"/>
  <c r="S393"/>
  <c r="T393"/>
  <c r="U393"/>
  <c r="V393"/>
  <c r="W393"/>
  <c r="X393"/>
  <c r="Y393"/>
  <c r="Z393"/>
  <c r="AA393"/>
  <c r="AB393"/>
  <c r="AC393"/>
  <c r="AD393"/>
  <c r="AE393"/>
  <c r="AF393"/>
  <c r="AG393"/>
  <c r="AH393" s="1"/>
  <c r="R394"/>
  <c r="S394"/>
  <c r="T394"/>
  <c r="U394"/>
  <c r="V394"/>
  <c r="W394"/>
  <c r="X394"/>
  <c r="Y394"/>
  <c r="Z394"/>
  <c r="AA394"/>
  <c r="AB394"/>
  <c r="AC394"/>
  <c r="AD394"/>
  <c r="AE394"/>
  <c r="AF394"/>
  <c r="AG394"/>
  <c r="AH394" s="1"/>
  <c r="R395"/>
  <c r="S395"/>
  <c r="T395"/>
  <c r="U395"/>
  <c r="V395"/>
  <c r="W395"/>
  <c r="X395"/>
  <c r="Y395"/>
  <c r="Z395"/>
  <c r="AA395"/>
  <c r="AB395"/>
  <c r="AC395"/>
  <c r="AD395"/>
  <c r="AE395"/>
  <c r="AF395"/>
  <c r="AG395"/>
  <c r="R396"/>
  <c r="S396"/>
  <c r="T396"/>
  <c r="U396"/>
  <c r="V396"/>
  <c r="W396"/>
  <c r="X396"/>
  <c r="Y396"/>
  <c r="Z396"/>
  <c r="AA396"/>
  <c r="AB396"/>
  <c r="AC396"/>
  <c r="AD396"/>
  <c r="AE396"/>
  <c r="AF396"/>
  <c r="AG396"/>
  <c r="AH396"/>
  <c r="R397"/>
  <c r="S397"/>
  <c r="T397"/>
  <c r="U397"/>
  <c r="V397"/>
  <c r="W397"/>
  <c r="X397"/>
  <c r="Y397"/>
  <c r="Z397"/>
  <c r="AA397"/>
  <c r="AB397"/>
  <c r="AC397"/>
  <c r="AD397"/>
  <c r="AE397"/>
  <c r="AF397"/>
  <c r="AG397"/>
  <c r="AH397" s="1"/>
  <c r="R398"/>
  <c r="S398"/>
  <c r="T398"/>
  <c r="U398"/>
  <c r="V398"/>
  <c r="W398"/>
  <c r="X398"/>
  <c r="Y398"/>
  <c r="Z398"/>
  <c r="AA398"/>
  <c r="AB398"/>
  <c r="AC398"/>
  <c r="AD398"/>
  <c r="AE398"/>
  <c r="AF398"/>
  <c r="AG398"/>
  <c r="R399"/>
  <c r="S399"/>
  <c r="T399"/>
  <c r="U399"/>
  <c r="V399"/>
  <c r="W399"/>
  <c r="X399"/>
  <c r="Y399"/>
  <c r="Z399"/>
  <c r="AA399"/>
  <c r="AB399"/>
  <c r="AC399"/>
  <c r="AD399"/>
  <c r="AE399"/>
  <c r="AF399"/>
  <c r="AG399"/>
  <c r="R400"/>
  <c r="S400"/>
  <c r="T400"/>
  <c r="U400"/>
  <c r="V400"/>
  <c r="W400"/>
  <c r="X400"/>
  <c r="Y400"/>
  <c r="Z400"/>
  <c r="AA400"/>
  <c r="AB400"/>
  <c r="AC400"/>
  <c r="AD400"/>
  <c r="AE400"/>
  <c r="AF400"/>
  <c r="AG400"/>
  <c r="AH400"/>
  <c r="R401"/>
  <c r="S401"/>
  <c r="T401"/>
  <c r="U401"/>
  <c r="V401"/>
  <c r="W401"/>
  <c r="X401"/>
  <c r="Y401"/>
  <c r="Z401"/>
  <c r="AA401"/>
  <c r="AB401"/>
  <c r="AC401"/>
  <c r="AD401"/>
  <c r="AE401"/>
  <c r="AF401"/>
  <c r="AG401"/>
  <c r="AH401" s="1"/>
  <c r="R402"/>
  <c r="S402"/>
  <c r="T402"/>
  <c r="U402"/>
  <c r="V402"/>
  <c r="W402"/>
  <c r="X402"/>
  <c r="Y402"/>
  <c r="Z402"/>
  <c r="AA402"/>
  <c r="AB402"/>
  <c r="AC402"/>
  <c r="AD402"/>
  <c r="AE402"/>
  <c r="AF402"/>
  <c r="AG402"/>
  <c r="AH402" s="1"/>
  <c r="R403"/>
  <c r="S403"/>
  <c r="T403"/>
  <c r="U403"/>
  <c r="V403"/>
  <c r="W403"/>
  <c r="X403"/>
  <c r="Y403"/>
  <c r="Z403"/>
  <c r="AA403"/>
  <c r="AB403"/>
  <c r="AC403"/>
  <c r="AD403"/>
  <c r="AE403"/>
  <c r="AF403"/>
  <c r="AG403"/>
  <c r="R404"/>
  <c r="S404"/>
  <c r="T404"/>
  <c r="U404"/>
  <c r="V404"/>
  <c r="W404"/>
  <c r="X404"/>
  <c r="Y404"/>
  <c r="Z404"/>
  <c r="AA404"/>
  <c r="AB404"/>
  <c r="AC404"/>
  <c r="AD404"/>
  <c r="AE404"/>
  <c r="AF404"/>
  <c r="AG404"/>
  <c r="AH404"/>
  <c r="R405"/>
  <c r="S405"/>
  <c r="T405"/>
  <c r="U405"/>
  <c r="V405"/>
  <c r="W405"/>
  <c r="X405"/>
  <c r="Y405"/>
  <c r="Z405"/>
  <c r="AA405"/>
  <c r="AB405"/>
  <c r="AC405"/>
  <c r="AD405"/>
  <c r="AE405"/>
  <c r="AF405"/>
  <c r="AG405"/>
  <c r="AH405" s="1"/>
  <c r="R406"/>
  <c r="S406"/>
  <c r="T406"/>
  <c r="U406"/>
  <c r="V406"/>
  <c r="W406"/>
  <c r="X406"/>
  <c r="Y406"/>
  <c r="Z406"/>
  <c r="AA406"/>
  <c r="AB406"/>
  <c r="AC406"/>
  <c r="AD406"/>
  <c r="AE406"/>
  <c r="AF406"/>
  <c r="AG406"/>
  <c r="AH406" s="1"/>
  <c r="R407"/>
  <c r="S407"/>
  <c r="T407"/>
  <c r="U407"/>
  <c r="V407"/>
  <c r="W407"/>
  <c r="X407"/>
  <c r="Y407"/>
  <c r="Z407"/>
  <c r="AA407"/>
  <c r="AB407"/>
  <c r="AC407"/>
  <c r="AD407"/>
  <c r="AE407"/>
  <c r="AF407"/>
  <c r="AG407"/>
  <c r="R408"/>
  <c r="S408"/>
  <c r="T408"/>
  <c r="U408"/>
  <c r="V408"/>
  <c r="W408"/>
  <c r="X408"/>
  <c r="Y408"/>
  <c r="Z408"/>
  <c r="AA408"/>
  <c r="AB408"/>
  <c r="AC408"/>
  <c r="AD408"/>
  <c r="AE408"/>
  <c r="AF408"/>
  <c r="AG408"/>
  <c r="AH408"/>
  <c r="R409"/>
  <c r="S409"/>
  <c r="T409"/>
  <c r="U409"/>
  <c r="V409"/>
  <c r="W409"/>
  <c r="X409"/>
  <c r="Y409"/>
  <c r="Z409"/>
  <c r="AA409"/>
  <c r="AB409"/>
  <c r="AC409"/>
  <c r="AD409"/>
  <c r="AE409"/>
  <c r="AF409"/>
  <c r="AG409"/>
  <c r="AH409" s="1"/>
  <c r="R410"/>
  <c r="S410"/>
  <c r="T410"/>
  <c r="U410"/>
  <c r="V410"/>
  <c r="W410"/>
  <c r="X410"/>
  <c r="Y410"/>
  <c r="Z410"/>
  <c r="AA410"/>
  <c r="AB410"/>
  <c r="AC410"/>
  <c r="AD410"/>
  <c r="AE410"/>
  <c r="AF410"/>
  <c r="AG410"/>
  <c r="AH410" s="1"/>
  <c r="R411"/>
  <c r="S411"/>
  <c r="T411"/>
  <c r="U411"/>
  <c r="V411"/>
  <c r="W411"/>
  <c r="X411"/>
  <c r="Y411"/>
  <c r="Z411"/>
  <c r="AA411"/>
  <c r="AB411"/>
  <c r="AC411"/>
  <c r="AD411"/>
  <c r="AE411"/>
  <c r="AF411"/>
  <c r="AG411"/>
  <c r="R412"/>
  <c r="S412"/>
  <c r="T412"/>
  <c r="U412"/>
  <c r="V412"/>
  <c r="W412"/>
  <c r="X412"/>
  <c r="Y412"/>
  <c r="Z412"/>
  <c r="AA412"/>
  <c r="AB412"/>
  <c r="AC412"/>
  <c r="AD412"/>
  <c r="AE412"/>
  <c r="AF412"/>
  <c r="AG412"/>
  <c r="AH412"/>
  <c r="R413"/>
  <c r="S413"/>
  <c r="T413"/>
  <c r="U413"/>
  <c r="V413"/>
  <c r="W413"/>
  <c r="X413"/>
  <c r="Y413"/>
  <c r="Z413"/>
  <c r="AA413"/>
  <c r="AB413"/>
  <c r="AC413"/>
  <c r="AD413"/>
  <c r="AE413"/>
  <c r="AF413"/>
  <c r="AG413"/>
  <c r="AH413" s="1"/>
  <c r="R414"/>
  <c r="S414"/>
  <c r="T414"/>
  <c r="U414"/>
  <c r="V414"/>
  <c r="W414"/>
  <c r="X414"/>
  <c r="Y414"/>
  <c r="Z414"/>
  <c r="AA414"/>
  <c r="AB414"/>
  <c r="AC414"/>
  <c r="AD414"/>
  <c r="AE414"/>
  <c r="AF414"/>
  <c r="AG414"/>
  <c r="AH414"/>
  <c r="R415"/>
  <c r="S415"/>
  <c r="T415"/>
  <c r="U415"/>
  <c r="V415"/>
  <c r="W415"/>
  <c r="X415"/>
  <c r="Y415"/>
  <c r="Z415"/>
  <c r="AA415"/>
  <c r="AB415"/>
  <c r="AC415"/>
  <c r="AD415"/>
  <c r="AE415"/>
  <c r="AF415"/>
  <c r="AG415"/>
  <c r="AH415" s="1"/>
  <c r="R416"/>
  <c r="S416"/>
  <c r="T416"/>
  <c r="U416"/>
  <c r="V416"/>
  <c r="W416"/>
  <c r="X416"/>
  <c r="Y416"/>
  <c r="Z416"/>
  <c r="AA416"/>
  <c r="AB416"/>
  <c r="AC416"/>
  <c r="AD416"/>
  <c r="AE416"/>
  <c r="AF416"/>
  <c r="AG416"/>
  <c r="AH416" s="1"/>
  <c r="R417"/>
  <c r="S417"/>
  <c r="T417"/>
  <c r="U417"/>
  <c r="V417"/>
  <c r="W417"/>
  <c r="X417"/>
  <c r="Y417"/>
  <c r="Z417"/>
  <c r="AA417"/>
  <c r="AB417"/>
  <c r="AC417"/>
  <c r="AD417"/>
  <c r="AE417"/>
  <c r="AF417"/>
  <c r="AG417"/>
  <c r="R418"/>
  <c r="S418"/>
  <c r="T418"/>
  <c r="U418"/>
  <c r="V418"/>
  <c r="W418"/>
  <c r="X418"/>
  <c r="Y418"/>
  <c r="Z418"/>
  <c r="AA418"/>
  <c r="AB418"/>
  <c r="AC418"/>
  <c r="AD418"/>
  <c r="AE418"/>
  <c r="AF418"/>
  <c r="AG418"/>
  <c r="AH418"/>
  <c r="R419"/>
  <c r="S419"/>
  <c r="T419"/>
  <c r="U419"/>
  <c r="V419"/>
  <c r="W419"/>
  <c r="X419"/>
  <c r="Y419"/>
  <c r="Z419"/>
  <c r="AA419"/>
  <c r="AB419"/>
  <c r="AC419"/>
  <c r="AD419"/>
  <c r="AE419"/>
  <c r="AF419"/>
  <c r="AG419"/>
  <c r="AH419" s="1"/>
  <c r="R420"/>
  <c r="S420"/>
  <c r="T420"/>
  <c r="U420"/>
  <c r="V420"/>
  <c r="W420"/>
  <c r="X420"/>
  <c r="Y420"/>
  <c r="Z420"/>
  <c r="AA420"/>
  <c r="AB420"/>
  <c r="AC420"/>
  <c r="AD420"/>
  <c r="AE420"/>
  <c r="AF420"/>
  <c r="AG420"/>
  <c r="AH420"/>
  <c r="R421"/>
  <c r="S421"/>
  <c r="T421"/>
  <c r="U421"/>
  <c r="V421"/>
  <c r="W421"/>
  <c r="X421"/>
  <c r="Y421"/>
  <c r="Z421"/>
  <c r="AA421"/>
  <c r="AB421"/>
  <c r="AC421"/>
  <c r="AD421"/>
  <c r="AE421"/>
  <c r="AF421"/>
  <c r="AG421"/>
  <c r="AH421" s="1"/>
  <c r="R422"/>
  <c r="S422"/>
  <c r="T422"/>
  <c r="U422"/>
  <c r="V422"/>
  <c r="W422"/>
  <c r="X422"/>
  <c r="Y422"/>
  <c r="Z422"/>
  <c r="AA422"/>
  <c r="AB422"/>
  <c r="AC422"/>
  <c r="AD422"/>
  <c r="AE422"/>
  <c r="AF422"/>
  <c r="AG422"/>
  <c r="AH422" s="1"/>
  <c r="R423"/>
  <c r="S423"/>
  <c r="T423"/>
  <c r="U423"/>
  <c r="V423"/>
  <c r="W423"/>
  <c r="X423"/>
  <c r="Y423"/>
  <c r="Z423"/>
  <c r="AA423"/>
  <c r="AB423"/>
  <c r="AC423"/>
  <c r="AD423"/>
  <c r="AE423"/>
  <c r="AF423"/>
  <c r="AG423"/>
  <c r="R424"/>
  <c r="S424"/>
  <c r="T424"/>
  <c r="U424"/>
  <c r="V424"/>
  <c r="W424"/>
  <c r="X424"/>
  <c r="Y424"/>
  <c r="Z424"/>
  <c r="AA424"/>
  <c r="AB424"/>
  <c r="AC424"/>
  <c r="AD424"/>
  <c r="AE424"/>
  <c r="AF424"/>
  <c r="AG424"/>
  <c r="AH424"/>
  <c r="R425"/>
  <c r="S425"/>
  <c r="T425"/>
  <c r="U425"/>
  <c r="V425"/>
  <c r="W425"/>
  <c r="X425"/>
  <c r="Y425"/>
  <c r="Z425"/>
  <c r="AA425"/>
  <c r="AB425"/>
  <c r="AC425"/>
  <c r="AD425"/>
  <c r="AE425"/>
  <c r="AF425"/>
  <c r="AG425"/>
  <c r="AH425" s="1"/>
  <c r="R426"/>
  <c r="S426"/>
  <c r="T426"/>
  <c r="U426"/>
  <c r="V426"/>
  <c r="W426"/>
  <c r="X426"/>
  <c r="Y426"/>
  <c r="Z426"/>
  <c r="AA426"/>
  <c r="AB426"/>
  <c r="AC426"/>
  <c r="AD426"/>
  <c r="AE426"/>
  <c r="AF426"/>
  <c r="AG426"/>
  <c r="AH426" s="1"/>
  <c r="R427"/>
  <c r="S427"/>
  <c r="T427"/>
  <c r="U427"/>
  <c r="V427"/>
  <c r="W427"/>
  <c r="X427"/>
  <c r="Y427"/>
  <c r="Z427"/>
  <c r="AA427"/>
  <c r="AB427"/>
  <c r="AC427"/>
  <c r="AD427"/>
  <c r="AE427"/>
  <c r="AF427"/>
  <c r="AG427"/>
  <c r="AH427" s="1"/>
  <c r="R428"/>
  <c r="S428"/>
  <c r="T428"/>
  <c r="U428"/>
  <c r="V428"/>
  <c r="W428"/>
  <c r="X428"/>
  <c r="Y428"/>
  <c r="Z428"/>
  <c r="AA428"/>
  <c r="AB428"/>
  <c r="AC428"/>
  <c r="AD428"/>
  <c r="AE428"/>
  <c r="AF428"/>
  <c r="AG428"/>
  <c r="AH428" s="1"/>
  <c r="R429"/>
  <c r="S429"/>
  <c r="T429"/>
  <c r="U429"/>
  <c r="V429"/>
  <c r="W429"/>
  <c r="X429"/>
  <c r="Y429"/>
  <c r="Z429"/>
  <c r="AA429"/>
  <c r="AB429"/>
  <c r="AC429"/>
  <c r="AD429"/>
  <c r="AE429"/>
  <c r="AF429"/>
  <c r="AG429"/>
  <c r="AH429" s="1"/>
  <c r="R430"/>
  <c r="S430"/>
  <c r="T430"/>
  <c r="U430"/>
  <c r="V430"/>
  <c r="W430"/>
  <c r="X430"/>
  <c r="Y430"/>
  <c r="Z430"/>
  <c r="AA430"/>
  <c r="AB430"/>
  <c r="AC430"/>
  <c r="AD430"/>
  <c r="AE430"/>
  <c r="AF430"/>
  <c r="AG430"/>
  <c r="R431"/>
  <c r="S431"/>
  <c r="T431"/>
  <c r="U431"/>
  <c r="V431"/>
  <c r="W431"/>
  <c r="X431"/>
  <c r="Y431"/>
  <c r="Z431"/>
  <c r="AA431"/>
  <c r="AB431"/>
  <c r="AC431"/>
  <c r="AD431"/>
  <c r="AE431"/>
  <c r="AF431"/>
  <c r="AG431"/>
  <c r="R432"/>
  <c r="S432"/>
  <c r="T432"/>
  <c r="U432"/>
  <c r="V432"/>
  <c r="W432"/>
  <c r="X432"/>
  <c r="Y432"/>
  <c r="Z432"/>
  <c r="AA432"/>
  <c r="AB432"/>
  <c r="AC432"/>
  <c r="AD432"/>
  <c r="AE432"/>
  <c r="AF432"/>
  <c r="AG432"/>
  <c r="AH432"/>
  <c r="R433"/>
  <c r="S433"/>
  <c r="T433"/>
  <c r="U433"/>
  <c r="V433"/>
  <c r="W433"/>
  <c r="X433"/>
  <c r="Y433"/>
  <c r="Z433"/>
  <c r="AA433"/>
  <c r="AB433"/>
  <c r="AC433"/>
  <c r="AD433"/>
  <c r="AE433"/>
  <c r="AF433"/>
  <c r="AG433"/>
  <c r="AH433" s="1"/>
  <c r="R434"/>
  <c r="S434"/>
  <c r="T434"/>
  <c r="U434"/>
  <c r="V434"/>
  <c r="W434"/>
  <c r="X434"/>
  <c r="Y434"/>
  <c r="Z434"/>
  <c r="AA434"/>
  <c r="AB434"/>
  <c r="AC434"/>
  <c r="AD434"/>
  <c r="AE434"/>
  <c r="AF434"/>
  <c r="AG434"/>
  <c r="AH434"/>
  <c r="R435"/>
  <c r="S435"/>
  <c r="T435"/>
  <c r="U435"/>
  <c r="V435"/>
  <c r="W435"/>
  <c r="X435"/>
  <c r="Y435"/>
  <c r="Z435"/>
  <c r="AA435"/>
  <c r="AB435"/>
  <c r="AC435"/>
  <c r="AD435"/>
  <c r="AE435"/>
  <c r="AF435"/>
  <c r="AG435"/>
  <c r="AH435" s="1"/>
  <c r="R436"/>
  <c r="S436"/>
  <c r="T436"/>
  <c r="U436"/>
  <c r="V436"/>
  <c r="W436"/>
  <c r="X436"/>
  <c r="Y436"/>
  <c r="Z436"/>
  <c r="AA436"/>
  <c r="AB436"/>
  <c r="AC436"/>
  <c r="AD436"/>
  <c r="AE436"/>
  <c r="AF436"/>
  <c r="AG436"/>
  <c r="AH436" s="1"/>
  <c r="R437"/>
  <c r="S437"/>
  <c r="T437"/>
  <c r="U437"/>
  <c r="V437"/>
  <c r="W437"/>
  <c r="X437"/>
  <c r="Y437"/>
  <c r="Z437"/>
  <c r="AA437"/>
  <c r="AB437"/>
  <c r="AC437"/>
  <c r="AD437"/>
  <c r="AE437"/>
  <c r="AF437"/>
  <c r="AG437"/>
  <c r="AH437"/>
  <c r="R438"/>
  <c r="S438"/>
  <c r="T438"/>
  <c r="U438"/>
  <c r="V438"/>
  <c r="W438"/>
  <c r="X438"/>
  <c r="Y438"/>
  <c r="Z438"/>
  <c r="AA438"/>
  <c r="AB438"/>
  <c r="AC438"/>
  <c r="AD438"/>
  <c r="AE438"/>
  <c r="AF438"/>
  <c r="AG438"/>
  <c r="AH438" s="1"/>
  <c r="R439"/>
  <c r="S439"/>
  <c r="T439"/>
  <c r="U439"/>
  <c r="V439"/>
  <c r="W439"/>
  <c r="X439"/>
  <c r="Y439"/>
  <c r="Z439"/>
  <c r="AA439"/>
  <c r="AB439"/>
  <c r="AC439"/>
  <c r="AD439"/>
  <c r="AE439"/>
  <c r="AF439"/>
  <c r="AG439"/>
  <c r="AH439" s="1"/>
  <c r="R440"/>
  <c r="S440"/>
  <c r="T440"/>
  <c r="U440"/>
  <c r="V440"/>
  <c r="W440"/>
  <c r="X440"/>
  <c r="Y440"/>
  <c r="Z440"/>
  <c r="AA440"/>
  <c r="AB440"/>
  <c r="AC440"/>
  <c r="AD440"/>
  <c r="AE440"/>
  <c r="AF440"/>
  <c r="AG440"/>
  <c r="R441"/>
  <c r="S441"/>
  <c r="T441"/>
  <c r="U441"/>
  <c r="V441"/>
  <c r="W441"/>
  <c r="X441"/>
  <c r="Y441"/>
  <c r="Z441"/>
  <c r="AA441"/>
  <c r="AB441"/>
  <c r="AC441"/>
  <c r="AD441"/>
  <c r="AE441"/>
  <c r="AF441"/>
  <c r="AG441"/>
  <c r="AH441"/>
  <c r="R442"/>
  <c r="S442"/>
  <c r="T442"/>
  <c r="U442"/>
  <c r="V442"/>
  <c r="W442"/>
  <c r="X442"/>
  <c r="Y442"/>
  <c r="Z442"/>
  <c r="AA442"/>
  <c r="AB442"/>
  <c r="AC442"/>
  <c r="AD442"/>
  <c r="AE442"/>
  <c r="AF442"/>
  <c r="AG442"/>
  <c r="AH442" s="1"/>
  <c r="R443"/>
  <c r="S443"/>
  <c r="T443"/>
  <c r="U443"/>
  <c r="V443"/>
  <c r="W443"/>
  <c r="X443"/>
  <c r="Y443"/>
  <c r="Z443"/>
  <c r="AA443"/>
  <c r="AB443"/>
  <c r="AC443"/>
  <c r="AD443"/>
  <c r="AE443"/>
  <c r="AF443"/>
  <c r="AG443"/>
  <c r="AH443" s="1"/>
  <c r="R444"/>
  <c r="S444"/>
  <c r="T444"/>
  <c r="U444"/>
  <c r="V444"/>
  <c r="W444"/>
  <c r="X444"/>
  <c r="Y444"/>
  <c r="Z444"/>
  <c r="AA444"/>
  <c r="AB444"/>
  <c r="AC444"/>
  <c r="AD444"/>
  <c r="AE444"/>
  <c r="AF444"/>
  <c r="AG444"/>
  <c r="R445"/>
  <c r="S445"/>
  <c r="T445"/>
  <c r="U445"/>
  <c r="V445"/>
  <c r="W445"/>
  <c r="X445"/>
  <c r="Y445"/>
  <c r="Z445"/>
  <c r="AA445"/>
  <c r="AB445"/>
  <c r="AC445"/>
  <c r="AD445"/>
  <c r="AE445"/>
  <c r="AF445"/>
  <c r="AG445"/>
  <c r="AH445"/>
  <c r="R446"/>
  <c r="S446"/>
  <c r="T446"/>
  <c r="U446"/>
  <c r="V446"/>
  <c r="W446"/>
  <c r="X446"/>
  <c r="Y446"/>
  <c r="Z446"/>
  <c r="AA446"/>
  <c r="AB446"/>
  <c r="AC446"/>
  <c r="AD446"/>
  <c r="AE446"/>
  <c r="AF446"/>
  <c r="AG446"/>
  <c r="AH446" s="1"/>
  <c r="R447"/>
  <c r="S447"/>
  <c r="T447"/>
  <c r="U447"/>
  <c r="V447"/>
  <c r="W447"/>
  <c r="X447"/>
  <c r="Y447"/>
  <c r="Z447"/>
  <c r="AA447"/>
  <c r="AB447"/>
  <c r="AC447"/>
  <c r="AD447"/>
  <c r="AE447"/>
  <c r="AF447"/>
  <c r="AG447"/>
  <c r="AH447" s="1"/>
  <c r="R448"/>
  <c r="S448"/>
  <c r="T448"/>
  <c r="U448"/>
  <c r="V448"/>
  <c r="W448"/>
  <c r="X448"/>
  <c r="Y448"/>
  <c r="Z448"/>
  <c r="AA448"/>
  <c r="AB448"/>
  <c r="AC448"/>
  <c r="AD448"/>
  <c r="AE448"/>
  <c r="AF448"/>
  <c r="AG448"/>
  <c r="R449"/>
  <c r="S449"/>
  <c r="T449"/>
  <c r="U449"/>
  <c r="V449"/>
  <c r="W449"/>
  <c r="X449"/>
  <c r="Y449"/>
  <c r="Z449"/>
  <c r="AA449"/>
  <c r="AB449"/>
  <c r="AC449"/>
  <c r="AD449"/>
  <c r="AE449"/>
  <c r="AF449"/>
  <c r="AG449"/>
  <c r="AH449"/>
  <c r="R450"/>
  <c r="S450"/>
  <c r="T450"/>
  <c r="U450"/>
  <c r="V450"/>
  <c r="W450"/>
  <c r="X450"/>
  <c r="Y450"/>
  <c r="Z450"/>
  <c r="AA450"/>
  <c r="AB450"/>
  <c r="AC450"/>
  <c r="AD450"/>
  <c r="AE450"/>
  <c r="AF450"/>
  <c r="AG450"/>
  <c r="AH450" s="1"/>
  <c r="R451"/>
  <c r="S451"/>
  <c r="T451"/>
  <c r="U451"/>
  <c r="V451"/>
  <c r="W451"/>
  <c r="X451"/>
  <c r="Y451"/>
  <c r="Z451"/>
  <c r="AA451"/>
  <c r="AB451"/>
  <c r="AC451"/>
  <c r="AD451"/>
  <c r="AE451"/>
  <c r="AF451"/>
  <c r="AG451"/>
  <c r="AH451" s="1"/>
  <c r="R452"/>
  <c r="S452"/>
  <c r="T452"/>
  <c r="U452"/>
  <c r="V452"/>
  <c r="W452"/>
  <c r="X452"/>
  <c r="Y452"/>
  <c r="Z452"/>
  <c r="AA452"/>
  <c r="AB452"/>
  <c r="AC452"/>
  <c r="AD452"/>
  <c r="AE452"/>
  <c r="AF452"/>
  <c r="AG452"/>
  <c r="R453"/>
  <c r="S453"/>
  <c r="T453"/>
  <c r="U453"/>
  <c r="V453"/>
  <c r="W453"/>
  <c r="X453"/>
  <c r="Y453"/>
  <c r="Z453"/>
  <c r="AA453"/>
  <c r="AB453"/>
  <c r="AC453"/>
  <c r="AD453"/>
  <c r="AE453"/>
  <c r="AF453"/>
  <c r="AG453"/>
  <c r="AH453"/>
  <c r="R454"/>
  <c r="S454"/>
  <c r="T454"/>
  <c r="U454"/>
  <c r="V454"/>
  <c r="W454"/>
  <c r="X454"/>
  <c r="Y454"/>
  <c r="Z454"/>
  <c r="AA454"/>
  <c r="AB454"/>
  <c r="AC454"/>
  <c r="AD454"/>
  <c r="AE454"/>
  <c r="AF454"/>
  <c r="AG454"/>
  <c r="AH454" s="1"/>
  <c r="R455"/>
  <c r="S455"/>
  <c r="T455"/>
  <c r="U455"/>
  <c r="V455"/>
  <c r="W455"/>
  <c r="X455"/>
  <c r="Y455"/>
  <c r="Z455"/>
  <c r="AA455"/>
  <c r="AB455"/>
  <c r="AC455"/>
  <c r="AD455"/>
  <c r="AE455"/>
  <c r="AF455"/>
  <c r="AG455"/>
  <c r="AH455" s="1"/>
  <c r="R456"/>
  <c r="S456"/>
  <c r="T456"/>
  <c r="U456"/>
  <c r="V456"/>
  <c r="W456"/>
  <c r="X456"/>
  <c r="Y456"/>
  <c r="Z456"/>
  <c r="AA456"/>
  <c r="AB456"/>
  <c r="AC456"/>
  <c r="AD456"/>
  <c r="AE456"/>
  <c r="AF456"/>
  <c r="AG456"/>
  <c r="AH456"/>
  <c r="R457"/>
  <c r="S457"/>
  <c r="T457"/>
  <c r="U457"/>
  <c r="V457"/>
  <c r="W457"/>
  <c r="X457"/>
  <c r="Y457"/>
  <c r="Z457"/>
  <c r="AA457"/>
  <c r="AB457"/>
  <c r="AC457"/>
  <c r="AD457"/>
  <c r="AE457"/>
  <c r="AF457"/>
  <c r="AG457"/>
  <c r="AH457" s="1"/>
  <c r="R458"/>
  <c r="S458"/>
  <c r="T458"/>
  <c r="U458"/>
  <c r="V458"/>
  <c r="W458"/>
  <c r="X458"/>
  <c r="Y458"/>
  <c r="Z458"/>
  <c r="AA458"/>
  <c r="AB458"/>
  <c r="AC458"/>
  <c r="AD458"/>
  <c r="AE458"/>
  <c r="AF458"/>
  <c r="AG458"/>
  <c r="AH458" s="1"/>
  <c r="R459"/>
  <c r="S459"/>
  <c r="T459"/>
  <c r="U459"/>
  <c r="V459"/>
  <c r="W459"/>
  <c r="X459"/>
  <c r="Y459"/>
  <c r="Z459"/>
  <c r="AA459"/>
  <c r="AB459"/>
  <c r="AC459"/>
  <c r="AD459"/>
  <c r="AE459"/>
  <c r="AF459"/>
  <c r="AG459"/>
  <c r="AH459" s="1"/>
  <c r="R460"/>
  <c r="S460"/>
  <c r="T460"/>
  <c r="U460"/>
  <c r="V460"/>
  <c r="W460"/>
  <c r="X460"/>
  <c r="Y460"/>
  <c r="Z460"/>
  <c r="AA460"/>
  <c r="AB460"/>
  <c r="AC460"/>
  <c r="AD460"/>
  <c r="AE460"/>
  <c r="AF460"/>
  <c r="AG460"/>
  <c r="AH460" s="1"/>
  <c r="R461"/>
  <c r="S461"/>
  <c r="T461"/>
  <c r="U461"/>
  <c r="V461"/>
  <c r="W461"/>
  <c r="X461"/>
  <c r="Y461"/>
  <c r="Z461"/>
  <c r="AA461"/>
  <c r="AB461"/>
  <c r="AC461"/>
  <c r="AD461"/>
  <c r="AE461"/>
  <c r="AF461"/>
  <c r="AG461"/>
  <c r="AH461"/>
  <c r="R462"/>
  <c r="S462"/>
  <c r="T462"/>
  <c r="U462"/>
  <c r="V462"/>
  <c r="W462"/>
  <c r="X462"/>
  <c r="Y462"/>
  <c r="Z462"/>
  <c r="AA462"/>
  <c r="AB462"/>
  <c r="AC462"/>
  <c r="AD462"/>
  <c r="AE462"/>
  <c r="AF462"/>
  <c r="AG462"/>
  <c r="AH462" s="1"/>
  <c r="R463"/>
  <c r="S463"/>
  <c r="T463"/>
  <c r="U463"/>
  <c r="V463"/>
  <c r="W463"/>
  <c r="X463"/>
  <c r="Y463"/>
  <c r="Z463"/>
  <c r="AA463"/>
  <c r="AB463"/>
  <c r="AC463"/>
  <c r="AD463"/>
  <c r="AE463"/>
  <c r="AF463"/>
  <c r="AG463"/>
  <c r="AH463" s="1"/>
  <c r="R464"/>
  <c r="S464"/>
  <c r="T464"/>
  <c r="U464"/>
  <c r="V464"/>
  <c r="W464"/>
  <c r="X464"/>
  <c r="Y464"/>
  <c r="Z464"/>
  <c r="AA464"/>
  <c r="AB464"/>
  <c r="AC464"/>
  <c r="AD464"/>
  <c r="AE464"/>
  <c r="AF464"/>
  <c r="AG464"/>
  <c r="AH464" s="1"/>
  <c r="R465"/>
  <c r="S465"/>
  <c r="T465"/>
  <c r="U465"/>
  <c r="V465"/>
  <c r="W465"/>
  <c r="X465"/>
  <c r="Y465"/>
  <c r="Z465"/>
  <c r="AA465"/>
  <c r="AB465"/>
  <c r="AC465"/>
  <c r="AD465"/>
  <c r="AE465"/>
  <c r="AF465"/>
  <c r="AG465"/>
  <c r="AH465"/>
  <c r="R466"/>
  <c r="S466"/>
  <c r="T466"/>
  <c r="U466"/>
  <c r="V466"/>
  <c r="W466"/>
  <c r="X466"/>
  <c r="Y466"/>
  <c r="Z466"/>
  <c r="AA466"/>
  <c r="AB466"/>
  <c r="AC466"/>
  <c r="AD466"/>
  <c r="AE466"/>
  <c r="AF466"/>
  <c r="AG466"/>
  <c r="AH466" s="1"/>
  <c r="R467"/>
  <c r="S467"/>
  <c r="T467"/>
  <c r="U467"/>
  <c r="V467"/>
  <c r="W467"/>
  <c r="X467"/>
  <c r="Y467"/>
  <c r="Z467"/>
  <c r="AA467"/>
  <c r="AB467"/>
  <c r="AC467"/>
  <c r="AD467"/>
  <c r="AE467"/>
  <c r="AF467"/>
  <c r="AG467"/>
  <c r="AH467" s="1"/>
  <c r="R468"/>
  <c r="S468"/>
  <c r="T468"/>
  <c r="U468"/>
  <c r="V468"/>
  <c r="W468"/>
  <c r="X468"/>
  <c r="Y468"/>
  <c r="Z468"/>
  <c r="AA468"/>
  <c r="AB468"/>
  <c r="AC468"/>
  <c r="AD468"/>
  <c r="AE468"/>
  <c r="AF468"/>
  <c r="AG468"/>
  <c r="AH468" s="1"/>
  <c r="R469"/>
  <c r="S469"/>
  <c r="T469"/>
  <c r="U469"/>
  <c r="V469"/>
  <c r="W469"/>
  <c r="X469"/>
  <c r="Y469"/>
  <c r="Z469"/>
  <c r="AA469"/>
  <c r="AB469"/>
  <c r="AC469"/>
  <c r="AD469"/>
  <c r="AE469"/>
  <c r="AF469"/>
  <c r="AG469"/>
  <c r="AH469" s="1"/>
  <c r="R470"/>
  <c r="S470"/>
  <c r="T470"/>
  <c r="U470"/>
  <c r="V470"/>
  <c r="W470"/>
  <c r="X470"/>
  <c r="Y470"/>
  <c r="Z470"/>
  <c r="AA470"/>
  <c r="AB470"/>
  <c r="AC470"/>
  <c r="AD470"/>
  <c r="AE470"/>
  <c r="AF470"/>
  <c r="AG470"/>
  <c r="R471"/>
  <c r="S471"/>
  <c r="T471"/>
  <c r="U471"/>
  <c r="V471"/>
  <c r="W471"/>
  <c r="X471"/>
  <c r="Y471"/>
  <c r="Z471"/>
  <c r="AA471"/>
  <c r="AB471"/>
  <c r="AC471"/>
  <c r="AD471"/>
  <c r="AE471"/>
  <c r="AF471"/>
  <c r="AG471"/>
  <c r="AH471"/>
  <c r="R472"/>
  <c r="S472"/>
  <c r="T472"/>
  <c r="U472"/>
  <c r="V472"/>
  <c r="W472"/>
  <c r="X472"/>
  <c r="Y472"/>
  <c r="Z472"/>
  <c r="AA472"/>
  <c r="AB472"/>
  <c r="AC472"/>
  <c r="AD472"/>
  <c r="AE472"/>
  <c r="AF472"/>
  <c r="AG472"/>
  <c r="AH472" s="1"/>
  <c r="R473"/>
  <c r="S473"/>
  <c r="T473"/>
  <c r="U473"/>
  <c r="V473"/>
  <c r="W473"/>
  <c r="X473"/>
  <c r="Y473"/>
  <c r="Z473"/>
  <c r="AA473"/>
  <c r="AB473"/>
  <c r="AC473"/>
  <c r="AD473"/>
  <c r="AE473"/>
  <c r="AF473"/>
  <c r="AG473"/>
  <c r="AH473" s="1"/>
  <c r="R474"/>
  <c r="S474"/>
  <c r="T474"/>
  <c r="U474"/>
  <c r="V474"/>
  <c r="W474"/>
  <c r="X474"/>
  <c r="Y474"/>
  <c r="Z474"/>
  <c r="AA474"/>
  <c r="AB474"/>
  <c r="AC474"/>
  <c r="AD474"/>
  <c r="AE474"/>
  <c r="AF474"/>
  <c r="AG474"/>
  <c r="AH474" s="1"/>
  <c r="R475"/>
  <c r="S475"/>
  <c r="T475"/>
  <c r="U475"/>
  <c r="V475"/>
  <c r="W475"/>
  <c r="X475"/>
  <c r="Y475"/>
  <c r="Z475"/>
  <c r="AA475"/>
  <c r="AB475"/>
  <c r="AC475"/>
  <c r="AD475"/>
  <c r="AE475"/>
  <c r="AF475"/>
  <c r="AG475"/>
  <c r="AH475" s="1"/>
  <c r="R476"/>
  <c r="S476"/>
  <c r="T476"/>
  <c r="U476"/>
  <c r="V476"/>
  <c r="W476"/>
  <c r="X476"/>
  <c r="Y476"/>
  <c r="Z476"/>
  <c r="AA476"/>
  <c r="AB476"/>
  <c r="AC476"/>
  <c r="AD476"/>
  <c r="AE476"/>
  <c r="AF476"/>
  <c r="AG476"/>
  <c r="R477"/>
  <c r="S477"/>
  <c r="T477"/>
  <c r="U477"/>
  <c r="V477"/>
  <c r="W477"/>
  <c r="X477"/>
  <c r="Y477"/>
  <c r="Z477"/>
  <c r="AA477"/>
  <c r="AB477"/>
  <c r="AC477"/>
  <c r="AD477"/>
  <c r="AE477"/>
  <c r="AF477"/>
  <c r="AG477"/>
  <c r="AH477"/>
  <c r="R478"/>
  <c r="S478"/>
  <c r="T478"/>
  <c r="U478"/>
  <c r="V478"/>
  <c r="W478"/>
  <c r="X478"/>
  <c r="Y478"/>
  <c r="Z478"/>
  <c r="AA478"/>
  <c r="AB478"/>
  <c r="AC478"/>
  <c r="AD478"/>
  <c r="AE478"/>
  <c r="AF478"/>
  <c r="AG478"/>
  <c r="AH478" s="1"/>
  <c r="R479"/>
  <c r="S479"/>
  <c r="T479"/>
  <c r="U479"/>
  <c r="V479"/>
  <c r="W479"/>
  <c r="X479"/>
  <c r="Y479"/>
  <c r="Z479"/>
  <c r="AA479"/>
  <c r="AB479"/>
  <c r="AC479"/>
  <c r="AD479"/>
  <c r="AE479"/>
  <c r="AF479"/>
  <c r="AG479"/>
  <c r="AH479" s="1"/>
  <c r="R480"/>
  <c r="S480"/>
  <c r="T480"/>
  <c r="U480"/>
  <c r="V480"/>
  <c r="W480"/>
  <c r="X480"/>
  <c r="Y480"/>
  <c r="Z480"/>
  <c r="AA480"/>
  <c r="AB480"/>
  <c r="AC480"/>
  <c r="AD480"/>
  <c r="AE480"/>
  <c r="AF480"/>
  <c r="AG480"/>
  <c r="AH480" s="1"/>
  <c r="R481"/>
  <c r="S481"/>
  <c r="T481"/>
  <c r="U481"/>
  <c r="V481"/>
  <c r="W481"/>
  <c r="X481"/>
  <c r="Y481"/>
  <c r="Z481"/>
  <c r="AA481"/>
  <c r="AB481"/>
  <c r="AC481"/>
  <c r="AD481"/>
  <c r="AE481"/>
  <c r="AF481"/>
  <c r="AG481"/>
  <c r="R482"/>
  <c r="S482"/>
  <c r="T482"/>
  <c r="U482"/>
  <c r="V482"/>
  <c r="W482"/>
  <c r="X482"/>
  <c r="Y482"/>
  <c r="Z482"/>
  <c r="AA482"/>
  <c r="AB482"/>
  <c r="AC482"/>
  <c r="AD482"/>
  <c r="AE482"/>
  <c r="AF482"/>
  <c r="AG482"/>
  <c r="AH482"/>
  <c r="R483"/>
  <c r="S483"/>
  <c r="T483"/>
  <c r="U483"/>
  <c r="V483"/>
  <c r="W483"/>
  <c r="X483"/>
  <c r="Y483"/>
  <c r="Z483"/>
  <c r="AA483"/>
  <c r="AB483"/>
  <c r="AC483"/>
  <c r="AD483"/>
  <c r="AE483"/>
  <c r="AF483"/>
  <c r="AG483"/>
  <c r="AH483" s="1"/>
  <c r="R484"/>
  <c r="S484"/>
  <c r="T484"/>
  <c r="U484"/>
  <c r="V484"/>
  <c r="W484"/>
  <c r="X484"/>
  <c r="Y484"/>
  <c r="Z484"/>
  <c r="AA484"/>
  <c r="AB484"/>
  <c r="AC484"/>
  <c r="AD484"/>
  <c r="AE484"/>
  <c r="AF484"/>
  <c r="AG484"/>
  <c r="AH484" s="1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AH481" l="1"/>
  <c r="AH476"/>
  <c r="AH470"/>
  <c r="AH452"/>
  <c r="AH448"/>
  <c r="AH444"/>
  <c r="AH440"/>
  <c r="AH431"/>
  <c r="AH430"/>
  <c r="AH423"/>
  <c r="AH417"/>
  <c r="AH411"/>
  <c r="AH407"/>
  <c r="AH403"/>
  <c r="AH399"/>
  <c r="AH398"/>
  <c r="AH395"/>
  <c r="AH390"/>
  <c r="AH386"/>
  <c r="AH382"/>
  <c r="AH378"/>
  <c r="AH374"/>
  <c r="AH370"/>
  <c r="AH365"/>
  <c r="AH361"/>
  <c r="AH357"/>
  <c r="AH353"/>
  <c r="AH352"/>
  <c r="AH351"/>
  <c r="AH329"/>
  <c r="AH316"/>
  <c r="AH313"/>
  <c r="AH312"/>
  <c r="AH298"/>
  <c r="AH294"/>
  <c r="AH290"/>
  <c r="AH281"/>
  <c r="AH263"/>
  <c r="AH257"/>
  <c r="AH253"/>
  <c r="AH242"/>
  <c r="AH237"/>
  <c r="AH233"/>
  <c r="AH229"/>
  <c r="AH225"/>
  <c r="AH221"/>
  <c r="AH217"/>
  <c r="AH213"/>
  <c r="AH209"/>
  <c r="AH205"/>
  <c r="AH202"/>
  <c r="AH198"/>
  <c r="AH194"/>
  <c r="AH183"/>
  <c r="AH179"/>
  <c r="AH174"/>
  <c r="AH167"/>
  <c r="AH166"/>
  <c r="AH349"/>
  <c r="AH335"/>
  <c r="AH323"/>
  <c r="AH322"/>
  <c r="AH302"/>
  <c r="AH287"/>
  <c r="AH275"/>
  <c r="AH274"/>
  <c r="AH273"/>
  <c r="AH268"/>
  <c r="AH248"/>
  <c r="AH244"/>
  <c r="AH157"/>
  <c r="AH153"/>
  <c r="Q25"/>
  <c r="AD25" l="1"/>
  <c r="Z25"/>
  <c r="V25"/>
  <c r="R25"/>
  <c r="AG25"/>
  <c r="AE25"/>
  <c r="AC25"/>
  <c r="AA25"/>
  <c r="Y25"/>
  <c r="W25"/>
  <c r="U25"/>
  <c r="S25"/>
  <c r="AF25"/>
  <c r="AH25" s="1"/>
  <c r="AB25"/>
  <c r="X25"/>
  <c r="T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25"/>
  <c r="DN25" l="1"/>
  <c r="DG26" l="1"/>
  <c r="DH26"/>
  <c r="DI26"/>
  <c r="DJ26"/>
  <c r="DG27"/>
  <c r="DH27"/>
  <c r="DI27"/>
  <c r="DJ27"/>
  <c r="DG28"/>
  <c r="DH28"/>
  <c r="DI28"/>
  <c r="DJ28"/>
  <c r="DG29"/>
  <c r="DH29"/>
  <c r="DI29"/>
  <c r="DJ29"/>
  <c r="DG30"/>
  <c r="DH30"/>
  <c r="DI30"/>
  <c r="DJ30"/>
  <c r="DG31"/>
  <c r="DH31"/>
  <c r="DI31"/>
  <c r="DJ31"/>
  <c r="DG32"/>
  <c r="DH32"/>
  <c r="DI32"/>
  <c r="DJ32"/>
  <c r="DG33"/>
  <c r="DH33"/>
  <c r="DI33"/>
  <c r="DJ33"/>
  <c r="DG34"/>
  <c r="DH34"/>
  <c r="DI34"/>
  <c r="DJ34"/>
  <c r="DG35"/>
  <c r="DH35"/>
  <c r="DI35"/>
  <c r="DJ35"/>
  <c r="DG36"/>
  <c r="DH36"/>
  <c r="DI36"/>
  <c r="DJ36"/>
  <c r="DG37"/>
  <c r="DH37"/>
  <c r="DI37"/>
  <c r="DJ37"/>
  <c r="DG38"/>
  <c r="DH38"/>
  <c r="DI38"/>
  <c r="DJ38"/>
  <c r="DG39"/>
  <c r="DH39"/>
  <c r="DI39"/>
  <c r="DJ39"/>
  <c r="DG40"/>
  <c r="DH40"/>
  <c r="DI40"/>
  <c r="DJ40"/>
  <c r="DG41"/>
  <c r="DH41"/>
  <c r="DI41"/>
  <c r="DJ41"/>
  <c r="DG42"/>
  <c r="DH42"/>
  <c r="DI42"/>
  <c r="DJ42"/>
  <c r="DG43"/>
  <c r="DH43"/>
  <c r="DI43"/>
  <c r="DJ43"/>
  <c r="DG44"/>
  <c r="DH44"/>
  <c r="DI44"/>
  <c r="DJ44"/>
  <c r="DG45"/>
  <c r="DH45"/>
  <c r="DI45"/>
  <c r="DJ45"/>
  <c r="DG46"/>
  <c r="DH46"/>
  <c r="DI46"/>
  <c r="DJ46"/>
  <c r="DG47"/>
  <c r="DH47"/>
  <c r="DI47"/>
  <c r="DJ47"/>
  <c r="DG48"/>
  <c r="DH48"/>
  <c r="DI48"/>
  <c r="DJ48"/>
  <c r="DG49"/>
  <c r="DH49"/>
  <c r="DI49"/>
  <c r="DJ49"/>
  <c r="DG50"/>
  <c r="DH50"/>
  <c r="DI50"/>
  <c r="DJ50"/>
  <c r="DG51"/>
  <c r="DH51"/>
  <c r="DI51"/>
  <c r="DJ51"/>
  <c r="DG52"/>
  <c r="DH52"/>
  <c r="DI52"/>
  <c r="DJ52"/>
  <c r="DG53"/>
  <c r="DH53"/>
  <c r="DI53"/>
  <c r="DJ53"/>
  <c r="DG54"/>
  <c r="DH54"/>
  <c r="DI54"/>
  <c r="DJ54"/>
  <c r="DG55"/>
  <c r="DH55"/>
  <c r="DI55"/>
  <c r="DJ55"/>
  <c r="DG56"/>
  <c r="DH56"/>
  <c r="DI56"/>
  <c r="DJ56"/>
  <c r="DG57"/>
  <c r="DH57"/>
  <c r="DI57"/>
  <c r="DJ57"/>
  <c r="DG58"/>
  <c r="DH58"/>
  <c r="DI58"/>
  <c r="DJ58"/>
  <c r="DG59"/>
  <c r="DH59"/>
  <c r="DI59"/>
  <c r="DJ59"/>
  <c r="DG60"/>
  <c r="DH60"/>
  <c r="DI60"/>
  <c r="DJ60"/>
  <c r="DG61"/>
  <c r="DH61"/>
  <c r="DI61"/>
  <c r="DJ61"/>
  <c r="DG62"/>
  <c r="DH62"/>
  <c r="DI62"/>
  <c r="DJ62"/>
  <c r="DG63"/>
  <c r="DH63"/>
  <c r="DI63"/>
  <c r="DJ63"/>
  <c r="DG64"/>
  <c r="DH64"/>
  <c r="DI64"/>
  <c r="DJ64"/>
  <c r="DG65"/>
  <c r="DH65"/>
  <c r="DI65"/>
  <c r="DJ65"/>
  <c r="DG66"/>
  <c r="DH66"/>
  <c r="DI66"/>
  <c r="DJ66"/>
  <c r="DG67"/>
  <c r="DH67"/>
  <c r="DI67"/>
  <c r="DJ67"/>
  <c r="DG68"/>
  <c r="DH68"/>
  <c r="DI68"/>
  <c r="DJ68"/>
  <c r="DG69"/>
  <c r="DH69"/>
  <c r="DI69"/>
  <c r="DJ69"/>
  <c r="DG70"/>
  <c r="DH70"/>
  <c r="DI70"/>
  <c r="DJ70"/>
  <c r="DG71"/>
  <c r="DH71"/>
  <c r="DI71"/>
  <c r="DJ71"/>
  <c r="DG72"/>
  <c r="DH72"/>
  <c r="DI72"/>
  <c r="DJ72"/>
  <c r="DG73"/>
  <c r="DH73"/>
  <c r="DI73"/>
  <c r="DJ73"/>
  <c r="DG74"/>
  <c r="DH74"/>
  <c r="DI74"/>
  <c r="DJ74"/>
  <c r="DG75"/>
  <c r="DH75"/>
  <c r="DI75"/>
  <c r="DJ75"/>
  <c r="DG76"/>
  <c r="DH76"/>
  <c r="DI76"/>
  <c r="DJ76"/>
  <c r="DG77"/>
  <c r="DH77"/>
  <c r="DI77"/>
  <c r="DJ77"/>
  <c r="DG78"/>
  <c r="DH78"/>
  <c r="DI78"/>
  <c r="DJ78"/>
  <c r="DG79"/>
  <c r="DH79"/>
  <c r="DI79"/>
  <c r="DJ79"/>
  <c r="DG80"/>
  <c r="DH80"/>
  <c r="DI80"/>
  <c r="DJ80"/>
  <c r="DG81"/>
  <c r="DH81"/>
  <c r="DI81"/>
  <c r="DJ81"/>
  <c r="DG82"/>
  <c r="DH82"/>
  <c r="DI82"/>
  <c r="DJ82"/>
  <c r="DG83"/>
  <c r="DH83"/>
  <c r="DI83"/>
  <c r="DJ83"/>
  <c r="DG84"/>
  <c r="DH84"/>
  <c r="DI84"/>
  <c r="DJ84"/>
  <c r="DG85"/>
  <c r="DH85"/>
  <c r="DI85"/>
  <c r="DJ85"/>
  <c r="DG86"/>
  <c r="DH86"/>
  <c r="DI86"/>
  <c r="DJ86"/>
  <c r="DG87"/>
  <c r="DH87"/>
  <c r="DI87"/>
  <c r="DJ87"/>
  <c r="DG88"/>
  <c r="DH88"/>
  <c r="DI88"/>
  <c r="DJ88"/>
  <c r="DG89"/>
  <c r="DH89"/>
  <c r="DI89"/>
  <c r="DJ89"/>
  <c r="DG90"/>
  <c r="DH90"/>
  <c r="DI90"/>
  <c r="DJ90"/>
  <c r="DG91"/>
  <c r="DH91"/>
  <c r="DI91"/>
  <c r="DJ91"/>
  <c r="DG92"/>
  <c r="DH92"/>
  <c r="DI92"/>
  <c r="DJ92"/>
  <c r="DG93"/>
  <c r="DH93"/>
  <c r="DI93"/>
  <c r="DJ93"/>
  <c r="DG94"/>
  <c r="DH94"/>
  <c r="DI94"/>
  <c r="DJ94"/>
  <c r="DG95"/>
  <c r="DH95"/>
  <c r="DI95"/>
  <c r="DJ95"/>
  <c r="DG96"/>
  <c r="DH96"/>
  <c r="DI96"/>
  <c r="DJ96"/>
  <c r="DG97"/>
  <c r="DH97"/>
  <c r="DI97"/>
  <c r="DJ97"/>
  <c r="DG98"/>
  <c r="DH98"/>
  <c r="DI98"/>
  <c r="DJ98"/>
  <c r="DG99"/>
  <c r="DH99"/>
  <c r="DI99"/>
  <c r="DJ99"/>
  <c r="DG100"/>
  <c r="DH100"/>
  <c r="DI100"/>
  <c r="DJ100"/>
  <c r="DG101"/>
  <c r="DH101"/>
  <c r="DI101"/>
  <c r="DJ101"/>
  <c r="DG102"/>
  <c r="DH102"/>
  <c r="DI102"/>
  <c r="DJ102"/>
  <c r="DG103"/>
  <c r="DH103"/>
  <c r="DI103"/>
  <c r="DJ103"/>
  <c r="DG104"/>
  <c r="DH104"/>
  <c r="DI104"/>
  <c r="DJ104"/>
  <c r="DG105"/>
  <c r="DH105"/>
  <c r="DI105"/>
  <c r="DJ105"/>
  <c r="DG106"/>
  <c r="DH106"/>
  <c r="DI106"/>
  <c r="DJ106"/>
  <c r="DG107"/>
  <c r="DH107"/>
  <c r="DI107"/>
  <c r="DJ107"/>
  <c r="DG108"/>
  <c r="DH108"/>
  <c r="DI108"/>
  <c r="DJ108"/>
  <c r="DG109"/>
  <c r="DH109"/>
  <c r="DI109"/>
  <c r="DJ109"/>
  <c r="DG110"/>
  <c r="DH110"/>
  <c r="DI110"/>
  <c r="DJ110"/>
  <c r="DG111"/>
  <c r="DH111"/>
  <c r="DI111"/>
  <c r="DJ111"/>
  <c r="DG112"/>
  <c r="DH112"/>
  <c r="DI112"/>
  <c r="DJ112"/>
  <c r="DG113"/>
  <c r="DH113"/>
  <c r="DI113"/>
  <c r="DJ113"/>
  <c r="DG114"/>
  <c r="DH114"/>
  <c r="DI114"/>
  <c r="DJ114"/>
  <c r="DG115"/>
  <c r="DH115"/>
  <c r="DI115"/>
  <c r="DJ115"/>
  <c r="DG116"/>
  <c r="DH116"/>
  <c r="DI116"/>
  <c r="DJ116"/>
  <c r="DG117"/>
  <c r="DH117"/>
  <c r="DI117"/>
  <c r="DJ117"/>
  <c r="DG118"/>
  <c r="DH118"/>
  <c r="DI118"/>
  <c r="DJ118"/>
  <c r="DG119"/>
  <c r="DH119"/>
  <c r="DI119"/>
  <c r="DJ119"/>
  <c r="DG120"/>
  <c r="DH120"/>
  <c r="DI120"/>
  <c r="DJ120"/>
  <c r="DG121"/>
  <c r="DH121"/>
  <c r="DI121"/>
  <c r="DJ121"/>
  <c r="DG122"/>
  <c r="DH122"/>
  <c r="DI122"/>
  <c r="DJ122"/>
  <c r="DG123"/>
  <c r="DH123"/>
  <c r="DI123"/>
  <c r="DJ123"/>
  <c r="DG124"/>
  <c r="DH124"/>
  <c r="DI124"/>
  <c r="DJ124"/>
  <c r="DG125"/>
  <c r="DH125"/>
  <c r="DI125"/>
  <c r="DJ125"/>
  <c r="DG126"/>
  <c r="DH126"/>
  <c r="DI126"/>
  <c r="DJ126"/>
  <c r="DG127"/>
  <c r="DH127"/>
  <c r="DI127"/>
  <c r="DJ127"/>
  <c r="DG128"/>
  <c r="DH128"/>
  <c r="DI128"/>
  <c r="DJ128"/>
  <c r="DG129"/>
  <c r="DH129"/>
  <c r="DI129"/>
  <c r="DJ129"/>
  <c r="DG130"/>
  <c r="DH130"/>
  <c r="DI130"/>
  <c r="DJ130"/>
  <c r="DG131"/>
  <c r="DH131"/>
  <c r="DI131"/>
  <c r="DJ131"/>
  <c r="DG132"/>
  <c r="DH132"/>
  <c r="DI132"/>
  <c r="DJ132"/>
  <c r="DG133"/>
  <c r="DH133"/>
  <c r="DI133"/>
  <c r="DJ133"/>
  <c r="DG134"/>
  <c r="DH134"/>
  <c r="DI134"/>
  <c r="DJ134"/>
  <c r="DG135"/>
  <c r="DH135"/>
  <c r="DI135"/>
  <c r="DJ135"/>
  <c r="DG136"/>
  <c r="DH136"/>
  <c r="DI136"/>
  <c r="DJ136"/>
  <c r="DG137"/>
  <c r="DH137"/>
  <c r="DI137"/>
  <c r="DJ137"/>
  <c r="DG138"/>
  <c r="DH138"/>
  <c r="DI138"/>
  <c r="DJ138"/>
  <c r="DG139"/>
  <c r="DH139"/>
  <c r="DI139"/>
  <c r="DJ139"/>
  <c r="DG140"/>
  <c r="DH140"/>
  <c r="DI140"/>
  <c r="DJ140"/>
  <c r="DG141"/>
  <c r="DH141"/>
  <c r="DI141"/>
  <c r="DJ141"/>
  <c r="DG142"/>
  <c r="DH142"/>
  <c r="DI142"/>
  <c r="DJ142"/>
  <c r="DG143"/>
  <c r="DH143"/>
  <c r="DI143"/>
  <c r="DJ143"/>
  <c r="DG144"/>
  <c r="DH144"/>
  <c r="DI144"/>
  <c r="DJ144"/>
  <c r="DG145"/>
  <c r="DH145"/>
  <c r="DI145"/>
  <c r="DJ145"/>
  <c r="DG146"/>
  <c r="DH146"/>
  <c r="DI146"/>
  <c r="DJ146"/>
  <c r="DG147"/>
  <c r="DH147"/>
  <c r="DI147"/>
  <c r="DJ147"/>
  <c r="DG148"/>
  <c r="DH148"/>
  <c r="DI148"/>
  <c r="DJ148"/>
  <c r="DG149"/>
  <c r="DH149"/>
  <c r="DI149"/>
  <c r="DJ149"/>
  <c r="DG150"/>
  <c r="DH150"/>
  <c r="DI150"/>
  <c r="DJ150"/>
  <c r="DG151"/>
  <c r="DH151"/>
  <c r="DI151"/>
  <c r="DJ151"/>
  <c r="DG152"/>
  <c r="DH152"/>
  <c r="DI152"/>
  <c r="DJ152"/>
  <c r="DG153"/>
  <c r="DH153"/>
  <c r="DI153"/>
  <c r="DJ153"/>
  <c r="DG154"/>
  <c r="DH154"/>
  <c r="DI154"/>
  <c r="DJ154"/>
  <c r="DG155"/>
  <c r="DH155"/>
  <c r="DI155"/>
  <c r="DJ155"/>
  <c r="DG156"/>
  <c r="DH156"/>
  <c r="DI156"/>
  <c r="DJ156"/>
  <c r="DG157"/>
  <c r="DH157"/>
  <c r="DI157"/>
  <c r="DJ157"/>
  <c r="DG158"/>
  <c r="DH158"/>
  <c r="DI158"/>
  <c r="DJ158"/>
  <c r="DG159"/>
  <c r="DH159"/>
  <c r="DI159"/>
  <c r="DJ159"/>
  <c r="DG160"/>
  <c r="DH160"/>
  <c r="DI160"/>
  <c r="DJ160"/>
  <c r="DG161"/>
  <c r="DH161"/>
  <c r="DI161"/>
  <c r="DJ161"/>
  <c r="DG162"/>
  <c r="DH162"/>
  <c r="DI162"/>
  <c r="DJ162"/>
  <c r="DG163"/>
  <c r="DH163"/>
  <c r="DI163"/>
  <c r="DJ163"/>
  <c r="DG164"/>
  <c r="DH164"/>
  <c r="DI164"/>
  <c r="DJ164"/>
  <c r="DG165"/>
  <c r="DH165"/>
  <c r="DI165"/>
  <c r="DJ165"/>
  <c r="DG166"/>
  <c r="DH166"/>
  <c r="DI166"/>
  <c r="DJ166"/>
  <c r="DG167"/>
  <c r="DH167"/>
  <c r="DI167"/>
  <c r="DJ167"/>
  <c r="DG168"/>
  <c r="DH168"/>
  <c r="DI168"/>
  <c r="DJ168"/>
  <c r="DG169"/>
  <c r="DH169"/>
  <c r="DI169"/>
  <c r="DJ169"/>
  <c r="DG170"/>
  <c r="DH170"/>
  <c r="DI170"/>
  <c r="DJ170"/>
  <c r="DG171"/>
  <c r="DH171"/>
  <c r="DI171"/>
  <c r="DJ171"/>
  <c r="DG172"/>
  <c r="DH172"/>
  <c r="DI172"/>
  <c r="DJ172"/>
  <c r="DG173"/>
  <c r="DH173"/>
  <c r="DI173"/>
  <c r="DJ173"/>
  <c r="DG174"/>
  <c r="DH174"/>
  <c r="DI174"/>
  <c r="DJ174"/>
  <c r="DG175"/>
  <c r="DH175"/>
  <c r="DI175"/>
  <c r="DJ175"/>
  <c r="DG176"/>
  <c r="DH176"/>
  <c r="DI176"/>
  <c r="DJ176"/>
  <c r="DG177"/>
  <c r="DH177"/>
  <c r="DI177"/>
  <c r="DJ177"/>
  <c r="DG178"/>
  <c r="DH178"/>
  <c r="DI178"/>
  <c r="DJ178"/>
  <c r="DG179"/>
  <c r="DH179"/>
  <c r="DI179"/>
  <c r="DJ179"/>
  <c r="DG180"/>
  <c r="DH180"/>
  <c r="DI180"/>
  <c r="DJ180"/>
  <c r="DG181"/>
  <c r="DH181"/>
  <c r="DI181"/>
  <c r="DJ181"/>
  <c r="DG182"/>
  <c r="DH182"/>
  <c r="DI182"/>
  <c r="DJ182"/>
  <c r="DG183"/>
  <c r="DH183"/>
  <c r="DI183"/>
  <c r="DJ183"/>
  <c r="DG184"/>
  <c r="DH184"/>
  <c r="DI184"/>
  <c r="DJ184"/>
  <c r="DG185"/>
  <c r="DH185"/>
  <c r="DI185"/>
  <c r="DJ185"/>
  <c r="DG186"/>
  <c r="DH186"/>
  <c r="DI186"/>
  <c r="DJ186"/>
  <c r="DG187"/>
  <c r="DH187"/>
  <c r="DI187"/>
  <c r="DJ187"/>
  <c r="DG188"/>
  <c r="DH188"/>
  <c r="DI188"/>
  <c r="DJ188"/>
  <c r="DG189"/>
  <c r="DH189"/>
  <c r="DI189"/>
  <c r="DJ189"/>
  <c r="DG190"/>
  <c r="DH190"/>
  <c r="DI190"/>
  <c r="DJ190"/>
  <c r="DG191"/>
  <c r="DH191"/>
  <c r="DI191"/>
  <c r="DJ191"/>
  <c r="DG192"/>
  <c r="DH192"/>
  <c r="DI192"/>
  <c r="DJ192"/>
  <c r="DG193"/>
  <c r="DH193"/>
  <c r="DI193"/>
  <c r="DJ193"/>
  <c r="DG194"/>
  <c r="DH194"/>
  <c r="DI194"/>
  <c r="DJ194"/>
  <c r="DG195"/>
  <c r="DH195"/>
  <c r="DI195"/>
  <c r="DJ195"/>
  <c r="DG196"/>
  <c r="DH196"/>
  <c r="DI196"/>
  <c r="DJ196"/>
  <c r="DG197"/>
  <c r="DH197"/>
  <c r="DI197"/>
  <c r="DJ197"/>
  <c r="DG198"/>
  <c r="DH198"/>
  <c r="DI198"/>
  <c r="DJ198"/>
  <c r="DG199"/>
  <c r="DH199"/>
  <c r="DI199"/>
  <c r="DJ199"/>
  <c r="DG200"/>
  <c r="DH200"/>
  <c r="DI200"/>
  <c r="DJ200"/>
  <c r="DG201"/>
  <c r="DH201"/>
  <c r="DI201"/>
  <c r="DJ201"/>
  <c r="DG202"/>
  <c r="DH202"/>
  <c r="DI202"/>
  <c r="DJ202"/>
  <c r="DG203"/>
  <c r="DH203"/>
  <c r="DI203"/>
  <c r="DJ203"/>
  <c r="DG204"/>
  <c r="DH204"/>
  <c r="DI204"/>
  <c r="DJ204"/>
  <c r="DG205"/>
  <c r="DH205"/>
  <c r="DI205"/>
  <c r="DJ205"/>
  <c r="DG206"/>
  <c r="DH206"/>
  <c r="DI206"/>
  <c r="DJ206"/>
  <c r="DG207"/>
  <c r="DH207"/>
  <c r="DI207"/>
  <c r="DJ207"/>
  <c r="DG208"/>
  <c r="DH208"/>
  <c r="DI208"/>
  <c r="DJ208"/>
  <c r="DG209"/>
  <c r="DH209"/>
  <c r="DI209"/>
  <c r="DJ209"/>
  <c r="DG210"/>
  <c r="DH210"/>
  <c r="DI210"/>
  <c r="DJ210"/>
  <c r="DG211"/>
  <c r="DH211"/>
  <c r="DI211"/>
  <c r="DJ211"/>
  <c r="DG212"/>
  <c r="DH212"/>
  <c r="DI212"/>
  <c r="DJ212"/>
  <c r="DG213"/>
  <c r="DH213"/>
  <c r="DI213"/>
  <c r="DJ213"/>
  <c r="DG214"/>
  <c r="DH214"/>
  <c r="DI214"/>
  <c r="DJ214"/>
  <c r="DG215"/>
  <c r="DH215"/>
  <c r="DI215"/>
  <c r="DJ215"/>
  <c r="DG216"/>
  <c r="DH216"/>
  <c r="DI216"/>
  <c r="DJ216"/>
  <c r="DG217"/>
  <c r="DH217"/>
  <c r="DI217"/>
  <c r="DJ217"/>
  <c r="DG218"/>
  <c r="DH218"/>
  <c r="DI218"/>
  <c r="DJ218"/>
  <c r="DG219"/>
  <c r="DH219"/>
  <c r="DI219"/>
  <c r="DJ219"/>
  <c r="DG220"/>
  <c r="DH220"/>
  <c r="DI220"/>
  <c r="DJ220"/>
  <c r="DG221"/>
  <c r="DH221"/>
  <c r="DI221"/>
  <c r="DJ221"/>
  <c r="DG222"/>
  <c r="DH222"/>
  <c r="DI222"/>
  <c r="DJ222"/>
  <c r="DG223"/>
  <c r="DH223"/>
  <c r="DI223"/>
  <c r="DJ223"/>
  <c r="DG224"/>
  <c r="DH224"/>
  <c r="DI224"/>
  <c r="DJ224"/>
  <c r="DG225"/>
  <c r="DH225"/>
  <c r="DI225"/>
  <c r="DJ225"/>
  <c r="DG226"/>
  <c r="DH226"/>
  <c r="DI226"/>
  <c r="DJ226"/>
  <c r="DG227"/>
  <c r="DH227"/>
  <c r="DI227"/>
  <c r="DJ227"/>
  <c r="DG228"/>
  <c r="DH228"/>
  <c r="DI228"/>
  <c r="DJ228"/>
  <c r="DG229"/>
  <c r="DH229"/>
  <c r="DI229"/>
  <c r="DJ229"/>
  <c r="DG230"/>
  <c r="DH230"/>
  <c r="DI230"/>
  <c r="DJ230"/>
  <c r="DG231"/>
  <c r="DH231"/>
  <c r="DI231"/>
  <c r="DJ231"/>
  <c r="DG232"/>
  <c r="DH232"/>
  <c r="DI232"/>
  <c r="DJ232"/>
  <c r="DG233"/>
  <c r="DH233"/>
  <c r="DI233"/>
  <c r="DJ233"/>
  <c r="DG234"/>
  <c r="DH234"/>
  <c r="DI234"/>
  <c r="DJ234"/>
  <c r="DG235"/>
  <c r="DH235"/>
  <c r="DI235"/>
  <c r="DJ235"/>
  <c r="DG236"/>
  <c r="DH236"/>
  <c r="DI236"/>
  <c r="DJ236"/>
  <c r="DG237"/>
  <c r="DH237"/>
  <c r="DI237"/>
  <c r="DJ237"/>
  <c r="DG238"/>
  <c r="DH238"/>
  <c r="DI238"/>
  <c r="DJ238"/>
  <c r="DG239"/>
  <c r="DH239"/>
  <c r="DI239"/>
  <c r="DJ239"/>
  <c r="DG240"/>
  <c r="DH240"/>
  <c r="DI240"/>
  <c r="DJ240"/>
  <c r="DG241"/>
  <c r="DH241"/>
  <c r="DI241"/>
  <c r="DJ241"/>
  <c r="DG242"/>
  <c r="DH242"/>
  <c r="DI242"/>
  <c r="DJ242"/>
  <c r="DG243"/>
  <c r="DH243"/>
  <c r="DI243"/>
  <c r="DJ243"/>
  <c r="DG244"/>
  <c r="DH244"/>
  <c r="DI244"/>
  <c r="DJ244"/>
  <c r="DG245"/>
  <c r="DH245"/>
  <c r="DI245"/>
  <c r="DJ245"/>
  <c r="DG246"/>
  <c r="DH246"/>
  <c r="DI246"/>
  <c r="DJ246"/>
  <c r="DG247"/>
  <c r="DH247"/>
  <c r="DI247"/>
  <c r="DJ247"/>
  <c r="DG248"/>
  <c r="DH248"/>
  <c r="DI248"/>
  <c r="DJ248"/>
  <c r="DG249"/>
  <c r="DH249"/>
  <c r="DI249"/>
  <c r="DJ249"/>
  <c r="DG250"/>
  <c r="DH250"/>
  <c r="DI250"/>
  <c r="DJ250"/>
  <c r="DG251"/>
  <c r="DH251"/>
  <c r="DI251"/>
  <c r="DJ251"/>
  <c r="DG252"/>
  <c r="DH252"/>
  <c r="DI252"/>
  <c r="DJ252"/>
  <c r="DG253"/>
  <c r="DH253"/>
  <c r="DI253"/>
  <c r="DJ253"/>
  <c r="DG254"/>
  <c r="DH254"/>
  <c r="DI254"/>
  <c r="DJ254"/>
  <c r="DG255"/>
  <c r="DH255"/>
  <c r="DI255"/>
  <c r="DJ255"/>
  <c r="DG256"/>
  <c r="DH256"/>
  <c r="DI256"/>
  <c r="DJ256"/>
  <c r="DG257"/>
  <c r="DH257"/>
  <c r="DI257"/>
  <c r="DJ257"/>
  <c r="DG258"/>
  <c r="DH258"/>
  <c r="DI258"/>
  <c r="DJ258"/>
  <c r="DG259"/>
  <c r="DH259"/>
  <c r="DI259"/>
  <c r="DJ259"/>
  <c r="DG260"/>
  <c r="DH260"/>
  <c r="DI260"/>
  <c r="DJ260"/>
  <c r="DG261"/>
  <c r="DH261"/>
  <c r="DI261"/>
  <c r="DJ261"/>
  <c r="DG262"/>
  <c r="DH262"/>
  <c r="DI262"/>
  <c r="DJ262"/>
  <c r="DG263"/>
  <c r="DH263"/>
  <c r="DI263"/>
  <c r="DJ263"/>
  <c r="DG264"/>
  <c r="DH264"/>
  <c r="DI264"/>
  <c r="DJ264"/>
  <c r="DG265"/>
  <c r="DH265"/>
  <c r="DI265"/>
  <c r="DJ265"/>
  <c r="DG266"/>
  <c r="DH266"/>
  <c r="DI266"/>
  <c r="DJ266"/>
  <c r="DG267"/>
  <c r="DH267"/>
  <c r="DI267"/>
  <c r="DJ267"/>
  <c r="DG268"/>
  <c r="DH268"/>
  <c r="DI268"/>
  <c r="DJ268"/>
  <c r="DG269"/>
  <c r="DH269"/>
  <c r="DI269"/>
  <c r="DJ269"/>
  <c r="DG270"/>
  <c r="DH270"/>
  <c r="DI270"/>
  <c r="DJ270"/>
  <c r="DG271"/>
  <c r="DH271"/>
  <c r="DI271"/>
  <c r="DJ271"/>
  <c r="DG272"/>
  <c r="DH272"/>
  <c r="DI272"/>
  <c r="DJ272"/>
  <c r="DG273"/>
  <c r="DH273"/>
  <c r="DI273"/>
  <c r="DJ273"/>
  <c r="DG274"/>
  <c r="DH274"/>
  <c r="DI274"/>
  <c r="DJ274"/>
  <c r="DG275"/>
  <c r="DH275"/>
  <c r="DI275"/>
  <c r="DJ275"/>
  <c r="DG276"/>
  <c r="DH276"/>
  <c r="DI276"/>
  <c r="DJ276"/>
  <c r="DG277"/>
  <c r="DH277"/>
  <c r="DI277"/>
  <c r="DJ277"/>
  <c r="DG278"/>
  <c r="DH278"/>
  <c r="DI278"/>
  <c r="DJ278"/>
  <c r="DG279"/>
  <c r="DH279"/>
  <c r="DI279"/>
  <c r="DJ279"/>
  <c r="DG280"/>
  <c r="DH280"/>
  <c r="DI280"/>
  <c r="DJ280"/>
  <c r="DG281"/>
  <c r="DH281"/>
  <c r="DI281"/>
  <c r="DJ281"/>
  <c r="DG282"/>
  <c r="DH282"/>
  <c r="DI282"/>
  <c r="DJ282"/>
  <c r="DG283"/>
  <c r="DH283"/>
  <c r="DI283"/>
  <c r="DJ283"/>
  <c r="DG284"/>
  <c r="DH284"/>
  <c r="DI284"/>
  <c r="DJ284"/>
  <c r="DG285"/>
  <c r="DH285"/>
  <c r="DI285"/>
  <c r="DJ285"/>
  <c r="DG286"/>
  <c r="DH286"/>
  <c r="DI286"/>
  <c r="DJ286"/>
  <c r="DG287"/>
  <c r="DH287"/>
  <c r="DI287"/>
  <c r="DJ287"/>
  <c r="DG288"/>
  <c r="DH288"/>
  <c r="DI288"/>
  <c r="DJ288"/>
  <c r="DG289"/>
  <c r="DH289"/>
  <c r="DI289"/>
  <c r="DJ289"/>
  <c r="DG290"/>
  <c r="DH290"/>
  <c r="DI290"/>
  <c r="DJ290"/>
  <c r="DG291"/>
  <c r="DH291"/>
  <c r="DI291"/>
  <c r="DJ291"/>
  <c r="DG292"/>
  <c r="DH292"/>
  <c r="DI292"/>
  <c r="DJ292"/>
  <c r="DG293"/>
  <c r="DH293"/>
  <c r="DI293"/>
  <c r="DJ293"/>
  <c r="DG294"/>
  <c r="DH294"/>
  <c r="DI294"/>
  <c r="DJ294"/>
  <c r="DG295"/>
  <c r="DH295"/>
  <c r="DI295"/>
  <c r="DJ295"/>
  <c r="DG296"/>
  <c r="DH296"/>
  <c r="DI296"/>
  <c r="DJ296"/>
  <c r="DG297"/>
  <c r="DH297"/>
  <c r="DI297"/>
  <c r="DJ297"/>
  <c r="DG298"/>
  <c r="DH298"/>
  <c r="DI298"/>
  <c r="DJ298"/>
  <c r="DG299"/>
  <c r="DH299"/>
  <c r="DI299"/>
  <c r="DJ299"/>
  <c r="DG300"/>
  <c r="DH300"/>
  <c r="DI300"/>
  <c r="DJ300"/>
  <c r="DG301"/>
  <c r="DH301"/>
  <c r="DI301"/>
  <c r="DJ301"/>
  <c r="DG302"/>
  <c r="DH302"/>
  <c r="DI302"/>
  <c r="DJ302"/>
  <c r="DG303"/>
  <c r="DH303"/>
  <c r="DI303"/>
  <c r="DJ303"/>
  <c r="DG304"/>
  <c r="DH304"/>
  <c r="DI304"/>
  <c r="DJ304"/>
  <c r="DG305"/>
  <c r="DH305"/>
  <c r="DI305"/>
  <c r="DJ305"/>
  <c r="DG306"/>
  <c r="DH306"/>
  <c r="DI306"/>
  <c r="DJ306"/>
  <c r="DG307"/>
  <c r="DH307"/>
  <c r="DI307"/>
  <c r="DJ307"/>
  <c r="DG308"/>
  <c r="DH308"/>
  <c r="DI308"/>
  <c r="DJ308"/>
  <c r="DG309"/>
  <c r="DH309"/>
  <c r="DI309"/>
  <c r="DJ309"/>
  <c r="DG310"/>
  <c r="DH310"/>
  <c r="DI310"/>
  <c r="DJ310"/>
  <c r="DG311"/>
  <c r="DH311"/>
  <c r="DI311"/>
  <c r="DJ311"/>
  <c r="DG312"/>
  <c r="DH312"/>
  <c r="DI312"/>
  <c r="DJ312"/>
  <c r="DG313"/>
  <c r="DH313"/>
  <c r="DI313"/>
  <c r="DJ313"/>
  <c r="DG314"/>
  <c r="DH314"/>
  <c r="DI314"/>
  <c r="DJ314"/>
  <c r="DG315"/>
  <c r="DH315"/>
  <c r="DI315"/>
  <c r="DJ315"/>
  <c r="DG316"/>
  <c r="DH316"/>
  <c r="DI316"/>
  <c r="DJ316"/>
  <c r="DG317"/>
  <c r="DH317"/>
  <c r="DI317"/>
  <c r="DJ317"/>
  <c r="DG318"/>
  <c r="DH318"/>
  <c r="DI318"/>
  <c r="DJ318"/>
  <c r="DG319"/>
  <c r="DH319"/>
  <c r="DI319"/>
  <c r="DJ319"/>
  <c r="DG320"/>
  <c r="DH320"/>
  <c r="DI320"/>
  <c r="DJ320"/>
  <c r="DG321"/>
  <c r="DH321"/>
  <c r="DI321"/>
  <c r="DJ321"/>
  <c r="DG322"/>
  <c r="DH322"/>
  <c r="DI322"/>
  <c r="DJ322"/>
  <c r="DG323"/>
  <c r="DH323"/>
  <c r="DI323"/>
  <c r="DJ323"/>
  <c r="DG324"/>
  <c r="DH324"/>
  <c r="DI324"/>
  <c r="DJ324"/>
  <c r="DG325"/>
  <c r="DH325"/>
  <c r="DI325"/>
  <c r="DJ325"/>
  <c r="DG326"/>
  <c r="DH326"/>
  <c r="DI326"/>
  <c r="DJ326"/>
  <c r="DG327"/>
  <c r="DH327"/>
  <c r="DI327"/>
  <c r="DJ327"/>
  <c r="DG328"/>
  <c r="DH328"/>
  <c r="DI328"/>
  <c r="DJ328"/>
  <c r="DG329"/>
  <c r="DH329"/>
  <c r="DI329"/>
  <c r="DJ329"/>
  <c r="DG330"/>
  <c r="DH330"/>
  <c r="DI330"/>
  <c r="DJ330"/>
  <c r="DG331"/>
  <c r="DH331"/>
  <c r="DI331"/>
  <c r="DJ331"/>
  <c r="DG332"/>
  <c r="DH332"/>
  <c r="DI332"/>
  <c r="DJ332"/>
  <c r="DG333"/>
  <c r="DH333"/>
  <c r="DI333"/>
  <c r="DJ333"/>
  <c r="DG334"/>
  <c r="DH334"/>
  <c r="DI334"/>
  <c r="DJ334"/>
  <c r="DG335"/>
  <c r="DH335"/>
  <c r="DI335"/>
  <c r="DJ335"/>
  <c r="DG336"/>
  <c r="DH336"/>
  <c r="DI336"/>
  <c r="DJ336"/>
  <c r="DG337"/>
  <c r="DH337"/>
  <c r="DI337"/>
  <c r="DJ337"/>
  <c r="DG338"/>
  <c r="DH338"/>
  <c r="DI338"/>
  <c r="DJ338"/>
  <c r="DG339"/>
  <c r="DH339"/>
  <c r="DI339"/>
  <c r="DJ339"/>
  <c r="DG340"/>
  <c r="DH340"/>
  <c r="DI340"/>
  <c r="DJ340"/>
  <c r="DG341"/>
  <c r="DH341"/>
  <c r="DI341"/>
  <c r="DJ341"/>
  <c r="DG342"/>
  <c r="DH342"/>
  <c r="DI342"/>
  <c r="DJ342"/>
  <c r="DG343"/>
  <c r="DH343"/>
  <c r="DI343"/>
  <c r="DJ343"/>
  <c r="DG344"/>
  <c r="DH344"/>
  <c r="DI344"/>
  <c r="DJ344"/>
  <c r="DG345"/>
  <c r="DH345"/>
  <c r="DI345"/>
  <c r="DJ345"/>
  <c r="DG346"/>
  <c r="DH346"/>
  <c r="DI346"/>
  <c r="DJ346"/>
  <c r="DG347"/>
  <c r="DH347"/>
  <c r="DI347"/>
  <c r="DJ347"/>
  <c r="DG348"/>
  <c r="DH348"/>
  <c r="DI348"/>
  <c r="DJ348"/>
  <c r="DG349"/>
  <c r="DH349"/>
  <c r="DI349"/>
  <c r="DJ349"/>
  <c r="DG350"/>
  <c r="DH350"/>
  <c r="DI350"/>
  <c r="DJ350"/>
  <c r="DG351"/>
  <c r="DH351"/>
  <c r="DI351"/>
  <c r="DJ351"/>
  <c r="DG352"/>
  <c r="DH352"/>
  <c r="DI352"/>
  <c r="DJ352"/>
  <c r="DG353"/>
  <c r="DH353"/>
  <c r="DI353"/>
  <c r="DJ353"/>
  <c r="DG354"/>
  <c r="DH354"/>
  <c r="DI354"/>
  <c r="DJ354"/>
  <c r="DG355"/>
  <c r="DH355"/>
  <c r="DI355"/>
  <c r="DJ355"/>
  <c r="DG356"/>
  <c r="DH356"/>
  <c r="DI356"/>
  <c r="DJ356"/>
  <c r="DG357"/>
  <c r="DH357"/>
  <c r="DI357"/>
  <c r="DJ357"/>
  <c r="DG358"/>
  <c r="DH358"/>
  <c r="DI358"/>
  <c r="DJ358"/>
  <c r="DG359"/>
  <c r="DH359"/>
  <c r="DI359"/>
  <c r="DJ359"/>
  <c r="DG360"/>
  <c r="DH360"/>
  <c r="DI360"/>
  <c r="DJ360"/>
  <c r="DG361"/>
  <c r="DH361"/>
  <c r="DI361"/>
  <c r="DJ361"/>
  <c r="DG362"/>
  <c r="DH362"/>
  <c r="DI362"/>
  <c r="DJ362"/>
  <c r="DG363"/>
  <c r="DH363"/>
  <c r="DI363"/>
  <c r="DJ363"/>
  <c r="DG364"/>
  <c r="DH364"/>
  <c r="DI364"/>
  <c r="DJ364"/>
  <c r="DG365"/>
  <c r="DH365"/>
  <c r="DI365"/>
  <c r="DJ365"/>
  <c r="DG366"/>
  <c r="DH366"/>
  <c r="DI366"/>
  <c r="DJ366"/>
  <c r="DG367"/>
  <c r="DH367"/>
  <c r="DI367"/>
  <c r="DJ367"/>
  <c r="DG368"/>
  <c r="DH368"/>
  <c r="DI368"/>
  <c r="DJ368"/>
  <c r="DG369"/>
  <c r="DH369"/>
  <c r="DI369"/>
  <c r="DJ369"/>
  <c r="DG370"/>
  <c r="DH370"/>
  <c r="DI370"/>
  <c r="DJ370"/>
  <c r="DG371"/>
  <c r="DH371"/>
  <c r="DI371"/>
  <c r="DJ371"/>
  <c r="DG372"/>
  <c r="DH372"/>
  <c r="DI372"/>
  <c r="DJ372"/>
  <c r="DG373"/>
  <c r="DH373"/>
  <c r="DI373"/>
  <c r="DJ373"/>
  <c r="DG374"/>
  <c r="DH374"/>
  <c r="DI374"/>
  <c r="DJ374"/>
  <c r="DG375"/>
  <c r="DH375"/>
  <c r="DI375"/>
  <c r="DJ375"/>
  <c r="DG376"/>
  <c r="DH376"/>
  <c r="DI376"/>
  <c r="DJ376"/>
  <c r="DG377"/>
  <c r="DH377"/>
  <c r="DI377"/>
  <c r="DJ377"/>
  <c r="DG378"/>
  <c r="DH378"/>
  <c r="DI378"/>
  <c r="DJ378"/>
  <c r="DG379"/>
  <c r="DH379"/>
  <c r="DI379"/>
  <c r="DJ379"/>
  <c r="DG380"/>
  <c r="DH380"/>
  <c r="DI380"/>
  <c r="DJ380"/>
  <c r="DG381"/>
  <c r="DH381"/>
  <c r="DI381"/>
  <c r="DJ381"/>
  <c r="DG382"/>
  <c r="DH382"/>
  <c r="DI382"/>
  <c r="DJ382"/>
  <c r="DG383"/>
  <c r="DH383"/>
  <c r="DI383"/>
  <c r="DJ383"/>
  <c r="DG384"/>
  <c r="DH384"/>
  <c r="DI384"/>
  <c r="DJ384"/>
  <c r="DG385"/>
  <c r="DH385"/>
  <c r="DI385"/>
  <c r="DJ385"/>
  <c r="DG386"/>
  <c r="DH386"/>
  <c r="DI386"/>
  <c r="DJ386"/>
  <c r="DG387"/>
  <c r="DH387"/>
  <c r="DI387"/>
  <c r="DJ387"/>
  <c r="DG388"/>
  <c r="DH388"/>
  <c r="DI388"/>
  <c r="DJ388"/>
  <c r="DG389"/>
  <c r="DH389"/>
  <c r="DI389"/>
  <c r="DJ389"/>
  <c r="DG390"/>
  <c r="DH390"/>
  <c r="DI390"/>
  <c r="DJ390"/>
  <c r="DG391"/>
  <c r="DH391"/>
  <c r="DI391"/>
  <c r="DJ391"/>
  <c r="DG392"/>
  <c r="DH392"/>
  <c r="DI392"/>
  <c r="DJ392"/>
  <c r="DG393"/>
  <c r="DH393"/>
  <c r="DI393"/>
  <c r="DJ393"/>
  <c r="DG394"/>
  <c r="DH394"/>
  <c r="DI394"/>
  <c r="DJ394"/>
  <c r="DG395"/>
  <c r="DH395"/>
  <c r="DI395"/>
  <c r="DJ395"/>
  <c r="DG396"/>
  <c r="DH396"/>
  <c r="DI396"/>
  <c r="DJ396"/>
  <c r="DG397"/>
  <c r="DH397"/>
  <c r="DI397"/>
  <c r="DJ397"/>
  <c r="DG398"/>
  <c r="DH398"/>
  <c r="DI398"/>
  <c r="DJ398"/>
  <c r="DG399"/>
  <c r="DH399"/>
  <c r="DI399"/>
  <c r="DJ399"/>
  <c r="DG400"/>
  <c r="DH400"/>
  <c r="DI400"/>
  <c r="DJ400"/>
  <c r="DG401"/>
  <c r="DH401"/>
  <c r="DI401"/>
  <c r="DJ401"/>
  <c r="DG402"/>
  <c r="DH402"/>
  <c r="DI402"/>
  <c r="DJ402"/>
  <c r="DG403"/>
  <c r="DH403"/>
  <c r="DI403"/>
  <c r="DJ403"/>
  <c r="DG404"/>
  <c r="DH404"/>
  <c r="DI404"/>
  <c r="DJ404"/>
  <c r="DG405"/>
  <c r="DH405"/>
  <c r="DI405"/>
  <c r="DJ405"/>
  <c r="DG406"/>
  <c r="DH406"/>
  <c r="DI406"/>
  <c r="DJ406"/>
  <c r="DG407"/>
  <c r="DH407"/>
  <c r="DI407"/>
  <c r="DJ407"/>
  <c r="DG408"/>
  <c r="DH408"/>
  <c r="DI408"/>
  <c r="DJ408"/>
  <c r="DG409"/>
  <c r="DH409"/>
  <c r="DI409"/>
  <c r="DJ409"/>
  <c r="DG410"/>
  <c r="DH410"/>
  <c r="DI410"/>
  <c r="DJ410"/>
  <c r="DG411"/>
  <c r="DH411"/>
  <c r="DI411"/>
  <c r="DJ411"/>
  <c r="DG412"/>
  <c r="DH412"/>
  <c r="DI412"/>
  <c r="DJ412"/>
  <c r="DG413"/>
  <c r="DH413"/>
  <c r="DI413"/>
  <c r="DJ413"/>
  <c r="DG414"/>
  <c r="DH414"/>
  <c r="DI414"/>
  <c r="DJ414"/>
  <c r="DG415"/>
  <c r="DH415"/>
  <c r="DI415"/>
  <c r="DJ415"/>
  <c r="DG416"/>
  <c r="DH416"/>
  <c r="DI416"/>
  <c r="DJ416"/>
  <c r="DG417"/>
  <c r="DH417"/>
  <c r="DI417"/>
  <c r="DJ417"/>
  <c r="DG418"/>
  <c r="DH418"/>
  <c r="DI418"/>
  <c r="DJ418"/>
  <c r="DG419"/>
  <c r="DH419"/>
  <c r="DI419"/>
  <c r="DJ419"/>
  <c r="DG420"/>
  <c r="DH420"/>
  <c r="DI420"/>
  <c r="DJ420"/>
  <c r="DG421"/>
  <c r="DH421"/>
  <c r="DI421"/>
  <c r="DJ421"/>
  <c r="DG422"/>
  <c r="DH422"/>
  <c r="DI422"/>
  <c r="DJ422"/>
  <c r="DG423"/>
  <c r="DH423"/>
  <c r="DI423"/>
  <c r="DJ423"/>
  <c r="DG424"/>
  <c r="DH424"/>
  <c r="DI424"/>
  <c r="DJ424"/>
  <c r="DG425"/>
  <c r="DH425"/>
  <c r="DI425"/>
  <c r="DJ425"/>
  <c r="DG426"/>
  <c r="DH426"/>
  <c r="DI426"/>
  <c r="DJ426"/>
  <c r="DG427"/>
  <c r="DH427"/>
  <c r="DI427"/>
  <c r="DJ427"/>
  <c r="DG428"/>
  <c r="DH428"/>
  <c r="DI428"/>
  <c r="DJ428"/>
  <c r="DG429"/>
  <c r="DH429"/>
  <c r="DI429"/>
  <c r="DJ429"/>
  <c r="DG430"/>
  <c r="DH430"/>
  <c r="DI430"/>
  <c r="DJ430"/>
  <c r="DG431"/>
  <c r="DH431"/>
  <c r="DI431"/>
  <c r="DJ431"/>
  <c r="DG432"/>
  <c r="DH432"/>
  <c r="DI432"/>
  <c r="DJ432"/>
  <c r="DG433"/>
  <c r="DH433"/>
  <c r="DI433"/>
  <c r="DJ433"/>
  <c r="DG434"/>
  <c r="DH434"/>
  <c r="DI434"/>
  <c r="DJ434"/>
  <c r="DG435"/>
  <c r="DH435"/>
  <c r="DI435"/>
  <c r="DJ435"/>
  <c r="DG436"/>
  <c r="DH436"/>
  <c r="DI436"/>
  <c r="DJ436"/>
  <c r="DG437"/>
  <c r="DH437"/>
  <c r="DI437"/>
  <c r="DJ437"/>
  <c r="DG438"/>
  <c r="DH438"/>
  <c r="DI438"/>
  <c r="DJ438"/>
  <c r="DG439"/>
  <c r="DH439"/>
  <c r="DI439"/>
  <c r="DJ439"/>
  <c r="DG440"/>
  <c r="DH440"/>
  <c r="DI440"/>
  <c r="DJ440"/>
  <c r="DG441"/>
  <c r="DH441"/>
  <c r="DI441"/>
  <c r="DJ441"/>
  <c r="DG442"/>
  <c r="DH442"/>
  <c r="DI442"/>
  <c r="DJ442"/>
  <c r="DG443"/>
  <c r="DH443"/>
  <c r="DI443"/>
  <c r="DJ443"/>
  <c r="DG444"/>
  <c r="DH444"/>
  <c r="DI444"/>
  <c r="DJ444"/>
  <c r="DG445"/>
  <c r="DH445"/>
  <c r="DI445"/>
  <c r="DJ445"/>
  <c r="DG446"/>
  <c r="DH446"/>
  <c r="DI446"/>
  <c r="DJ446"/>
  <c r="DG447"/>
  <c r="DH447"/>
  <c r="DI447"/>
  <c r="DJ447"/>
  <c r="DG448"/>
  <c r="DH448"/>
  <c r="DI448"/>
  <c r="DJ448"/>
  <c r="DG449"/>
  <c r="DH449"/>
  <c r="DI449"/>
  <c r="DJ449"/>
  <c r="DG450"/>
  <c r="DH450"/>
  <c r="DI450"/>
  <c r="DJ450"/>
  <c r="DG451"/>
  <c r="DH451"/>
  <c r="DI451"/>
  <c r="DJ451"/>
  <c r="DG452"/>
  <c r="DH452"/>
  <c r="DI452"/>
  <c r="DJ452"/>
  <c r="DG453"/>
  <c r="DH453"/>
  <c r="DI453"/>
  <c r="DJ453"/>
  <c r="DG454"/>
  <c r="DH454"/>
  <c r="DI454"/>
  <c r="DJ454"/>
  <c r="DG455"/>
  <c r="DH455"/>
  <c r="DI455"/>
  <c r="DJ455"/>
  <c r="DG456"/>
  <c r="DH456"/>
  <c r="DI456"/>
  <c r="DJ456"/>
  <c r="DG457"/>
  <c r="DH457"/>
  <c r="DI457"/>
  <c r="DJ457"/>
  <c r="DG458"/>
  <c r="DH458"/>
  <c r="DI458"/>
  <c r="DJ458"/>
  <c r="DG459"/>
  <c r="DH459"/>
  <c r="DI459"/>
  <c r="DJ459"/>
  <c r="DG460"/>
  <c r="DH460"/>
  <c r="DI460"/>
  <c r="DJ460"/>
  <c r="DG461"/>
  <c r="DH461"/>
  <c r="DI461"/>
  <c r="DJ461"/>
  <c r="DG462"/>
  <c r="DH462"/>
  <c r="DI462"/>
  <c r="DJ462"/>
  <c r="DG463"/>
  <c r="DH463"/>
  <c r="DI463"/>
  <c r="DJ463"/>
  <c r="DG464"/>
  <c r="DH464"/>
  <c r="DI464"/>
  <c r="DJ464"/>
  <c r="DG465"/>
  <c r="DH465"/>
  <c r="DI465"/>
  <c r="DJ465"/>
  <c r="DG466"/>
  <c r="DH466"/>
  <c r="DI466"/>
  <c r="DJ466"/>
  <c r="DG467"/>
  <c r="DH467"/>
  <c r="DI467"/>
  <c r="DJ467"/>
  <c r="DG468"/>
  <c r="DH468"/>
  <c r="DI468"/>
  <c r="DJ468"/>
  <c r="DG469"/>
  <c r="DH469"/>
  <c r="DI469"/>
  <c r="DJ469"/>
  <c r="DG470"/>
  <c r="DH470"/>
  <c r="DI470"/>
  <c r="DJ470"/>
  <c r="DG471"/>
  <c r="DH471"/>
  <c r="DI471"/>
  <c r="DJ471"/>
  <c r="DG472"/>
  <c r="DH472"/>
  <c r="DI472"/>
  <c r="DJ472"/>
  <c r="DG473"/>
  <c r="DH473"/>
  <c r="DI473"/>
  <c r="DJ473"/>
  <c r="DG474"/>
  <c r="DH474"/>
  <c r="DI474"/>
  <c r="DJ474"/>
  <c r="DG475"/>
  <c r="DH475"/>
  <c r="DI475"/>
  <c r="DJ475"/>
  <c r="DG476"/>
  <c r="DH476"/>
  <c r="DI476"/>
  <c r="DJ476"/>
  <c r="DG477"/>
  <c r="DH477"/>
  <c r="DI477"/>
  <c r="DJ477"/>
  <c r="DG478"/>
  <c r="DH478"/>
  <c r="DI478"/>
  <c r="DJ478"/>
  <c r="DG479"/>
  <c r="DH479"/>
  <c r="DI479"/>
  <c r="DJ479"/>
  <c r="DG480"/>
  <c r="DH480"/>
  <c r="DI480"/>
  <c r="DJ480"/>
  <c r="DG481"/>
  <c r="DH481"/>
  <c r="DI481"/>
  <c r="DJ481"/>
  <c r="DG482"/>
  <c r="DH482"/>
  <c r="DI482"/>
  <c r="DJ482"/>
  <c r="DG483"/>
  <c r="DH483"/>
  <c r="DI483"/>
  <c r="DJ483"/>
  <c r="DG484"/>
  <c r="DH484"/>
  <c r="DI484"/>
  <c r="DJ484"/>
  <c r="DJ25"/>
  <c r="DH25"/>
  <c r="DI25"/>
  <c r="DG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5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74"/>
  <c r="DV75"/>
  <c r="DV76"/>
  <c r="DV77"/>
  <c r="DV78"/>
  <c r="DV79"/>
  <c r="DV80"/>
  <c r="DV81"/>
  <c r="DV82"/>
  <c r="DV83"/>
  <c r="DV84"/>
  <c r="DV85"/>
  <c r="DV86"/>
  <c r="DV87"/>
  <c r="DV88"/>
  <c r="DV89"/>
  <c r="DV90"/>
  <c r="DV91"/>
  <c r="DV92"/>
  <c r="DV93"/>
  <c r="DV94"/>
  <c r="DV95"/>
  <c r="DV96"/>
  <c r="DV97"/>
  <c r="DV98"/>
  <c r="DV99"/>
  <c r="DV100"/>
  <c r="DV101"/>
  <c r="DV102"/>
  <c r="DV103"/>
  <c r="DV104"/>
  <c r="DV105"/>
  <c r="DV106"/>
  <c r="DV107"/>
  <c r="DV108"/>
  <c r="DV109"/>
  <c r="DV110"/>
  <c r="DV111"/>
  <c r="DV112"/>
  <c r="DV113"/>
  <c r="DV114"/>
  <c r="DV115"/>
  <c r="DV116"/>
  <c r="DV117"/>
  <c r="DV118"/>
  <c r="DV119"/>
  <c r="DV120"/>
  <c r="DV121"/>
  <c r="DV122"/>
  <c r="DV123"/>
  <c r="DV124"/>
  <c r="DV125"/>
  <c r="DV126"/>
  <c r="DV127"/>
  <c r="DV128"/>
  <c r="DV129"/>
  <c r="DV130"/>
  <c r="DV131"/>
  <c r="DV132"/>
  <c r="DV133"/>
  <c r="DV134"/>
  <c r="DV135"/>
  <c r="DV136"/>
  <c r="DV137"/>
  <c r="DV138"/>
  <c r="DV139"/>
  <c r="DV140"/>
  <c r="DV141"/>
  <c r="DV142"/>
  <c r="DV143"/>
  <c r="DV144"/>
  <c r="DV145"/>
  <c r="DV146"/>
  <c r="DV147"/>
  <c r="DV148"/>
  <c r="DV149"/>
  <c r="DV150"/>
  <c r="DV151"/>
  <c r="DV152"/>
  <c r="DV153"/>
  <c r="DV154"/>
  <c r="DV155"/>
  <c r="DV156"/>
  <c r="DV157"/>
  <c r="DV158"/>
  <c r="DV159"/>
  <c r="DV160"/>
  <c r="DV161"/>
  <c r="DV162"/>
  <c r="DV163"/>
  <c r="DV164"/>
  <c r="DV165"/>
  <c r="DV166"/>
  <c r="DV167"/>
  <c r="DV168"/>
  <c r="DV169"/>
  <c r="DV170"/>
  <c r="DV171"/>
  <c r="DV172"/>
  <c r="DV173"/>
  <c r="DV174"/>
  <c r="DV175"/>
  <c r="DV176"/>
  <c r="DV177"/>
  <c r="DV178"/>
  <c r="DV179"/>
  <c r="DV180"/>
  <c r="DV181"/>
  <c r="DV182"/>
  <c r="DV183"/>
  <c r="DV184"/>
  <c r="DV185"/>
  <c r="DV186"/>
  <c r="DV187"/>
  <c r="DV188"/>
  <c r="DV189"/>
  <c r="DV190"/>
  <c r="DV191"/>
  <c r="DV192"/>
  <c r="DV193"/>
  <c r="DV194"/>
  <c r="DV195"/>
  <c r="DV196"/>
  <c r="DV197"/>
  <c r="DV198"/>
  <c r="DV199"/>
  <c r="DV200"/>
  <c r="DV201"/>
  <c r="DV202"/>
  <c r="DV203"/>
  <c r="DV204"/>
  <c r="DV205"/>
  <c r="DV206"/>
  <c r="DV207"/>
  <c r="DV208"/>
  <c r="DV209"/>
  <c r="DV210"/>
  <c r="DV211"/>
  <c r="DV212"/>
  <c r="DV213"/>
  <c r="DV214"/>
  <c r="DV215"/>
  <c r="DV216"/>
  <c r="DV217"/>
  <c r="DV218"/>
  <c r="DV219"/>
  <c r="DV220"/>
  <c r="DV221"/>
  <c r="DV222"/>
  <c r="DV223"/>
  <c r="DV224"/>
  <c r="DV225"/>
  <c r="DV226"/>
  <c r="DV227"/>
  <c r="DV228"/>
  <c r="DV229"/>
  <c r="DV230"/>
  <c r="DV231"/>
  <c r="DV232"/>
  <c r="DV233"/>
  <c r="DV234"/>
  <c r="DV235"/>
  <c r="DV236"/>
  <c r="DV237"/>
  <c r="DV238"/>
  <c r="DV239"/>
  <c r="DV240"/>
  <c r="DV241"/>
  <c r="DV242"/>
  <c r="DV243"/>
  <c r="DV244"/>
  <c r="DV245"/>
  <c r="DV246"/>
  <c r="DV247"/>
  <c r="DV248"/>
  <c r="DV249"/>
  <c r="DV250"/>
  <c r="DV251"/>
  <c r="DV252"/>
  <c r="DV253"/>
  <c r="DV254"/>
  <c r="DV255"/>
  <c r="DV256"/>
  <c r="DV257"/>
  <c r="DV258"/>
  <c r="DV259"/>
  <c r="DV260"/>
  <c r="DV261"/>
  <c r="DV262"/>
  <c r="DV263"/>
  <c r="DV264"/>
  <c r="DV265"/>
  <c r="DV266"/>
  <c r="DV267"/>
  <c r="DV268"/>
  <c r="DV269"/>
  <c r="DV270"/>
  <c r="DV271"/>
  <c r="DV272"/>
  <c r="DV273"/>
  <c r="DV274"/>
  <c r="DV275"/>
  <c r="DV276"/>
  <c r="DV277"/>
  <c r="DV278"/>
  <c r="DV279"/>
  <c r="DV280"/>
  <c r="DV281"/>
  <c r="DV282"/>
  <c r="DV283"/>
  <c r="DV284"/>
  <c r="DV285"/>
  <c r="DV286"/>
  <c r="DV287"/>
  <c r="DV288"/>
  <c r="DV289"/>
  <c r="DV290"/>
  <c r="DV291"/>
  <c r="DV292"/>
  <c r="DV293"/>
  <c r="DV294"/>
  <c r="DV295"/>
  <c r="DV296"/>
  <c r="DV297"/>
  <c r="DV298"/>
  <c r="DV299"/>
  <c r="DV300"/>
  <c r="DV301"/>
  <c r="DV302"/>
  <c r="DV303"/>
  <c r="DV304"/>
  <c r="DV305"/>
  <c r="DV306"/>
  <c r="DV307"/>
  <c r="DV308"/>
  <c r="DV309"/>
  <c r="DV310"/>
  <c r="DV311"/>
  <c r="DV312"/>
  <c r="DV313"/>
  <c r="DV314"/>
  <c r="DV315"/>
  <c r="DV316"/>
  <c r="DV317"/>
  <c r="DV318"/>
  <c r="DV319"/>
  <c r="DV320"/>
  <c r="DV321"/>
  <c r="DV322"/>
  <c r="DV323"/>
  <c r="DV324"/>
  <c r="DV325"/>
  <c r="DV326"/>
  <c r="DV327"/>
  <c r="DV328"/>
  <c r="DV329"/>
  <c r="DV330"/>
  <c r="DV331"/>
  <c r="DV332"/>
  <c r="DV333"/>
  <c r="DV334"/>
  <c r="DV335"/>
  <c r="DV336"/>
  <c r="DV337"/>
  <c r="DV338"/>
  <c r="DV339"/>
  <c r="DV340"/>
  <c r="DV341"/>
  <c r="DV342"/>
  <c r="DV343"/>
  <c r="DV344"/>
  <c r="DV345"/>
  <c r="DV346"/>
  <c r="DV347"/>
  <c r="DV348"/>
  <c r="DV349"/>
  <c r="DV350"/>
  <c r="DV351"/>
  <c r="DV352"/>
  <c r="DV353"/>
  <c r="DV354"/>
  <c r="DV355"/>
  <c r="DV356"/>
  <c r="DV357"/>
  <c r="DV358"/>
  <c r="DV359"/>
  <c r="DV360"/>
  <c r="DV361"/>
  <c r="DV362"/>
  <c r="DV363"/>
  <c r="DV364"/>
  <c r="DV365"/>
  <c r="DV366"/>
  <c r="DV367"/>
  <c r="DV368"/>
  <c r="DV369"/>
  <c r="DV370"/>
  <c r="DV371"/>
  <c r="DV372"/>
  <c r="DV373"/>
  <c r="DV374"/>
  <c r="DV375"/>
  <c r="DV376"/>
  <c r="DV377"/>
  <c r="DV378"/>
  <c r="DV379"/>
  <c r="DV380"/>
  <c r="DV381"/>
  <c r="DV382"/>
  <c r="DV383"/>
  <c r="DV384"/>
  <c r="DV385"/>
  <c r="DV386"/>
  <c r="DV387"/>
  <c r="DV388"/>
  <c r="DV389"/>
  <c r="DV390"/>
  <c r="DV391"/>
  <c r="DV392"/>
  <c r="DV393"/>
  <c r="DV394"/>
  <c r="DV395"/>
  <c r="DV396"/>
  <c r="DV397"/>
  <c r="DV398"/>
  <c r="DV399"/>
  <c r="DV400"/>
  <c r="DV401"/>
  <c r="DV402"/>
  <c r="DV403"/>
  <c r="DV404"/>
  <c r="DV405"/>
  <c r="DV406"/>
  <c r="DV407"/>
  <c r="DV408"/>
  <c r="DV409"/>
  <c r="DV410"/>
  <c r="DV411"/>
  <c r="DV412"/>
  <c r="DV413"/>
  <c r="DV414"/>
  <c r="DV415"/>
  <c r="DV416"/>
  <c r="DV417"/>
  <c r="DV418"/>
  <c r="DV419"/>
  <c r="DV420"/>
  <c r="DV421"/>
  <c r="DV422"/>
  <c r="DV423"/>
  <c r="DV424"/>
  <c r="DV425"/>
  <c r="DV426"/>
  <c r="DV427"/>
  <c r="DV428"/>
  <c r="DV429"/>
  <c r="DV430"/>
  <c r="DV431"/>
  <c r="DV432"/>
  <c r="DV433"/>
  <c r="DV434"/>
  <c r="DV435"/>
  <c r="DV436"/>
  <c r="DV437"/>
  <c r="DV438"/>
  <c r="DV439"/>
  <c r="DV440"/>
  <c r="DV441"/>
  <c r="DV442"/>
  <c r="DV443"/>
  <c r="DV444"/>
  <c r="DV445"/>
  <c r="DV446"/>
  <c r="DV447"/>
  <c r="DV448"/>
  <c r="DV449"/>
  <c r="DV450"/>
  <c r="DV451"/>
  <c r="DV452"/>
  <c r="DV453"/>
  <c r="DV454"/>
  <c r="DV455"/>
  <c r="DV456"/>
  <c r="DV457"/>
  <c r="DV458"/>
  <c r="DV459"/>
  <c r="DV460"/>
  <c r="DV461"/>
  <c r="DV462"/>
  <c r="DV463"/>
  <c r="DV464"/>
  <c r="DV465"/>
  <c r="DV466"/>
  <c r="DV467"/>
  <c r="DV468"/>
  <c r="DV469"/>
  <c r="DV470"/>
  <c r="DV471"/>
  <c r="DV472"/>
  <c r="DV473"/>
  <c r="DV474"/>
  <c r="DV475"/>
  <c r="DV476"/>
  <c r="DV477"/>
  <c r="DV478"/>
  <c r="DV479"/>
  <c r="DV480"/>
  <c r="DV481"/>
  <c r="DV482"/>
  <c r="DV483"/>
  <c r="DV484"/>
  <c r="BJ31"/>
  <c r="BK31"/>
  <c r="BJ32"/>
  <c r="BK32"/>
  <c r="BJ33"/>
  <c r="BK33"/>
  <c r="BJ34"/>
  <c r="BK34"/>
  <c r="BJ35"/>
  <c r="BK35"/>
  <c r="BJ36"/>
  <c r="BK36"/>
  <c r="BJ37"/>
  <c r="BK37"/>
  <c r="BJ38"/>
  <c r="BK38"/>
  <c r="BJ39"/>
  <c r="BK39"/>
  <c r="BJ40"/>
  <c r="BK40"/>
  <c r="BJ41"/>
  <c r="BK41"/>
  <c r="BJ42"/>
  <c r="BK42"/>
  <c r="BJ43"/>
  <c r="BK43"/>
  <c r="BJ44"/>
  <c r="BK44"/>
  <c r="BJ45"/>
  <c r="BK45"/>
  <c r="BJ46"/>
  <c r="BK46"/>
  <c r="BJ47"/>
  <c r="BK47"/>
  <c r="BJ48"/>
  <c r="BK48"/>
  <c r="BJ49"/>
  <c r="BK49"/>
  <c r="BJ50"/>
  <c r="BK50"/>
  <c r="BJ51"/>
  <c r="BK51"/>
  <c r="BJ52"/>
  <c r="BK52"/>
  <c r="BJ53"/>
  <c r="BK53"/>
  <c r="BJ54"/>
  <c r="BK54"/>
  <c r="BJ55"/>
  <c r="BK55"/>
  <c r="BJ56"/>
  <c r="BK56"/>
  <c r="BJ57"/>
  <c r="BK57"/>
  <c r="BJ58"/>
  <c r="BK58"/>
  <c r="BJ59"/>
  <c r="BK59"/>
  <c r="BJ60"/>
  <c r="BK60"/>
  <c r="BJ61"/>
  <c r="BK61"/>
  <c r="BJ62"/>
  <c r="BK62"/>
  <c r="BJ63"/>
  <c r="BK63"/>
  <c r="BJ64"/>
  <c r="BK64"/>
  <c r="BJ65"/>
  <c r="BK65"/>
  <c r="BJ66"/>
  <c r="BK66"/>
  <c r="BJ67"/>
  <c r="BK67"/>
  <c r="BJ68"/>
  <c r="BK68"/>
  <c r="BJ69"/>
  <c r="BK69"/>
  <c r="BJ70"/>
  <c r="BK70"/>
  <c r="BJ71"/>
  <c r="BK71"/>
  <c r="BJ72"/>
  <c r="BK72"/>
  <c r="BJ73"/>
  <c r="BK73"/>
  <c r="BJ74"/>
  <c r="BK74"/>
  <c r="BJ75"/>
  <c r="BK75"/>
  <c r="BJ76"/>
  <c r="BK76"/>
  <c r="BJ77"/>
  <c r="BK77"/>
  <c r="BJ78"/>
  <c r="BK78"/>
  <c r="BJ79"/>
  <c r="BK79"/>
  <c r="BJ80"/>
  <c r="BK80"/>
  <c r="BJ81"/>
  <c r="BK81"/>
  <c r="BJ82"/>
  <c r="BK82"/>
  <c r="BJ83"/>
  <c r="BK83"/>
  <c r="BJ84"/>
  <c r="BK84"/>
  <c r="BJ85"/>
  <c r="BK85"/>
  <c r="BJ86"/>
  <c r="BK86"/>
  <c r="BJ87"/>
  <c r="BK87"/>
  <c r="BJ88"/>
  <c r="BK88"/>
  <c r="BJ89"/>
  <c r="BK89"/>
  <c r="BJ90"/>
  <c r="BK90"/>
  <c r="BJ91"/>
  <c r="BK91"/>
  <c r="BJ92"/>
  <c r="BK92"/>
  <c r="BJ93"/>
  <c r="BK93"/>
  <c r="BJ94"/>
  <c r="BK94"/>
  <c r="BJ95"/>
  <c r="BK95"/>
  <c r="BJ96"/>
  <c r="BK96"/>
  <c r="BJ97"/>
  <c r="BK97"/>
  <c r="BJ98"/>
  <c r="BK98"/>
  <c r="BJ99"/>
  <c r="BK99"/>
  <c r="BJ100"/>
  <c r="BK100"/>
  <c r="BJ101"/>
  <c r="BK101"/>
  <c r="BJ102"/>
  <c r="BK102"/>
  <c r="BJ103"/>
  <c r="BK103"/>
  <c r="BJ104"/>
  <c r="BK104"/>
  <c r="BJ105"/>
  <c r="BK105"/>
  <c r="BJ106"/>
  <c r="BK106"/>
  <c r="BJ107"/>
  <c r="BK107"/>
  <c r="BJ108"/>
  <c r="BK108"/>
  <c r="BJ109"/>
  <c r="BK109"/>
  <c r="BJ110"/>
  <c r="BK110"/>
  <c r="BJ111"/>
  <c r="BK111"/>
  <c r="BJ112"/>
  <c r="BK112"/>
  <c r="BJ113"/>
  <c r="BK113"/>
  <c r="BJ114"/>
  <c r="BK114"/>
  <c r="BJ115"/>
  <c r="BK115"/>
  <c r="BJ116"/>
  <c r="BK116"/>
  <c r="BJ117"/>
  <c r="BK117"/>
  <c r="BJ118"/>
  <c r="BK118"/>
  <c r="BJ119"/>
  <c r="BK119"/>
  <c r="BJ120"/>
  <c r="BK120"/>
  <c r="BJ121"/>
  <c r="BK121"/>
  <c r="BJ122"/>
  <c r="BK122"/>
  <c r="BJ123"/>
  <c r="BK123"/>
  <c r="BJ124"/>
  <c r="BK124"/>
  <c r="BJ125"/>
  <c r="BK125"/>
  <c r="BJ126"/>
  <c r="BK126"/>
  <c r="BJ127"/>
  <c r="BK127"/>
  <c r="BJ128"/>
  <c r="BK128"/>
  <c r="BJ129"/>
  <c r="BK129"/>
  <c r="BJ130"/>
  <c r="BK130"/>
  <c r="BJ131"/>
  <c r="BK131"/>
  <c r="BJ132"/>
  <c r="BK132"/>
  <c r="BJ133"/>
  <c r="BK133"/>
  <c r="BJ134"/>
  <c r="BK134"/>
  <c r="BJ135"/>
  <c r="BK135"/>
  <c r="BJ136"/>
  <c r="BK136"/>
  <c r="BJ137"/>
  <c r="BK137"/>
  <c r="BJ138"/>
  <c r="BK138"/>
  <c r="BJ139"/>
  <c r="BK139"/>
  <c r="BJ140"/>
  <c r="BK140"/>
  <c r="BJ141"/>
  <c r="BK141"/>
  <c r="BJ142"/>
  <c r="BK142"/>
  <c r="BJ143"/>
  <c r="BK143"/>
  <c r="BJ144"/>
  <c r="BK144"/>
  <c r="BJ145"/>
  <c r="BK145"/>
  <c r="BJ146"/>
  <c r="BK146"/>
  <c r="BJ147"/>
  <c r="BK147"/>
  <c r="BJ148"/>
  <c r="BK148"/>
  <c r="BJ149"/>
  <c r="BK149"/>
  <c r="BJ150"/>
  <c r="BK150"/>
  <c r="BJ151"/>
  <c r="BK151"/>
  <c r="BJ152"/>
  <c r="BK152"/>
  <c r="BJ153"/>
  <c r="BK153"/>
  <c r="BJ154"/>
  <c r="BK154"/>
  <c r="BJ155"/>
  <c r="BK155"/>
  <c r="BJ156"/>
  <c r="BK156"/>
  <c r="BJ157"/>
  <c r="BK157"/>
  <c r="BJ158"/>
  <c r="BK158"/>
  <c r="BJ159"/>
  <c r="BK159"/>
  <c r="BJ160"/>
  <c r="BK160"/>
  <c r="BJ161"/>
  <c r="BK161"/>
  <c r="BJ162"/>
  <c r="BK162"/>
  <c r="BJ163"/>
  <c r="BK163"/>
  <c r="BJ164"/>
  <c r="BK164"/>
  <c r="BJ165"/>
  <c r="BK165"/>
  <c r="BJ166"/>
  <c r="BK166"/>
  <c r="BJ167"/>
  <c r="BK167"/>
  <c r="BJ168"/>
  <c r="BK168"/>
  <c r="BJ169"/>
  <c r="BK169"/>
  <c r="BJ170"/>
  <c r="BK170"/>
  <c r="BJ171"/>
  <c r="BK171"/>
  <c r="BJ172"/>
  <c r="BK172"/>
  <c r="BJ173"/>
  <c r="BK173"/>
  <c r="BJ174"/>
  <c r="BK174"/>
  <c r="BJ175"/>
  <c r="BK175"/>
  <c r="BJ176"/>
  <c r="BK176"/>
  <c r="BJ177"/>
  <c r="BK177"/>
  <c r="BJ178"/>
  <c r="BK178"/>
  <c r="BJ179"/>
  <c r="BK179"/>
  <c r="BJ180"/>
  <c r="BK180"/>
  <c r="BJ181"/>
  <c r="BK181"/>
  <c r="BJ182"/>
  <c r="BK182"/>
  <c r="BJ183"/>
  <c r="BK183"/>
  <c r="BJ184"/>
  <c r="BJ185"/>
  <c r="BK185"/>
  <c r="BJ186"/>
  <c r="BK186"/>
  <c r="BJ187"/>
  <c r="BK187"/>
  <c r="BJ188"/>
  <c r="BK188"/>
  <c r="BJ189"/>
  <c r="BK189"/>
  <c r="BJ190"/>
  <c r="BK190"/>
  <c r="BJ191"/>
  <c r="BK191"/>
  <c r="BJ192"/>
  <c r="BK192"/>
  <c r="BJ193"/>
  <c r="BK193"/>
  <c r="BJ194"/>
  <c r="BK194"/>
  <c r="BJ195"/>
  <c r="BK195"/>
  <c r="BJ196"/>
  <c r="BK196"/>
  <c r="BJ197"/>
  <c r="BK197"/>
  <c r="BJ198"/>
  <c r="BK198"/>
  <c r="BJ199"/>
  <c r="BK199"/>
  <c r="BJ200"/>
  <c r="BK200"/>
  <c r="BJ201"/>
  <c r="BK201"/>
  <c r="BJ202"/>
  <c r="BK202"/>
  <c r="BJ203"/>
  <c r="BK203"/>
  <c r="BJ204"/>
  <c r="BK204"/>
  <c r="BJ205"/>
  <c r="BK205"/>
  <c r="BJ206"/>
  <c r="BK206"/>
  <c r="BJ207"/>
  <c r="BK207"/>
  <c r="BJ208"/>
  <c r="BK208"/>
  <c r="BJ209"/>
  <c r="BK209"/>
  <c r="BJ210"/>
  <c r="BK210"/>
  <c r="BJ211"/>
  <c r="BK211"/>
  <c r="BJ212"/>
  <c r="BK212"/>
  <c r="BJ213"/>
  <c r="BK213"/>
  <c r="BJ214"/>
  <c r="BK214"/>
  <c r="BJ215"/>
  <c r="BK215"/>
  <c r="BJ216"/>
  <c r="BK216"/>
  <c r="BJ217"/>
  <c r="BK217"/>
  <c r="BJ218"/>
  <c r="BK218"/>
  <c r="BJ219"/>
  <c r="BK219"/>
  <c r="BJ220"/>
  <c r="BK220"/>
  <c r="BJ221"/>
  <c r="BK221"/>
  <c r="BJ222"/>
  <c r="BK222"/>
  <c r="BJ223"/>
  <c r="BK223"/>
  <c r="BJ224"/>
  <c r="BK224"/>
  <c r="BJ225"/>
  <c r="BK225"/>
  <c r="BJ226"/>
  <c r="BK226"/>
  <c r="BJ227"/>
  <c r="BK227"/>
  <c r="BJ228"/>
  <c r="BK228"/>
  <c r="BJ229"/>
  <c r="BK229"/>
  <c r="BJ230"/>
  <c r="BK230"/>
  <c r="BJ231"/>
  <c r="BK231"/>
  <c r="BJ232"/>
  <c r="BK232"/>
  <c r="BJ233"/>
  <c r="BK233"/>
  <c r="BJ234"/>
  <c r="BK234"/>
  <c r="BJ235"/>
  <c r="BK235"/>
  <c r="BJ236"/>
  <c r="BK236"/>
  <c r="BJ237"/>
  <c r="BK237"/>
  <c r="BJ238"/>
  <c r="BK238"/>
  <c r="BJ239"/>
  <c r="BK239"/>
  <c r="BJ240"/>
  <c r="BK240"/>
  <c r="BJ241"/>
  <c r="BK241"/>
  <c r="BJ242"/>
  <c r="BK242"/>
  <c r="BJ243"/>
  <c r="BK243"/>
  <c r="BJ244"/>
  <c r="BK244"/>
  <c r="BJ245"/>
  <c r="BK245"/>
  <c r="BJ246"/>
  <c r="BK246"/>
  <c r="BJ247"/>
  <c r="BK247"/>
  <c r="BJ248"/>
  <c r="BK248"/>
  <c r="BJ249"/>
  <c r="BK249"/>
  <c r="BJ250"/>
  <c r="BK250"/>
  <c r="BJ251"/>
  <c r="BK251"/>
  <c r="BJ252"/>
  <c r="BK252"/>
  <c r="BJ253"/>
  <c r="BK253"/>
  <c r="BJ254"/>
  <c r="BK254"/>
  <c r="BJ255"/>
  <c r="BK255"/>
  <c r="BJ256"/>
  <c r="BK256"/>
  <c r="BJ257"/>
  <c r="BK257"/>
  <c r="BJ258"/>
  <c r="BK258"/>
  <c r="BJ259"/>
  <c r="BK259"/>
  <c r="BJ260"/>
  <c r="BK260"/>
  <c r="BJ261"/>
  <c r="BK261"/>
  <c r="BJ262"/>
  <c r="BK262"/>
  <c r="BJ263"/>
  <c r="BK263"/>
  <c r="BJ264"/>
  <c r="BK264"/>
  <c r="BJ265"/>
  <c r="BK265"/>
  <c r="BJ266"/>
  <c r="BK266"/>
  <c r="BJ267"/>
  <c r="BK267"/>
  <c r="BJ268"/>
  <c r="BK268"/>
  <c r="BJ269"/>
  <c r="BK269"/>
  <c r="BJ270"/>
  <c r="BK270"/>
  <c r="BJ271"/>
  <c r="BK271"/>
  <c r="BJ272"/>
  <c r="BK272"/>
  <c r="BJ273"/>
  <c r="BK273"/>
  <c r="BJ274"/>
  <c r="BK274"/>
  <c r="BJ275"/>
  <c r="BK275"/>
  <c r="BJ276"/>
  <c r="BK276"/>
  <c r="BJ277"/>
  <c r="BK277"/>
  <c r="BJ278"/>
  <c r="BK278"/>
  <c r="BJ279"/>
  <c r="BK279"/>
  <c r="BJ280"/>
  <c r="BK280"/>
  <c r="BJ281"/>
  <c r="BK281"/>
  <c r="BJ282"/>
  <c r="BK282"/>
  <c r="BJ283"/>
  <c r="BK283"/>
  <c r="BJ284"/>
  <c r="BK284"/>
  <c r="BJ285"/>
  <c r="BK285"/>
  <c r="BJ286"/>
  <c r="BK286"/>
  <c r="BJ287"/>
  <c r="BK287"/>
  <c r="BJ288"/>
  <c r="BK288"/>
  <c r="BJ289"/>
  <c r="BK289"/>
  <c r="BJ290"/>
  <c r="BK290"/>
  <c r="BJ291"/>
  <c r="BK291"/>
  <c r="BJ292"/>
  <c r="BK292"/>
  <c r="BJ293"/>
  <c r="BK293"/>
  <c r="BJ294"/>
  <c r="BK294"/>
  <c r="BJ295"/>
  <c r="BK295"/>
  <c r="BJ296"/>
  <c r="BK296"/>
  <c r="BJ297"/>
  <c r="BK297"/>
  <c r="BJ298"/>
  <c r="BK298"/>
  <c r="BJ299"/>
  <c r="BK299"/>
  <c r="BJ300"/>
  <c r="BK300"/>
  <c r="BJ301"/>
  <c r="BK301"/>
  <c r="BJ302"/>
  <c r="BK302"/>
  <c r="BJ303"/>
  <c r="BK303"/>
  <c r="BJ304"/>
  <c r="BK304"/>
  <c r="BJ305"/>
  <c r="BK305"/>
  <c r="BJ306"/>
  <c r="BK306"/>
  <c r="BJ307"/>
  <c r="BK307"/>
  <c r="BJ308"/>
  <c r="BK308"/>
  <c r="BJ309"/>
  <c r="BK309"/>
  <c r="BJ310"/>
  <c r="BK310"/>
  <c r="BJ311"/>
  <c r="BK311"/>
  <c r="BJ312"/>
  <c r="BK312"/>
  <c r="BJ313"/>
  <c r="BK313"/>
  <c r="BJ314"/>
  <c r="BK314"/>
  <c r="BJ315"/>
  <c r="BK315"/>
  <c r="BJ316"/>
  <c r="BK316"/>
  <c r="BJ317"/>
  <c r="BK317"/>
  <c r="BJ318"/>
  <c r="BK318"/>
  <c r="BJ319"/>
  <c r="BK319"/>
  <c r="BJ320"/>
  <c r="BK320"/>
  <c r="BJ321"/>
  <c r="BK321"/>
  <c r="BJ322"/>
  <c r="BK322"/>
  <c r="BJ323"/>
  <c r="BK323"/>
  <c r="BJ324"/>
  <c r="BK324"/>
  <c r="BJ325"/>
  <c r="BK325"/>
  <c r="BJ326"/>
  <c r="BK326"/>
  <c r="BJ327"/>
  <c r="BK327"/>
  <c r="BJ328"/>
  <c r="BK328"/>
  <c r="BJ329"/>
  <c r="BK329"/>
  <c r="BJ330"/>
  <c r="BK330"/>
  <c r="BJ331"/>
  <c r="BK331"/>
  <c r="BJ332"/>
  <c r="BK332"/>
  <c r="BJ333"/>
  <c r="BK333"/>
  <c r="BJ334"/>
  <c r="BK334"/>
  <c r="BJ335"/>
  <c r="BK335"/>
  <c r="BJ336"/>
  <c r="BK336"/>
  <c r="BJ337"/>
  <c r="BK337"/>
  <c r="BJ338"/>
  <c r="BK338"/>
  <c r="BJ339"/>
  <c r="BK339"/>
  <c r="BJ340"/>
  <c r="BK340"/>
  <c r="BJ341"/>
  <c r="BK341"/>
  <c r="BJ342"/>
  <c r="BK342"/>
  <c r="BJ343"/>
  <c r="BK343"/>
  <c r="BJ344"/>
  <c r="BK344"/>
  <c r="BJ345"/>
  <c r="BK345"/>
  <c r="BJ346"/>
  <c r="BK346"/>
  <c r="BJ347"/>
  <c r="BK347"/>
  <c r="BJ348"/>
  <c r="BK348"/>
  <c r="BJ349"/>
  <c r="BK349"/>
  <c r="BJ350"/>
  <c r="BK350"/>
  <c r="BJ351"/>
  <c r="BK351"/>
  <c r="BJ352"/>
  <c r="BK352"/>
  <c r="BJ353"/>
  <c r="BK353"/>
  <c r="BJ354"/>
  <c r="BK354"/>
  <c r="BJ355"/>
  <c r="BK355"/>
  <c r="BJ356"/>
  <c r="BK356"/>
  <c r="BJ357"/>
  <c r="BK357"/>
  <c r="BJ358"/>
  <c r="BK358"/>
  <c r="BJ359"/>
  <c r="BK359"/>
  <c r="BJ360"/>
  <c r="BK360"/>
  <c r="BJ361"/>
  <c r="BK361"/>
  <c r="BJ362"/>
  <c r="BK362"/>
  <c r="BJ363"/>
  <c r="BK363"/>
  <c r="BJ364"/>
  <c r="BK364"/>
  <c r="BJ365"/>
  <c r="BK365"/>
  <c r="BJ366"/>
  <c r="BK366"/>
  <c r="BJ367"/>
  <c r="BK367"/>
  <c r="BJ368"/>
  <c r="BK368"/>
  <c r="BJ369"/>
  <c r="BK369"/>
  <c r="BJ370"/>
  <c r="BK370"/>
  <c r="BJ371"/>
  <c r="BK371"/>
  <c r="BJ372"/>
  <c r="BK372"/>
  <c r="BJ373"/>
  <c r="BK373"/>
  <c r="BJ374"/>
  <c r="BK374"/>
  <c r="BJ375"/>
  <c r="BK375"/>
  <c r="BJ376"/>
  <c r="BK376"/>
  <c r="BJ377"/>
  <c r="BK377"/>
  <c r="BJ378"/>
  <c r="BK378"/>
  <c r="BJ379"/>
  <c r="BK379"/>
  <c r="BJ380"/>
  <c r="BK380"/>
  <c r="BJ381"/>
  <c r="BK381"/>
  <c r="BJ382"/>
  <c r="BK382"/>
  <c r="BJ383"/>
  <c r="BK383"/>
  <c r="BJ384"/>
  <c r="BK384"/>
  <c r="BJ385"/>
  <c r="BK385"/>
  <c r="BJ386"/>
  <c r="BK386"/>
  <c r="BJ387"/>
  <c r="BK387"/>
  <c r="BJ388"/>
  <c r="BK388"/>
  <c r="BJ389"/>
  <c r="BK389"/>
  <c r="BJ390"/>
  <c r="BK390"/>
  <c r="BJ391"/>
  <c r="BK391"/>
  <c r="BJ392"/>
  <c r="BK392"/>
  <c r="BJ393"/>
  <c r="BK393"/>
  <c r="BJ394"/>
  <c r="BK394"/>
  <c r="BJ395"/>
  <c r="BK395"/>
  <c r="BJ396"/>
  <c r="BK396"/>
  <c r="BJ397"/>
  <c r="BK397"/>
  <c r="BJ398"/>
  <c r="BK398"/>
  <c r="BJ399"/>
  <c r="BK399"/>
  <c r="BJ400"/>
  <c r="BK400"/>
  <c r="BJ401"/>
  <c r="BK401"/>
  <c r="BJ402"/>
  <c r="BK402"/>
  <c r="BJ403"/>
  <c r="BK403"/>
  <c r="BJ404"/>
  <c r="BK404"/>
  <c r="BJ405"/>
  <c r="BK405"/>
  <c r="BJ406"/>
  <c r="BK406"/>
  <c r="BJ407"/>
  <c r="BK407"/>
  <c r="BJ408"/>
  <c r="BK408"/>
  <c r="BJ409"/>
  <c r="BK409"/>
  <c r="BJ410"/>
  <c r="BK410"/>
  <c r="BJ411"/>
  <c r="BK411"/>
  <c r="BJ412"/>
  <c r="BK412"/>
  <c r="BJ413"/>
  <c r="BK413"/>
  <c r="BJ414"/>
  <c r="BK414"/>
  <c r="BJ415"/>
  <c r="BK415"/>
  <c r="BJ416"/>
  <c r="BK416"/>
  <c r="BJ417"/>
  <c r="BK417"/>
  <c r="BJ418"/>
  <c r="BK418"/>
  <c r="BJ419"/>
  <c r="BK419"/>
  <c r="BJ420"/>
  <c r="BK420"/>
  <c r="BJ421"/>
  <c r="BK421"/>
  <c r="BJ422"/>
  <c r="BK422"/>
  <c r="BJ423"/>
  <c r="BK423"/>
  <c r="BJ424"/>
  <c r="BK424"/>
  <c r="BJ425"/>
  <c r="BK425"/>
  <c r="BJ426"/>
  <c r="BK426"/>
  <c r="BJ427"/>
  <c r="BK427"/>
  <c r="BJ428"/>
  <c r="BK428"/>
  <c r="BJ429"/>
  <c r="BK429"/>
  <c r="BJ430"/>
  <c r="BK430"/>
  <c r="BJ431"/>
  <c r="BK431"/>
  <c r="BJ432"/>
  <c r="BK432"/>
  <c r="BJ433"/>
  <c r="BK433"/>
  <c r="BJ434"/>
  <c r="BK434"/>
  <c r="BJ435"/>
  <c r="BK435"/>
  <c r="BJ436"/>
  <c r="BK436"/>
  <c r="BJ437"/>
  <c r="BK437"/>
  <c r="BJ438"/>
  <c r="BK438"/>
  <c r="BJ439"/>
  <c r="BK439"/>
  <c r="BJ440"/>
  <c r="BK440"/>
  <c r="BJ441"/>
  <c r="BK441"/>
  <c r="BJ442"/>
  <c r="BK442"/>
  <c r="BJ443"/>
  <c r="BK443"/>
  <c r="BJ444"/>
  <c r="BK444"/>
  <c r="BJ445"/>
  <c r="BK445"/>
  <c r="BJ446"/>
  <c r="BK446"/>
  <c r="BJ447"/>
  <c r="BK447"/>
  <c r="BJ448"/>
  <c r="BK448"/>
  <c r="BJ449"/>
  <c r="BK449"/>
  <c r="BJ450"/>
  <c r="BK450"/>
  <c r="BJ451"/>
  <c r="BK451"/>
  <c r="BJ452"/>
  <c r="BK452"/>
  <c r="BJ453"/>
  <c r="BK453"/>
  <c r="BJ454"/>
  <c r="BK454"/>
  <c r="BJ455"/>
  <c r="BK455"/>
  <c r="BJ456"/>
  <c r="BK456"/>
  <c r="BJ457"/>
  <c r="BK457"/>
  <c r="BJ458"/>
  <c r="BK458"/>
  <c r="BJ459"/>
  <c r="BK459"/>
  <c r="BJ460"/>
  <c r="BK460"/>
  <c r="BJ461"/>
  <c r="BK461"/>
  <c r="BJ462"/>
  <c r="BK462"/>
  <c r="BJ463"/>
  <c r="BK463"/>
  <c r="BJ464"/>
  <c r="BK464"/>
  <c r="BJ465"/>
  <c r="BK465"/>
  <c r="BJ466"/>
  <c r="BK466"/>
  <c r="BJ467"/>
  <c r="BK467"/>
  <c r="BJ468"/>
  <c r="BK468"/>
  <c r="BJ469"/>
  <c r="BK469"/>
  <c r="BJ470"/>
  <c r="BK470"/>
  <c r="BJ471"/>
  <c r="BK471"/>
  <c r="BJ472"/>
  <c r="BK472"/>
  <c r="BJ473"/>
  <c r="BK473"/>
  <c r="BJ474"/>
  <c r="BK474"/>
  <c r="BJ475"/>
  <c r="BK475"/>
  <c r="BJ476"/>
  <c r="BK476"/>
  <c r="BJ477"/>
  <c r="BK477"/>
  <c r="BJ478"/>
  <c r="BK478"/>
  <c r="BJ479"/>
  <c r="BK479"/>
  <c r="BJ480"/>
  <c r="BK480"/>
  <c r="BJ481"/>
  <c r="BK481"/>
  <c r="BJ482"/>
  <c r="BK482"/>
  <c r="BJ483"/>
  <c r="BK483"/>
  <c r="BJ484"/>
  <c r="BK484"/>
  <c r="BJ26"/>
  <c r="BK26"/>
  <c r="BJ27"/>
  <c r="BK27"/>
  <c r="BJ28"/>
  <c r="BK28"/>
  <c r="BJ29"/>
  <c r="BK29"/>
  <c r="BJ30"/>
  <c r="BK30"/>
  <c r="BK25"/>
  <c r="BJ25"/>
  <c r="DG146" i="4" l="1"/>
  <c r="BI26"/>
  <c r="BI27"/>
  <c r="BI28"/>
  <c r="BI29"/>
  <c r="BI30"/>
  <c r="BI31"/>
  <c r="BI32"/>
  <c r="BI33"/>
  <c r="BI34"/>
  <c r="BI35"/>
  <c r="BI36"/>
  <c r="BI37"/>
  <c r="BI38"/>
  <c r="BI39"/>
  <c r="BI40"/>
  <c r="BI41"/>
  <c r="BI42"/>
  <c r="BI43"/>
  <c r="BI44"/>
  <c r="BI45"/>
  <c r="BI46"/>
  <c r="BI47"/>
  <c r="BI48"/>
  <c r="BI49"/>
  <c r="BI50"/>
  <c r="BI51"/>
  <c r="BI52"/>
  <c r="BI53"/>
  <c r="BI54"/>
  <c r="BI55"/>
  <c r="BI56"/>
  <c r="BI57"/>
  <c r="BI58"/>
  <c r="BI59"/>
  <c r="BI60"/>
  <c r="BI61"/>
  <c r="BI62"/>
  <c r="BI63"/>
  <c r="BI64"/>
  <c r="BI65"/>
  <c r="BI66"/>
  <c r="BI67"/>
  <c r="BI68"/>
  <c r="BI69"/>
  <c r="BI70"/>
  <c r="BI71"/>
  <c r="BI72"/>
  <c r="BI73"/>
  <c r="BI74"/>
  <c r="BI75"/>
  <c r="BI76"/>
  <c r="BI77"/>
  <c r="BI78"/>
  <c r="BI79"/>
  <c r="BI80"/>
  <c r="BI81"/>
  <c r="BI82"/>
  <c r="BI83"/>
  <c r="BI84"/>
  <c r="BI85"/>
  <c r="BI86"/>
  <c r="BI87"/>
  <c r="BI88"/>
  <c r="BI89"/>
  <c r="BI90"/>
  <c r="BI91"/>
  <c r="BI92"/>
  <c r="BI93"/>
  <c r="BI94"/>
  <c r="BI95"/>
  <c r="BI96"/>
  <c r="BI97"/>
  <c r="BI98"/>
  <c r="BI99"/>
  <c r="BI100"/>
  <c r="BI101"/>
  <c r="BI102"/>
  <c r="BI103"/>
  <c r="BI104"/>
  <c r="BI105"/>
  <c r="BI106"/>
  <c r="BI107"/>
  <c r="BI108"/>
  <c r="BI109"/>
  <c r="BI110"/>
  <c r="BI111"/>
  <c r="BI112"/>
  <c r="BI113"/>
  <c r="BI114"/>
  <c r="BI115"/>
  <c r="BI116"/>
  <c r="BI117"/>
  <c r="BI118"/>
  <c r="BI119"/>
  <c r="BI120"/>
  <c r="BI121"/>
  <c r="BI122"/>
  <c r="BI123"/>
  <c r="BI124"/>
  <c r="BI125"/>
  <c r="BI126"/>
  <c r="BI127"/>
  <c r="BI128"/>
  <c r="BI129"/>
  <c r="BI130"/>
  <c r="BI131"/>
  <c r="BI132"/>
  <c r="BI133"/>
  <c r="BI134"/>
  <c r="BI135"/>
  <c r="BI136"/>
  <c r="BI137"/>
  <c r="BI138"/>
  <c r="BI139"/>
  <c r="BI140"/>
  <c r="BI141"/>
  <c r="BI142"/>
  <c r="BI143"/>
  <c r="BI144"/>
  <c r="BI145"/>
  <c r="BI146"/>
  <c r="BI147"/>
  <c r="BI148"/>
  <c r="BI149"/>
  <c r="BI150"/>
  <c r="BI151"/>
  <c r="BI152"/>
  <c r="BI153"/>
  <c r="BI154"/>
  <c r="BI155"/>
  <c r="BI156"/>
  <c r="BI157"/>
  <c r="BI158"/>
  <c r="BI159"/>
  <c r="BI160"/>
  <c r="BI161"/>
  <c r="BI162"/>
  <c r="BI163"/>
  <c r="BI164"/>
  <c r="BI165"/>
  <c r="BI166"/>
  <c r="BI167"/>
  <c r="BI168"/>
  <c r="BI169"/>
  <c r="BI170"/>
  <c r="BI171"/>
  <c r="BI172"/>
  <c r="BI173"/>
  <c r="BI174"/>
  <c r="BI175"/>
  <c r="BI176"/>
  <c r="BI177"/>
  <c r="BI178"/>
  <c r="BI179"/>
  <c r="BI180"/>
  <c r="BI181"/>
  <c r="BI182"/>
  <c r="BI183"/>
  <c r="BI184"/>
  <c r="BI185"/>
  <c r="BI186"/>
  <c r="BI187"/>
  <c r="BI188"/>
  <c r="BI189"/>
  <c r="BI190"/>
  <c r="BI191"/>
  <c r="BI192"/>
  <c r="BI193"/>
  <c r="BI194"/>
  <c r="BI195"/>
  <c r="BI196"/>
  <c r="BI197"/>
  <c r="BI198"/>
  <c r="BI199"/>
  <c r="BI200"/>
  <c r="BI201"/>
  <c r="BI202"/>
  <c r="BI203"/>
  <c r="BI204"/>
  <c r="BI205"/>
  <c r="BI206"/>
  <c r="BI207"/>
  <c r="BI208"/>
  <c r="BI209"/>
  <c r="BI210"/>
  <c r="BI211"/>
  <c r="BI212"/>
  <c r="BI213"/>
  <c r="BI214"/>
  <c r="BI215"/>
  <c r="BI216"/>
  <c r="BI217"/>
  <c r="BI218"/>
  <c r="BI219"/>
  <c r="BI220"/>
  <c r="BI221"/>
  <c r="BI222"/>
  <c r="BI223"/>
  <c r="BI224"/>
  <c r="BI225"/>
  <c r="BI226"/>
  <c r="BI227"/>
  <c r="BI228"/>
  <c r="BI229"/>
  <c r="BI230"/>
  <c r="BI231"/>
  <c r="BI232"/>
  <c r="BI233"/>
  <c r="BI234"/>
  <c r="BI235"/>
  <c r="BI236"/>
  <c r="BI237"/>
  <c r="BI238"/>
  <c r="BI239"/>
  <c r="BI240"/>
  <c r="BI241"/>
  <c r="BI242"/>
  <c r="BI243"/>
  <c r="BI244"/>
  <c r="BI245"/>
  <c r="BI246"/>
  <c r="BI247"/>
  <c r="BI248"/>
  <c r="BI249"/>
  <c r="BI250"/>
  <c r="BI251"/>
  <c r="BI252"/>
  <c r="BI253"/>
  <c r="BI254"/>
  <c r="BI255"/>
  <c r="BI256"/>
  <c r="BI257"/>
  <c r="BI258"/>
  <c r="BI259"/>
  <c r="BI260"/>
  <c r="BI261"/>
  <c r="BI262"/>
  <c r="BI263"/>
  <c r="BI264"/>
  <c r="BI265"/>
  <c r="BI266"/>
  <c r="BI267"/>
  <c r="BI268"/>
  <c r="BI269"/>
  <c r="BI270"/>
  <c r="BI271"/>
  <c r="BI272"/>
  <c r="BI273"/>
  <c r="BI274"/>
  <c r="BI275"/>
  <c r="BI276"/>
  <c r="BI277"/>
  <c r="BI278"/>
  <c r="BI279"/>
  <c r="BI280"/>
  <c r="BI281"/>
  <c r="BI282"/>
  <c r="BI283"/>
  <c r="BI284"/>
  <c r="BI285"/>
  <c r="BI286"/>
  <c r="BI287"/>
  <c r="BI288"/>
  <c r="BI289"/>
  <c r="BI290"/>
  <c r="BI291"/>
  <c r="BI292"/>
  <c r="BI293"/>
  <c r="BI294"/>
  <c r="BI295"/>
  <c r="BI296"/>
  <c r="BI297"/>
  <c r="BI298"/>
  <c r="BI299"/>
  <c r="BI300"/>
  <c r="BI301"/>
  <c r="BI302"/>
  <c r="BI303"/>
  <c r="BI304"/>
  <c r="BI305"/>
  <c r="BI306"/>
  <c r="BI307"/>
  <c r="BI308"/>
  <c r="BI309"/>
  <c r="BI310"/>
  <c r="BI311"/>
  <c r="BI312"/>
  <c r="BI313"/>
  <c r="BI314"/>
  <c r="BI315"/>
  <c r="BI316"/>
  <c r="BI317"/>
  <c r="BI318"/>
  <c r="BI319"/>
  <c r="BI320"/>
  <c r="BI321"/>
  <c r="BI322"/>
  <c r="BI323"/>
  <c r="BI324"/>
  <c r="BI325"/>
  <c r="BI326"/>
  <c r="BI327"/>
  <c r="BI328"/>
  <c r="BI329"/>
  <c r="BI330"/>
  <c r="BI331"/>
  <c r="BI332"/>
  <c r="BI333"/>
  <c r="BI334"/>
  <c r="BI335"/>
  <c r="BI336"/>
  <c r="BI337"/>
  <c r="BI338"/>
  <c r="BI339"/>
  <c r="BI340"/>
  <c r="BI341"/>
  <c r="BI342"/>
  <c r="BI343"/>
  <c r="BI344"/>
  <c r="BI345"/>
  <c r="BI346"/>
  <c r="BI347"/>
  <c r="BI348"/>
  <c r="BI349"/>
  <c r="BI350"/>
  <c r="BI351"/>
  <c r="BI352"/>
  <c r="BI353"/>
  <c r="BI354"/>
  <c r="BI355"/>
  <c r="BI356"/>
  <c r="BI357"/>
  <c r="BI358"/>
  <c r="BI359"/>
  <c r="BI360"/>
  <c r="BI361"/>
  <c r="BI362"/>
  <c r="BI363"/>
  <c r="BI364"/>
  <c r="BI365"/>
  <c r="BI366"/>
  <c r="BI367"/>
  <c r="BI368"/>
  <c r="BI369"/>
  <c r="BI370"/>
  <c r="BI371"/>
  <c r="BI372"/>
  <c r="BI373"/>
  <c r="BI374"/>
  <c r="BI375"/>
  <c r="BI376"/>
  <c r="BI377"/>
  <c r="BI378"/>
  <c r="BI379"/>
  <c r="BI380"/>
  <c r="BI381"/>
  <c r="BI382"/>
  <c r="BI383"/>
  <c r="BI384"/>
  <c r="BI385"/>
  <c r="BI386"/>
  <c r="BI387"/>
  <c r="BI388"/>
  <c r="BI389"/>
  <c r="BI390"/>
  <c r="BI391"/>
  <c r="BI392"/>
  <c r="BI393"/>
  <c r="BI394"/>
  <c r="BI395"/>
  <c r="BI396"/>
  <c r="BI397"/>
  <c r="BI398"/>
  <c r="BI399"/>
  <c r="BI400"/>
  <c r="BI401"/>
  <c r="BI402"/>
  <c r="BI403"/>
  <c r="BI404"/>
  <c r="BI405"/>
  <c r="BI406"/>
  <c r="BI407"/>
  <c r="BI408"/>
  <c r="BI409"/>
  <c r="BI410"/>
  <c r="BI411"/>
  <c r="BI412"/>
  <c r="BI413"/>
  <c r="BI414"/>
  <c r="BI415"/>
  <c r="BI416"/>
  <c r="BI417"/>
  <c r="BI418"/>
  <c r="BI419"/>
  <c r="BI420"/>
  <c r="BI421"/>
  <c r="BI422"/>
  <c r="BI423"/>
  <c r="BI424"/>
  <c r="BI425"/>
  <c r="BI426"/>
  <c r="BI427"/>
  <c r="BI428"/>
  <c r="BI429"/>
  <c r="BI430"/>
  <c r="BI431"/>
  <c r="BI432"/>
  <c r="BI433"/>
  <c r="BI434"/>
  <c r="BI435"/>
  <c r="BI436"/>
  <c r="BI437"/>
  <c r="BI438"/>
  <c r="BI439"/>
  <c r="BI440"/>
  <c r="BI441"/>
  <c r="BI442"/>
  <c r="BI443"/>
  <c r="BI444"/>
  <c r="BI445"/>
  <c r="BI446"/>
  <c r="BI447"/>
  <c r="BI448"/>
  <c r="BI449"/>
  <c r="BI450"/>
  <c r="BI451"/>
  <c r="BI452"/>
  <c r="BI453"/>
  <c r="BI454"/>
  <c r="BI455"/>
  <c r="BI456"/>
  <c r="BI457"/>
  <c r="BI458"/>
  <c r="BI459"/>
  <c r="BI460"/>
  <c r="BI461"/>
  <c r="BI462"/>
  <c r="BI463"/>
  <c r="BI464"/>
  <c r="BI465"/>
  <c r="BI466"/>
  <c r="BI467"/>
  <c r="BI468"/>
  <c r="BI469"/>
  <c r="BI470"/>
  <c r="BI471"/>
  <c r="BI472"/>
  <c r="BI473"/>
  <c r="BI474"/>
  <c r="BI475"/>
  <c r="BI476"/>
  <c r="BI477"/>
  <c r="BI478"/>
  <c r="BI479"/>
  <c r="BI480"/>
  <c r="BI481"/>
  <c r="BI482"/>
  <c r="BI483"/>
  <c r="BI484"/>
  <c r="BI485"/>
  <c r="BI486"/>
  <c r="BI487"/>
  <c r="BI488"/>
  <c r="BI489"/>
  <c r="BI490"/>
  <c r="BI491"/>
  <c r="BI492"/>
  <c r="BI493"/>
  <c r="BI494"/>
  <c r="BI495"/>
  <c r="BI496"/>
  <c r="BI497"/>
  <c r="BI498"/>
  <c r="BI499"/>
  <c r="BI500"/>
  <c r="BI501"/>
  <c r="BI502"/>
  <c r="BI503"/>
  <c r="BI504"/>
  <c r="BI505"/>
  <c r="BI506"/>
  <c r="BI507"/>
  <c r="BI508"/>
  <c r="BI509"/>
  <c r="BI510"/>
  <c r="BI511"/>
  <c r="BI512"/>
  <c r="BI513"/>
  <c r="BI514"/>
  <c r="BI515"/>
  <c r="BI516"/>
  <c r="BI517"/>
  <c r="BI518"/>
  <c r="BI519"/>
  <c r="BI520"/>
  <c r="BI521"/>
  <c r="BI522"/>
  <c r="BI523"/>
  <c r="BI524"/>
  <c r="BI525"/>
  <c r="BI526"/>
  <c r="BI527"/>
  <c r="BI528"/>
  <c r="BI529"/>
  <c r="BI530"/>
  <c r="BI531"/>
  <c r="BI532"/>
  <c r="BI533"/>
  <c r="BI534"/>
  <c r="BI535"/>
  <c r="BI536"/>
  <c r="BI537"/>
  <c r="BI538"/>
  <c r="BI539"/>
  <c r="BI540"/>
  <c r="BI541"/>
  <c r="BI542"/>
  <c r="BI543"/>
  <c r="BI544"/>
  <c r="BI545"/>
  <c r="BI546"/>
  <c r="BI547"/>
  <c r="BI548"/>
  <c r="BI549"/>
  <c r="BI550"/>
  <c r="BI551"/>
  <c r="BI552"/>
  <c r="BI553"/>
  <c r="BI554"/>
  <c r="BI555"/>
  <c r="BI556"/>
  <c r="BI557"/>
  <c r="BI558"/>
  <c r="BI559"/>
  <c r="BI560"/>
  <c r="BI561"/>
  <c r="BI562"/>
  <c r="BI563"/>
  <c r="BI564"/>
  <c r="BI565"/>
  <c r="BI566"/>
  <c r="BI567"/>
  <c r="BI568"/>
  <c r="BI569"/>
  <c r="BI570"/>
  <c r="BI571"/>
  <c r="BI572"/>
  <c r="BI573"/>
  <c r="BI574"/>
  <c r="BI575"/>
  <c r="BI576"/>
  <c r="BI577"/>
  <c r="BI578"/>
  <c r="BI579"/>
  <c r="BI580"/>
  <c r="BI581"/>
  <c r="BI582"/>
  <c r="BI583"/>
  <c r="BI584"/>
  <c r="BI585"/>
  <c r="BI586"/>
  <c r="BI587"/>
  <c r="BI588"/>
  <c r="BI589"/>
  <c r="BI590"/>
  <c r="BI591"/>
  <c r="BI592"/>
  <c r="BI593"/>
  <c r="BI594"/>
  <c r="BI595"/>
  <c r="BI596"/>
  <c r="BI597"/>
  <c r="BI598"/>
  <c r="BI599"/>
  <c r="BI600"/>
  <c r="BI601"/>
  <c r="BI602"/>
  <c r="BI603"/>
  <c r="BI604"/>
  <c r="BI605"/>
  <c r="BI606"/>
  <c r="BI607"/>
  <c r="BI608"/>
  <c r="BI609"/>
  <c r="BI610"/>
  <c r="BI611"/>
  <c r="BI612"/>
  <c r="BI613"/>
  <c r="BI614"/>
  <c r="BI615"/>
  <c r="BI616"/>
  <c r="BI617"/>
  <c r="BI618"/>
  <c r="BI619"/>
  <c r="BI620"/>
  <c r="BI621"/>
  <c r="BI622"/>
  <c r="BI623"/>
  <c r="BI624"/>
  <c r="BI25"/>
  <c r="DV624"/>
  <c r="DU624"/>
  <c r="DT624"/>
  <c r="DR624"/>
  <c r="BK624"/>
  <c r="BJ624"/>
  <c r="AQ624"/>
  <c r="AM624"/>
  <c r="AK624"/>
  <c r="P624"/>
  <c r="AF624" s="1"/>
  <c r="DV623"/>
  <c r="DU623"/>
  <c r="DT623"/>
  <c r="DR623"/>
  <c r="BK623"/>
  <c r="BJ623"/>
  <c r="AQ623"/>
  <c r="AM623"/>
  <c r="AK623"/>
  <c r="P623"/>
  <c r="AF623" s="1"/>
  <c r="DV622"/>
  <c r="DU622"/>
  <c r="DT622"/>
  <c r="DR622"/>
  <c r="BK622"/>
  <c r="BJ622"/>
  <c r="AQ622"/>
  <c r="AM622"/>
  <c r="AK622"/>
  <c r="P622"/>
  <c r="AF622" s="1"/>
  <c r="DV621"/>
  <c r="DU621"/>
  <c r="DT621"/>
  <c r="DR621"/>
  <c r="BK621"/>
  <c r="BJ621"/>
  <c r="AQ621"/>
  <c r="AM621"/>
  <c r="AK621"/>
  <c r="P621"/>
  <c r="AF621" s="1"/>
  <c r="DV620"/>
  <c r="DU620"/>
  <c r="DT620"/>
  <c r="DR620"/>
  <c r="BK620"/>
  <c r="BJ620"/>
  <c r="AQ620"/>
  <c r="AM620"/>
  <c r="AK620"/>
  <c r="P620"/>
  <c r="AF620" s="1"/>
  <c r="DV619"/>
  <c r="DU619"/>
  <c r="DT619"/>
  <c r="DR619"/>
  <c r="BK619"/>
  <c r="BJ619"/>
  <c r="AQ619"/>
  <c r="AM619"/>
  <c r="AK619"/>
  <c r="P619"/>
  <c r="AF619" s="1"/>
  <c r="DV618"/>
  <c r="DU618"/>
  <c r="DT618"/>
  <c r="DR618"/>
  <c r="BK618"/>
  <c r="BJ618"/>
  <c r="AQ618"/>
  <c r="AM618"/>
  <c r="AK618"/>
  <c r="P618"/>
  <c r="AF618" s="1"/>
  <c r="DV617"/>
  <c r="DU617"/>
  <c r="DT617"/>
  <c r="DR617"/>
  <c r="BK617"/>
  <c r="BJ617"/>
  <c r="AQ617"/>
  <c r="AM617"/>
  <c r="AK617"/>
  <c r="P617"/>
  <c r="AF617" s="1"/>
  <c r="DV616"/>
  <c r="DU616"/>
  <c r="DT616"/>
  <c r="DR616"/>
  <c r="BK616"/>
  <c r="BJ616"/>
  <c r="AQ616"/>
  <c r="AM616"/>
  <c r="AK616"/>
  <c r="P616"/>
  <c r="AF616" s="1"/>
  <c r="DV615"/>
  <c r="DU615"/>
  <c r="DT615"/>
  <c r="DR615"/>
  <c r="BK615"/>
  <c r="BJ615"/>
  <c r="AQ615"/>
  <c r="AM615"/>
  <c r="AK615"/>
  <c r="P615"/>
  <c r="AF615" s="1"/>
  <c r="DV614"/>
  <c r="DU614"/>
  <c r="DT614"/>
  <c r="DR614"/>
  <c r="BK614"/>
  <c r="BJ614"/>
  <c r="AQ614"/>
  <c r="AM614"/>
  <c r="AK614"/>
  <c r="P614"/>
  <c r="AF614" s="1"/>
  <c r="DV613"/>
  <c r="DU613"/>
  <c r="DT613"/>
  <c r="DR613"/>
  <c r="BK613"/>
  <c r="BJ613"/>
  <c r="AQ613"/>
  <c r="AM613"/>
  <c r="AK613"/>
  <c r="P613"/>
  <c r="AF613" s="1"/>
  <c r="DV612"/>
  <c r="DU612"/>
  <c r="DT612"/>
  <c r="DR612"/>
  <c r="BK612"/>
  <c r="BJ612"/>
  <c r="AQ612"/>
  <c r="AM612"/>
  <c r="AK612"/>
  <c r="P612"/>
  <c r="AF612" s="1"/>
  <c r="DV611"/>
  <c r="DU611"/>
  <c r="DT611"/>
  <c r="DR611"/>
  <c r="BK611"/>
  <c r="BJ611"/>
  <c r="AQ611"/>
  <c r="AM611"/>
  <c r="AK611"/>
  <c r="P611"/>
  <c r="AF611" s="1"/>
  <c r="DV610"/>
  <c r="DU610"/>
  <c r="DT610"/>
  <c r="DR610"/>
  <c r="BK610"/>
  <c r="BJ610"/>
  <c r="AQ610"/>
  <c r="AM610"/>
  <c r="AK610"/>
  <c r="P610"/>
  <c r="AF610" s="1"/>
  <c r="DV609"/>
  <c r="DU609"/>
  <c r="DT609"/>
  <c r="DR609"/>
  <c r="BK609"/>
  <c r="BJ609"/>
  <c r="AQ609"/>
  <c r="AM609"/>
  <c r="AK609"/>
  <c r="P609"/>
  <c r="AF609" s="1"/>
  <c r="DV608"/>
  <c r="DU608"/>
  <c r="DT608"/>
  <c r="DR608"/>
  <c r="BK608"/>
  <c r="BJ608"/>
  <c r="AQ608"/>
  <c r="AM608"/>
  <c r="AK608"/>
  <c r="P608"/>
  <c r="AD608" s="1"/>
  <c r="DV607"/>
  <c r="DU607"/>
  <c r="DT607"/>
  <c r="DR607"/>
  <c r="BK607"/>
  <c r="BJ607"/>
  <c r="AQ607"/>
  <c r="AM607"/>
  <c r="AK607"/>
  <c r="P607"/>
  <c r="AF607" s="1"/>
  <c r="DV606"/>
  <c r="DU606"/>
  <c r="DT606"/>
  <c r="DR606"/>
  <c r="BK606"/>
  <c r="BJ606"/>
  <c r="AQ606"/>
  <c r="AM606"/>
  <c r="AK606"/>
  <c r="P606"/>
  <c r="AF606" s="1"/>
  <c r="DV605"/>
  <c r="DU605"/>
  <c r="DT605"/>
  <c r="DR605"/>
  <c r="BK605"/>
  <c r="BJ605"/>
  <c r="AQ605"/>
  <c r="AM605"/>
  <c r="AK605"/>
  <c r="P605"/>
  <c r="AF605" s="1"/>
  <c r="DV604"/>
  <c r="DU604"/>
  <c r="DT604"/>
  <c r="DR604"/>
  <c r="BK604"/>
  <c r="BJ604"/>
  <c r="AQ604"/>
  <c r="AM604"/>
  <c r="AK604"/>
  <c r="P604"/>
  <c r="AF604" s="1"/>
  <c r="DV603"/>
  <c r="DU603"/>
  <c r="DT603"/>
  <c r="DR603"/>
  <c r="BK603"/>
  <c r="BJ603"/>
  <c r="AQ603"/>
  <c r="AM603"/>
  <c r="AK603"/>
  <c r="P603"/>
  <c r="AF603" s="1"/>
  <c r="DV602"/>
  <c r="DU602"/>
  <c r="DT602"/>
  <c r="DR602"/>
  <c r="BK602"/>
  <c r="BJ602"/>
  <c r="AQ602"/>
  <c r="AM602"/>
  <c r="AK602"/>
  <c r="P602"/>
  <c r="AF602" s="1"/>
  <c r="DV601"/>
  <c r="DU601"/>
  <c r="DT601"/>
  <c r="DR601"/>
  <c r="BK601"/>
  <c r="BJ601"/>
  <c r="AQ601"/>
  <c r="AM601"/>
  <c r="AK601"/>
  <c r="P601"/>
  <c r="AF601" s="1"/>
  <c r="DV600"/>
  <c r="DU600"/>
  <c r="DT600"/>
  <c r="DR600"/>
  <c r="BK600"/>
  <c r="BJ600"/>
  <c r="AQ600"/>
  <c r="EP600" s="1"/>
  <c r="AM600"/>
  <c r="AK600"/>
  <c r="P600"/>
  <c r="AD600" s="1"/>
  <c r="FZ599"/>
  <c r="FY599"/>
  <c r="FX599"/>
  <c r="FW599"/>
  <c r="FV599"/>
  <c r="FU599"/>
  <c r="FT599"/>
  <c r="FS599"/>
  <c r="FR599"/>
  <c r="FQ599"/>
  <c r="FP599"/>
  <c r="EZ599"/>
  <c r="DV599"/>
  <c r="DU599"/>
  <c r="DT599"/>
  <c r="DR599"/>
  <c r="BK599"/>
  <c r="BJ599"/>
  <c r="AQ599"/>
  <c r="EP599" s="1"/>
  <c r="AM599"/>
  <c r="AK599"/>
  <c r="Z599"/>
  <c r="R599"/>
  <c r="DG599" s="1"/>
  <c r="ET599" s="1"/>
  <c r="P599"/>
  <c r="AD599" s="1"/>
  <c r="EO598"/>
  <c r="EK598"/>
  <c r="DV598"/>
  <c r="DU598"/>
  <c r="DT598"/>
  <c r="DR598"/>
  <c r="BK598"/>
  <c r="BJ598"/>
  <c r="AQ598"/>
  <c r="EP598" s="1"/>
  <c r="AM598"/>
  <c r="AK598"/>
  <c r="P598"/>
  <c r="AF598" s="1"/>
  <c r="EL597"/>
  <c r="DV597"/>
  <c r="DU597"/>
  <c r="DT597"/>
  <c r="DR597"/>
  <c r="BK597"/>
  <c r="BJ597"/>
  <c r="AQ597"/>
  <c r="EP597" s="1"/>
  <c r="FI599" s="1"/>
  <c r="AM597"/>
  <c r="AK597"/>
  <c r="P597"/>
  <c r="AD597" s="1"/>
  <c r="DV596"/>
  <c r="DU596"/>
  <c r="DT596"/>
  <c r="DR596"/>
  <c r="BK596"/>
  <c r="BJ596"/>
  <c r="AQ596"/>
  <c r="EQ596" s="1"/>
  <c r="AM596"/>
  <c r="AK596"/>
  <c r="P596"/>
  <c r="AF596" s="1"/>
  <c r="FZ595"/>
  <c r="FY595"/>
  <c r="FX595"/>
  <c r="FW595"/>
  <c r="FV595"/>
  <c r="FU595"/>
  <c r="FT595"/>
  <c r="FS595"/>
  <c r="FR595"/>
  <c r="FQ595"/>
  <c r="FP595"/>
  <c r="EZ595"/>
  <c r="DV595"/>
  <c r="DU595"/>
  <c r="DT595"/>
  <c r="DR595"/>
  <c r="BK595"/>
  <c r="BJ595"/>
  <c r="AQ595"/>
  <c r="EP595" s="1"/>
  <c r="AM595"/>
  <c r="AK595"/>
  <c r="AC595"/>
  <c r="Y595"/>
  <c r="U595"/>
  <c r="DK595" s="1"/>
  <c r="Q595"/>
  <c r="DH595" s="1"/>
  <c r="EU595" s="1"/>
  <c r="P595"/>
  <c r="AF595" s="1"/>
  <c r="DV594"/>
  <c r="DU594"/>
  <c r="DT594"/>
  <c r="DR594"/>
  <c r="BK594"/>
  <c r="BJ594"/>
  <c r="AQ594"/>
  <c r="EP594" s="1"/>
  <c r="AM594"/>
  <c r="AK594"/>
  <c r="P594"/>
  <c r="AD594" s="1"/>
  <c r="DV593"/>
  <c r="DU593"/>
  <c r="DT593"/>
  <c r="DR593"/>
  <c r="BK593"/>
  <c r="BJ593"/>
  <c r="AQ593"/>
  <c r="EP593" s="1"/>
  <c r="AM593"/>
  <c r="AK593"/>
  <c r="P593"/>
  <c r="AF593" s="1"/>
  <c r="DV592"/>
  <c r="DU592"/>
  <c r="DT592"/>
  <c r="DR592"/>
  <c r="BK592"/>
  <c r="BJ592"/>
  <c r="AQ592"/>
  <c r="EP592" s="1"/>
  <c r="AM592"/>
  <c r="AK592"/>
  <c r="P592"/>
  <c r="AD592" s="1"/>
  <c r="FZ591"/>
  <c r="FY591"/>
  <c r="FX591"/>
  <c r="FW591"/>
  <c r="FV591"/>
  <c r="FU591"/>
  <c r="FT591"/>
  <c r="FS591"/>
  <c r="FR591"/>
  <c r="FQ591"/>
  <c r="FP591"/>
  <c r="EZ591"/>
  <c r="EL591"/>
  <c r="DV591"/>
  <c r="DU591"/>
  <c r="DT591"/>
  <c r="DR591"/>
  <c r="BK591"/>
  <c r="BJ591"/>
  <c r="AQ591"/>
  <c r="EP591" s="1"/>
  <c r="AM591"/>
  <c r="AK591"/>
  <c r="P591"/>
  <c r="AD591" s="1"/>
  <c r="EO590"/>
  <c r="EK590"/>
  <c r="DV590"/>
  <c r="DU590"/>
  <c r="DT590"/>
  <c r="DR590"/>
  <c r="BK590"/>
  <c r="BJ590"/>
  <c r="AQ590"/>
  <c r="EP590" s="1"/>
  <c r="AM590"/>
  <c r="AK590"/>
  <c r="AC590"/>
  <c r="Y590"/>
  <c r="U590"/>
  <c r="DK590" s="1"/>
  <c r="Q590"/>
  <c r="DH590" s="1"/>
  <c r="EU590" s="1"/>
  <c r="P590"/>
  <c r="AF590" s="1"/>
  <c r="DV589"/>
  <c r="DU589"/>
  <c r="DT589"/>
  <c r="DR589"/>
  <c r="BK589"/>
  <c r="BJ589"/>
  <c r="AQ589"/>
  <c r="EP589" s="1"/>
  <c r="AM589"/>
  <c r="AK589"/>
  <c r="Z589"/>
  <c r="R589"/>
  <c r="DG589" s="1"/>
  <c r="ET589" s="1"/>
  <c r="P589"/>
  <c r="AD589" s="1"/>
  <c r="EP588"/>
  <c r="DV588"/>
  <c r="DU588"/>
  <c r="DT588"/>
  <c r="DR588"/>
  <c r="BK588"/>
  <c r="BJ588"/>
  <c r="AQ588"/>
  <c r="EQ588" s="1"/>
  <c r="AM588"/>
  <c r="AK588"/>
  <c r="P588"/>
  <c r="AF588" s="1"/>
  <c r="FZ587"/>
  <c r="FY587"/>
  <c r="FX587"/>
  <c r="FW587"/>
  <c r="FV587"/>
  <c r="FU587"/>
  <c r="FT587"/>
  <c r="FS587"/>
  <c r="FR587"/>
  <c r="FQ587"/>
  <c r="FP587"/>
  <c r="EZ587"/>
  <c r="EO587"/>
  <c r="EK587"/>
  <c r="DV587"/>
  <c r="DU587"/>
  <c r="DT587"/>
  <c r="DR587"/>
  <c r="BK587"/>
  <c r="BJ587"/>
  <c r="AQ587"/>
  <c r="EP587" s="1"/>
  <c r="AM587"/>
  <c r="AK587"/>
  <c r="AC587"/>
  <c r="Y587"/>
  <c r="U587"/>
  <c r="DK587" s="1"/>
  <c r="Q587"/>
  <c r="DH587" s="1"/>
  <c r="EU587" s="1"/>
  <c r="P587"/>
  <c r="AF587" s="1"/>
  <c r="DV586"/>
  <c r="DU586"/>
  <c r="DT586"/>
  <c r="DR586"/>
  <c r="BK586"/>
  <c r="BJ586"/>
  <c r="AQ586"/>
  <c r="EP586" s="1"/>
  <c r="AM586"/>
  <c r="AK586"/>
  <c r="Z586"/>
  <c r="R586"/>
  <c r="DG586" s="1"/>
  <c r="ET586" s="1"/>
  <c r="P586"/>
  <c r="AD586" s="1"/>
  <c r="EO585"/>
  <c r="EK585"/>
  <c r="DV585"/>
  <c r="DU585"/>
  <c r="DT585"/>
  <c r="DR585"/>
  <c r="BK585"/>
  <c r="BJ585"/>
  <c r="AQ585"/>
  <c r="EP585" s="1"/>
  <c r="AM585"/>
  <c r="AK585"/>
  <c r="P585"/>
  <c r="AF585" s="1"/>
  <c r="DV584"/>
  <c r="DU584"/>
  <c r="DT584"/>
  <c r="DR584"/>
  <c r="BK584"/>
  <c r="BJ584"/>
  <c r="AQ584"/>
  <c r="EP584" s="1"/>
  <c r="AM584"/>
  <c r="AK584"/>
  <c r="P584"/>
  <c r="AD584" s="1"/>
  <c r="FZ583"/>
  <c r="FY583"/>
  <c r="FX583"/>
  <c r="FW583"/>
  <c r="FV583"/>
  <c r="FU583"/>
  <c r="FT583"/>
  <c r="FS583"/>
  <c r="FR583"/>
  <c r="FQ583"/>
  <c r="FP583"/>
  <c r="EZ583"/>
  <c r="DV583"/>
  <c r="DU583"/>
  <c r="DT583"/>
  <c r="DR583"/>
  <c r="BK583"/>
  <c r="BJ583"/>
  <c r="AQ583"/>
  <c r="EP583" s="1"/>
  <c r="AM583"/>
  <c r="AK583"/>
  <c r="Z583"/>
  <c r="R583"/>
  <c r="DG583" s="1"/>
  <c r="ET583" s="1"/>
  <c r="P583"/>
  <c r="AD583" s="1"/>
  <c r="EO582"/>
  <c r="EK582"/>
  <c r="DV582"/>
  <c r="DU582"/>
  <c r="DT582"/>
  <c r="DR582"/>
  <c r="BK582"/>
  <c r="BJ582"/>
  <c r="AQ582"/>
  <c r="EP582" s="1"/>
  <c r="AM582"/>
  <c r="AK582"/>
  <c r="P582"/>
  <c r="AF582" s="1"/>
  <c r="EL581"/>
  <c r="DV581"/>
  <c r="DU581"/>
  <c r="DT581"/>
  <c r="DR581"/>
  <c r="BK581"/>
  <c r="BJ581"/>
  <c r="AQ581"/>
  <c r="EP581" s="1"/>
  <c r="AM581"/>
  <c r="AK581"/>
  <c r="P581"/>
  <c r="AD581" s="1"/>
  <c r="DV580"/>
  <c r="DU580"/>
  <c r="DT580"/>
  <c r="DR580"/>
  <c r="BK580"/>
  <c r="BJ580"/>
  <c r="AQ580"/>
  <c r="EQ580" s="1"/>
  <c r="AM580"/>
  <c r="AK580"/>
  <c r="AC580"/>
  <c r="Y580"/>
  <c r="U580"/>
  <c r="DK580" s="1"/>
  <c r="Q580"/>
  <c r="DH580" s="1"/>
  <c r="EU580" s="1"/>
  <c r="P580"/>
  <c r="AF580" s="1"/>
  <c r="FZ579"/>
  <c r="FY579"/>
  <c r="FX579"/>
  <c r="FW579"/>
  <c r="FV579"/>
  <c r="FU579"/>
  <c r="FT579"/>
  <c r="FS579"/>
  <c r="FR579"/>
  <c r="FQ579"/>
  <c r="FP579"/>
  <c r="EZ579"/>
  <c r="DV579"/>
  <c r="DU579"/>
  <c r="DT579"/>
  <c r="DR579"/>
  <c r="BK579"/>
  <c r="BJ579"/>
  <c r="AQ579"/>
  <c r="EP579" s="1"/>
  <c r="AM579"/>
  <c r="AK579"/>
  <c r="AC579"/>
  <c r="Y579"/>
  <c r="U579"/>
  <c r="DK579" s="1"/>
  <c r="Q579"/>
  <c r="DH579" s="1"/>
  <c r="EU579" s="1"/>
  <c r="P579"/>
  <c r="AF579" s="1"/>
  <c r="DV578"/>
  <c r="DU578"/>
  <c r="DT578"/>
  <c r="DR578"/>
  <c r="BK578"/>
  <c r="BJ578"/>
  <c r="AQ578"/>
  <c r="EP578" s="1"/>
  <c r="AM578"/>
  <c r="AK578"/>
  <c r="P578"/>
  <c r="AF578" s="1"/>
  <c r="DV577"/>
  <c r="DU577"/>
  <c r="DT577"/>
  <c r="DR577"/>
  <c r="BK577"/>
  <c r="BJ577"/>
  <c r="AQ577"/>
  <c r="EP577" s="1"/>
  <c r="FI579" s="1"/>
  <c r="AM577"/>
  <c r="AK577"/>
  <c r="AC577"/>
  <c r="Y577"/>
  <c r="U577"/>
  <c r="DK577" s="1"/>
  <c r="Q577"/>
  <c r="DH577" s="1"/>
  <c r="EU577" s="1"/>
  <c r="P577"/>
  <c r="AF577" s="1"/>
  <c r="DV576"/>
  <c r="DU576"/>
  <c r="DT576"/>
  <c r="DR576"/>
  <c r="BK576"/>
  <c r="BJ576"/>
  <c r="AQ576"/>
  <c r="EQ576" s="1"/>
  <c r="AM576"/>
  <c r="AK576"/>
  <c r="P576"/>
  <c r="AF576" s="1"/>
  <c r="FZ575"/>
  <c r="FY575"/>
  <c r="FX575"/>
  <c r="FW575"/>
  <c r="FV575"/>
  <c r="FU575"/>
  <c r="FT575"/>
  <c r="FS575"/>
  <c r="FR575"/>
  <c r="FQ575"/>
  <c r="FP575"/>
  <c r="EZ575"/>
  <c r="DV575"/>
  <c r="DU575"/>
  <c r="DT575"/>
  <c r="DR575"/>
  <c r="BK575"/>
  <c r="BJ575"/>
  <c r="AQ575"/>
  <c r="EP575" s="1"/>
  <c r="AM575"/>
  <c r="AK575"/>
  <c r="P575"/>
  <c r="AF575" s="1"/>
  <c r="DV574"/>
  <c r="DU574"/>
  <c r="DT574"/>
  <c r="DR574"/>
  <c r="BK574"/>
  <c r="BJ574"/>
  <c r="AQ574"/>
  <c r="EP574" s="1"/>
  <c r="AM574"/>
  <c r="AK574"/>
  <c r="AC574"/>
  <c r="Y574"/>
  <c r="U574"/>
  <c r="DK574" s="1"/>
  <c r="Q574"/>
  <c r="DH574" s="1"/>
  <c r="EU574" s="1"/>
  <c r="P574"/>
  <c r="AF574" s="1"/>
  <c r="DV573"/>
  <c r="DU573"/>
  <c r="DT573"/>
  <c r="DR573"/>
  <c r="BK573"/>
  <c r="BJ573"/>
  <c r="AQ573"/>
  <c r="AM573"/>
  <c r="AK573"/>
  <c r="Z573"/>
  <c r="R573"/>
  <c r="DG573" s="1"/>
  <c r="ET573" s="1"/>
  <c r="P573"/>
  <c r="AD573" s="1"/>
  <c r="EP572"/>
  <c r="DV572"/>
  <c r="DU572"/>
  <c r="DT572"/>
  <c r="DR572"/>
  <c r="BK572"/>
  <c r="BJ572"/>
  <c r="AQ572"/>
  <c r="EQ572" s="1"/>
  <c r="AM572"/>
  <c r="AK572"/>
  <c r="P572"/>
  <c r="AF572" s="1"/>
  <c r="FZ571"/>
  <c r="FY571"/>
  <c r="FX571"/>
  <c r="FW571"/>
  <c r="FV571"/>
  <c r="FU571"/>
  <c r="FT571"/>
  <c r="FS571"/>
  <c r="FR571"/>
  <c r="FQ571"/>
  <c r="FP571"/>
  <c r="EZ571"/>
  <c r="EO571"/>
  <c r="EK571"/>
  <c r="DV571"/>
  <c r="DU571"/>
  <c r="DT571"/>
  <c r="DR571"/>
  <c r="BK571"/>
  <c r="BJ571"/>
  <c r="AQ571"/>
  <c r="EP571" s="1"/>
  <c r="AM571"/>
  <c r="AK571"/>
  <c r="AC571"/>
  <c r="Y571"/>
  <c r="U571"/>
  <c r="DK571" s="1"/>
  <c r="Q571"/>
  <c r="DH571" s="1"/>
  <c r="EU571" s="1"/>
  <c r="P571"/>
  <c r="AF571" s="1"/>
  <c r="DV570"/>
  <c r="DU570"/>
  <c r="DT570"/>
  <c r="DR570"/>
  <c r="BK570"/>
  <c r="BJ570"/>
  <c r="AQ570"/>
  <c r="EP570" s="1"/>
  <c r="AM570"/>
  <c r="AK570"/>
  <c r="Z570"/>
  <c r="R570"/>
  <c r="DG570" s="1"/>
  <c r="ET570" s="1"/>
  <c r="P570"/>
  <c r="AD570" s="1"/>
  <c r="EO569"/>
  <c r="EK569"/>
  <c r="DV569"/>
  <c r="DU569"/>
  <c r="DT569"/>
  <c r="DR569"/>
  <c r="BK569"/>
  <c r="BJ569"/>
  <c r="AQ569"/>
  <c r="EP569" s="1"/>
  <c r="AM569"/>
  <c r="AK569"/>
  <c r="P569"/>
  <c r="AF569" s="1"/>
  <c r="DV568"/>
  <c r="DU568"/>
  <c r="DT568"/>
  <c r="DR568"/>
  <c r="BK568"/>
  <c r="BJ568"/>
  <c r="AQ568"/>
  <c r="EP568" s="1"/>
  <c r="AM568"/>
  <c r="AK568"/>
  <c r="P568"/>
  <c r="AD568" s="1"/>
  <c r="FZ567"/>
  <c r="FY567"/>
  <c r="FX567"/>
  <c r="FW567"/>
  <c r="FV567"/>
  <c r="FU567"/>
  <c r="FT567"/>
  <c r="FS567"/>
  <c r="FR567"/>
  <c r="FQ567"/>
  <c r="FP567"/>
  <c r="EZ567"/>
  <c r="DV567"/>
  <c r="DU567"/>
  <c r="DT567"/>
  <c r="DR567"/>
  <c r="BK567"/>
  <c r="BJ567"/>
  <c r="AQ567"/>
  <c r="EP567" s="1"/>
  <c r="AM567"/>
  <c r="AK567"/>
  <c r="Z567"/>
  <c r="R567"/>
  <c r="DG567" s="1"/>
  <c r="ET567" s="1"/>
  <c r="P567"/>
  <c r="AD567" s="1"/>
  <c r="EO566"/>
  <c r="EK566"/>
  <c r="DV566"/>
  <c r="DU566"/>
  <c r="DT566"/>
  <c r="DR566"/>
  <c r="BK566"/>
  <c r="BJ566"/>
  <c r="AQ566"/>
  <c r="EP566" s="1"/>
  <c r="AM566"/>
  <c r="AK566"/>
  <c r="P566"/>
  <c r="AF566" s="1"/>
  <c r="EL565"/>
  <c r="DV565"/>
  <c r="DU565"/>
  <c r="DT565"/>
  <c r="DR565"/>
  <c r="BK565"/>
  <c r="BJ565"/>
  <c r="AQ565"/>
  <c r="EP565" s="1"/>
  <c r="AM565"/>
  <c r="AK565"/>
  <c r="P565"/>
  <c r="AD565" s="1"/>
  <c r="DV564"/>
  <c r="DU564"/>
  <c r="DT564"/>
  <c r="DR564"/>
  <c r="BK564"/>
  <c r="BJ564"/>
  <c r="AQ564"/>
  <c r="EQ564" s="1"/>
  <c r="AM564"/>
  <c r="AK564"/>
  <c r="P564"/>
  <c r="AF564" s="1"/>
  <c r="FZ563"/>
  <c r="FY563"/>
  <c r="FX563"/>
  <c r="FW563"/>
  <c r="FV563"/>
  <c r="FU563"/>
  <c r="FT563"/>
  <c r="FS563"/>
  <c r="FR563"/>
  <c r="FQ563"/>
  <c r="FP563"/>
  <c r="EZ563"/>
  <c r="DV563"/>
  <c r="DU563"/>
  <c r="DT563"/>
  <c r="DR563"/>
  <c r="BK563"/>
  <c r="BJ563"/>
  <c r="AQ563"/>
  <c r="EP563" s="1"/>
  <c r="AM563"/>
  <c r="AK563"/>
  <c r="AC563"/>
  <c r="Y563"/>
  <c r="U563"/>
  <c r="DK563" s="1"/>
  <c r="Q563"/>
  <c r="DH563" s="1"/>
  <c r="EU563" s="1"/>
  <c r="P563"/>
  <c r="AF563" s="1"/>
  <c r="DV562"/>
  <c r="DU562"/>
  <c r="DT562"/>
  <c r="DR562"/>
  <c r="BK562"/>
  <c r="BJ562"/>
  <c r="AQ562"/>
  <c r="EP562" s="1"/>
  <c r="AM562"/>
  <c r="AK562"/>
  <c r="P562"/>
  <c r="AD562" s="1"/>
  <c r="DV561"/>
  <c r="DU561"/>
  <c r="DT561"/>
  <c r="DR561"/>
  <c r="BK561"/>
  <c r="BJ561"/>
  <c r="AQ561"/>
  <c r="EP561" s="1"/>
  <c r="AM561"/>
  <c r="AK561"/>
  <c r="P561"/>
  <c r="AF561" s="1"/>
  <c r="DV560"/>
  <c r="DU560"/>
  <c r="DT560"/>
  <c r="DR560"/>
  <c r="BK560"/>
  <c r="BJ560"/>
  <c r="AQ560"/>
  <c r="EP560" s="1"/>
  <c r="AM560"/>
  <c r="AK560"/>
  <c r="P560"/>
  <c r="AD560" s="1"/>
  <c r="FZ559"/>
  <c r="FY559"/>
  <c r="FX559"/>
  <c r="FW559"/>
  <c r="FV559"/>
  <c r="FU559"/>
  <c r="FT559"/>
  <c r="FS559"/>
  <c r="FR559"/>
  <c r="FQ559"/>
  <c r="FP559"/>
  <c r="EZ559"/>
  <c r="EL559"/>
  <c r="DV559"/>
  <c r="DU559"/>
  <c r="DT559"/>
  <c r="DR559"/>
  <c r="BK559"/>
  <c r="BJ559"/>
  <c r="AQ559"/>
  <c r="EP559" s="1"/>
  <c r="AM559"/>
  <c r="AK559"/>
  <c r="P559"/>
  <c r="AD559" s="1"/>
  <c r="EO558"/>
  <c r="EK558"/>
  <c r="DV558"/>
  <c r="DU558"/>
  <c r="DT558"/>
  <c r="DR558"/>
  <c r="BK558"/>
  <c r="BJ558"/>
  <c r="AQ558"/>
  <c r="EP558" s="1"/>
  <c r="AM558"/>
  <c r="AK558"/>
  <c r="AC558"/>
  <c r="Y558"/>
  <c r="U558"/>
  <c r="DK558" s="1"/>
  <c r="Q558"/>
  <c r="DH558" s="1"/>
  <c r="EU558" s="1"/>
  <c r="P558"/>
  <c r="AF558" s="1"/>
  <c r="DV557"/>
  <c r="DU557"/>
  <c r="DT557"/>
  <c r="DR557"/>
  <c r="BK557"/>
  <c r="BJ557"/>
  <c r="AQ557"/>
  <c r="EP557" s="1"/>
  <c r="AM557"/>
  <c r="AK557"/>
  <c r="Z557"/>
  <c r="R557"/>
  <c r="DG557" s="1"/>
  <c r="ET557" s="1"/>
  <c r="P557"/>
  <c r="AD557" s="1"/>
  <c r="EP556"/>
  <c r="DV556"/>
  <c r="DU556"/>
  <c r="DT556"/>
  <c r="DR556"/>
  <c r="BK556"/>
  <c r="BJ556"/>
  <c r="AQ556"/>
  <c r="EQ556" s="1"/>
  <c r="AM556"/>
  <c r="AK556"/>
  <c r="P556"/>
  <c r="AF556" s="1"/>
  <c r="FZ555"/>
  <c r="FY555"/>
  <c r="FX555"/>
  <c r="FW555"/>
  <c r="FV555"/>
  <c r="FU555"/>
  <c r="FT555"/>
  <c r="FS555"/>
  <c r="FR555"/>
  <c r="FQ555"/>
  <c r="FP555"/>
  <c r="EZ555"/>
  <c r="EO555"/>
  <c r="EK555"/>
  <c r="DV555"/>
  <c r="DU555"/>
  <c r="DT555"/>
  <c r="DR555"/>
  <c r="BK555"/>
  <c r="BJ555"/>
  <c r="AQ555"/>
  <c r="EP555" s="1"/>
  <c r="AM555"/>
  <c r="AK555"/>
  <c r="AC555"/>
  <c r="Y555"/>
  <c r="U555"/>
  <c r="Q555"/>
  <c r="DH555" s="1"/>
  <c r="EU555" s="1"/>
  <c r="P555"/>
  <c r="AF555" s="1"/>
  <c r="DV554"/>
  <c r="DU554"/>
  <c r="DT554"/>
  <c r="DR554"/>
  <c r="BK554"/>
  <c r="BJ554"/>
  <c r="AQ554"/>
  <c r="EP554" s="1"/>
  <c r="AM554"/>
  <c r="AK554"/>
  <c r="Z554"/>
  <c r="R554"/>
  <c r="DG554" s="1"/>
  <c r="ET554" s="1"/>
  <c r="P554"/>
  <c r="AD554" s="1"/>
  <c r="EO553"/>
  <c r="EK553"/>
  <c r="DV553"/>
  <c r="DU553"/>
  <c r="DT553"/>
  <c r="DR553"/>
  <c r="BK553"/>
  <c r="BJ553"/>
  <c r="AQ553"/>
  <c r="EP553" s="1"/>
  <c r="AM553"/>
  <c r="AK553"/>
  <c r="P553"/>
  <c r="AA553" s="1"/>
  <c r="DV552"/>
  <c r="DU552"/>
  <c r="DT552"/>
  <c r="DR552"/>
  <c r="BK552"/>
  <c r="BJ552"/>
  <c r="AQ552"/>
  <c r="AM552"/>
  <c r="AK552"/>
  <c r="P552"/>
  <c r="AD552" s="1"/>
  <c r="FZ551"/>
  <c r="FY551"/>
  <c r="FX551"/>
  <c r="FW551"/>
  <c r="FV551"/>
  <c r="FU551"/>
  <c r="FT551"/>
  <c r="FS551"/>
  <c r="FR551"/>
  <c r="FQ551"/>
  <c r="FP551"/>
  <c r="EZ551"/>
  <c r="DV551"/>
  <c r="DU551"/>
  <c r="DT551"/>
  <c r="DR551"/>
  <c r="BK551"/>
  <c r="BJ551"/>
  <c r="AQ551"/>
  <c r="EP551" s="1"/>
  <c r="AM551"/>
  <c r="AK551"/>
  <c r="Z551"/>
  <c r="R551"/>
  <c r="DG551" s="1"/>
  <c r="ET551" s="1"/>
  <c r="P551"/>
  <c r="AD551" s="1"/>
  <c r="EO550"/>
  <c r="EK550"/>
  <c r="DV550"/>
  <c r="DU550"/>
  <c r="DT550"/>
  <c r="DR550"/>
  <c r="BK550"/>
  <c r="BJ550"/>
  <c r="AQ550"/>
  <c r="EP550" s="1"/>
  <c r="AM550"/>
  <c r="AK550"/>
  <c r="P550"/>
  <c r="EL549"/>
  <c r="DV549"/>
  <c r="DU549"/>
  <c r="DT549"/>
  <c r="DR549"/>
  <c r="BK549"/>
  <c r="BJ549"/>
  <c r="AQ549"/>
  <c r="EP549" s="1"/>
  <c r="AM549"/>
  <c r="AK549"/>
  <c r="P549"/>
  <c r="AA549" s="1"/>
  <c r="DV548"/>
  <c r="DU548"/>
  <c r="DT548"/>
  <c r="DR548"/>
  <c r="BK548"/>
  <c r="BJ548"/>
  <c r="AQ548"/>
  <c r="EQ548" s="1"/>
  <c r="AM548"/>
  <c r="AK548"/>
  <c r="P548"/>
  <c r="AF548" s="1"/>
  <c r="FZ547"/>
  <c r="FY547"/>
  <c r="FX547"/>
  <c r="FW547"/>
  <c r="FV547"/>
  <c r="FU547"/>
  <c r="FT547"/>
  <c r="FS547"/>
  <c r="FR547"/>
  <c r="FQ547"/>
  <c r="FP547"/>
  <c r="EZ547"/>
  <c r="DV547"/>
  <c r="DU547"/>
  <c r="DT547"/>
  <c r="DR547"/>
  <c r="BK547"/>
  <c r="BJ547"/>
  <c r="AQ547"/>
  <c r="EP547" s="1"/>
  <c r="AM547"/>
  <c r="AK547"/>
  <c r="P547"/>
  <c r="AF547" s="1"/>
  <c r="EO546"/>
  <c r="EK546"/>
  <c r="DV546"/>
  <c r="DU546"/>
  <c r="DT546"/>
  <c r="DR546"/>
  <c r="BK546"/>
  <c r="BJ546"/>
  <c r="AQ546"/>
  <c r="EP546" s="1"/>
  <c r="AM546"/>
  <c r="AK546"/>
  <c r="P546"/>
  <c r="AA546" s="1"/>
  <c r="DV545"/>
  <c r="DU545"/>
  <c r="DT545"/>
  <c r="DR545"/>
  <c r="BK545"/>
  <c r="BJ545"/>
  <c r="AQ545"/>
  <c r="EP545" s="1"/>
  <c r="FI547" s="1"/>
  <c r="AM545"/>
  <c r="AK545"/>
  <c r="P545"/>
  <c r="AF545" s="1"/>
  <c r="DV544"/>
  <c r="DU544"/>
  <c r="DT544"/>
  <c r="DR544"/>
  <c r="BK544"/>
  <c r="BJ544"/>
  <c r="AQ544"/>
  <c r="AM544"/>
  <c r="AK544"/>
  <c r="AC544"/>
  <c r="Y544"/>
  <c r="U544"/>
  <c r="DK544" s="1"/>
  <c r="Q544"/>
  <c r="DH544" s="1"/>
  <c r="EU544" s="1"/>
  <c r="P544"/>
  <c r="AF544" s="1"/>
  <c r="FZ543"/>
  <c r="FY543"/>
  <c r="FX543"/>
  <c r="FW543"/>
  <c r="FV543"/>
  <c r="FU543"/>
  <c r="FT543"/>
  <c r="FS543"/>
  <c r="FR543"/>
  <c r="FQ543"/>
  <c r="FP543"/>
  <c r="EZ543"/>
  <c r="EM543"/>
  <c r="DV543"/>
  <c r="DU543"/>
  <c r="DT543"/>
  <c r="DR543"/>
  <c r="BK543"/>
  <c r="BJ543"/>
  <c r="AQ543"/>
  <c r="AM543"/>
  <c r="AK543"/>
  <c r="AC543"/>
  <c r="Y543"/>
  <c r="U543"/>
  <c r="DK543" s="1"/>
  <c r="Q543"/>
  <c r="DH543" s="1"/>
  <c r="EU543" s="1"/>
  <c r="P543"/>
  <c r="AF543" s="1"/>
  <c r="DV542"/>
  <c r="DU542"/>
  <c r="DT542"/>
  <c r="DR542"/>
  <c r="BK542"/>
  <c r="BJ542"/>
  <c r="AQ542"/>
  <c r="EP542" s="1"/>
  <c r="AM542"/>
  <c r="AK542"/>
  <c r="P542"/>
  <c r="AF542" s="1"/>
  <c r="EM541"/>
  <c r="DV541"/>
  <c r="DU541"/>
  <c r="DT541"/>
  <c r="DR541"/>
  <c r="BK541"/>
  <c r="BJ541"/>
  <c r="AQ541"/>
  <c r="AM541"/>
  <c r="AK541"/>
  <c r="AC541"/>
  <c r="Y541"/>
  <c r="U541"/>
  <c r="DK541" s="1"/>
  <c r="Q541"/>
  <c r="DH541" s="1"/>
  <c r="EU541" s="1"/>
  <c r="P541"/>
  <c r="AF541" s="1"/>
  <c r="DV540"/>
  <c r="DU540"/>
  <c r="DT540"/>
  <c r="DR540"/>
  <c r="BK540"/>
  <c r="BJ540"/>
  <c r="AQ540"/>
  <c r="EP540" s="1"/>
  <c r="AM540"/>
  <c r="AK540"/>
  <c r="Z540"/>
  <c r="R540"/>
  <c r="DG540" s="1"/>
  <c r="ET540" s="1"/>
  <c r="P540"/>
  <c r="AD540" s="1"/>
  <c r="FZ539"/>
  <c r="FY539"/>
  <c r="FX539"/>
  <c r="FW539"/>
  <c r="FV539"/>
  <c r="FU539"/>
  <c r="FT539"/>
  <c r="FS539"/>
  <c r="FR539"/>
  <c r="FQ539"/>
  <c r="FP539"/>
  <c r="EZ539"/>
  <c r="DV539"/>
  <c r="DU539"/>
  <c r="DT539"/>
  <c r="DR539"/>
  <c r="BK539"/>
  <c r="BJ539"/>
  <c r="AQ539"/>
  <c r="EL539" s="1"/>
  <c r="AM539"/>
  <c r="AK539"/>
  <c r="P539"/>
  <c r="AD539" s="1"/>
  <c r="DV538"/>
  <c r="DU538"/>
  <c r="DT538"/>
  <c r="DR538"/>
  <c r="BK538"/>
  <c r="BJ538"/>
  <c r="AQ538"/>
  <c r="EM538" s="1"/>
  <c r="AM538"/>
  <c r="AK538"/>
  <c r="AA538"/>
  <c r="S538"/>
  <c r="DI538" s="1"/>
  <c r="P538"/>
  <c r="DV537"/>
  <c r="DU537"/>
  <c r="DT537"/>
  <c r="DR537"/>
  <c r="BK537"/>
  <c r="BJ537"/>
  <c r="AQ537"/>
  <c r="EP537" s="1"/>
  <c r="AM537"/>
  <c r="AK537"/>
  <c r="V537"/>
  <c r="P537"/>
  <c r="DV536"/>
  <c r="DU536"/>
  <c r="DT536"/>
  <c r="DR536"/>
  <c r="BK536"/>
  <c r="BJ536"/>
  <c r="AQ536"/>
  <c r="AM536"/>
  <c r="AK536"/>
  <c r="Y536"/>
  <c r="Q536"/>
  <c r="DH536" s="1"/>
  <c r="EU536" s="1"/>
  <c r="P536"/>
  <c r="FZ535"/>
  <c r="FY535"/>
  <c r="FX535"/>
  <c r="FW535"/>
  <c r="FV535"/>
  <c r="FU535"/>
  <c r="FT535"/>
  <c r="FS535"/>
  <c r="FR535"/>
  <c r="FQ535"/>
  <c r="FP535"/>
  <c r="EZ535"/>
  <c r="DV535"/>
  <c r="DU535"/>
  <c r="DT535"/>
  <c r="DR535"/>
  <c r="BK535"/>
  <c r="BJ535"/>
  <c r="AQ535"/>
  <c r="EQ535" s="1"/>
  <c r="AM535"/>
  <c r="AK535"/>
  <c r="Z535"/>
  <c r="R535"/>
  <c r="DG535" s="1"/>
  <c r="ET535" s="1"/>
  <c r="P535"/>
  <c r="AD535" s="1"/>
  <c r="DV534"/>
  <c r="DU534"/>
  <c r="DT534"/>
  <c r="DR534"/>
  <c r="BK534"/>
  <c r="BJ534"/>
  <c r="AQ534"/>
  <c r="EQ534" s="1"/>
  <c r="AM534"/>
  <c r="AK534"/>
  <c r="P534"/>
  <c r="AD534" s="1"/>
  <c r="DV533"/>
  <c r="DU533"/>
  <c r="DT533"/>
  <c r="DR533"/>
  <c r="BK533"/>
  <c r="BJ533"/>
  <c r="AQ533"/>
  <c r="EP533" s="1"/>
  <c r="AM533"/>
  <c r="AK533"/>
  <c r="P533"/>
  <c r="AF533" s="1"/>
  <c r="DV532"/>
  <c r="DU532"/>
  <c r="DT532"/>
  <c r="DR532"/>
  <c r="BK532"/>
  <c r="BJ532"/>
  <c r="AQ532"/>
  <c r="EP532" s="1"/>
  <c r="AM532"/>
  <c r="AK532"/>
  <c r="P532"/>
  <c r="AD532" s="1"/>
  <c r="FZ531"/>
  <c r="FY531"/>
  <c r="FX531"/>
  <c r="FW531"/>
  <c r="FV531"/>
  <c r="FU531"/>
  <c r="FT531"/>
  <c r="FS531"/>
  <c r="FR531"/>
  <c r="FQ531"/>
  <c r="FP531"/>
  <c r="EZ531"/>
  <c r="EL531"/>
  <c r="DV531"/>
  <c r="DU531"/>
  <c r="DT531"/>
  <c r="DR531"/>
  <c r="BK531"/>
  <c r="BJ531"/>
  <c r="AQ531"/>
  <c r="EP531" s="1"/>
  <c r="AM531"/>
  <c r="AK531"/>
  <c r="P531"/>
  <c r="AD531" s="1"/>
  <c r="EO530"/>
  <c r="EK530"/>
  <c r="DV530"/>
  <c r="DU530"/>
  <c r="DT530"/>
  <c r="DR530"/>
  <c r="BK530"/>
  <c r="BJ530"/>
  <c r="AQ530"/>
  <c r="EP530" s="1"/>
  <c r="AM530"/>
  <c r="AK530"/>
  <c r="AC530"/>
  <c r="Y530"/>
  <c r="U530"/>
  <c r="DK530" s="1"/>
  <c r="Q530"/>
  <c r="DH530" s="1"/>
  <c r="EU530" s="1"/>
  <c r="P530"/>
  <c r="AF530" s="1"/>
  <c r="DV529"/>
  <c r="DU529"/>
  <c r="DT529"/>
  <c r="DR529"/>
  <c r="BK529"/>
  <c r="BJ529"/>
  <c r="AQ529"/>
  <c r="EP529" s="1"/>
  <c r="AM529"/>
  <c r="AK529"/>
  <c r="Z529"/>
  <c r="R529"/>
  <c r="DG529" s="1"/>
  <c r="ET529" s="1"/>
  <c r="P529"/>
  <c r="AD529" s="1"/>
  <c r="EP528"/>
  <c r="DV528"/>
  <c r="DU528"/>
  <c r="DT528"/>
  <c r="DR528"/>
  <c r="BK528"/>
  <c r="BJ528"/>
  <c r="AQ528"/>
  <c r="EQ528" s="1"/>
  <c r="AM528"/>
  <c r="AK528"/>
  <c r="P528"/>
  <c r="AF528" s="1"/>
  <c r="FZ527"/>
  <c r="FY527"/>
  <c r="FX527"/>
  <c r="FW527"/>
  <c r="FV527"/>
  <c r="FU527"/>
  <c r="FT527"/>
  <c r="FS527"/>
  <c r="FR527"/>
  <c r="FQ527"/>
  <c r="FP527"/>
  <c r="EZ527"/>
  <c r="EO527"/>
  <c r="EK527"/>
  <c r="DV527"/>
  <c r="DU527"/>
  <c r="DT527"/>
  <c r="DR527"/>
  <c r="BK527"/>
  <c r="BJ527"/>
  <c r="AQ527"/>
  <c r="EP527" s="1"/>
  <c r="AM527"/>
  <c r="AK527"/>
  <c r="AC527"/>
  <c r="Y527"/>
  <c r="U527"/>
  <c r="DK527" s="1"/>
  <c r="Q527"/>
  <c r="DH527" s="1"/>
  <c r="EU527" s="1"/>
  <c r="P527"/>
  <c r="AF527" s="1"/>
  <c r="DV526"/>
  <c r="DU526"/>
  <c r="DT526"/>
  <c r="DR526"/>
  <c r="BK526"/>
  <c r="BJ526"/>
  <c r="AQ526"/>
  <c r="EP526" s="1"/>
  <c r="AM526"/>
  <c r="AK526"/>
  <c r="Z526"/>
  <c r="R526"/>
  <c r="DG526" s="1"/>
  <c r="ET526" s="1"/>
  <c r="P526"/>
  <c r="AD526" s="1"/>
  <c r="EO525"/>
  <c r="EK525"/>
  <c r="DV525"/>
  <c r="DU525"/>
  <c r="DT525"/>
  <c r="DR525"/>
  <c r="BK525"/>
  <c r="BJ525"/>
  <c r="AQ525"/>
  <c r="EP525" s="1"/>
  <c r="AM525"/>
  <c r="AK525"/>
  <c r="P525"/>
  <c r="AF525" s="1"/>
  <c r="DV524"/>
  <c r="DU524"/>
  <c r="DT524"/>
  <c r="DR524"/>
  <c r="BK524"/>
  <c r="BJ524"/>
  <c r="AQ524"/>
  <c r="EP524" s="1"/>
  <c r="AM524"/>
  <c r="AK524"/>
  <c r="P524"/>
  <c r="AD524" s="1"/>
  <c r="FZ523"/>
  <c r="FY523"/>
  <c r="FX523"/>
  <c r="FW523"/>
  <c r="FV523"/>
  <c r="FU523"/>
  <c r="FT523"/>
  <c r="FS523"/>
  <c r="FR523"/>
  <c r="FQ523"/>
  <c r="FP523"/>
  <c r="EZ523"/>
  <c r="DV523"/>
  <c r="DU523"/>
  <c r="DT523"/>
  <c r="DR523"/>
  <c r="BK523"/>
  <c r="BJ523"/>
  <c r="AQ523"/>
  <c r="EP523" s="1"/>
  <c r="AM523"/>
  <c r="AK523"/>
  <c r="Z523"/>
  <c r="R523"/>
  <c r="DG523" s="1"/>
  <c r="ET523" s="1"/>
  <c r="P523"/>
  <c r="AD523" s="1"/>
  <c r="EO522"/>
  <c r="EK522"/>
  <c r="DV522"/>
  <c r="DU522"/>
  <c r="DT522"/>
  <c r="DR522"/>
  <c r="BK522"/>
  <c r="BJ522"/>
  <c r="AQ522"/>
  <c r="EP522" s="1"/>
  <c r="AM522"/>
  <c r="AK522"/>
  <c r="P522"/>
  <c r="AF522" s="1"/>
  <c r="EL521"/>
  <c r="DV521"/>
  <c r="DU521"/>
  <c r="DT521"/>
  <c r="DR521"/>
  <c r="BK521"/>
  <c r="BJ521"/>
  <c r="AQ521"/>
  <c r="EP521" s="1"/>
  <c r="AM521"/>
  <c r="AK521"/>
  <c r="P521"/>
  <c r="AD521" s="1"/>
  <c r="DV520"/>
  <c r="DU520"/>
  <c r="DT520"/>
  <c r="DR520"/>
  <c r="BK520"/>
  <c r="BJ520"/>
  <c r="AQ520"/>
  <c r="EQ520" s="1"/>
  <c r="AM520"/>
  <c r="AK520"/>
  <c r="P520"/>
  <c r="AF520" s="1"/>
  <c r="FZ519"/>
  <c r="FY519"/>
  <c r="FX519"/>
  <c r="FW519"/>
  <c r="FV519"/>
  <c r="FU519"/>
  <c r="FT519"/>
  <c r="FS519"/>
  <c r="FR519"/>
  <c r="FQ519"/>
  <c r="FP519"/>
  <c r="EZ519"/>
  <c r="DV519"/>
  <c r="DU519"/>
  <c r="DT519"/>
  <c r="DR519"/>
  <c r="BK519"/>
  <c r="BJ519"/>
  <c r="AQ519"/>
  <c r="EP519" s="1"/>
  <c r="AM519"/>
  <c r="AK519"/>
  <c r="AC519"/>
  <c r="Y519"/>
  <c r="U519"/>
  <c r="DK519" s="1"/>
  <c r="Q519"/>
  <c r="DH519" s="1"/>
  <c r="EU519" s="1"/>
  <c r="P519"/>
  <c r="AF519" s="1"/>
  <c r="DV518"/>
  <c r="DU518"/>
  <c r="DT518"/>
  <c r="DR518"/>
  <c r="BK518"/>
  <c r="BJ518"/>
  <c r="AQ518"/>
  <c r="EP518" s="1"/>
  <c r="AM518"/>
  <c r="AK518"/>
  <c r="P518"/>
  <c r="AD518" s="1"/>
  <c r="DV517"/>
  <c r="DU517"/>
  <c r="DT517"/>
  <c r="DR517"/>
  <c r="BK517"/>
  <c r="BJ517"/>
  <c r="AQ517"/>
  <c r="EP517" s="1"/>
  <c r="AM517"/>
  <c r="AK517"/>
  <c r="P517"/>
  <c r="AF517" s="1"/>
  <c r="DV516"/>
  <c r="DU516"/>
  <c r="DT516"/>
  <c r="DR516"/>
  <c r="BK516"/>
  <c r="BJ516"/>
  <c r="AQ516"/>
  <c r="EP516" s="1"/>
  <c r="AM516"/>
  <c r="AK516"/>
  <c r="P516"/>
  <c r="AD516" s="1"/>
  <c r="FZ515"/>
  <c r="FY515"/>
  <c r="FX515"/>
  <c r="FW515"/>
  <c r="FV515"/>
  <c r="FU515"/>
  <c r="FT515"/>
  <c r="FS515"/>
  <c r="FR515"/>
  <c r="FQ515"/>
  <c r="FP515"/>
  <c r="EZ515"/>
  <c r="EL515"/>
  <c r="DV515"/>
  <c r="DU515"/>
  <c r="DT515"/>
  <c r="DR515"/>
  <c r="BK515"/>
  <c r="BJ515"/>
  <c r="AQ515"/>
  <c r="EP515" s="1"/>
  <c r="AM515"/>
  <c r="AK515"/>
  <c r="P515"/>
  <c r="AD515" s="1"/>
  <c r="EO514"/>
  <c r="EK514"/>
  <c r="DV514"/>
  <c r="DU514"/>
  <c r="DT514"/>
  <c r="DR514"/>
  <c r="BK514"/>
  <c r="BJ514"/>
  <c r="AQ514"/>
  <c r="EP514" s="1"/>
  <c r="AM514"/>
  <c r="AK514"/>
  <c r="AC514"/>
  <c r="Y514"/>
  <c r="U514"/>
  <c r="DK514" s="1"/>
  <c r="Q514"/>
  <c r="DH514" s="1"/>
  <c r="EU514" s="1"/>
  <c r="P514"/>
  <c r="AF514" s="1"/>
  <c r="DV513"/>
  <c r="DU513"/>
  <c r="DT513"/>
  <c r="DR513"/>
  <c r="BK513"/>
  <c r="BJ513"/>
  <c r="AQ513"/>
  <c r="EP513" s="1"/>
  <c r="AM513"/>
  <c r="AK513"/>
  <c r="Z513"/>
  <c r="R513"/>
  <c r="DG513" s="1"/>
  <c r="ET513" s="1"/>
  <c r="P513"/>
  <c r="AD513" s="1"/>
  <c r="EP512"/>
  <c r="DV512"/>
  <c r="DU512"/>
  <c r="DT512"/>
  <c r="DR512"/>
  <c r="BK512"/>
  <c r="BJ512"/>
  <c r="AQ512"/>
  <c r="EQ512" s="1"/>
  <c r="AM512"/>
  <c r="AK512"/>
  <c r="P512"/>
  <c r="AF512" s="1"/>
  <c r="FZ511"/>
  <c r="FY511"/>
  <c r="FX511"/>
  <c r="FW511"/>
  <c r="FV511"/>
  <c r="FU511"/>
  <c r="FT511"/>
  <c r="FS511"/>
  <c r="FR511"/>
  <c r="FQ511"/>
  <c r="FP511"/>
  <c r="EZ511"/>
  <c r="DV511"/>
  <c r="DU511"/>
  <c r="DT511"/>
  <c r="DR511"/>
  <c r="BK511"/>
  <c r="BJ511"/>
  <c r="AQ511"/>
  <c r="EQ511" s="1"/>
  <c r="AM511"/>
  <c r="AK511"/>
  <c r="P511"/>
  <c r="AF511" s="1"/>
  <c r="EO510"/>
  <c r="EK510"/>
  <c r="DV510"/>
  <c r="DU510"/>
  <c r="DT510"/>
  <c r="DR510"/>
  <c r="BK510"/>
  <c r="BJ510"/>
  <c r="AQ510"/>
  <c r="EP510" s="1"/>
  <c r="AM510"/>
  <c r="AK510"/>
  <c r="P510"/>
  <c r="AF510" s="1"/>
  <c r="DV509"/>
  <c r="DU509"/>
  <c r="DT509"/>
  <c r="DR509"/>
  <c r="BK509"/>
  <c r="BJ509"/>
  <c r="AQ509"/>
  <c r="EP509" s="1"/>
  <c r="AM509"/>
  <c r="AK509"/>
  <c r="P509"/>
  <c r="AF509" s="1"/>
  <c r="DV508"/>
  <c r="DU508"/>
  <c r="DT508"/>
  <c r="DR508"/>
  <c r="BK508"/>
  <c r="BJ508"/>
  <c r="AQ508"/>
  <c r="EQ508" s="1"/>
  <c r="AM508"/>
  <c r="AK508"/>
  <c r="AC508"/>
  <c r="Y508"/>
  <c r="U508"/>
  <c r="DK508" s="1"/>
  <c r="Q508"/>
  <c r="DH508" s="1"/>
  <c r="EU508" s="1"/>
  <c r="P508"/>
  <c r="AF508" s="1"/>
  <c r="FZ507"/>
  <c r="FY507"/>
  <c r="FX507"/>
  <c r="FW507"/>
  <c r="FV507"/>
  <c r="FU507"/>
  <c r="FT507"/>
  <c r="FS507"/>
  <c r="FR507"/>
  <c r="FQ507"/>
  <c r="FP507"/>
  <c r="EZ507"/>
  <c r="DV507"/>
  <c r="DU507"/>
  <c r="DT507"/>
  <c r="DR507"/>
  <c r="BK507"/>
  <c r="BJ507"/>
  <c r="AQ507"/>
  <c r="EP507" s="1"/>
  <c r="AM507"/>
  <c r="AK507"/>
  <c r="AC507"/>
  <c r="Y507"/>
  <c r="U507"/>
  <c r="DK507" s="1"/>
  <c r="Q507"/>
  <c r="DH507" s="1"/>
  <c r="EU507" s="1"/>
  <c r="P507"/>
  <c r="AF507" s="1"/>
  <c r="DV506"/>
  <c r="DU506"/>
  <c r="DT506"/>
  <c r="DR506"/>
  <c r="BK506"/>
  <c r="BJ506"/>
  <c r="AQ506"/>
  <c r="EP506" s="1"/>
  <c r="AM506"/>
  <c r="AK506"/>
  <c r="P506"/>
  <c r="AF506" s="1"/>
  <c r="DV505"/>
  <c r="DU505"/>
  <c r="DT505"/>
  <c r="DR505"/>
  <c r="BK505"/>
  <c r="BJ505"/>
  <c r="AQ505"/>
  <c r="EP505" s="1"/>
  <c r="FI507" s="1"/>
  <c r="AM505"/>
  <c r="AK505"/>
  <c r="AC505"/>
  <c r="Y505"/>
  <c r="U505"/>
  <c r="DK505" s="1"/>
  <c r="Q505"/>
  <c r="DH505" s="1"/>
  <c r="EU505" s="1"/>
  <c r="P505"/>
  <c r="AF505" s="1"/>
  <c r="DV504"/>
  <c r="DU504"/>
  <c r="DT504"/>
  <c r="DR504"/>
  <c r="BK504"/>
  <c r="BJ504"/>
  <c r="AQ504"/>
  <c r="EQ504" s="1"/>
  <c r="AM504"/>
  <c r="AK504"/>
  <c r="P504"/>
  <c r="AF504" s="1"/>
  <c r="FZ503"/>
  <c r="FY503"/>
  <c r="FX503"/>
  <c r="FW503"/>
  <c r="FV503"/>
  <c r="FU503"/>
  <c r="FT503"/>
  <c r="FS503"/>
  <c r="FR503"/>
  <c r="FQ503"/>
  <c r="FP503"/>
  <c r="EZ503"/>
  <c r="DV503"/>
  <c r="DU503"/>
  <c r="DT503"/>
  <c r="DR503"/>
  <c r="BK503"/>
  <c r="BJ503"/>
  <c r="AQ503"/>
  <c r="EP503" s="1"/>
  <c r="AM503"/>
  <c r="AK503"/>
  <c r="P503"/>
  <c r="AF503" s="1"/>
  <c r="DV502"/>
  <c r="DU502"/>
  <c r="DT502"/>
  <c r="DR502"/>
  <c r="BK502"/>
  <c r="BJ502"/>
  <c r="AQ502"/>
  <c r="EP502" s="1"/>
  <c r="AM502"/>
  <c r="AK502"/>
  <c r="AC502"/>
  <c r="Y502"/>
  <c r="U502"/>
  <c r="DK502" s="1"/>
  <c r="Q502"/>
  <c r="DH502" s="1"/>
  <c r="EU502" s="1"/>
  <c r="P502"/>
  <c r="AF502" s="1"/>
  <c r="DV501"/>
  <c r="DU501"/>
  <c r="DT501"/>
  <c r="DR501"/>
  <c r="BK501"/>
  <c r="BJ501"/>
  <c r="AQ501"/>
  <c r="EP501" s="1"/>
  <c r="FI503" s="1"/>
  <c r="AM501"/>
  <c r="AK501"/>
  <c r="P501"/>
  <c r="AF501" s="1"/>
  <c r="EP500"/>
  <c r="DV500"/>
  <c r="DU500"/>
  <c r="DT500"/>
  <c r="DR500"/>
  <c r="BK500"/>
  <c r="BJ500"/>
  <c r="AQ500"/>
  <c r="EQ500" s="1"/>
  <c r="AM500"/>
  <c r="AK500"/>
  <c r="P500"/>
  <c r="AF500" s="1"/>
  <c r="FZ499"/>
  <c r="FY499"/>
  <c r="FX499"/>
  <c r="FW499"/>
  <c r="FV499"/>
  <c r="FU499"/>
  <c r="FT499"/>
  <c r="FS499"/>
  <c r="FR499"/>
  <c r="FQ499"/>
  <c r="FP499"/>
  <c r="EZ499"/>
  <c r="EO499"/>
  <c r="EK499"/>
  <c r="DV499"/>
  <c r="DU499"/>
  <c r="DT499"/>
  <c r="DR499"/>
  <c r="BK499"/>
  <c r="BJ499"/>
  <c r="AQ499"/>
  <c r="EP499" s="1"/>
  <c r="AM499"/>
  <c r="AK499"/>
  <c r="P499"/>
  <c r="AF499" s="1"/>
  <c r="DV498"/>
  <c r="DU498"/>
  <c r="DT498"/>
  <c r="DR498"/>
  <c r="BK498"/>
  <c r="BJ498"/>
  <c r="AQ498"/>
  <c r="EP498" s="1"/>
  <c r="AM498"/>
  <c r="AK498"/>
  <c r="P498"/>
  <c r="AF498" s="1"/>
  <c r="EO497"/>
  <c r="EK497"/>
  <c r="DV497"/>
  <c r="DU497"/>
  <c r="DT497"/>
  <c r="DR497"/>
  <c r="BK497"/>
  <c r="BJ497"/>
  <c r="AQ497"/>
  <c r="EP497" s="1"/>
  <c r="FI499" s="1"/>
  <c r="AM497"/>
  <c r="AK497"/>
  <c r="P497"/>
  <c r="AF497" s="1"/>
  <c r="DV496"/>
  <c r="DU496"/>
  <c r="DT496"/>
  <c r="DR496"/>
  <c r="BK496"/>
  <c r="BJ496"/>
  <c r="AQ496"/>
  <c r="EQ496" s="1"/>
  <c r="AM496"/>
  <c r="AK496"/>
  <c r="P496"/>
  <c r="AF496" s="1"/>
  <c r="FZ495"/>
  <c r="FY495"/>
  <c r="FX495"/>
  <c r="FW495"/>
  <c r="FV495"/>
  <c r="FU495"/>
  <c r="FT495"/>
  <c r="FS495"/>
  <c r="FR495"/>
  <c r="FQ495"/>
  <c r="FP495"/>
  <c r="EZ495"/>
  <c r="DV495"/>
  <c r="DU495"/>
  <c r="DT495"/>
  <c r="DR495"/>
  <c r="BK495"/>
  <c r="BJ495"/>
  <c r="AQ495"/>
  <c r="EP495" s="1"/>
  <c r="AM495"/>
  <c r="AK495"/>
  <c r="P495"/>
  <c r="AF495" s="1"/>
  <c r="EO494"/>
  <c r="EK494"/>
  <c r="DV494"/>
  <c r="DU494"/>
  <c r="DT494"/>
  <c r="DR494"/>
  <c r="BK494"/>
  <c r="BJ494"/>
  <c r="AQ494"/>
  <c r="EP494" s="1"/>
  <c r="AM494"/>
  <c r="AK494"/>
  <c r="P494"/>
  <c r="AF494" s="1"/>
  <c r="DV493"/>
  <c r="DU493"/>
  <c r="DT493"/>
  <c r="DR493"/>
  <c r="BK493"/>
  <c r="BJ493"/>
  <c r="AQ493"/>
  <c r="EP493" s="1"/>
  <c r="FI495" s="1"/>
  <c r="AM493"/>
  <c r="AK493"/>
  <c r="P493"/>
  <c r="AF493" s="1"/>
  <c r="DV492"/>
  <c r="DU492"/>
  <c r="DT492"/>
  <c r="DR492"/>
  <c r="BK492"/>
  <c r="BJ492"/>
  <c r="AQ492"/>
  <c r="EQ492" s="1"/>
  <c r="AM492"/>
  <c r="AK492"/>
  <c r="AC492"/>
  <c r="Y492"/>
  <c r="U492"/>
  <c r="DK492" s="1"/>
  <c r="Q492"/>
  <c r="DH492" s="1"/>
  <c r="EU492" s="1"/>
  <c r="P492"/>
  <c r="AF492" s="1"/>
  <c r="FZ491"/>
  <c r="FY491"/>
  <c r="FX491"/>
  <c r="FW491"/>
  <c r="FV491"/>
  <c r="FU491"/>
  <c r="FT491"/>
  <c r="FS491"/>
  <c r="FR491"/>
  <c r="FQ491"/>
  <c r="FP491"/>
  <c r="EZ491"/>
  <c r="DV491"/>
  <c r="DU491"/>
  <c r="DT491"/>
  <c r="DR491"/>
  <c r="BK491"/>
  <c r="BJ491"/>
  <c r="AQ491"/>
  <c r="EP491" s="1"/>
  <c r="AM491"/>
  <c r="AK491"/>
  <c r="AC491"/>
  <c r="Y491"/>
  <c r="U491"/>
  <c r="DK491" s="1"/>
  <c r="Q491"/>
  <c r="DH491" s="1"/>
  <c r="EU491" s="1"/>
  <c r="P491"/>
  <c r="AF491" s="1"/>
  <c r="DV490"/>
  <c r="DU490"/>
  <c r="DT490"/>
  <c r="DR490"/>
  <c r="BK490"/>
  <c r="BJ490"/>
  <c r="AQ490"/>
  <c r="EP490" s="1"/>
  <c r="AM490"/>
  <c r="AK490"/>
  <c r="Z490"/>
  <c r="R490"/>
  <c r="DG490" s="1"/>
  <c r="ET490" s="1"/>
  <c r="P490"/>
  <c r="AD490" s="1"/>
  <c r="EO489"/>
  <c r="EK489"/>
  <c r="DV489"/>
  <c r="DU489"/>
  <c r="DT489"/>
  <c r="DR489"/>
  <c r="BK489"/>
  <c r="BJ489"/>
  <c r="AQ489"/>
  <c r="EP489" s="1"/>
  <c r="AM489"/>
  <c r="AK489"/>
  <c r="P489"/>
  <c r="AF489" s="1"/>
  <c r="DV488"/>
  <c r="DU488"/>
  <c r="DT488"/>
  <c r="DR488"/>
  <c r="BK488"/>
  <c r="BJ488"/>
  <c r="AQ488"/>
  <c r="EP488" s="1"/>
  <c r="AM488"/>
  <c r="AK488"/>
  <c r="P488"/>
  <c r="AD488" s="1"/>
  <c r="FZ487"/>
  <c r="FY487"/>
  <c r="FX487"/>
  <c r="FW487"/>
  <c r="FV487"/>
  <c r="FU487"/>
  <c r="FT487"/>
  <c r="FS487"/>
  <c r="FR487"/>
  <c r="FQ487"/>
  <c r="FP487"/>
  <c r="EZ487"/>
  <c r="DV487"/>
  <c r="DU487"/>
  <c r="DT487"/>
  <c r="DR487"/>
  <c r="BK487"/>
  <c r="BJ487"/>
  <c r="AQ487"/>
  <c r="EP487" s="1"/>
  <c r="AM487"/>
  <c r="AK487"/>
  <c r="Z487"/>
  <c r="R487"/>
  <c r="DG487" s="1"/>
  <c r="ET487" s="1"/>
  <c r="P487"/>
  <c r="AD487" s="1"/>
  <c r="EO486"/>
  <c r="EK486"/>
  <c r="DV486"/>
  <c r="DU486"/>
  <c r="DT486"/>
  <c r="DR486"/>
  <c r="BK486"/>
  <c r="BJ486"/>
  <c r="AQ486"/>
  <c r="EP486" s="1"/>
  <c r="AM486"/>
  <c r="AK486"/>
  <c r="P486"/>
  <c r="AF486" s="1"/>
  <c r="EL485"/>
  <c r="DV485"/>
  <c r="DU485"/>
  <c r="DT485"/>
  <c r="DR485"/>
  <c r="BK485"/>
  <c r="BJ485"/>
  <c r="AQ485"/>
  <c r="EP485" s="1"/>
  <c r="AM485"/>
  <c r="AK485"/>
  <c r="P485"/>
  <c r="AD485" s="1"/>
  <c r="DV484"/>
  <c r="DU484"/>
  <c r="DT484"/>
  <c r="DR484"/>
  <c r="BK484"/>
  <c r="BJ484"/>
  <c r="AQ484"/>
  <c r="EQ484" s="1"/>
  <c r="AM484"/>
  <c r="AK484"/>
  <c r="P484"/>
  <c r="AF484" s="1"/>
  <c r="FZ483"/>
  <c r="FY483"/>
  <c r="FX483"/>
  <c r="FW483"/>
  <c r="FV483"/>
  <c r="FU483"/>
  <c r="FT483"/>
  <c r="FS483"/>
  <c r="FR483"/>
  <c r="FQ483"/>
  <c r="FP483"/>
  <c r="EZ483"/>
  <c r="DV483"/>
  <c r="DU483"/>
  <c r="DT483"/>
  <c r="DR483"/>
  <c r="BK483"/>
  <c r="BJ483"/>
  <c r="AQ483"/>
  <c r="EP483" s="1"/>
  <c r="AM483"/>
  <c r="AK483"/>
  <c r="AC483"/>
  <c r="Y483"/>
  <c r="U483"/>
  <c r="DK483" s="1"/>
  <c r="Q483"/>
  <c r="DH483" s="1"/>
  <c r="EU483" s="1"/>
  <c r="P483"/>
  <c r="AF483" s="1"/>
  <c r="DV482"/>
  <c r="DU482"/>
  <c r="DT482"/>
  <c r="DR482"/>
  <c r="BK482"/>
  <c r="BJ482"/>
  <c r="AQ482"/>
  <c r="EP482" s="1"/>
  <c r="AM482"/>
  <c r="AK482"/>
  <c r="P482"/>
  <c r="AD482" s="1"/>
  <c r="DV481"/>
  <c r="DU481"/>
  <c r="DT481"/>
  <c r="DR481"/>
  <c r="BK481"/>
  <c r="BJ481"/>
  <c r="AQ481"/>
  <c r="EP481" s="1"/>
  <c r="AM481"/>
  <c r="AK481"/>
  <c r="P481"/>
  <c r="AF481" s="1"/>
  <c r="DV480"/>
  <c r="DU480"/>
  <c r="DT480"/>
  <c r="DR480"/>
  <c r="BK480"/>
  <c r="BJ480"/>
  <c r="AQ480"/>
  <c r="EP480" s="1"/>
  <c r="AM480"/>
  <c r="AK480"/>
  <c r="P480"/>
  <c r="AD480" s="1"/>
  <c r="FZ479"/>
  <c r="FY479"/>
  <c r="FX479"/>
  <c r="FW479"/>
  <c r="FV479"/>
  <c r="FU479"/>
  <c r="FT479"/>
  <c r="FS479"/>
  <c r="FR479"/>
  <c r="FQ479"/>
  <c r="FP479"/>
  <c r="EZ479"/>
  <c r="EL479"/>
  <c r="DV479"/>
  <c r="DU479"/>
  <c r="DT479"/>
  <c r="DR479"/>
  <c r="BK479"/>
  <c r="BJ479"/>
  <c r="AQ479"/>
  <c r="EP479" s="1"/>
  <c r="AM479"/>
  <c r="AK479"/>
  <c r="P479"/>
  <c r="AD479" s="1"/>
  <c r="EO478"/>
  <c r="EK478"/>
  <c r="DV478"/>
  <c r="DU478"/>
  <c r="DT478"/>
  <c r="DR478"/>
  <c r="BK478"/>
  <c r="BJ478"/>
  <c r="AQ478"/>
  <c r="EP478" s="1"/>
  <c r="AM478"/>
  <c r="AK478"/>
  <c r="AC478"/>
  <c r="Y478"/>
  <c r="U478"/>
  <c r="DK478" s="1"/>
  <c r="Q478"/>
  <c r="DH478" s="1"/>
  <c r="EU478" s="1"/>
  <c r="P478"/>
  <c r="AF478" s="1"/>
  <c r="DV477"/>
  <c r="DU477"/>
  <c r="DT477"/>
  <c r="DR477"/>
  <c r="BK477"/>
  <c r="BJ477"/>
  <c r="AQ477"/>
  <c r="EP477" s="1"/>
  <c r="AM477"/>
  <c r="AK477"/>
  <c r="Z477"/>
  <c r="R477"/>
  <c r="DG477" s="1"/>
  <c r="ET477" s="1"/>
  <c r="P477"/>
  <c r="AD477" s="1"/>
  <c r="EP476"/>
  <c r="DV476"/>
  <c r="DU476"/>
  <c r="DT476"/>
  <c r="DR476"/>
  <c r="BK476"/>
  <c r="BJ476"/>
  <c r="AQ476"/>
  <c r="EQ476" s="1"/>
  <c r="AM476"/>
  <c r="AK476"/>
  <c r="P476"/>
  <c r="AF476" s="1"/>
  <c r="FZ475"/>
  <c r="FY475"/>
  <c r="FX475"/>
  <c r="FW475"/>
  <c r="FV475"/>
  <c r="FU475"/>
  <c r="FT475"/>
  <c r="FS475"/>
  <c r="FR475"/>
  <c r="FQ475"/>
  <c r="FP475"/>
  <c r="EZ475"/>
  <c r="EO475"/>
  <c r="EK475"/>
  <c r="DV475"/>
  <c r="DU475"/>
  <c r="DT475"/>
  <c r="DR475"/>
  <c r="BK475"/>
  <c r="BJ475"/>
  <c r="AQ475"/>
  <c r="EP475" s="1"/>
  <c r="AM475"/>
  <c r="AK475"/>
  <c r="AC475"/>
  <c r="Y475"/>
  <c r="U475"/>
  <c r="DK475" s="1"/>
  <c r="Q475"/>
  <c r="DH475" s="1"/>
  <c r="EU475" s="1"/>
  <c r="P475"/>
  <c r="AF475" s="1"/>
  <c r="DV474"/>
  <c r="DU474"/>
  <c r="DT474"/>
  <c r="DR474"/>
  <c r="BK474"/>
  <c r="BJ474"/>
  <c r="AQ474"/>
  <c r="EP474" s="1"/>
  <c r="AM474"/>
  <c r="AK474"/>
  <c r="Z474"/>
  <c r="R474"/>
  <c r="DG474" s="1"/>
  <c r="ET474" s="1"/>
  <c r="P474"/>
  <c r="AD474" s="1"/>
  <c r="EO473"/>
  <c r="EK473"/>
  <c r="DV473"/>
  <c r="DU473"/>
  <c r="DT473"/>
  <c r="DR473"/>
  <c r="BK473"/>
  <c r="BJ473"/>
  <c r="AQ473"/>
  <c r="EP473" s="1"/>
  <c r="AM473"/>
  <c r="AK473"/>
  <c r="P473"/>
  <c r="AF473" s="1"/>
  <c r="DV472"/>
  <c r="DU472"/>
  <c r="DT472"/>
  <c r="DR472"/>
  <c r="BK472"/>
  <c r="BJ472"/>
  <c r="AQ472"/>
  <c r="EP472" s="1"/>
  <c r="AM472"/>
  <c r="AK472"/>
  <c r="P472"/>
  <c r="AD472" s="1"/>
  <c r="FZ471"/>
  <c r="FY471"/>
  <c r="FX471"/>
  <c r="FW471"/>
  <c r="FV471"/>
  <c r="FU471"/>
  <c r="FT471"/>
  <c r="FS471"/>
  <c r="FR471"/>
  <c r="FQ471"/>
  <c r="FP471"/>
  <c r="EZ471"/>
  <c r="DV471"/>
  <c r="DU471"/>
  <c r="DT471"/>
  <c r="DR471"/>
  <c r="BK471"/>
  <c r="BJ471"/>
  <c r="AQ471"/>
  <c r="EP471" s="1"/>
  <c r="AM471"/>
  <c r="AK471"/>
  <c r="Z471"/>
  <c r="R471"/>
  <c r="DG471" s="1"/>
  <c r="ET471" s="1"/>
  <c r="P471"/>
  <c r="AD471" s="1"/>
  <c r="EO470"/>
  <c r="EK470"/>
  <c r="DV470"/>
  <c r="DU470"/>
  <c r="DT470"/>
  <c r="DR470"/>
  <c r="BK470"/>
  <c r="BJ470"/>
  <c r="AQ470"/>
  <c r="EP470" s="1"/>
  <c r="AM470"/>
  <c r="AK470"/>
  <c r="P470"/>
  <c r="AF470" s="1"/>
  <c r="EL469"/>
  <c r="DV469"/>
  <c r="DU469"/>
  <c r="DT469"/>
  <c r="DR469"/>
  <c r="BK469"/>
  <c r="BJ469"/>
  <c r="AQ469"/>
  <c r="EP469" s="1"/>
  <c r="AM469"/>
  <c r="AK469"/>
  <c r="P469"/>
  <c r="AD469" s="1"/>
  <c r="DV468"/>
  <c r="DU468"/>
  <c r="DT468"/>
  <c r="DR468"/>
  <c r="BK468"/>
  <c r="BJ468"/>
  <c r="AQ468"/>
  <c r="EQ468" s="1"/>
  <c r="AM468"/>
  <c r="AK468"/>
  <c r="P468"/>
  <c r="AF468" s="1"/>
  <c r="FZ467"/>
  <c r="FY467"/>
  <c r="FX467"/>
  <c r="FW467"/>
  <c r="FV467"/>
  <c r="FU467"/>
  <c r="FT467"/>
  <c r="FS467"/>
  <c r="FR467"/>
  <c r="FQ467"/>
  <c r="FP467"/>
  <c r="EZ467"/>
  <c r="DV467"/>
  <c r="DU467"/>
  <c r="DT467"/>
  <c r="DR467"/>
  <c r="BK467"/>
  <c r="BJ467"/>
  <c r="AQ467"/>
  <c r="EP467" s="1"/>
  <c r="AM467"/>
  <c r="AK467"/>
  <c r="AC467"/>
  <c r="Y467"/>
  <c r="U467"/>
  <c r="DK467" s="1"/>
  <c r="Q467"/>
  <c r="DH467" s="1"/>
  <c r="EU467" s="1"/>
  <c r="P467"/>
  <c r="AF467" s="1"/>
  <c r="DV466"/>
  <c r="DU466"/>
  <c r="DT466"/>
  <c r="DR466"/>
  <c r="BK466"/>
  <c r="BJ466"/>
  <c r="AQ466"/>
  <c r="EP466" s="1"/>
  <c r="AM466"/>
  <c r="AK466"/>
  <c r="P466"/>
  <c r="AD466" s="1"/>
  <c r="DV465"/>
  <c r="DU465"/>
  <c r="DT465"/>
  <c r="DR465"/>
  <c r="BK465"/>
  <c r="BJ465"/>
  <c r="AQ465"/>
  <c r="EP465" s="1"/>
  <c r="AM465"/>
  <c r="AK465"/>
  <c r="P465"/>
  <c r="AF465" s="1"/>
  <c r="DV464"/>
  <c r="DU464"/>
  <c r="DT464"/>
  <c r="DR464"/>
  <c r="BK464"/>
  <c r="BJ464"/>
  <c r="AQ464"/>
  <c r="EP464" s="1"/>
  <c r="AM464"/>
  <c r="AK464"/>
  <c r="P464"/>
  <c r="AD464" s="1"/>
  <c r="FZ463"/>
  <c r="FY463"/>
  <c r="FX463"/>
  <c r="FW463"/>
  <c r="FV463"/>
  <c r="FU463"/>
  <c r="FT463"/>
  <c r="FS463"/>
  <c r="FR463"/>
  <c r="FQ463"/>
  <c r="FP463"/>
  <c r="EZ463"/>
  <c r="EL463"/>
  <c r="DV463"/>
  <c r="DU463"/>
  <c r="DT463"/>
  <c r="DR463"/>
  <c r="BK463"/>
  <c r="BJ463"/>
  <c r="AQ463"/>
  <c r="EP463" s="1"/>
  <c r="AM463"/>
  <c r="AK463"/>
  <c r="P463"/>
  <c r="AD463" s="1"/>
  <c r="EO462"/>
  <c r="EK462"/>
  <c r="DV462"/>
  <c r="DU462"/>
  <c r="DT462"/>
  <c r="DR462"/>
  <c r="BK462"/>
  <c r="BJ462"/>
  <c r="AQ462"/>
  <c r="EP462" s="1"/>
  <c r="AM462"/>
  <c r="AK462"/>
  <c r="AC462"/>
  <c r="Y462"/>
  <c r="U462"/>
  <c r="DK462" s="1"/>
  <c r="Q462"/>
  <c r="DH462" s="1"/>
  <c r="EU462" s="1"/>
  <c r="P462"/>
  <c r="AF462" s="1"/>
  <c r="DV461"/>
  <c r="DU461"/>
  <c r="DT461"/>
  <c r="DR461"/>
  <c r="BK461"/>
  <c r="BJ461"/>
  <c r="AQ461"/>
  <c r="EP461" s="1"/>
  <c r="AM461"/>
  <c r="AK461"/>
  <c r="Z461"/>
  <c r="R461"/>
  <c r="DG461" s="1"/>
  <c r="ET461" s="1"/>
  <c r="P461"/>
  <c r="AD461" s="1"/>
  <c r="EP460"/>
  <c r="DV460"/>
  <c r="DU460"/>
  <c r="DT460"/>
  <c r="DR460"/>
  <c r="BK460"/>
  <c r="BJ460"/>
  <c r="AQ460"/>
  <c r="EQ460" s="1"/>
  <c r="AM460"/>
  <c r="AK460"/>
  <c r="P460"/>
  <c r="AF460" s="1"/>
  <c r="FZ459"/>
  <c r="FY459"/>
  <c r="FX459"/>
  <c r="FW459"/>
  <c r="FV459"/>
  <c r="FU459"/>
  <c r="FT459"/>
  <c r="FS459"/>
  <c r="FR459"/>
  <c r="FQ459"/>
  <c r="FP459"/>
  <c r="EZ459"/>
  <c r="EO459"/>
  <c r="EK459"/>
  <c r="DV459"/>
  <c r="DU459"/>
  <c r="DT459"/>
  <c r="DR459"/>
  <c r="BK459"/>
  <c r="BJ459"/>
  <c r="AQ459"/>
  <c r="EP459" s="1"/>
  <c r="AM459"/>
  <c r="AK459"/>
  <c r="AC459"/>
  <c r="Y459"/>
  <c r="U459"/>
  <c r="DK459" s="1"/>
  <c r="Q459"/>
  <c r="DH459" s="1"/>
  <c r="EU459" s="1"/>
  <c r="P459"/>
  <c r="AF459" s="1"/>
  <c r="DV458"/>
  <c r="DU458"/>
  <c r="DT458"/>
  <c r="DR458"/>
  <c r="BK458"/>
  <c r="BJ458"/>
  <c r="AQ458"/>
  <c r="EP458" s="1"/>
  <c r="AM458"/>
  <c r="AK458"/>
  <c r="Z458"/>
  <c r="R458"/>
  <c r="DG458" s="1"/>
  <c r="ET458" s="1"/>
  <c r="P458"/>
  <c r="AD458" s="1"/>
  <c r="EO457"/>
  <c r="EK457"/>
  <c r="DV457"/>
  <c r="DU457"/>
  <c r="DT457"/>
  <c r="DR457"/>
  <c r="BK457"/>
  <c r="BJ457"/>
  <c r="AQ457"/>
  <c r="EP457" s="1"/>
  <c r="AM457"/>
  <c r="AK457"/>
  <c r="P457"/>
  <c r="AF457" s="1"/>
  <c r="DV456"/>
  <c r="DU456"/>
  <c r="DT456"/>
  <c r="DR456"/>
  <c r="BK456"/>
  <c r="BJ456"/>
  <c r="AQ456"/>
  <c r="EP456" s="1"/>
  <c r="AM456"/>
  <c r="AK456"/>
  <c r="P456"/>
  <c r="AD456" s="1"/>
  <c r="FZ455"/>
  <c r="FY455"/>
  <c r="FX455"/>
  <c r="FW455"/>
  <c r="FV455"/>
  <c r="FU455"/>
  <c r="FT455"/>
  <c r="FS455"/>
  <c r="FR455"/>
  <c r="FQ455"/>
  <c r="FP455"/>
  <c r="EZ455"/>
  <c r="DV455"/>
  <c r="DU455"/>
  <c r="DT455"/>
  <c r="DR455"/>
  <c r="BK455"/>
  <c r="BJ455"/>
  <c r="AQ455"/>
  <c r="EP455" s="1"/>
  <c r="AM455"/>
  <c r="AK455"/>
  <c r="Z455"/>
  <c r="R455"/>
  <c r="DG455" s="1"/>
  <c r="ET455" s="1"/>
  <c r="P455"/>
  <c r="AD455" s="1"/>
  <c r="EO454"/>
  <c r="EK454"/>
  <c r="DV454"/>
  <c r="DU454"/>
  <c r="DT454"/>
  <c r="DR454"/>
  <c r="BK454"/>
  <c r="BJ454"/>
  <c r="AQ454"/>
  <c r="EP454" s="1"/>
  <c r="AM454"/>
  <c r="AK454"/>
  <c r="P454"/>
  <c r="AF454" s="1"/>
  <c r="EL453"/>
  <c r="DV453"/>
  <c r="DU453"/>
  <c r="DT453"/>
  <c r="DR453"/>
  <c r="BK453"/>
  <c r="BJ453"/>
  <c r="AQ453"/>
  <c r="EP453" s="1"/>
  <c r="AM453"/>
  <c r="AK453"/>
  <c r="P453"/>
  <c r="AD453" s="1"/>
  <c r="DV452"/>
  <c r="DU452"/>
  <c r="DT452"/>
  <c r="DR452"/>
  <c r="BK452"/>
  <c r="BJ452"/>
  <c r="AQ452"/>
  <c r="EQ452" s="1"/>
  <c r="AM452"/>
  <c r="AK452"/>
  <c r="P452"/>
  <c r="AF452" s="1"/>
  <c r="FZ451"/>
  <c r="FY451"/>
  <c r="FX451"/>
  <c r="FW451"/>
  <c r="FV451"/>
  <c r="FU451"/>
  <c r="FT451"/>
  <c r="FS451"/>
  <c r="FR451"/>
  <c r="FQ451"/>
  <c r="FP451"/>
  <c r="EZ451"/>
  <c r="DV451"/>
  <c r="DU451"/>
  <c r="DT451"/>
  <c r="DR451"/>
  <c r="BK451"/>
  <c r="BJ451"/>
  <c r="AQ451"/>
  <c r="EP451" s="1"/>
  <c r="AM451"/>
  <c r="AK451"/>
  <c r="AC451"/>
  <c r="Y451"/>
  <c r="U451"/>
  <c r="DK451" s="1"/>
  <c r="Q451"/>
  <c r="DH451" s="1"/>
  <c r="EU451" s="1"/>
  <c r="P451"/>
  <c r="AF451" s="1"/>
  <c r="DV450"/>
  <c r="DU450"/>
  <c r="DT450"/>
  <c r="DR450"/>
  <c r="BK450"/>
  <c r="BJ450"/>
  <c r="AQ450"/>
  <c r="EP450" s="1"/>
  <c r="AM450"/>
  <c r="AK450"/>
  <c r="P450"/>
  <c r="AD450" s="1"/>
  <c r="DV449"/>
  <c r="DU449"/>
  <c r="DT449"/>
  <c r="DR449"/>
  <c r="BK449"/>
  <c r="BJ449"/>
  <c r="AQ449"/>
  <c r="EP449" s="1"/>
  <c r="AM449"/>
  <c r="AK449"/>
  <c r="P449"/>
  <c r="AF449" s="1"/>
  <c r="DV448"/>
  <c r="DU448"/>
  <c r="DT448"/>
  <c r="DR448"/>
  <c r="BK448"/>
  <c r="BJ448"/>
  <c r="AQ448"/>
  <c r="EP448" s="1"/>
  <c r="AM448"/>
  <c r="AK448"/>
  <c r="P448"/>
  <c r="AD448" s="1"/>
  <c r="FZ447"/>
  <c r="FY447"/>
  <c r="FX447"/>
  <c r="FW447"/>
  <c r="FV447"/>
  <c r="FU447"/>
  <c r="FT447"/>
  <c r="FS447"/>
  <c r="FR447"/>
  <c r="FQ447"/>
  <c r="FP447"/>
  <c r="EZ447"/>
  <c r="EL447"/>
  <c r="DV447"/>
  <c r="DU447"/>
  <c r="DT447"/>
  <c r="DR447"/>
  <c r="BK447"/>
  <c r="BJ447"/>
  <c r="AQ447"/>
  <c r="EP447" s="1"/>
  <c r="AM447"/>
  <c r="AK447"/>
  <c r="P447"/>
  <c r="AD447" s="1"/>
  <c r="EO446"/>
  <c r="EK446"/>
  <c r="DV446"/>
  <c r="DU446"/>
  <c r="DT446"/>
  <c r="DR446"/>
  <c r="BK446"/>
  <c r="BJ446"/>
  <c r="AQ446"/>
  <c r="EP446" s="1"/>
  <c r="AM446"/>
  <c r="AK446"/>
  <c r="AC446"/>
  <c r="Y446"/>
  <c r="U446"/>
  <c r="DK446" s="1"/>
  <c r="Q446"/>
  <c r="DH446" s="1"/>
  <c r="EU446" s="1"/>
  <c r="P446"/>
  <c r="AF446" s="1"/>
  <c r="DV445"/>
  <c r="DU445"/>
  <c r="DT445"/>
  <c r="DR445"/>
  <c r="BK445"/>
  <c r="BJ445"/>
  <c r="AQ445"/>
  <c r="EP445" s="1"/>
  <c r="AM445"/>
  <c r="AK445"/>
  <c r="Z445"/>
  <c r="R445"/>
  <c r="DG445" s="1"/>
  <c r="ET445" s="1"/>
  <c r="P445"/>
  <c r="AD445" s="1"/>
  <c r="EP444"/>
  <c r="DV444"/>
  <c r="DU444"/>
  <c r="DT444"/>
  <c r="DR444"/>
  <c r="BK444"/>
  <c r="BJ444"/>
  <c r="AQ444"/>
  <c r="EQ444" s="1"/>
  <c r="AM444"/>
  <c r="AK444"/>
  <c r="P444"/>
  <c r="AF444" s="1"/>
  <c r="FZ443"/>
  <c r="FY443"/>
  <c r="FX443"/>
  <c r="FW443"/>
  <c r="FV443"/>
  <c r="FU443"/>
  <c r="FT443"/>
  <c r="FS443"/>
  <c r="FR443"/>
  <c r="FQ443"/>
  <c r="FP443"/>
  <c r="EZ443"/>
  <c r="EO443"/>
  <c r="EK443"/>
  <c r="DV443"/>
  <c r="DU443"/>
  <c r="DT443"/>
  <c r="DR443"/>
  <c r="BK443"/>
  <c r="BJ443"/>
  <c r="AQ443"/>
  <c r="EP443" s="1"/>
  <c r="AM443"/>
  <c r="AK443"/>
  <c r="AC443"/>
  <c r="Y443"/>
  <c r="U443"/>
  <c r="DK443" s="1"/>
  <c r="Q443"/>
  <c r="DH443" s="1"/>
  <c r="EU443" s="1"/>
  <c r="P443"/>
  <c r="AF443" s="1"/>
  <c r="DV442"/>
  <c r="DU442"/>
  <c r="DT442"/>
  <c r="DR442"/>
  <c r="BK442"/>
  <c r="BJ442"/>
  <c r="AQ442"/>
  <c r="EP442" s="1"/>
  <c r="AM442"/>
  <c r="AK442"/>
  <c r="P442"/>
  <c r="AA442" s="1"/>
  <c r="DV441"/>
  <c r="DU441"/>
  <c r="DT441"/>
  <c r="DR441"/>
  <c r="BK441"/>
  <c r="BJ441"/>
  <c r="AQ441"/>
  <c r="EP441" s="1"/>
  <c r="AM441"/>
  <c r="AK441"/>
  <c r="P441"/>
  <c r="AF441" s="1"/>
  <c r="DV440"/>
  <c r="DU440"/>
  <c r="DT440"/>
  <c r="DR440"/>
  <c r="BK440"/>
  <c r="BJ440"/>
  <c r="AQ440"/>
  <c r="EQ440" s="1"/>
  <c r="AM440"/>
  <c r="AK440"/>
  <c r="AC440"/>
  <c r="Y440"/>
  <c r="U440"/>
  <c r="DK440" s="1"/>
  <c r="Q440"/>
  <c r="DH440" s="1"/>
  <c r="EU440" s="1"/>
  <c r="P440"/>
  <c r="AF440" s="1"/>
  <c r="FZ439"/>
  <c r="FY439"/>
  <c r="FX439"/>
  <c r="FW439"/>
  <c r="FV439"/>
  <c r="FU439"/>
  <c r="FT439"/>
  <c r="FS439"/>
  <c r="FR439"/>
  <c r="FQ439"/>
  <c r="FP439"/>
  <c r="EZ439"/>
  <c r="DV439"/>
  <c r="DU439"/>
  <c r="DT439"/>
  <c r="DR439"/>
  <c r="BK439"/>
  <c r="BJ439"/>
  <c r="AQ439"/>
  <c r="EP439" s="1"/>
  <c r="AM439"/>
  <c r="AK439"/>
  <c r="AC439"/>
  <c r="Y439"/>
  <c r="U439"/>
  <c r="DK439" s="1"/>
  <c r="Q439"/>
  <c r="DH439" s="1"/>
  <c r="EU439" s="1"/>
  <c r="P439"/>
  <c r="AF439" s="1"/>
  <c r="DV438"/>
  <c r="DU438"/>
  <c r="DT438"/>
  <c r="DR438"/>
  <c r="BK438"/>
  <c r="BJ438"/>
  <c r="AQ438"/>
  <c r="EP438" s="1"/>
  <c r="AM438"/>
  <c r="AK438"/>
  <c r="P438"/>
  <c r="AF438" s="1"/>
  <c r="DV437"/>
  <c r="DU437"/>
  <c r="DT437"/>
  <c r="DR437"/>
  <c r="BK437"/>
  <c r="BJ437"/>
  <c r="AQ437"/>
  <c r="EP437" s="1"/>
  <c r="FI439" s="1"/>
  <c r="AM437"/>
  <c r="AK437"/>
  <c r="AC437"/>
  <c r="Y437"/>
  <c r="U437"/>
  <c r="DK437" s="1"/>
  <c r="Q437"/>
  <c r="DH437" s="1"/>
  <c r="EU437" s="1"/>
  <c r="P437"/>
  <c r="AF437" s="1"/>
  <c r="DV436"/>
  <c r="DU436"/>
  <c r="DT436"/>
  <c r="DR436"/>
  <c r="BK436"/>
  <c r="BJ436"/>
  <c r="AQ436"/>
  <c r="EQ436" s="1"/>
  <c r="AM436"/>
  <c r="AK436"/>
  <c r="P436"/>
  <c r="AF436" s="1"/>
  <c r="FZ435"/>
  <c r="FY435"/>
  <c r="FX435"/>
  <c r="FW435"/>
  <c r="FV435"/>
  <c r="FU435"/>
  <c r="FT435"/>
  <c r="FS435"/>
  <c r="FR435"/>
  <c r="FQ435"/>
  <c r="FP435"/>
  <c r="EZ435"/>
  <c r="DV435"/>
  <c r="DU435"/>
  <c r="DT435"/>
  <c r="DR435"/>
  <c r="BK435"/>
  <c r="BJ435"/>
  <c r="AQ435"/>
  <c r="EP435" s="1"/>
  <c r="AM435"/>
  <c r="AK435"/>
  <c r="P435"/>
  <c r="AF435" s="1"/>
  <c r="DV434"/>
  <c r="DU434"/>
  <c r="DT434"/>
  <c r="DR434"/>
  <c r="BK434"/>
  <c r="BJ434"/>
  <c r="AQ434"/>
  <c r="EP434" s="1"/>
  <c r="AM434"/>
  <c r="AK434"/>
  <c r="AC434"/>
  <c r="Y434"/>
  <c r="U434"/>
  <c r="DK434" s="1"/>
  <c r="Q434"/>
  <c r="DH434" s="1"/>
  <c r="EU434" s="1"/>
  <c r="P434"/>
  <c r="AF434" s="1"/>
  <c r="DV433"/>
  <c r="DU433"/>
  <c r="DT433"/>
  <c r="DR433"/>
  <c r="BK433"/>
  <c r="BJ433"/>
  <c r="AQ433"/>
  <c r="EP433" s="1"/>
  <c r="FI435" s="1"/>
  <c r="AM433"/>
  <c r="AK433"/>
  <c r="P433"/>
  <c r="AF433" s="1"/>
  <c r="EP432"/>
  <c r="DV432"/>
  <c r="DU432"/>
  <c r="DT432"/>
  <c r="DR432"/>
  <c r="BK432"/>
  <c r="BJ432"/>
  <c r="AQ432"/>
  <c r="EQ432" s="1"/>
  <c r="AM432"/>
  <c r="AK432"/>
  <c r="P432"/>
  <c r="AF432" s="1"/>
  <c r="FZ431"/>
  <c r="FY431"/>
  <c r="FX431"/>
  <c r="FW431"/>
  <c r="FV431"/>
  <c r="FU431"/>
  <c r="FT431"/>
  <c r="FS431"/>
  <c r="FR431"/>
  <c r="FQ431"/>
  <c r="FP431"/>
  <c r="EZ431"/>
  <c r="EO431"/>
  <c r="EK431"/>
  <c r="DV431"/>
  <c r="DU431"/>
  <c r="DT431"/>
  <c r="DR431"/>
  <c r="BK431"/>
  <c r="BJ431"/>
  <c r="AQ431"/>
  <c r="EP431" s="1"/>
  <c r="AM431"/>
  <c r="AK431"/>
  <c r="P431"/>
  <c r="AF431" s="1"/>
  <c r="DV430"/>
  <c r="DU430"/>
  <c r="DT430"/>
  <c r="DR430"/>
  <c r="BK430"/>
  <c r="BJ430"/>
  <c r="AQ430"/>
  <c r="EP430" s="1"/>
  <c r="AM430"/>
  <c r="AK430"/>
  <c r="P430"/>
  <c r="AF430" s="1"/>
  <c r="EO429"/>
  <c r="EK429"/>
  <c r="DV429"/>
  <c r="DU429"/>
  <c r="DT429"/>
  <c r="DR429"/>
  <c r="BK429"/>
  <c r="BJ429"/>
  <c r="AQ429"/>
  <c r="EP429" s="1"/>
  <c r="FI431" s="1"/>
  <c r="AM429"/>
  <c r="AK429"/>
  <c r="P429"/>
  <c r="AF429" s="1"/>
  <c r="DV428"/>
  <c r="DU428"/>
  <c r="DT428"/>
  <c r="DR428"/>
  <c r="BK428"/>
  <c r="BJ428"/>
  <c r="AQ428"/>
  <c r="EQ428" s="1"/>
  <c r="AM428"/>
  <c r="AK428"/>
  <c r="P428"/>
  <c r="AF428" s="1"/>
  <c r="FZ427"/>
  <c r="FY427"/>
  <c r="FX427"/>
  <c r="FW427"/>
  <c r="FV427"/>
  <c r="FU427"/>
  <c r="FT427"/>
  <c r="FS427"/>
  <c r="FR427"/>
  <c r="FQ427"/>
  <c r="FP427"/>
  <c r="EZ427"/>
  <c r="DV427"/>
  <c r="DU427"/>
  <c r="DT427"/>
  <c r="DR427"/>
  <c r="BK427"/>
  <c r="BJ427"/>
  <c r="AQ427"/>
  <c r="EP427" s="1"/>
  <c r="AM427"/>
  <c r="AK427"/>
  <c r="P427"/>
  <c r="AF427" s="1"/>
  <c r="EO426"/>
  <c r="EK426"/>
  <c r="DV426"/>
  <c r="DU426"/>
  <c r="DT426"/>
  <c r="DR426"/>
  <c r="BK426"/>
  <c r="BJ426"/>
  <c r="AQ426"/>
  <c r="EP426" s="1"/>
  <c r="AM426"/>
  <c r="AK426"/>
  <c r="P426"/>
  <c r="AF426" s="1"/>
  <c r="DV425"/>
  <c r="DU425"/>
  <c r="DT425"/>
  <c r="DR425"/>
  <c r="BK425"/>
  <c r="BJ425"/>
  <c r="AQ425"/>
  <c r="EP425" s="1"/>
  <c r="FI427" s="1"/>
  <c r="AM425"/>
  <c r="AK425"/>
  <c r="P425"/>
  <c r="AF425" s="1"/>
  <c r="DV424"/>
  <c r="DU424"/>
  <c r="DT424"/>
  <c r="DR424"/>
  <c r="BK424"/>
  <c r="BJ424"/>
  <c r="AQ424"/>
  <c r="EQ424" s="1"/>
  <c r="AM424"/>
  <c r="AK424"/>
  <c r="AC424"/>
  <c r="Y424"/>
  <c r="U424"/>
  <c r="DK424" s="1"/>
  <c r="Q424"/>
  <c r="DH424" s="1"/>
  <c r="EU424" s="1"/>
  <c r="P424"/>
  <c r="AF424" s="1"/>
  <c r="FZ423"/>
  <c r="FY423"/>
  <c r="FX423"/>
  <c r="FW423"/>
  <c r="FV423"/>
  <c r="FU423"/>
  <c r="FT423"/>
  <c r="FS423"/>
  <c r="FR423"/>
  <c r="FQ423"/>
  <c r="FP423"/>
  <c r="EZ423"/>
  <c r="EM423"/>
  <c r="DV423"/>
  <c r="DU423"/>
  <c r="DT423"/>
  <c r="DR423"/>
  <c r="BK423"/>
  <c r="BJ423"/>
  <c r="AQ423"/>
  <c r="AM423"/>
  <c r="AK423"/>
  <c r="AC423"/>
  <c r="Y423"/>
  <c r="U423"/>
  <c r="DK423" s="1"/>
  <c r="Q423"/>
  <c r="DH423" s="1"/>
  <c r="EU423" s="1"/>
  <c r="P423"/>
  <c r="AF423" s="1"/>
  <c r="DV422"/>
  <c r="DU422"/>
  <c r="DT422"/>
  <c r="DR422"/>
  <c r="BK422"/>
  <c r="BJ422"/>
  <c r="AQ422"/>
  <c r="EP422" s="1"/>
  <c r="AM422"/>
  <c r="AK422"/>
  <c r="Z422"/>
  <c r="R422"/>
  <c r="DG422" s="1"/>
  <c r="ET422" s="1"/>
  <c r="P422"/>
  <c r="AD422" s="1"/>
  <c r="EO421"/>
  <c r="EK421"/>
  <c r="DV421"/>
  <c r="DU421"/>
  <c r="DT421"/>
  <c r="DR421"/>
  <c r="BK421"/>
  <c r="BJ421"/>
  <c r="AQ421"/>
  <c r="EP421" s="1"/>
  <c r="AM421"/>
  <c r="AK421"/>
  <c r="AA421"/>
  <c r="S421"/>
  <c r="DI421" s="1"/>
  <c r="P421"/>
  <c r="DV420"/>
  <c r="DU420"/>
  <c r="DT420"/>
  <c r="DR420"/>
  <c r="BK420"/>
  <c r="BJ420"/>
  <c r="AQ420"/>
  <c r="AM420"/>
  <c r="AK420"/>
  <c r="P420"/>
  <c r="AD420" s="1"/>
  <c r="DV419"/>
  <c r="DU419"/>
  <c r="DT419"/>
  <c r="DR419"/>
  <c r="BK419"/>
  <c r="BJ419"/>
  <c r="AQ419"/>
  <c r="AM419"/>
  <c r="AK419"/>
  <c r="Z419"/>
  <c r="R419"/>
  <c r="DG419" s="1"/>
  <c r="P419"/>
  <c r="AD419" s="1"/>
  <c r="DV418"/>
  <c r="DU418"/>
  <c r="DT418"/>
  <c r="DR418"/>
  <c r="BK418"/>
  <c r="BJ418"/>
  <c r="AQ418"/>
  <c r="AM418"/>
  <c r="AK418"/>
  <c r="P418"/>
  <c r="AD418" s="1"/>
  <c r="DV417"/>
  <c r="DU417"/>
  <c r="DT417"/>
  <c r="DR417"/>
  <c r="BK417"/>
  <c r="BJ417"/>
  <c r="AQ417"/>
  <c r="AM417"/>
  <c r="AK417"/>
  <c r="Z417"/>
  <c r="R417"/>
  <c r="DG417" s="1"/>
  <c r="P417"/>
  <c r="AD417" s="1"/>
  <c r="DV416"/>
  <c r="DU416"/>
  <c r="DT416"/>
  <c r="DR416"/>
  <c r="BK416"/>
  <c r="BJ416"/>
  <c r="AQ416"/>
  <c r="AM416"/>
  <c r="AK416"/>
  <c r="P416"/>
  <c r="AD416" s="1"/>
  <c r="DV415"/>
  <c r="DU415"/>
  <c r="DT415"/>
  <c r="DR415"/>
  <c r="BK415"/>
  <c r="BJ415"/>
  <c r="AQ415"/>
  <c r="AM415"/>
  <c r="AK415"/>
  <c r="Z415"/>
  <c r="R415"/>
  <c r="DG415" s="1"/>
  <c r="P415"/>
  <c r="AD415" s="1"/>
  <c r="DV414"/>
  <c r="DU414"/>
  <c r="DT414"/>
  <c r="DR414"/>
  <c r="BK414"/>
  <c r="BJ414"/>
  <c r="AQ414"/>
  <c r="AM414"/>
  <c r="AK414"/>
  <c r="P414"/>
  <c r="AD414" s="1"/>
  <c r="DV413"/>
  <c r="DU413"/>
  <c r="DT413"/>
  <c r="DR413"/>
  <c r="BK413"/>
  <c r="BJ413"/>
  <c r="AQ413"/>
  <c r="AM413"/>
  <c r="AK413"/>
  <c r="Z413"/>
  <c r="R413"/>
  <c r="DG413" s="1"/>
  <c r="P413"/>
  <c r="AD413" s="1"/>
  <c r="DV412"/>
  <c r="DU412"/>
  <c r="DT412"/>
  <c r="DR412"/>
  <c r="BK412"/>
  <c r="BJ412"/>
  <c r="AQ412"/>
  <c r="AM412"/>
  <c r="AK412"/>
  <c r="P412"/>
  <c r="AD412" s="1"/>
  <c r="DV411"/>
  <c r="DU411"/>
  <c r="DT411"/>
  <c r="DR411"/>
  <c r="BK411"/>
  <c r="BJ411"/>
  <c r="AQ411"/>
  <c r="AM411"/>
  <c r="AK411"/>
  <c r="Z411"/>
  <c r="R411"/>
  <c r="DG411" s="1"/>
  <c r="P411"/>
  <c r="AD411" s="1"/>
  <c r="DV410"/>
  <c r="DU410"/>
  <c r="DT410"/>
  <c r="DR410"/>
  <c r="BK410"/>
  <c r="BJ410"/>
  <c r="AQ410"/>
  <c r="AM410"/>
  <c r="AK410"/>
  <c r="P410"/>
  <c r="AD410" s="1"/>
  <c r="FZ409"/>
  <c r="FY409"/>
  <c r="FX409"/>
  <c r="FW409"/>
  <c r="FV409"/>
  <c r="FU409"/>
  <c r="FT409"/>
  <c r="FS409"/>
  <c r="FR409"/>
  <c r="FQ409"/>
  <c r="FP409"/>
  <c r="EZ409"/>
  <c r="DV409"/>
  <c r="DU409"/>
  <c r="DT409"/>
  <c r="DR409"/>
  <c r="BK409"/>
  <c r="BJ409"/>
  <c r="AQ409"/>
  <c r="EP409" s="1"/>
  <c r="AM409"/>
  <c r="AK409"/>
  <c r="Z409"/>
  <c r="R409"/>
  <c r="DG409" s="1"/>
  <c r="ET409" s="1"/>
  <c r="P409"/>
  <c r="AD409" s="1"/>
  <c r="EO408"/>
  <c r="EK408"/>
  <c r="DV408"/>
  <c r="DU408"/>
  <c r="DT408"/>
  <c r="DR408"/>
  <c r="BK408"/>
  <c r="BJ408"/>
  <c r="AQ408"/>
  <c r="EP408" s="1"/>
  <c r="AM408"/>
  <c r="AK408"/>
  <c r="P408"/>
  <c r="AA408" s="1"/>
  <c r="EL407"/>
  <c r="DV407"/>
  <c r="DU407"/>
  <c r="DT407"/>
  <c r="DR407"/>
  <c r="BK407"/>
  <c r="BJ407"/>
  <c r="AQ407"/>
  <c r="EP407" s="1"/>
  <c r="FI409" s="1"/>
  <c r="AM407"/>
  <c r="AK407"/>
  <c r="P407"/>
  <c r="AD407" s="1"/>
  <c r="DV406"/>
  <c r="DU406"/>
  <c r="DT406"/>
  <c r="DR406"/>
  <c r="BK406"/>
  <c r="BJ406"/>
  <c r="AQ406"/>
  <c r="AM406"/>
  <c r="AK406"/>
  <c r="AA406"/>
  <c r="S406"/>
  <c r="DI406" s="1"/>
  <c r="P406"/>
  <c r="FZ405"/>
  <c r="FY405"/>
  <c r="FX405"/>
  <c r="FW405"/>
  <c r="FV405"/>
  <c r="FU405"/>
  <c r="FT405"/>
  <c r="FS405"/>
  <c r="FR405"/>
  <c r="FQ405"/>
  <c r="FP405"/>
  <c r="EZ405"/>
  <c r="DV405"/>
  <c r="DU405"/>
  <c r="DT405"/>
  <c r="DR405"/>
  <c r="BK405"/>
  <c r="BJ405"/>
  <c r="AQ405"/>
  <c r="EM405" s="1"/>
  <c r="AM405"/>
  <c r="AK405"/>
  <c r="AC405"/>
  <c r="Y405"/>
  <c r="U405"/>
  <c r="Q405"/>
  <c r="DH405" s="1"/>
  <c r="EU405" s="1"/>
  <c r="P405"/>
  <c r="AF405" s="1"/>
  <c r="EP404"/>
  <c r="DV404"/>
  <c r="DU404"/>
  <c r="DT404"/>
  <c r="DR404"/>
  <c r="BK404"/>
  <c r="BJ404"/>
  <c r="AQ404"/>
  <c r="EL404" s="1"/>
  <c r="AM404"/>
  <c r="AK404"/>
  <c r="P404"/>
  <c r="AD404" s="1"/>
  <c r="EM403"/>
  <c r="DV403"/>
  <c r="DU403"/>
  <c r="DT403"/>
  <c r="DR403"/>
  <c r="BK403"/>
  <c r="BJ403"/>
  <c r="AQ403"/>
  <c r="AM403"/>
  <c r="AK403"/>
  <c r="P403"/>
  <c r="AA403" s="1"/>
  <c r="DV402"/>
  <c r="DU402"/>
  <c r="DT402"/>
  <c r="DR402"/>
  <c r="BK402"/>
  <c r="BJ402"/>
  <c r="AQ402"/>
  <c r="EP402" s="1"/>
  <c r="AM402"/>
  <c r="AK402"/>
  <c r="P402"/>
  <c r="V402" s="1"/>
  <c r="FZ401"/>
  <c r="FY401"/>
  <c r="FX401"/>
  <c r="FW401"/>
  <c r="FV401"/>
  <c r="FU401"/>
  <c r="FT401"/>
  <c r="FS401"/>
  <c r="FR401"/>
  <c r="FQ401"/>
  <c r="FP401"/>
  <c r="EZ401"/>
  <c r="EL401"/>
  <c r="DV401"/>
  <c r="DU401"/>
  <c r="DT401"/>
  <c r="DR401"/>
  <c r="BK401"/>
  <c r="BJ401"/>
  <c r="AQ401"/>
  <c r="EP401" s="1"/>
  <c r="AM401"/>
  <c r="AK401"/>
  <c r="P401"/>
  <c r="AD401" s="1"/>
  <c r="EO400"/>
  <c r="EK400"/>
  <c r="DV400"/>
  <c r="DU400"/>
  <c r="DT400"/>
  <c r="DR400"/>
  <c r="BK400"/>
  <c r="BJ400"/>
  <c r="AQ400"/>
  <c r="EP400" s="1"/>
  <c r="AM400"/>
  <c r="AK400"/>
  <c r="AC400"/>
  <c r="Y400"/>
  <c r="U400"/>
  <c r="DK400" s="1"/>
  <c r="Q400"/>
  <c r="DH400" s="1"/>
  <c r="EU400" s="1"/>
  <c r="P400"/>
  <c r="AF400" s="1"/>
  <c r="DV399"/>
  <c r="DU399"/>
  <c r="DT399"/>
  <c r="DR399"/>
  <c r="BK399"/>
  <c r="BJ399"/>
  <c r="AQ399"/>
  <c r="EP399" s="1"/>
  <c r="AM399"/>
  <c r="AK399"/>
  <c r="Z399"/>
  <c r="R399"/>
  <c r="DG399" s="1"/>
  <c r="ET399" s="1"/>
  <c r="P399"/>
  <c r="AD399" s="1"/>
  <c r="EP398"/>
  <c r="DV398"/>
  <c r="DU398"/>
  <c r="DT398"/>
  <c r="DR398"/>
  <c r="BK398"/>
  <c r="BJ398"/>
  <c r="AQ398"/>
  <c r="EQ398" s="1"/>
  <c r="AM398"/>
  <c r="AK398"/>
  <c r="AA398"/>
  <c r="S398"/>
  <c r="DI398" s="1"/>
  <c r="P398"/>
  <c r="FZ397"/>
  <c r="FY397"/>
  <c r="FX397"/>
  <c r="FW397"/>
  <c r="FV397"/>
  <c r="FU397"/>
  <c r="FT397"/>
  <c r="FS397"/>
  <c r="FR397"/>
  <c r="FQ397"/>
  <c r="FP397"/>
  <c r="EZ397"/>
  <c r="EO397"/>
  <c r="EK397"/>
  <c r="DV397"/>
  <c r="DU397"/>
  <c r="DT397"/>
  <c r="DR397"/>
  <c r="BK397"/>
  <c r="BJ397"/>
  <c r="AQ397"/>
  <c r="EP397" s="1"/>
  <c r="AM397"/>
  <c r="AK397"/>
  <c r="AC397"/>
  <c r="Y397"/>
  <c r="U397"/>
  <c r="DK397" s="1"/>
  <c r="Q397"/>
  <c r="DH397" s="1"/>
  <c r="EU397" s="1"/>
  <c r="P397"/>
  <c r="AF397" s="1"/>
  <c r="DV396"/>
  <c r="DU396"/>
  <c r="DT396"/>
  <c r="DR396"/>
  <c r="BK396"/>
  <c r="BJ396"/>
  <c r="AQ396"/>
  <c r="EP396" s="1"/>
  <c r="AM396"/>
  <c r="AK396"/>
  <c r="Z396"/>
  <c r="R396"/>
  <c r="DG396" s="1"/>
  <c r="ET396" s="1"/>
  <c r="P396"/>
  <c r="AD396" s="1"/>
  <c r="EO395"/>
  <c r="EK395"/>
  <c r="DV395"/>
  <c r="DU395"/>
  <c r="DT395"/>
  <c r="DR395"/>
  <c r="BK395"/>
  <c r="BJ395"/>
  <c r="AQ395"/>
  <c r="EP395" s="1"/>
  <c r="AM395"/>
  <c r="AK395"/>
  <c r="AA395"/>
  <c r="S395"/>
  <c r="DI395" s="1"/>
  <c r="P395"/>
  <c r="DV394"/>
  <c r="DU394"/>
  <c r="DT394"/>
  <c r="DR394"/>
  <c r="BK394"/>
  <c r="BJ394"/>
  <c r="AQ394"/>
  <c r="AM394"/>
  <c r="AK394"/>
  <c r="P394"/>
  <c r="AD394" s="1"/>
  <c r="FZ393"/>
  <c r="FY393"/>
  <c r="FX393"/>
  <c r="FW393"/>
  <c r="FV393"/>
  <c r="FU393"/>
  <c r="FT393"/>
  <c r="FS393"/>
  <c r="FR393"/>
  <c r="FQ393"/>
  <c r="FP393"/>
  <c r="EZ393"/>
  <c r="DV393"/>
  <c r="DU393"/>
  <c r="DT393"/>
  <c r="DR393"/>
  <c r="BK393"/>
  <c r="BJ393"/>
  <c r="AQ393"/>
  <c r="EP393" s="1"/>
  <c r="AM393"/>
  <c r="AK393"/>
  <c r="Z393"/>
  <c r="R393"/>
  <c r="DG393" s="1"/>
  <c r="ET393" s="1"/>
  <c r="P393"/>
  <c r="AD393" s="1"/>
  <c r="EO392"/>
  <c r="EK392"/>
  <c r="DV392"/>
  <c r="DU392"/>
  <c r="DT392"/>
  <c r="DR392"/>
  <c r="BK392"/>
  <c r="BJ392"/>
  <c r="AQ392"/>
  <c r="EP392" s="1"/>
  <c r="AM392"/>
  <c r="AK392"/>
  <c r="P392"/>
  <c r="AA392" s="1"/>
  <c r="EL391"/>
  <c r="DV391"/>
  <c r="DU391"/>
  <c r="DT391"/>
  <c r="DR391"/>
  <c r="BK391"/>
  <c r="BJ391"/>
  <c r="AQ391"/>
  <c r="EP391" s="1"/>
  <c r="FI393" s="1"/>
  <c r="AM391"/>
  <c r="AK391"/>
  <c r="P391"/>
  <c r="AD391" s="1"/>
  <c r="DV390"/>
  <c r="DU390"/>
  <c r="DT390"/>
  <c r="DR390"/>
  <c r="BK390"/>
  <c r="BJ390"/>
  <c r="AQ390"/>
  <c r="AM390"/>
  <c r="AK390"/>
  <c r="AA390"/>
  <c r="S390"/>
  <c r="DI390" s="1"/>
  <c r="P390"/>
  <c r="FZ389"/>
  <c r="FY389"/>
  <c r="FX389"/>
  <c r="FW389"/>
  <c r="FV389"/>
  <c r="FU389"/>
  <c r="FT389"/>
  <c r="FS389"/>
  <c r="FR389"/>
  <c r="FQ389"/>
  <c r="FP389"/>
  <c r="EZ389"/>
  <c r="DV389"/>
  <c r="DU389"/>
  <c r="DT389"/>
  <c r="DR389"/>
  <c r="BK389"/>
  <c r="BJ389"/>
  <c r="AQ389"/>
  <c r="EM389" s="1"/>
  <c r="AM389"/>
  <c r="AK389"/>
  <c r="AC389"/>
  <c r="Y389"/>
  <c r="U389"/>
  <c r="Q389"/>
  <c r="DH389" s="1"/>
  <c r="EU389" s="1"/>
  <c r="P389"/>
  <c r="AF389" s="1"/>
  <c r="EP388"/>
  <c r="DV388"/>
  <c r="DU388"/>
  <c r="DT388"/>
  <c r="DR388"/>
  <c r="BK388"/>
  <c r="BJ388"/>
  <c r="AQ388"/>
  <c r="EL388" s="1"/>
  <c r="AM388"/>
  <c r="AK388"/>
  <c r="P388"/>
  <c r="AD388" s="1"/>
  <c r="EM387"/>
  <c r="DV387"/>
  <c r="DU387"/>
  <c r="DT387"/>
  <c r="DR387"/>
  <c r="BK387"/>
  <c r="BJ387"/>
  <c r="AQ387"/>
  <c r="AM387"/>
  <c r="AK387"/>
  <c r="AE387"/>
  <c r="Y387"/>
  <c r="U387"/>
  <c r="Q387"/>
  <c r="DH387" s="1"/>
  <c r="EU387" s="1"/>
  <c r="P387"/>
  <c r="DV386"/>
  <c r="DU386"/>
  <c r="DT386"/>
  <c r="DR386"/>
  <c r="BK386"/>
  <c r="BJ386"/>
  <c r="AQ386"/>
  <c r="EP386" s="1"/>
  <c r="AM386"/>
  <c r="AK386"/>
  <c r="Z386"/>
  <c r="R386"/>
  <c r="DG386" s="1"/>
  <c r="ET386" s="1"/>
  <c r="P386"/>
  <c r="AD386" s="1"/>
  <c r="FZ385"/>
  <c r="FY385"/>
  <c r="FX385"/>
  <c r="FW385"/>
  <c r="FV385"/>
  <c r="FU385"/>
  <c r="FT385"/>
  <c r="FS385"/>
  <c r="FR385"/>
  <c r="FQ385"/>
  <c r="FP385"/>
  <c r="EZ385"/>
  <c r="DV385"/>
  <c r="DU385"/>
  <c r="DT385"/>
  <c r="DR385"/>
  <c r="BK385"/>
  <c r="BJ385"/>
  <c r="AQ385"/>
  <c r="EP385" s="1"/>
  <c r="AM385"/>
  <c r="AK385"/>
  <c r="P385"/>
  <c r="AD385" s="1"/>
  <c r="DV384"/>
  <c r="DU384"/>
  <c r="DT384"/>
  <c r="DR384"/>
  <c r="BK384"/>
  <c r="BJ384"/>
  <c r="AQ384"/>
  <c r="EP384" s="1"/>
  <c r="AM384"/>
  <c r="AK384"/>
  <c r="AC384"/>
  <c r="Y384"/>
  <c r="U384"/>
  <c r="DK384" s="1"/>
  <c r="Q384"/>
  <c r="DH384" s="1"/>
  <c r="EU384" s="1"/>
  <c r="P384"/>
  <c r="AF384" s="1"/>
  <c r="DV383"/>
  <c r="DU383"/>
  <c r="DT383"/>
  <c r="DR383"/>
  <c r="BK383"/>
  <c r="BJ383"/>
  <c r="AQ383"/>
  <c r="EP383" s="1"/>
  <c r="FI385" s="1"/>
  <c r="AM383"/>
  <c r="AK383"/>
  <c r="P383"/>
  <c r="EP382"/>
  <c r="DV382"/>
  <c r="DU382"/>
  <c r="DT382"/>
  <c r="DR382"/>
  <c r="BK382"/>
  <c r="BJ382"/>
  <c r="AQ382"/>
  <c r="EQ382" s="1"/>
  <c r="AM382"/>
  <c r="AK382"/>
  <c r="AC382"/>
  <c r="Y382"/>
  <c r="U382"/>
  <c r="DK382" s="1"/>
  <c r="Q382"/>
  <c r="DH382" s="1"/>
  <c r="EU382" s="1"/>
  <c r="P382"/>
  <c r="AF382" s="1"/>
  <c r="FZ381"/>
  <c r="FY381"/>
  <c r="FX381"/>
  <c r="FW381"/>
  <c r="FV381"/>
  <c r="FU381"/>
  <c r="FT381"/>
  <c r="FS381"/>
  <c r="FR381"/>
  <c r="FQ381"/>
  <c r="FP381"/>
  <c r="EZ381"/>
  <c r="EO381"/>
  <c r="EK381"/>
  <c r="DV381"/>
  <c r="DU381"/>
  <c r="DT381"/>
  <c r="DR381"/>
  <c r="BK381"/>
  <c r="BJ381"/>
  <c r="AQ381"/>
  <c r="EP381" s="1"/>
  <c r="AM381"/>
  <c r="AK381"/>
  <c r="P381"/>
  <c r="AF381" s="1"/>
  <c r="EL380"/>
  <c r="DV380"/>
  <c r="DU380"/>
  <c r="DT380"/>
  <c r="DR380"/>
  <c r="BK380"/>
  <c r="BJ380"/>
  <c r="AQ380"/>
  <c r="EP380" s="1"/>
  <c r="AM380"/>
  <c r="AK380"/>
  <c r="P380"/>
  <c r="EO379"/>
  <c r="EK379"/>
  <c r="DV379"/>
  <c r="DU379"/>
  <c r="DT379"/>
  <c r="DR379"/>
  <c r="BK379"/>
  <c r="BJ379"/>
  <c r="AQ379"/>
  <c r="EP379" s="1"/>
  <c r="AM379"/>
  <c r="AK379"/>
  <c r="AC379"/>
  <c r="Y379"/>
  <c r="U379"/>
  <c r="DK379" s="1"/>
  <c r="Q379"/>
  <c r="DH379" s="1"/>
  <c r="EU379" s="1"/>
  <c r="P379"/>
  <c r="AF379" s="1"/>
  <c r="DV378"/>
  <c r="DU378"/>
  <c r="DT378"/>
  <c r="DR378"/>
  <c r="BK378"/>
  <c r="BJ378"/>
  <c r="AQ378"/>
  <c r="EP378" s="1"/>
  <c r="AM378"/>
  <c r="AK378"/>
  <c r="Z378"/>
  <c r="R378"/>
  <c r="DG378" s="1"/>
  <c r="ET378" s="1"/>
  <c r="P378"/>
  <c r="AD378" s="1"/>
  <c r="FZ377"/>
  <c r="FY377"/>
  <c r="FX377"/>
  <c r="FW377"/>
  <c r="FV377"/>
  <c r="FU377"/>
  <c r="FT377"/>
  <c r="FS377"/>
  <c r="FR377"/>
  <c r="FQ377"/>
  <c r="FP377"/>
  <c r="EZ377"/>
  <c r="DV377"/>
  <c r="DU377"/>
  <c r="DT377"/>
  <c r="DR377"/>
  <c r="BK377"/>
  <c r="BJ377"/>
  <c r="AQ377"/>
  <c r="EP377" s="1"/>
  <c r="AM377"/>
  <c r="AK377"/>
  <c r="P377"/>
  <c r="DV376"/>
  <c r="DU376"/>
  <c r="DT376"/>
  <c r="DR376"/>
  <c r="BK376"/>
  <c r="BJ376"/>
  <c r="AQ376"/>
  <c r="EP376" s="1"/>
  <c r="AM376"/>
  <c r="AK376"/>
  <c r="P376"/>
  <c r="AF376" s="1"/>
  <c r="DV375"/>
  <c r="DU375"/>
  <c r="DT375"/>
  <c r="DR375"/>
  <c r="BK375"/>
  <c r="BJ375"/>
  <c r="AQ375"/>
  <c r="AM375"/>
  <c r="AK375"/>
  <c r="P375"/>
  <c r="AD375" s="1"/>
  <c r="DV374"/>
  <c r="DU374"/>
  <c r="DT374"/>
  <c r="DR374"/>
  <c r="BK374"/>
  <c r="BJ374"/>
  <c r="AQ374"/>
  <c r="EQ374" s="1"/>
  <c r="AM374"/>
  <c r="AK374"/>
  <c r="AC374"/>
  <c r="Y374"/>
  <c r="U374"/>
  <c r="DK374" s="1"/>
  <c r="Q374"/>
  <c r="DH374" s="1"/>
  <c r="EU374" s="1"/>
  <c r="P374"/>
  <c r="AF374" s="1"/>
  <c r="FZ373"/>
  <c r="FY373"/>
  <c r="FX373"/>
  <c r="FW373"/>
  <c r="FV373"/>
  <c r="FU373"/>
  <c r="FT373"/>
  <c r="FS373"/>
  <c r="FR373"/>
  <c r="FQ373"/>
  <c r="FP373"/>
  <c r="EZ373"/>
  <c r="DV373"/>
  <c r="DU373"/>
  <c r="DT373"/>
  <c r="DR373"/>
  <c r="BK373"/>
  <c r="BJ373"/>
  <c r="AQ373"/>
  <c r="EP373" s="1"/>
  <c r="AM373"/>
  <c r="AK373"/>
  <c r="P373"/>
  <c r="AF373" s="1"/>
  <c r="DV372"/>
  <c r="DU372"/>
  <c r="DT372"/>
  <c r="DR372"/>
  <c r="BK372"/>
  <c r="BJ372"/>
  <c r="AQ372"/>
  <c r="AM372"/>
  <c r="AK372"/>
  <c r="P372"/>
  <c r="AD372" s="1"/>
  <c r="DV371"/>
  <c r="DU371"/>
  <c r="DT371"/>
  <c r="DR371"/>
  <c r="BK371"/>
  <c r="BJ371"/>
  <c r="AQ371"/>
  <c r="EP371" s="1"/>
  <c r="AM371"/>
  <c r="AK371"/>
  <c r="AC371"/>
  <c r="Y371"/>
  <c r="U371"/>
  <c r="DK371" s="1"/>
  <c r="Q371"/>
  <c r="DH371" s="1"/>
  <c r="EU371" s="1"/>
  <c r="P371"/>
  <c r="AF371" s="1"/>
  <c r="EQ370"/>
  <c r="DV370"/>
  <c r="DU370"/>
  <c r="DT370"/>
  <c r="DR370"/>
  <c r="BK370"/>
  <c r="BJ370"/>
  <c r="AQ370"/>
  <c r="EP370" s="1"/>
  <c r="AM370"/>
  <c r="AK370"/>
  <c r="P370"/>
  <c r="FZ369"/>
  <c r="FY369"/>
  <c r="FX369"/>
  <c r="FW369"/>
  <c r="FV369"/>
  <c r="FU369"/>
  <c r="FT369"/>
  <c r="FS369"/>
  <c r="FR369"/>
  <c r="FQ369"/>
  <c r="FP369"/>
  <c r="EZ369"/>
  <c r="DV369"/>
  <c r="DU369"/>
  <c r="DT369"/>
  <c r="DR369"/>
  <c r="BK369"/>
  <c r="BJ369"/>
  <c r="AQ369"/>
  <c r="AM369"/>
  <c r="AK369"/>
  <c r="P369"/>
  <c r="AD369" s="1"/>
  <c r="DV368"/>
  <c r="DU368"/>
  <c r="DT368"/>
  <c r="DR368"/>
  <c r="BK368"/>
  <c r="BJ368"/>
  <c r="AQ368"/>
  <c r="EP368" s="1"/>
  <c r="AM368"/>
  <c r="AK368"/>
  <c r="AC368"/>
  <c r="Y368"/>
  <c r="U368"/>
  <c r="DK368" s="1"/>
  <c r="Q368"/>
  <c r="DH368" s="1"/>
  <c r="EU368" s="1"/>
  <c r="P368"/>
  <c r="AF368" s="1"/>
  <c r="DV367"/>
  <c r="DU367"/>
  <c r="DT367"/>
  <c r="DR367"/>
  <c r="BK367"/>
  <c r="BJ367"/>
  <c r="AQ367"/>
  <c r="EP367" s="1"/>
  <c r="AM367"/>
  <c r="AK367"/>
  <c r="P367"/>
  <c r="EP366"/>
  <c r="DV366"/>
  <c r="DU366"/>
  <c r="DT366"/>
  <c r="DR366"/>
  <c r="BK366"/>
  <c r="BJ366"/>
  <c r="AQ366"/>
  <c r="EQ366" s="1"/>
  <c r="AM366"/>
  <c r="AK366"/>
  <c r="AC366"/>
  <c r="Y366"/>
  <c r="U366"/>
  <c r="DK366" s="1"/>
  <c r="Q366"/>
  <c r="DH366" s="1"/>
  <c r="EU366" s="1"/>
  <c r="P366"/>
  <c r="AF366" s="1"/>
  <c r="FZ365"/>
  <c r="FY365"/>
  <c r="FX365"/>
  <c r="FW365"/>
  <c r="FV365"/>
  <c r="FU365"/>
  <c r="FT365"/>
  <c r="FS365"/>
  <c r="FR365"/>
  <c r="FQ365"/>
  <c r="FP365"/>
  <c r="EZ365"/>
  <c r="DV365"/>
  <c r="DU365"/>
  <c r="DT365"/>
  <c r="DR365"/>
  <c r="BK365"/>
  <c r="BJ365"/>
  <c r="AQ365"/>
  <c r="EQ365" s="1"/>
  <c r="AM365"/>
  <c r="AK365"/>
  <c r="P365"/>
  <c r="AB365" s="1"/>
  <c r="DV364"/>
  <c r="DU364"/>
  <c r="DT364"/>
  <c r="DR364"/>
  <c r="BK364"/>
  <c r="BJ364"/>
  <c r="AQ364"/>
  <c r="AM364"/>
  <c r="AK364"/>
  <c r="Z364"/>
  <c r="R364"/>
  <c r="DG364" s="1"/>
  <c r="ET364" s="1"/>
  <c r="P364"/>
  <c r="AD364" s="1"/>
  <c r="EO363"/>
  <c r="EK363"/>
  <c r="DV363"/>
  <c r="DU363"/>
  <c r="DT363"/>
  <c r="DR363"/>
  <c r="BK363"/>
  <c r="BJ363"/>
  <c r="AQ363"/>
  <c r="EP363" s="1"/>
  <c r="AM363"/>
  <c r="AK363"/>
  <c r="P363"/>
  <c r="AF363" s="1"/>
  <c r="DV362"/>
  <c r="DU362"/>
  <c r="DT362"/>
  <c r="DR362"/>
  <c r="BK362"/>
  <c r="BJ362"/>
  <c r="AQ362"/>
  <c r="EQ362" s="1"/>
  <c r="AM362"/>
  <c r="AK362"/>
  <c r="P362"/>
  <c r="AD362" s="1"/>
  <c r="FZ361"/>
  <c r="FY361"/>
  <c r="FX361"/>
  <c r="FW361"/>
  <c r="FV361"/>
  <c r="FU361"/>
  <c r="FT361"/>
  <c r="FS361"/>
  <c r="FR361"/>
  <c r="FQ361"/>
  <c r="FP361"/>
  <c r="EZ361"/>
  <c r="EL361"/>
  <c r="DV361"/>
  <c r="DU361"/>
  <c r="DT361"/>
  <c r="DR361"/>
  <c r="BK361"/>
  <c r="BJ361"/>
  <c r="AQ361"/>
  <c r="EP361" s="1"/>
  <c r="AM361"/>
  <c r="AK361"/>
  <c r="P361"/>
  <c r="AD361" s="1"/>
  <c r="EO360"/>
  <c r="EK360"/>
  <c r="DV360"/>
  <c r="DU360"/>
  <c r="DT360"/>
  <c r="DR360"/>
  <c r="BK360"/>
  <c r="BJ360"/>
  <c r="AQ360"/>
  <c r="EP360" s="1"/>
  <c r="AM360"/>
  <c r="AK360"/>
  <c r="AC360"/>
  <c r="Y360"/>
  <c r="U360"/>
  <c r="DK360" s="1"/>
  <c r="Q360"/>
  <c r="DH360" s="1"/>
  <c r="EU360" s="1"/>
  <c r="P360"/>
  <c r="AF360" s="1"/>
  <c r="DV359"/>
  <c r="DU359"/>
  <c r="DT359"/>
  <c r="DR359"/>
  <c r="BK359"/>
  <c r="BJ359"/>
  <c r="AQ359"/>
  <c r="EP359" s="1"/>
  <c r="AM359"/>
  <c r="AK359"/>
  <c r="Z359"/>
  <c r="R359"/>
  <c r="DG359" s="1"/>
  <c r="ET359" s="1"/>
  <c r="P359"/>
  <c r="AD359" s="1"/>
  <c r="EP358"/>
  <c r="DV358"/>
  <c r="DU358"/>
  <c r="DT358"/>
  <c r="DR358"/>
  <c r="BK358"/>
  <c r="BJ358"/>
  <c r="AQ358"/>
  <c r="EQ358" s="1"/>
  <c r="AM358"/>
  <c r="AK358"/>
  <c r="P358"/>
  <c r="AF358" s="1"/>
  <c r="FZ357"/>
  <c r="FY357"/>
  <c r="FX357"/>
  <c r="FW357"/>
  <c r="FV357"/>
  <c r="FU357"/>
  <c r="FT357"/>
  <c r="FS357"/>
  <c r="FR357"/>
  <c r="FQ357"/>
  <c r="FP357"/>
  <c r="EZ357"/>
  <c r="EO357"/>
  <c r="EK357"/>
  <c r="DV357"/>
  <c r="DU357"/>
  <c r="DT357"/>
  <c r="DR357"/>
  <c r="BK357"/>
  <c r="BJ357"/>
  <c r="AQ357"/>
  <c r="EP357" s="1"/>
  <c r="AM357"/>
  <c r="AK357"/>
  <c r="AC357"/>
  <c r="Y357"/>
  <c r="U357"/>
  <c r="DK357" s="1"/>
  <c r="Q357"/>
  <c r="DH357" s="1"/>
  <c r="EU357" s="1"/>
  <c r="P357"/>
  <c r="AF357" s="1"/>
  <c r="DV356"/>
  <c r="DU356"/>
  <c r="DT356"/>
  <c r="DR356"/>
  <c r="BK356"/>
  <c r="BJ356"/>
  <c r="AQ356"/>
  <c r="EP356" s="1"/>
  <c r="AM356"/>
  <c r="AK356"/>
  <c r="Z356"/>
  <c r="R356"/>
  <c r="DG356" s="1"/>
  <c r="ET356" s="1"/>
  <c r="P356"/>
  <c r="AD356" s="1"/>
  <c r="EO355"/>
  <c r="EK355"/>
  <c r="DV355"/>
  <c r="DU355"/>
  <c r="DT355"/>
  <c r="DR355"/>
  <c r="BK355"/>
  <c r="BJ355"/>
  <c r="AQ355"/>
  <c r="EP355" s="1"/>
  <c r="AM355"/>
  <c r="AK355"/>
  <c r="P355"/>
  <c r="AF355" s="1"/>
  <c r="DV354"/>
  <c r="DU354"/>
  <c r="DT354"/>
  <c r="DR354"/>
  <c r="BK354"/>
  <c r="BJ354"/>
  <c r="AQ354"/>
  <c r="EP354" s="1"/>
  <c r="AM354"/>
  <c r="AK354"/>
  <c r="P354"/>
  <c r="AD354" s="1"/>
  <c r="FZ353"/>
  <c r="FY353"/>
  <c r="FX353"/>
  <c r="FW353"/>
  <c r="FV353"/>
  <c r="FU353"/>
  <c r="FT353"/>
  <c r="FS353"/>
  <c r="FR353"/>
  <c r="FQ353"/>
  <c r="FP353"/>
  <c r="EZ353"/>
  <c r="DV353"/>
  <c r="DU353"/>
  <c r="DT353"/>
  <c r="DR353"/>
  <c r="BK353"/>
  <c r="BJ353"/>
  <c r="AQ353"/>
  <c r="EP353" s="1"/>
  <c r="AM353"/>
  <c r="AK353"/>
  <c r="Z353"/>
  <c r="R353"/>
  <c r="DG353" s="1"/>
  <c r="ET353" s="1"/>
  <c r="P353"/>
  <c r="AD353" s="1"/>
  <c r="EO352"/>
  <c r="EK352"/>
  <c r="DV352"/>
  <c r="DU352"/>
  <c r="DT352"/>
  <c r="DR352"/>
  <c r="BK352"/>
  <c r="BJ352"/>
  <c r="AQ352"/>
  <c r="EP352" s="1"/>
  <c r="AM352"/>
  <c r="AK352"/>
  <c r="P352"/>
  <c r="AF352" s="1"/>
  <c r="EL351"/>
  <c r="DV351"/>
  <c r="DU351"/>
  <c r="DT351"/>
  <c r="DR351"/>
  <c r="BK351"/>
  <c r="BJ351"/>
  <c r="AQ351"/>
  <c r="EP351" s="1"/>
  <c r="AM351"/>
  <c r="AK351"/>
  <c r="P351"/>
  <c r="AD351" s="1"/>
  <c r="DV350"/>
  <c r="DU350"/>
  <c r="DT350"/>
  <c r="DR350"/>
  <c r="BK350"/>
  <c r="BJ350"/>
  <c r="AQ350"/>
  <c r="EQ350" s="1"/>
  <c r="AM350"/>
  <c r="AK350"/>
  <c r="P350"/>
  <c r="AF350" s="1"/>
  <c r="DV349"/>
  <c r="DU349"/>
  <c r="DT349"/>
  <c r="DR349"/>
  <c r="BK349"/>
  <c r="BJ349"/>
  <c r="AQ349"/>
  <c r="EP349" s="1"/>
  <c r="AM349"/>
  <c r="AK349"/>
  <c r="P349"/>
  <c r="AD349" s="1"/>
  <c r="DV348"/>
  <c r="DU348"/>
  <c r="DT348"/>
  <c r="DR348"/>
  <c r="BK348"/>
  <c r="BJ348"/>
  <c r="AQ348"/>
  <c r="EQ348" s="1"/>
  <c r="AM348"/>
  <c r="AK348"/>
  <c r="AC348"/>
  <c r="Y348"/>
  <c r="U348"/>
  <c r="DK348" s="1"/>
  <c r="Q348"/>
  <c r="DH348" s="1"/>
  <c r="EU348" s="1"/>
  <c r="P348"/>
  <c r="AF348" s="1"/>
  <c r="FZ347"/>
  <c r="FY347"/>
  <c r="FX347"/>
  <c r="FW347"/>
  <c r="FV347"/>
  <c r="FU347"/>
  <c r="FT347"/>
  <c r="FS347"/>
  <c r="FR347"/>
  <c r="FQ347"/>
  <c r="FP347"/>
  <c r="EZ347"/>
  <c r="DV347"/>
  <c r="DU347"/>
  <c r="DT347"/>
  <c r="DR347"/>
  <c r="BK347"/>
  <c r="BJ347"/>
  <c r="AQ347"/>
  <c r="EP347" s="1"/>
  <c r="AM347"/>
  <c r="AK347"/>
  <c r="P347"/>
  <c r="AF347" s="1"/>
  <c r="DV346"/>
  <c r="DU346"/>
  <c r="DT346"/>
  <c r="DR346"/>
  <c r="BK346"/>
  <c r="BJ346"/>
  <c r="AQ346"/>
  <c r="EP346" s="1"/>
  <c r="AM346"/>
  <c r="AK346"/>
  <c r="P346"/>
  <c r="AD346" s="1"/>
  <c r="DV345"/>
  <c r="DU345"/>
  <c r="DT345"/>
  <c r="DR345"/>
  <c r="BK345"/>
  <c r="BJ345"/>
  <c r="AQ345"/>
  <c r="EP345" s="1"/>
  <c r="AM345"/>
  <c r="AK345"/>
  <c r="AC345"/>
  <c r="Y345"/>
  <c r="U345"/>
  <c r="DK345" s="1"/>
  <c r="Q345"/>
  <c r="DH345" s="1"/>
  <c r="EU345" s="1"/>
  <c r="P345"/>
  <c r="AF345" s="1"/>
  <c r="EQ344"/>
  <c r="DV344"/>
  <c r="DU344"/>
  <c r="DT344"/>
  <c r="DR344"/>
  <c r="BK344"/>
  <c r="BJ344"/>
  <c r="AQ344"/>
  <c r="EP344" s="1"/>
  <c r="AM344"/>
  <c r="AK344"/>
  <c r="P344"/>
  <c r="AD344" s="1"/>
  <c r="FZ343"/>
  <c r="FY343"/>
  <c r="FX343"/>
  <c r="FW343"/>
  <c r="FV343"/>
  <c r="FU343"/>
  <c r="FT343"/>
  <c r="FS343"/>
  <c r="FR343"/>
  <c r="FQ343"/>
  <c r="FP343"/>
  <c r="EZ343"/>
  <c r="DV343"/>
  <c r="DU343"/>
  <c r="DT343"/>
  <c r="DR343"/>
  <c r="BK343"/>
  <c r="BJ343"/>
  <c r="AQ343"/>
  <c r="EP343" s="1"/>
  <c r="AM343"/>
  <c r="AK343"/>
  <c r="P343"/>
  <c r="AD343" s="1"/>
  <c r="DV342"/>
  <c r="DU342"/>
  <c r="DT342"/>
  <c r="DR342"/>
  <c r="BK342"/>
  <c r="BJ342"/>
  <c r="AQ342"/>
  <c r="EP342" s="1"/>
  <c r="AM342"/>
  <c r="AK342"/>
  <c r="AC342"/>
  <c r="Y342"/>
  <c r="U342"/>
  <c r="DK342" s="1"/>
  <c r="Q342"/>
  <c r="DH342" s="1"/>
  <c r="EU342" s="1"/>
  <c r="P342"/>
  <c r="AF342" s="1"/>
  <c r="DV341"/>
  <c r="DU341"/>
  <c r="DT341"/>
  <c r="DR341"/>
  <c r="BK341"/>
  <c r="BJ341"/>
  <c r="AQ341"/>
  <c r="EP341" s="1"/>
  <c r="FI343" s="1"/>
  <c r="AM341"/>
  <c r="AK341"/>
  <c r="P341"/>
  <c r="AD341" s="1"/>
  <c r="EP340"/>
  <c r="DV340"/>
  <c r="DU340"/>
  <c r="DT340"/>
  <c r="DR340"/>
  <c r="BK340"/>
  <c r="BJ340"/>
  <c r="AQ340"/>
  <c r="EQ340" s="1"/>
  <c r="AM340"/>
  <c r="AK340"/>
  <c r="AC340"/>
  <c r="Y340"/>
  <c r="U340"/>
  <c r="DK340" s="1"/>
  <c r="Q340"/>
  <c r="DH340" s="1"/>
  <c r="EU340" s="1"/>
  <c r="P340"/>
  <c r="AF340" s="1"/>
  <c r="FZ339"/>
  <c r="FY339"/>
  <c r="FX339"/>
  <c r="FW339"/>
  <c r="FV339"/>
  <c r="FU339"/>
  <c r="FT339"/>
  <c r="FS339"/>
  <c r="FR339"/>
  <c r="FQ339"/>
  <c r="FP339"/>
  <c r="EZ339"/>
  <c r="EO339"/>
  <c r="EK339"/>
  <c r="DV339"/>
  <c r="DU339"/>
  <c r="DT339"/>
  <c r="DR339"/>
  <c r="BK339"/>
  <c r="BJ339"/>
  <c r="AQ339"/>
  <c r="EP339" s="1"/>
  <c r="AM339"/>
  <c r="AK339"/>
  <c r="P339"/>
  <c r="AF339" s="1"/>
  <c r="EL338"/>
  <c r="DV338"/>
  <c r="DU338"/>
  <c r="DT338"/>
  <c r="DR338"/>
  <c r="BK338"/>
  <c r="BJ338"/>
  <c r="AQ338"/>
  <c r="EP338" s="1"/>
  <c r="AM338"/>
  <c r="AK338"/>
  <c r="P338"/>
  <c r="AD338" s="1"/>
  <c r="EO337"/>
  <c r="EK337"/>
  <c r="DV337"/>
  <c r="DU337"/>
  <c r="DT337"/>
  <c r="DR337"/>
  <c r="BK337"/>
  <c r="BJ337"/>
  <c r="AQ337"/>
  <c r="EP337" s="1"/>
  <c r="AM337"/>
  <c r="AK337"/>
  <c r="AC337"/>
  <c r="Y337"/>
  <c r="U337"/>
  <c r="DK337" s="1"/>
  <c r="Q337"/>
  <c r="DH337" s="1"/>
  <c r="EU337" s="1"/>
  <c r="P337"/>
  <c r="AF337" s="1"/>
  <c r="DV336"/>
  <c r="DU336"/>
  <c r="DT336"/>
  <c r="DR336"/>
  <c r="BK336"/>
  <c r="BJ336"/>
  <c r="AQ336"/>
  <c r="EP336" s="1"/>
  <c r="AM336"/>
  <c r="AK336"/>
  <c r="Z336"/>
  <c r="R336"/>
  <c r="DG336" s="1"/>
  <c r="ET336" s="1"/>
  <c r="P336"/>
  <c r="AD336" s="1"/>
  <c r="FZ335"/>
  <c r="FY335"/>
  <c r="FX335"/>
  <c r="FW335"/>
  <c r="FV335"/>
  <c r="FU335"/>
  <c r="FT335"/>
  <c r="FS335"/>
  <c r="FR335"/>
  <c r="FQ335"/>
  <c r="FP335"/>
  <c r="EZ335"/>
  <c r="DV335"/>
  <c r="DU335"/>
  <c r="DT335"/>
  <c r="DR335"/>
  <c r="BK335"/>
  <c r="BJ335"/>
  <c r="AQ335"/>
  <c r="EP335" s="1"/>
  <c r="AM335"/>
  <c r="AK335"/>
  <c r="P335"/>
  <c r="AD335" s="1"/>
  <c r="DV334"/>
  <c r="DU334"/>
  <c r="DT334"/>
  <c r="DR334"/>
  <c r="BK334"/>
  <c r="BJ334"/>
  <c r="AQ334"/>
  <c r="EP334" s="1"/>
  <c r="AM334"/>
  <c r="AK334"/>
  <c r="Y334"/>
  <c r="U334"/>
  <c r="Q334"/>
  <c r="DH334" s="1"/>
  <c r="EU334" s="1"/>
  <c r="P334"/>
  <c r="AC334" s="1"/>
  <c r="DV333"/>
  <c r="DU333"/>
  <c r="DT333"/>
  <c r="DR333"/>
  <c r="BK333"/>
  <c r="BJ333"/>
  <c r="AQ333"/>
  <c r="EP333" s="1"/>
  <c r="AM333"/>
  <c r="AK333"/>
  <c r="P333"/>
  <c r="AF333" s="1"/>
  <c r="EP332"/>
  <c r="DV332"/>
  <c r="DU332"/>
  <c r="DT332"/>
  <c r="DR332"/>
  <c r="BK332"/>
  <c r="BJ332"/>
  <c r="AQ332"/>
  <c r="EQ332" s="1"/>
  <c r="AM332"/>
  <c r="AK332"/>
  <c r="P332"/>
  <c r="AF332" s="1"/>
  <c r="FZ331"/>
  <c r="FY331"/>
  <c r="FX331"/>
  <c r="FW331"/>
  <c r="FV331"/>
  <c r="FU331"/>
  <c r="FT331"/>
  <c r="FS331"/>
  <c r="FR331"/>
  <c r="FQ331"/>
  <c r="FP331"/>
  <c r="EZ331"/>
  <c r="EO331"/>
  <c r="EK331"/>
  <c r="DV331"/>
  <c r="DU331"/>
  <c r="DT331"/>
  <c r="DR331"/>
  <c r="BK331"/>
  <c r="BJ331"/>
  <c r="AQ331"/>
  <c r="EP331" s="1"/>
  <c r="AM331"/>
  <c r="AK331"/>
  <c r="P331"/>
  <c r="AF331" s="1"/>
  <c r="DV330"/>
  <c r="DU330"/>
  <c r="DT330"/>
  <c r="DR330"/>
  <c r="BK330"/>
  <c r="BJ330"/>
  <c r="AQ330"/>
  <c r="EP330" s="1"/>
  <c r="AM330"/>
  <c r="AK330"/>
  <c r="P330"/>
  <c r="AF330" s="1"/>
  <c r="EO329"/>
  <c r="EK329"/>
  <c r="DV329"/>
  <c r="DU329"/>
  <c r="DT329"/>
  <c r="DR329"/>
  <c r="BK329"/>
  <c r="BJ329"/>
  <c r="AQ329"/>
  <c r="EP329" s="1"/>
  <c r="FI331" s="1"/>
  <c r="AM329"/>
  <c r="AK329"/>
  <c r="P329"/>
  <c r="AF329" s="1"/>
  <c r="DV328"/>
  <c r="DU328"/>
  <c r="DT328"/>
  <c r="DR328"/>
  <c r="BK328"/>
  <c r="BJ328"/>
  <c r="AQ328"/>
  <c r="EQ328" s="1"/>
  <c r="AM328"/>
  <c r="AK328"/>
  <c r="P328"/>
  <c r="AF328" s="1"/>
  <c r="FZ327"/>
  <c r="FY327"/>
  <c r="FX327"/>
  <c r="FW327"/>
  <c r="FV327"/>
  <c r="FU327"/>
  <c r="FT327"/>
  <c r="FS327"/>
  <c r="FR327"/>
  <c r="FQ327"/>
  <c r="FP327"/>
  <c r="EZ327"/>
  <c r="DV327"/>
  <c r="DU327"/>
  <c r="DT327"/>
  <c r="DR327"/>
  <c r="BK327"/>
  <c r="BJ327"/>
  <c r="AQ327"/>
  <c r="EP327" s="1"/>
  <c r="AM327"/>
  <c r="AK327"/>
  <c r="P327"/>
  <c r="AF327" s="1"/>
  <c r="EO326"/>
  <c r="EK326"/>
  <c r="DV326"/>
  <c r="DU326"/>
  <c r="DT326"/>
  <c r="DR326"/>
  <c r="BK326"/>
  <c r="BJ326"/>
  <c r="AQ326"/>
  <c r="EP326" s="1"/>
  <c r="AM326"/>
  <c r="AK326"/>
  <c r="P326"/>
  <c r="AF326" s="1"/>
  <c r="DV325"/>
  <c r="DU325"/>
  <c r="DT325"/>
  <c r="DR325"/>
  <c r="BK325"/>
  <c r="BJ325"/>
  <c r="AQ325"/>
  <c r="EP325" s="1"/>
  <c r="FI327" s="1"/>
  <c r="AM325"/>
  <c r="AK325"/>
  <c r="P325"/>
  <c r="AF325" s="1"/>
  <c r="DV324"/>
  <c r="DU324"/>
  <c r="DT324"/>
  <c r="DR324"/>
  <c r="BK324"/>
  <c r="BJ324"/>
  <c r="AQ324"/>
  <c r="EQ324" s="1"/>
  <c r="AM324"/>
  <c r="AK324"/>
  <c r="AC324"/>
  <c r="Y324"/>
  <c r="U324"/>
  <c r="DK324" s="1"/>
  <c r="Q324"/>
  <c r="DH324" s="1"/>
  <c r="EU324" s="1"/>
  <c r="P324"/>
  <c r="AF324" s="1"/>
  <c r="FZ323"/>
  <c r="FY323"/>
  <c r="FX323"/>
  <c r="FW323"/>
  <c r="FV323"/>
  <c r="FU323"/>
  <c r="FT323"/>
  <c r="FS323"/>
  <c r="FR323"/>
  <c r="FQ323"/>
  <c r="FP323"/>
  <c r="EZ323"/>
  <c r="DV323"/>
  <c r="DU323"/>
  <c r="DT323"/>
  <c r="DR323"/>
  <c r="BK323"/>
  <c r="BJ323"/>
  <c r="AQ323"/>
  <c r="EP323" s="1"/>
  <c r="AM323"/>
  <c r="AK323"/>
  <c r="AC323"/>
  <c r="Y323"/>
  <c r="U323"/>
  <c r="DK323" s="1"/>
  <c r="Q323"/>
  <c r="DH323" s="1"/>
  <c r="EU323" s="1"/>
  <c r="P323"/>
  <c r="AF323" s="1"/>
  <c r="DV322"/>
  <c r="DU322"/>
  <c r="DT322"/>
  <c r="DR322"/>
  <c r="BK322"/>
  <c r="BJ322"/>
  <c r="AQ322"/>
  <c r="EP322" s="1"/>
  <c r="AM322"/>
  <c r="AK322"/>
  <c r="P322"/>
  <c r="AF322" s="1"/>
  <c r="DV321"/>
  <c r="DU321"/>
  <c r="DT321"/>
  <c r="DR321"/>
  <c r="BK321"/>
  <c r="BJ321"/>
  <c r="AQ321"/>
  <c r="EP321" s="1"/>
  <c r="FI323" s="1"/>
  <c r="AM321"/>
  <c r="AK321"/>
  <c r="AC321"/>
  <c r="Y321"/>
  <c r="U321"/>
  <c r="DK321" s="1"/>
  <c r="Q321"/>
  <c r="DH321" s="1"/>
  <c r="EU321" s="1"/>
  <c r="P321"/>
  <c r="AF321" s="1"/>
  <c r="DV320"/>
  <c r="DU320"/>
  <c r="DT320"/>
  <c r="DR320"/>
  <c r="BK320"/>
  <c r="BJ320"/>
  <c r="AQ320"/>
  <c r="EQ320" s="1"/>
  <c r="AM320"/>
  <c r="AK320"/>
  <c r="P320"/>
  <c r="AF320" s="1"/>
  <c r="FZ319"/>
  <c r="FY319"/>
  <c r="FX319"/>
  <c r="FW319"/>
  <c r="FV319"/>
  <c r="FU319"/>
  <c r="FT319"/>
  <c r="FS319"/>
  <c r="FR319"/>
  <c r="FQ319"/>
  <c r="FP319"/>
  <c r="EZ319"/>
  <c r="DV319"/>
  <c r="DU319"/>
  <c r="DT319"/>
  <c r="DR319"/>
  <c r="BK319"/>
  <c r="BJ319"/>
  <c r="AQ319"/>
  <c r="EP319" s="1"/>
  <c r="AM319"/>
  <c r="AK319"/>
  <c r="P319"/>
  <c r="AF319" s="1"/>
  <c r="DV318"/>
  <c r="DU318"/>
  <c r="DT318"/>
  <c r="DR318"/>
  <c r="BK318"/>
  <c r="BJ318"/>
  <c r="AQ318"/>
  <c r="EP318" s="1"/>
  <c r="AM318"/>
  <c r="AK318"/>
  <c r="AC318"/>
  <c r="Y318"/>
  <c r="U318"/>
  <c r="DK318" s="1"/>
  <c r="Q318"/>
  <c r="DH318" s="1"/>
  <c r="EU318" s="1"/>
  <c r="P318"/>
  <c r="AF318" s="1"/>
  <c r="DV317"/>
  <c r="DU317"/>
  <c r="DT317"/>
  <c r="DR317"/>
  <c r="BK317"/>
  <c r="BJ317"/>
  <c r="AQ317"/>
  <c r="EP317" s="1"/>
  <c r="FI319" s="1"/>
  <c r="AM317"/>
  <c r="AK317"/>
  <c r="P317"/>
  <c r="AF317" s="1"/>
  <c r="EP316"/>
  <c r="DV316"/>
  <c r="DU316"/>
  <c r="DT316"/>
  <c r="DR316"/>
  <c r="BK316"/>
  <c r="BJ316"/>
  <c r="AQ316"/>
  <c r="EQ316" s="1"/>
  <c r="AM316"/>
  <c r="AK316"/>
  <c r="P316"/>
  <c r="AF316" s="1"/>
  <c r="FZ315"/>
  <c r="FY315"/>
  <c r="FX315"/>
  <c r="FW315"/>
  <c r="FV315"/>
  <c r="FU315"/>
  <c r="FT315"/>
  <c r="FS315"/>
  <c r="FR315"/>
  <c r="FQ315"/>
  <c r="FP315"/>
  <c r="EZ315"/>
  <c r="EO315"/>
  <c r="EK315"/>
  <c r="DV315"/>
  <c r="DU315"/>
  <c r="DT315"/>
  <c r="DR315"/>
  <c r="BK315"/>
  <c r="BJ315"/>
  <c r="AQ315"/>
  <c r="EP315" s="1"/>
  <c r="AM315"/>
  <c r="AK315"/>
  <c r="P315"/>
  <c r="AF315" s="1"/>
  <c r="DV314"/>
  <c r="DU314"/>
  <c r="DT314"/>
  <c r="DR314"/>
  <c r="BK314"/>
  <c r="BJ314"/>
  <c r="AQ314"/>
  <c r="EP314" s="1"/>
  <c r="AM314"/>
  <c r="AK314"/>
  <c r="P314"/>
  <c r="AF314" s="1"/>
  <c r="EO313"/>
  <c r="EK313"/>
  <c r="DV313"/>
  <c r="DU313"/>
  <c r="DT313"/>
  <c r="DR313"/>
  <c r="BK313"/>
  <c r="BJ313"/>
  <c r="AQ313"/>
  <c r="EP313" s="1"/>
  <c r="FI315" s="1"/>
  <c r="AM313"/>
  <c r="AK313"/>
  <c r="P313"/>
  <c r="AF313" s="1"/>
  <c r="DV312"/>
  <c r="DU312"/>
  <c r="DT312"/>
  <c r="DR312"/>
  <c r="BK312"/>
  <c r="BJ312"/>
  <c r="AQ312"/>
  <c r="EQ312" s="1"/>
  <c r="AM312"/>
  <c r="AK312"/>
  <c r="P312"/>
  <c r="AF312" s="1"/>
  <c r="FZ311"/>
  <c r="FY311"/>
  <c r="FX311"/>
  <c r="FW311"/>
  <c r="FV311"/>
  <c r="FU311"/>
  <c r="FT311"/>
  <c r="FS311"/>
  <c r="FR311"/>
  <c r="FQ311"/>
  <c r="FP311"/>
  <c r="EZ311"/>
  <c r="DV311"/>
  <c r="DU311"/>
  <c r="DT311"/>
  <c r="DR311"/>
  <c r="BK311"/>
  <c r="BJ311"/>
  <c r="AQ311"/>
  <c r="EP311" s="1"/>
  <c r="AM311"/>
  <c r="AK311"/>
  <c r="P311"/>
  <c r="AF311" s="1"/>
  <c r="EO310"/>
  <c r="EK310"/>
  <c r="DV310"/>
  <c r="DU310"/>
  <c r="DT310"/>
  <c r="DR310"/>
  <c r="BK310"/>
  <c r="BJ310"/>
  <c r="AQ310"/>
  <c r="EP310" s="1"/>
  <c r="AM310"/>
  <c r="AK310"/>
  <c r="P310"/>
  <c r="AF310" s="1"/>
  <c r="DV309"/>
  <c r="DU309"/>
  <c r="DT309"/>
  <c r="DR309"/>
  <c r="BK309"/>
  <c r="BJ309"/>
  <c r="AQ309"/>
  <c r="EP309" s="1"/>
  <c r="FI311" s="1"/>
  <c r="AM309"/>
  <c r="AK309"/>
  <c r="P309"/>
  <c r="AF309" s="1"/>
  <c r="DV308"/>
  <c r="DU308"/>
  <c r="DT308"/>
  <c r="DR308"/>
  <c r="BK308"/>
  <c r="BJ308"/>
  <c r="AQ308"/>
  <c r="EQ308" s="1"/>
  <c r="AM308"/>
  <c r="AK308"/>
  <c r="AC308"/>
  <c r="Y308"/>
  <c r="U308"/>
  <c r="DK308" s="1"/>
  <c r="Q308"/>
  <c r="DH308" s="1"/>
  <c r="EU308" s="1"/>
  <c r="P308"/>
  <c r="AF308" s="1"/>
  <c r="FZ307"/>
  <c r="FY307"/>
  <c r="FX307"/>
  <c r="FW307"/>
  <c r="FV307"/>
  <c r="FU307"/>
  <c r="FT307"/>
  <c r="FS307"/>
  <c r="FR307"/>
  <c r="FQ307"/>
  <c r="FP307"/>
  <c r="EZ307"/>
  <c r="DV307"/>
  <c r="DU307"/>
  <c r="DT307"/>
  <c r="DR307"/>
  <c r="BK307"/>
  <c r="BJ307"/>
  <c r="AQ307"/>
  <c r="EP307" s="1"/>
  <c r="AM307"/>
  <c r="AK307"/>
  <c r="AC307"/>
  <c r="Y307"/>
  <c r="U307"/>
  <c r="DK307" s="1"/>
  <c r="Q307"/>
  <c r="DH307" s="1"/>
  <c r="EU307" s="1"/>
  <c r="P307"/>
  <c r="AF307" s="1"/>
  <c r="DV306"/>
  <c r="DU306"/>
  <c r="DT306"/>
  <c r="DR306"/>
  <c r="BK306"/>
  <c r="BJ306"/>
  <c r="AQ306"/>
  <c r="EP306" s="1"/>
  <c r="AM306"/>
  <c r="AK306"/>
  <c r="P306"/>
  <c r="AF306" s="1"/>
  <c r="DV305"/>
  <c r="DU305"/>
  <c r="DT305"/>
  <c r="DR305"/>
  <c r="BK305"/>
  <c r="BJ305"/>
  <c r="AQ305"/>
  <c r="EP305" s="1"/>
  <c r="FI307" s="1"/>
  <c r="AM305"/>
  <c r="AK305"/>
  <c r="AC305"/>
  <c r="Y305"/>
  <c r="U305"/>
  <c r="DK305" s="1"/>
  <c r="Q305"/>
  <c r="DH305" s="1"/>
  <c r="EU305" s="1"/>
  <c r="P305"/>
  <c r="AF305" s="1"/>
  <c r="DV304"/>
  <c r="DU304"/>
  <c r="DT304"/>
  <c r="DR304"/>
  <c r="BK304"/>
  <c r="BJ304"/>
  <c r="AQ304"/>
  <c r="EQ304" s="1"/>
  <c r="AM304"/>
  <c r="AK304"/>
  <c r="P304"/>
  <c r="AF304" s="1"/>
  <c r="FZ303"/>
  <c r="FY303"/>
  <c r="FX303"/>
  <c r="FW303"/>
  <c r="FV303"/>
  <c r="FU303"/>
  <c r="FT303"/>
  <c r="FS303"/>
  <c r="FR303"/>
  <c r="FQ303"/>
  <c r="FP303"/>
  <c r="EZ303"/>
  <c r="DV303"/>
  <c r="DU303"/>
  <c r="DT303"/>
  <c r="DR303"/>
  <c r="BK303"/>
  <c r="BJ303"/>
  <c r="AQ303"/>
  <c r="EP303" s="1"/>
  <c r="AM303"/>
  <c r="AK303"/>
  <c r="P303"/>
  <c r="AF303" s="1"/>
  <c r="DV302"/>
  <c r="DU302"/>
  <c r="DT302"/>
  <c r="DR302"/>
  <c r="BK302"/>
  <c r="BJ302"/>
  <c r="AQ302"/>
  <c r="EP302" s="1"/>
  <c r="AM302"/>
  <c r="AK302"/>
  <c r="AC302"/>
  <c r="Y302"/>
  <c r="U302"/>
  <c r="DK302" s="1"/>
  <c r="Q302"/>
  <c r="DH302" s="1"/>
  <c r="EU302" s="1"/>
  <c r="P302"/>
  <c r="AF302" s="1"/>
  <c r="DV301"/>
  <c r="DU301"/>
  <c r="DT301"/>
  <c r="DR301"/>
  <c r="BK301"/>
  <c r="BJ301"/>
  <c r="AQ301"/>
  <c r="EP301" s="1"/>
  <c r="FI303" s="1"/>
  <c r="AM301"/>
  <c r="AK301"/>
  <c r="P301"/>
  <c r="AF301" s="1"/>
  <c r="EP300"/>
  <c r="DV300"/>
  <c r="DU300"/>
  <c r="DT300"/>
  <c r="DR300"/>
  <c r="BK300"/>
  <c r="BJ300"/>
  <c r="AQ300"/>
  <c r="EQ300" s="1"/>
  <c r="AM300"/>
  <c r="AK300"/>
  <c r="P300"/>
  <c r="AF300" s="1"/>
  <c r="FZ299"/>
  <c r="FY299"/>
  <c r="FX299"/>
  <c r="FW299"/>
  <c r="FV299"/>
  <c r="FU299"/>
  <c r="FT299"/>
  <c r="FS299"/>
  <c r="FR299"/>
  <c r="FQ299"/>
  <c r="FP299"/>
  <c r="EZ299"/>
  <c r="EO299"/>
  <c r="EK299"/>
  <c r="DV299"/>
  <c r="DU299"/>
  <c r="DT299"/>
  <c r="DR299"/>
  <c r="BK299"/>
  <c r="BJ299"/>
  <c r="AQ299"/>
  <c r="EP299" s="1"/>
  <c r="AM299"/>
  <c r="AK299"/>
  <c r="P299"/>
  <c r="AF299" s="1"/>
  <c r="DV298"/>
  <c r="DU298"/>
  <c r="DT298"/>
  <c r="DR298"/>
  <c r="BK298"/>
  <c r="BJ298"/>
  <c r="AQ298"/>
  <c r="EP298" s="1"/>
  <c r="AM298"/>
  <c r="AK298"/>
  <c r="P298"/>
  <c r="AF298" s="1"/>
  <c r="EO297"/>
  <c r="EK297"/>
  <c r="DV297"/>
  <c r="DU297"/>
  <c r="DT297"/>
  <c r="DR297"/>
  <c r="BK297"/>
  <c r="BJ297"/>
  <c r="AQ297"/>
  <c r="EP297" s="1"/>
  <c r="FI299" s="1"/>
  <c r="AM297"/>
  <c r="AK297"/>
  <c r="P297"/>
  <c r="AF297" s="1"/>
  <c r="DV296"/>
  <c r="DU296"/>
  <c r="DT296"/>
  <c r="DR296"/>
  <c r="BK296"/>
  <c r="BJ296"/>
  <c r="AQ296"/>
  <c r="EQ296" s="1"/>
  <c r="AM296"/>
  <c r="AK296"/>
  <c r="P296"/>
  <c r="AF296" s="1"/>
  <c r="FZ295"/>
  <c r="FY295"/>
  <c r="FX295"/>
  <c r="FW295"/>
  <c r="FV295"/>
  <c r="FU295"/>
  <c r="FT295"/>
  <c r="FS295"/>
  <c r="FR295"/>
  <c r="FQ295"/>
  <c r="FP295"/>
  <c r="EZ295"/>
  <c r="DV295"/>
  <c r="DU295"/>
  <c r="DT295"/>
  <c r="DR295"/>
  <c r="BK295"/>
  <c r="BJ295"/>
  <c r="AQ295"/>
  <c r="EP295" s="1"/>
  <c r="AM295"/>
  <c r="AK295"/>
  <c r="P295"/>
  <c r="AF295" s="1"/>
  <c r="EO294"/>
  <c r="EK294"/>
  <c r="DV294"/>
  <c r="DU294"/>
  <c r="DT294"/>
  <c r="DR294"/>
  <c r="BK294"/>
  <c r="BJ294"/>
  <c r="AQ294"/>
  <c r="EP294" s="1"/>
  <c r="AM294"/>
  <c r="AK294"/>
  <c r="P294"/>
  <c r="AF294" s="1"/>
  <c r="DV293"/>
  <c r="DU293"/>
  <c r="DT293"/>
  <c r="DR293"/>
  <c r="BK293"/>
  <c r="BJ293"/>
  <c r="AQ293"/>
  <c r="EP293" s="1"/>
  <c r="FI295" s="1"/>
  <c r="AM293"/>
  <c r="AK293"/>
  <c r="P293"/>
  <c r="AF293" s="1"/>
  <c r="DV292"/>
  <c r="DU292"/>
  <c r="DT292"/>
  <c r="DR292"/>
  <c r="BK292"/>
  <c r="BJ292"/>
  <c r="AQ292"/>
  <c r="EQ292" s="1"/>
  <c r="AM292"/>
  <c r="AK292"/>
  <c r="AC292"/>
  <c r="Y292"/>
  <c r="U292"/>
  <c r="DK292" s="1"/>
  <c r="Q292"/>
  <c r="DH292" s="1"/>
  <c r="EU292" s="1"/>
  <c r="P292"/>
  <c r="AF292" s="1"/>
  <c r="FZ291"/>
  <c r="FY291"/>
  <c r="FX291"/>
  <c r="FW291"/>
  <c r="FV291"/>
  <c r="FU291"/>
  <c r="FT291"/>
  <c r="FS291"/>
  <c r="FR291"/>
  <c r="FQ291"/>
  <c r="FP291"/>
  <c r="EZ291"/>
  <c r="DV291"/>
  <c r="DU291"/>
  <c r="DT291"/>
  <c r="DR291"/>
  <c r="BK291"/>
  <c r="BJ291"/>
  <c r="AQ291"/>
  <c r="EP291" s="1"/>
  <c r="AM291"/>
  <c r="AK291"/>
  <c r="AC291"/>
  <c r="Y291"/>
  <c r="U291"/>
  <c r="DK291" s="1"/>
  <c r="Q291"/>
  <c r="DH291" s="1"/>
  <c r="EU291" s="1"/>
  <c r="P291"/>
  <c r="AF291" s="1"/>
  <c r="DV290"/>
  <c r="DU290"/>
  <c r="DT290"/>
  <c r="DR290"/>
  <c r="BK290"/>
  <c r="BJ290"/>
  <c r="AQ290"/>
  <c r="EP290" s="1"/>
  <c r="AM290"/>
  <c r="AK290"/>
  <c r="P290"/>
  <c r="AF290" s="1"/>
  <c r="DV289"/>
  <c r="DU289"/>
  <c r="DT289"/>
  <c r="DR289"/>
  <c r="BK289"/>
  <c r="BJ289"/>
  <c r="AQ289"/>
  <c r="EP289" s="1"/>
  <c r="FI291" s="1"/>
  <c r="AM289"/>
  <c r="AK289"/>
  <c r="AC289"/>
  <c r="Y289"/>
  <c r="U289"/>
  <c r="DK289" s="1"/>
  <c r="Q289"/>
  <c r="DH289" s="1"/>
  <c r="EU289" s="1"/>
  <c r="P289"/>
  <c r="AF289" s="1"/>
  <c r="DV288"/>
  <c r="DU288"/>
  <c r="DT288"/>
  <c r="DR288"/>
  <c r="BK288"/>
  <c r="BJ288"/>
  <c r="AQ288"/>
  <c r="EQ288" s="1"/>
  <c r="AM288"/>
  <c r="AK288"/>
  <c r="P288"/>
  <c r="AF288" s="1"/>
  <c r="FZ287"/>
  <c r="FY287"/>
  <c r="FX287"/>
  <c r="FW287"/>
  <c r="FV287"/>
  <c r="FU287"/>
  <c r="FT287"/>
  <c r="FS287"/>
  <c r="FR287"/>
  <c r="FQ287"/>
  <c r="FP287"/>
  <c r="EZ287"/>
  <c r="DV287"/>
  <c r="DU287"/>
  <c r="DT287"/>
  <c r="DR287"/>
  <c r="BK287"/>
  <c r="BJ287"/>
  <c r="AQ287"/>
  <c r="EP287" s="1"/>
  <c r="AM287"/>
  <c r="AK287"/>
  <c r="P287"/>
  <c r="AF287" s="1"/>
  <c r="DV286"/>
  <c r="DU286"/>
  <c r="DT286"/>
  <c r="DR286"/>
  <c r="BK286"/>
  <c r="BJ286"/>
  <c r="AQ286"/>
  <c r="EP286" s="1"/>
  <c r="AM286"/>
  <c r="AK286"/>
  <c r="AC286"/>
  <c r="Y286"/>
  <c r="U286"/>
  <c r="DK286" s="1"/>
  <c r="Q286"/>
  <c r="DH286" s="1"/>
  <c r="EU286" s="1"/>
  <c r="P286"/>
  <c r="AF286" s="1"/>
  <c r="DV285"/>
  <c r="DU285"/>
  <c r="DT285"/>
  <c r="DR285"/>
  <c r="BK285"/>
  <c r="BJ285"/>
  <c r="AQ285"/>
  <c r="EP285" s="1"/>
  <c r="FI287" s="1"/>
  <c r="AM285"/>
  <c r="AK285"/>
  <c r="P285"/>
  <c r="AF285" s="1"/>
  <c r="EP284"/>
  <c r="DV284"/>
  <c r="DU284"/>
  <c r="DT284"/>
  <c r="DR284"/>
  <c r="BK284"/>
  <c r="BJ284"/>
  <c r="AQ284"/>
  <c r="EQ284" s="1"/>
  <c r="AM284"/>
  <c r="AK284"/>
  <c r="P284"/>
  <c r="AF284" s="1"/>
  <c r="FZ283"/>
  <c r="FY283"/>
  <c r="FX283"/>
  <c r="FW283"/>
  <c r="FV283"/>
  <c r="FU283"/>
  <c r="FT283"/>
  <c r="FS283"/>
  <c r="FR283"/>
  <c r="FQ283"/>
  <c r="FP283"/>
  <c r="EZ283"/>
  <c r="EO283"/>
  <c r="EK283"/>
  <c r="DV283"/>
  <c r="DU283"/>
  <c r="DT283"/>
  <c r="DR283"/>
  <c r="BK283"/>
  <c r="BJ283"/>
  <c r="AQ283"/>
  <c r="EP283" s="1"/>
  <c r="AM283"/>
  <c r="AK283"/>
  <c r="P283"/>
  <c r="AF283" s="1"/>
  <c r="DV282"/>
  <c r="DU282"/>
  <c r="DT282"/>
  <c r="DR282"/>
  <c r="BK282"/>
  <c r="BJ282"/>
  <c r="AQ282"/>
  <c r="EP282" s="1"/>
  <c r="AM282"/>
  <c r="AK282"/>
  <c r="P282"/>
  <c r="AF282" s="1"/>
  <c r="EO281"/>
  <c r="EK281"/>
  <c r="DV281"/>
  <c r="DU281"/>
  <c r="DT281"/>
  <c r="DR281"/>
  <c r="BK281"/>
  <c r="BJ281"/>
  <c r="AQ281"/>
  <c r="EP281" s="1"/>
  <c r="FI283" s="1"/>
  <c r="AM281"/>
  <c r="AK281"/>
  <c r="P281"/>
  <c r="AF281" s="1"/>
  <c r="DV280"/>
  <c r="DU280"/>
  <c r="DT280"/>
  <c r="DR280"/>
  <c r="BK280"/>
  <c r="BJ280"/>
  <c r="AQ280"/>
  <c r="EQ280" s="1"/>
  <c r="AM280"/>
  <c r="AK280"/>
  <c r="P280"/>
  <c r="AF280" s="1"/>
  <c r="FZ279"/>
  <c r="FY279"/>
  <c r="FX279"/>
  <c r="FW279"/>
  <c r="FV279"/>
  <c r="FU279"/>
  <c r="FT279"/>
  <c r="FS279"/>
  <c r="FR279"/>
  <c r="FQ279"/>
  <c r="FP279"/>
  <c r="EZ279"/>
  <c r="DV279"/>
  <c r="DU279"/>
  <c r="DT279"/>
  <c r="DR279"/>
  <c r="BK279"/>
  <c r="BJ279"/>
  <c r="AQ279"/>
  <c r="EP279" s="1"/>
  <c r="AM279"/>
  <c r="AK279"/>
  <c r="P279"/>
  <c r="AF279" s="1"/>
  <c r="EO278"/>
  <c r="EK278"/>
  <c r="DV278"/>
  <c r="DU278"/>
  <c r="DT278"/>
  <c r="DR278"/>
  <c r="BK278"/>
  <c r="BJ278"/>
  <c r="AQ278"/>
  <c r="EP278" s="1"/>
  <c r="AM278"/>
  <c r="AK278"/>
  <c r="P278"/>
  <c r="AF278" s="1"/>
  <c r="DV277"/>
  <c r="DU277"/>
  <c r="DT277"/>
  <c r="DR277"/>
  <c r="BK277"/>
  <c r="BJ277"/>
  <c r="AQ277"/>
  <c r="EP277" s="1"/>
  <c r="FI279" s="1"/>
  <c r="AM277"/>
  <c r="AK277"/>
  <c r="P277"/>
  <c r="AF277" s="1"/>
  <c r="DV276"/>
  <c r="DU276"/>
  <c r="DT276"/>
  <c r="DR276"/>
  <c r="BK276"/>
  <c r="BJ276"/>
  <c r="AQ276"/>
  <c r="EQ276" s="1"/>
  <c r="AM276"/>
  <c r="AK276"/>
  <c r="AC276"/>
  <c r="Y276"/>
  <c r="U276"/>
  <c r="DK276" s="1"/>
  <c r="Q276"/>
  <c r="DH276" s="1"/>
  <c r="EU276" s="1"/>
  <c r="P276"/>
  <c r="AF276" s="1"/>
  <c r="FZ275"/>
  <c r="FY275"/>
  <c r="FX275"/>
  <c r="FW275"/>
  <c r="FV275"/>
  <c r="FU275"/>
  <c r="FT275"/>
  <c r="FS275"/>
  <c r="FR275"/>
  <c r="FQ275"/>
  <c r="FP275"/>
  <c r="EZ275"/>
  <c r="DV275"/>
  <c r="DU275"/>
  <c r="DT275"/>
  <c r="DR275"/>
  <c r="BK275"/>
  <c r="BJ275"/>
  <c r="AQ275"/>
  <c r="EP275" s="1"/>
  <c r="AM275"/>
  <c r="AK275"/>
  <c r="AC275"/>
  <c r="Y275"/>
  <c r="U275"/>
  <c r="DK275" s="1"/>
  <c r="Q275"/>
  <c r="DH275" s="1"/>
  <c r="EU275" s="1"/>
  <c r="P275"/>
  <c r="AF275" s="1"/>
  <c r="DV274"/>
  <c r="DU274"/>
  <c r="DT274"/>
  <c r="DR274"/>
  <c r="BK274"/>
  <c r="BJ274"/>
  <c r="AQ274"/>
  <c r="EP274" s="1"/>
  <c r="AM274"/>
  <c r="AK274"/>
  <c r="P274"/>
  <c r="AF274" s="1"/>
  <c r="DV273"/>
  <c r="DU273"/>
  <c r="DT273"/>
  <c r="DR273"/>
  <c r="BK273"/>
  <c r="BJ273"/>
  <c r="AQ273"/>
  <c r="EP273" s="1"/>
  <c r="FI275" s="1"/>
  <c r="AM273"/>
  <c r="AK273"/>
  <c r="AC273"/>
  <c r="Y273"/>
  <c r="U273"/>
  <c r="DK273" s="1"/>
  <c r="Q273"/>
  <c r="DH273" s="1"/>
  <c r="EU273" s="1"/>
  <c r="P273"/>
  <c r="AF273" s="1"/>
  <c r="DV272"/>
  <c r="DU272"/>
  <c r="DT272"/>
  <c r="DR272"/>
  <c r="BK272"/>
  <c r="BJ272"/>
  <c r="AQ272"/>
  <c r="EQ272" s="1"/>
  <c r="AM272"/>
  <c r="AK272"/>
  <c r="P272"/>
  <c r="AF272" s="1"/>
  <c r="FZ271"/>
  <c r="FY271"/>
  <c r="FX271"/>
  <c r="FW271"/>
  <c r="FV271"/>
  <c r="FU271"/>
  <c r="FT271"/>
  <c r="FS271"/>
  <c r="FR271"/>
  <c r="FQ271"/>
  <c r="FP271"/>
  <c r="EZ271"/>
  <c r="DV271"/>
  <c r="DU271"/>
  <c r="DT271"/>
  <c r="DR271"/>
  <c r="BK271"/>
  <c r="BJ271"/>
  <c r="AQ271"/>
  <c r="EP271" s="1"/>
  <c r="AM271"/>
  <c r="AK271"/>
  <c r="P271"/>
  <c r="AF271" s="1"/>
  <c r="DV270"/>
  <c r="DU270"/>
  <c r="DT270"/>
  <c r="DR270"/>
  <c r="BK270"/>
  <c r="BJ270"/>
  <c r="AQ270"/>
  <c r="EP270" s="1"/>
  <c r="AM270"/>
  <c r="AK270"/>
  <c r="AC270"/>
  <c r="Y270"/>
  <c r="U270"/>
  <c r="DK270" s="1"/>
  <c r="Q270"/>
  <c r="DH270" s="1"/>
  <c r="EU270" s="1"/>
  <c r="P270"/>
  <c r="AF270" s="1"/>
  <c r="DV269"/>
  <c r="DU269"/>
  <c r="DT269"/>
  <c r="DR269"/>
  <c r="BK269"/>
  <c r="BJ269"/>
  <c r="AQ269"/>
  <c r="EP269" s="1"/>
  <c r="FI271" s="1"/>
  <c r="AM269"/>
  <c r="AK269"/>
  <c r="P269"/>
  <c r="EP268"/>
  <c r="DV268"/>
  <c r="DU268"/>
  <c r="DT268"/>
  <c r="DR268"/>
  <c r="BK268"/>
  <c r="BJ268"/>
  <c r="AQ268"/>
  <c r="EQ268" s="1"/>
  <c r="AM268"/>
  <c r="AK268"/>
  <c r="AC268"/>
  <c r="Y268"/>
  <c r="U268"/>
  <c r="DK268" s="1"/>
  <c r="Q268"/>
  <c r="DH268" s="1"/>
  <c r="EU268" s="1"/>
  <c r="P268"/>
  <c r="AF268" s="1"/>
  <c r="FZ267"/>
  <c r="FY267"/>
  <c r="FX267"/>
  <c r="FW267"/>
  <c r="FV267"/>
  <c r="FU267"/>
  <c r="FT267"/>
  <c r="FS267"/>
  <c r="FR267"/>
  <c r="FQ267"/>
  <c r="FP267"/>
  <c r="EZ267"/>
  <c r="EO267"/>
  <c r="EK267"/>
  <c r="DV267"/>
  <c r="DU267"/>
  <c r="DT267"/>
  <c r="DR267"/>
  <c r="BK267"/>
  <c r="BJ267"/>
  <c r="AQ267"/>
  <c r="EP267" s="1"/>
  <c r="AM267"/>
  <c r="AK267"/>
  <c r="P267"/>
  <c r="AF267" s="1"/>
  <c r="EL266"/>
  <c r="DV266"/>
  <c r="DU266"/>
  <c r="DT266"/>
  <c r="DR266"/>
  <c r="BK266"/>
  <c r="BJ266"/>
  <c r="AQ266"/>
  <c r="EP266" s="1"/>
  <c r="AM266"/>
  <c r="AK266"/>
  <c r="P266"/>
  <c r="EO265"/>
  <c r="EK265"/>
  <c r="DV265"/>
  <c r="DU265"/>
  <c r="DT265"/>
  <c r="DR265"/>
  <c r="BK265"/>
  <c r="BJ265"/>
  <c r="AQ265"/>
  <c r="EP265" s="1"/>
  <c r="AM265"/>
  <c r="AK265"/>
  <c r="P265"/>
  <c r="AF265" s="1"/>
  <c r="DV264"/>
  <c r="DU264"/>
  <c r="DT264"/>
  <c r="DR264"/>
  <c r="BK264"/>
  <c r="BJ264"/>
  <c r="AQ264"/>
  <c r="EP264" s="1"/>
  <c r="AM264"/>
  <c r="AK264"/>
  <c r="P264"/>
  <c r="AD264" s="1"/>
  <c r="FZ263"/>
  <c r="FY263"/>
  <c r="FX263"/>
  <c r="FW263"/>
  <c r="FV263"/>
  <c r="FU263"/>
  <c r="FT263"/>
  <c r="FS263"/>
  <c r="FR263"/>
  <c r="FQ263"/>
  <c r="FP263"/>
  <c r="EZ263"/>
  <c r="DV263"/>
  <c r="DU263"/>
  <c r="DT263"/>
  <c r="DR263"/>
  <c r="BK263"/>
  <c r="BJ263"/>
  <c r="AQ263"/>
  <c r="EP263" s="1"/>
  <c r="AM263"/>
  <c r="AK263"/>
  <c r="Z263"/>
  <c r="R263"/>
  <c r="DG263" s="1"/>
  <c r="ET263" s="1"/>
  <c r="P263"/>
  <c r="AD263" s="1"/>
  <c r="EO262"/>
  <c r="EK262"/>
  <c r="DV262"/>
  <c r="DU262"/>
  <c r="DT262"/>
  <c r="DR262"/>
  <c r="BK262"/>
  <c r="BJ262"/>
  <c r="AQ262"/>
  <c r="EP262" s="1"/>
  <c r="AM262"/>
  <c r="AK262"/>
  <c r="P262"/>
  <c r="AF262" s="1"/>
  <c r="EL261"/>
  <c r="DV261"/>
  <c r="DU261"/>
  <c r="DT261"/>
  <c r="DR261"/>
  <c r="BK261"/>
  <c r="BJ261"/>
  <c r="AQ261"/>
  <c r="EP261" s="1"/>
  <c r="FI263" s="1"/>
  <c r="AM261"/>
  <c r="AK261"/>
  <c r="P261"/>
  <c r="AD261" s="1"/>
  <c r="DV260"/>
  <c r="DU260"/>
  <c r="DT260"/>
  <c r="DR260"/>
  <c r="BK260"/>
  <c r="BJ260"/>
  <c r="AQ260"/>
  <c r="EQ260" s="1"/>
  <c r="AM260"/>
  <c r="AK260"/>
  <c r="P260"/>
  <c r="AF260" s="1"/>
  <c r="FZ259"/>
  <c r="FY259"/>
  <c r="FX259"/>
  <c r="FW259"/>
  <c r="FV259"/>
  <c r="FU259"/>
  <c r="FT259"/>
  <c r="FS259"/>
  <c r="FR259"/>
  <c r="FQ259"/>
  <c r="FP259"/>
  <c r="EZ259"/>
  <c r="DV259"/>
  <c r="DU259"/>
  <c r="DT259"/>
  <c r="DR259"/>
  <c r="BK259"/>
  <c r="BJ259"/>
  <c r="AQ259"/>
  <c r="EP259" s="1"/>
  <c r="AM259"/>
  <c r="AK259"/>
  <c r="AC259"/>
  <c r="Y259"/>
  <c r="U259"/>
  <c r="DK259" s="1"/>
  <c r="Q259"/>
  <c r="DH259" s="1"/>
  <c r="EU259" s="1"/>
  <c r="P259"/>
  <c r="AF259" s="1"/>
  <c r="DV258"/>
  <c r="DU258"/>
  <c r="DT258"/>
  <c r="DR258"/>
  <c r="BK258"/>
  <c r="BJ258"/>
  <c r="AQ258"/>
  <c r="EP258" s="1"/>
  <c r="AM258"/>
  <c r="AK258"/>
  <c r="P258"/>
  <c r="AD258" s="1"/>
  <c r="DV257"/>
  <c r="DU257"/>
  <c r="DT257"/>
  <c r="DR257"/>
  <c r="BK257"/>
  <c r="BJ257"/>
  <c r="AQ257"/>
  <c r="EP257" s="1"/>
  <c r="AM257"/>
  <c r="AK257"/>
  <c r="P257"/>
  <c r="AF257" s="1"/>
  <c r="DV256"/>
  <c r="DU256"/>
  <c r="DT256"/>
  <c r="DR256"/>
  <c r="BK256"/>
  <c r="BJ256"/>
  <c r="AQ256"/>
  <c r="EP256" s="1"/>
  <c r="AM256"/>
  <c r="AK256"/>
  <c r="P256"/>
  <c r="AD256" s="1"/>
  <c r="FZ255"/>
  <c r="FY255"/>
  <c r="FX255"/>
  <c r="FW255"/>
  <c r="FV255"/>
  <c r="FU255"/>
  <c r="FT255"/>
  <c r="FS255"/>
  <c r="FR255"/>
  <c r="FQ255"/>
  <c r="FP255"/>
  <c r="EZ255"/>
  <c r="EL255"/>
  <c r="DV255"/>
  <c r="DU255"/>
  <c r="DT255"/>
  <c r="DR255"/>
  <c r="BK255"/>
  <c r="BJ255"/>
  <c r="AQ255"/>
  <c r="EP255" s="1"/>
  <c r="AM255"/>
  <c r="AK255"/>
  <c r="P255"/>
  <c r="AD255" s="1"/>
  <c r="EO254"/>
  <c r="EK254"/>
  <c r="DV254"/>
  <c r="DU254"/>
  <c r="DT254"/>
  <c r="DR254"/>
  <c r="BK254"/>
  <c r="BJ254"/>
  <c r="AQ254"/>
  <c r="EP254" s="1"/>
  <c r="AM254"/>
  <c r="AK254"/>
  <c r="AC254"/>
  <c r="Y254"/>
  <c r="U254"/>
  <c r="DK254" s="1"/>
  <c r="Q254"/>
  <c r="DH254" s="1"/>
  <c r="EU254" s="1"/>
  <c r="P254"/>
  <c r="AF254" s="1"/>
  <c r="DV253"/>
  <c r="DU253"/>
  <c r="DT253"/>
  <c r="DR253"/>
  <c r="BK253"/>
  <c r="BJ253"/>
  <c r="AQ253"/>
  <c r="EP253" s="1"/>
  <c r="AM253"/>
  <c r="AK253"/>
  <c r="Z253"/>
  <c r="R253"/>
  <c r="DG253" s="1"/>
  <c r="ET253" s="1"/>
  <c r="P253"/>
  <c r="AD253" s="1"/>
  <c r="EP252"/>
  <c r="DV252"/>
  <c r="DU252"/>
  <c r="DT252"/>
  <c r="DR252"/>
  <c r="BK252"/>
  <c r="BJ252"/>
  <c r="AQ252"/>
  <c r="EQ252" s="1"/>
  <c r="AM252"/>
  <c r="AK252"/>
  <c r="P252"/>
  <c r="AF252" s="1"/>
  <c r="FZ251"/>
  <c r="FY251"/>
  <c r="FX251"/>
  <c r="FW251"/>
  <c r="FV251"/>
  <c r="FU251"/>
  <c r="FT251"/>
  <c r="FS251"/>
  <c r="FR251"/>
  <c r="FQ251"/>
  <c r="FP251"/>
  <c r="EZ251"/>
  <c r="EO251"/>
  <c r="EK251"/>
  <c r="DV251"/>
  <c r="DU251"/>
  <c r="DT251"/>
  <c r="DR251"/>
  <c r="BK251"/>
  <c r="BJ251"/>
  <c r="AQ251"/>
  <c r="EP251" s="1"/>
  <c r="AM251"/>
  <c r="AK251"/>
  <c r="AC251"/>
  <c r="Y251"/>
  <c r="U251"/>
  <c r="DK251" s="1"/>
  <c r="Q251"/>
  <c r="DH251" s="1"/>
  <c r="EU251" s="1"/>
  <c r="P251"/>
  <c r="AF251" s="1"/>
  <c r="DV250"/>
  <c r="DU250"/>
  <c r="DT250"/>
  <c r="DR250"/>
  <c r="BK250"/>
  <c r="BJ250"/>
  <c r="AQ250"/>
  <c r="EP250" s="1"/>
  <c r="AM250"/>
  <c r="AK250"/>
  <c r="Z250"/>
  <c r="R250"/>
  <c r="DG250" s="1"/>
  <c r="ET250" s="1"/>
  <c r="P250"/>
  <c r="AD250" s="1"/>
  <c r="EO249"/>
  <c r="EK249"/>
  <c r="DV249"/>
  <c r="DU249"/>
  <c r="DT249"/>
  <c r="DR249"/>
  <c r="BK249"/>
  <c r="BJ249"/>
  <c r="AQ249"/>
  <c r="EP249" s="1"/>
  <c r="AM249"/>
  <c r="AK249"/>
  <c r="P249"/>
  <c r="AF249" s="1"/>
  <c r="DV248"/>
  <c r="DU248"/>
  <c r="DT248"/>
  <c r="DR248"/>
  <c r="BK248"/>
  <c r="BJ248"/>
  <c r="AQ248"/>
  <c r="EP248" s="1"/>
  <c r="AM248"/>
  <c r="AK248"/>
  <c r="P248"/>
  <c r="AD248" s="1"/>
  <c r="FZ247"/>
  <c r="FY247"/>
  <c r="FX247"/>
  <c r="FW247"/>
  <c r="FV247"/>
  <c r="FU247"/>
  <c r="FT247"/>
  <c r="FS247"/>
  <c r="FR247"/>
  <c r="FQ247"/>
  <c r="FP247"/>
  <c r="EZ247"/>
  <c r="DV247"/>
  <c r="DU247"/>
  <c r="DT247"/>
  <c r="DR247"/>
  <c r="BK247"/>
  <c r="BJ247"/>
  <c r="AQ247"/>
  <c r="EP247" s="1"/>
  <c r="AM247"/>
  <c r="AK247"/>
  <c r="Z247"/>
  <c r="R247"/>
  <c r="DG247" s="1"/>
  <c r="ET247" s="1"/>
  <c r="P247"/>
  <c r="AD247" s="1"/>
  <c r="EO246"/>
  <c r="EK246"/>
  <c r="DV246"/>
  <c r="DU246"/>
  <c r="DT246"/>
  <c r="DR246"/>
  <c r="BK246"/>
  <c r="BJ246"/>
  <c r="AQ246"/>
  <c r="EP246" s="1"/>
  <c r="AM246"/>
  <c r="AK246"/>
  <c r="P246"/>
  <c r="AF246" s="1"/>
  <c r="EL245"/>
  <c r="DV245"/>
  <c r="DU245"/>
  <c r="DT245"/>
  <c r="DR245"/>
  <c r="BK245"/>
  <c r="BJ245"/>
  <c r="AQ245"/>
  <c r="EP245" s="1"/>
  <c r="AM245"/>
  <c r="AK245"/>
  <c r="P245"/>
  <c r="AD245" s="1"/>
  <c r="DV244"/>
  <c r="DU244"/>
  <c r="DT244"/>
  <c r="DR244"/>
  <c r="BK244"/>
  <c r="BJ244"/>
  <c r="AQ244"/>
  <c r="EQ244" s="1"/>
  <c r="AM244"/>
  <c r="AK244"/>
  <c r="P244"/>
  <c r="AF244" s="1"/>
  <c r="FZ243"/>
  <c r="FY243"/>
  <c r="FX243"/>
  <c r="FW243"/>
  <c r="FV243"/>
  <c r="FU243"/>
  <c r="FT243"/>
  <c r="FS243"/>
  <c r="FR243"/>
  <c r="FQ243"/>
  <c r="FP243"/>
  <c r="EZ243"/>
  <c r="DV243"/>
  <c r="DU243"/>
  <c r="DT243"/>
  <c r="DR243"/>
  <c r="BK243"/>
  <c r="BJ243"/>
  <c r="AQ243"/>
  <c r="EP243" s="1"/>
  <c r="AM243"/>
  <c r="AK243"/>
  <c r="AC243"/>
  <c r="Y243"/>
  <c r="U243"/>
  <c r="DK243" s="1"/>
  <c r="Q243"/>
  <c r="DH243" s="1"/>
  <c r="EU243" s="1"/>
  <c r="P243"/>
  <c r="AF243" s="1"/>
  <c r="DV242"/>
  <c r="DU242"/>
  <c r="DT242"/>
  <c r="DR242"/>
  <c r="BK242"/>
  <c r="BJ242"/>
  <c r="AQ242"/>
  <c r="EP242" s="1"/>
  <c r="AM242"/>
  <c r="AK242"/>
  <c r="P242"/>
  <c r="AD242" s="1"/>
  <c r="DV241"/>
  <c r="DU241"/>
  <c r="DT241"/>
  <c r="DR241"/>
  <c r="BK241"/>
  <c r="BJ241"/>
  <c r="AQ241"/>
  <c r="AM241"/>
  <c r="AK241"/>
  <c r="AA241"/>
  <c r="S241"/>
  <c r="DI241" s="1"/>
  <c r="P241"/>
  <c r="DV240"/>
  <c r="DU240"/>
  <c r="DT240"/>
  <c r="DR240"/>
  <c r="BK240"/>
  <c r="BJ240"/>
  <c r="AQ240"/>
  <c r="EP240" s="1"/>
  <c r="AM240"/>
  <c r="AK240"/>
  <c r="V240"/>
  <c r="P240"/>
  <c r="FZ239"/>
  <c r="FY239"/>
  <c r="FX239"/>
  <c r="FW239"/>
  <c r="FV239"/>
  <c r="FU239"/>
  <c r="FT239"/>
  <c r="FS239"/>
  <c r="FR239"/>
  <c r="FQ239"/>
  <c r="FP239"/>
  <c r="EZ239"/>
  <c r="EL239"/>
  <c r="DV239"/>
  <c r="DU239"/>
  <c r="DT239"/>
  <c r="DR239"/>
  <c r="BK239"/>
  <c r="BJ239"/>
  <c r="AQ239"/>
  <c r="EP239" s="1"/>
  <c r="AM239"/>
  <c r="AK239"/>
  <c r="P239"/>
  <c r="AD239" s="1"/>
  <c r="EO238"/>
  <c r="EK238"/>
  <c r="DV238"/>
  <c r="DU238"/>
  <c r="DT238"/>
  <c r="DR238"/>
  <c r="BK238"/>
  <c r="BJ238"/>
  <c r="AQ238"/>
  <c r="EP238" s="1"/>
  <c r="AM238"/>
  <c r="AK238"/>
  <c r="AC238"/>
  <c r="Y238"/>
  <c r="U238"/>
  <c r="Q238"/>
  <c r="DH238" s="1"/>
  <c r="EU238" s="1"/>
  <c r="P238"/>
  <c r="AF238" s="1"/>
  <c r="DV237"/>
  <c r="DU237"/>
  <c r="DT237"/>
  <c r="DR237"/>
  <c r="BK237"/>
  <c r="BJ237"/>
  <c r="AQ237"/>
  <c r="EP237" s="1"/>
  <c r="FI239" s="1"/>
  <c r="AM237"/>
  <c r="AK237"/>
  <c r="Z237"/>
  <c r="R237"/>
  <c r="DG237" s="1"/>
  <c r="ET237" s="1"/>
  <c r="P237"/>
  <c r="AD237" s="1"/>
  <c r="EP236"/>
  <c r="DV236"/>
  <c r="DU236"/>
  <c r="DT236"/>
  <c r="DR236"/>
  <c r="BK236"/>
  <c r="BJ236"/>
  <c r="AQ236"/>
  <c r="EQ236" s="1"/>
  <c r="AM236"/>
  <c r="AK236"/>
  <c r="P236"/>
  <c r="FZ235"/>
  <c r="FY235"/>
  <c r="FX235"/>
  <c r="FW235"/>
  <c r="FV235"/>
  <c r="FU235"/>
  <c r="FT235"/>
  <c r="FS235"/>
  <c r="FR235"/>
  <c r="FQ235"/>
  <c r="FP235"/>
  <c r="EZ235"/>
  <c r="EO235"/>
  <c r="EK235"/>
  <c r="DV235"/>
  <c r="DU235"/>
  <c r="DT235"/>
  <c r="DR235"/>
  <c r="BK235"/>
  <c r="BJ235"/>
  <c r="AQ235"/>
  <c r="EP235" s="1"/>
  <c r="AM235"/>
  <c r="AK235"/>
  <c r="AC235"/>
  <c r="Y235"/>
  <c r="U235"/>
  <c r="Q235"/>
  <c r="DH235" s="1"/>
  <c r="EU235" s="1"/>
  <c r="P235"/>
  <c r="AF235" s="1"/>
  <c r="DV234"/>
  <c r="DU234"/>
  <c r="DT234"/>
  <c r="DR234"/>
  <c r="BK234"/>
  <c r="BJ234"/>
  <c r="AQ234"/>
  <c r="EP234" s="1"/>
  <c r="AM234"/>
  <c r="AK234"/>
  <c r="Z234"/>
  <c r="R234"/>
  <c r="DG234" s="1"/>
  <c r="ET234" s="1"/>
  <c r="P234"/>
  <c r="AD234" s="1"/>
  <c r="EO233"/>
  <c r="EK233"/>
  <c r="DV233"/>
  <c r="DU233"/>
  <c r="DT233"/>
  <c r="DR233"/>
  <c r="BK233"/>
  <c r="BJ233"/>
  <c r="AQ233"/>
  <c r="EP233" s="1"/>
  <c r="AM233"/>
  <c r="AK233"/>
  <c r="P233"/>
  <c r="DV232"/>
  <c r="DU232"/>
  <c r="DT232"/>
  <c r="DR232"/>
  <c r="BK232"/>
  <c r="BJ232"/>
  <c r="AQ232"/>
  <c r="AM232"/>
  <c r="AK232"/>
  <c r="P232"/>
  <c r="AD232" s="1"/>
  <c r="FZ231"/>
  <c r="FY231"/>
  <c r="FX231"/>
  <c r="FW231"/>
  <c r="FV231"/>
  <c r="FU231"/>
  <c r="FT231"/>
  <c r="FS231"/>
  <c r="FR231"/>
  <c r="FQ231"/>
  <c r="FP231"/>
  <c r="EZ231"/>
  <c r="DV231"/>
  <c r="DU231"/>
  <c r="DT231"/>
  <c r="DR231"/>
  <c r="BK231"/>
  <c r="BJ231"/>
  <c r="AQ231"/>
  <c r="EP231" s="1"/>
  <c r="AM231"/>
  <c r="AK231"/>
  <c r="Z231"/>
  <c r="R231"/>
  <c r="DG231" s="1"/>
  <c r="ET231" s="1"/>
  <c r="P231"/>
  <c r="AD231" s="1"/>
  <c r="EO230"/>
  <c r="EK230"/>
  <c r="DV230"/>
  <c r="DU230"/>
  <c r="DT230"/>
  <c r="DR230"/>
  <c r="BK230"/>
  <c r="BJ230"/>
  <c r="AQ230"/>
  <c r="EP230" s="1"/>
  <c r="AM230"/>
  <c r="AK230"/>
  <c r="AA230"/>
  <c r="S230"/>
  <c r="DI230" s="1"/>
  <c r="P230"/>
  <c r="EL229"/>
  <c r="DV229"/>
  <c r="DU229"/>
  <c r="DT229"/>
  <c r="DR229"/>
  <c r="BK229"/>
  <c r="BJ229"/>
  <c r="AQ229"/>
  <c r="EP229" s="1"/>
  <c r="AM229"/>
  <c r="AK229"/>
  <c r="P229"/>
  <c r="AD229" s="1"/>
  <c r="DV228"/>
  <c r="DU228"/>
  <c r="DT228"/>
  <c r="DR228"/>
  <c r="BK228"/>
  <c r="BJ228"/>
  <c r="AQ228"/>
  <c r="AM228"/>
  <c r="AK228"/>
  <c r="P228"/>
  <c r="FZ227"/>
  <c r="FY227"/>
  <c r="FX227"/>
  <c r="FW227"/>
  <c r="FV227"/>
  <c r="FU227"/>
  <c r="FT227"/>
  <c r="FS227"/>
  <c r="FR227"/>
  <c r="FQ227"/>
  <c r="FP227"/>
  <c r="EZ227"/>
  <c r="EM227"/>
  <c r="DV227"/>
  <c r="DU227"/>
  <c r="DT227"/>
  <c r="DR227"/>
  <c r="BK227"/>
  <c r="BJ227"/>
  <c r="AQ227"/>
  <c r="AM227"/>
  <c r="AK227"/>
  <c r="AC227"/>
  <c r="Y227"/>
  <c r="U227"/>
  <c r="DK227" s="1"/>
  <c r="Q227"/>
  <c r="DH227" s="1"/>
  <c r="EU227" s="1"/>
  <c r="P227"/>
  <c r="AF227" s="1"/>
  <c r="DV226"/>
  <c r="DU226"/>
  <c r="DT226"/>
  <c r="DR226"/>
  <c r="BK226"/>
  <c r="BJ226"/>
  <c r="AQ226"/>
  <c r="EL226" s="1"/>
  <c r="AM226"/>
  <c r="AK226"/>
  <c r="P226"/>
  <c r="AD226" s="1"/>
  <c r="DV225"/>
  <c r="DU225"/>
  <c r="DT225"/>
  <c r="DR225"/>
  <c r="BK225"/>
  <c r="BJ225"/>
  <c r="AQ225"/>
  <c r="AM225"/>
  <c r="AK225"/>
  <c r="AA225"/>
  <c r="S225"/>
  <c r="DI225" s="1"/>
  <c r="P225"/>
  <c r="DV224"/>
  <c r="DU224"/>
  <c r="DT224"/>
  <c r="DR224"/>
  <c r="BK224"/>
  <c r="BJ224"/>
  <c r="AQ224"/>
  <c r="EP224" s="1"/>
  <c r="AM224"/>
  <c r="AK224"/>
  <c r="V224"/>
  <c r="P224"/>
  <c r="FZ223"/>
  <c r="FY223"/>
  <c r="FX223"/>
  <c r="FW223"/>
  <c r="FV223"/>
  <c r="FU223"/>
  <c r="FT223"/>
  <c r="FS223"/>
  <c r="FR223"/>
  <c r="FQ223"/>
  <c r="FP223"/>
  <c r="EZ223"/>
  <c r="EL223"/>
  <c r="DV223"/>
  <c r="DU223"/>
  <c r="DT223"/>
  <c r="DR223"/>
  <c r="BK223"/>
  <c r="BJ223"/>
  <c r="AQ223"/>
  <c r="EP223" s="1"/>
  <c r="AM223"/>
  <c r="AK223"/>
  <c r="P223"/>
  <c r="AD223" s="1"/>
  <c r="EO222"/>
  <c r="EK222"/>
  <c r="DV222"/>
  <c r="DU222"/>
  <c r="DT222"/>
  <c r="DR222"/>
  <c r="BK222"/>
  <c r="BJ222"/>
  <c r="AQ222"/>
  <c r="EP222" s="1"/>
  <c r="AM222"/>
  <c r="AK222"/>
  <c r="AC222"/>
  <c r="Y222"/>
  <c r="U222"/>
  <c r="Q222"/>
  <c r="DH222" s="1"/>
  <c r="EU222" s="1"/>
  <c r="P222"/>
  <c r="AF222" s="1"/>
  <c r="DV221"/>
  <c r="DU221"/>
  <c r="DT221"/>
  <c r="DR221"/>
  <c r="BK221"/>
  <c r="BJ221"/>
  <c r="AQ221"/>
  <c r="EP221" s="1"/>
  <c r="FI223" s="1"/>
  <c r="AM221"/>
  <c r="AK221"/>
  <c r="Z221"/>
  <c r="R221"/>
  <c r="DG221" s="1"/>
  <c r="ET221" s="1"/>
  <c r="P221"/>
  <c r="AD221" s="1"/>
  <c r="EP220"/>
  <c r="DV220"/>
  <c r="DU220"/>
  <c r="DT220"/>
  <c r="DR220"/>
  <c r="BK220"/>
  <c r="BJ220"/>
  <c r="AQ220"/>
  <c r="EQ220" s="1"/>
  <c r="AM220"/>
  <c r="AK220"/>
  <c r="P220"/>
  <c r="FZ219"/>
  <c r="FY219"/>
  <c r="FX219"/>
  <c r="FW219"/>
  <c r="FV219"/>
  <c r="FU219"/>
  <c r="FT219"/>
  <c r="FS219"/>
  <c r="FR219"/>
  <c r="FQ219"/>
  <c r="FP219"/>
  <c r="EZ219"/>
  <c r="EO219"/>
  <c r="EK219"/>
  <c r="DV219"/>
  <c r="DU219"/>
  <c r="DT219"/>
  <c r="DR219"/>
  <c r="BK219"/>
  <c r="BJ219"/>
  <c r="AQ219"/>
  <c r="EP219" s="1"/>
  <c r="AM219"/>
  <c r="AK219"/>
  <c r="AC219"/>
  <c r="Y219"/>
  <c r="U219"/>
  <c r="Q219"/>
  <c r="DH219" s="1"/>
  <c r="EU219" s="1"/>
  <c r="P219"/>
  <c r="AF219" s="1"/>
  <c r="DV218"/>
  <c r="DU218"/>
  <c r="DT218"/>
  <c r="DR218"/>
  <c r="BK218"/>
  <c r="BJ218"/>
  <c r="AQ218"/>
  <c r="EP218" s="1"/>
  <c r="AM218"/>
  <c r="AK218"/>
  <c r="Z218"/>
  <c r="R218"/>
  <c r="DG218" s="1"/>
  <c r="ET218" s="1"/>
  <c r="P218"/>
  <c r="AD218" s="1"/>
  <c r="EO217"/>
  <c r="EK217"/>
  <c r="DV217"/>
  <c r="DU217"/>
  <c r="DT217"/>
  <c r="DR217"/>
  <c r="BK217"/>
  <c r="BJ217"/>
  <c r="AQ217"/>
  <c r="EP217" s="1"/>
  <c r="AM217"/>
  <c r="AK217"/>
  <c r="P217"/>
  <c r="DV216"/>
  <c r="DU216"/>
  <c r="DT216"/>
  <c r="DR216"/>
  <c r="BK216"/>
  <c r="BJ216"/>
  <c r="AQ216"/>
  <c r="AM216"/>
  <c r="AK216"/>
  <c r="P216"/>
  <c r="AD216" s="1"/>
  <c r="FZ215"/>
  <c r="FY215"/>
  <c r="FX215"/>
  <c r="FW215"/>
  <c r="FV215"/>
  <c r="FU215"/>
  <c r="FT215"/>
  <c r="FS215"/>
  <c r="FR215"/>
  <c r="FQ215"/>
  <c r="FP215"/>
  <c r="EZ215"/>
  <c r="DV215"/>
  <c r="DU215"/>
  <c r="DT215"/>
  <c r="DR215"/>
  <c r="BK215"/>
  <c r="BJ215"/>
  <c r="AQ215"/>
  <c r="EP215" s="1"/>
  <c r="AM215"/>
  <c r="AK215"/>
  <c r="Z215"/>
  <c r="R215"/>
  <c r="DG215" s="1"/>
  <c r="ET215" s="1"/>
  <c r="P215"/>
  <c r="AD215" s="1"/>
  <c r="EO214"/>
  <c r="EK214"/>
  <c r="DV214"/>
  <c r="DU214"/>
  <c r="DT214"/>
  <c r="DR214"/>
  <c r="BK214"/>
  <c r="BJ214"/>
  <c r="AQ214"/>
  <c r="EP214" s="1"/>
  <c r="AM214"/>
  <c r="AK214"/>
  <c r="AA214"/>
  <c r="S214"/>
  <c r="DI214" s="1"/>
  <c r="P214"/>
  <c r="EL213"/>
  <c r="DV213"/>
  <c r="DU213"/>
  <c r="DT213"/>
  <c r="DR213"/>
  <c r="BK213"/>
  <c r="BJ213"/>
  <c r="AQ213"/>
  <c r="EP213" s="1"/>
  <c r="AM213"/>
  <c r="AK213"/>
  <c r="P213"/>
  <c r="AD213" s="1"/>
  <c r="DV212"/>
  <c r="DU212"/>
  <c r="DT212"/>
  <c r="DR212"/>
  <c r="BK212"/>
  <c r="BJ212"/>
  <c r="AQ212"/>
  <c r="AM212"/>
  <c r="AK212"/>
  <c r="P212"/>
  <c r="FZ211"/>
  <c r="FY211"/>
  <c r="FX211"/>
  <c r="FW211"/>
  <c r="FV211"/>
  <c r="FU211"/>
  <c r="FT211"/>
  <c r="FS211"/>
  <c r="FR211"/>
  <c r="FQ211"/>
  <c r="FP211"/>
  <c r="EZ211"/>
  <c r="EM211"/>
  <c r="DV211"/>
  <c r="DU211"/>
  <c r="DT211"/>
  <c r="DR211"/>
  <c r="BK211"/>
  <c r="BJ211"/>
  <c r="AQ211"/>
  <c r="AM211"/>
  <c r="AK211"/>
  <c r="AC211"/>
  <c r="Y211"/>
  <c r="U211"/>
  <c r="DK211" s="1"/>
  <c r="Q211"/>
  <c r="DH211" s="1"/>
  <c r="EU211" s="1"/>
  <c r="P211"/>
  <c r="AF211" s="1"/>
  <c r="DV210"/>
  <c r="DU210"/>
  <c r="DT210"/>
  <c r="DR210"/>
  <c r="BK210"/>
  <c r="BJ210"/>
  <c r="AQ210"/>
  <c r="EL210" s="1"/>
  <c r="AM210"/>
  <c r="AK210"/>
  <c r="P210"/>
  <c r="AD210" s="1"/>
  <c r="DV209"/>
  <c r="DU209"/>
  <c r="DT209"/>
  <c r="DR209"/>
  <c r="BK209"/>
  <c r="BJ209"/>
  <c r="AQ209"/>
  <c r="AM209"/>
  <c r="AK209"/>
  <c r="AA209"/>
  <c r="S209"/>
  <c r="DI209" s="1"/>
  <c r="P209"/>
  <c r="DV208"/>
  <c r="DU208"/>
  <c r="DT208"/>
  <c r="DR208"/>
  <c r="BK208"/>
  <c r="BJ208"/>
  <c r="AQ208"/>
  <c r="EP208" s="1"/>
  <c r="AM208"/>
  <c r="AK208"/>
  <c r="V208"/>
  <c r="P208"/>
  <c r="FZ207"/>
  <c r="FY207"/>
  <c r="FX207"/>
  <c r="FW207"/>
  <c r="FV207"/>
  <c r="FU207"/>
  <c r="FT207"/>
  <c r="FS207"/>
  <c r="FR207"/>
  <c r="FQ207"/>
  <c r="FP207"/>
  <c r="EZ207"/>
  <c r="EL207"/>
  <c r="DV207"/>
  <c r="DU207"/>
  <c r="DT207"/>
  <c r="DR207"/>
  <c r="BK207"/>
  <c r="BJ207"/>
  <c r="AQ207"/>
  <c r="EP207" s="1"/>
  <c r="AM207"/>
  <c r="AK207"/>
  <c r="P207"/>
  <c r="AD207" s="1"/>
  <c r="EO206"/>
  <c r="EK206"/>
  <c r="DV206"/>
  <c r="DU206"/>
  <c r="DT206"/>
  <c r="DR206"/>
  <c r="BK206"/>
  <c r="BJ206"/>
  <c r="AQ206"/>
  <c r="EP206" s="1"/>
  <c r="AM206"/>
  <c r="AK206"/>
  <c r="AC206"/>
  <c r="Y206"/>
  <c r="U206"/>
  <c r="Q206"/>
  <c r="DH206" s="1"/>
  <c r="EU206" s="1"/>
  <c r="P206"/>
  <c r="AF206" s="1"/>
  <c r="DV205"/>
  <c r="DU205"/>
  <c r="DT205"/>
  <c r="DR205"/>
  <c r="BK205"/>
  <c r="BJ205"/>
  <c r="AQ205"/>
  <c r="EP205" s="1"/>
  <c r="FI207" s="1"/>
  <c r="AM205"/>
  <c r="AK205"/>
  <c r="Z205"/>
  <c r="R205"/>
  <c r="DG205" s="1"/>
  <c r="ET205" s="1"/>
  <c r="P205"/>
  <c r="AD205" s="1"/>
  <c r="EP204"/>
  <c r="DV204"/>
  <c r="DU204"/>
  <c r="DT204"/>
  <c r="DR204"/>
  <c r="BK204"/>
  <c r="BJ204"/>
  <c r="AQ204"/>
  <c r="EQ204" s="1"/>
  <c r="AM204"/>
  <c r="AK204"/>
  <c r="P204"/>
  <c r="FZ203"/>
  <c r="FY203"/>
  <c r="FX203"/>
  <c r="FW203"/>
  <c r="FV203"/>
  <c r="FU203"/>
  <c r="FT203"/>
  <c r="FS203"/>
  <c r="FR203"/>
  <c r="FQ203"/>
  <c r="FP203"/>
  <c r="EZ203"/>
  <c r="EO203"/>
  <c r="EK203"/>
  <c r="DV203"/>
  <c r="DU203"/>
  <c r="DT203"/>
  <c r="DR203"/>
  <c r="BK203"/>
  <c r="BJ203"/>
  <c r="AQ203"/>
  <c r="EP203" s="1"/>
  <c r="AM203"/>
  <c r="AK203"/>
  <c r="AC203"/>
  <c r="Y203"/>
  <c r="U203"/>
  <c r="Q203"/>
  <c r="DH203" s="1"/>
  <c r="EU203" s="1"/>
  <c r="P203"/>
  <c r="AF203" s="1"/>
  <c r="DV202"/>
  <c r="DU202"/>
  <c r="DT202"/>
  <c r="DR202"/>
  <c r="BK202"/>
  <c r="BJ202"/>
  <c r="AQ202"/>
  <c r="EP202" s="1"/>
  <c r="AM202"/>
  <c r="AK202"/>
  <c r="Z202"/>
  <c r="R202"/>
  <c r="DG202" s="1"/>
  <c r="ET202" s="1"/>
  <c r="P202"/>
  <c r="AD202" s="1"/>
  <c r="EO201"/>
  <c r="EK201"/>
  <c r="DV201"/>
  <c r="DU201"/>
  <c r="DT201"/>
  <c r="DR201"/>
  <c r="BK201"/>
  <c r="BJ201"/>
  <c r="AQ201"/>
  <c r="EP201" s="1"/>
  <c r="AM201"/>
  <c r="AK201"/>
  <c r="P201"/>
  <c r="DV200"/>
  <c r="DU200"/>
  <c r="DT200"/>
  <c r="DR200"/>
  <c r="BK200"/>
  <c r="BJ200"/>
  <c r="AQ200"/>
  <c r="AM200"/>
  <c r="AK200"/>
  <c r="P200"/>
  <c r="AD200" s="1"/>
  <c r="FZ199"/>
  <c r="FY199"/>
  <c r="FX199"/>
  <c r="FW199"/>
  <c r="FV199"/>
  <c r="FU199"/>
  <c r="FT199"/>
  <c r="FS199"/>
  <c r="FR199"/>
  <c r="FQ199"/>
  <c r="FP199"/>
  <c r="EZ199"/>
  <c r="DV199"/>
  <c r="DU199"/>
  <c r="DT199"/>
  <c r="DR199"/>
  <c r="BK199"/>
  <c r="BJ199"/>
  <c r="AQ199"/>
  <c r="EP199" s="1"/>
  <c r="AM199"/>
  <c r="AK199"/>
  <c r="Z199"/>
  <c r="R199"/>
  <c r="DG199" s="1"/>
  <c r="ET199" s="1"/>
  <c r="P199"/>
  <c r="AD199" s="1"/>
  <c r="DV198"/>
  <c r="DU198"/>
  <c r="DT198"/>
  <c r="DR198"/>
  <c r="BK198"/>
  <c r="BJ198"/>
  <c r="AQ198"/>
  <c r="AM198"/>
  <c r="AK198"/>
  <c r="AC198"/>
  <c r="Y198"/>
  <c r="U198"/>
  <c r="DK198" s="1"/>
  <c r="Q198"/>
  <c r="DH198" s="1"/>
  <c r="EU198" s="1"/>
  <c r="P198"/>
  <c r="AF198" s="1"/>
  <c r="DV197"/>
  <c r="DU197"/>
  <c r="DT197"/>
  <c r="DR197"/>
  <c r="BK197"/>
  <c r="BJ197"/>
  <c r="AQ197"/>
  <c r="EL197" s="1"/>
  <c r="AM197"/>
  <c r="AK197"/>
  <c r="P197"/>
  <c r="AD197" s="1"/>
  <c r="EP196"/>
  <c r="DV196"/>
  <c r="DU196"/>
  <c r="DT196"/>
  <c r="DR196"/>
  <c r="BK196"/>
  <c r="BJ196"/>
  <c r="AQ196"/>
  <c r="EQ196" s="1"/>
  <c r="AM196"/>
  <c r="AK196"/>
  <c r="AC196"/>
  <c r="Y196"/>
  <c r="U196"/>
  <c r="DK196" s="1"/>
  <c r="Q196"/>
  <c r="DH196" s="1"/>
  <c r="EU196" s="1"/>
  <c r="P196"/>
  <c r="AF196" s="1"/>
  <c r="FZ195"/>
  <c r="FY195"/>
  <c r="FX195"/>
  <c r="FW195"/>
  <c r="FV195"/>
  <c r="FU195"/>
  <c r="FT195"/>
  <c r="FS195"/>
  <c r="FR195"/>
  <c r="FQ195"/>
  <c r="FP195"/>
  <c r="EZ195"/>
  <c r="EO195"/>
  <c r="EK195"/>
  <c r="DV195"/>
  <c r="DU195"/>
  <c r="DT195"/>
  <c r="DR195"/>
  <c r="BK195"/>
  <c r="BJ195"/>
  <c r="AQ195"/>
  <c r="EP195" s="1"/>
  <c r="AM195"/>
  <c r="AK195"/>
  <c r="P195"/>
  <c r="AF195" s="1"/>
  <c r="EL194"/>
  <c r="DV194"/>
  <c r="DU194"/>
  <c r="DT194"/>
  <c r="DR194"/>
  <c r="BK194"/>
  <c r="BJ194"/>
  <c r="AQ194"/>
  <c r="EP194" s="1"/>
  <c r="AM194"/>
  <c r="AK194"/>
  <c r="T194"/>
  <c r="P194"/>
  <c r="DV193"/>
  <c r="DU193"/>
  <c r="DT193"/>
  <c r="DR193"/>
  <c r="BK193"/>
  <c r="BJ193"/>
  <c r="AQ193"/>
  <c r="EP193" s="1"/>
  <c r="AM193"/>
  <c r="AK193"/>
  <c r="P193"/>
  <c r="AF193" s="1"/>
  <c r="DV192"/>
  <c r="DU192"/>
  <c r="DT192"/>
  <c r="DR192"/>
  <c r="BK192"/>
  <c r="BJ192"/>
  <c r="AQ192"/>
  <c r="EP192" s="1"/>
  <c r="AM192"/>
  <c r="AK192"/>
  <c r="P192"/>
  <c r="Z192" s="1"/>
  <c r="FZ191"/>
  <c r="FY191"/>
  <c r="FX191"/>
  <c r="FW191"/>
  <c r="FV191"/>
  <c r="FU191"/>
  <c r="FT191"/>
  <c r="FS191"/>
  <c r="FR191"/>
  <c r="FQ191"/>
  <c r="FP191"/>
  <c r="EZ191"/>
  <c r="EL191"/>
  <c r="DV191"/>
  <c r="DU191"/>
  <c r="DT191"/>
  <c r="DR191"/>
  <c r="BK191"/>
  <c r="BJ191"/>
  <c r="AQ191"/>
  <c r="EP191" s="1"/>
  <c r="AM191"/>
  <c r="AK191"/>
  <c r="P191"/>
  <c r="EO190"/>
  <c r="EK190"/>
  <c r="DV190"/>
  <c r="DU190"/>
  <c r="DT190"/>
  <c r="DR190"/>
  <c r="BK190"/>
  <c r="BJ190"/>
  <c r="AQ190"/>
  <c r="EP190" s="1"/>
  <c r="AM190"/>
  <c r="AK190"/>
  <c r="AC190"/>
  <c r="Y190"/>
  <c r="U190"/>
  <c r="DK190" s="1"/>
  <c r="Q190"/>
  <c r="DH190" s="1"/>
  <c r="EU190" s="1"/>
  <c r="P190"/>
  <c r="AF190" s="1"/>
  <c r="DV189"/>
  <c r="DU189"/>
  <c r="DT189"/>
  <c r="DR189"/>
  <c r="BK189"/>
  <c r="BJ189"/>
  <c r="AQ189"/>
  <c r="AM189"/>
  <c r="AK189"/>
  <c r="Z189"/>
  <c r="R189"/>
  <c r="DG189" s="1"/>
  <c r="ET189" s="1"/>
  <c r="P189"/>
  <c r="AD189" s="1"/>
  <c r="EP188"/>
  <c r="DV188"/>
  <c r="DU188"/>
  <c r="DT188"/>
  <c r="DR188"/>
  <c r="BK188"/>
  <c r="BJ188"/>
  <c r="AQ188"/>
  <c r="EQ188" s="1"/>
  <c r="AM188"/>
  <c r="AK188"/>
  <c r="P188"/>
  <c r="AF188" s="1"/>
  <c r="FZ187"/>
  <c r="FY187"/>
  <c r="FX187"/>
  <c r="FW187"/>
  <c r="FV187"/>
  <c r="FU187"/>
  <c r="FT187"/>
  <c r="FS187"/>
  <c r="FR187"/>
  <c r="FQ187"/>
  <c r="FP187"/>
  <c r="EZ187"/>
  <c r="EO187"/>
  <c r="EK187"/>
  <c r="DV187"/>
  <c r="DU187"/>
  <c r="DT187"/>
  <c r="DR187"/>
  <c r="BK187"/>
  <c r="BJ187"/>
  <c r="AQ187"/>
  <c r="EP187" s="1"/>
  <c r="AM187"/>
  <c r="AK187"/>
  <c r="AC187"/>
  <c r="Y187"/>
  <c r="U187"/>
  <c r="DK187" s="1"/>
  <c r="Q187"/>
  <c r="DH187" s="1"/>
  <c r="EU187" s="1"/>
  <c r="P187"/>
  <c r="AF187" s="1"/>
  <c r="DV186"/>
  <c r="DU186"/>
  <c r="DT186"/>
  <c r="DR186"/>
  <c r="BK186"/>
  <c r="BJ186"/>
  <c r="AQ186"/>
  <c r="AM186"/>
  <c r="AK186"/>
  <c r="Z186"/>
  <c r="R186"/>
  <c r="DG186" s="1"/>
  <c r="ET186" s="1"/>
  <c r="P186"/>
  <c r="AD186" s="1"/>
  <c r="EO185"/>
  <c r="EK185"/>
  <c r="DV185"/>
  <c r="DU185"/>
  <c r="DT185"/>
  <c r="DR185"/>
  <c r="BK185"/>
  <c r="BJ185"/>
  <c r="AQ185"/>
  <c r="EP185" s="1"/>
  <c r="AM185"/>
  <c r="AK185"/>
  <c r="P185"/>
  <c r="AF185" s="1"/>
  <c r="DV184"/>
  <c r="DU184"/>
  <c r="DT184"/>
  <c r="DR184"/>
  <c r="BK184"/>
  <c r="BJ184"/>
  <c r="AQ184"/>
  <c r="EP184" s="1"/>
  <c r="AM184"/>
  <c r="AK184"/>
  <c r="P184"/>
  <c r="AD184" s="1"/>
  <c r="FZ183"/>
  <c r="FY183"/>
  <c r="FX183"/>
  <c r="FW183"/>
  <c r="FV183"/>
  <c r="FU183"/>
  <c r="FT183"/>
  <c r="FS183"/>
  <c r="FR183"/>
  <c r="FQ183"/>
  <c r="FP183"/>
  <c r="EZ183"/>
  <c r="DV183"/>
  <c r="DU183"/>
  <c r="DT183"/>
  <c r="DR183"/>
  <c r="BK183"/>
  <c r="BJ183"/>
  <c r="AQ183"/>
  <c r="EP183" s="1"/>
  <c r="AM183"/>
  <c r="AK183"/>
  <c r="Z183"/>
  <c r="R183"/>
  <c r="DG183" s="1"/>
  <c r="ET183" s="1"/>
  <c r="P183"/>
  <c r="AD183" s="1"/>
  <c r="EO182"/>
  <c r="EK182"/>
  <c r="DV182"/>
  <c r="DU182"/>
  <c r="DT182"/>
  <c r="DR182"/>
  <c r="BK182"/>
  <c r="BJ182"/>
  <c r="AQ182"/>
  <c r="EP182" s="1"/>
  <c r="AM182"/>
  <c r="AK182"/>
  <c r="P182"/>
  <c r="AF182" s="1"/>
  <c r="EL181"/>
  <c r="DV181"/>
  <c r="DU181"/>
  <c r="DT181"/>
  <c r="DR181"/>
  <c r="BK181"/>
  <c r="BJ181"/>
  <c r="AQ181"/>
  <c r="EP181" s="1"/>
  <c r="FI183" s="1"/>
  <c r="AM181"/>
  <c r="AK181"/>
  <c r="P181"/>
  <c r="DV180"/>
  <c r="DU180"/>
  <c r="DT180"/>
  <c r="DR180"/>
  <c r="BK180"/>
  <c r="BJ180"/>
  <c r="AQ180"/>
  <c r="EQ180" s="1"/>
  <c r="AM180"/>
  <c r="AK180"/>
  <c r="P180"/>
  <c r="AF180" s="1"/>
  <c r="FZ179"/>
  <c r="FY179"/>
  <c r="FX179"/>
  <c r="FW179"/>
  <c r="FV179"/>
  <c r="FU179"/>
  <c r="FT179"/>
  <c r="FS179"/>
  <c r="FR179"/>
  <c r="FQ179"/>
  <c r="FP179"/>
  <c r="EZ179"/>
  <c r="DV179"/>
  <c r="DU179"/>
  <c r="DT179"/>
  <c r="DR179"/>
  <c r="BK179"/>
  <c r="BJ179"/>
  <c r="AQ179"/>
  <c r="EP179" s="1"/>
  <c r="AM179"/>
  <c r="AK179"/>
  <c r="AC179"/>
  <c r="Y179"/>
  <c r="U179"/>
  <c r="DK179" s="1"/>
  <c r="Q179"/>
  <c r="DH179" s="1"/>
  <c r="EU179" s="1"/>
  <c r="P179"/>
  <c r="AF179" s="1"/>
  <c r="DV178"/>
  <c r="DU178"/>
  <c r="DT178"/>
  <c r="DR178"/>
  <c r="BK178"/>
  <c r="BJ178"/>
  <c r="AQ178"/>
  <c r="EL178" s="1"/>
  <c r="AM178"/>
  <c r="AK178"/>
  <c r="P178"/>
  <c r="AD178" s="1"/>
  <c r="DV177"/>
  <c r="DU177"/>
  <c r="DT177"/>
  <c r="DR177"/>
  <c r="BK177"/>
  <c r="BJ177"/>
  <c r="AQ177"/>
  <c r="EP177" s="1"/>
  <c r="AM177"/>
  <c r="AK177"/>
  <c r="P177"/>
  <c r="AF177" s="1"/>
  <c r="DV176"/>
  <c r="DU176"/>
  <c r="DT176"/>
  <c r="DR176"/>
  <c r="BK176"/>
  <c r="BJ176"/>
  <c r="AQ176"/>
  <c r="EP176" s="1"/>
  <c r="AM176"/>
  <c r="AK176"/>
  <c r="P176"/>
  <c r="Z176" s="1"/>
  <c r="FZ175"/>
  <c r="FY175"/>
  <c r="FX175"/>
  <c r="FW175"/>
  <c r="FV175"/>
  <c r="FU175"/>
  <c r="FT175"/>
  <c r="FS175"/>
  <c r="FR175"/>
  <c r="FQ175"/>
  <c r="FP175"/>
  <c r="EZ175"/>
  <c r="EL175"/>
  <c r="DV175"/>
  <c r="DU175"/>
  <c r="DT175"/>
  <c r="DR175"/>
  <c r="BK175"/>
  <c r="BJ175"/>
  <c r="AQ175"/>
  <c r="EP175" s="1"/>
  <c r="AM175"/>
  <c r="AK175"/>
  <c r="P175"/>
  <c r="EO174"/>
  <c r="EK174"/>
  <c r="DV174"/>
  <c r="DU174"/>
  <c r="DT174"/>
  <c r="DR174"/>
  <c r="BK174"/>
  <c r="BJ174"/>
  <c r="AQ174"/>
  <c r="EP174" s="1"/>
  <c r="AM174"/>
  <c r="AK174"/>
  <c r="AC174"/>
  <c r="Y174"/>
  <c r="U174"/>
  <c r="DK174" s="1"/>
  <c r="Q174"/>
  <c r="DH174" s="1"/>
  <c r="EU174" s="1"/>
  <c r="P174"/>
  <c r="AF174" s="1"/>
  <c r="DV173"/>
  <c r="DU173"/>
  <c r="DT173"/>
  <c r="DR173"/>
  <c r="BK173"/>
  <c r="BJ173"/>
  <c r="AQ173"/>
  <c r="EP173" s="1"/>
  <c r="AM173"/>
  <c r="AK173"/>
  <c r="Z173"/>
  <c r="R173"/>
  <c r="DG173" s="1"/>
  <c r="ET173" s="1"/>
  <c r="P173"/>
  <c r="AD173" s="1"/>
  <c r="EP172"/>
  <c r="DV172"/>
  <c r="DU172"/>
  <c r="DT172"/>
  <c r="DR172"/>
  <c r="BK172"/>
  <c r="BJ172"/>
  <c r="AQ172"/>
  <c r="EQ172" s="1"/>
  <c r="AM172"/>
  <c r="AK172"/>
  <c r="P172"/>
  <c r="AF172" s="1"/>
  <c r="FZ171"/>
  <c r="FY171"/>
  <c r="FX171"/>
  <c r="FW171"/>
  <c r="FV171"/>
  <c r="FU171"/>
  <c r="FT171"/>
  <c r="FS171"/>
  <c r="FR171"/>
  <c r="FQ171"/>
  <c r="FP171"/>
  <c r="EZ171"/>
  <c r="EO171"/>
  <c r="EK171"/>
  <c r="DV171"/>
  <c r="DU171"/>
  <c r="DT171"/>
  <c r="DR171"/>
  <c r="BK171"/>
  <c r="BJ171"/>
  <c r="AQ171"/>
  <c r="EP171" s="1"/>
  <c r="AM171"/>
  <c r="AK171"/>
  <c r="AC171"/>
  <c r="Y171"/>
  <c r="U171"/>
  <c r="DK171" s="1"/>
  <c r="Q171"/>
  <c r="DH171" s="1"/>
  <c r="EU171" s="1"/>
  <c r="P171"/>
  <c r="AF171" s="1"/>
  <c r="DV170"/>
  <c r="DU170"/>
  <c r="DT170"/>
  <c r="DR170"/>
  <c r="BK170"/>
  <c r="BJ170"/>
  <c r="AQ170"/>
  <c r="EP170" s="1"/>
  <c r="AM170"/>
  <c r="AK170"/>
  <c r="Z170"/>
  <c r="R170"/>
  <c r="DG170" s="1"/>
  <c r="ET170" s="1"/>
  <c r="P170"/>
  <c r="AD170" s="1"/>
  <c r="EO169"/>
  <c r="EK169"/>
  <c r="DV169"/>
  <c r="DU169"/>
  <c r="DT169"/>
  <c r="DR169"/>
  <c r="BK169"/>
  <c r="BJ169"/>
  <c r="AQ169"/>
  <c r="EP169" s="1"/>
  <c r="AM169"/>
  <c r="AK169"/>
  <c r="P169"/>
  <c r="AF169" s="1"/>
  <c r="DV168"/>
  <c r="DU168"/>
  <c r="DT168"/>
  <c r="DR168"/>
  <c r="BK168"/>
  <c r="BJ168"/>
  <c r="AQ168"/>
  <c r="EP168" s="1"/>
  <c r="AM168"/>
  <c r="AK168"/>
  <c r="P168"/>
  <c r="FZ167"/>
  <c r="FY167"/>
  <c r="FX167"/>
  <c r="FW167"/>
  <c r="FV167"/>
  <c r="FU167"/>
  <c r="FT167"/>
  <c r="FS167"/>
  <c r="FR167"/>
  <c r="FQ167"/>
  <c r="FP167"/>
  <c r="EZ167"/>
  <c r="DV167"/>
  <c r="DU167"/>
  <c r="DT167"/>
  <c r="DR167"/>
  <c r="BK167"/>
  <c r="BJ167"/>
  <c r="AQ167"/>
  <c r="EP167" s="1"/>
  <c r="AM167"/>
  <c r="AK167"/>
  <c r="Z167"/>
  <c r="R167"/>
  <c r="DG167" s="1"/>
  <c r="ET167" s="1"/>
  <c r="P167"/>
  <c r="AD167" s="1"/>
  <c r="EO166"/>
  <c r="EK166"/>
  <c r="DV166"/>
  <c r="DU166"/>
  <c r="DT166"/>
  <c r="DR166"/>
  <c r="BK166"/>
  <c r="BJ166"/>
  <c r="AQ166"/>
  <c r="EP166" s="1"/>
  <c r="AM166"/>
  <c r="AK166"/>
  <c r="P166"/>
  <c r="AF166" s="1"/>
  <c r="EL165"/>
  <c r="DV165"/>
  <c r="DU165"/>
  <c r="DT165"/>
  <c r="DR165"/>
  <c r="BK165"/>
  <c r="BJ165"/>
  <c r="AQ165"/>
  <c r="EP165" s="1"/>
  <c r="FI167" s="1"/>
  <c r="AM165"/>
  <c r="AK165"/>
  <c r="P165"/>
  <c r="DV164"/>
  <c r="DU164"/>
  <c r="DT164"/>
  <c r="DR164"/>
  <c r="BK164"/>
  <c r="BJ164"/>
  <c r="AQ164"/>
  <c r="EQ164" s="1"/>
  <c r="AM164"/>
  <c r="AK164"/>
  <c r="P164"/>
  <c r="AF164" s="1"/>
  <c r="FZ163"/>
  <c r="FY163"/>
  <c r="FX163"/>
  <c r="FW163"/>
  <c r="FV163"/>
  <c r="FU163"/>
  <c r="FT163"/>
  <c r="FS163"/>
  <c r="FR163"/>
  <c r="FQ163"/>
  <c r="FP163"/>
  <c r="EZ163"/>
  <c r="DV163"/>
  <c r="DU163"/>
  <c r="DT163"/>
  <c r="DR163"/>
  <c r="BK163"/>
  <c r="BJ163"/>
  <c r="AQ163"/>
  <c r="EP163" s="1"/>
  <c r="AM163"/>
  <c r="AK163"/>
  <c r="AC163"/>
  <c r="Y163"/>
  <c r="U163"/>
  <c r="DK163" s="1"/>
  <c r="Q163"/>
  <c r="DH163" s="1"/>
  <c r="EU163" s="1"/>
  <c r="P163"/>
  <c r="AF163" s="1"/>
  <c r="DV162"/>
  <c r="DU162"/>
  <c r="DT162"/>
  <c r="DR162"/>
  <c r="BK162"/>
  <c r="BJ162"/>
  <c r="AQ162"/>
  <c r="EL162" s="1"/>
  <c r="AM162"/>
  <c r="AK162"/>
  <c r="P162"/>
  <c r="AD162" s="1"/>
  <c r="DV161"/>
  <c r="DU161"/>
  <c r="DT161"/>
  <c r="DR161"/>
  <c r="BK161"/>
  <c r="BJ161"/>
  <c r="AQ161"/>
  <c r="EP161" s="1"/>
  <c r="AM161"/>
  <c r="AK161"/>
  <c r="P161"/>
  <c r="AF161" s="1"/>
  <c r="DV160"/>
  <c r="DU160"/>
  <c r="DT160"/>
  <c r="DR160"/>
  <c r="BK160"/>
  <c r="BJ160"/>
  <c r="AQ160"/>
  <c r="EP160" s="1"/>
  <c r="AM160"/>
  <c r="AK160"/>
  <c r="P160"/>
  <c r="Z160" s="1"/>
  <c r="FZ159"/>
  <c r="FY159"/>
  <c r="FX159"/>
  <c r="FW159"/>
  <c r="FV159"/>
  <c r="FU159"/>
  <c r="FT159"/>
  <c r="FS159"/>
  <c r="FR159"/>
  <c r="FQ159"/>
  <c r="FP159"/>
  <c r="EZ159"/>
  <c r="EL159"/>
  <c r="DV159"/>
  <c r="DU159"/>
  <c r="DT159"/>
  <c r="DR159"/>
  <c r="BK159"/>
  <c r="BJ159"/>
  <c r="AQ159"/>
  <c r="EP159" s="1"/>
  <c r="AM159"/>
  <c r="AK159"/>
  <c r="P159"/>
  <c r="AD159" s="1"/>
  <c r="EO158"/>
  <c r="EK158"/>
  <c r="DV158"/>
  <c r="DU158"/>
  <c r="DT158"/>
  <c r="DR158"/>
  <c r="BK158"/>
  <c r="BJ158"/>
  <c r="AQ158"/>
  <c r="EP158" s="1"/>
  <c r="AM158"/>
  <c r="AK158"/>
  <c r="AC158"/>
  <c r="Y158"/>
  <c r="U158"/>
  <c r="DK158" s="1"/>
  <c r="Q158"/>
  <c r="DH158" s="1"/>
  <c r="EU158" s="1"/>
  <c r="P158"/>
  <c r="AF158" s="1"/>
  <c r="DV157"/>
  <c r="DU157"/>
  <c r="DT157"/>
  <c r="DR157"/>
  <c r="BK157"/>
  <c r="BJ157"/>
  <c r="AQ157"/>
  <c r="AM157"/>
  <c r="AK157"/>
  <c r="Z157"/>
  <c r="R157"/>
  <c r="DG157" s="1"/>
  <c r="ET157" s="1"/>
  <c r="P157"/>
  <c r="AD157" s="1"/>
  <c r="EP156"/>
  <c r="DV156"/>
  <c r="DU156"/>
  <c r="DT156"/>
  <c r="DR156"/>
  <c r="BK156"/>
  <c r="BJ156"/>
  <c r="AQ156"/>
  <c r="EQ156" s="1"/>
  <c r="AM156"/>
  <c r="AK156"/>
  <c r="P156"/>
  <c r="AF156" s="1"/>
  <c r="FZ155"/>
  <c r="FY155"/>
  <c r="FX155"/>
  <c r="FW155"/>
  <c r="FV155"/>
  <c r="FU155"/>
  <c r="FT155"/>
  <c r="FS155"/>
  <c r="FR155"/>
  <c r="FQ155"/>
  <c r="FP155"/>
  <c r="EZ155"/>
  <c r="EO155"/>
  <c r="EK155"/>
  <c r="DV155"/>
  <c r="DU155"/>
  <c r="DT155"/>
  <c r="DR155"/>
  <c r="BK155"/>
  <c r="BJ155"/>
  <c r="AQ155"/>
  <c r="EP155" s="1"/>
  <c r="AM155"/>
  <c r="AK155"/>
  <c r="AC155"/>
  <c r="Y155"/>
  <c r="U155"/>
  <c r="DK155" s="1"/>
  <c r="Q155"/>
  <c r="DH155" s="1"/>
  <c r="EU155" s="1"/>
  <c r="P155"/>
  <c r="AF155" s="1"/>
  <c r="DV154"/>
  <c r="DU154"/>
  <c r="DT154"/>
  <c r="DR154"/>
  <c r="BK154"/>
  <c r="BJ154"/>
  <c r="AQ154"/>
  <c r="EP154" s="1"/>
  <c r="AM154"/>
  <c r="AK154"/>
  <c r="Z154"/>
  <c r="R154"/>
  <c r="DG154" s="1"/>
  <c r="ET154" s="1"/>
  <c r="P154"/>
  <c r="AD154" s="1"/>
  <c r="EO153"/>
  <c r="EK153"/>
  <c r="DV153"/>
  <c r="DU153"/>
  <c r="DT153"/>
  <c r="DR153"/>
  <c r="BK153"/>
  <c r="BJ153"/>
  <c r="AQ153"/>
  <c r="EP153" s="1"/>
  <c r="AM153"/>
  <c r="AK153"/>
  <c r="P153"/>
  <c r="AF153" s="1"/>
  <c r="DV152"/>
  <c r="DU152"/>
  <c r="DT152"/>
  <c r="DR152"/>
  <c r="BK152"/>
  <c r="BJ152"/>
  <c r="AQ152"/>
  <c r="EP152" s="1"/>
  <c r="AM152"/>
  <c r="AK152"/>
  <c r="P152"/>
  <c r="AD152" s="1"/>
  <c r="FZ151"/>
  <c r="FY151"/>
  <c r="FX151"/>
  <c r="FW151"/>
  <c r="FV151"/>
  <c r="FU151"/>
  <c r="FT151"/>
  <c r="FS151"/>
  <c r="FR151"/>
  <c r="FQ151"/>
  <c r="FP151"/>
  <c r="EZ151"/>
  <c r="DV151"/>
  <c r="DU151"/>
  <c r="DT151"/>
  <c r="DR151"/>
  <c r="BK151"/>
  <c r="BJ151"/>
  <c r="AQ151"/>
  <c r="EP151" s="1"/>
  <c r="AM151"/>
  <c r="AK151"/>
  <c r="P151"/>
  <c r="AD151" s="1"/>
  <c r="DV150"/>
  <c r="DU150"/>
  <c r="DT150"/>
  <c r="DR150"/>
  <c r="BK150"/>
  <c r="BJ150"/>
  <c r="AQ150"/>
  <c r="EP150" s="1"/>
  <c r="AM150"/>
  <c r="AK150"/>
  <c r="AC150"/>
  <c r="Y150"/>
  <c r="U150"/>
  <c r="DK150" s="1"/>
  <c r="Q150"/>
  <c r="DH150" s="1"/>
  <c r="EU150" s="1"/>
  <c r="P150"/>
  <c r="AF150" s="1"/>
  <c r="DV149"/>
  <c r="DU149"/>
  <c r="DT149"/>
  <c r="DR149"/>
  <c r="BK149"/>
  <c r="BJ149"/>
  <c r="AQ149"/>
  <c r="EP149" s="1"/>
  <c r="FI151" s="1"/>
  <c r="AM149"/>
  <c r="AK149"/>
  <c r="P149"/>
  <c r="AF149" s="1"/>
  <c r="EP148"/>
  <c r="DV148"/>
  <c r="DU148"/>
  <c r="DT148"/>
  <c r="DR148"/>
  <c r="BK148"/>
  <c r="BJ148"/>
  <c r="AQ148"/>
  <c r="EQ148" s="1"/>
  <c r="AM148"/>
  <c r="AK148"/>
  <c r="P148"/>
  <c r="AF148" s="1"/>
  <c r="FZ147"/>
  <c r="FY147"/>
  <c r="FX147"/>
  <c r="FW147"/>
  <c r="FV147"/>
  <c r="FU147"/>
  <c r="FT147"/>
  <c r="FS147"/>
  <c r="FR147"/>
  <c r="FQ147"/>
  <c r="FP147"/>
  <c r="EZ147"/>
  <c r="EO147"/>
  <c r="EK147"/>
  <c r="DV147"/>
  <c r="DU147"/>
  <c r="DT147"/>
  <c r="DR147"/>
  <c r="BK147"/>
  <c r="BJ147"/>
  <c r="AQ147"/>
  <c r="EP147" s="1"/>
  <c r="AM147"/>
  <c r="AK147"/>
  <c r="P147"/>
  <c r="AF147" s="1"/>
  <c r="DV146"/>
  <c r="DU146"/>
  <c r="DT146"/>
  <c r="DR146"/>
  <c r="BK146"/>
  <c r="BJ146"/>
  <c r="AQ146"/>
  <c r="EJ146" s="1"/>
  <c r="AM146"/>
  <c r="AK146"/>
  <c r="P146"/>
  <c r="AF146" s="1"/>
  <c r="DV145"/>
  <c r="DU145"/>
  <c r="DT145"/>
  <c r="DR145"/>
  <c r="BK145"/>
  <c r="BJ145"/>
  <c r="AQ145"/>
  <c r="EQ145" s="1"/>
  <c r="AM145"/>
  <c r="AK145"/>
  <c r="P145"/>
  <c r="AD145" s="1"/>
  <c r="DV144"/>
  <c r="DU144"/>
  <c r="DT144"/>
  <c r="DR144"/>
  <c r="BK144"/>
  <c r="BJ144"/>
  <c r="AQ144"/>
  <c r="EQ144" s="1"/>
  <c r="AM144"/>
  <c r="AK144"/>
  <c r="P144"/>
  <c r="AD144" s="1"/>
  <c r="FZ143"/>
  <c r="FY143"/>
  <c r="FX143"/>
  <c r="FW143"/>
  <c r="FV143"/>
  <c r="FU143"/>
  <c r="FT143"/>
  <c r="FS143"/>
  <c r="FR143"/>
  <c r="FQ143"/>
  <c r="FP143"/>
  <c r="EZ143"/>
  <c r="DV143"/>
  <c r="DU143"/>
  <c r="DT143"/>
  <c r="DR143"/>
  <c r="BK143"/>
  <c r="BJ143"/>
  <c r="AQ143"/>
  <c r="EP143" s="1"/>
  <c r="AM143"/>
  <c r="AK143"/>
  <c r="P143"/>
  <c r="AD143" s="1"/>
  <c r="EO142"/>
  <c r="EK142"/>
  <c r="DV142"/>
  <c r="DU142"/>
  <c r="DT142"/>
  <c r="DR142"/>
  <c r="BK142"/>
  <c r="BJ142"/>
  <c r="AQ142"/>
  <c r="EP142" s="1"/>
  <c r="AM142"/>
  <c r="AK142"/>
  <c r="P142"/>
  <c r="AF142" s="1"/>
  <c r="DV141"/>
  <c r="DU141"/>
  <c r="DT141"/>
  <c r="DR141"/>
  <c r="BK141"/>
  <c r="BJ141"/>
  <c r="AQ141"/>
  <c r="EL141" s="1"/>
  <c r="AM141"/>
  <c r="AK141"/>
  <c r="P141"/>
  <c r="AD141" s="1"/>
  <c r="DV140"/>
  <c r="DU140"/>
  <c r="DT140"/>
  <c r="DR140"/>
  <c r="BK140"/>
  <c r="BJ140"/>
  <c r="AQ140"/>
  <c r="EQ140" s="1"/>
  <c r="AM140"/>
  <c r="AK140"/>
  <c r="AC140"/>
  <c r="Y140"/>
  <c r="U140"/>
  <c r="DK140" s="1"/>
  <c r="Q140"/>
  <c r="DH140" s="1"/>
  <c r="EU140" s="1"/>
  <c r="P140"/>
  <c r="AF140" s="1"/>
  <c r="FZ139"/>
  <c r="FY139"/>
  <c r="FX139"/>
  <c r="FW139"/>
  <c r="FV139"/>
  <c r="FU139"/>
  <c r="FT139"/>
  <c r="FS139"/>
  <c r="FR139"/>
  <c r="FQ139"/>
  <c r="FP139"/>
  <c r="EZ139"/>
  <c r="DV139"/>
  <c r="DU139"/>
  <c r="DT139"/>
  <c r="DR139"/>
  <c r="BK139"/>
  <c r="BJ139"/>
  <c r="AQ139"/>
  <c r="EP139" s="1"/>
  <c r="AM139"/>
  <c r="AK139"/>
  <c r="AC139"/>
  <c r="Y139"/>
  <c r="U139"/>
  <c r="DK139" s="1"/>
  <c r="Q139"/>
  <c r="DH139" s="1"/>
  <c r="EU139" s="1"/>
  <c r="P139"/>
  <c r="AF139" s="1"/>
  <c r="DV138"/>
  <c r="DU138"/>
  <c r="DT138"/>
  <c r="DR138"/>
  <c r="BK138"/>
  <c r="BJ138"/>
  <c r="AQ138"/>
  <c r="EN138" s="1"/>
  <c r="AM138"/>
  <c r="AK138"/>
  <c r="P138"/>
  <c r="AF138" s="1"/>
  <c r="DV137"/>
  <c r="DU137"/>
  <c r="DT137"/>
  <c r="DR137"/>
  <c r="BK137"/>
  <c r="BJ137"/>
  <c r="AQ137"/>
  <c r="EP137" s="1"/>
  <c r="AM137"/>
  <c r="AK137"/>
  <c r="AC137"/>
  <c r="Y137"/>
  <c r="U137"/>
  <c r="DK137" s="1"/>
  <c r="Q137"/>
  <c r="DH137" s="1"/>
  <c r="EU137" s="1"/>
  <c r="P137"/>
  <c r="AF137" s="1"/>
  <c r="DV136"/>
  <c r="DU136"/>
  <c r="DT136"/>
  <c r="DR136"/>
  <c r="BK136"/>
  <c r="BJ136"/>
  <c r="AQ136"/>
  <c r="EP136" s="1"/>
  <c r="AM136"/>
  <c r="AK136"/>
  <c r="P136"/>
  <c r="AD136" s="1"/>
  <c r="FZ135"/>
  <c r="FY135"/>
  <c r="FX135"/>
  <c r="FW135"/>
  <c r="FV135"/>
  <c r="FU135"/>
  <c r="FT135"/>
  <c r="FS135"/>
  <c r="FR135"/>
  <c r="FQ135"/>
  <c r="FP135"/>
  <c r="EZ135"/>
  <c r="DV135"/>
  <c r="DU135"/>
  <c r="DT135"/>
  <c r="DR135"/>
  <c r="BK135"/>
  <c r="BJ135"/>
  <c r="AQ135"/>
  <c r="EN135" s="1"/>
  <c r="AM135"/>
  <c r="AK135"/>
  <c r="P135"/>
  <c r="AD135" s="1"/>
  <c r="DV134"/>
  <c r="DU134"/>
  <c r="DT134"/>
  <c r="DR134"/>
  <c r="BK134"/>
  <c r="BJ134"/>
  <c r="AQ134"/>
  <c r="EP134" s="1"/>
  <c r="AM134"/>
  <c r="AK134"/>
  <c r="AC134"/>
  <c r="Y134"/>
  <c r="U134"/>
  <c r="DK134" s="1"/>
  <c r="Q134"/>
  <c r="DH134" s="1"/>
  <c r="EU134" s="1"/>
  <c r="P134"/>
  <c r="AF134" s="1"/>
  <c r="DV133"/>
  <c r="DU133"/>
  <c r="DT133"/>
  <c r="DR133"/>
  <c r="BK133"/>
  <c r="BJ133"/>
  <c r="AQ133"/>
  <c r="EL133" s="1"/>
  <c r="AM133"/>
  <c r="AK133"/>
  <c r="P133"/>
  <c r="AD133" s="1"/>
  <c r="EP132"/>
  <c r="DV132"/>
  <c r="DU132"/>
  <c r="DT132"/>
  <c r="DR132"/>
  <c r="BK132"/>
  <c r="BJ132"/>
  <c r="AQ132"/>
  <c r="EQ132" s="1"/>
  <c r="AM132"/>
  <c r="AK132"/>
  <c r="P132"/>
  <c r="AF132" s="1"/>
  <c r="FZ131"/>
  <c r="FY131"/>
  <c r="FX131"/>
  <c r="FW131"/>
  <c r="FV131"/>
  <c r="FU131"/>
  <c r="FT131"/>
  <c r="FS131"/>
  <c r="FR131"/>
  <c r="FQ131"/>
  <c r="FP131"/>
  <c r="EZ131"/>
  <c r="EO131"/>
  <c r="EK131"/>
  <c r="DV131"/>
  <c r="DU131"/>
  <c r="DT131"/>
  <c r="DR131"/>
  <c r="BK131"/>
  <c r="BJ131"/>
  <c r="AQ131"/>
  <c r="EP131" s="1"/>
  <c r="AM131"/>
  <c r="AK131"/>
  <c r="P131"/>
  <c r="AF131" s="1"/>
  <c r="DV130"/>
  <c r="DU130"/>
  <c r="DT130"/>
  <c r="DR130"/>
  <c r="BK130"/>
  <c r="BJ130"/>
  <c r="AQ130"/>
  <c r="EP130" s="1"/>
  <c r="AM130"/>
  <c r="AK130"/>
  <c r="P130"/>
  <c r="AD130" s="1"/>
  <c r="EO129"/>
  <c r="EK129"/>
  <c r="DV129"/>
  <c r="DU129"/>
  <c r="DT129"/>
  <c r="DR129"/>
  <c r="BK129"/>
  <c r="BJ129"/>
  <c r="AQ129"/>
  <c r="EP129" s="1"/>
  <c r="FI131" s="1"/>
  <c r="AM129"/>
  <c r="AK129"/>
  <c r="P129"/>
  <c r="AF129" s="1"/>
  <c r="DV128"/>
  <c r="DU128"/>
  <c r="DT128"/>
  <c r="DR128"/>
  <c r="BK128"/>
  <c r="BJ128"/>
  <c r="AQ128"/>
  <c r="EQ128" s="1"/>
  <c r="AM128"/>
  <c r="AK128"/>
  <c r="P128"/>
  <c r="AF128" s="1"/>
  <c r="FZ127"/>
  <c r="FY127"/>
  <c r="FX127"/>
  <c r="FW127"/>
  <c r="FV127"/>
  <c r="FU127"/>
  <c r="FT127"/>
  <c r="FS127"/>
  <c r="FR127"/>
  <c r="FQ127"/>
  <c r="FP127"/>
  <c r="EZ127"/>
  <c r="DV127"/>
  <c r="DU127"/>
  <c r="DT127"/>
  <c r="DR127"/>
  <c r="BK127"/>
  <c r="BJ127"/>
  <c r="AQ127"/>
  <c r="EP127" s="1"/>
  <c r="AM127"/>
  <c r="AK127"/>
  <c r="P127"/>
  <c r="AD127" s="1"/>
  <c r="EO126"/>
  <c r="EK126"/>
  <c r="DV126"/>
  <c r="DU126"/>
  <c r="DT126"/>
  <c r="DR126"/>
  <c r="BK126"/>
  <c r="BJ126"/>
  <c r="AQ126"/>
  <c r="EP126" s="1"/>
  <c r="AM126"/>
  <c r="AK126"/>
  <c r="P126"/>
  <c r="AF126" s="1"/>
  <c r="DV125"/>
  <c r="DU125"/>
  <c r="DT125"/>
  <c r="DR125"/>
  <c r="BK125"/>
  <c r="BJ125"/>
  <c r="AQ125"/>
  <c r="EP125" s="1"/>
  <c r="FI127" s="1"/>
  <c r="AM125"/>
  <c r="AK125"/>
  <c r="P125"/>
  <c r="AD125" s="1"/>
  <c r="DV124"/>
  <c r="DU124"/>
  <c r="DT124"/>
  <c r="DR124"/>
  <c r="BK124"/>
  <c r="BJ124"/>
  <c r="AQ124"/>
  <c r="EQ124" s="1"/>
  <c r="AM124"/>
  <c r="AK124"/>
  <c r="AC124"/>
  <c r="Y124"/>
  <c r="U124"/>
  <c r="DK124" s="1"/>
  <c r="Q124"/>
  <c r="DH124" s="1"/>
  <c r="EU124" s="1"/>
  <c r="P124"/>
  <c r="AF124" s="1"/>
  <c r="FZ123"/>
  <c r="FY123"/>
  <c r="FX123"/>
  <c r="FW123"/>
  <c r="FV123"/>
  <c r="FU123"/>
  <c r="FT123"/>
  <c r="FS123"/>
  <c r="FR123"/>
  <c r="FQ123"/>
  <c r="FP123"/>
  <c r="EZ123"/>
  <c r="DV123"/>
  <c r="DU123"/>
  <c r="DT123"/>
  <c r="DR123"/>
  <c r="BK123"/>
  <c r="BJ123"/>
  <c r="AQ123"/>
  <c r="EP123" s="1"/>
  <c r="AM123"/>
  <c r="AK123"/>
  <c r="AC123"/>
  <c r="Y123"/>
  <c r="U123"/>
  <c r="DK123" s="1"/>
  <c r="Q123"/>
  <c r="DH123" s="1"/>
  <c r="EU123" s="1"/>
  <c r="P123"/>
  <c r="AF123" s="1"/>
  <c r="DV122"/>
  <c r="DU122"/>
  <c r="DT122"/>
  <c r="DR122"/>
  <c r="BK122"/>
  <c r="BJ122"/>
  <c r="AQ122"/>
  <c r="EL122" s="1"/>
  <c r="AM122"/>
  <c r="AK122"/>
  <c r="P122"/>
  <c r="AD122" s="1"/>
  <c r="DV121"/>
  <c r="DU121"/>
  <c r="DT121"/>
  <c r="DR121"/>
  <c r="BK121"/>
  <c r="BJ121"/>
  <c r="AQ121"/>
  <c r="EP121" s="1"/>
  <c r="AM121"/>
  <c r="AK121"/>
  <c r="AC121"/>
  <c r="Y121"/>
  <c r="U121"/>
  <c r="DK121" s="1"/>
  <c r="Q121"/>
  <c r="DH121" s="1"/>
  <c r="EU121" s="1"/>
  <c r="P121"/>
  <c r="AF121" s="1"/>
  <c r="DV120"/>
  <c r="DU120"/>
  <c r="DT120"/>
  <c r="DR120"/>
  <c r="BK120"/>
  <c r="BJ120"/>
  <c r="AQ120"/>
  <c r="EQ120" s="1"/>
  <c r="AM120"/>
  <c r="AK120"/>
  <c r="P120"/>
  <c r="AF120" s="1"/>
  <c r="FZ119"/>
  <c r="FY119"/>
  <c r="FX119"/>
  <c r="FW119"/>
  <c r="FV119"/>
  <c r="FU119"/>
  <c r="FT119"/>
  <c r="FS119"/>
  <c r="FR119"/>
  <c r="FQ119"/>
  <c r="FP119"/>
  <c r="EZ119"/>
  <c r="DV119"/>
  <c r="DU119"/>
  <c r="DT119"/>
  <c r="DR119"/>
  <c r="BK119"/>
  <c r="BJ119"/>
  <c r="AQ119"/>
  <c r="EP119" s="1"/>
  <c r="AM119"/>
  <c r="AK119"/>
  <c r="P119"/>
  <c r="AD119" s="1"/>
  <c r="DV118"/>
  <c r="DU118"/>
  <c r="DT118"/>
  <c r="DR118"/>
  <c r="BK118"/>
  <c r="BJ118"/>
  <c r="AQ118"/>
  <c r="EP118" s="1"/>
  <c r="AM118"/>
  <c r="AK118"/>
  <c r="AC118"/>
  <c r="Y118"/>
  <c r="U118"/>
  <c r="DK118" s="1"/>
  <c r="Q118"/>
  <c r="DH118" s="1"/>
  <c r="EU118" s="1"/>
  <c r="P118"/>
  <c r="AF118" s="1"/>
  <c r="DV117"/>
  <c r="DU117"/>
  <c r="DT117"/>
  <c r="DR117"/>
  <c r="BK117"/>
  <c r="BJ117"/>
  <c r="AQ117"/>
  <c r="EN117" s="1"/>
  <c r="AM117"/>
  <c r="AK117"/>
  <c r="P117"/>
  <c r="AD117" s="1"/>
  <c r="EP116"/>
  <c r="DV116"/>
  <c r="DU116"/>
  <c r="DT116"/>
  <c r="DR116"/>
  <c r="BK116"/>
  <c r="BJ116"/>
  <c r="AQ116"/>
  <c r="EQ116" s="1"/>
  <c r="AM116"/>
  <c r="AK116"/>
  <c r="P116"/>
  <c r="AF116" s="1"/>
  <c r="FZ115"/>
  <c r="FY115"/>
  <c r="FX115"/>
  <c r="FW115"/>
  <c r="FV115"/>
  <c r="FU115"/>
  <c r="FT115"/>
  <c r="FS115"/>
  <c r="FR115"/>
  <c r="FQ115"/>
  <c r="FP115"/>
  <c r="EZ115"/>
  <c r="EO115"/>
  <c r="EK115"/>
  <c r="DV115"/>
  <c r="DU115"/>
  <c r="DT115"/>
  <c r="DR115"/>
  <c r="BK115"/>
  <c r="BJ115"/>
  <c r="AQ115"/>
  <c r="EP115" s="1"/>
  <c r="AM115"/>
  <c r="AK115"/>
  <c r="P115"/>
  <c r="AF115" s="1"/>
  <c r="DV114"/>
  <c r="DU114"/>
  <c r="DT114"/>
  <c r="DR114"/>
  <c r="BK114"/>
  <c r="BJ114"/>
  <c r="AQ114"/>
  <c r="EL114" s="1"/>
  <c r="AM114"/>
  <c r="AK114"/>
  <c r="P114"/>
  <c r="AF114" s="1"/>
  <c r="EO113"/>
  <c r="EK113"/>
  <c r="DV113"/>
  <c r="DU113"/>
  <c r="DT113"/>
  <c r="DR113"/>
  <c r="BK113"/>
  <c r="BJ113"/>
  <c r="AQ113"/>
  <c r="EP113" s="1"/>
  <c r="AM113"/>
  <c r="AK113"/>
  <c r="P113"/>
  <c r="AF113" s="1"/>
  <c r="DV112"/>
  <c r="DU112"/>
  <c r="DT112"/>
  <c r="DR112"/>
  <c r="BK112"/>
  <c r="BJ112"/>
  <c r="AQ112"/>
  <c r="EP112" s="1"/>
  <c r="AM112"/>
  <c r="AK112"/>
  <c r="P112"/>
  <c r="AF112" s="1"/>
  <c r="FZ111"/>
  <c r="FY111"/>
  <c r="FX111"/>
  <c r="FW111"/>
  <c r="FV111"/>
  <c r="FU111"/>
  <c r="FT111"/>
  <c r="FS111"/>
  <c r="FR111"/>
  <c r="FQ111"/>
  <c r="FP111"/>
  <c r="EZ111"/>
  <c r="DV111"/>
  <c r="DU111"/>
  <c r="DT111"/>
  <c r="DR111"/>
  <c r="BK111"/>
  <c r="BJ111"/>
  <c r="AQ111"/>
  <c r="EN111" s="1"/>
  <c r="AM111"/>
  <c r="AK111"/>
  <c r="P111"/>
  <c r="AD111" s="1"/>
  <c r="EO110"/>
  <c r="EK110"/>
  <c r="DV110"/>
  <c r="DU110"/>
  <c r="DT110"/>
  <c r="DR110"/>
  <c r="BK110"/>
  <c r="BJ110"/>
  <c r="AQ110"/>
  <c r="EP110" s="1"/>
  <c r="AM110"/>
  <c r="AK110"/>
  <c r="P110"/>
  <c r="AF110" s="1"/>
  <c r="DV109"/>
  <c r="DU109"/>
  <c r="DT109"/>
  <c r="DR109"/>
  <c r="BK109"/>
  <c r="BJ109"/>
  <c r="AQ109"/>
  <c r="EL109" s="1"/>
  <c r="AM109"/>
  <c r="AK109"/>
  <c r="P109"/>
  <c r="AD109" s="1"/>
  <c r="DV108"/>
  <c r="DU108"/>
  <c r="DT108"/>
  <c r="DR108"/>
  <c r="BK108"/>
  <c r="BJ108"/>
  <c r="AQ108"/>
  <c r="EQ108" s="1"/>
  <c r="AM108"/>
  <c r="AK108"/>
  <c r="AC108"/>
  <c r="Y108"/>
  <c r="U108"/>
  <c r="DK108" s="1"/>
  <c r="Q108"/>
  <c r="DH108" s="1"/>
  <c r="EU108" s="1"/>
  <c r="P108"/>
  <c r="AF108" s="1"/>
  <c r="FZ107"/>
  <c r="FY107"/>
  <c r="FX107"/>
  <c r="FW107"/>
  <c r="FV107"/>
  <c r="FU107"/>
  <c r="FT107"/>
  <c r="FS107"/>
  <c r="FR107"/>
  <c r="FQ107"/>
  <c r="FP107"/>
  <c r="EZ107"/>
  <c r="DV107"/>
  <c r="DU107"/>
  <c r="DT107"/>
  <c r="DR107"/>
  <c r="BK107"/>
  <c r="BJ107"/>
  <c r="AQ107"/>
  <c r="EP107" s="1"/>
  <c r="AM107"/>
  <c r="AK107"/>
  <c r="AC107"/>
  <c r="Y107"/>
  <c r="U107"/>
  <c r="DK107" s="1"/>
  <c r="Q107"/>
  <c r="DH107" s="1"/>
  <c r="EU107" s="1"/>
  <c r="P107"/>
  <c r="AF107" s="1"/>
  <c r="DV106"/>
  <c r="DU106"/>
  <c r="DT106"/>
  <c r="DR106"/>
  <c r="BK106"/>
  <c r="BJ106"/>
  <c r="AQ106"/>
  <c r="EP106" s="1"/>
  <c r="AM106"/>
  <c r="AK106"/>
  <c r="P106"/>
  <c r="AF106" s="1"/>
  <c r="DV105"/>
  <c r="DU105"/>
  <c r="DT105"/>
  <c r="DR105"/>
  <c r="BK105"/>
  <c r="BJ105"/>
  <c r="AQ105"/>
  <c r="EP105" s="1"/>
  <c r="FI107" s="1"/>
  <c r="AM105"/>
  <c r="AK105"/>
  <c r="AC105"/>
  <c r="Y105"/>
  <c r="U105"/>
  <c r="DK105" s="1"/>
  <c r="Q105"/>
  <c r="DH105" s="1"/>
  <c r="EU105" s="1"/>
  <c r="P105"/>
  <c r="AF105" s="1"/>
  <c r="DV104"/>
  <c r="DU104"/>
  <c r="DT104"/>
  <c r="DR104"/>
  <c r="BK104"/>
  <c r="BJ104"/>
  <c r="AQ104"/>
  <c r="EQ104" s="1"/>
  <c r="AM104"/>
  <c r="AK104"/>
  <c r="P104"/>
  <c r="AF104" s="1"/>
  <c r="FZ103"/>
  <c r="FY103"/>
  <c r="FX103"/>
  <c r="FW103"/>
  <c r="FV103"/>
  <c r="FU103"/>
  <c r="FT103"/>
  <c r="FS103"/>
  <c r="FR103"/>
  <c r="FQ103"/>
  <c r="FP103"/>
  <c r="EZ103"/>
  <c r="DV103"/>
  <c r="DU103"/>
  <c r="DT103"/>
  <c r="DR103"/>
  <c r="BK103"/>
  <c r="BJ103"/>
  <c r="AQ103"/>
  <c r="EN103" s="1"/>
  <c r="AM103"/>
  <c r="AK103"/>
  <c r="P103"/>
  <c r="AD103" s="1"/>
  <c r="DV102"/>
  <c r="DU102"/>
  <c r="DT102"/>
  <c r="DR102"/>
  <c r="BK102"/>
  <c r="BJ102"/>
  <c r="AQ102"/>
  <c r="EP102" s="1"/>
  <c r="AM102"/>
  <c r="AK102"/>
  <c r="AC102"/>
  <c r="Y102"/>
  <c r="U102"/>
  <c r="DK102" s="1"/>
  <c r="Q102"/>
  <c r="DH102" s="1"/>
  <c r="EU102" s="1"/>
  <c r="P102"/>
  <c r="AF102" s="1"/>
  <c r="DV101"/>
  <c r="DU101"/>
  <c r="DT101"/>
  <c r="DR101"/>
  <c r="BK101"/>
  <c r="BJ101"/>
  <c r="AQ101"/>
  <c r="EP101" s="1"/>
  <c r="AM101"/>
  <c r="AK101"/>
  <c r="P101"/>
  <c r="AF101" s="1"/>
  <c r="EP100"/>
  <c r="DV100"/>
  <c r="DU100"/>
  <c r="DT100"/>
  <c r="DR100"/>
  <c r="BK100"/>
  <c r="BJ100"/>
  <c r="AQ100"/>
  <c r="EQ100" s="1"/>
  <c r="AM100"/>
  <c r="AK100"/>
  <c r="P100"/>
  <c r="AF100" s="1"/>
  <c r="FZ99"/>
  <c r="FY99"/>
  <c r="FX99"/>
  <c r="FW99"/>
  <c r="FV99"/>
  <c r="FU99"/>
  <c r="FT99"/>
  <c r="FS99"/>
  <c r="FR99"/>
  <c r="FQ99"/>
  <c r="FP99"/>
  <c r="EZ99"/>
  <c r="EO99"/>
  <c r="EK99"/>
  <c r="DV99"/>
  <c r="DU99"/>
  <c r="DT99"/>
  <c r="DR99"/>
  <c r="BK99"/>
  <c r="BJ99"/>
  <c r="AQ99"/>
  <c r="EP99" s="1"/>
  <c r="AM99"/>
  <c r="AK99"/>
  <c r="P99"/>
  <c r="AF99" s="1"/>
  <c r="DV98"/>
  <c r="DU98"/>
  <c r="DT98"/>
  <c r="DR98"/>
  <c r="BK98"/>
  <c r="BJ98"/>
  <c r="AQ98"/>
  <c r="EP98" s="1"/>
  <c r="AM98"/>
  <c r="AK98"/>
  <c r="P98"/>
  <c r="AF98" s="1"/>
  <c r="EO97"/>
  <c r="EK97"/>
  <c r="DV97"/>
  <c r="DU97"/>
  <c r="DT97"/>
  <c r="DR97"/>
  <c r="BK97"/>
  <c r="BJ97"/>
  <c r="AQ97"/>
  <c r="EP97" s="1"/>
  <c r="FI99" s="1"/>
  <c r="AM97"/>
  <c r="AK97"/>
  <c r="P97"/>
  <c r="AF97" s="1"/>
  <c r="DV96"/>
  <c r="DU96"/>
  <c r="DT96"/>
  <c r="DR96"/>
  <c r="BK96"/>
  <c r="BJ96"/>
  <c r="AQ96"/>
  <c r="EP96" s="1"/>
  <c r="AM96"/>
  <c r="AK96"/>
  <c r="P96"/>
  <c r="AD96" s="1"/>
  <c r="FZ95"/>
  <c r="FY95"/>
  <c r="FX95"/>
  <c r="FW95"/>
  <c r="FV95"/>
  <c r="FU95"/>
  <c r="FT95"/>
  <c r="FS95"/>
  <c r="FR95"/>
  <c r="FQ95"/>
  <c r="FP95"/>
  <c r="EZ95"/>
  <c r="DV95"/>
  <c r="DU95"/>
  <c r="DT95"/>
  <c r="DR95"/>
  <c r="BK95"/>
  <c r="BJ95"/>
  <c r="AQ95"/>
  <c r="EP95" s="1"/>
  <c r="AM95"/>
  <c r="AK95"/>
  <c r="P95"/>
  <c r="AF95" s="1"/>
  <c r="EO94"/>
  <c r="EK94"/>
  <c r="DV94"/>
  <c r="DU94"/>
  <c r="DT94"/>
  <c r="DR94"/>
  <c r="BK94"/>
  <c r="BJ94"/>
  <c r="AQ94"/>
  <c r="EP94" s="1"/>
  <c r="AM94"/>
  <c r="AK94"/>
  <c r="P94"/>
  <c r="AF94" s="1"/>
  <c r="DV93"/>
  <c r="DU93"/>
  <c r="DT93"/>
  <c r="DR93"/>
  <c r="BK93"/>
  <c r="BJ93"/>
  <c r="AQ93"/>
  <c r="EP93" s="1"/>
  <c r="FI95" s="1"/>
  <c r="AM93"/>
  <c r="AK93"/>
  <c r="P93"/>
  <c r="AF93" s="1"/>
  <c r="DV92"/>
  <c r="DU92"/>
  <c r="DT92"/>
  <c r="DR92"/>
  <c r="BK92"/>
  <c r="BJ92"/>
  <c r="AQ92"/>
  <c r="EQ92" s="1"/>
  <c r="AM92"/>
  <c r="AK92"/>
  <c r="AC92"/>
  <c r="Y92"/>
  <c r="U92"/>
  <c r="DK92" s="1"/>
  <c r="Q92"/>
  <c r="DH92" s="1"/>
  <c r="EU92" s="1"/>
  <c r="P92"/>
  <c r="AF92" s="1"/>
  <c r="FZ91"/>
  <c r="FY91"/>
  <c r="FX91"/>
  <c r="FW91"/>
  <c r="FV91"/>
  <c r="FU91"/>
  <c r="FT91"/>
  <c r="FS91"/>
  <c r="FR91"/>
  <c r="FQ91"/>
  <c r="FP91"/>
  <c r="EZ91"/>
  <c r="DV91"/>
  <c r="DU91"/>
  <c r="DT91"/>
  <c r="DR91"/>
  <c r="BK91"/>
  <c r="BJ91"/>
  <c r="AQ91"/>
  <c r="EP91" s="1"/>
  <c r="AM91"/>
  <c r="AK91"/>
  <c r="AC91"/>
  <c r="Y91"/>
  <c r="U91"/>
  <c r="DK91" s="1"/>
  <c r="Q91"/>
  <c r="DH91" s="1"/>
  <c r="EU91" s="1"/>
  <c r="P91"/>
  <c r="AF91" s="1"/>
  <c r="DV90"/>
  <c r="DU90"/>
  <c r="DT90"/>
  <c r="DR90"/>
  <c r="BK90"/>
  <c r="BJ90"/>
  <c r="AQ90"/>
  <c r="EN90" s="1"/>
  <c r="AM90"/>
  <c r="AK90"/>
  <c r="P90"/>
  <c r="AD90" s="1"/>
  <c r="DV89"/>
  <c r="DU89"/>
  <c r="DT89"/>
  <c r="DR89"/>
  <c r="BK89"/>
  <c r="BJ89"/>
  <c r="AQ89"/>
  <c r="EP89" s="1"/>
  <c r="AM89"/>
  <c r="AK89"/>
  <c r="AC89"/>
  <c r="Y89"/>
  <c r="U89"/>
  <c r="DK89" s="1"/>
  <c r="Q89"/>
  <c r="DH89" s="1"/>
  <c r="EU89" s="1"/>
  <c r="P89"/>
  <c r="AF89" s="1"/>
  <c r="DV88"/>
  <c r="DU88"/>
  <c r="DT88"/>
  <c r="DR88"/>
  <c r="BK88"/>
  <c r="BJ88"/>
  <c r="AQ88"/>
  <c r="EQ88" s="1"/>
  <c r="AM88"/>
  <c r="AK88"/>
  <c r="P88"/>
  <c r="AD88" s="1"/>
  <c r="FZ87"/>
  <c r="FY87"/>
  <c r="FX87"/>
  <c r="FW87"/>
  <c r="FV87"/>
  <c r="FU87"/>
  <c r="FT87"/>
  <c r="FS87"/>
  <c r="FR87"/>
  <c r="FQ87"/>
  <c r="FP87"/>
  <c r="EZ87"/>
  <c r="DV87"/>
  <c r="DU87"/>
  <c r="DT87"/>
  <c r="DR87"/>
  <c r="BK87"/>
  <c r="BJ87"/>
  <c r="AQ87"/>
  <c r="EN87" s="1"/>
  <c r="AM87"/>
  <c r="AK87"/>
  <c r="P87"/>
  <c r="AD87" s="1"/>
  <c r="DV86"/>
  <c r="DU86"/>
  <c r="DT86"/>
  <c r="DR86"/>
  <c r="BK86"/>
  <c r="BJ86"/>
  <c r="AQ86"/>
  <c r="EP86" s="1"/>
  <c r="AM86"/>
  <c r="AK86"/>
  <c r="AC86"/>
  <c r="Y86"/>
  <c r="U86"/>
  <c r="DK86" s="1"/>
  <c r="Q86"/>
  <c r="DH86" s="1"/>
  <c r="EU86" s="1"/>
  <c r="P86"/>
  <c r="AF86" s="1"/>
  <c r="DV85"/>
  <c r="DU85"/>
  <c r="DT85"/>
  <c r="DR85"/>
  <c r="BK85"/>
  <c r="BJ85"/>
  <c r="AQ85"/>
  <c r="EP85" s="1"/>
  <c r="AM85"/>
  <c r="AK85"/>
  <c r="P85"/>
  <c r="AF85" s="1"/>
  <c r="EP84"/>
  <c r="DV84"/>
  <c r="DU84"/>
  <c r="DT84"/>
  <c r="DR84"/>
  <c r="BK84"/>
  <c r="BJ84"/>
  <c r="AQ84"/>
  <c r="EQ84" s="1"/>
  <c r="AM84"/>
  <c r="AK84"/>
  <c r="P84"/>
  <c r="AF84" s="1"/>
  <c r="FZ83"/>
  <c r="FY83"/>
  <c r="FX83"/>
  <c r="FW83"/>
  <c r="FV83"/>
  <c r="FU83"/>
  <c r="FT83"/>
  <c r="FS83"/>
  <c r="FR83"/>
  <c r="FQ83"/>
  <c r="FP83"/>
  <c r="EZ83"/>
  <c r="EO83"/>
  <c r="EK83"/>
  <c r="DV83"/>
  <c r="DU83"/>
  <c r="DT83"/>
  <c r="DR83"/>
  <c r="BK83"/>
  <c r="BJ83"/>
  <c r="AQ83"/>
  <c r="EP83" s="1"/>
  <c r="AM83"/>
  <c r="AK83"/>
  <c r="P83"/>
  <c r="AF83" s="1"/>
  <c r="DV82"/>
  <c r="DU82"/>
  <c r="DT82"/>
  <c r="DR82"/>
  <c r="BK82"/>
  <c r="BJ82"/>
  <c r="AQ82"/>
  <c r="EP82" s="1"/>
  <c r="AM82"/>
  <c r="AK82"/>
  <c r="P82"/>
  <c r="AD82" s="1"/>
  <c r="EO81"/>
  <c r="EK81"/>
  <c r="DV81"/>
  <c r="DU81"/>
  <c r="DT81"/>
  <c r="DR81"/>
  <c r="BK81"/>
  <c r="BJ81"/>
  <c r="AQ81"/>
  <c r="EP81" s="1"/>
  <c r="FI83" s="1"/>
  <c r="AM81"/>
  <c r="AK81"/>
  <c r="P81"/>
  <c r="AF81" s="1"/>
  <c r="DV80"/>
  <c r="DU80"/>
  <c r="DT80"/>
  <c r="DR80"/>
  <c r="BK80"/>
  <c r="BJ80"/>
  <c r="AQ80"/>
  <c r="EQ80" s="1"/>
  <c r="AM80"/>
  <c r="AK80"/>
  <c r="P80"/>
  <c r="AF80" s="1"/>
  <c r="FZ79"/>
  <c r="FY79"/>
  <c r="FX79"/>
  <c r="FW79"/>
  <c r="FV79"/>
  <c r="FU79"/>
  <c r="FT79"/>
  <c r="FS79"/>
  <c r="FR79"/>
  <c r="FQ79"/>
  <c r="FP79"/>
  <c r="EZ79"/>
  <c r="DV79"/>
  <c r="DU79"/>
  <c r="DT79"/>
  <c r="DR79"/>
  <c r="BK79"/>
  <c r="BJ79"/>
  <c r="AQ79"/>
  <c r="EN79" s="1"/>
  <c r="AM79"/>
  <c r="AK79"/>
  <c r="P79"/>
  <c r="AF79" s="1"/>
  <c r="EO78"/>
  <c r="EK78"/>
  <c r="DV78"/>
  <c r="DU78"/>
  <c r="DT78"/>
  <c r="DR78"/>
  <c r="BK78"/>
  <c r="BJ78"/>
  <c r="AQ78"/>
  <c r="EP78" s="1"/>
  <c r="AM78"/>
  <c r="AK78"/>
  <c r="P78"/>
  <c r="AF78" s="1"/>
  <c r="DV77"/>
  <c r="DU77"/>
  <c r="DT77"/>
  <c r="DR77"/>
  <c r="BK77"/>
  <c r="BJ77"/>
  <c r="AQ77"/>
  <c r="EL77" s="1"/>
  <c r="AM77"/>
  <c r="AK77"/>
  <c r="P77"/>
  <c r="AF77" s="1"/>
  <c r="DV76"/>
  <c r="DU76"/>
  <c r="DT76"/>
  <c r="DR76"/>
  <c r="BK76"/>
  <c r="BJ76"/>
  <c r="AQ76"/>
  <c r="AM76"/>
  <c r="AK76"/>
  <c r="AC76"/>
  <c r="Y76"/>
  <c r="U76"/>
  <c r="Q76"/>
  <c r="DH76" s="1"/>
  <c r="EU76" s="1"/>
  <c r="P76"/>
  <c r="AF76" s="1"/>
  <c r="FZ75"/>
  <c r="FY75"/>
  <c r="FX75"/>
  <c r="FW75"/>
  <c r="FV75"/>
  <c r="FU75"/>
  <c r="FT75"/>
  <c r="FS75"/>
  <c r="FR75"/>
  <c r="FQ75"/>
  <c r="FP75"/>
  <c r="EZ75"/>
  <c r="DV75"/>
  <c r="DU75"/>
  <c r="DT75"/>
  <c r="DR75"/>
  <c r="BK75"/>
  <c r="BJ75"/>
  <c r="AQ75"/>
  <c r="EM75" s="1"/>
  <c r="AM75"/>
  <c r="AK75"/>
  <c r="AC75"/>
  <c r="Y75"/>
  <c r="U75"/>
  <c r="Q75"/>
  <c r="DH75" s="1"/>
  <c r="EU75" s="1"/>
  <c r="P75"/>
  <c r="AF75" s="1"/>
  <c r="DV74"/>
  <c r="DU74"/>
  <c r="DT74"/>
  <c r="DR74"/>
  <c r="BK74"/>
  <c r="BJ74"/>
  <c r="AQ74"/>
  <c r="EQ74" s="1"/>
  <c r="AM74"/>
  <c r="AK74"/>
  <c r="P74"/>
  <c r="AF74" s="1"/>
  <c r="DV73"/>
  <c r="DU73"/>
  <c r="DT73"/>
  <c r="DR73"/>
  <c r="BK73"/>
  <c r="BJ73"/>
  <c r="AQ73"/>
  <c r="EM73" s="1"/>
  <c r="AM73"/>
  <c r="AK73"/>
  <c r="AC73"/>
  <c r="Y73"/>
  <c r="U73"/>
  <c r="Q73"/>
  <c r="DH73" s="1"/>
  <c r="EU73" s="1"/>
  <c r="P73"/>
  <c r="AF73" s="1"/>
  <c r="DV72"/>
  <c r="DU72"/>
  <c r="DT72"/>
  <c r="DR72"/>
  <c r="BK72"/>
  <c r="BJ72"/>
  <c r="AQ72"/>
  <c r="EQ72" s="1"/>
  <c r="AM72"/>
  <c r="AK72"/>
  <c r="P72"/>
  <c r="AF72" s="1"/>
  <c r="FZ71"/>
  <c r="FY71"/>
  <c r="FX71"/>
  <c r="FW71"/>
  <c r="FV71"/>
  <c r="FU71"/>
  <c r="FT71"/>
  <c r="FS71"/>
  <c r="FR71"/>
  <c r="FQ71"/>
  <c r="FP71"/>
  <c r="EZ71"/>
  <c r="DV71"/>
  <c r="DU71"/>
  <c r="DT71"/>
  <c r="DR71"/>
  <c r="BK71"/>
  <c r="BJ71"/>
  <c r="AQ71"/>
  <c r="EP71" s="1"/>
  <c r="AM71"/>
  <c r="AK71"/>
  <c r="P71"/>
  <c r="AF71" s="1"/>
  <c r="DV70"/>
  <c r="DU70"/>
  <c r="DT70"/>
  <c r="DR70"/>
  <c r="BK70"/>
  <c r="BJ70"/>
  <c r="AQ70"/>
  <c r="EM70" s="1"/>
  <c r="AM70"/>
  <c r="AK70"/>
  <c r="AC70"/>
  <c r="Y70"/>
  <c r="U70"/>
  <c r="Q70"/>
  <c r="DH70" s="1"/>
  <c r="EU70" s="1"/>
  <c r="P70"/>
  <c r="AF70" s="1"/>
  <c r="DV69"/>
  <c r="DU69"/>
  <c r="DT69"/>
  <c r="DR69"/>
  <c r="BK69"/>
  <c r="BJ69"/>
  <c r="AQ69"/>
  <c r="EL69" s="1"/>
  <c r="AM69"/>
  <c r="AK69"/>
  <c r="P69"/>
  <c r="AD69" s="1"/>
  <c r="EP68"/>
  <c r="DV68"/>
  <c r="DU68"/>
  <c r="DT68"/>
  <c r="DR68"/>
  <c r="BK68"/>
  <c r="BJ68"/>
  <c r="AQ68"/>
  <c r="EQ68" s="1"/>
  <c r="AM68"/>
  <c r="AK68"/>
  <c r="P68"/>
  <c r="AA68" s="1"/>
  <c r="FZ67"/>
  <c r="FY67"/>
  <c r="FX67"/>
  <c r="FW67"/>
  <c r="FV67"/>
  <c r="FU67"/>
  <c r="FT67"/>
  <c r="FS67"/>
  <c r="FR67"/>
  <c r="FQ67"/>
  <c r="FP67"/>
  <c r="EZ67"/>
  <c r="EO67"/>
  <c r="EK67"/>
  <c r="DV67"/>
  <c r="DU67"/>
  <c r="DT67"/>
  <c r="DR67"/>
  <c r="BK67"/>
  <c r="BJ67"/>
  <c r="AQ67"/>
  <c r="EP67" s="1"/>
  <c r="AM67"/>
  <c r="AK67"/>
  <c r="P67"/>
  <c r="AA67" s="1"/>
  <c r="DV66"/>
  <c r="DU66"/>
  <c r="DT66"/>
  <c r="DR66"/>
  <c r="BK66"/>
  <c r="BJ66"/>
  <c r="AQ66"/>
  <c r="EL66" s="1"/>
  <c r="AM66"/>
  <c r="AK66"/>
  <c r="P66"/>
  <c r="AF66" s="1"/>
  <c r="EO65"/>
  <c r="EK65"/>
  <c r="DV65"/>
  <c r="DU65"/>
  <c r="DT65"/>
  <c r="DR65"/>
  <c r="BK65"/>
  <c r="BJ65"/>
  <c r="AQ65"/>
  <c r="EP65" s="1"/>
  <c r="AM65"/>
  <c r="AK65"/>
  <c r="P65"/>
  <c r="AA65" s="1"/>
  <c r="DV64"/>
  <c r="DU64"/>
  <c r="DT64"/>
  <c r="DR64"/>
  <c r="BK64"/>
  <c r="BJ64"/>
  <c r="AQ64"/>
  <c r="EP64" s="1"/>
  <c r="AM64"/>
  <c r="AK64"/>
  <c r="P64"/>
  <c r="AD64" s="1"/>
  <c r="FZ63"/>
  <c r="FY63"/>
  <c r="FX63"/>
  <c r="FW63"/>
  <c r="FV63"/>
  <c r="FU63"/>
  <c r="FT63"/>
  <c r="FS63"/>
  <c r="FR63"/>
  <c r="FQ63"/>
  <c r="FP63"/>
  <c r="EZ63"/>
  <c r="DV63"/>
  <c r="DU63"/>
  <c r="DT63"/>
  <c r="DR63"/>
  <c r="BK63"/>
  <c r="BJ63"/>
  <c r="AQ63"/>
  <c r="EP63" s="1"/>
  <c r="AM63"/>
  <c r="AK63"/>
  <c r="P63"/>
  <c r="AF63" s="1"/>
  <c r="EO62"/>
  <c r="EK62"/>
  <c r="DV62"/>
  <c r="DU62"/>
  <c r="DT62"/>
  <c r="DR62"/>
  <c r="BK62"/>
  <c r="BJ62"/>
  <c r="AQ62"/>
  <c r="EP62" s="1"/>
  <c r="AM62"/>
  <c r="AK62"/>
  <c r="P62"/>
  <c r="AA62" s="1"/>
  <c r="DV61"/>
  <c r="DU61"/>
  <c r="DT61"/>
  <c r="DR61"/>
  <c r="BK61"/>
  <c r="BJ61"/>
  <c r="AQ61"/>
  <c r="EL61" s="1"/>
  <c r="AM61"/>
  <c r="AK61"/>
  <c r="P61"/>
  <c r="AD61" s="1"/>
  <c r="DV60"/>
  <c r="DU60"/>
  <c r="DT60"/>
  <c r="DR60"/>
  <c r="BK60"/>
  <c r="BJ60"/>
  <c r="AQ60"/>
  <c r="AM60"/>
  <c r="AK60"/>
  <c r="AC60"/>
  <c r="Y60"/>
  <c r="U60"/>
  <c r="DK60" s="1"/>
  <c r="Q60"/>
  <c r="DH60" s="1"/>
  <c r="EU60" s="1"/>
  <c r="P60"/>
  <c r="AF60" s="1"/>
  <c r="FZ59"/>
  <c r="FY59"/>
  <c r="FX59"/>
  <c r="FW59"/>
  <c r="FV59"/>
  <c r="FU59"/>
  <c r="FT59"/>
  <c r="FS59"/>
  <c r="FR59"/>
  <c r="FQ59"/>
  <c r="FP59"/>
  <c r="EZ59"/>
  <c r="EM59"/>
  <c r="DV59"/>
  <c r="DU59"/>
  <c r="DT59"/>
  <c r="DR59"/>
  <c r="BK59"/>
  <c r="BJ59"/>
  <c r="AQ59"/>
  <c r="AM59"/>
  <c r="AK59"/>
  <c r="AC59"/>
  <c r="Y59"/>
  <c r="U59"/>
  <c r="DK59" s="1"/>
  <c r="Q59"/>
  <c r="DH59" s="1"/>
  <c r="EU59" s="1"/>
  <c r="P59"/>
  <c r="AF59" s="1"/>
  <c r="DV58"/>
  <c r="DU58"/>
  <c r="DT58"/>
  <c r="DR58"/>
  <c r="BK58"/>
  <c r="BJ58"/>
  <c r="AQ58"/>
  <c r="EL58" s="1"/>
  <c r="AM58"/>
  <c r="AK58"/>
  <c r="P58"/>
  <c r="AF58" s="1"/>
  <c r="EM57"/>
  <c r="DV57"/>
  <c r="DU57"/>
  <c r="DT57"/>
  <c r="DR57"/>
  <c r="BK57"/>
  <c r="BJ57"/>
  <c r="AQ57"/>
  <c r="AM57"/>
  <c r="AK57"/>
  <c r="AC57"/>
  <c r="Y57"/>
  <c r="U57"/>
  <c r="DK57" s="1"/>
  <c r="Q57"/>
  <c r="DH57" s="1"/>
  <c r="EU57" s="1"/>
  <c r="P57"/>
  <c r="AF57" s="1"/>
  <c r="DV56"/>
  <c r="DU56"/>
  <c r="DT56"/>
  <c r="DR56"/>
  <c r="BK56"/>
  <c r="BJ56"/>
  <c r="AQ56"/>
  <c r="EQ56" s="1"/>
  <c r="AM56"/>
  <c r="AK56"/>
  <c r="P56"/>
  <c r="AB56" s="1"/>
  <c r="FZ55"/>
  <c r="FY55"/>
  <c r="FX55"/>
  <c r="FW55"/>
  <c r="FV55"/>
  <c r="FU55"/>
  <c r="FT55"/>
  <c r="FS55"/>
  <c r="FR55"/>
  <c r="FQ55"/>
  <c r="FP55"/>
  <c r="EZ55"/>
  <c r="DV55"/>
  <c r="DU55"/>
  <c r="DT55"/>
  <c r="DR55"/>
  <c r="BK55"/>
  <c r="BJ55"/>
  <c r="AQ55"/>
  <c r="EP55" s="1"/>
  <c r="AM55"/>
  <c r="AK55"/>
  <c r="P55"/>
  <c r="AB55" s="1"/>
  <c r="EM54"/>
  <c r="DV54"/>
  <c r="DU54"/>
  <c r="DT54"/>
  <c r="DR54"/>
  <c r="BK54"/>
  <c r="BJ54"/>
  <c r="AQ54"/>
  <c r="AM54"/>
  <c r="AK54"/>
  <c r="AC54"/>
  <c r="Y54"/>
  <c r="U54"/>
  <c r="DK54" s="1"/>
  <c r="Q54"/>
  <c r="DH54" s="1"/>
  <c r="EU54" s="1"/>
  <c r="P54"/>
  <c r="AF54" s="1"/>
  <c r="DV53"/>
  <c r="DU53"/>
  <c r="DT53"/>
  <c r="DR53"/>
  <c r="BK53"/>
  <c r="BJ53"/>
  <c r="AQ53"/>
  <c r="EQ53" s="1"/>
  <c r="AM53"/>
  <c r="AK53"/>
  <c r="P53"/>
  <c r="AF53" s="1"/>
  <c r="EP52"/>
  <c r="DV52"/>
  <c r="DU52"/>
  <c r="DT52"/>
  <c r="DR52"/>
  <c r="BK52"/>
  <c r="BJ52"/>
  <c r="AQ52"/>
  <c r="EQ52" s="1"/>
  <c r="AM52"/>
  <c r="AK52"/>
  <c r="AA52"/>
  <c r="S52"/>
  <c r="DI52" s="1"/>
  <c r="P52"/>
  <c r="FZ51"/>
  <c r="FY51"/>
  <c r="FX51"/>
  <c r="FW51"/>
  <c r="FV51"/>
  <c r="FU51"/>
  <c r="FT51"/>
  <c r="FS51"/>
  <c r="FR51"/>
  <c r="FQ51"/>
  <c r="FP51"/>
  <c r="EZ51"/>
  <c r="EO51"/>
  <c r="EK51"/>
  <c r="DV51"/>
  <c r="DU51"/>
  <c r="DT51"/>
  <c r="DR51"/>
  <c r="BK51"/>
  <c r="BJ51"/>
  <c r="AQ51"/>
  <c r="EP51" s="1"/>
  <c r="AM51"/>
  <c r="AK51"/>
  <c r="AA51"/>
  <c r="S51"/>
  <c r="DI51" s="1"/>
  <c r="P51"/>
  <c r="DV50"/>
  <c r="DU50"/>
  <c r="DT50"/>
  <c r="DR50"/>
  <c r="BK50"/>
  <c r="BJ50"/>
  <c r="AQ50"/>
  <c r="EP50" s="1"/>
  <c r="AM50"/>
  <c r="AK50"/>
  <c r="P50"/>
  <c r="AF50" s="1"/>
  <c r="EO49"/>
  <c r="EK49"/>
  <c r="DV49"/>
  <c r="DU49"/>
  <c r="DT49"/>
  <c r="DR49"/>
  <c r="BK49"/>
  <c r="BJ49"/>
  <c r="AQ49"/>
  <c r="EP49" s="1"/>
  <c r="FI51" s="1"/>
  <c r="AM49"/>
  <c r="AK49"/>
  <c r="AA49"/>
  <c r="S49"/>
  <c r="DI49" s="1"/>
  <c r="P49"/>
  <c r="DV48"/>
  <c r="DU48"/>
  <c r="DT48"/>
  <c r="DR48"/>
  <c r="BK48"/>
  <c r="BJ48"/>
  <c r="AQ48"/>
  <c r="EQ48" s="1"/>
  <c r="AM48"/>
  <c r="AK48"/>
  <c r="P48"/>
  <c r="AF48" s="1"/>
  <c r="FZ47"/>
  <c r="FY47"/>
  <c r="FX47"/>
  <c r="FW47"/>
  <c r="FV47"/>
  <c r="FU47"/>
  <c r="FT47"/>
  <c r="FS47"/>
  <c r="FR47"/>
  <c r="FQ47"/>
  <c r="FP47"/>
  <c r="EZ47"/>
  <c r="DV47"/>
  <c r="DU47"/>
  <c r="DT47"/>
  <c r="DR47"/>
  <c r="BK47"/>
  <c r="BJ47"/>
  <c r="AQ47"/>
  <c r="EN47" s="1"/>
  <c r="AM47"/>
  <c r="AK47"/>
  <c r="P47"/>
  <c r="AF47" s="1"/>
  <c r="EO46"/>
  <c r="EK46"/>
  <c r="DV46"/>
  <c r="DU46"/>
  <c r="DT46"/>
  <c r="DR46"/>
  <c r="BK46"/>
  <c r="BJ46"/>
  <c r="AQ46"/>
  <c r="EP46" s="1"/>
  <c r="AM46"/>
  <c r="AK46"/>
  <c r="AA46"/>
  <c r="S46"/>
  <c r="DI46" s="1"/>
  <c r="P46"/>
  <c r="DV45"/>
  <c r="DU45"/>
  <c r="DT45"/>
  <c r="DR45"/>
  <c r="BK45"/>
  <c r="BJ45"/>
  <c r="AQ45"/>
  <c r="EP45" s="1"/>
  <c r="AM45"/>
  <c r="AK45"/>
  <c r="P45"/>
  <c r="AF45" s="1"/>
  <c r="EP44"/>
  <c r="DV44"/>
  <c r="DU44"/>
  <c r="DT44"/>
  <c r="DR44"/>
  <c r="BK44"/>
  <c r="BJ44"/>
  <c r="AQ44"/>
  <c r="EQ44" s="1"/>
  <c r="AM44"/>
  <c r="AK44"/>
  <c r="P44"/>
  <c r="AF44" s="1"/>
  <c r="FZ43"/>
  <c r="FY43"/>
  <c r="FX43"/>
  <c r="FW43"/>
  <c r="FV43"/>
  <c r="FU43"/>
  <c r="FT43"/>
  <c r="FS43"/>
  <c r="FR43"/>
  <c r="FQ43"/>
  <c r="FP43"/>
  <c r="EZ43"/>
  <c r="EO43"/>
  <c r="EK43"/>
  <c r="DV43"/>
  <c r="DU43"/>
  <c r="DT43"/>
  <c r="DR43"/>
  <c r="BK43"/>
  <c r="BJ43"/>
  <c r="AQ43"/>
  <c r="EP43" s="1"/>
  <c r="AM43"/>
  <c r="AK43"/>
  <c r="P43"/>
  <c r="AF43" s="1"/>
  <c r="DV42"/>
  <c r="DU42"/>
  <c r="DT42"/>
  <c r="DR42"/>
  <c r="BK42"/>
  <c r="BJ42"/>
  <c r="AQ42"/>
  <c r="EJ42" s="1"/>
  <c r="AM42"/>
  <c r="AK42"/>
  <c r="P42"/>
  <c r="AD42" s="1"/>
  <c r="EO41"/>
  <c r="EK41"/>
  <c r="DV41"/>
  <c r="DU41"/>
  <c r="DT41"/>
  <c r="DR41"/>
  <c r="BK41"/>
  <c r="BJ41"/>
  <c r="AQ41"/>
  <c r="EP41" s="1"/>
  <c r="AM41"/>
  <c r="AK41"/>
  <c r="P41"/>
  <c r="AF41" s="1"/>
  <c r="DV40"/>
  <c r="DU40"/>
  <c r="DT40"/>
  <c r="DR40"/>
  <c r="BK40"/>
  <c r="BJ40"/>
  <c r="AQ40"/>
  <c r="EQ40" s="1"/>
  <c r="AM40"/>
  <c r="AK40"/>
  <c r="P40"/>
  <c r="AF40" s="1"/>
  <c r="FZ39"/>
  <c r="FY39"/>
  <c r="FX39"/>
  <c r="FW39"/>
  <c r="FV39"/>
  <c r="FU39"/>
  <c r="FT39"/>
  <c r="FS39"/>
  <c r="FR39"/>
  <c r="FQ39"/>
  <c r="FP39"/>
  <c r="EZ39"/>
  <c r="DV39"/>
  <c r="DU39"/>
  <c r="DT39"/>
  <c r="DR39"/>
  <c r="BK39"/>
  <c r="BJ39"/>
  <c r="AQ39"/>
  <c r="EN39" s="1"/>
  <c r="AM39"/>
  <c r="AK39"/>
  <c r="P39"/>
  <c r="AD39" s="1"/>
  <c r="EO38"/>
  <c r="EK38"/>
  <c r="DV38"/>
  <c r="DU38"/>
  <c r="DT38"/>
  <c r="DR38"/>
  <c r="BK38"/>
  <c r="BJ38"/>
  <c r="AQ38"/>
  <c r="EP38" s="1"/>
  <c r="AM38"/>
  <c r="AK38"/>
  <c r="P38"/>
  <c r="AF38" s="1"/>
  <c r="DV37"/>
  <c r="DU37"/>
  <c r="DT37"/>
  <c r="DR37"/>
  <c r="BK37"/>
  <c r="BJ37"/>
  <c r="AQ37"/>
  <c r="EL37" s="1"/>
  <c r="AM37"/>
  <c r="AK37"/>
  <c r="P37"/>
  <c r="AF37" s="1"/>
  <c r="DV36"/>
  <c r="DU36"/>
  <c r="DT36"/>
  <c r="DR36"/>
  <c r="BK36"/>
  <c r="BJ36"/>
  <c r="AQ36"/>
  <c r="EQ36" s="1"/>
  <c r="AM36"/>
  <c r="AK36"/>
  <c r="AC36"/>
  <c r="Y36"/>
  <c r="U36"/>
  <c r="DK36" s="1"/>
  <c r="Q36"/>
  <c r="DH36" s="1"/>
  <c r="EU36" s="1"/>
  <c r="P36"/>
  <c r="AF36" s="1"/>
  <c r="FZ35"/>
  <c r="FY35"/>
  <c r="FX35"/>
  <c r="FW35"/>
  <c r="FV35"/>
  <c r="FU35"/>
  <c r="FT35"/>
  <c r="FS35"/>
  <c r="FR35"/>
  <c r="FQ35"/>
  <c r="FP35"/>
  <c r="EZ35"/>
  <c r="DV35"/>
  <c r="DU35"/>
  <c r="DT35"/>
  <c r="DR35"/>
  <c r="BK35"/>
  <c r="BJ35"/>
  <c r="AQ35"/>
  <c r="EP35" s="1"/>
  <c r="AM35"/>
  <c r="AK35"/>
  <c r="AC35"/>
  <c r="Y35"/>
  <c r="U35"/>
  <c r="DK35" s="1"/>
  <c r="Q35"/>
  <c r="DH35" s="1"/>
  <c r="EU35" s="1"/>
  <c r="P35"/>
  <c r="AF35" s="1"/>
  <c r="DV34"/>
  <c r="DU34"/>
  <c r="DT34"/>
  <c r="DR34"/>
  <c r="BK34"/>
  <c r="BJ34"/>
  <c r="AQ34"/>
  <c r="EP34" s="1"/>
  <c r="AM34"/>
  <c r="AK34"/>
  <c r="P34"/>
  <c r="AD34" s="1"/>
  <c r="DV33"/>
  <c r="DU33"/>
  <c r="DT33"/>
  <c r="DR33"/>
  <c r="BK33"/>
  <c r="BJ33"/>
  <c r="AQ33"/>
  <c r="EP33" s="1"/>
  <c r="FI35" s="1"/>
  <c r="AM33"/>
  <c r="AK33"/>
  <c r="AC33"/>
  <c r="Y33"/>
  <c r="U33"/>
  <c r="DK33" s="1"/>
  <c r="Q33"/>
  <c r="DH33" s="1"/>
  <c r="EU33" s="1"/>
  <c r="P33"/>
  <c r="AF33" s="1"/>
  <c r="DV32"/>
  <c r="DU32"/>
  <c r="DT32"/>
  <c r="DR32"/>
  <c r="BK32"/>
  <c r="BJ32"/>
  <c r="AQ32"/>
  <c r="EQ32" s="1"/>
  <c r="AM32"/>
  <c r="AK32"/>
  <c r="P32"/>
  <c r="AD32" s="1"/>
  <c r="FZ31"/>
  <c r="FY31"/>
  <c r="FX31"/>
  <c r="FW31"/>
  <c r="FV31"/>
  <c r="FU31"/>
  <c r="FT31"/>
  <c r="FS31"/>
  <c r="FR31"/>
  <c r="FQ31"/>
  <c r="FP31"/>
  <c r="EZ31"/>
  <c r="DV31"/>
  <c r="DU31"/>
  <c r="DT31"/>
  <c r="DR31"/>
  <c r="BK31"/>
  <c r="BJ31"/>
  <c r="AQ31"/>
  <c r="EN31" s="1"/>
  <c r="AM31"/>
  <c r="AK31"/>
  <c r="P31"/>
  <c r="AB31" s="1"/>
  <c r="DV30"/>
  <c r="DU30"/>
  <c r="DT30"/>
  <c r="DR30"/>
  <c r="BK30"/>
  <c r="BJ30"/>
  <c r="AQ30"/>
  <c r="EP30" s="1"/>
  <c r="AM30"/>
  <c r="AK30"/>
  <c r="AC30"/>
  <c r="Y30"/>
  <c r="U30"/>
  <c r="DK30" s="1"/>
  <c r="Q30"/>
  <c r="DH30" s="1"/>
  <c r="EU30" s="1"/>
  <c r="P30"/>
  <c r="AF30" s="1"/>
  <c r="DV29"/>
  <c r="DU29"/>
  <c r="DT29"/>
  <c r="DR29"/>
  <c r="BK29"/>
  <c r="BJ29"/>
  <c r="AQ29"/>
  <c r="EP29" s="1"/>
  <c r="AM29"/>
  <c r="AK29"/>
  <c r="P29"/>
  <c r="AD29" s="1"/>
  <c r="EP28"/>
  <c r="DV28"/>
  <c r="DU28"/>
  <c r="DT28"/>
  <c r="DR28"/>
  <c r="BK28"/>
  <c r="BJ28"/>
  <c r="AQ28"/>
  <c r="EQ28" s="1"/>
  <c r="AM28"/>
  <c r="AK28"/>
  <c r="P28"/>
  <c r="AF28" s="1"/>
  <c r="FZ27"/>
  <c r="FY27"/>
  <c r="FX27"/>
  <c r="FW27"/>
  <c r="FV27"/>
  <c r="FU27"/>
  <c r="FT27"/>
  <c r="FS27"/>
  <c r="FR27"/>
  <c r="FQ27"/>
  <c r="FP27"/>
  <c r="EZ27"/>
  <c r="EO27"/>
  <c r="EK27"/>
  <c r="DV27"/>
  <c r="DU27"/>
  <c r="DT27"/>
  <c r="DR27"/>
  <c r="BK27"/>
  <c r="BJ27"/>
  <c r="AQ27"/>
  <c r="EP27" s="1"/>
  <c r="AM27"/>
  <c r="AK27"/>
  <c r="P27"/>
  <c r="AF27" s="1"/>
  <c r="DV26"/>
  <c r="DU26"/>
  <c r="DT26"/>
  <c r="DR26"/>
  <c r="BK26"/>
  <c r="BJ26"/>
  <c r="AQ26"/>
  <c r="EQ26" s="1"/>
  <c r="AM26"/>
  <c r="AK26"/>
  <c r="P26"/>
  <c r="AD26" s="1"/>
  <c r="EO25"/>
  <c r="EK25"/>
  <c r="DV25"/>
  <c r="DU25"/>
  <c r="DT25"/>
  <c r="DR25"/>
  <c r="BK25"/>
  <c r="BJ25"/>
  <c r="AQ25"/>
  <c r="EP25" s="1"/>
  <c r="AM25"/>
  <c r="AK25"/>
  <c r="P25"/>
  <c r="AF25" s="1"/>
  <c r="O23"/>
  <c r="N23"/>
  <c r="M23"/>
  <c r="L23"/>
  <c r="K23"/>
  <c r="J23"/>
  <c r="I23"/>
  <c r="H23"/>
  <c r="G23"/>
  <c r="F23"/>
  <c r="AF46" l="1"/>
  <c r="AC46"/>
  <c r="Y46"/>
  <c r="U46"/>
  <c r="DK46" s="1"/>
  <c r="Q46"/>
  <c r="DH46" s="1"/>
  <c r="EU46" s="1"/>
  <c r="AF49"/>
  <c r="AC49"/>
  <c r="Y49"/>
  <c r="U49"/>
  <c r="Q49"/>
  <c r="DH49" s="1"/>
  <c r="EU49" s="1"/>
  <c r="AF51"/>
  <c r="AC51"/>
  <c r="Y51"/>
  <c r="U51"/>
  <c r="DK51" s="1"/>
  <c r="Q51"/>
  <c r="DH51" s="1"/>
  <c r="EU51" s="1"/>
  <c r="AF52"/>
  <c r="AC52"/>
  <c r="Y52"/>
  <c r="U52"/>
  <c r="Q52"/>
  <c r="DH52" s="1"/>
  <c r="EU52" s="1"/>
  <c r="EP54"/>
  <c r="EO54"/>
  <c r="EK54"/>
  <c r="EP57"/>
  <c r="EO57"/>
  <c r="EK57"/>
  <c r="EP59"/>
  <c r="EO59"/>
  <c r="EK59"/>
  <c r="EQ60"/>
  <c r="EP60"/>
  <c r="S25"/>
  <c r="DI25" s="1"/>
  <c r="AA25"/>
  <c r="S27"/>
  <c r="DI27" s="1"/>
  <c r="W27"/>
  <c r="AE27"/>
  <c r="S28"/>
  <c r="DI28" s="1"/>
  <c r="W28"/>
  <c r="AE28"/>
  <c r="EM30"/>
  <c r="EQ30"/>
  <c r="Q25"/>
  <c r="DH25" s="1"/>
  <c r="U25"/>
  <c r="Y25"/>
  <c r="AC25"/>
  <c r="EM25"/>
  <c r="EQ25"/>
  <c r="Q27"/>
  <c r="DH27" s="1"/>
  <c r="EU27" s="1"/>
  <c r="U27"/>
  <c r="Y27"/>
  <c r="AC27"/>
  <c r="EM27"/>
  <c r="EQ27"/>
  <c r="Q28"/>
  <c r="DH28" s="1"/>
  <c r="EU28" s="1"/>
  <c r="U28"/>
  <c r="Y28"/>
  <c r="AC28"/>
  <c r="S30"/>
  <c r="DI30" s="1"/>
  <c r="W30"/>
  <c r="AA30"/>
  <c r="AE30"/>
  <c r="EK30"/>
  <c r="EO30"/>
  <c r="S33"/>
  <c r="DI33" s="1"/>
  <c r="W33"/>
  <c r="AA33"/>
  <c r="AE33"/>
  <c r="EK33"/>
  <c r="EO33"/>
  <c r="S35"/>
  <c r="DI35" s="1"/>
  <c r="W35"/>
  <c r="AA35"/>
  <c r="AE35"/>
  <c r="EK35"/>
  <c r="EO35"/>
  <c r="S36"/>
  <c r="DI36" s="1"/>
  <c r="W36"/>
  <c r="AA36"/>
  <c r="AE36"/>
  <c r="EP36"/>
  <c r="Q38"/>
  <c r="DH38" s="1"/>
  <c r="EU38" s="1"/>
  <c r="U38"/>
  <c r="Y38"/>
  <c r="AC38"/>
  <c r="EM38"/>
  <c r="EQ38"/>
  <c r="Q41"/>
  <c r="DH41" s="1"/>
  <c r="EU41" s="1"/>
  <c r="U41"/>
  <c r="Y41"/>
  <c r="AC41"/>
  <c r="EM41"/>
  <c r="EQ41"/>
  <c r="Q43"/>
  <c r="DH43" s="1"/>
  <c r="EU43" s="1"/>
  <c r="U43"/>
  <c r="Y43"/>
  <c r="AC43"/>
  <c r="EM43"/>
  <c r="EQ43"/>
  <c r="Q44"/>
  <c r="DH44" s="1"/>
  <c r="EU44" s="1"/>
  <c r="U44"/>
  <c r="Y44"/>
  <c r="AC44"/>
  <c r="W46"/>
  <c r="AE46"/>
  <c r="W49"/>
  <c r="AE49"/>
  <c r="W51"/>
  <c r="AE51"/>
  <c r="W52"/>
  <c r="AE52"/>
  <c r="EQ54"/>
  <c r="EQ57"/>
  <c r="EQ59"/>
  <c r="S62"/>
  <c r="DI62" s="1"/>
  <c r="S65"/>
  <c r="DI65" s="1"/>
  <c r="S67"/>
  <c r="DI67" s="1"/>
  <c r="S68"/>
  <c r="DI68" s="1"/>
  <c r="DK70"/>
  <c r="DK73"/>
  <c r="DK75"/>
  <c r="DK76"/>
  <c r="AF62"/>
  <c r="AC62"/>
  <c r="Y62"/>
  <c r="U62"/>
  <c r="Q62"/>
  <c r="DH62" s="1"/>
  <c r="EU62" s="1"/>
  <c r="AF65"/>
  <c r="AC65"/>
  <c r="Y65"/>
  <c r="U65"/>
  <c r="DK65" s="1"/>
  <c r="Q65"/>
  <c r="DH65" s="1"/>
  <c r="EU65" s="1"/>
  <c r="AF67"/>
  <c r="AC67"/>
  <c r="Y67"/>
  <c r="U67"/>
  <c r="Q67"/>
  <c r="DH67" s="1"/>
  <c r="EU67" s="1"/>
  <c r="AF68"/>
  <c r="AC68"/>
  <c r="Y68"/>
  <c r="U68"/>
  <c r="DK68" s="1"/>
  <c r="Q68"/>
  <c r="DH68" s="1"/>
  <c r="EU68" s="1"/>
  <c r="EP70"/>
  <c r="EO70"/>
  <c r="EK70"/>
  <c r="EP73"/>
  <c r="EO73"/>
  <c r="EK73"/>
  <c r="EP75"/>
  <c r="EO75"/>
  <c r="EK75"/>
  <c r="EQ76"/>
  <c r="EP76"/>
  <c r="W25"/>
  <c r="AE25"/>
  <c r="AA27"/>
  <c r="AA28"/>
  <c r="EM33"/>
  <c r="EQ33"/>
  <c r="EM35"/>
  <c r="EQ35"/>
  <c r="S38"/>
  <c r="DI38" s="1"/>
  <c r="W38"/>
  <c r="AA38"/>
  <c r="AE38"/>
  <c r="S41"/>
  <c r="DI41" s="1"/>
  <c r="W41"/>
  <c r="AA41"/>
  <c r="AE41"/>
  <c r="S43"/>
  <c r="DI43" s="1"/>
  <c r="W43"/>
  <c r="AA43"/>
  <c r="AE43"/>
  <c r="S44"/>
  <c r="DI44" s="1"/>
  <c r="W44"/>
  <c r="AA44"/>
  <c r="AE44"/>
  <c r="W62"/>
  <c r="AE62"/>
  <c r="W65"/>
  <c r="AE65"/>
  <c r="W67"/>
  <c r="AE67"/>
  <c r="W68"/>
  <c r="AE68"/>
  <c r="EQ70"/>
  <c r="EQ73"/>
  <c r="EQ75"/>
  <c r="EP198"/>
  <c r="EQ198"/>
  <c r="EM198"/>
  <c r="AF201"/>
  <c r="AC201"/>
  <c r="Y201"/>
  <c r="U201"/>
  <c r="DK201" s="1"/>
  <c r="Q201"/>
  <c r="DH201" s="1"/>
  <c r="EU201" s="1"/>
  <c r="AF204"/>
  <c r="AC204"/>
  <c r="Y204"/>
  <c r="U204"/>
  <c r="DK204" s="1"/>
  <c r="Q204"/>
  <c r="DH204" s="1"/>
  <c r="EU204" s="1"/>
  <c r="EP209"/>
  <c r="EO209"/>
  <c r="EK209"/>
  <c r="AF212"/>
  <c r="AC212"/>
  <c r="Y212"/>
  <c r="U212"/>
  <c r="Q212"/>
  <c r="DH212" s="1"/>
  <c r="EU212" s="1"/>
  <c r="AF217"/>
  <c r="AC217"/>
  <c r="Y217"/>
  <c r="U217"/>
  <c r="DK217" s="1"/>
  <c r="Q217"/>
  <c r="DH217" s="1"/>
  <c r="EU217" s="1"/>
  <c r="AF220"/>
  <c r="AC220"/>
  <c r="Y220"/>
  <c r="U220"/>
  <c r="Q220"/>
  <c r="DH220" s="1"/>
  <c r="EU220" s="1"/>
  <c r="EP225"/>
  <c r="EO225"/>
  <c r="EK225"/>
  <c r="AF228"/>
  <c r="AC228"/>
  <c r="Y228"/>
  <c r="U228"/>
  <c r="Q228"/>
  <c r="DH228" s="1"/>
  <c r="EU228" s="1"/>
  <c r="AF233"/>
  <c r="AC233"/>
  <c r="Y233"/>
  <c r="U233"/>
  <c r="DK233" s="1"/>
  <c r="Q233"/>
  <c r="DH233" s="1"/>
  <c r="EU233" s="1"/>
  <c r="AF236"/>
  <c r="AC236"/>
  <c r="Y236"/>
  <c r="U236"/>
  <c r="Q236"/>
  <c r="DH236" s="1"/>
  <c r="EU236" s="1"/>
  <c r="EP241"/>
  <c r="EQ241"/>
  <c r="EM241"/>
  <c r="EO241"/>
  <c r="EK241"/>
  <c r="S78"/>
  <c r="DI78" s="1"/>
  <c r="W78"/>
  <c r="AA78"/>
  <c r="AE78"/>
  <c r="S81"/>
  <c r="DI81" s="1"/>
  <c r="W81"/>
  <c r="AA81"/>
  <c r="AE81"/>
  <c r="S83"/>
  <c r="DI83" s="1"/>
  <c r="W83"/>
  <c r="AA83"/>
  <c r="AE83"/>
  <c r="S84"/>
  <c r="DI84" s="1"/>
  <c r="W84"/>
  <c r="AA84"/>
  <c r="AE84"/>
  <c r="EM86"/>
  <c r="EQ86"/>
  <c r="EM89"/>
  <c r="EQ89"/>
  <c r="EM91"/>
  <c r="EQ91"/>
  <c r="S94"/>
  <c r="DI94" s="1"/>
  <c r="W94"/>
  <c r="AA94"/>
  <c r="AE94"/>
  <c r="S97"/>
  <c r="DI97" s="1"/>
  <c r="W97"/>
  <c r="AA97"/>
  <c r="AE97"/>
  <c r="S99"/>
  <c r="DI99" s="1"/>
  <c r="W99"/>
  <c r="AA99"/>
  <c r="AE99"/>
  <c r="S100"/>
  <c r="DI100" s="1"/>
  <c r="W100"/>
  <c r="AA100"/>
  <c r="AE100"/>
  <c r="EM102"/>
  <c r="EQ102"/>
  <c r="EM105"/>
  <c r="EQ105"/>
  <c r="EM107"/>
  <c r="EQ107"/>
  <c r="S110"/>
  <c r="DI110" s="1"/>
  <c r="W110"/>
  <c r="AA110"/>
  <c r="AE110"/>
  <c r="S113"/>
  <c r="DI113" s="1"/>
  <c r="W113"/>
  <c r="AA113"/>
  <c r="AE113"/>
  <c r="S115"/>
  <c r="DI115" s="1"/>
  <c r="W115"/>
  <c r="AA115"/>
  <c r="AE115"/>
  <c r="S116"/>
  <c r="DI116" s="1"/>
  <c r="W116"/>
  <c r="AA116"/>
  <c r="AE116"/>
  <c r="EM118"/>
  <c r="EQ118"/>
  <c r="EM121"/>
  <c r="EQ121"/>
  <c r="EM123"/>
  <c r="EQ123"/>
  <c r="S126"/>
  <c r="DI126" s="1"/>
  <c r="W126"/>
  <c r="AA126"/>
  <c r="AE126"/>
  <c r="S129"/>
  <c r="DI129" s="1"/>
  <c r="W129"/>
  <c r="AA129"/>
  <c r="AE129"/>
  <c r="S131"/>
  <c r="DI131" s="1"/>
  <c r="W131"/>
  <c r="AA131"/>
  <c r="AE131"/>
  <c r="S132"/>
  <c r="DI132" s="1"/>
  <c r="W132"/>
  <c r="AA132"/>
  <c r="AE132"/>
  <c r="EM134"/>
  <c r="EQ134"/>
  <c r="EM137"/>
  <c r="EQ137"/>
  <c r="EM139"/>
  <c r="EQ139"/>
  <c r="S142"/>
  <c r="DI142" s="1"/>
  <c r="W142"/>
  <c r="AA142"/>
  <c r="AE142"/>
  <c r="S147"/>
  <c r="DI147" s="1"/>
  <c r="W147"/>
  <c r="AA147"/>
  <c r="AE147"/>
  <c r="S148"/>
  <c r="DI148" s="1"/>
  <c r="W148"/>
  <c r="AA148"/>
  <c r="AE148"/>
  <c r="EM150"/>
  <c r="EQ150"/>
  <c r="S153"/>
  <c r="DI153" s="1"/>
  <c r="W153"/>
  <c r="AA153"/>
  <c r="DO153" s="1"/>
  <c r="AE153"/>
  <c r="AG153" s="1"/>
  <c r="S156"/>
  <c r="DI156" s="1"/>
  <c r="W156"/>
  <c r="AA156"/>
  <c r="DO156" s="1"/>
  <c r="AE156"/>
  <c r="AG156" s="1"/>
  <c r="V160"/>
  <c r="DL160" s="1"/>
  <c r="AD160"/>
  <c r="S161"/>
  <c r="DI161" s="1"/>
  <c r="W161"/>
  <c r="AA161"/>
  <c r="AE161"/>
  <c r="AG161" s="1"/>
  <c r="EM161"/>
  <c r="EQ161"/>
  <c r="EP162"/>
  <c r="EM163"/>
  <c r="EQ163"/>
  <c r="S164"/>
  <c r="DI164" s="1"/>
  <c r="W164"/>
  <c r="AA164"/>
  <c r="AE164"/>
  <c r="AG164" s="1"/>
  <c r="DO164" s="1"/>
  <c r="S166"/>
  <c r="DI166" s="1"/>
  <c r="W166"/>
  <c r="AA166"/>
  <c r="AE166"/>
  <c r="AG166" s="1"/>
  <c r="S169"/>
  <c r="DI169" s="1"/>
  <c r="W169"/>
  <c r="AA169"/>
  <c r="AE169"/>
  <c r="AG169" s="1"/>
  <c r="S172"/>
  <c r="DI172" s="1"/>
  <c r="W172"/>
  <c r="AA172"/>
  <c r="AE172"/>
  <c r="AG172" s="1"/>
  <c r="FI175"/>
  <c r="V176"/>
  <c r="DL176" s="1"/>
  <c r="AD176"/>
  <c r="S177"/>
  <c r="DI177" s="1"/>
  <c r="W177"/>
  <c r="AA177"/>
  <c r="AE177"/>
  <c r="AG177" s="1"/>
  <c r="EM177"/>
  <c r="EQ177"/>
  <c r="EP178"/>
  <c r="EM179"/>
  <c r="EQ179"/>
  <c r="S180"/>
  <c r="DI180" s="1"/>
  <c r="W180"/>
  <c r="AA180"/>
  <c r="AE180"/>
  <c r="AG180" s="1"/>
  <c r="DO180" s="1"/>
  <c r="S182"/>
  <c r="DI182" s="1"/>
  <c r="W182"/>
  <c r="AA182"/>
  <c r="AE182"/>
  <c r="AG182" s="1"/>
  <c r="S185"/>
  <c r="DI185" s="1"/>
  <c r="W185"/>
  <c r="AA185"/>
  <c r="AE185"/>
  <c r="AG185" s="1"/>
  <c r="S188"/>
  <c r="DI188" s="1"/>
  <c r="W188"/>
  <c r="AA188"/>
  <c r="AE188"/>
  <c r="AG188" s="1"/>
  <c r="V192"/>
  <c r="AD192"/>
  <c r="S193"/>
  <c r="DI193" s="1"/>
  <c r="W193"/>
  <c r="AA193"/>
  <c r="AE193"/>
  <c r="AG193" s="1"/>
  <c r="DO193" s="1"/>
  <c r="EM193"/>
  <c r="EQ193"/>
  <c r="S195"/>
  <c r="DI195" s="1"/>
  <c r="W195"/>
  <c r="AA195"/>
  <c r="AE195"/>
  <c r="AG195" s="1"/>
  <c r="EP197"/>
  <c r="EO198"/>
  <c r="W201"/>
  <c r="AE201"/>
  <c r="AG201" s="1"/>
  <c r="W204"/>
  <c r="AE204"/>
  <c r="AG204" s="1"/>
  <c r="EQ209"/>
  <c r="W212"/>
  <c r="AE212"/>
  <c r="AG212" s="1"/>
  <c r="W217"/>
  <c r="AE217"/>
  <c r="AG217" s="1"/>
  <c r="W220"/>
  <c r="AE220"/>
  <c r="AG220" s="1"/>
  <c r="EQ225"/>
  <c r="W228"/>
  <c r="AE228"/>
  <c r="AG228" s="1"/>
  <c r="W233"/>
  <c r="AE233"/>
  <c r="AG233" s="1"/>
  <c r="W236"/>
  <c r="AE236"/>
  <c r="AG236" s="1"/>
  <c r="EP200"/>
  <c r="EQ200"/>
  <c r="Z208"/>
  <c r="DL208" s="1"/>
  <c r="R208"/>
  <c r="DG208" s="1"/>
  <c r="ET208" s="1"/>
  <c r="AF209"/>
  <c r="AC209"/>
  <c r="Y209"/>
  <c r="U209"/>
  <c r="DK209" s="1"/>
  <c r="Q209"/>
  <c r="DH209" s="1"/>
  <c r="EU209" s="1"/>
  <c r="EP211"/>
  <c r="EO211"/>
  <c r="EK211"/>
  <c r="EQ212"/>
  <c r="EP212"/>
  <c r="AF214"/>
  <c r="AC214"/>
  <c r="Y214"/>
  <c r="U214"/>
  <c r="DK214" s="1"/>
  <c r="Q214"/>
  <c r="DH214" s="1"/>
  <c r="EU214" s="1"/>
  <c r="EP216"/>
  <c r="EQ216"/>
  <c r="Z224"/>
  <c r="DL224" s="1"/>
  <c r="R224"/>
  <c r="DG224" s="1"/>
  <c r="ET224" s="1"/>
  <c r="AF225"/>
  <c r="AC225"/>
  <c r="Y225"/>
  <c r="U225"/>
  <c r="Q225"/>
  <c r="DH225" s="1"/>
  <c r="EU225" s="1"/>
  <c r="EP227"/>
  <c r="EO227"/>
  <c r="EK227"/>
  <c r="EQ228"/>
  <c r="EP228"/>
  <c r="AF230"/>
  <c r="AC230"/>
  <c r="Y230"/>
  <c r="U230"/>
  <c r="Q230"/>
  <c r="DH230" s="1"/>
  <c r="EU230" s="1"/>
  <c r="EP232"/>
  <c r="EQ232"/>
  <c r="Z240"/>
  <c r="DL240" s="1"/>
  <c r="R240"/>
  <c r="DG240" s="1"/>
  <c r="AF241"/>
  <c r="AC241"/>
  <c r="Y241"/>
  <c r="U241"/>
  <c r="DK241" s="1"/>
  <c r="Q241"/>
  <c r="DH241" s="1"/>
  <c r="EU241" s="1"/>
  <c r="EM46"/>
  <c r="EQ46"/>
  <c r="EM49"/>
  <c r="EQ49"/>
  <c r="EM51"/>
  <c r="EQ51"/>
  <c r="S54"/>
  <c r="DI54" s="1"/>
  <c r="W54"/>
  <c r="AA54"/>
  <c r="AE54"/>
  <c r="S57"/>
  <c r="DI57" s="1"/>
  <c r="W57"/>
  <c r="AA57"/>
  <c r="AE57"/>
  <c r="S59"/>
  <c r="DI59" s="1"/>
  <c r="W59"/>
  <c r="AA59"/>
  <c r="AE59"/>
  <c r="S60"/>
  <c r="DI60" s="1"/>
  <c r="W60"/>
  <c r="AA60"/>
  <c r="AE60"/>
  <c r="EM62"/>
  <c r="EQ62"/>
  <c r="EM65"/>
  <c r="EQ65"/>
  <c r="EM67"/>
  <c r="EQ67"/>
  <c r="S70"/>
  <c r="DI70" s="1"/>
  <c r="W70"/>
  <c r="AA70"/>
  <c r="AE70"/>
  <c r="S73"/>
  <c r="DI73" s="1"/>
  <c r="W73"/>
  <c r="AA73"/>
  <c r="AE73"/>
  <c r="S75"/>
  <c r="DI75" s="1"/>
  <c r="W75"/>
  <c r="AA75"/>
  <c r="AE75"/>
  <c r="S76"/>
  <c r="DI76" s="1"/>
  <c r="W76"/>
  <c r="AA76"/>
  <c r="AE76"/>
  <c r="Q78"/>
  <c r="DH78" s="1"/>
  <c r="EU78" s="1"/>
  <c r="U78"/>
  <c r="Y78"/>
  <c r="AC78"/>
  <c r="EM78"/>
  <c r="EQ78"/>
  <c r="Q81"/>
  <c r="DH81" s="1"/>
  <c r="EU81" s="1"/>
  <c r="U81"/>
  <c r="Y81"/>
  <c r="AC81"/>
  <c r="EM81"/>
  <c r="EQ81"/>
  <c r="Q83"/>
  <c r="DH83" s="1"/>
  <c r="EU83" s="1"/>
  <c r="U83"/>
  <c r="Y83"/>
  <c r="AC83"/>
  <c r="EM83"/>
  <c r="EQ83"/>
  <c r="Q84"/>
  <c r="DH84" s="1"/>
  <c r="EU84" s="1"/>
  <c r="U84"/>
  <c r="Y84"/>
  <c r="AC84"/>
  <c r="S86"/>
  <c r="DI86" s="1"/>
  <c r="W86"/>
  <c r="AA86"/>
  <c r="AE86"/>
  <c r="EK86"/>
  <c r="EO86"/>
  <c r="S89"/>
  <c r="DI89" s="1"/>
  <c r="W89"/>
  <c r="AA89"/>
  <c r="AE89"/>
  <c r="EK89"/>
  <c r="EO89"/>
  <c r="S91"/>
  <c r="DI91" s="1"/>
  <c r="W91"/>
  <c r="AA91"/>
  <c r="AE91"/>
  <c r="EK91"/>
  <c r="EO91"/>
  <c r="S92"/>
  <c r="DI92" s="1"/>
  <c r="W92"/>
  <c r="AA92"/>
  <c r="AE92"/>
  <c r="EP92"/>
  <c r="Q94"/>
  <c r="DH94" s="1"/>
  <c r="EU94" s="1"/>
  <c r="U94"/>
  <c r="Y94"/>
  <c r="AC94"/>
  <c r="EM94"/>
  <c r="EQ94"/>
  <c r="Q97"/>
  <c r="DH97" s="1"/>
  <c r="EU97" s="1"/>
  <c r="U97"/>
  <c r="Y97"/>
  <c r="AC97"/>
  <c r="EM97"/>
  <c r="EQ97"/>
  <c r="Q99"/>
  <c r="DH99" s="1"/>
  <c r="EU99" s="1"/>
  <c r="U99"/>
  <c r="Y99"/>
  <c r="AC99"/>
  <c r="EM99"/>
  <c r="EQ99"/>
  <c r="Q100"/>
  <c r="DH100" s="1"/>
  <c r="EU100" s="1"/>
  <c r="U100"/>
  <c r="Y100"/>
  <c r="AC100"/>
  <c r="S102"/>
  <c r="DI102" s="1"/>
  <c r="W102"/>
  <c r="AA102"/>
  <c r="AE102"/>
  <c r="EK102"/>
  <c r="EO102"/>
  <c r="S105"/>
  <c r="DI105" s="1"/>
  <c r="W105"/>
  <c r="AA105"/>
  <c r="AE105"/>
  <c r="EK105"/>
  <c r="EO105"/>
  <c r="S107"/>
  <c r="DI107" s="1"/>
  <c r="W107"/>
  <c r="AA107"/>
  <c r="AE107"/>
  <c r="EK107"/>
  <c r="EO107"/>
  <c r="S108"/>
  <c r="DI108" s="1"/>
  <c r="W108"/>
  <c r="AA108"/>
  <c r="AE108"/>
  <c r="EP108"/>
  <c r="Q110"/>
  <c r="DH110" s="1"/>
  <c r="EU110" s="1"/>
  <c r="U110"/>
  <c r="Y110"/>
  <c r="AC110"/>
  <c r="EM110"/>
  <c r="EQ110"/>
  <c r="Q113"/>
  <c r="DH113" s="1"/>
  <c r="EU113" s="1"/>
  <c r="U113"/>
  <c r="Y113"/>
  <c r="AC113"/>
  <c r="EM113"/>
  <c r="EQ113"/>
  <c r="Q115"/>
  <c r="DH115" s="1"/>
  <c r="EU115" s="1"/>
  <c r="U115"/>
  <c r="Y115"/>
  <c r="AC115"/>
  <c r="EM115"/>
  <c r="EQ115"/>
  <c r="Q116"/>
  <c r="DH116" s="1"/>
  <c r="EU116" s="1"/>
  <c r="U116"/>
  <c r="Y116"/>
  <c r="AC116"/>
  <c r="S118"/>
  <c r="DI118" s="1"/>
  <c r="W118"/>
  <c r="AA118"/>
  <c r="AE118"/>
  <c r="EK118"/>
  <c r="EO118"/>
  <c r="S121"/>
  <c r="DI121" s="1"/>
  <c r="W121"/>
  <c r="AA121"/>
  <c r="AE121"/>
  <c r="EK121"/>
  <c r="EO121"/>
  <c r="S123"/>
  <c r="DI123" s="1"/>
  <c r="W123"/>
  <c r="AA123"/>
  <c r="AE123"/>
  <c r="EK123"/>
  <c r="EO123"/>
  <c r="S124"/>
  <c r="DI124" s="1"/>
  <c r="W124"/>
  <c r="AA124"/>
  <c r="AE124"/>
  <c r="EP124"/>
  <c r="Q126"/>
  <c r="DH126" s="1"/>
  <c r="EU126" s="1"/>
  <c r="U126"/>
  <c r="Y126"/>
  <c r="AC126"/>
  <c r="EM126"/>
  <c r="EQ126"/>
  <c r="Q129"/>
  <c r="DH129" s="1"/>
  <c r="EU129" s="1"/>
  <c r="U129"/>
  <c r="Y129"/>
  <c r="AC129"/>
  <c r="EM129"/>
  <c r="EQ129"/>
  <c r="Q131"/>
  <c r="DH131" s="1"/>
  <c r="EU131" s="1"/>
  <c r="U131"/>
  <c r="Y131"/>
  <c r="AC131"/>
  <c r="EM131"/>
  <c r="EQ131"/>
  <c r="Q132"/>
  <c r="DH132" s="1"/>
  <c r="EU132" s="1"/>
  <c r="U132"/>
  <c r="Y132"/>
  <c r="AC132"/>
  <c r="S134"/>
  <c r="DI134" s="1"/>
  <c r="W134"/>
  <c r="AA134"/>
  <c r="AE134"/>
  <c r="EK134"/>
  <c r="EO134"/>
  <c r="S137"/>
  <c r="DI137" s="1"/>
  <c r="W137"/>
  <c r="AA137"/>
  <c r="AE137"/>
  <c r="EK137"/>
  <c r="EO137"/>
  <c r="S139"/>
  <c r="DI139" s="1"/>
  <c r="W139"/>
  <c r="AA139"/>
  <c r="AE139"/>
  <c r="EK139"/>
  <c r="EO139"/>
  <c r="S140"/>
  <c r="DI140" s="1"/>
  <c r="W140"/>
  <c r="AA140"/>
  <c r="AE140"/>
  <c r="EP140"/>
  <c r="Q142"/>
  <c r="DH142" s="1"/>
  <c r="EU142" s="1"/>
  <c r="U142"/>
  <c r="Y142"/>
  <c r="AC142"/>
  <c r="EM142"/>
  <c r="EQ142"/>
  <c r="Q147"/>
  <c r="DH147" s="1"/>
  <c r="EU147" s="1"/>
  <c r="U147"/>
  <c r="Y147"/>
  <c r="AC147"/>
  <c r="EM147"/>
  <c r="EQ147"/>
  <c r="Q148"/>
  <c r="DH148" s="1"/>
  <c r="EU148" s="1"/>
  <c r="U148"/>
  <c r="Y148"/>
  <c r="AC148"/>
  <c r="S150"/>
  <c r="DI150" s="1"/>
  <c r="W150"/>
  <c r="AA150"/>
  <c r="AE150"/>
  <c r="EK150"/>
  <c r="EO150"/>
  <c r="EQ152"/>
  <c r="Q153"/>
  <c r="DH153" s="1"/>
  <c r="EU153" s="1"/>
  <c r="U153"/>
  <c r="Y153"/>
  <c r="AC153"/>
  <c r="EM153"/>
  <c r="EQ153"/>
  <c r="V154"/>
  <c r="DL154" s="1"/>
  <c r="S155"/>
  <c r="DI155" s="1"/>
  <c r="W155"/>
  <c r="AA155"/>
  <c r="AE155"/>
  <c r="AG155" s="1"/>
  <c r="EM155"/>
  <c r="EQ155"/>
  <c r="Q156"/>
  <c r="DH156" s="1"/>
  <c r="EU156" s="1"/>
  <c r="U156"/>
  <c r="Y156"/>
  <c r="AC156"/>
  <c r="V157"/>
  <c r="DL157" s="1"/>
  <c r="S158"/>
  <c r="DI158" s="1"/>
  <c r="W158"/>
  <c r="AA158"/>
  <c r="AE158"/>
  <c r="AG158" s="1"/>
  <c r="DO158" s="1"/>
  <c r="EM158"/>
  <c r="EQ158"/>
  <c r="R160"/>
  <c r="DG160" s="1"/>
  <c r="ET160" s="1"/>
  <c r="Q161"/>
  <c r="DH161" s="1"/>
  <c r="EU161" s="1"/>
  <c r="U161"/>
  <c r="Y161"/>
  <c r="AC161"/>
  <c r="EK161"/>
  <c r="EO161"/>
  <c r="S163"/>
  <c r="DI163" s="1"/>
  <c r="W163"/>
  <c r="AA163"/>
  <c r="AE163"/>
  <c r="AG163" s="1"/>
  <c r="EK163"/>
  <c r="EO163"/>
  <c r="Q164"/>
  <c r="DH164" s="1"/>
  <c r="EU164" s="1"/>
  <c r="U164"/>
  <c r="Y164"/>
  <c r="AC164"/>
  <c r="EP164"/>
  <c r="Q166"/>
  <c r="DH166" s="1"/>
  <c r="EU166" s="1"/>
  <c r="U166"/>
  <c r="Y166"/>
  <c r="AC166"/>
  <c r="EM166"/>
  <c r="EQ166"/>
  <c r="V167"/>
  <c r="DL167" s="1"/>
  <c r="EQ168"/>
  <c r="Q169"/>
  <c r="DH169" s="1"/>
  <c r="EU169" s="1"/>
  <c r="U169"/>
  <c r="Y169"/>
  <c r="AC169"/>
  <c r="EM169"/>
  <c r="EQ169"/>
  <c r="V170"/>
  <c r="DL170" s="1"/>
  <c r="S171"/>
  <c r="DI171" s="1"/>
  <c r="W171"/>
  <c r="AA171"/>
  <c r="AE171"/>
  <c r="AG171" s="1"/>
  <c r="EM171"/>
  <c r="EQ171"/>
  <c r="Q172"/>
  <c r="DH172" s="1"/>
  <c r="EU172" s="1"/>
  <c r="U172"/>
  <c r="Y172"/>
  <c r="AC172"/>
  <c r="V173"/>
  <c r="DL173" s="1"/>
  <c r="S174"/>
  <c r="DI174" s="1"/>
  <c r="W174"/>
  <c r="AA174"/>
  <c r="AE174"/>
  <c r="AG174" s="1"/>
  <c r="DO174" s="1"/>
  <c r="EM174"/>
  <c r="EQ174"/>
  <c r="R176"/>
  <c r="DG176" s="1"/>
  <c r="ET176" s="1"/>
  <c r="Q177"/>
  <c r="DH177" s="1"/>
  <c r="EU177" s="1"/>
  <c r="U177"/>
  <c r="Y177"/>
  <c r="AC177"/>
  <c r="EK177"/>
  <c r="EO177"/>
  <c r="S179"/>
  <c r="DI179" s="1"/>
  <c r="W179"/>
  <c r="AA179"/>
  <c r="AE179"/>
  <c r="AG179" s="1"/>
  <c r="EK179"/>
  <c r="EO179"/>
  <c r="Q180"/>
  <c r="DH180" s="1"/>
  <c r="EU180" s="1"/>
  <c r="U180"/>
  <c r="Y180"/>
  <c r="AC180"/>
  <c r="EP180"/>
  <c r="Q182"/>
  <c r="DH182" s="1"/>
  <c r="EU182" s="1"/>
  <c r="U182"/>
  <c r="Y182"/>
  <c r="AC182"/>
  <c r="EM182"/>
  <c r="EQ182"/>
  <c r="V183"/>
  <c r="DL183" s="1"/>
  <c r="EQ184"/>
  <c r="Q185"/>
  <c r="DH185" s="1"/>
  <c r="EU185" s="1"/>
  <c r="U185"/>
  <c r="Y185"/>
  <c r="AC185"/>
  <c r="EM185"/>
  <c r="EQ185"/>
  <c r="V186"/>
  <c r="DL186" s="1"/>
  <c r="S187"/>
  <c r="DI187" s="1"/>
  <c r="W187"/>
  <c r="AA187"/>
  <c r="AE187"/>
  <c r="AG187" s="1"/>
  <c r="EM187"/>
  <c r="EQ187"/>
  <c r="Q188"/>
  <c r="DH188" s="1"/>
  <c r="EU188" s="1"/>
  <c r="U188"/>
  <c r="Y188"/>
  <c r="AC188"/>
  <c r="V189"/>
  <c r="DL189" s="1"/>
  <c r="S190"/>
  <c r="DI190" s="1"/>
  <c r="W190"/>
  <c r="AA190"/>
  <c r="AE190"/>
  <c r="AG190" s="1"/>
  <c r="DO190" s="1"/>
  <c r="EM190"/>
  <c r="EQ190"/>
  <c r="R192"/>
  <c r="DG192" s="1"/>
  <c r="ET192" s="1"/>
  <c r="Q193"/>
  <c r="DH193" s="1"/>
  <c r="EU193" s="1"/>
  <c r="U193"/>
  <c r="Y193"/>
  <c r="AC193"/>
  <c r="EK193"/>
  <c r="EO193"/>
  <c r="Q195"/>
  <c r="DH195" s="1"/>
  <c r="EU195" s="1"/>
  <c r="U195"/>
  <c r="Y195"/>
  <c r="AC195"/>
  <c r="EM195"/>
  <c r="EQ195"/>
  <c r="S196"/>
  <c r="DI196" s="1"/>
  <c r="W196"/>
  <c r="AA196"/>
  <c r="AE196"/>
  <c r="AG196" s="1"/>
  <c r="S198"/>
  <c r="DI198" s="1"/>
  <c r="W198"/>
  <c r="AA198"/>
  <c r="AE198"/>
  <c r="AG198" s="1"/>
  <c r="EK198"/>
  <c r="S201"/>
  <c r="DI201" s="1"/>
  <c r="AA201"/>
  <c r="DO201" s="1"/>
  <c r="DK203"/>
  <c r="S204"/>
  <c r="DI204" s="1"/>
  <c r="AA204"/>
  <c r="DO204" s="1"/>
  <c r="DK206"/>
  <c r="AD208"/>
  <c r="W209"/>
  <c r="AE209"/>
  <c r="AG209" s="1"/>
  <c r="DO209" s="1"/>
  <c r="EM209"/>
  <c r="EP210"/>
  <c r="EQ211"/>
  <c r="S212"/>
  <c r="DI212" s="1"/>
  <c r="AA212"/>
  <c r="W214"/>
  <c r="AE214"/>
  <c r="AG214" s="1"/>
  <c r="DO214" s="1"/>
  <c r="S217"/>
  <c r="DI217" s="1"/>
  <c r="AA217"/>
  <c r="DO217" s="1"/>
  <c r="DK219"/>
  <c r="S220"/>
  <c r="DI220" s="1"/>
  <c r="AA220"/>
  <c r="DO220" s="1"/>
  <c r="DK222"/>
  <c r="AD224"/>
  <c r="W225"/>
  <c r="AE225"/>
  <c r="AG225" s="1"/>
  <c r="DO225" s="1"/>
  <c r="EM225"/>
  <c r="EP226"/>
  <c r="EQ227"/>
  <c r="S228"/>
  <c r="DI228" s="1"/>
  <c r="AA228"/>
  <c r="W230"/>
  <c r="AE230"/>
  <c r="AG230" s="1"/>
  <c r="DO230" s="1"/>
  <c r="S233"/>
  <c r="DI233" s="1"/>
  <c r="AA233"/>
  <c r="DO233" s="1"/>
  <c r="DK235"/>
  <c r="S236"/>
  <c r="DI236" s="1"/>
  <c r="AA236"/>
  <c r="DO236" s="1"/>
  <c r="DK238"/>
  <c r="AD240"/>
  <c r="W241"/>
  <c r="AE241"/>
  <c r="AG241" s="1"/>
  <c r="DO241" s="1"/>
  <c r="AF387"/>
  <c r="AC387"/>
  <c r="EP387"/>
  <c r="EO387"/>
  <c r="EK387"/>
  <c r="AF390"/>
  <c r="AC390"/>
  <c r="Y390"/>
  <c r="U390"/>
  <c r="DK390" s="1"/>
  <c r="Q390"/>
  <c r="DH390" s="1"/>
  <c r="EU390" s="1"/>
  <c r="AF395"/>
  <c r="AC395"/>
  <c r="Y395"/>
  <c r="U395"/>
  <c r="Q395"/>
  <c r="DH395" s="1"/>
  <c r="EU395" s="1"/>
  <c r="AF398"/>
  <c r="AC398"/>
  <c r="Y398"/>
  <c r="U398"/>
  <c r="DK398" s="1"/>
  <c r="Q398"/>
  <c r="DH398" s="1"/>
  <c r="EU398" s="1"/>
  <c r="EP403"/>
  <c r="EO403"/>
  <c r="EK403"/>
  <c r="AF406"/>
  <c r="AC406"/>
  <c r="Y406"/>
  <c r="U406"/>
  <c r="DK406" s="1"/>
  <c r="Q406"/>
  <c r="DH406" s="1"/>
  <c r="EU406" s="1"/>
  <c r="AF421"/>
  <c r="AC421"/>
  <c r="Y421"/>
  <c r="U421"/>
  <c r="Q421"/>
  <c r="DH421" s="1"/>
  <c r="EU421" s="1"/>
  <c r="EP423"/>
  <c r="EO423"/>
  <c r="EK423"/>
  <c r="V199"/>
  <c r="DL199" s="1"/>
  <c r="EM201"/>
  <c r="EQ201"/>
  <c r="V202"/>
  <c r="DL202" s="1"/>
  <c r="S203"/>
  <c r="DI203" s="1"/>
  <c r="W203"/>
  <c r="AA203"/>
  <c r="AE203"/>
  <c r="AG203" s="1"/>
  <c r="EM203"/>
  <c r="EQ203"/>
  <c r="V205"/>
  <c r="DL205" s="1"/>
  <c r="S206"/>
  <c r="DI206" s="1"/>
  <c r="W206"/>
  <c r="AA206"/>
  <c r="AE206"/>
  <c r="AG206" s="1"/>
  <c r="DO206" s="1"/>
  <c r="EM206"/>
  <c r="EQ206"/>
  <c r="S211"/>
  <c r="DI211" s="1"/>
  <c r="W211"/>
  <c r="AA211"/>
  <c r="AE211"/>
  <c r="AG211" s="1"/>
  <c r="EM214"/>
  <c r="EQ214"/>
  <c r="V215"/>
  <c r="DL215" s="1"/>
  <c r="EM217"/>
  <c r="EQ217"/>
  <c r="V218"/>
  <c r="DL218" s="1"/>
  <c r="S219"/>
  <c r="DI219" s="1"/>
  <c r="W219"/>
  <c r="AA219"/>
  <c r="AE219"/>
  <c r="AG219" s="1"/>
  <c r="DO219" s="1"/>
  <c r="EM219"/>
  <c r="EQ219"/>
  <c r="V221"/>
  <c r="DL221" s="1"/>
  <c r="S222"/>
  <c r="DI222" s="1"/>
  <c r="W222"/>
  <c r="AA222"/>
  <c r="AE222"/>
  <c r="AG222" s="1"/>
  <c r="EM222"/>
  <c r="EQ222"/>
  <c r="S227"/>
  <c r="DI227" s="1"/>
  <c r="W227"/>
  <c r="AA227"/>
  <c r="DO227" s="1"/>
  <c r="AE227"/>
  <c r="AG227" s="1"/>
  <c r="EM230"/>
  <c r="EQ230"/>
  <c r="V231"/>
  <c r="DL231" s="1"/>
  <c r="EM233"/>
  <c r="EQ233"/>
  <c r="V234"/>
  <c r="DL234" s="1"/>
  <c r="S235"/>
  <c r="DI235" s="1"/>
  <c r="W235"/>
  <c r="AA235"/>
  <c r="AE235"/>
  <c r="AG235" s="1"/>
  <c r="EM235"/>
  <c r="EQ235"/>
  <c r="V237"/>
  <c r="DL237" s="1"/>
  <c r="S238"/>
  <c r="DI238" s="1"/>
  <c r="W238"/>
  <c r="AA238"/>
  <c r="AE238"/>
  <c r="AG238" s="1"/>
  <c r="DO238" s="1"/>
  <c r="EM238"/>
  <c r="EQ238"/>
  <c r="EL242"/>
  <c r="S243"/>
  <c r="DI243" s="1"/>
  <c r="W243"/>
  <c r="AA243"/>
  <c r="DO243" s="1"/>
  <c r="AE243"/>
  <c r="AG243" s="1"/>
  <c r="EK243"/>
  <c r="EO243"/>
  <c r="Q244"/>
  <c r="DH244" s="1"/>
  <c r="EU244" s="1"/>
  <c r="U244"/>
  <c r="Y244"/>
  <c r="AC244"/>
  <c r="EP244"/>
  <c r="Q246"/>
  <c r="DH246" s="1"/>
  <c r="EU246" s="1"/>
  <c r="U246"/>
  <c r="Y246"/>
  <c r="AC246"/>
  <c r="EM246"/>
  <c r="EQ246"/>
  <c r="V247"/>
  <c r="DL247" s="1"/>
  <c r="EQ248"/>
  <c r="Q249"/>
  <c r="DH249" s="1"/>
  <c r="EU249" s="1"/>
  <c r="U249"/>
  <c r="Y249"/>
  <c r="AC249"/>
  <c r="EM249"/>
  <c r="EQ249"/>
  <c r="V250"/>
  <c r="DL250" s="1"/>
  <c r="S251"/>
  <c r="DI251" s="1"/>
  <c r="W251"/>
  <c r="AA251"/>
  <c r="AE251"/>
  <c r="AG251" s="1"/>
  <c r="EM251"/>
  <c r="EQ251"/>
  <c r="Q252"/>
  <c r="DH252" s="1"/>
  <c r="EU252" s="1"/>
  <c r="U252"/>
  <c r="Y252"/>
  <c r="AC252"/>
  <c r="V253"/>
  <c r="DL253" s="1"/>
  <c r="S254"/>
  <c r="DI254" s="1"/>
  <c r="W254"/>
  <c r="AA254"/>
  <c r="AE254"/>
  <c r="AG254" s="1"/>
  <c r="DO254" s="1"/>
  <c r="EM254"/>
  <c r="EQ254"/>
  <c r="R256"/>
  <c r="DG256" s="1"/>
  <c r="ET256" s="1"/>
  <c r="Z256"/>
  <c r="Q257"/>
  <c r="DH257" s="1"/>
  <c r="EU257" s="1"/>
  <c r="U257"/>
  <c r="Y257"/>
  <c r="AC257"/>
  <c r="EK257"/>
  <c r="EO257"/>
  <c r="EL258"/>
  <c r="S259"/>
  <c r="DI259" s="1"/>
  <c r="W259"/>
  <c r="AA259"/>
  <c r="DO259" s="1"/>
  <c r="AE259"/>
  <c r="AG259" s="1"/>
  <c r="EK259"/>
  <c r="EO259"/>
  <c r="Q260"/>
  <c r="DH260" s="1"/>
  <c r="EU260" s="1"/>
  <c r="U260"/>
  <c r="Y260"/>
  <c r="AC260"/>
  <c r="EP260"/>
  <c r="Q262"/>
  <c r="DH262" s="1"/>
  <c r="EU262" s="1"/>
  <c r="U262"/>
  <c r="Y262"/>
  <c r="AC262"/>
  <c r="EM262"/>
  <c r="EQ262"/>
  <c r="V263"/>
  <c r="DL263" s="1"/>
  <c r="EQ264"/>
  <c r="Q265"/>
  <c r="DH265" s="1"/>
  <c r="EU265" s="1"/>
  <c r="U265"/>
  <c r="Y265"/>
  <c r="AC265"/>
  <c r="FI267"/>
  <c r="EM265"/>
  <c r="EQ265"/>
  <c r="Q267"/>
  <c r="DH267" s="1"/>
  <c r="EU267" s="1"/>
  <c r="U267"/>
  <c r="Y267"/>
  <c r="AC267"/>
  <c r="EM267"/>
  <c r="EQ267"/>
  <c r="S268"/>
  <c r="DI268" s="1"/>
  <c r="W268"/>
  <c r="AA268"/>
  <c r="AE268"/>
  <c r="AG268" s="1"/>
  <c r="EL269"/>
  <c r="S270"/>
  <c r="DI270" s="1"/>
  <c r="W270"/>
  <c r="AA270"/>
  <c r="AE270"/>
  <c r="AG270" s="1"/>
  <c r="EK270"/>
  <c r="EO270"/>
  <c r="S273"/>
  <c r="DI273" s="1"/>
  <c r="W273"/>
  <c r="AA273"/>
  <c r="AE273"/>
  <c r="EK273"/>
  <c r="EO273"/>
  <c r="S275"/>
  <c r="DI275" s="1"/>
  <c r="W275"/>
  <c r="AA275"/>
  <c r="AE275"/>
  <c r="EK275"/>
  <c r="EO275"/>
  <c r="S276"/>
  <c r="DI276" s="1"/>
  <c r="W276"/>
  <c r="AA276"/>
  <c r="AE276"/>
  <c r="EP276"/>
  <c r="Q278"/>
  <c r="DH278" s="1"/>
  <c r="EU278" s="1"/>
  <c r="U278"/>
  <c r="Y278"/>
  <c r="AC278"/>
  <c r="EM278"/>
  <c r="EQ278"/>
  <c r="Q281"/>
  <c r="DH281" s="1"/>
  <c r="EU281" s="1"/>
  <c r="U281"/>
  <c r="Y281"/>
  <c r="AC281"/>
  <c r="EM281"/>
  <c r="EQ281"/>
  <c r="Q283"/>
  <c r="DH283" s="1"/>
  <c r="EU283" s="1"/>
  <c r="U283"/>
  <c r="Y283"/>
  <c r="AC283"/>
  <c r="EM283"/>
  <c r="EQ283"/>
  <c r="Q284"/>
  <c r="DH284" s="1"/>
  <c r="EU284" s="1"/>
  <c r="U284"/>
  <c r="Y284"/>
  <c r="AC284"/>
  <c r="S286"/>
  <c r="DI286" s="1"/>
  <c r="W286"/>
  <c r="AA286"/>
  <c r="AE286"/>
  <c r="EK286"/>
  <c r="EO286"/>
  <c r="S289"/>
  <c r="DI289" s="1"/>
  <c r="W289"/>
  <c r="AA289"/>
  <c r="AE289"/>
  <c r="EK289"/>
  <c r="EO289"/>
  <c r="S291"/>
  <c r="DI291" s="1"/>
  <c r="W291"/>
  <c r="AA291"/>
  <c r="AE291"/>
  <c r="EK291"/>
  <c r="EO291"/>
  <c r="S292"/>
  <c r="DI292" s="1"/>
  <c r="W292"/>
  <c r="AA292"/>
  <c r="AE292"/>
  <c r="EP292"/>
  <c r="Q294"/>
  <c r="DH294" s="1"/>
  <c r="EU294" s="1"/>
  <c r="U294"/>
  <c r="Y294"/>
  <c r="AC294"/>
  <c r="EM294"/>
  <c r="EQ294"/>
  <c r="Q297"/>
  <c r="DH297" s="1"/>
  <c r="EU297" s="1"/>
  <c r="U297"/>
  <c r="Y297"/>
  <c r="AC297"/>
  <c r="EM297"/>
  <c r="EQ297"/>
  <c r="Q299"/>
  <c r="DH299" s="1"/>
  <c r="EU299" s="1"/>
  <c r="U299"/>
  <c r="Y299"/>
  <c r="AC299"/>
  <c r="EM299"/>
  <c r="EQ299"/>
  <c r="Q300"/>
  <c r="DH300" s="1"/>
  <c r="EU300" s="1"/>
  <c r="U300"/>
  <c r="Y300"/>
  <c r="AC300"/>
  <c r="S302"/>
  <c r="DI302" s="1"/>
  <c r="W302"/>
  <c r="AA302"/>
  <c r="AE302"/>
  <c r="EK302"/>
  <c r="EO302"/>
  <c r="S305"/>
  <c r="DI305" s="1"/>
  <c r="W305"/>
  <c r="AA305"/>
  <c r="AE305"/>
  <c r="EK305"/>
  <c r="EO305"/>
  <c r="S307"/>
  <c r="DI307" s="1"/>
  <c r="W307"/>
  <c r="AA307"/>
  <c r="AE307"/>
  <c r="EK307"/>
  <c r="EO307"/>
  <c r="S308"/>
  <c r="DI308" s="1"/>
  <c r="W308"/>
  <c r="AA308"/>
  <c r="AE308"/>
  <c r="EP308"/>
  <c r="Q310"/>
  <c r="DH310" s="1"/>
  <c r="EU310" s="1"/>
  <c r="U310"/>
  <c r="Y310"/>
  <c r="AC310"/>
  <c r="EM310"/>
  <c r="EQ310"/>
  <c r="Q313"/>
  <c r="DH313" s="1"/>
  <c r="EU313" s="1"/>
  <c r="U313"/>
  <c r="Y313"/>
  <c r="AC313"/>
  <c r="EM313"/>
  <c r="EQ313"/>
  <c r="Q315"/>
  <c r="DH315" s="1"/>
  <c r="EU315" s="1"/>
  <c r="U315"/>
  <c r="Y315"/>
  <c r="AC315"/>
  <c r="EM315"/>
  <c r="EQ315"/>
  <c r="Q316"/>
  <c r="DH316" s="1"/>
  <c r="EU316" s="1"/>
  <c r="U316"/>
  <c r="Y316"/>
  <c r="AC316"/>
  <c r="S318"/>
  <c r="DI318" s="1"/>
  <c r="W318"/>
  <c r="AA318"/>
  <c r="AE318"/>
  <c r="EK318"/>
  <c r="EO318"/>
  <c r="S321"/>
  <c r="DI321" s="1"/>
  <c r="W321"/>
  <c r="AA321"/>
  <c r="AE321"/>
  <c r="EK321"/>
  <c r="EO321"/>
  <c r="S323"/>
  <c r="DI323" s="1"/>
  <c r="W323"/>
  <c r="AA323"/>
  <c r="AE323"/>
  <c r="EK323"/>
  <c r="EO323"/>
  <c r="S324"/>
  <c r="DI324" s="1"/>
  <c r="W324"/>
  <c r="AA324"/>
  <c r="AE324"/>
  <c r="EP324"/>
  <c r="Q326"/>
  <c r="DH326" s="1"/>
  <c r="EU326" s="1"/>
  <c r="U326"/>
  <c r="Y326"/>
  <c r="AC326"/>
  <c r="EM326"/>
  <c r="EQ326"/>
  <c r="Q329"/>
  <c r="DH329" s="1"/>
  <c r="EU329" s="1"/>
  <c r="U329"/>
  <c r="Y329"/>
  <c r="AC329"/>
  <c r="EM329"/>
  <c r="EQ329"/>
  <c r="Q331"/>
  <c r="DH331" s="1"/>
  <c r="EU331" s="1"/>
  <c r="U331"/>
  <c r="Y331"/>
  <c r="AC331"/>
  <c r="EM331"/>
  <c r="EQ331"/>
  <c r="Q332"/>
  <c r="DH332" s="1"/>
  <c r="EU332" s="1"/>
  <c r="U332"/>
  <c r="Y332"/>
  <c r="AC332"/>
  <c r="S334"/>
  <c r="DI334" s="1"/>
  <c r="W334"/>
  <c r="EK334"/>
  <c r="EO334"/>
  <c r="EL335"/>
  <c r="V336"/>
  <c r="DL336" s="1"/>
  <c r="S337"/>
  <c r="DI337" s="1"/>
  <c r="W337"/>
  <c r="AA337"/>
  <c r="AE337"/>
  <c r="AG337" s="1"/>
  <c r="DO337" s="1"/>
  <c r="EM337"/>
  <c r="EQ337"/>
  <c r="Q339"/>
  <c r="DH339" s="1"/>
  <c r="EU339" s="1"/>
  <c r="U339"/>
  <c r="Y339"/>
  <c r="AC339"/>
  <c r="EM339"/>
  <c r="EQ339"/>
  <c r="S340"/>
  <c r="DI340" s="1"/>
  <c r="W340"/>
  <c r="AA340"/>
  <c r="AE340"/>
  <c r="AG340" s="1"/>
  <c r="DO340" s="1"/>
  <c r="EL341"/>
  <c r="S342"/>
  <c r="DI342" s="1"/>
  <c r="W342"/>
  <c r="AA342"/>
  <c r="DO342" s="1"/>
  <c r="AE342"/>
  <c r="AG342" s="1"/>
  <c r="EK342"/>
  <c r="EO342"/>
  <c r="R343"/>
  <c r="DG343" s="1"/>
  <c r="ET343" s="1"/>
  <c r="Z343"/>
  <c r="S345"/>
  <c r="DI345" s="1"/>
  <c r="W345"/>
  <c r="AA345"/>
  <c r="DO345" s="1"/>
  <c r="AE345"/>
  <c r="AG345" s="1"/>
  <c r="EK345"/>
  <c r="EO345"/>
  <c r="R346"/>
  <c r="DG346" s="1"/>
  <c r="ET346" s="1"/>
  <c r="Z346"/>
  <c r="Q347"/>
  <c r="DH347" s="1"/>
  <c r="EU347" s="1"/>
  <c r="U347"/>
  <c r="Y347"/>
  <c r="AC347"/>
  <c r="EK347"/>
  <c r="EO347"/>
  <c r="S348"/>
  <c r="DI348" s="1"/>
  <c r="W348"/>
  <c r="AA348"/>
  <c r="DO348" s="1"/>
  <c r="AE348"/>
  <c r="AG348" s="1"/>
  <c r="EP348"/>
  <c r="R349"/>
  <c r="DG349" s="1"/>
  <c r="ET349" s="1"/>
  <c r="Z349"/>
  <c r="Q350"/>
  <c r="DH350" s="1"/>
  <c r="EU350" s="1"/>
  <c r="U350"/>
  <c r="Y350"/>
  <c r="AC350"/>
  <c r="EP350"/>
  <c r="Q352"/>
  <c r="DH352" s="1"/>
  <c r="EU352" s="1"/>
  <c r="U352"/>
  <c r="Y352"/>
  <c r="AC352"/>
  <c r="EM352"/>
  <c r="EQ352"/>
  <c r="V353"/>
  <c r="DL353" s="1"/>
  <c r="EQ354"/>
  <c r="Q355"/>
  <c r="DH355" s="1"/>
  <c r="EU355" s="1"/>
  <c r="U355"/>
  <c r="Y355"/>
  <c r="AC355"/>
  <c r="EM355"/>
  <c r="EQ355"/>
  <c r="V356"/>
  <c r="DL356" s="1"/>
  <c r="S357"/>
  <c r="DI357" s="1"/>
  <c r="W357"/>
  <c r="AA357"/>
  <c r="AE357"/>
  <c r="AG357" s="1"/>
  <c r="DO357" s="1"/>
  <c r="EM357"/>
  <c r="EQ357"/>
  <c r="Q358"/>
  <c r="DH358" s="1"/>
  <c r="EU358" s="1"/>
  <c r="U358"/>
  <c r="Y358"/>
  <c r="AC358"/>
  <c r="V359"/>
  <c r="DL359" s="1"/>
  <c r="S360"/>
  <c r="DI360" s="1"/>
  <c r="W360"/>
  <c r="AA360"/>
  <c r="AE360"/>
  <c r="AG360" s="1"/>
  <c r="EM360"/>
  <c r="EQ360"/>
  <c r="R362"/>
  <c r="DG362" s="1"/>
  <c r="ET362" s="1"/>
  <c r="Z362"/>
  <c r="Q363"/>
  <c r="DH363" s="1"/>
  <c r="EU363" s="1"/>
  <c r="U363"/>
  <c r="Y363"/>
  <c r="AC363"/>
  <c r="EM363"/>
  <c r="EQ363"/>
  <c r="V364"/>
  <c r="DL364" s="1"/>
  <c r="EM365"/>
  <c r="S366"/>
  <c r="DI366" s="1"/>
  <c r="W366"/>
  <c r="AA366"/>
  <c r="AE366"/>
  <c r="AG366" s="1"/>
  <c r="EL367"/>
  <c r="S368"/>
  <c r="DI368" s="1"/>
  <c r="W368"/>
  <c r="AA368"/>
  <c r="AE368"/>
  <c r="AG368" s="1"/>
  <c r="EK368"/>
  <c r="EO368"/>
  <c r="R369"/>
  <c r="DG369" s="1"/>
  <c r="ET369" s="1"/>
  <c r="Z369"/>
  <c r="S371"/>
  <c r="DI371" s="1"/>
  <c r="W371"/>
  <c r="AA371"/>
  <c r="AE371"/>
  <c r="AG371" s="1"/>
  <c r="EK371"/>
  <c r="EO371"/>
  <c r="R372"/>
  <c r="DG372" s="1"/>
  <c r="ET372" s="1"/>
  <c r="Z372"/>
  <c r="Q373"/>
  <c r="DH373" s="1"/>
  <c r="EU373" s="1"/>
  <c r="U373"/>
  <c r="Y373"/>
  <c r="AC373"/>
  <c r="EK373"/>
  <c r="EO373"/>
  <c r="S374"/>
  <c r="DI374" s="1"/>
  <c r="W374"/>
  <c r="AA374"/>
  <c r="AE374"/>
  <c r="AG374" s="1"/>
  <c r="EP374"/>
  <c r="R375"/>
  <c r="DG375" s="1"/>
  <c r="ET375" s="1"/>
  <c r="Z375"/>
  <c r="Q376"/>
  <c r="DH376" s="1"/>
  <c r="EU376" s="1"/>
  <c r="U376"/>
  <c r="Y376"/>
  <c r="AC376"/>
  <c r="EK376"/>
  <c r="EO376"/>
  <c r="EL377"/>
  <c r="V378"/>
  <c r="DL378" s="1"/>
  <c r="S379"/>
  <c r="DI379" s="1"/>
  <c r="W379"/>
  <c r="AA379"/>
  <c r="AE379"/>
  <c r="AG379" s="1"/>
  <c r="EM379"/>
  <c r="EQ379"/>
  <c r="Q381"/>
  <c r="DH381" s="1"/>
  <c r="EU381" s="1"/>
  <c r="U381"/>
  <c r="Y381"/>
  <c r="AC381"/>
  <c r="EM381"/>
  <c r="EQ381"/>
  <c r="S382"/>
  <c r="DI382" s="1"/>
  <c r="W382"/>
  <c r="AA382"/>
  <c r="AE382"/>
  <c r="AG382" s="1"/>
  <c r="EL383"/>
  <c r="S384"/>
  <c r="DI384" s="1"/>
  <c r="W384"/>
  <c r="AA384"/>
  <c r="AE384"/>
  <c r="AG384" s="1"/>
  <c r="EK384"/>
  <c r="EO384"/>
  <c r="EL385"/>
  <c r="V386"/>
  <c r="DL386" s="1"/>
  <c r="S387"/>
  <c r="DI387" s="1"/>
  <c r="W387"/>
  <c r="AA387"/>
  <c r="EQ387"/>
  <c r="DK389"/>
  <c r="W390"/>
  <c r="AE390"/>
  <c r="AG390" s="1"/>
  <c r="DO390" s="1"/>
  <c r="S392"/>
  <c r="DI392" s="1"/>
  <c r="W395"/>
  <c r="AE395"/>
  <c r="AG395" s="1"/>
  <c r="W398"/>
  <c r="AE398"/>
  <c r="AG398" s="1"/>
  <c r="FI401"/>
  <c r="S403"/>
  <c r="DI403" s="1"/>
  <c r="EQ403"/>
  <c r="DK405"/>
  <c r="W406"/>
  <c r="AE406"/>
  <c r="AG406" s="1"/>
  <c r="DO406" s="1"/>
  <c r="S408"/>
  <c r="DI408" s="1"/>
  <c r="W421"/>
  <c r="AE421"/>
  <c r="AG421" s="1"/>
  <c r="EQ423"/>
  <c r="EP389"/>
  <c r="EO389"/>
  <c r="EK389"/>
  <c r="EQ390"/>
  <c r="EP390"/>
  <c r="AF392"/>
  <c r="AC392"/>
  <c r="Y392"/>
  <c r="U392"/>
  <c r="DK392" s="1"/>
  <c r="Q392"/>
  <c r="DH392" s="1"/>
  <c r="EU392" s="1"/>
  <c r="EP394"/>
  <c r="EQ394"/>
  <c r="Z402"/>
  <c r="DL402" s="1"/>
  <c r="R402"/>
  <c r="DG402" s="1"/>
  <c r="ET402" s="1"/>
  <c r="AF403"/>
  <c r="AC403"/>
  <c r="Y403"/>
  <c r="U403"/>
  <c r="Q403"/>
  <c r="DH403" s="1"/>
  <c r="EU403" s="1"/>
  <c r="EP405"/>
  <c r="EO405"/>
  <c r="EK405"/>
  <c r="EQ406"/>
  <c r="EP406"/>
  <c r="AF408"/>
  <c r="AC408"/>
  <c r="Y408"/>
  <c r="U408"/>
  <c r="Q408"/>
  <c r="DH408" s="1"/>
  <c r="EU408" s="1"/>
  <c r="EP420"/>
  <c r="EQ420"/>
  <c r="EM243"/>
  <c r="EQ243"/>
  <c r="S244"/>
  <c r="DI244" s="1"/>
  <c r="W244"/>
  <c r="AA244"/>
  <c r="AE244"/>
  <c r="AG244" s="1"/>
  <c r="DO244" s="1"/>
  <c r="S246"/>
  <c r="DI246" s="1"/>
  <c r="W246"/>
  <c r="AA246"/>
  <c r="AE246"/>
  <c r="AG246" s="1"/>
  <c r="S249"/>
  <c r="DI249" s="1"/>
  <c r="W249"/>
  <c r="AA249"/>
  <c r="AE249"/>
  <c r="AG249" s="1"/>
  <c r="S252"/>
  <c r="DI252" s="1"/>
  <c r="W252"/>
  <c r="AA252"/>
  <c r="AE252"/>
  <c r="AG252" s="1"/>
  <c r="FI255"/>
  <c r="V256"/>
  <c r="DL256" s="1"/>
  <c r="S257"/>
  <c r="DI257" s="1"/>
  <c r="W257"/>
  <c r="AA257"/>
  <c r="AE257"/>
  <c r="AG257" s="1"/>
  <c r="DO257" s="1"/>
  <c r="EM257"/>
  <c r="EQ257"/>
  <c r="EM259"/>
  <c r="EQ259"/>
  <c r="S260"/>
  <c r="DI260" s="1"/>
  <c r="W260"/>
  <c r="AA260"/>
  <c r="AE260"/>
  <c r="AG260" s="1"/>
  <c r="DO260" s="1"/>
  <c r="S262"/>
  <c r="DI262" s="1"/>
  <c r="W262"/>
  <c r="AA262"/>
  <c r="AE262"/>
  <c r="AG262" s="1"/>
  <c r="S265"/>
  <c r="DI265" s="1"/>
  <c r="W265"/>
  <c r="AA265"/>
  <c r="AE265"/>
  <c r="AG265" s="1"/>
  <c r="S267"/>
  <c r="DI267" s="1"/>
  <c r="W267"/>
  <c r="AA267"/>
  <c r="AE267"/>
  <c r="AG267" s="1"/>
  <c r="EM270"/>
  <c r="EQ270"/>
  <c r="EM273"/>
  <c r="EQ273"/>
  <c r="EM275"/>
  <c r="EQ275"/>
  <c r="S278"/>
  <c r="DI278" s="1"/>
  <c r="W278"/>
  <c r="AA278"/>
  <c r="AE278"/>
  <c r="S281"/>
  <c r="DI281" s="1"/>
  <c r="W281"/>
  <c r="AA281"/>
  <c r="AE281"/>
  <c r="S283"/>
  <c r="DI283" s="1"/>
  <c r="W283"/>
  <c r="AA283"/>
  <c r="AE283"/>
  <c r="S284"/>
  <c r="DI284" s="1"/>
  <c r="W284"/>
  <c r="AA284"/>
  <c r="AE284"/>
  <c r="EM286"/>
  <c r="EQ286"/>
  <c r="EM289"/>
  <c r="EQ289"/>
  <c r="EM291"/>
  <c r="EQ291"/>
  <c r="S294"/>
  <c r="DI294" s="1"/>
  <c r="W294"/>
  <c r="AA294"/>
  <c r="AE294"/>
  <c r="S297"/>
  <c r="DI297" s="1"/>
  <c r="W297"/>
  <c r="AA297"/>
  <c r="AE297"/>
  <c r="S299"/>
  <c r="DI299" s="1"/>
  <c r="W299"/>
  <c r="AA299"/>
  <c r="AE299"/>
  <c r="S300"/>
  <c r="DI300" s="1"/>
  <c r="W300"/>
  <c r="AA300"/>
  <c r="AE300"/>
  <c r="EM302"/>
  <c r="EQ302"/>
  <c r="EM305"/>
  <c r="EQ305"/>
  <c r="EM307"/>
  <c r="EQ307"/>
  <c r="S310"/>
  <c r="DI310" s="1"/>
  <c r="W310"/>
  <c r="AA310"/>
  <c r="AE310"/>
  <c r="S313"/>
  <c r="DI313" s="1"/>
  <c r="W313"/>
  <c r="AA313"/>
  <c r="AE313"/>
  <c r="S315"/>
  <c r="DI315" s="1"/>
  <c r="W315"/>
  <c r="AA315"/>
  <c r="AE315"/>
  <c r="S316"/>
  <c r="DI316" s="1"/>
  <c r="W316"/>
  <c r="AA316"/>
  <c r="AE316"/>
  <c r="EM318"/>
  <c r="EQ318"/>
  <c r="EM321"/>
  <c r="EQ321"/>
  <c r="EM323"/>
  <c r="EQ323"/>
  <c r="S326"/>
  <c r="DI326" s="1"/>
  <c r="W326"/>
  <c r="AA326"/>
  <c r="AE326"/>
  <c r="S329"/>
  <c r="DI329" s="1"/>
  <c r="W329"/>
  <c r="AA329"/>
  <c r="AE329"/>
  <c r="S331"/>
  <c r="DI331" s="1"/>
  <c r="W331"/>
  <c r="AA331"/>
  <c r="AE331"/>
  <c r="S332"/>
  <c r="DI332" s="1"/>
  <c r="W332"/>
  <c r="AA332"/>
  <c r="AE332"/>
  <c r="FI335"/>
  <c r="DK334"/>
  <c r="EM334"/>
  <c r="EQ334"/>
  <c r="S339"/>
  <c r="DI339" s="1"/>
  <c r="W339"/>
  <c r="AA339"/>
  <c r="AE339"/>
  <c r="AG339" s="1"/>
  <c r="EM342"/>
  <c r="EQ342"/>
  <c r="V343"/>
  <c r="DL343" s="1"/>
  <c r="EM345"/>
  <c r="EQ345"/>
  <c r="V346"/>
  <c r="DL346" s="1"/>
  <c r="S347"/>
  <c r="DI347" s="1"/>
  <c r="W347"/>
  <c r="AA347"/>
  <c r="AE347"/>
  <c r="AG347" s="1"/>
  <c r="DO347" s="1"/>
  <c r="EM347"/>
  <c r="EQ347"/>
  <c r="V349"/>
  <c r="DL349" s="1"/>
  <c r="S350"/>
  <c r="DI350" s="1"/>
  <c r="W350"/>
  <c r="AA350"/>
  <c r="AE350"/>
  <c r="AG350" s="1"/>
  <c r="S352"/>
  <c r="DI352" s="1"/>
  <c r="W352"/>
  <c r="AA352"/>
  <c r="DO352" s="1"/>
  <c r="AE352"/>
  <c r="AG352" s="1"/>
  <c r="S355"/>
  <c r="DI355" s="1"/>
  <c r="W355"/>
  <c r="AA355"/>
  <c r="DO355" s="1"/>
  <c r="AE355"/>
  <c r="AG355" s="1"/>
  <c r="S358"/>
  <c r="DI358" s="1"/>
  <c r="W358"/>
  <c r="AA358"/>
  <c r="DO358" s="1"/>
  <c r="AE358"/>
  <c r="AG358" s="1"/>
  <c r="FI361"/>
  <c r="V362"/>
  <c r="DL362" s="1"/>
  <c r="S363"/>
  <c r="DI363" s="1"/>
  <c r="W363"/>
  <c r="AA363"/>
  <c r="DM363" s="1"/>
  <c r="AE363"/>
  <c r="EM368"/>
  <c r="EQ368"/>
  <c r="V369"/>
  <c r="DL369" s="1"/>
  <c r="EM371"/>
  <c r="EQ371"/>
  <c r="V372"/>
  <c r="DL372" s="1"/>
  <c r="S373"/>
  <c r="DI373" s="1"/>
  <c r="W373"/>
  <c r="AA373"/>
  <c r="AE373"/>
  <c r="AG373" s="1"/>
  <c r="EM373"/>
  <c r="EQ373"/>
  <c r="V375"/>
  <c r="DL375" s="1"/>
  <c r="S376"/>
  <c r="DI376" s="1"/>
  <c r="W376"/>
  <c r="AA376"/>
  <c r="AE376"/>
  <c r="AG376" s="1"/>
  <c r="DO376" s="1"/>
  <c r="EM376"/>
  <c r="EQ376"/>
  <c r="S381"/>
  <c r="DI381" s="1"/>
  <c r="W381"/>
  <c r="AA381"/>
  <c r="AE381"/>
  <c r="AG381" s="1"/>
  <c r="EM384"/>
  <c r="EQ384"/>
  <c r="DK387"/>
  <c r="AG387"/>
  <c r="DO387" s="1"/>
  <c r="EQ389"/>
  <c r="W392"/>
  <c r="AE392"/>
  <c r="AG392" s="1"/>
  <c r="DO392" s="1"/>
  <c r="DO395"/>
  <c r="DO398"/>
  <c r="AD402"/>
  <c r="W403"/>
  <c r="AE403"/>
  <c r="AG403" s="1"/>
  <c r="DO403" s="1"/>
  <c r="EQ405"/>
  <c r="W408"/>
  <c r="AE408"/>
  <c r="AG408" s="1"/>
  <c r="DO408" s="1"/>
  <c r="DO421"/>
  <c r="AF536"/>
  <c r="AE536"/>
  <c r="AA536"/>
  <c r="W536"/>
  <c r="S536"/>
  <c r="DI536" s="1"/>
  <c r="Z537"/>
  <c r="R537"/>
  <c r="DG537" s="1"/>
  <c r="ET537" s="1"/>
  <c r="AF538"/>
  <c r="AC538"/>
  <c r="Y538"/>
  <c r="U538"/>
  <c r="DK538" s="1"/>
  <c r="Q538"/>
  <c r="DH538" s="1"/>
  <c r="EU538" s="1"/>
  <c r="EP541"/>
  <c r="FI543" s="1"/>
  <c r="EO541"/>
  <c r="EK541"/>
  <c r="EP543"/>
  <c r="EO543"/>
  <c r="EK543"/>
  <c r="EQ544"/>
  <c r="EP544"/>
  <c r="AF550"/>
  <c r="AC550"/>
  <c r="Y550"/>
  <c r="U550"/>
  <c r="Q550"/>
  <c r="DH550" s="1"/>
  <c r="EU550" s="1"/>
  <c r="EP552"/>
  <c r="EQ552"/>
  <c r="S389"/>
  <c r="DI389" s="1"/>
  <c r="W389"/>
  <c r="AA389"/>
  <c r="AE389"/>
  <c r="AG389" s="1"/>
  <c r="EM392"/>
  <c r="EQ392"/>
  <c r="V393"/>
  <c r="DL393" s="1"/>
  <c r="EM395"/>
  <c r="EQ395"/>
  <c r="V396"/>
  <c r="DL396" s="1"/>
  <c r="S397"/>
  <c r="DI397" s="1"/>
  <c r="W397"/>
  <c r="AA397"/>
  <c r="AE397"/>
  <c r="AG397" s="1"/>
  <c r="DO397" s="1"/>
  <c r="EM397"/>
  <c r="EQ397"/>
  <c r="V399"/>
  <c r="DL399" s="1"/>
  <c r="S400"/>
  <c r="DI400" s="1"/>
  <c r="W400"/>
  <c r="AA400"/>
  <c r="AE400"/>
  <c r="AG400" s="1"/>
  <c r="EM400"/>
  <c r="EQ400"/>
  <c r="S405"/>
  <c r="DI405" s="1"/>
  <c r="W405"/>
  <c r="AA405"/>
  <c r="DO405" s="1"/>
  <c r="AE405"/>
  <c r="AG405" s="1"/>
  <c r="EM408"/>
  <c r="EQ408"/>
  <c r="V409"/>
  <c r="DL409" s="1"/>
  <c r="V411"/>
  <c r="DL411" s="1"/>
  <c r="V413"/>
  <c r="DL413" s="1"/>
  <c r="V415"/>
  <c r="DL415" s="1"/>
  <c r="V417"/>
  <c r="DL417" s="1"/>
  <c r="V419"/>
  <c r="DL419" s="1"/>
  <c r="EM421"/>
  <c r="EQ421"/>
  <c r="V422"/>
  <c r="DL422" s="1"/>
  <c r="S423"/>
  <c r="DI423" s="1"/>
  <c r="W423"/>
  <c r="AA423"/>
  <c r="AE423"/>
  <c r="S424"/>
  <c r="DI424" s="1"/>
  <c r="W424"/>
  <c r="AA424"/>
  <c r="AE424"/>
  <c r="EP424"/>
  <c r="Q426"/>
  <c r="DH426" s="1"/>
  <c r="EU426" s="1"/>
  <c r="U426"/>
  <c r="Y426"/>
  <c r="AC426"/>
  <c r="EM426"/>
  <c r="EQ426"/>
  <c r="Q429"/>
  <c r="DH429" s="1"/>
  <c r="EU429" s="1"/>
  <c r="U429"/>
  <c r="Y429"/>
  <c r="AC429"/>
  <c r="EM429"/>
  <c r="EQ429"/>
  <c r="Q431"/>
  <c r="DH431" s="1"/>
  <c r="EU431" s="1"/>
  <c r="U431"/>
  <c r="Y431"/>
  <c r="AC431"/>
  <c r="EM431"/>
  <c r="EQ431"/>
  <c r="Q432"/>
  <c r="DH432" s="1"/>
  <c r="EU432" s="1"/>
  <c r="U432"/>
  <c r="Y432"/>
  <c r="AC432"/>
  <c r="S434"/>
  <c r="DI434" s="1"/>
  <c r="W434"/>
  <c r="AA434"/>
  <c r="AE434"/>
  <c r="EK434"/>
  <c r="EO434"/>
  <c r="S437"/>
  <c r="DI437" s="1"/>
  <c r="W437"/>
  <c r="AA437"/>
  <c r="AE437"/>
  <c r="EK437"/>
  <c r="EO437"/>
  <c r="S439"/>
  <c r="DI439" s="1"/>
  <c r="W439"/>
  <c r="AA439"/>
  <c r="AE439"/>
  <c r="EK439"/>
  <c r="EO439"/>
  <c r="S440"/>
  <c r="DI440" s="1"/>
  <c r="W440"/>
  <c r="AA440"/>
  <c r="AE440"/>
  <c r="EP440"/>
  <c r="Q442"/>
  <c r="DH442" s="1"/>
  <c r="EU442" s="1"/>
  <c r="U442"/>
  <c r="Y442"/>
  <c r="AD442"/>
  <c r="S443"/>
  <c r="DI443" s="1"/>
  <c r="W443"/>
  <c r="AA443"/>
  <c r="AE443"/>
  <c r="AG443" s="1"/>
  <c r="DO443" s="1"/>
  <c r="EM443"/>
  <c r="EQ443"/>
  <c r="Q444"/>
  <c r="DH444" s="1"/>
  <c r="EU444" s="1"/>
  <c r="U444"/>
  <c r="Y444"/>
  <c r="AC444"/>
  <c r="V445"/>
  <c r="DL445" s="1"/>
  <c r="S446"/>
  <c r="DI446" s="1"/>
  <c r="W446"/>
  <c r="AA446"/>
  <c r="AE446"/>
  <c r="AG446" s="1"/>
  <c r="EM446"/>
  <c r="EQ446"/>
  <c r="R448"/>
  <c r="DG448" s="1"/>
  <c r="ET448" s="1"/>
  <c r="Z448"/>
  <c r="Q449"/>
  <c r="DH449" s="1"/>
  <c r="EU449" s="1"/>
  <c r="U449"/>
  <c r="Y449"/>
  <c r="AC449"/>
  <c r="EK449"/>
  <c r="EO449"/>
  <c r="EL450"/>
  <c r="S451"/>
  <c r="DI451" s="1"/>
  <c r="W451"/>
  <c r="AA451"/>
  <c r="AE451"/>
  <c r="AG451" s="1"/>
  <c r="EK451"/>
  <c r="EO451"/>
  <c r="Q452"/>
  <c r="DH452" s="1"/>
  <c r="EU452" s="1"/>
  <c r="U452"/>
  <c r="Y452"/>
  <c r="AC452"/>
  <c r="EP452"/>
  <c r="Q454"/>
  <c r="DH454" s="1"/>
  <c r="EU454" s="1"/>
  <c r="U454"/>
  <c r="Y454"/>
  <c r="AC454"/>
  <c r="EM454"/>
  <c r="EQ454"/>
  <c r="V455"/>
  <c r="DL455" s="1"/>
  <c r="EQ456"/>
  <c r="Q457"/>
  <c r="DH457" s="1"/>
  <c r="EU457" s="1"/>
  <c r="U457"/>
  <c r="Y457"/>
  <c r="AC457"/>
  <c r="EM457"/>
  <c r="EQ457"/>
  <c r="V458"/>
  <c r="DL458" s="1"/>
  <c r="S459"/>
  <c r="DI459" s="1"/>
  <c r="W459"/>
  <c r="AA459"/>
  <c r="AE459"/>
  <c r="AG459" s="1"/>
  <c r="DO459" s="1"/>
  <c r="EM459"/>
  <c r="EQ459"/>
  <c r="Q460"/>
  <c r="DH460" s="1"/>
  <c r="EU460" s="1"/>
  <c r="U460"/>
  <c r="Y460"/>
  <c r="AC460"/>
  <c r="V461"/>
  <c r="DL461" s="1"/>
  <c r="S462"/>
  <c r="DI462" s="1"/>
  <c r="W462"/>
  <c r="AA462"/>
  <c r="AE462"/>
  <c r="AG462" s="1"/>
  <c r="EM462"/>
  <c r="EQ462"/>
  <c r="R464"/>
  <c r="DG464" s="1"/>
  <c r="ET464" s="1"/>
  <c r="Z464"/>
  <c r="Q465"/>
  <c r="DH465" s="1"/>
  <c r="EU465" s="1"/>
  <c r="U465"/>
  <c r="Y465"/>
  <c r="AC465"/>
  <c r="EK465"/>
  <c r="EO465"/>
  <c r="EL466"/>
  <c r="S467"/>
  <c r="DI467" s="1"/>
  <c r="W467"/>
  <c r="AA467"/>
  <c r="AE467"/>
  <c r="AG467" s="1"/>
  <c r="EK467"/>
  <c r="EO467"/>
  <c r="Q468"/>
  <c r="DH468" s="1"/>
  <c r="EU468" s="1"/>
  <c r="U468"/>
  <c r="Y468"/>
  <c r="AC468"/>
  <c r="EP468"/>
  <c r="Q470"/>
  <c r="DH470" s="1"/>
  <c r="EU470" s="1"/>
  <c r="U470"/>
  <c r="Y470"/>
  <c r="AC470"/>
  <c r="EM470"/>
  <c r="EQ470"/>
  <c r="V471"/>
  <c r="DL471" s="1"/>
  <c r="EQ472"/>
  <c r="Q473"/>
  <c r="DH473" s="1"/>
  <c r="EU473" s="1"/>
  <c r="U473"/>
  <c r="Y473"/>
  <c r="AC473"/>
  <c r="EM473"/>
  <c r="EQ473"/>
  <c r="V474"/>
  <c r="DL474" s="1"/>
  <c r="S475"/>
  <c r="DI475" s="1"/>
  <c r="W475"/>
  <c r="AA475"/>
  <c r="AE475"/>
  <c r="AG475" s="1"/>
  <c r="DO475" s="1"/>
  <c r="EM475"/>
  <c r="EQ475"/>
  <c r="Q476"/>
  <c r="DH476" s="1"/>
  <c r="EU476" s="1"/>
  <c r="U476"/>
  <c r="Y476"/>
  <c r="AC476"/>
  <c r="V477"/>
  <c r="DL477" s="1"/>
  <c r="S478"/>
  <c r="DI478" s="1"/>
  <c r="W478"/>
  <c r="AA478"/>
  <c r="AE478"/>
  <c r="AG478" s="1"/>
  <c r="EM478"/>
  <c r="EQ478"/>
  <c r="R480"/>
  <c r="DG480" s="1"/>
  <c r="ET480" s="1"/>
  <c r="Z480"/>
  <c r="Q481"/>
  <c r="DH481" s="1"/>
  <c r="EU481" s="1"/>
  <c r="U481"/>
  <c r="Y481"/>
  <c r="AC481"/>
  <c r="EK481"/>
  <c r="EO481"/>
  <c r="EL482"/>
  <c r="S483"/>
  <c r="DI483" s="1"/>
  <c r="W483"/>
  <c r="AA483"/>
  <c r="AE483"/>
  <c r="AG483" s="1"/>
  <c r="EK483"/>
  <c r="EO483"/>
  <c r="Q484"/>
  <c r="DH484" s="1"/>
  <c r="EU484" s="1"/>
  <c r="U484"/>
  <c r="Y484"/>
  <c r="AC484"/>
  <c r="EP484"/>
  <c r="Q486"/>
  <c r="DH486" s="1"/>
  <c r="EU486" s="1"/>
  <c r="U486"/>
  <c r="Y486"/>
  <c r="AC486"/>
  <c r="EM486"/>
  <c r="EQ486"/>
  <c r="V487"/>
  <c r="DL487" s="1"/>
  <c r="EQ488"/>
  <c r="Q489"/>
  <c r="DH489" s="1"/>
  <c r="EU489" s="1"/>
  <c r="U489"/>
  <c r="Y489"/>
  <c r="AC489"/>
  <c r="EM489"/>
  <c r="EQ489"/>
  <c r="V490"/>
  <c r="DL490" s="1"/>
  <c r="S491"/>
  <c r="DI491" s="1"/>
  <c r="W491"/>
  <c r="AA491"/>
  <c r="AE491"/>
  <c r="EK491"/>
  <c r="EO491"/>
  <c r="S492"/>
  <c r="DI492" s="1"/>
  <c r="W492"/>
  <c r="AA492"/>
  <c r="AE492"/>
  <c r="EP492"/>
  <c r="Q494"/>
  <c r="DH494" s="1"/>
  <c r="EU494" s="1"/>
  <c r="U494"/>
  <c r="Y494"/>
  <c r="AC494"/>
  <c r="EM494"/>
  <c r="EQ494"/>
  <c r="Q497"/>
  <c r="DH497" s="1"/>
  <c r="EU497" s="1"/>
  <c r="U497"/>
  <c r="Y497"/>
  <c r="AC497"/>
  <c r="EM497"/>
  <c r="EQ497"/>
  <c r="Q499"/>
  <c r="DH499" s="1"/>
  <c r="EU499" s="1"/>
  <c r="U499"/>
  <c r="Y499"/>
  <c r="AC499"/>
  <c r="EM499"/>
  <c r="EQ499"/>
  <c r="Q500"/>
  <c r="DH500" s="1"/>
  <c r="EU500" s="1"/>
  <c r="U500"/>
  <c r="Y500"/>
  <c r="AC500"/>
  <c r="S502"/>
  <c r="DI502" s="1"/>
  <c r="W502"/>
  <c r="AA502"/>
  <c r="AE502"/>
  <c r="EK502"/>
  <c r="EO502"/>
  <c r="S505"/>
  <c r="DI505" s="1"/>
  <c r="W505"/>
  <c r="AA505"/>
  <c r="AE505"/>
  <c r="EK505"/>
  <c r="EO505"/>
  <c r="S507"/>
  <c r="DI507" s="1"/>
  <c r="W507"/>
  <c r="AA507"/>
  <c r="AE507"/>
  <c r="EK507"/>
  <c r="EO507"/>
  <c r="S508"/>
  <c r="DI508" s="1"/>
  <c r="W508"/>
  <c r="AA508"/>
  <c r="AE508"/>
  <c r="EP508"/>
  <c r="Q510"/>
  <c r="DH510" s="1"/>
  <c r="EU510" s="1"/>
  <c r="U510"/>
  <c r="Y510"/>
  <c r="AC510"/>
  <c r="EM510"/>
  <c r="EQ510"/>
  <c r="Q512"/>
  <c r="DH512" s="1"/>
  <c r="EU512" s="1"/>
  <c r="U512"/>
  <c r="Y512"/>
  <c r="AC512"/>
  <c r="V513"/>
  <c r="DL513" s="1"/>
  <c r="S514"/>
  <c r="DI514" s="1"/>
  <c r="W514"/>
  <c r="AA514"/>
  <c r="AE514"/>
  <c r="AG514" s="1"/>
  <c r="EM514"/>
  <c r="EQ514"/>
  <c r="R516"/>
  <c r="DG516" s="1"/>
  <c r="ET516" s="1"/>
  <c r="Z516"/>
  <c r="Q517"/>
  <c r="DH517" s="1"/>
  <c r="EU517" s="1"/>
  <c r="U517"/>
  <c r="Y517"/>
  <c r="AC517"/>
  <c r="EK517"/>
  <c r="EO517"/>
  <c r="EL518"/>
  <c r="S519"/>
  <c r="DI519" s="1"/>
  <c r="W519"/>
  <c r="AA519"/>
  <c r="AE519"/>
  <c r="AG519" s="1"/>
  <c r="EK519"/>
  <c r="EO519"/>
  <c r="Q520"/>
  <c r="DH520" s="1"/>
  <c r="EU520" s="1"/>
  <c r="U520"/>
  <c r="Y520"/>
  <c r="AC520"/>
  <c r="EP520"/>
  <c r="Q522"/>
  <c r="DH522" s="1"/>
  <c r="EU522" s="1"/>
  <c r="U522"/>
  <c r="Y522"/>
  <c r="AC522"/>
  <c r="EM522"/>
  <c r="EQ522"/>
  <c r="V523"/>
  <c r="DL523" s="1"/>
  <c r="EQ524"/>
  <c r="Q525"/>
  <c r="DH525" s="1"/>
  <c r="EU525" s="1"/>
  <c r="U525"/>
  <c r="Y525"/>
  <c r="AC525"/>
  <c r="EM525"/>
  <c r="EQ525"/>
  <c r="V526"/>
  <c r="DL526" s="1"/>
  <c r="S527"/>
  <c r="DI527" s="1"/>
  <c r="W527"/>
  <c r="AA527"/>
  <c r="AE527"/>
  <c r="AG527" s="1"/>
  <c r="DO527" s="1"/>
  <c r="EM527"/>
  <c r="EQ527"/>
  <c r="Q528"/>
  <c r="DH528" s="1"/>
  <c r="EU528" s="1"/>
  <c r="U528"/>
  <c r="Y528"/>
  <c r="AC528"/>
  <c r="V529"/>
  <c r="DL529" s="1"/>
  <c r="S530"/>
  <c r="DI530" s="1"/>
  <c r="W530"/>
  <c r="AA530"/>
  <c r="AE530"/>
  <c r="AG530" s="1"/>
  <c r="EM530"/>
  <c r="EQ530"/>
  <c r="R532"/>
  <c r="DG532" s="1"/>
  <c r="ET532" s="1"/>
  <c r="Z532"/>
  <c r="Q533"/>
  <c r="DH533" s="1"/>
  <c r="EU533" s="1"/>
  <c r="U533"/>
  <c r="Y533"/>
  <c r="AC533"/>
  <c r="EK533"/>
  <c r="EO533"/>
  <c r="EM534"/>
  <c r="V535"/>
  <c r="DL535" s="1"/>
  <c r="U536"/>
  <c r="DK536" s="1"/>
  <c r="AC536"/>
  <c r="AD537"/>
  <c r="W538"/>
  <c r="AE538"/>
  <c r="AG538" s="1"/>
  <c r="DO538" s="1"/>
  <c r="EP539"/>
  <c r="EQ541"/>
  <c r="EQ543"/>
  <c r="S546"/>
  <c r="DI546" s="1"/>
  <c r="S549"/>
  <c r="DI549" s="1"/>
  <c r="W550"/>
  <c r="AE550"/>
  <c r="AG550" s="1"/>
  <c r="S553"/>
  <c r="DI553" s="1"/>
  <c r="DK555"/>
  <c r="EQ536"/>
  <c r="EP536"/>
  <c r="EP538"/>
  <c r="EO538"/>
  <c r="EK538"/>
  <c r="AF546"/>
  <c r="AC546"/>
  <c r="Y546"/>
  <c r="U546"/>
  <c r="DK546" s="1"/>
  <c r="Q546"/>
  <c r="DH546" s="1"/>
  <c r="EU546" s="1"/>
  <c r="AF549"/>
  <c r="AC549"/>
  <c r="Y549"/>
  <c r="U549"/>
  <c r="Q549"/>
  <c r="DH549" s="1"/>
  <c r="EU549" s="1"/>
  <c r="AF553"/>
  <c r="AC553"/>
  <c r="Y553"/>
  <c r="U553"/>
  <c r="DK553" s="1"/>
  <c r="Q553"/>
  <c r="DH553" s="1"/>
  <c r="EU553" s="1"/>
  <c r="S426"/>
  <c r="DI426" s="1"/>
  <c r="W426"/>
  <c r="AA426"/>
  <c r="AE426"/>
  <c r="S429"/>
  <c r="DI429" s="1"/>
  <c r="W429"/>
  <c r="AA429"/>
  <c r="AE429"/>
  <c r="S431"/>
  <c r="DI431" s="1"/>
  <c r="W431"/>
  <c r="AA431"/>
  <c r="AE431"/>
  <c r="S432"/>
  <c r="DI432" s="1"/>
  <c r="W432"/>
  <c r="AA432"/>
  <c r="AE432"/>
  <c r="EM434"/>
  <c r="EQ434"/>
  <c r="EM437"/>
  <c r="EQ437"/>
  <c r="EM439"/>
  <c r="EQ439"/>
  <c r="S442"/>
  <c r="DI442" s="1"/>
  <c r="W442"/>
  <c r="S444"/>
  <c r="DI444" s="1"/>
  <c r="W444"/>
  <c r="AA444"/>
  <c r="DO444" s="1"/>
  <c r="AE444"/>
  <c r="AG444" s="1"/>
  <c r="FI447"/>
  <c r="V448"/>
  <c r="DL448" s="1"/>
  <c r="S449"/>
  <c r="DI449" s="1"/>
  <c r="W449"/>
  <c r="AA449"/>
  <c r="AE449"/>
  <c r="AG449" s="1"/>
  <c r="EM449"/>
  <c r="EQ449"/>
  <c r="EM451"/>
  <c r="EQ451"/>
  <c r="S452"/>
  <c r="DI452" s="1"/>
  <c r="W452"/>
  <c r="AA452"/>
  <c r="AE452"/>
  <c r="AG452" s="1"/>
  <c r="S454"/>
  <c r="DI454" s="1"/>
  <c r="W454"/>
  <c r="AA454"/>
  <c r="DO454" s="1"/>
  <c r="AE454"/>
  <c r="AG454" s="1"/>
  <c r="S457"/>
  <c r="DI457" s="1"/>
  <c r="W457"/>
  <c r="AA457"/>
  <c r="DO457" s="1"/>
  <c r="AE457"/>
  <c r="AG457" s="1"/>
  <c r="S460"/>
  <c r="DI460" s="1"/>
  <c r="W460"/>
  <c r="AA460"/>
  <c r="DO460" s="1"/>
  <c r="AE460"/>
  <c r="AG460" s="1"/>
  <c r="FI463"/>
  <c r="V464"/>
  <c r="DL464" s="1"/>
  <c r="S465"/>
  <c r="DI465" s="1"/>
  <c r="W465"/>
  <c r="AA465"/>
  <c r="AE465"/>
  <c r="AG465" s="1"/>
  <c r="EM465"/>
  <c r="EQ465"/>
  <c r="EM467"/>
  <c r="EQ467"/>
  <c r="S468"/>
  <c r="DI468" s="1"/>
  <c r="W468"/>
  <c r="AA468"/>
  <c r="AE468"/>
  <c r="AG468" s="1"/>
  <c r="S470"/>
  <c r="DI470" s="1"/>
  <c r="W470"/>
  <c r="AA470"/>
  <c r="DO470" s="1"/>
  <c r="AE470"/>
  <c r="AG470" s="1"/>
  <c r="S473"/>
  <c r="DI473" s="1"/>
  <c r="W473"/>
  <c r="AA473"/>
  <c r="DO473" s="1"/>
  <c r="AE473"/>
  <c r="AG473" s="1"/>
  <c r="S476"/>
  <c r="DI476" s="1"/>
  <c r="W476"/>
  <c r="AA476"/>
  <c r="DO476" s="1"/>
  <c r="AE476"/>
  <c r="AG476" s="1"/>
  <c r="FI479"/>
  <c r="V480"/>
  <c r="DL480" s="1"/>
  <c r="S481"/>
  <c r="DI481" s="1"/>
  <c r="W481"/>
  <c r="AA481"/>
  <c r="AE481"/>
  <c r="AG481" s="1"/>
  <c r="EM481"/>
  <c r="EQ481"/>
  <c r="EM483"/>
  <c r="EQ483"/>
  <c r="S484"/>
  <c r="DI484" s="1"/>
  <c r="W484"/>
  <c r="AA484"/>
  <c r="AE484"/>
  <c r="AG484" s="1"/>
  <c r="S486"/>
  <c r="DI486" s="1"/>
  <c r="W486"/>
  <c r="AA486"/>
  <c r="DO486" s="1"/>
  <c r="AE486"/>
  <c r="AG486" s="1"/>
  <c r="S489"/>
  <c r="DI489" s="1"/>
  <c r="W489"/>
  <c r="AA489"/>
  <c r="DO489" s="1"/>
  <c r="AE489"/>
  <c r="AG489" s="1"/>
  <c r="EM491"/>
  <c r="EQ491"/>
  <c r="S494"/>
  <c r="DI494" s="1"/>
  <c r="W494"/>
  <c r="AA494"/>
  <c r="AE494"/>
  <c r="S497"/>
  <c r="DI497" s="1"/>
  <c r="W497"/>
  <c r="AA497"/>
  <c r="AE497"/>
  <c r="S499"/>
  <c r="DI499" s="1"/>
  <c r="W499"/>
  <c r="AA499"/>
  <c r="AE499"/>
  <c r="S500"/>
  <c r="DI500" s="1"/>
  <c r="W500"/>
  <c r="AA500"/>
  <c r="AE500"/>
  <c r="EM502"/>
  <c r="EQ502"/>
  <c r="EM505"/>
  <c r="EQ505"/>
  <c r="EM507"/>
  <c r="EQ507"/>
  <c r="S510"/>
  <c r="DI510" s="1"/>
  <c r="W510"/>
  <c r="AA510"/>
  <c r="AE510"/>
  <c r="S512"/>
  <c r="DI512" s="1"/>
  <c r="W512"/>
  <c r="AA512"/>
  <c r="DO512" s="1"/>
  <c r="AE512"/>
  <c r="AG512" s="1"/>
  <c r="FI515"/>
  <c r="V516"/>
  <c r="DL516" s="1"/>
  <c r="S517"/>
  <c r="DI517" s="1"/>
  <c r="W517"/>
  <c r="AA517"/>
  <c r="AE517"/>
  <c r="AG517" s="1"/>
  <c r="EM517"/>
  <c r="EQ517"/>
  <c r="EM519"/>
  <c r="EQ519"/>
  <c r="S520"/>
  <c r="DI520" s="1"/>
  <c r="W520"/>
  <c r="AA520"/>
  <c r="AE520"/>
  <c r="AG520" s="1"/>
  <c r="S522"/>
  <c r="DI522" s="1"/>
  <c r="W522"/>
  <c r="AA522"/>
  <c r="DO522" s="1"/>
  <c r="AE522"/>
  <c r="AG522" s="1"/>
  <c r="S525"/>
  <c r="DI525" s="1"/>
  <c r="W525"/>
  <c r="AA525"/>
  <c r="DO525" s="1"/>
  <c r="AE525"/>
  <c r="AG525" s="1"/>
  <c r="S528"/>
  <c r="DI528" s="1"/>
  <c r="W528"/>
  <c r="AA528"/>
  <c r="DO528" s="1"/>
  <c r="AE528"/>
  <c r="AG528" s="1"/>
  <c r="FI531"/>
  <c r="V532"/>
  <c r="DL532" s="1"/>
  <c r="S533"/>
  <c r="DI533" s="1"/>
  <c r="W533"/>
  <c r="AA533"/>
  <c r="AE533"/>
  <c r="AG533" s="1"/>
  <c r="EM533"/>
  <c r="EQ533"/>
  <c r="FJ535" s="1"/>
  <c r="DL537"/>
  <c r="EQ538"/>
  <c r="W546"/>
  <c r="AE546"/>
  <c r="W549"/>
  <c r="AE549"/>
  <c r="S550"/>
  <c r="DI550" s="1"/>
  <c r="AA550"/>
  <c r="DO550" s="1"/>
  <c r="W553"/>
  <c r="AE553"/>
  <c r="AG553" s="1"/>
  <c r="DO553" s="1"/>
  <c r="FI539"/>
  <c r="V540"/>
  <c r="DL540" s="1"/>
  <c r="S541"/>
  <c r="DI541" s="1"/>
  <c r="W541"/>
  <c r="AA541"/>
  <c r="AE541"/>
  <c r="S543"/>
  <c r="DI543" s="1"/>
  <c r="W543"/>
  <c r="AA543"/>
  <c r="AE543"/>
  <c r="S544"/>
  <c r="DI544" s="1"/>
  <c r="W544"/>
  <c r="AA544"/>
  <c r="AE544"/>
  <c r="EM546"/>
  <c r="EQ546"/>
  <c r="EM550"/>
  <c r="EQ550"/>
  <c r="V551"/>
  <c r="DL551" s="1"/>
  <c r="EM553"/>
  <c r="EQ553"/>
  <c r="V554"/>
  <c r="DL554" s="1"/>
  <c r="S555"/>
  <c r="DI555" s="1"/>
  <c r="W555"/>
  <c r="AA555"/>
  <c r="AE555"/>
  <c r="AG555" s="1"/>
  <c r="EM555"/>
  <c r="EQ555"/>
  <c r="Q556"/>
  <c r="DH556" s="1"/>
  <c r="EU556" s="1"/>
  <c r="U556"/>
  <c r="Y556"/>
  <c r="AC556"/>
  <c r="V557"/>
  <c r="DL557" s="1"/>
  <c r="S558"/>
  <c r="DI558" s="1"/>
  <c r="W558"/>
  <c r="AA558"/>
  <c r="AE558"/>
  <c r="AG558" s="1"/>
  <c r="DO558" s="1"/>
  <c r="EM558"/>
  <c r="EQ558"/>
  <c r="R560"/>
  <c r="DG560" s="1"/>
  <c r="ET560" s="1"/>
  <c r="Z560"/>
  <c r="Q561"/>
  <c r="DH561" s="1"/>
  <c r="EU561" s="1"/>
  <c r="U561"/>
  <c r="Y561"/>
  <c r="AC561"/>
  <c r="EK561"/>
  <c r="EO561"/>
  <c r="EL562"/>
  <c r="S563"/>
  <c r="DI563" s="1"/>
  <c r="W563"/>
  <c r="AA563"/>
  <c r="DO563" s="1"/>
  <c r="AE563"/>
  <c r="AG563" s="1"/>
  <c r="EK563"/>
  <c r="EO563"/>
  <c r="Q564"/>
  <c r="DH564" s="1"/>
  <c r="EU564" s="1"/>
  <c r="U564"/>
  <c r="Y564"/>
  <c r="AC564"/>
  <c r="EP564"/>
  <c r="Q566"/>
  <c r="DH566" s="1"/>
  <c r="EU566" s="1"/>
  <c r="U566"/>
  <c r="Y566"/>
  <c r="AC566"/>
  <c r="EM566"/>
  <c r="EQ566"/>
  <c r="V567"/>
  <c r="DL567" s="1"/>
  <c r="EQ568"/>
  <c r="Q569"/>
  <c r="DH569" s="1"/>
  <c r="EU569" s="1"/>
  <c r="U569"/>
  <c r="Y569"/>
  <c r="AC569"/>
  <c r="EM569"/>
  <c r="EQ569"/>
  <c r="V570"/>
  <c r="DL570" s="1"/>
  <c r="S571"/>
  <c r="DI571" s="1"/>
  <c r="W571"/>
  <c r="AA571"/>
  <c r="AE571"/>
  <c r="AG571" s="1"/>
  <c r="EM571"/>
  <c r="EQ571"/>
  <c r="Q572"/>
  <c r="DH572" s="1"/>
  <c r="EU572" s="1"/>
  <c r="U572"/>
  <c r="Y572"/>
  <c r="AC572"/>
  <c r="V573"/>
  <c r="DL573" s="1"/>
  <c r="S574"/>
  <c r="DI574" s="1"/>
  <c r="W574"/>
  <c r="AA574"/>
  <c r="AE574"/>
  <c r="EK574"/>
  <c r="EO574"/>
  <c r="S577"/>
  <c r="DI577" s="1"/>
  <c r="W577"/>
  <c r="AA577"/>
  <c r="AE577"/>
  <c r="EK577"/>
  <c r="EO577"/>
  <c r="S579"/>
  <c r="DI579" s="1"/>
  <c r="W579"/>
  <c r="AA579"/>
  <c r="AE579"/>
  <c r="EK579"/>
  <c r="EO579"/>
  <c r="S580"/>
  <c r="DI580" s="1"/>
  <c r="W580"/>
  <c r="AA580"/>
  <c r="AE580"/>
  <c r="EP580"/>
  <c r="Q582"/>
  <c r="DH582" s="1"/>
  <c r="EU582" s="1"/>
  <c r="U582"/>
  <c r="Y582"/>
  <c r="AC582"/>
  <c r="EM582"/>
  <c r="EQ582"/>
  <c r="V583"/>
  <c r="DL583" s="1"/>
  <c r="EQ584"/>
  <c r="Q585"/>
  <c r="DH585" s="1"/>
  <c r="EU585" s="1"/>
  <c r="U585"/>
  <c r="Y585"/>
  <c r="AC585"/>
  <c r="EM585"/>
  <c r="EQ585"/>
  <c r="V586"/>
  <c r="DL586" s="1"/>
  <c r="S587"/>
  <c r="DI587" s="1"/>
  <c r="W587"/>
  <c r="AA587"/>
  <c r="AE587"/>
  <c r="AG587" s="1"/>
  <c r="DO587" s="1"/>
  <c r="EM587"/>
  <c r="EQ587"/>
  <c r="Q588"/>
  <c r="DH588" s="1"/>
  <c r="EU588" s="1"/>
  <c r="U588"/>
  <c r="Y588"/>
  <c r="AC588"/>
  <c r="V589"/>
  <c r="DL589" s="1"/>
  <c r="S590"/>
  <c r="DI590" s="1"/>
  <c r="W590"/>
  <c r="AA590"/>
  <c r="AE590"/>
  <c r="AG590" s="1"/>
  <c r="EM590"/>
  <c r="EQ590"/>
  <c r="R592"/>
  <c r="DG592" s="1"/>
  <c r="ET592" s="1"/>
  <c r="Z592"/>
  <c r="Q593"/>
  <c r="DH593" s="1"/>
  <c r="EU593" s="1"/>
  <c r="U593"/>
  <c r="Y593"/>
  <c r="AC593"/>
  <c r="EK593"/>
  <c r="EO593"/>
  <c r="EL594"/>
  <c r="S595"/>
  <c r="DI595" s="1"/>
  <c r="W595"/>
  <c r="AA595"/>
  <c r="AE595"/>
  <c r="AG595" s="1"/>
  <c r="EK595"/>
  <c r="EO595"/>
  <c r="Q596"/>
  <c r="DH596" s="1"/>
  <c r="EU596" s="1"/>
  <c r="U596"/>
  <c r="Y596"/>
  <c r="AC596"/>
  <c r="EP596"/>
  <c r="Q598"/>
  <c r="DH598" s="1"/>
  <c r="EU598" s="1"/>
  <c r="U598"/>
  <c r="Y598"/>
  <c r="AC598"/>
  <c r="EM598"/>
  <c r="EQ598"/>
  <c r="V599"/>
  <c r="DL599" s="1"/>
  <c r="EQ600"/>
  <c r="Q601"/>
  <c r="DH601" s="1"/>
  <c r="U601"/>
  <c r="Y601"/>
  <c r="AC601"/>
  <c r="Q602"/>
  <c r="DH602" s="1"/>
  <c r="U602"/>
  <c r="Y602"/>
  <c r="AC602"/>
  <c r="Q603"/>
  <c r="DH603" s="1"/>
  <c r="U603"/>
  <c r="Y603"/>
  <c r="AC603"/>
  <c r="Q604"/>
  <c r="DH604" s="1"/>
  <c r="U604"/>
  <c r="Y604"/>
  <c r="AC604"/>
  <c r="Q605"/>
  <c r="DH605" s="1"/>
  <c r="U605"/>
  <c r="Y605"/>
  <c r="AC605"/>
  <c r="Q606"/>
  <c r="DH606" s="1"/>
  <c r="U606"/>
  <c r="Y606"/>
  <c r="AC606"/>
  <c r="Q607"/>
  <c r="DH607" s="1"/>
  <c r="U607"/>
  <c r="Y607"/>
  <c r="AC607"/>
  <c r="S556"/>
  <c r="DI556" s="1"/>
  <c r="W556"/>
  <c r="AA556"/>
  <c r="DO556" s="1"/>
  <c r="AE556"/>
  <c r="AG556" s="1"/>
  <c r="FI559"/>
  <c r="V560"/>
  <c r="DL560" s="1"/>
  <c r="S561"/>
  <c r="DI561" s="1"/>
  <c r="W561"/>
  <c r="AA561"/>
  <c r="AE561"/>
  <c r="AG561" s="1"/>
  <c r="EM561"/>
  <c r="EQ561"/>
  <c r="EM563"/>
  <c r="EQ563"/>
  <c r="S564"/>
  <c r="DI564" s="1"/>
  <c r="W564"/>
  <c r="AA564"/>
  <c r="AE564"/>
  <c r="AG564" s="1"/>
  <c r="S566"/>
  <c r="DI566" s="1"/>
  <c r="W566"/>
  <c r="AA566"/>
  <c r="DO566" s="1"/>
  <c r="AE566"/>
  <c r="AG566" s="1"/>
  <c r="S569"/>
  <c r="DI569" s="1"/>
  <c r="W569"/>
  <c r="AA569"/>
  <c r="DO569" s="1"/>
  <c r="AE569"/>
  <c r="AG569" s="1"/>
  <c r="S572"/>
  <c r="DI572" s="1"/>
  <c r="W572"/>
  <c r="AA572"/>
  <c r="DO572" s="1"/>
  <c r="AE572"/>
  <c r="AG572" s="1"/>
  <c r="EM574"/>
  <c r="EQ574"/>
  <c r="EM577"/>
  <c r="EQ577"/>
  <c r="EM579"/>
  <c r="EQ579"/>
  <c r="S582"/>
  <c r="DI582" s="1"/>
  <c r="W582"/>
  <c r="AA582"/>
  <c r="DO582" s="1"/>
  <c r="AE582"/>
  <c r="AG582" s="1"/>
  <c r="S585"/>
  <c r="DI585" s="1"/>
  <c r="W585"/>
  <c r="AA585"/>
  <c r="DO585" s="1"/>
  <c r="AE585"/>
  <c r="AG585" s="1"/>
  <c r="S588"/>
  <c r="DI588" s="1"/>
  <c r="W588"/>
  <c r="AA588"/>
  <c r="DO588" s="1"/>
  <c r="AE588"/>
  <c r="AG588" s="1"/>
  <c r="FI591"/>
  <c r="V592"/>
  <c r="DL592" s="1"/>
  <c r="S593"/>
  <c r="DI593" s="1"/>
  <c r="W593"/>
  <c r="AA593"/>
  <c r="AE593"/>
  <c r="AG593" s="1"/>
  <c r="EM593"/>
  <c r="EQ593"/>
  <c r="EM595"/>
  <c r="EQ595"/>
  <c r="S596"/>
  <c r="DI596" s="1"/>
  <c r="W596"/>
  <c r="AA596"/>
  <c r="AE596"/>
  <c r="AG596" s="1"/>
  <c r="S598"/>
  <c r="DI598" s="1"/>
  <c r="W598"/>
  <c r="AA598"/>
  <c r="DO598" s="1"/>
  <c r="AE598"/>
  <c r="AG598" s="1"/>
  <c r="S601"/>
  <c r="DI601" s="1"/>
  <c r="W601"/>
  <c r="AA601"/>
  <c r="AE601"/>
  <c r="S602"/>
  <c r="DI602" s="1"/>
  <c r="W602"/>
  <c r="AA602"/>
  <c r="AE602"/>
  <c r="S603"/>
  <c r="DI603" s="1"/>
  <c r="W603"/>
  <c r="AA603"/>
  <c r="AE603"/>
  <c r="S604"/>
  <c r="DI604" s="1"/>
  <c r="W604"/>
  <c r="AA604"/>
  <c r="AE604"/>
  <c r="S605"/>
  <c r="DI605" s="1"/>
  <c r="W605"/>
  <c r="AA605"/>
  <c r="AE605"/>
  <c r="S606"/>
  <c r="DI606" s="1"/>
  <c r="W606"/>
  <c r="AA606"/>
  <c r="AE606"/>
  <c r="S607"/>
  <c r="DI607" s="1"/>
  <c r="W607"/>
  <c r="AA607"/>
  <c r="AE607"/>
  <c r="AG28"/>
  <c r="DQ28" s="1"/>
  <c r="AG38"/>
  <c r="DP38" s="1"/>
  <c r="AG41"/>
  <c r="DQ41" s="1"/>
  <c r="AG43"/>
  <c r="DP43" s="1"/>
  <c r="AG44"/>
  <c r="DP44" s="1"/>
  <c r="AG54"/>
  <c r="DP54" s="1"/>
  <c r="AG57"/>
  <c r="DQ57" s="1"/>
  <c r="AG59"/>
  <c r="DP59" s="1"/>
  <c r="AG60"/>
  <c r="DP60" s="1"/>
  <c r="AG70"/>
  <c r="DP70" s="1"/>
  <c r="AG73"/>
  <c r="DQ73" s="1"/>
  <c r="AG75"/>
  <c r="DP75" s="1"/>
  <c r="AG76"/>
  <c r="DP76" s="1"/>
  <c r="AG86"/>
  <c r="DQ86" s="1"/>
  <c r="AG89"/>
  <c r="DQ89" s="1"/>
  <c r="AG91"/>
  <c r="DP91" s="1"/>
  <c r="AG92"/>
  <c r="DP92" s="1"/>
  <c r="AG102"/>
  <c r="DQ102" s="1"/>
  <c r="AG105"/>
  <c r="DQ105" s="1"/>
  <c r="AG107"/>
  <c r="DQ107" s="1"/>
  <c r="AG108"/>
  <c r="DQ108" s="1"/>
  <c r="AG118"/>
  <c r="DP118" s="1"/>
  <c r="AG121"/>
  <c r="DQ121" s="1"/>
  <c r="AG123"/>
  <c r="DP123" s="1"/>
  <c r="AG124"/>
  <c r="DQ124" s="1"/>
  <c r="AG134"/>
  <c r="DP134" s="1"/>
  <c r="AG137"/>
  <c r="DP137" s="1"/>
  <c r="AG139"/>
  <c r="DP139" s="1"/>
  <c r="AG140"/>
  <c r="DP140" s="1"/>
  <c r="AG150"/>
  <c r="DQ150" s="1"/>
  <c r="EU25"/>
  <c r="AG25"/>
  <c r="DP25" s="1"/>
  <c r="AG27"/>
  <c r="DP27" s="1"/>
  <c r="AG30"/>
  <c r="DQ30" s="1"/>
  <c r="AG33"/>
  <c r="DQ33" s="1"/>
  <c r="AG35"/>
  <c r="DQ35" s="1"/>
  <c r="AG36"/>
  <c r="DQ36" s="1"/>
  <c r="AG46"/>
  <c r="DQ46" s="1"/>
  <c r="AG49"/>
  <c r="DQ49" s="1"/>
  <c r="AG51"/>
  <c r="DQ51" s="1"/>
  <c r="AG52"/>
  <c r="DP52" s="1"/>
  <c r="DP62"/>
  <c r="AG62"/>
  <c r="DP65"/>
  <c r="AG65"/>
  <c r="DP67"/>
  <c r="AG67"/>
  <c r="DP68"/>
  <c r="AG68"/>
  <c r="DP78"/>
  <c r="AG78"/>
  <c r="DQ81"/>
  <c r="AG81"/>
  <c r="DQ83"/>
  <c r="AG83"/>
  <c r="DQ84"/>
  <c r="AG84"/>
  <c r="AG94"/>
  <c r="DQ94" s="1"/>
  <c r="AG97"/>
  <c r="DP97" s="1"/>
  <c r="AG99"/>
  <c r="DP99" s="1"/>
  <c r="AG100"/>
  <c r="DQ100" s="1"/>
  <c r="AG110"/>
  <c r="DP110" s="1"/>
  <c r="AG113"/>
  <c r="DP113" s="1"/>
  <c r="AG115"/>
  <c r="DP115" s="1"/>
  <c r="AG116"/>
  <c r="DP116" s="1"/>
  <c r="DQ126"/>
  <c r="AG126"/>
  <c r="DQ129"/>
  <c r="AG129"/>
  <c r="DQ131"/>
  <c r="AG131"/>
  <c r="DP132"/>
  <c r="AG132"/>
  <c r="AG142"/>
  <c r="DP142" s="1"/>
  <c r="AG147"/>
  <c r="DP147" s="1"/>
  <c r="AG148"/>
  <c r="DQ148" s="1"/>
  <c r="FI199"/>
  <c r="FI215"/>
  <c r="FI231"/>
  <c r="FI247"/>
  <c r="EQ157"/>
  <c r="EO157"/>
  <c r="EM157"/>
  <c r="EK157"/>
  <c r="DP163"/>
  <c r="DN163"/>
  <c r="AE165"/>
  <c r="AC165"/>
  <c r="AA165"/>
  <c r="Y165"/>
  <c r="W165"/>
  <c r="U165"/>
  <c r="DK165" s="1"/>
  <c r="S165"/>
  <c r="DI165" s="1"/>
  <c r="Q165"/>
  <c r="DH165" s="1"/>
  <c r="EU165" s="1"/>
  <c r="AE168"/>
  <c r="AC168"/>
  <c r="AA168"/>
  <c r="Y168"/>
  <c r="W168"/>
  <c r="U168"/>
  <c r="DK168" s="1"/>
  <c r="S168"/>
  <c r="DI168" s="1"/>
  <c r="Q168"/>
  <c r="DH168" s="1"/>
  <c r="EU168" s="1"/>
  <c r="DP172"/>
  <c r="DN172"/>
  <c r="AE175"/>
  <c r="AC175"/>
  <c r="AA175"/>
  <c r="Y175"/>
  <c r="W175"/>
  <c r="U175"/>
  <c r="DK175" s="1"/>
  <c r="S175"/>
  <c r="DI175" s="1"/>
  <c r="Q175"/>
  <c r="DH175" s="1"/>
  <c r="EU175" s="1"/>
  <c r="DP179"/>
  <c r="DN179"/>
  <c r="AE181"/>
  <c r="AC181"/>
  <c r="AA181"/>
  <c r="Y181"/>
  <c r="W181"/>
  <c r="U181"/>
  <c r="DK181" s="1"/>
  <c r="S181"/>
  <c r="DI181" s="1"/>
  <c r="Q181"/>
  <c r="DH181" s="1"/>
  <c r="EU181" s="1"/>
  <c r="DP182"/>
  <c r="DN182"/>
  <c r="EQ186"/>
  <c r="FJ187" s="1"/>
  <c r="EO186"/>
  <c r="FH187" s="1"/>
  <c r="EM186"/>
  <c r="EK186"/>
  <c r="FD187" s="1"/>
  <c r="EQ189"/>
  <c r="EO189"/>
  <c r="EM189"/>
  <c r="EK189"/>
  <c r="AE191"/>
  <c r="AC191"/>
  <c r="AA191"/>
  <c r="Y191"/>
  <c r="W191"/>
  <c r="U191"/>
  <c r="DK191" s="1"/>
  <c r="S191"/>
  <c r="DI191" s="1"/>
  <c r="Q191"/>
  <c r="DH191" s="1"/>
  <c r="EU191" s="1"/>
  <c r="AE194"/>
  <c r="AC194"/>
  <c r="AA194"/>
  <c r="Y194"/>
  <c r="W194"/>
  <c r="U194"/>
  <c r="DK194" s="1"/>
  <c r="S194"/>
  <c r="DI194" s="1"/>
  <c r="Q194"/>
  <c r="DH194" s="1"/>
  <c r="EU194" s="1"/>
  <c r="FB195" s="1"/>
  <c r="DP195"/>
  <c r="DN195"/>
  <c r="DP198"/>
  <c r="DN198"/>
  <c r="AE154"/>
  <c r="AC154"/>
  <c r="AA154"/>
  <c r="Y154"/>
  <c r="W154"/>
  <c r="U154"/>
  <c r="DK154" s="1"/>
  <c r="S154"/>
  <c r="DI154" s="1"/>
  <c r="Q154"/>
  <c r="DH154" s="1"/>
  <c r="EU154" s="1"/>
  <c r="FB155" s="1"/>
  <c r="DP155"/>
  <c r="DN155"/>
  <c r="AE157"/>
  <c r="AC157"/>
  <c r="AA157"/>
  <c r="Y157"/>
  <c r="W157"/>
  <c r="U157"/>
  <c r="DK157" s="1"/>
  <c r="S157"/>
  <c r="DI157" s="1"/>
  <c r="Q157"/>
  <c r="DH157" s="1"/>
  <c r="EU157" s="1"/>
  <c r="DP158"/>
  <c r="DN158"/>
  <c r="EQ159"/>
  <c r="EO159"/>
  <c r="EM159"/>
  <c r="EK159"/>
  <c r="AE160"/>
  <c r="AC160"/>
  <c r="AA160"/>
  <c r="Y160"/>
  <c r="W160"/>
  <c r="U160"/>
  <c r="DK160" s="1"/>
  <c r="S160"/>
  <c r="DI160" s="1"/>
  <c r="Q160"/>
  <c r="DH160" s="1"/>
  <c r="EU160" s="1"/>
  <c r="DP161"/>
  <c r="DN161"/>
  <c r="EQ162"/>
  <c r="FJ163" s="1"/>
  <c r="EO162"/>
  <c r="FH163" s="1"/>
  <c r="EM162"/>
  <c r="EK162"/>
  <c r="FD163" s="1"/>
  <c r="DP164"/>
  <c r="DN164"/>
  <c r="EQ165"/>
  <c r="EO165"/>
  <c r="EM165"/>
  <c r="EK165"/>
  <c r="AE167"/>
  <c r="AC167"/>
  <c r="AA167"/>
  <c r="Y167"/>
  <c r="W167"/>
  <c r="U167"/>
  <c r="DK167" s="1"/>
  <c r="S167"/>
  <c r="DI167" s="1"/>
  <c r="Q167"/>
  <c r="DH167" s="1"/>
  <c r="EU167" s="1"/>
  <c r="AE170"/>
  <c r="AC170"/>
  <c r="AA170"/>
  <c r="Y170"/>
  <c r="W170"/>
  <c r="U170"/>
  <c r="DK170" s="1"/>
  <c r="S170"/>
  <c r="DI170" s="1"/>
  <c r="Q170"/>
  <c r="DH170" s="1"/>
  <c r="EU170" s="1"/>
  <c r="FB171" s="1"/>
  <c r="DP171"/>
  <c r="DN171"/>
  <c r="AE173"/>
  <c r="AC173"/>
  <c r="AA173"/>
  <c r="Y173"/>
  <c r="W173"/>
  <c r="U173"/>
  <c r="DK173" s="1"/>
  <c r="S173"/>
  <c r="DI173" s="1"/>
  <c r="Q173"/>
  <c r="DH173" s="1"/>
  <c r="EU173" s="1"/>
  <c r="FB175" s="1"/>
  <c r="DP174"/>
  <c r="DN174"/>
  <c r="EQ175"/>
  <c r="EO175"/>
  <c r="EM175"/>
  <c r="EK175"/>
  <c r="AE176"/>
  <c r="AC176"/>
  <c r="AA176"/>
  <c r="Y176"/>
  <c r="W176"/>
  <c r="U176"/>
  <c r="DK176" s="1"/>
  <c r="S176"/>
  <c r="DI176" s="1"/>
  <c r="Q176"/>
  <c r="DH176" s="1"/>
  <c r="EU176" s="1"/>
  <c r="DP177"/>
  <c r="DN177"/>
  <c r="EQ178"/>
  <c r="FJ179" s="1"/>
  <c r="EO178"/>
  <c r="FH179" s="1"/>
  <c r="EM178"/>
  <c r="EK178"/>
  <c r="FD179" s="1"/>
  <c r="DP180"/>
  <c r="DN180"/>
  <c r="EQ181"/>
  <c r="EO181"/>
  <c r="EM181"/>
  <c r="EK181"/>
  <c r="AE183"/>
  <c r="AC183"/>
  <c r="AA183"/>
  <c r="Y183"/>
  <c r="W183"/>
  <c r="U183"/>
  <c r="DK183" s="1"/>
  <c r="S183"/>
  <c r="DI183" s="1"/>
  <c r="Q183"/>
  <c r="DH183" s="1"/>
  <c r="EU183" s="1"/>
  <c r="AE186"/>
  <c r="AC186"/>
  <c r="AA186"/>
  <c r="Y186"/>
  <c r="W186"/>
  <c r="U186"/>
  <c r="DK186" s="1"/>
  <c r="S186"/>
  <c r="DI186" s="1"/>
  <c r="Q186"/>
  <c r="DH186" s="1"/>
  <c r="EU186" s="1"/>
  <c r="FB187" s="1"/>
  <c r="DP187"/>
  <c r="DN187"/>
  <c r="AE189"/>
  <c r="AC189"/>
  <c r="AA189"/>
  <c r="Y189"/>
  <c r="W189"/>
  <c r="U189"/>
  <c r="DK189" s="1"/>
  <c r="S189"/>
  <c r="DI189" s="1"/>
  <c r="Q189"/>
  <c r="DH189" s="1"/>
  <c r="EU189" s="1"/>
  <c r="FB191" s="1"/>
  <c r="DP190"/>
  <c r="DN190"/>
  <c r="EQ191"/>
  <c r="EO191"/>
  <c r="EM191"/>
  <c r="EK191"/>
  <c r="AE192"/>
  <c r="AC192"/>
  <c r="AA192"/>
  <c r="Y192"/>
  <c r="W192"/>
  <c r="U192"/>
  <c r="DK192" s="1"/>
  <c r="S192"/>
  <c r="DI192" s="1"/>
  <c r="Q192"/>
  <c r="DH192" s="1"/>
  <c r="EU192" s="1"/>
  <c r="DP193"/>
  <c r="DN193"/>
  <c r="EQ194"/>
  <c r="FJ195" s="1"/>
  <c r="EO194"/>
  <c r="FH195" s="1"/>
  <c r="EM194"/>
  <c r="EK194"/>
  <c r="FD195" s="1"/>
  <c r="DP196"/>
  <c r="DN196"/>
  <c r="EQ197"/>
  <c r="EO197"/>
  <c r="EM197"/>
  <c r="EK197"/>
  <c r="AE199"/>
  <c r="AC199"/>
  <c r="AA199"/>
  <c r="Y199"/>
  <c r="W199"/>
  <c r="U199"/>
  <c r="DK199" s="1"/>
  <c r="S199"/>
  <c r="DI199" s="1"/>
  <c r="Q199"/>
  <c r="DH199" s="1"/>
  <c r="EU199" s="1"/>
  <c r="AE202"/>
  <c r="AC202"/>
  <c r="AA202"/>
  <c r="Y202"/>
  <c r="W202"/>
  <c r="U202"/>
  <c r="DK202" s="1"/>
  <c r="S202"/>
  <c r="DI202" s="1"/>
  <c r="Q202"/>
  <c r="DH202" s="1"/>
  <c r="EU202" s="1"/>
  <c r="FB203" s="1"/>
  <c r="DP203"/>
  <c r="DN203"/>
  <c r="AE205"/>
  <c r="AC205"/>
  <c r="AA205"/>
  <c r="Y205"/>
  <c r="W205"/>
  <c r="U205"/>
  <c r="DK205" s="1"/>
  <c r="S205"/>
  <c r="DI205" s="1"/>
  <c r="Q205"/>
  <c r="DH205" s="1"/>
  <c r="EU205" s="1"/>
  <c r="DP206"/>
  <c r="DN206"/>
  <c r="EQ207"/>
  <c r="EO207"/>
  <c r="EM207"/>
  <c r="EK207"/>
  <c r="AE208"/>
  <c r="AC208"/>
  <c r="AA208"/>
  <c r="Y208"/>
  <c r="W208"/>
  <c r="U208"/>
  <c r="DK208" s="1"/>
  <c r="S208"/>
  <c r="DI208" s="1"/>
  <c r="Q208"/>
  <c r="DH208" s="1"/>
  <c r="EU208" s="1"/>
  <c r="DP209"/>
  <c r="DN209"/>
  <c r="EQ210"/>
  <c r="FJ211" s="1"/>
  <c r="EO210"/>
  <c r="FH211" s="1"/>
  <c r="EM210"/>
  <c r="EK210"/>
  <c r="FD211" s="1"/>
  <c r="DP212"/>
  <c r="DN212"/>
  <c r="EQ213"/>
  <c r="EO213"/>
  <c r="EM213"/>
  <c r="EK213"/>
  <c r="AE215"/>
  <c r="AC215"/>
  <c r="AA215"/>
  <c r="Y215"/>
  <c r="W215"/>
  <c r="U215"/>
  <c r="DK215" s="1"/>
  <c r="S215"/>
  <c r="DI215" s="1"/>
  <c r="Q215"/>
  <c r="DH215" s="1"/>
  <c r="EU215" s="1"/>
  <c r="AE218"/>
  <c r="AC218"/>
  <c r="AA218"/>
  <c r="Y218"/>
  <c r="W218"/>
  <c r="U218"/>
  <c r="DK218" s="1"/>
  <c r="S218"/>
  <c r="DI218" s="1"/>
  <c r="Q218"/>
  <c r="DH218" s="1"/>
  <c r="EU218" s="1"/>
  <c r="FB219" s="1"/>
  <c r="DP219"/>
  <c r="DN219"/>
  <c r="AE221"/>
  <c r="AC221"/>
  <c r="AA221"/>
  <c r="Y221"/>
  <c r="W221"/>
  <c r="U221"/>
  <c r="DK221" s="1"/>
  <c r="S221"/>
  <c r="DI221" s="1"/>
  <c r="Q221"/>
  <c r="DH221" s="1"/>
  <c r="EU221" s="1"/>
  <c r="DP222"/>
  <c r="DN222"/>
  <c r="EQ223"/>
  <c r="EO223"/>
  <c r="EM223"/>
  <c r="EK223"/>
  <c r="AE224"/>
  <c r="AC224"/>
  <c r="AA224"/>
  <c r="Y224"/>
  <c r="W224"/>
  <c r="U224"/>
  <c r="DK224" s="1"/>
  <c r="S224"/>
  <c r="DI224" s="1"/>
  <c r="Q224"/>
  <c r="DH224" s="1"/>
  <c r="EU224" s="1"/>
  <c r="DP225"/>
  <c r="DN225"/>
  <c r="EQ226"/>
  <c r="FJ227" s="1"/>
  <c r="EO226"/>
  <c r="FH227" s="1"/>
  <c r="EM226"/>
  <c r="EK226"/>
  <c r="FD227" s="1"/>
  <c r="DP228"/>
  <c r="DN228"/>
  <c r="EQ229"/>
  <c r="EO229"/>
  <c r="EM229"/>
  <c r="EK229"/>
  <c r="AE231"/>
  <c r="AC231"/>
  <c r="AA231"/>
  <c r="Y231"/>
  <c r="W231"/>
  <c r="U231"/>
  <c r="DK231" s="1"/>
  <c r="S231"/>
  <c r="DI231" s="1"/>
  <c r="Q231"/>
  <c r="DH231" s="1"/>
  <c r="EU231" s="1"/>
  <c r="AE234"/>
  <c r="AC234"/>
  <c r="AA234"/>
  <c r="Y234"/>
  <c r="W234"/>
  <c r="U234"/>
  <c r="DK234" s="1"/>
  <c r="S234"/>
  <c r="DI234" s="1"/>
  <c r="Q234"/>
  <c r="DH234" s="1"/>
  <c r="EU234" s="1"/>
  <c r="FB235" s="1"/>
  <c r="DP235"/>
  <c r="DN235"/>
  <c r="AE237"/>
  <c r="AC237"/>
  <c r="AA237"/>
  <c r="Y237"/>
  <c r="W237"/>
  <c r="U237"/>
  <c r="DK237" s="1"/>
  <c r="S237"/>
  <c r="DI237" s="1"/>
  <c r="Q237"/>
  <c r="DH237" s="1"/>
  <c r="EU237" s="1"/>
  <c r="DP238"/>
  <c r="DN238"/>
  <c r="EQ239"/>
  <c r="EO239"/>
  <c r="EM239"/>
  <c r="EK239"/>
  <c r="AE240"/>
  <c r="AC240"/>
  <c r="AA240"/>
  <c r="Y240"/>
  <c r="W240"/>
  <c r="U240"/>
  <c r="DK240" s="1"/>
  <c r="S240"/>
  <c r="DI240" s="1"/>
  <c r="Q240"/>
  <c r="DH240" s="1"/>
  <c r="DP241"/>
  <c r="DN241"/>
  <c r="EQ242"/>
  <c r="FJ243" s="1"/>
  <c r="EO242"/>
  <c r="FH243" s="1"/>
  <c r="EM242"/>
  <c r="EK242"/>
  <c r="FD243" s="1"/>
  <c r="DP244"/>
  <c r="DN244"/>
  <c r="EQ245"/>
  <c r="EO245"/>
  <c r="EM245"/>
  <c r="EK245"/>
  <c r="AE247"/>
  <c r="AC247"/>
  <c r="AA247"/>
  <c r="Y247"/>
  <c r="W247"/>
  <c r="U247"/>
  <c r="DK247" s="1"/>
  <c r="S247"/>
  <c r="DI247" s="1"/>
  <c r="Q247"/>
  <c r="DH247" s="1"/>
  <c r="EU247" s="1"/>
  <c r="AE250"/>
  <c r="AC250"/>
  <c r="AA250"/>
  <c r="Y250"/>
  <c r="W250"/>
  <c r="U250"/>
  <c r="DK250" s="1"/>
  <c r="S250"/>
  <c r="DI250" s="1"/>
  <c r="Q250"/>
  <c r="DH250" s="1"/>
  <c r="EU250" s="1"/>
  <c r="FB251" s="1"/>
  <c r="DP251"/>
  <c r="DN251"/>
  <c r="AE253"/>
  <c r="AC253"/>
  <c r="AA253"/>
  <c r="Y253"/>
  <c r="W253"/>
  <c r="U253"/>
  <c r="DK253" s="1"/>
  <c r="S253"/>
  <c r="DI253" s="1"/>
  <c r="Q253"/>
  <c r="DH253" s="1"/>
  <c r="EU253" s="1"/>
  <c r="DP254"/>
  <c r="DN254"/>
  <c r="EQ255"/>
  <c r="EO255"/>
  <c r="EM255"/>
  <c r="EK255"/>
  <c r="AE256"/>
  <c r="AC256"/>
  <c r="AA256"/>
  <c r="Y256"/>
  <c r="W256"/>
  <c r="U256"/>
  <c r="DK256" s="1"/>
  <c r="S256"/>
  <c r="DI256" s="1"/>
  <c r="Q256"/>
  <c r="DH256" s="1"/>
  <c r="EU256" s="1"/>
  <c r="DP257"/>
  <c r="DN257"/>
  <c r="EQ258"/>
  <c r="FJ259" s="1"/>
  <c r="EO258"/>
  <c r="FH259" s="1"/>
  <c r="EM258"/>
  <c r="EK258"/>
  <c r="FD259" s="1"/>
  <c r="DP260"/>
  <c r="DN260"/>
  <c r="EQ261"/>
  <c r="EO261"/>
  <c r="EM261"/>
  <c r="EK261"/>
  <c r="AE263"/>
  <c r="AC263"/>
  <c r="AA263"/>
  <c r="Y263"/>
  <c r="W263"/>
  <c r="U263"/>
  <c r="DK263" s="1"/>
  <c r="S263"/>
  <c r="DI263" s="1"/>
  <c r="Q263"/>
  <c r="DH263" s="1"/>
  <c r="EU263" s="1"/>
  <c r="AE266"/>
  <c r="AC266"/>
  <c r="AA266"/>
  <c r="Y266"/>
  <c r="W266"/>
  <c r="U266"/>
  <c r="DK266" s="1"/>
  <c r="S266"/>
  <c r="DI266" s="1"/>
  <c r="Q266"/>
  <c r="DH266" s="1"/>
  <c r="EU266" s="1"/>
  <c r="FB267" s="1"/>
  <c r="DP267"/>
  <c r="DN267"/>
  <c r="AE269"/>
  <c r="AC269"/>
  <c r="AA269"/>
  <c r="Y269"/>
  <c r="W269"/>
  <c r="U269"/>
  <c r="DK269" s="1"/>
  <c r="S269"/>
  <c r="DI269" s="1"/>
  <c r="Q269"/>
  <c r="DH269" s="1"/>
  <c r="EU269" s="1"/>
  <c r="DQ270"/>
  <c r="DO270"/>
  <c r="DP270"/>
  <c r="DN270"/>
  <c r="DM25"/>
  <c r="DO25"/>
  <c r="DQ25"/>
  <c r="T26"/>
  <c r="X26"/>
  <c r="AB26"/>
  <c r="AF26"/>
  <c r="EJ26"/>
  <c r="EL26"/>
  <c r="EN26"/>
  <c r="EP26"/>
  <c r="FI27" s="1"/>
  <c r="DM27"/>
  <c r="DO27"/>
  <c r="DQ27"/>
  <c r="T29"/>
  <c r="X29"/>
  <c r="AB29"/>
  <c r="AF29"/>
  <c r="EJ29"/>
  <c r="R31"/>
  <c r="DG31" s="1"/>
  <c r="ET31" s="1"/>
  <c r="V31"/>
  <c r="Z31"/>
  <c r="AD31"/>
  <c r="AF31"/>
  <c r="EL31"/>
  <c r="EP31"/>
  <c r="FI31" s="1"/>
  <c r="T32"/>
  <c r="X32"/>
  <c r="AB32"/>
  <c r="AF32"/>
  <c r="T34"/>
  <c r="X34"/>
  <c r="AB34"/>
  <c r="AF34"/>
  <c r="EL34"/>
  <c r="EN34"/>
  <c r="V37"/>
  <c r="Z37"/>
  <c r="AD37"/>
  <c r="EJ37"/>
  <c r="EN37"/>
  <c r="EP37"/>
  <c r="DM38"/>
  <c r="DO38"/>
  <c r="DQ38"/>
  <c r="T39"/>
  <c r="X39"/>
  <c r="AB39"/>
  <c r="AF39"/>
  <c r="EL39"/>
  <c r="EP39"/>
  <c r="R40"/>
  <c r="DG40" s="1"/>
  <c r="ET40" s="1"/>
  <c r="V40"/>
  <c r="AD40"/>
  <c r="T42"/>
  <c r="X42"/>
  <c r="AB42"/>
  <c r="AF42"/>
  <c r="EL42"/>
  <c r="EN42"/>
  <c r="EP42"/>
  <c r="FI43" s="1"/>
  <c r="DM43"/>
  <c r="DO43"/>
  <c r="DQ43"/>
  <c r="DM44"/>
  <c r="DO44"/>
  <c r="DQ44"/>
  <c r="T45"/>
  <c r="X45"/>
  <c r="Z45"/>
  <c r="AD45"/>
  <c r="EJ45"/>
  <c r="EN45"/>
  <c r="T47"/>
  <c r="X47"/>
  <c r="AB47"/>
  <c r="AD47"/>
  <c r="EL47"/>
  <c r="EP47"/>
  <c r="FI47" s="1"/>
  <c r="R48"/>
  <c r="DG48" s="1"/>
  <c r="ET48" s="1"/>
  <c r="V48"/>
  <c r="Z48"/>
  <c r="AD48"/>
  <c r="T50"/>
  <c r="Z50"/>
  <c r="AD50"/>
  <c r="EN50"/>
  <c r="DM52"/>
  <c r="DO52"/>
  <c r="DQ52"/>
  <c r="R53"/>
  <c r="DG53" s="1"/>
  <c r="ET53" s="1"/>
  <c r="V53"/>
  <c r="Z53"/>
  <c r="AD53"/>
  <c r="EJ53"/>
  <c r="EL53"/>
  <c r="EN53"/>
  <c r="EP53"/>
  <c r="FI55" s="1"/>
  <c r="DM54"/>
  <c r="DO54"/>
  <c r="DQ54"/>
  <c r="R55"/>
  <c r="DG55" s="1"/>
  <c r="ET55" s="1"/>
  <c r="V55"/>
  <c r="Z55"/>
  <c r="AD55"/>
  <c r="AF55"/>
  <c r="EN55"/>
  <c r="R56"/>
  <c r="DG56" s="1"/>
  <c r="ET56" s="1"/>
  <c r="V56"/>
  <c r="Z56"/>
  <c r="AD56"/>
  <c r="AF56"/>
  <c r="T58"/>
  <c r="X58"/>
  <c r="AD58"/>
  <c r="EJ58"/>
  <c r="EN58"/>
  <c r="EP58"/>
  <c r="FI59" s="1"/>
  <c r="DM59"/>
  <c r="DO59"/>
  <c r="DQ59"/>
  <c r="DM60"/>
  <c r="DO60"/>
  <c r="DQ60"/>
  <c r="R61"/>
  <c r="DG61" s="1"/>
  <c r="ET61" s="1"/>
  <c r="V61"/>
  <c r="AB61"/>
  <c r="AF61"/>
  <c r="EJ61"/>
  <c r="EN61"/>
  <c r="EP61"/>
  <c r="FI63" s="1"/>
  <c r="DM62"/>
  <c r="DO62"/>
  <c r="DQ62"/>
  <c r="R63"/>
  <c r="DG63" s="1"/>
  <c r="ET63" s="1"/>
  <c r="V63"/>
  <c r="Z63"/>
  <c r="AD63"/>
  <c r="EJ63"/>
  <c r="EN63"/>
  <c r="R64"/>
  <c r="DG64" s="1"/>
  <c r="ET64" s="1"/>
  <c r="V64"/>
  <c r="X64"/>
  <c r="AB64"/>
  <c r="AF64"/>
  <c r="EO64"/>
  <c r="EQ64"/>
  <c r="DM65"/>
  <c r="DO65"/>
  <c r="DQ65"/>
  <c r="V66"/>
  <c r="Z66"/>
  <c r="AD66"/>
  <c r="EJ66"/>
  <c r="EN66"/>
  <c r="EP66"/>
  <c r="FI67" s="1"/>
  <c r="DM67"/>
  <c r="DO67"/>
  <c r="DQ67"/>
  <c r="DM68"/>
  <c r="DO68"/>
  <c r="DQ68"/>
  <c r="T69"/>
  <c r="X69"/>
  <c r="AB69"/>
  <c r="AF69"/>
  <c r="EJ69"/>
  <c r="EN69"/>
  <c r="EP69"/>
  <c r="FI71" s="1"/>
  <c r="DM70"/>
  <c r="DO70"/>
  <c r="DQ70"/>
  <c r="T71"/>
  <c r="Z71"/>
  <c r="AD71"/>
  <c r="EJ71"/>
  <c r="EN71"/>
  <c r="R72"/>
  <c r="DG72" s="1"/>
  <c r="ET72" s="1"/>
  <c r="V72"/>
  <c r="Z72"/>
  <c r="AD72"/>
  <c r="R74"/>
  <c r="DG74" s="1"/>
  <c r="ET74" s="1"/>
  <c r="T74"/>
  <c r="X74"/>
  <c r="AD74"/>
  <c r="EJ74"/>
  <c r="EL74"/>
  <c r="EN74"/>
  <c r="EP74"/>
  <c r="FI75" s="1"/>
  <c r="DM75"/>
  <c r="DO75"/>
  <c r="DQ75"/>
  <c r="DM76"/>
  <c r="DO76"/>
  <c r="DQ76"/>
  <c r="T77"/>
  <c r="X77"/>
  <c r="AB77"/>
  <c r="AD77"/>
  <c r="EJ77"/>
  <c r="EN77"/>
  <c r="EP77"/>
  <c r="DM78"/>
  <c r="DO78"/>
  <c r="DQ78"/>
  <c r="V79"/>
  <c r="AB79"/>
  <c r="AD79"/>
  <c r="EL79"/>
  <c r="EP79"/>
  <c r="T80"/>
  <c r="X80"/>
  <c r="AB80"/>
  <c r="AD80"/>
  <c r="R82"/>
  <c r="DG82" s="1"/>
  <c r="ET82" s="1"/>
  <c r="V82"/>
  <c r="DL82" s="1"/>
  <c r="Z82"/>
  <c r="AB82"/>
  <c r="AF82"/>
  <c r="EL82"/>
  <c r="T85"/>
  <c r="Z85"/>
  <c r="AD85"/>
  <c r="EJ85"/>
  <c r="EN85"/>
  <c r="R87"/>
  <c r="DG87" s="1"/>
  <c r="ET87" s="1"/>
  <c r="V87"/>
  <c r="X87"/>
  <c r="AB87"/>
  <c r="AF87"/>
  <c r="EL87"/>
  <c r="EP87"/>
  <c r="FI87" s="1"/>
  <c r="T88"/>
  <c r="X88"/>
  <c r="AB88"/>
  <c r="AF88"/>
  <c r="R90"/>
  <c r="DG90" s="1"/>
  <c r="ET90" s="1"/>
  <c r="V90"/>
  <c r="AB90"/>
  <c r="AF90"/>
  <c r="EL90"/>
  <c r="EP90"/>
  <c r="FI91" s="1"/>
  <c r="DM91"/>
  <c r="DO91"/>
  <c r="DQ91"/>
  <c r="DM92"/>
  <c r="DO92"/>
  <c r="DQ92"/>
  <c r="R93"/>
  <c r="DG93" s="1"/>
  <c r="ET93" s="1"/>
  <c r="V93"/>
  <c r="Z93"/>
  <c r="AD93"/>
  <c r="EJ93"/>
  <c r="EN93"/>
  <c r="R95"/>
  <c r="DG95" s="1"/>
  <c r="ET95" s="1"/>
  <c r="V95"/>
  <c r="Z95"/>
  <c r="AD95"/>
  <c r="EJ95"/>
  <c r="EN95"/>
  <c r="T96"/>
  <c r="X96"/>
  <c r="AB96"/>
  <c r="AF96"/>
  <c r="EO96"/>
  <c r="EQ96"/>
  <c r="DM97"/>
  <c r="DO97"/>
  <c r="DQ97"/>
  <c r="T98"/>
  <c r="V98"/>
  <c r="Z98"/>
  <c r="AD98"/>
  <c r="EL98"/>
  <c r="EN98"/>
  <c r="DM99"/>
  <c r="DO99"/>
  <c r="DQ99"/>
  <c r="T101"/>
  <c r="X101"/>
  <c r="AB101"/>
  <c r="EL101"/>
  <c r="T103"/>
  <c r="X103"/>
  <c r="AB103"/>
  <c r="AF103"/>
  <c r="EL103"/>
  <c r="EP103"/>
  <c r="FI103" s="1"/>
  <c r="T104"/>
  <c r="Z104"/>
  <c r="AD104"/>
  <c r="R106"/>
  <c r="DG106" s="1"/>
  <c r="ET106" s="1"/>
  <c r="V106"/>
  <c r="Z106"/>
  <c r="AD106"/>
  <c r="EJ106"/>
  <c r="EN106"/>
  <c r="R109"/>
  <c r="DG109" s="1"/>
  <c r="ET109" s="1"/>
  <c r="V109"/>
  <c r="AB109"/>
  <c r="AF109"/>
  <c r="EJ109"/>
  <c r="EN109"/>
  <c r="EP109"/>
  <c r="DM110"/>
  <c r="DO110"/>
  <c r="DQ110"/>
  <c r="T111"/>
  <c r="X111"/>
  <c r="AB111"/>
  <c r="AF111"/>
  <c r="EL111"/>
  <c r="EP111"/>
  <c r="R112"/>
  <c r="DG112" s="1"/>
  <c r="ET112" s="1"/>
  <c r="V112"/>
  <c r="Z112"/>
  <c r="AD112"/>
  <c r="EO112"/>
  <c r="EQ112"/>
  <c r="DM113"/>
  <c r="DO113"/>
  <c r="DQ113"/>
  <c r="T114"/>
  <c r="X114"/>
  <c r="AB114"/>
  <c r="AD114"/>
  <c r="EJ114"/>
  <c r="EN114"/>
  <c r="EP114"/>
  <c r="FI115" s="1"/>
  <c r="DM115"/>
  <c r="DO115"/>
  <c r="DQ115"/>
  <c r="DM116"/>
  <c r="DO116"/>
  <c r="DQ116"/>
  <c r="R117"/>
  <c r="DG117" s="1"/>
  <c r="ET117" s="1"/>
  <c r="V117"/>
  <c r="Z117"/>
  <c r="AB117"/>
  <c r="AF117"/>
  <c r="EL117"/>
  <c r="EP117"/>
  <c r="FI119" s="1"/>
  <c r="DM118"/>
  <c r="DO118"/>
  <c r="DQ118"/>
  <c r="R119"/>
  <c r="DG119" s="1"/>
  <c r="ET119" s="1"/>
  <c r="V119"/>
  <c r="Z119"/>
  <c r="AF119"/>
  <c r="T120"/>
  <c r="V120"/>
  <c r="Z120"/>
  <c r="AD120"/>
  <c r="T122"/>
  <c r="X122"/>
  <c r="AB122"/>
  <c r="AF122"/>
  <c r="EJ122"/>
  <c r="EN122"/>
  <c r="EP122"/>
  <c r="FI123" s="1"/>
  <c r="DM123"/>
  <c r="DO123"/>
  <c r="DQ123"/>
  <c r="R125"/>
  <c r="DG125" s="1"/>
  <c r="ET125" s="1"/>
  <c r="V125"/>
  <c r="Z125"/>
  <c r="AF125"/>
  <c r="EJ125"/>
  <c r="T127"/>
  <c r="X127"/>
  <c r="AB127"/>
  <c r="AF127"/>
  <c r="EN127"/>
  <c r="T128"/>
  <c r="V128"/>
  <c r="Z128"/>
  <c r="AD128"/>
  <c r="R130"/>
  <c r="DG130" s="1"/>
  <c r="ET130" s="1"/>
  <c r="V130"/>
  <c r="Z130"/>
  <c r="AF130"/>
  <c r="EL130"/>
  <c r="DM132"/>
  <c r="DO132"/>
  <c r="DQ132"/>
  <c r="R133"/>
  <c r="DG133" s="1"/>
  <c r="ET133" s="1"/>
  <c r="X133"/>
  <c r="AB133"/>
  <c r="AF133"/>
  <c r="EJ133"/>
  <c r="EN133"/>
  <c r="EP133"/>
  <c r="DM134"/>
  <c r="DO134"/>
  <c r="DQ134"/>
  <c r="T135"/>
  <c r="X135"/>
  <c r="AB135"/>
  <c r="AF135"/>
  <c r="EL135"/>
  <c r="EP135"/>
  <c r="R136"/>
  <c r="DG136" s="1"/>
  <c r="ET136" s="1"/>
  <c r="V136"/>
  <c r="AB136"/>
  <c r="AF136"/>
  <c r="EO136"/>
  <c r="EQ136"/>
  <c r="DM137"/>
  <c r="DO137"/>
  <c r="DQ137"/>
  <c r="R138"/>
  <c r="DG138" s="1"/>
  <c r="ET138" s="1"/>
  <c r="V138"/>
  <c r="Z138"/>
  <c r="AD138"/>
  <c r="EL138"/>
  <c r="EP138"/>
  <c r="FI139" s="1"/>
  <c r="DM139"/>
  <c r="DO139"/>
  <c r="DQ139"/>
  <c r="DM140"/>
  <c r="DO140"/>
  <c r="DQ140"/>
  <c r="R141"/>
  <c r="DG141" s="1"/>
  <c r="ET141" s="1"/>
  <c r="V141"/>
  <c r="DL141" s="1"/>
  <c r="Z141"/>
  <c r="AF141"/>
  <c r="EJ141"/>
  <c r="EN141"/>
  <c r="EP141"/>
  <c r="FI143" s="1"/>
  <c r="DM142"/>
  <c r="DO142"/>
  <c r="DQ142"/>
  <c r="T143"/>
  <c r="X143"/>
  <c r="AB143"/>
  <c r="AF143"/>
  <c r="EJ143"/>
  <c r="EN143"/>
  <c r="R144"/>
  <c r="DG144" s="1"/>
  <c r="ET144" s="1"/>
  <c r="T144"/>
  <c r="X144"/>
  <c r="AB144"/>
  <c r="AF144"/>
  <c r="EP144"/>
  <c r="V145"/>
  <c r="AB145"/>
  <c r="AF145"/>
  <c r="EK145"/>
  <c r="EO145"/>
  <c r="R146"/>
  <c r="ET146" s="1"/>
  <c r="V146"/>
  <c r="Z146"/>
  <c r="AD146"/>
  <c r="EL146"/>
  <c r="EN146"/>
  <c r="EP146"/>
  <c r="DM147"/>
  <c r="DO147"/>
  <c r="DQ147"/>
  <c r="T149"/>
  <c r="Z149"/>
  <c r="AD149"/>
  <c r="EJ149"/>
  <c r="EN149"/>
  <c r="R151"/>
  <c r="DG151" s="1"/>
  <c r="ET151" s="1"/>
  <c r="V151"/>
  <c r="AB151"/>
  <c r="AF151"/>
  <c r="EL151"/>
  <c r="R152"/>
  <c r="DG152" s="1"/>
  <c r="ET152" s="1"/>
  <c r="T152"/>
  <c r="X152"/>
  <c r="Z152"/>
  <c r="AF152"/>
  <c r="EN154"/>
  <c r="EN157"/>
  <c r="AB159"/>
  <c r="EO160"/>
  <c r="T162"/>
  <c r="AB162"/>
  <c r="DM163"/>
  <c r="DQ163"/>
  <c r="X165"/>
  <c r="AF165"/>
  <c r="DM166"/>
  <c r="DQ166"/>
  <c r="EN167"/>
  <c r="X168"/>
  <c r="AF168"/>
  <c r="EN170"/>
  <c r="DM172"/>
  <c r="EJ173"/>
  <c r="AB175"/>
  <c r="EO176"/>
  <c r="T178"/>
  <c r="AB178"/>
  <c r="DM179"/>
  <c r="DQ179"/>
  <c r="X181"/>
  <c r="AF181"/>
  <c r="EJ183"/>
  <c r="T184"/>
  <c r="X184"/>
  <c r="AF184"/>
  <c r="EJ186"/>
  <c r="EN186"/>
  <c r="DM188"/>
  <c r="DQ188"/>
  <c r="EJ189"/>
  <c r="T191"/>
  <c r="AB191"/>
  <c r="AF191"/>
  <c r="X194"/>
  <c r="AB194"/>
  <c r="AF194"/>
  <c r="R25"/>
  <c r="DG25" s="1"/>
  <c r="T25"/>
  <c r="V25"/>
  <c r="X25"/>
  <c r="Z25"/>
  <c r="AB25"/>
  <c r="AD25"/>
  <c r="DN25"/>
  <c r="EJ25"/>
  <c r="EL25"/>
  <c r="EN25"/>
  <c r="ES25" s="1"/>
  <c r="Q26"/>
  <c r="DH26" s="1"/>
  <c r="EU26" s="1"/>
  <c r="S26"/>
  <c r="DI26" s="1"/>
  <c r="U26"/>
  <c r="W26"/>
  <c r="Y26"/>
  <c r="AA26"/>
  <c r="AC26"/>
  <c r="AE26"/>
  <c r="AG26" s="1"/>
  <c r="EK26"/>
  <c r="FD27" s="1"/>
  <c r="EM26"/>
  <c r="ES26" s="1"/>
  <c r="EO26"/>
  <c r="FH27" s="1"/>
  <c r="R27"/>
  <c r="DG27" s="1"/>
  <c r="ET27" s="1"/>
  <c r="T27"/>
  <c r="V27"/>
  <c r="X27"/>
  <c r="Z27"/>
  <c r="AB27"/>
  <c r="AD27"/>
  <c r="DN27"/>
  <c r="EJ27"/>
  <c r="ER27" s="1"/>
  <c r="EL27"/>
  <c r="EN27"/>
  <c r="ES27" s="1"/>
  <c r="R28"/>
  <c r="DG28" s="1"/>
  <c r="ET28" s="1"/>
  <c r="T28"/>
  <c r="V28"/>
  <c r="X28"/>
  <c r="Z28"/>
  <c r="AB28"/>
  <c r="AD28"/>
  <c r="DN28"/>
  <c r="DP28"/>
  <c r="EO28"/>
  <c r="Q29"/>
  <c r="DH29" s="1"/>
  <c r="EU29" s="1"/>
  <c r="S29"/>
  <c r="DI29" s="1"/>
  <c r="U29"/>
  <c r="W29"/>
  <c r="Y29"/>
  <c r="AA29"/>
  <c r="AC29"/>
  <c r="AE29"/>
  <c r="AG29" s="1"/>
  <c r="EK29"/>
  <c r="EM29"/>
  <c r="EO29"/>
  <c r="EQ29"/>
  <c r="R30"/>
  <c r="DG30" s="1"/>
  <c r="ET30" s="1"/>
  <c r="T30"/>
  <c r="V30"/>
  <c r="X30"/>
  <c r="Z30"/>
  <c r="AB30"/>
  <c r="AD30"/>
  <c r="DN30"/>
  <c r="DP30"/>
  <c r="EJ30"/>
  <c r="ER30" s="1"/>
  <c r="EL30"/>
  <c r="EN30"/>
  <c r="ES30" s="1"/>
  <c r="Q31"/>
  <c r="DH31" s="1"/>
  <c r="EU31" s="1"/>
  <c r="S31"/>
  <c r="DI31" s="1"/>
  <c r="U31"/>
  <c r="W31"/>
  <c r="Y31"/>
  <c r="AA31"/>
  <c r="AC31"/>
  <c r="AE31"/>
  <c r="AG31" s="1"/>
  <c r="EK31"/>
  <c r="EM31"/>
  <c r="ES31" s="1"/>
  <c r="EO31"/>
  <c r="EQ31"/>
  <c r="Q32"/>
  <c r="DH32" s="1"/>
  <c r="EU32" s="1"/>
  <c r="S32"/>
  <c r="DI32" s="1"/>
  <c r="U32"/>
  <c r="W32"/>
  <c r="Y32"/>
  <c r="AA32"/>
  <c r="AC32"/>
  <c r="AE32"/>
  <c r="AG32" s="1"/>
  <c r="EP32"/>
  <c r="R33"/>
  <c r="DG33" s="1"/>
  <c r="ET33" s="1"/>
  <c r="T33"/>
  <c r="V33"/>
  <c r="X33"/>
  <c r="Z33"/>
  <c r="AB33"/>
  <c r="AD33"/>
  <c r="DN33"/>
  <c r="DP33"/>
  <c r="EJ33"/>
  <c r="EL33"/>
  <c r="EN33"/>
  <c r="Q34"/>
  <c r="DH34" s="1"/>
  <c r="EU34" s="1"/>
  <c r="FB35" s="1"/>
  <c r="S34"/>
  <c r="DI34" s="1"/>
  <c r="U34"/>
  <c r="W34"/>
  <c r="Y34"/>
  <c r="AA34"/>
  <c r="AC34"/>
  <c r="AE34"/>
  <c r="AG34" s="1"/>
  <c r="EK34"/>
  <c r="FD35" s="1"/>
  <c r="EM34"/>
  <c r="ES34" s="1"/>
  <c r="EO34"/>
  <c r="FH35" s="1"/>
  <c r="EQ34"/>
  <c r="FJ35" s="1"/>
  <c r="R35"/>
  <c r="DG35" s="1"/>
  <c r="ET35" s="1"/>
  <c r="T35"/>
  <c r="V35"/>
  <c r="X35"/>
  <c r="Z35"/>
  <c r="AB35"/>
  <c r="AD35"/>
  <c r="DN35"/>
  <c r="DP35"/>
  <c r="EJ35"/>
  <c r="EL35"/>
  <c r="EN35"/>
  <c r="ES35" s="1"/>
  <c r="R36"/>
  <c r="DG36" s="1"/>
  <c r="ET36" s="1"/>
  <c r="T36"/>
  <c r="V36"/>
  <c r="X36"/>
  <c r="Z36"/>
  <c r="AB36"/>
  <c r="AD36"/>
  <c r="DN36"/>
  <c r="DP36"/>
  <c r="EO36"/>
  <c r="Q37"/>
  <c r="DH37" s="1"/>
  <c r="EU37" s="1"/>
  <c r="FB39" s="1"/>
  <c r="S37"/>
  <c r="DI37" s="1"/>
  <c r="U37"/>
  <c r="W37"/>
  <c r="Y37"/>
  <c r="AA37"/>
  <c r="AC37"/>
  <c r="AE37"/>
  <c r="AG37" s="1"/>
  <c r="EK37"/>
  <c r="FD39" s="1"/>
  <c r="EM37"/>
  <c r="EO37"/>
  <c r="FH39" s="1"/>
  <c r="EQ37"/>
  <c r="R38"/>
  <c r="DG38" s="1"/>
  <c r="ET38" s="1"/>
  <c r="T38"/>
  <c r="V38"/>
  <c r="X38"/>
  <c r="Z38"/>
  <c r="AB38"/>
  <c r="AD38"/>
  <c r="DN38"/>
  <c r="EJ38"/>
  <c r="ER38" s="1"/>
  <c r="EL38"/>
  <c r="FE39" s="1"/>
  <c r="EN38"/>
  <c r="ES38" s="1"/>
  <c r="Q39"/>
  <c r="DH39" s="1"/>
  <c r="EU39" s="1"/>
  <c r="S39"/>
  <c r="DI39" s="1"/>
  <c r="U39"/>
  <c r="W39"/>
  <c r="Y39"/>
  <c r="AA39"/>
  <c r="AC39"/>
  <c r="AE39"/>
  <c r="AG39" s="1"/>
  <c r="EK39"/>
  <c r="EM39"/>
  <c r="ES39" s="1"/>
  <c r="EO39"/>
  <c r="EQ39"/>
  <c r="Q40"/>
  <c r="DH40" s="1"/>
  <c r="EU40" s="1"/>
  <c r="S40"/>
  <c r="DI40" s="1"/>
  <c r="U40"/>
  <c r="W40"/>
  <c r="Y40"/>
  <c r="AA40"/>
  <c r="AC40"/>
  <c r="AE40"/>
  <c r="AG40" s="1"/>
  <c r="EP40"/>
  <c r="R41"/>
  <c r="DG41" s="1"/>
  <c r="ET41" s="1"/>
  <c r="T41"/>
  <c r="V41"/>
  <c r="X41"/>
  <c r="Z41"/>
  <c r="AB41"/>
  <c r="AD41"/>
  <c r="DN41"/>
  <c r="DP41"/>
  <c r="EJ41"/>
  <c r="EL41"/>
  <c r="FE43" s="1"/>
  <c r="EN41"/>
  <c r="Q42"/>
  <c r="DH42" s="1"/>
  <c r="EU42" s="1"/>
  <c r="FB43" s="1"/>
  <c r="S42"/>
  <c r="DI42" s="1"/>
  <c r="U42"/>
  <c r="W42"/>
  <c r="Y42"/>
  <c r="AA42"/>
  <c r="AC42"/>
  <c r="AE42"/>
  <c r="AG42" s="1"/>
  <c r="EK42"/>
  <c r="FD43" s="1"/>
  <c r="EM42"/>
  <c r="ES42" s="1"/>
  <c r="EO42"/>
  <c r="FH43" s="1"/>
  <c r="EQ42"/>
  <c r="FJ43" s="1"/>
  <c r="R43"/>
  <c r="DG43" s="1"/>
  <c r="ET43" s="1"/>
  <c r="T43"/>
  <c r="V43"/>
  <c r="X43"/>
  <c r="Z43"/>
  <c r="AB43"/>
  <c r="AD43"/>
  <c r="DN43"/>
  <c r="EJ43"/>
  <c r="ER43" s="1"/>
  <c r="EL43"/>
  <c r="EN43"/>
  <c r="ES43" s="1"/>
  <c r="R44"/>
  <c r="DG44" s="1"/>
  <c r="ET44" s="1"/>
  <c r="T44"/>
  <c r="V44"/>
  <c r="X44"/>
  <c r="Z44"/>
  <c r="AB44"/>
  <c r="AD44"/>
  <c r="DN44"/>
  <c r="EO44"/>
  <c r="Q45"/>
  <c r="DH45" s="1"/>
  <c r="EU45" s="1"/>
  <c r="S45"/>
  <c r="DI45" s="1"/>
  <c r="U45"/>
  <c r="W45"/>
  <c r="Y45"/>
  <c r="AA45"/>
  <c r="AC45"/>
  <c r="AE45"/>
  <c r="AG45" s="1"/>
  <c r="EK45"/>
  <c r="EM45"/>
  <c r="EO45"/>
  <c r="EQ45"/>
  <c r="R46"/>
  <c r="DG46" s="1"/>
  <c r="ET46" s="1"/>
  <c r="T46"/>
  <c r="V46"/>
  <c r="X46"/>
  <c r="Z46"/>
  <c r="AB46"/>
  <c r="AD46"/>
  <c r="DN46"/>
  <c r="DP46"/>
  <c r="EJ46"/>
  <c r="EL46"/>
  <c r="EN46"/>
  <c r="ES46" s="1"/>
  <c r="Q47"/>
  <c r="DH47" s="1"/>
  <c r="EU47" s="1"/>
  <c r="S47"/>
  <c r="DI47" s="1"/>
  <c r="U47"/>
  <c r="W47"/>
  <c r="Y47"/>
  <c r="AA47"/>
  <c r="AC47"/>
  <c r="AE47"/>
  <c r="AG47" s="1"/>
  <c r="EK47"/>
  <c r="EM47"/>
  <c r="ES47" s="1"/>
  <c r="EO47"/>
  <c r="EQ47"/>
  <c r="Q48"/>
  <c r="DH48" s="1"/>
  <c r="EU48" s="1"/>
  <c r="S48"/>
  <c r="DI48" s="1"/>
  <c r="U48"/>
  <c r="W48"/>
  <c r="Y48"/>
  <c r="AA48"/>
  <c r="AC48"/>
  <c r="AE48"/>
  <c r="AG48" s="1"/>
  <c r="EP48"/>
  <c r="R49"/>
  <c r="DG49" s="1"/>
  <c r="ET49" s="1"/>
  <c r="T49"/>
  <c r="V49"/>
  <c r="X49"/>
  <c r="Z49"/>
  <c r="AB49"/>
  <c r="AD49"/>
  <c r="DN49"/>
  <c r="DP49"/>
  <c r="EJ49"/>
  <c r="EL49"/>
  <c r="EN49"/>
  <c r="ES49" s="1"/>
  <c r="Q50"/>
  <c r="DH50" s="1"/>
  <c r="EU50" s="1"/>
  <c r="FB51" s="1"/>
  <c r="S50"/>
  <c r="DI50" s="1"/>
  <c r="U50"/>
  <c r="W50"/>
  <c r="Y50"/>
  <c r="AA50"/>
  <c r="AC50"/>
  <c r="AE50"/>
  <c r="AG50" s="1"/>
  <c r="EK50"/>
  <c r="FD51" s="1"/>
  <c r="EM50"/>
  <c r="ES50" s="1"/>
  <c r="EO50"/>
  <c r="FH51" s="1"/>
  <c r="EQ50"/>
  <c r="FJ51" s="1"/>
  <c r="R51"/>
  <c r="DG51" s="1"/>
  <c r="ET51" s="1"/>
  <c r="T51"/>
  <c r="V51"/>
  <c r="X51"/>
  <c r="Z51"/>
  <c r="AB51"/>
  <c r="AD51"/>
  <c r="DN51"/>
  <c r="DP51"/>
  <c r="EJ51"/>
  <c r="ER51" s="1"/>
  <c r="EL51"/>
  <c r="EN51"/>
  <c r="ES51" s="1"/>
  <c r="R52"/>
  <c r="DG52" s="1"/>
  <c r="ET52" s="1"/>
  <c r="T52"/>
  <c r="V52"/>
  <c r="X52"/>
  <c r="Z52"/>
  <c r="AB52"/>
  <c r="AD52"/>
  <c r="DN52"/>
  <c r="EO52"/>
  <c r="Q53"/>
  <c r="DH53" s="1"/>
  <c r="EU53" s="1"/>
  <c r="S53"/>
  <c r="DI53" s="1"/>
  <c r="U53"/>
  <c r="W53"/>
  <c r="Y53"/>
  <c r="AA53"/>
  <c r="AC53"/>
  <c r="AE53"/>
  <c r="AG53" s="1"/>
  <c r="EK53"/>
  <c r="EM53"/>
  <c r="EO53"/>
  <c r="R54"/>
  <c r="DG54" s="1"/>
  <c r="ET54" s="1"/>
  <c r="T54"/>
  <c r="V54"/>
  <c r="X54"/>
  <c r="Z54"/>
  <c r="AB54"/>
  <c r="AD54"/>
  <c r="DN54"/>
  <c r="EJ54"/>
  <c r="EL54"/>
  <c r="EN54"/>
  <c r="ES54" s="1"/>
  <c r="Q55"/>
  <c r="DH55" s="1"/>
  <c r="EU55" s="1"/>
  <c r="S55"/>
  <c r="DI55" s="1"/>
  <c r="U55"/>
  <c r="W55"/>
  <c r="Y55"/>
  <c r="AA55"/>
  <c r="AC55"/>
  <c r="AE55"/>
  <c r="AG55" s="1"/>
  <c r="EK55"/>
  <c r="EM55"/>
  <c r="ES55" s="1"/>
  <c r="EO55"/>
  <c r="EQ55"/>
  <c r="FJ55" s="1"/>
  <c r="Q56"/>
  <c r="DH56" s="1"/>
  <c r="EU56" s="1"/>
  <c r="S56"/>
  <c r="DI56" s="1"/>
  <c r="U56"/>
  <c r="W56"/>
  <c r="Y56"/>
  <c r="AA56"/>
  <c r="AC56"/>
  <c r="AE56"/>
  <c r="AG56" s="1"/>
  <c r="EP56"/>
  <c r="R57"/>
  <c r="DG57" s="1"/>
  <c r="ET57" s="1"/>
  <c r="T57"/>
  <c r="V57"/>
  <c r="X57"/>
  <c r="Z57"/>
  <c r="AB57"/>
  <c r="AD57"/>
  <c r="DN57"/>
  <c r="DP57"/>
  <c r="EJ57"/>
  <c r="EL57"/>
  <c r="EN57"/>
  <c r="FG59" s="1"/>
  <c r="Q58"/>
  <c r="DH58" s="1"/>
  <c r="EU58" s="1"/>
  <c r="FB59" s="1"/>
  <c r="S58"/>
  <c r="DI58" s="1"/>
  <c r="U58"/>
  <c r="W58"/>
  <c r="Y58"/>
  <c r="AA58"/>
  <c r="AC58"/>
  <c r="AE58"/>
  <c r="AG58" s="1"/>
  <c r="EK58"/>
  <c r="FD59" s="1"/>
  <c r="EM58"/>
  <c r="ES58" s="1"/>
  <c r="EO58"/>
  <c r="FH59" s="1"/>
  <c r="EQ58"/>
  <c r="FJ59" s="1"/>
  <c r="R59"/>
  <c r="DG59" s="1"/>
  <c r="ET59" s="1"/>
  <c r="T59"/>
  <c r="V59"/>
  <c r="X59"/>
  <c r="Z59"/>
  <c r="AB59"/>
  <c r="AD59"/>
  <c r="DN59"/>
  <c r="EJ59"/>
  <c r="EL59"/>
  <c r="EN59"/>
  <c r="ES59" s="1"/>
  <c r="R60"/>
  <c r="DG60" s="1"/>
  <c r="ET60" s="1"/>
  <c r="T60"/>
  <c r="V60"/>
  <c r="X60"/>
  <c r="Z60"/>
  <c r="AB60"/>
  <c r="AD60"/>
  <c r="DN60"/>
  <c r="EO60"/>
  <c r="Q61"/>
  <c r="DH61" s="1"/>
  <c r="EU61" s="1"/>
  <c r="S61"/>
  <c r="DI61" s="1"/>
  <c r="U61"/>
  <c r="W61"/>
  <c r="Y61"/>
  <c r="AA61"/>
  <c r="AC61"/>
  <c r="AE61"/>
  <c r="AG61" s="1"/>
  <c r="EK61"/>
  <c r="EM61"/>
  <c r="EO61"/>
  <c r="EQ61"/>
  <c r="FJ63" s="1"/>
  <c r="R62"/>
  <c r="DG62" s="1"/>
  <c r="ET62" s="1"/>
  <c r="T62"/>
  <c r="V62"/>
  <c r="X62"/>
  <c r="Z62"/>
  <c r="AB62"/>
  <c r="AD62"/>
  <c r="DN62"/>
  <c r="EJ62"/>
  <c r="EL62"/>
  <c r="EN62"/>
  <c r="ES62" s="1"/>
  <c r="Q63"/>
  <c r="DH63" s="1"/>
  <c r="EU63" s="1"/>
  <c r="S63"/>
  <c r="DI63" s="1"/>
  <c r="U63"/>
  <c r="W63"/>
  <c r="Y63"/>
  <c r="AA63"/>
  <c r="AC63"/>
  <c r="AE63"/>
  <c r="AG63" s="1"/>
  <c r="EK63"/>
  <c r="EM63"/>
  <c r="ES63" s="1"/>
  <c r="EO63"/>
  <c r="EQ63"/>
  <c r="Q64"/>
  <c r="DH64" s="1"/>
  <c r="EU64" s="1"/>
  <c r="S64"/>
  <c r="DI64" s="1"/>
  <c r="U64"/>
  <c r="W64"/>
  <c r="Y64"/>
  <c r="AA64"/>
  <c r="AC64"/>
  <c r="AE64"/>
  <c r="AG64" s="1"/>
  <c r="R65"/>
  <c r="DG65" s="1"/>
  <c r="ET65" s="1"/>
  <c r="T65"/>
  <c r="V65"/>
  <c r="X65"/>
  <c r="Z65"/>
  <c r="AB65"/>
  <c r="AD65"/>
  <c r="DN65"/>
  <c r="EJ65"/>
  <c r="EL65"/>
  <c r="EN65"/>
  <c r="FG67" s="1"/>
  <c r="Q66"/>
  <c r="DH66" s="1"/>
  <c r="EU66" s="1"/>
  <c r="FB67" s="1"/>
  <c r="S66"/>
  <c r="DI66" s="1"/>
  <c r="U66"/>
  <c r="W66"/>
  <c r="Y66"/>
  <c r="AA66"/>
  <c r="AC66"/>
  <c r="AE66"/>
  <c r="AG66" s="1"/>
  <c r="EK66"/>
  <c r="FD67" s="1"/>
  <c r="EM66"/>
  <c r="ES66" s="1"/>
  <c r="EO66"/>
  <c r="FH67" s="1"/>
  <c r="EQ66"/>
  <c r="FJ67" s="1"/>
  <c r="R67"/>
  <c r="DG67" s="1"/>
  <c r="ET67" s="1"/>
  <c r="T67"/>
  <c r="V67"/>
  <c r="X67"/>
  <c r="Z67"/>
  <c r="AB67"/>
  <c r="AD67"/>
  <c r="DN67"/>
  <c r="EJ67"/>
  <c r="EL67"/>
  <c r="EN67"/>
  <c r="ES67" s="1"/>
  <c r="R68"/>
  <c r="DG68" s="1"/>
  <c r="ET68" s="1"/>
  <c r="T68"/>
  <c r="V68"/>
  <c r="X68"/>
  <c r="Z68"/>
  <c r="AB68"/>
  <c r="AD68"/>
  <c r="DN68"/>
  <c r="EO68"/>
  <c r="Q69"/>
  <c r="DH69" s="1"/>
  <c r="EU69" s="1"/>
  <c r="S69"/>
  <c r="DI69" s="1"/>
  <c r="U69"/>
  <c r="W69"/>
  <c r="Y69"/>
  <c r="AA69"/>
  <c r="AC69"/>
  <c r="AE69"/>
  <c r="AG69" s="1"/>
  <c r="EK69"/>
  <c r="EM69"/>
  <c r="EO69"/>
  <c r="EQ69"/>
  <c r="FJ71" s="1"/>
  <c r="R70"/>
  <c r="DG70" s="1"/>
  <c r="ET70" s="1"/>
  <c r="T70"/>
  <c r="V70"/>
  <c r="X70"/>
  <c r="Z70"/>
  <c r="AB70"/>
  <c r="AD70"/>
  <c r="DN70"/>
  <c r="EJ70"/>
  <c r="EL70"/>
  <c r="EN70"/>
  <c r="ES70" s="1"/>
  <c r="Q71"/>
  <c r="DH71" s="1"/>
  <c r="EU71" s="1"/>
  <c r="S71"/>
  <c r="DI71" s="1"/>
  <c r="U71"/>
  <c r="W71"/>
  <c r="Y71"/>
  <c r="AA71"/>
  <c r="AC71"/>
  <c r="AE71"/>
  <c r="AG71" s="1"/>
  <c r="EK71"/>
  <c r="EM71"/>
  <c r="ES71" s="1"/>
  <c r="EO71"/>
  <c r="EQ71"/>
  <c r="Q72"/>
  <c r="DH72" s="1"/>
  <c r="EU72" s="1"/>
  <c r="S72"/>
  <c r="DI72" s="1"/>
  <c r="U72"/>
  <c r="W72"/>
  <c r="Y72"/>
  <c r="AA72"/>
  <c r="AC72"/>
  <c r="AE72"/>
  <c r="AG72" s="1"/>
  <c r="EP72"/>
  <c r="R73"/>
  <c r="DG73" s="1"/>
  <c r="ET73" s="1"/>
  <c r="T73"/>
  <c r="V73"/>
  <c r="X73"/>
  <c r="Z73"/>
  <c r="AB73"/>
  <c r="AD73"/>
  <c r="DN73"/>
  <c r="DP73"/>
  <c r="EJ73"/>
  <c r="EL73"/>
  <c r="EN73"/>
  <c r="Q74"/>
  <c r="DH74" s="1"/>
  <c r="EU74" s="1"/>
  <c r="FB75" s="1"/>
  <c r="S74"/>
  <c r="DI74" s="1"/>
  <c r="U74"/>
  <c r="W74"/>
  <c r="Y74"/>
  <c r="AA74"/>
  <c r="AC74"/>
  <c r="AE74"/>
  <c r="AG74" s="1"/>
  <c r="EK74"/>
  <c r="FD75" s="1"/>
  <c r="EM74"/>
  <c r="ES74" s="1"/>
  <c r="EO74"/>
  <c r="FH75" s="1"/>
  <c r="R75"/>
  <c r="DG75" s="1"/>
  <c r="ET75" s="1"/>
  <c r="T75"/>
  <c r="V75"/>
  <c r="X75"/>
  <c r="Z75"/>
  <c r="AB75"/>
  <c r="AD75"/>
  <c r="DN75"/>
  <c r="EJ75"/>
  <c r="ER75" s="1"/>
  <c r="EL75"/>
  <c r="EN75"/>
  <c r="ES75" s="1"/>
  <c r="R76"/>
  <c r="DG76" s="1"/>
  <c r="ET76" s="1"/>
  <c r="T76"/>
  <c r="V76"/>
  <c r="X76"/>
  <c r="Z76"/>
  <c r="AB76"/>
  <c r="AD76"/>
  <c r="DN76"/>
  <c r="EO76"/>
  <c r="Q77"/>
  <c r="DH77" s="1"/>
  <c r="EU77" s="1"/>
  <c r="FB79" s="1"/>
  <c r="S77"/>
  <c r="DI77" s="1"/>
  <c r="U77"/>
  <c r="W77"/>
  <c r="Y77"/>
  <c r="AA77"/>
  <c r="AC77"/>
  <c r="AE77"/>
  <c r="AG77" s="1"/>
  <c r="EK77"/>
  <c r="FD79" s="1"/>
  <c r="EM77"/>
  <c r="EO77"/>
  <c r="FH79" s="1"/>
  <c r="EQ77"/>
  <c r="R78"/>
  <c r="DG78" s="1"/>
  <c r="ET78" s="1"/>
  <c r="T78"/>
  <c r="V78"/>
  <c r="X78"/>
  <c r="Z78"/>
  <c r="AB78"/>
  <c r="AD78"/>
  <c r="DN78"/>
  <c r="EJ78"/>
  <c r="ER78" s="1"/>
  <c r="EL78"/>
  <c r="FE79" s="1"/>
  <c r="EN78"/>
  <c r="ES78" s="1"/>
  <c r="Q79"/>
  <c r="DH79" s="1"/>
  <c r="EU79" s="1"/>
  <c r="S79"/>
  <c r="DI79" s="1"/>
  <c r="U79"/>
  <c r="W79"/>
  <c r="Y79"/>
  <c r="AA79"/>
  <c r="AC79"/>
  <c r="AE79"/>
  <c r="AG79" s="1"/>
  <c r="EK79"/>
  <c r="EM79"/>
  <c r="ES79" s="1"/>
  <c r="EO79"/>
  <c r="EQ79"/>
  <c r="Q80"/>
  <c r="DH80" s="1"/>
  <c r="EU80" s="1"/>
  <c r="S80"/>
  <c r="DI80" s="1"/>
  <c r="U80"/>
  <c r="W80"/>
  <c r="Y80"/>
  <c r="AA80"/>
  <c r="AC80"/>
  <c r="AE80"/>
  <c r="AG80" s="1"/>
  <c r="EP80"/>
  <c r="R81"/>
  <c r="DG81" s="1"/>
  <c r="ET81" s="1"/>
  <c r="T81"/>
  <c r="V81"/>
  <c r="X81"/>
  <c r="Z81"/>
  <c r="AB81"/>
  <c r="AD81"/>
  <c r="DN81"/>
  <c r="DP81"/>
  <c r="EJ81"/>
  <c r="EL81"/>
  <c r="EN81"/>
  <c r="Q82"/>
  <c r="DH82" s="1"/>
  <c r="EU82" s="1"/>
  <c r="FB83" s="1"/>
  <c r="S82"/>
  <c r="DI82" s="1"/>
  <c r="U82"/>
  <c r="W82"/>
  <c r="Y82"/>
  <c r="AA82"/>
  <c r="AC82"/>
  <c r="AE82"/>
  <c r="AG82" s="1"/>
  <c r="EK82"/>
  <c r="FD83" s="1"/>
  <c r="EM82"/>
  <c r="EO82"/>
  <c r="FH83" s="1"/>
  <c r="EQ82"/>
  <c r="FJ83" s="1"/>
  <c r="R83"/>
  <c r="DG83" s="1"/>
  <c r="ET83" s="1"/>
  <c r="T83"/>
  <c r="V83"/>
  <c r="X83"/>
  <c r="Z83"/>
  <c r="AB83"/>
  <c r="AD83"/>
  <c r="DN83"/>
  <c r="DP83"/>
  <c r="EJ83"/>
  <c r="EL83"/>
  <c r="EN83"/>
  <c r="ES83" s="1"/>
  <c r="R84"/>
  <c r="DG84" s="1"/>
  <c r="ET84" s="1"/>
  <c r="T84"/>
  <c r="V84"/>
  <c r="X84"/>
  <c r="Z84"/>
  <c r="AB84"/>
  <c r="AD84"/>
  <c r="DN84"/>
  <c r="DP84"/>
  <c r="EO84"/>
  <c r="Q85"/>
  <c r="DH85" s="1"/>
  <c r="EU85" s="1"/>
  <c r="S85"/>
  <c r="DI85" s="1"/>
  <c r="U85"/>
  <c r="W85"/>
  <c r="Y85"/>
  <c r="AA85"/>
  <c r="AC85"/>
  <c r="AE85"/>
  <c r="AG85" s="1"/>
  <c r="EK85"/>
  <c r="EM85"/>
  <c r="EO85"/>
  <c r="EQ85"/>
  <c r="R86"/>
  <c r="DG86" s="1"/>
  <c r="ET86" s="1"/>
  <c r="T86"/>
  <c r="V86"/>
  <c r="X86"/>
  <c r="Z86"/>
  <c r="AB86"/>
  <c r="AD86"/>
  <c r="DN86"/>
  <c r="DP86"/>
  <c r="EJ86"/>
  <c r="EL86"/>
  <c r="EN86"/>
  <c r="ES86" s="1"/>
  <c r="Q87"/>
  <c r="DH87" s="1"/>
  <c r="EU87" s="1"/>
  <c r="S87"/>
  <c r="DI87" s="1"/>
  <c r="U87"/>
  <c r="W87"/>
  <c r="Y87"/>
  <c r="AA87"/>
  <c r="AC87"/>
  <c r="AE87"/>
  <c r="AG87" s="1"/>
  <c r="EK87"/>
  <c r="EM87"/>
  <c r="ES87" s="1"/>
  <c r="EO87"/>
  <c r="EQ87"/>
  <c r="Q88"/>
  <c r="DH88" s="1"/>
  <c r="EU88" s="1"/>
  <c r="S88"/>
  <c r="DI88" s="1"/>
  <c r="U88"/>
  <c r="W88"/>
  <c r="Y88"/>
  <c r="AA88"/>
  <c r="AC88"/>
  <c r="AE88"/>
  <c r="AG88" s="1"/>
  <c r="EP88"/>
  <c r="R89"/>
  <c r="DG89" s="1"/>
  <c r="ET89" s="1"/>
  <c r="T89"/>
  <c r="V89"/>
  <c r="X89"/>
  <c r="Z89"/>
  <c r="AB89"/>
  <c r="AD89"/>
  <c r="DN89"/>
  <c r="DP89"/>
  <c r="EJ89"/>
  <c r="EL89"/>
  <c r="EN89"/>
  <c r="FG91" s="1"/>
  <c r="Q90"/>
  <c r="DH90" s="1"/>
  <c r="EU90" s="1"/>
  <c r="FB91" s="1"/>
  <c r="S90"/>
  <c r="DI90" s="1"/>
  <c r="U90"/>
  <c r="W90"/>
  <c r="Y90"/>
  <c r="AA90"/>
  <c r="AC90"/>
  <c r="AE90"/>
  <c r="AG90" s="1"/>
  <c r="EK90"/>
  <c r="FD91" s="1"/>
  <c r="EM90"/>
  <c r="ES90" s="1"/>
  <c r="EO90"/>
  <c r="FH91" s="1"/>
  <c r="EQ90"/>
  <c r="FJ91" s="1"/>
  <c r="R91"/>
  <c r="DG91" s="1"/>
  <c r="ET91" s="1"/>
  <c r="T91"/>
  <c r="V91"/>
  <c r="X91"/>
  <c r="Z91"/>
  <c r="AB91"/>
  <c r="AD91"/>
  <c r="DN91"/>
  <c r="EJ91"/>
  <c r="EL91"/>
  <c r="EN91"/>
  <c r="ES91" s="1"/>
  <c r="R92"/>
  <c r="DG92" s="1"/>
  <c r="ET92" s="1"/>
  <c r="T92"/>
  <c r="V92"/>
  <c r="X92"/>
  <c r="Z92"/>
  <c r="AB92"/>
  <c r="AD92"/>
  <c r="DN92"/>
  <c r="EO92"/>
  <c r="Q93"/>
  <c r="DH93" s="1"/>
  <c r="EU93" s="1"/>
  <c r="S93"/>
  <c r="DI93" s="1"/>
  <c r="U93"/>
  <c r="W93"/>
  <c r="Y93"/>
  <c r="AA93"/>
  <c r="AC93"/>
  <c r="AE93"/>
  <c r="AG93" s="1"/>
  <c r="EK93"/>
  <c r="EM93"/>
  <c r="EO93"/>
  <c r="EQ93"/>
  <c r="R94"/>
  <c r="DG94" s="1"/>
  <c r="ET94" s="1"/>
  <c r="T94"/>
  <c r="V94"/>
  <c r="X94"/>
  <c r="Z94"/>
  <c r="AB94"/>
  <c r="AD94"/>
  <c r="DN94"/>
  <c r="DP94"/>
  <c r="EJ94"/>
  <c r="ER94" s="1"/>
  <c r="EL94"/>
  <c r="EN94"/>
  <c r="ES94" s="1"/>
  <c r="Q95"/>
  <c r="DH95" s="1"/>
  <c r="EU95" s="1"/>
  <c r="S95"/>
  <c r="DI95" s="1"/>
  <c r="U95"/>
  <c r="W95"/>
  <c r="Y95"/>
  <c r="AA95"/>
  <c r="AC95"/>
  <c r="AE95"/>
  <c r="AG95" s="1"/>
  <c r="EK95"/>
  <c r="EM95"/>
  <c r="ES95" s="1"/>
  <c r="EO95"/>
  <c r="EQ95"/>
  <c r="Q96"/>
  <c r="DH96" s="1"/>
  <c r="EU96" s="1"/>
  <c r="S96"/>
  <c r="DI96" s="1"/>
  <c r="U96"/>
  <c r="W96"/>
  <c r="Y96"/>
  <c r="AA96"/>
  <c r="AC96"/>
  <c r="AE96"/>
  <c r="AG96" s="1"/>
  <c r="R97"/>
  <c r="DG97" s="1"/>
  <c r="ET97" s="1"/>
  <c r="T97"/>
  <c r="V97"/>
  <c r="X97"/>
  <c r="Z97"/>
  <c r="AB97"/>
  <c r="AD97"/>
  <c r="DN97"/>
  <c r="EJ97"/>
  <c r="EL97"/>
  <c r="FE99" s="1"/>
  <c r="EN97"/>
  <c r="Q98"/>
  <c r="DH98" s="1"/>
  <c r="EU98" s="1"/>
  <c r="FB99" s="1"/>
  <c r="S98"/>
  <c r="DI98" s="1"/>
  <c r="U98"/>
  <c r="W98"/>
  <c r="Y98"/>
  <c r="AA98"/>
  <c r="AC98"/>
  <c r="AE98"/>
  <c r="AG98" s="1"/>
  <c r="EK98"/>
  <c r="FD99" s="1"/>
  <c r="EM98"/>
  <c r="ES98" s="1"/>
  <c r="EO98"/>
  <c r="FH99" s="1"/>
  <c r="EQ98"/>
  <c r="FJ99" s="1"/>
  <c r="R99"/>
  <c r="DG99" s="1"/>
  <c r="ET99" s="1"/>
  <c r="T99"/>
  <c r="V99"/>
  <c r="X99"/>
  <c r="Z99"/>
  <c r="AB99"/>
  <c r="AD99"/>
  <c r="DN99"/>
  <c r="EJ99"/>
  <c r="ER99" s="1"/>
  <c r="EL99"/>
  <c r="EN99"/>
  <c r="ES99" s="1"/>
  <c r="R100"/>
  <c r="DG100" s="1"/>
  <c r="ET100" s="1"/>
  <c r="T100"/>
  <c r="V100"/>
  <c r="X100"/>
  <c r="Z100"/>
  <c r="AB100"/>
  <c r="AD100"/>
  <c r="DN100"/>
  <c r="DP100"/>
  <c r="EO100"/>
  <c r="Q101"/>
  <c r="DH101" s="1"/>
  <c r="EU101" s="1"/>
  <c r="S101"/>
  <c r="DI101" s="1"/>
  <c r="U101"/>
  <c r="W101"/>
  <c r="Y101"/>
  <c r="AA101"/>
  <c r="AC101"/>
  <c r="AE101"/>
  <c r="AG101" s="1"/>
  <c r="EK101"/>
  <c r="EM101"/>
  <c r="EO101"/>
  <c r="EQ101"/>
  <c r="R102"/>
  <c r="DG102" s="1"/>
  <c r="ET102" s="1"/>
  <c r="T102"/>
  <c r="V102"/>
  <c r="X102"/>
  <c r="Z102"/>
  <c r="AB102"/>
  <c r="AD102"/>
  <c r="DN102"/>
  <c r="DP102"/>
  <c r="EJ102"/>
  <c r="ER102" s="1"/>
  <c r="EL102"/>
  <c r="EN102"/>
  <c r="ES102" s="1"/>
  <c r="Q103"/>
  <c r="DH103" s="1"/>
  <c r="EU103" s="1"/>
  <c r="S103"/>
  <c r="DI103" s="1"/>
  <c r="U103"/>
  <c r="W103"/>
  <c r="Y103"/>
  <c r="AA103"/>
  <c r="AC103"/>
  <c r="AE103"/>
  <c r="AG103" s="1"/>
  <c r="EK103"/>
  <c r="EM103"/>
  <c r="ES103" s="1"/>
  <c r="EO103"/>
  <c r="EQ103"/>
  <c r="Q104"/>
  <c r="DH104" s="1"/>
  <c r="EU104" s="1"/>
  <c r="S104"/>
  <c r="DI104" s="1"/>
  <c r="U104"/>
  <c r="W104"/>
  <c r="Y104"/>
  <c r="AA104"/>
  <c r="AC104"/>
  <c r="AE104"/>
  <c r="AG104" s="1"/>
  <c r="EP104"/>
  <c r="R105"/>
  <c r="DG105" s="1"/>
  <c r="ET105" s="1"/>
  <c r="T105"/>
  <c r="V105"/>
  <c r="X105"/>
  <c r="Z105"/>
  <c r="AB105"/>
  <c r="AD105"/>
  <c r="DN105"/>
  <c r="DP105"/>
  <c r="EJ105"/>
  <c r="EL105"/>
  <c r="EN105"/>
  <c r="Q106"/>
  <c r="DH106" s="1"/>
  <c r="EU106" s="1"/>
  <c r="FB107" s="1"/>
  <c r="S106"/>
  <c r="DI106" s="1"/>
  <c r="U106"/>
  <c r="W106"/>
  <c r="Y106"/>
  <c r="AA106"/>
  <c r="AC106"/>
  <c r="AE106"/>
  <c r="AG106" s="1"/>
  <c r="EK106"/>
  <c r="FD107" s="1"/>
  <c r="EM106"/>
  <c r="ES106" s="1"/>
  <c r="EO106"/>
  <c r="FH107" s="1"/>
  <c r="EQ106"/>
  <c r="FJ107" s="1"/>
  <c r="R107"/>
  <c r="DG107" s="1"/>
  <c r="ET107" s="1"/>
  <c r="T107"/>
  <c r="V107"/>
  <c r="X107"/>
  <c r="Z107"/>
  <c r="AB107"/>
  <c r="AD107"/>
  <c r="DN107"/>
  <c r="DP107"/>
  <c r="EJ107"/>
  <c r="EL107"/>
  <c r="EN107"/>
  <c r="ES107" s="1"/>
  <c r="R108"/>
  <c r="DG108" s="1"/>
  <c r="ET108" s="1"/>
  <c r="T108"/>
  <c r="V108"/>
  <c r="X108"/>
  <c r="Z108"/>
  <c r="AB108"/>
  <c r="AD108"/>
  <c r="DN108"/>
  <c r="DP108"/>
  <c r="EO108"/>
  <c r="Q109"/>
  <c r="DH109" s="1"/>
  <c r="EU109" s="1"/>
  <c r="FB111" s="1"/>
  <c r="S109"/>
  <c r="DI109" s="1"/>
  <c r="U109"/>
  <c r="W109"/>
  <c r="Y109"/>
  <c r="AA109"/>
  <c r="AC109"/>
  <c r="AE109"/>
  <c r="AG109" s="1"/>
  <c r="EK109"/>
  <c r="FD111" s="1"/>
  <c r="EM109"/>
  <c r="EO109"/>
  <c r="FH111" s="1"/>
  <c r="EQ109"/>
  <c r="R110"/>
  <c r="DG110" s="1"/>
  <c r="ET110" s="1"/>
  <c r="T110"/>
  <c r="V110"/>
  <c r="X110"/>
  <c r="Z110"/>
  <c r="AB110"/>
  <c r="AD110"/>
  <c r="DN110"/>
  <c r="EJ110"/>
  <c r="ER110" s="1"/>
  <c r="EL110"/>
  <c r="FE111" s="1"/>
  <c r="EN110"/>
  <c r="ES110" s="1"/>
  <c r="Q111"/>
  <c r="DH111" s="1"/>
  <c r="EU111" s="1"/>
  <c r="S111"/>
  <c r="DI111" s="1"/>
  <c r="U111"/>
  <c r="W111"/>
  <c r="Y111"/>
  <c r="AA111"/>
  <c r="AC111"/>
  <c r="AE111"/>
  <c r="AG111" s="1"/>
  <c r="EK111"/>
  <c r="EM111"/>
  <c r="ES111" s="1"/>
  <c r="EO111"/>
  <c r="EQ111"/>
  <c r="Q112"/>
  <c r="DH112" s="1"/>
  <c r="EU112" s="1"/>
  <c r="S112"/>
  <c r="DI112" s="1"/>
  <c r="U112"/>
  <c r="W112"/>
  <c r="Y112"/>
  <c r="AA112"/>
  <c r="AC112"/>
  <c r="AE112"/>
  <c r="AG112" s="1"/>
  <c r="R113"/>
  <c r="DG113" s="1"/>
  <c r="ET113" s="1"/>
  <c r="T113"/>
  <c r="V113"/>
  <c r="X113"/>
  <c r="Z113"/>
  <c r="AB113"/>
  <c r="AD113"/>
  <c r="DN113"/>
  <c r="EJ113"/>
  <c r="EL113"/>
  <c r="FE115" s="1"/>
  <c r="EN113"/>
  <c r="Q114"/>
  <c r="DH114" s="1"/>
  <c r="EU114" s="1"/>
  <c r="FB115" s="1"/>
  <c r="S114"/>
  <c r="DI114" s="1"/>
  <c r="U114"/>
  <c r="W114"/>
  <c r="Y114"/>
  <c r="AA114"/>
  <c r="AC114"/>
  <c r="AE114"/>
  <c r="AG114" s="1"/>
  <c r="EK114"/>
  <c r="FD115" s="1"/>
  <c r="EM114"/>
  <c r="ES114" s="1"/>
  <c r="EO114"/>
  <c r="FH115" s="1"/>
  <c r="EQ114"/>
  <c r="FJ115" s="1"/>
  <c r="R115"/>
  <c r="DG115" s="1"/>
  <c r="ET115" s="1"/>
  <c r="T115"/>
  <c r="V115"/>
  <c r="X115"/>
  <c r="Z115"/>
  <c r="AB115"/>
  <c r="AD115"/>
  <c r="DN115"/>
  <c r="EJ115"/>
  <c r="ER115" s="1"/>
  <c r="EL115"/>
  <c r="EN115"/>
  <c r="ES115" s="1"/>
  <c r="R116"/>
  <c r="DG116" s="1"/>
  <c r="ET116" s="1"/>
  <c r="T116"/>
  <c r="V116"/>
  <c r="X116"/>
  <c r="Z116"/>
  <c r="AB116"/>
  <c r="AD116"/>
  <c r="DN116"/>
  <c r="EO116"/>
  <c r="Q117"/>
  <c r="DH117" s="1"/>
  <c r="EU117" s="1"/>
  <c r="FB119" s="1"/>
  <c r="S117"/>
  <c r="DI117" s="1"/>
  <c r="U117"/>
  <c r="W117"/>
  <c r="Y117"/>
  <c r="AA117"/>
  <c r="AC117"/>
  <c r="AE117"/>
  <c r="AG117" s="1"/>
  <c r="EK117"/>
  <c r="FD119" s="1"/>
  <c r="EM117"/>
  <c r="EO117"/>
  <c r="FH119" s="1"/>
  <c r="EQ117"/>
  <c r="R118"/>
  <c r="DG118" s="1"/>
  <c r="ET118" s="1"/>
  <c r="T118"/>
  <c r="V118"/>
  <c r="X118"/>
  <c r="Z118"/>
  <c r="AB118"/>
  <c r="AD118"/>
  <c r="DN118"/>
  <c r="EJ118"/>
  <c r="ER118" s="1"/>
  <c r="EL118"/>
  <c r="EN118"/>
  <c r="ES118" s="1"/>
  <c r="Q119"/>
  <c r="DH119" s="1"/>
  <c r="EU119" s="1"/>
  <c r="S119"/>
  <c r="DI119" s="1"/>
  <c r="U119"/>
  <c r="W119"/>
  <c r="Y119"/>
  <c r="AA119"/>
  <c r="AC119"/>
  <c r="AE119"/>
  <c r="AG119" s="1"/>
  <c r="EK119"/>
  <c r="EM119"/>
  <c r="EO119"/>
  <c r="EQ119"/>
  <c r="Q120"/>
  <c r="DH120" s="1"/>
  <c r="EU120" s="1"/>
  <c r="S120"/>
  <c r="DI120" s="1"/>
  <c r="U120"/>
  <c r="W120"/>
  <c r="Y120"/>
  <c r="AA120"/>
  <c r="AC120"/>
  <c r="AE120"/>
  <c r="AG120" s="1"/>
  <c r="EP120"/>
  <c r="R121"/>
  <c r="DG121" s="1"/>
  <c r="ET121" s="1"/>
  <c r="T121"/>
  <c r="V121"/>
  <c r="X121"/>
  <c r="Z121"/>
  <c r="AB121"/>
  <c r="AD121"/>
  <c r="DN121"/>
  <c r="DP121"/>
  <c r="EJ121"/>
  <c r="EL121"/>
  <c r="FE123" s="1"/>
  <c r="EN121"/>
  <c r="Q122"/>
  <c r="DH122" s="1"/>
  <c r="EU122" s="1"/>
  <c r="FB123" s="1"/>
  <c r="S122"/>
  <c r="DI122" s="1"/>
  <c r="U122"/>
  <c r="W122"/>
  <c r="Y122"/>
  <c r="AA122"/>
  <c r="AC122"/>
  <c r="AE122"/>
  <c r="AG122" s="1"/>
  <c r="EK122"/>
  <c r="FD123" s="1"/>
  <c r="EM122"/>
  <c r="ES122" s="1"/>
  <c r="EO122"/>
  <c r="FH123" s="1"/>
  <c r="EQ122"/>
  <c r="FJ123" s="1"/>
  <c r="R123"/>
  <c r="DG123" s="1"/>
  <c r="ET123" s="1"/>
  <c r="T123"/>
  <c r="V123"/>
  <c r="X123"/>
  <c r="Z123"/>
  <c r="AB123"/>
  <c r="AD123"/>
  <c r="DN123"/>
  <c r="EJ123"/>
  <c r="ER123" s="1"/>
  <c r="EL123"/>
  <c r="EN123"/>
  <c r="ES123" s="1"/>
  <c r="R124"/>
  <c r="DG124" s="1"/>
  <c r="ET124" s="1"/>
  <c r="T124"/>
  <c r="V124"/>
  <c r="X124"/>
  <c r="Z124"/>
  <c r="AB124"/>
  <c r="AD124"/>
  <c r="DN124"/>
  <c r="DP124"/>
  <c r="EO124"/>
  <c r="Q125"/>
  <c r="DH125" s="1"/>
  <c r="EU125" s="1"/>
  <c r="S125"/>
  <c r="DI125" s="1"/>
  <c r="U125"/>
  <c r="W125"/>
  <c r="Y125"/>
  <c r="AA125"/>
  <c r="AC125"/>
  <c r="AE125"/>
  <c r="AG125" s="1"/>
  <c r="EK125"/>
  <c r="EM125"/>
  <c r="EO125"/>
  <c r="EQ125"/>
  <c r="R126"/>
  <c r="DG126" s="1"/>
  <c r="ET126" s="1"/>
  <c r="T126"/>
  <c r="V126"/>
  <c r="X126"/>
  <c r="Z126"/>
  <c r="AB126"/>
  <c r="AD126"/>
  <c r="DN126"/>
  <c r="DP126"/>
  <c r="EJ126"/>
  <c r="ER126" s="1"/>
  <c r="EL126"/>
  <c r="EN126"/>
  <c r="ES126" s="1"/>
  <c r="Q127"/>
  <c r="DH127" s="1"/>
  <c r="EU127" s="1"/>
  <c r="S127"/>
  <c r="DI127" s="1"/>
  <c r="U127"/>
  <c r="W127"/>
  <c r="Y127"/>
  <c r="AA127"/>
  <c r="AC127"/>
  <c r="AE127"/>
  <c r="AG127" s="1"/>
  <c r="EK127"/>
  <c r="EM127"/>
  <c r="ES127" s="1"/>
  <c r="EO127"/>
  <c r="EQ127"/>
  <c r="Q128"/>
  <c r="DH128" s="1"/>
  <c r="EU128" s="1"/>
  <c r="S128"/>
  <c r="DI128" s="1"/>
  <c r="U128"/>
  <c r="W128"/>
  <c r="Y128"/>
  <c r="AA128"/>
  <c r="AC128"/>
  <c r="AE128"/>
  <c r="AG128" s="1"/>
  <c r="EP128"/>
  <c r="R129"/>
  <c r="DG129" s="1"/>
  <c r="ET129" s="1"/>
  <c r="T129"/>
  <c r="V129"/>
  <c r="X129"/>
  <c r="Z129"/>
  <c r="AB129"/>
  <c r="AD129"/>
  <c r="DN129"/>
  <c r="DP129"/>
  <c r="EJ129"/>
  <c r="EL129"/>
  <c r="EN129"/>
  <c r="Q130"/>
  <c r="DH130" s="1"/>
  <c r="EU130" s="1"/>
  <c r="FB131" s="1"/>
  <c r="S130"/>
  <c r="DI130" s="1"/>
  <c r="U130"/>
  <c r="W130"/>
  <c r="Y130"/>
  <c r="AA130"/>
  <c r="AC130"/>
  <c r="AE130"/>
  <c r="AG130" s="1"/>
  <c r="EK130"/>
  <c r="FD131" s="1"/>
  <c r="EM130"/>
  <c r="EO130"/>
  <c r="FH131" s="1"/>
  <c r="EQ130"/>
  <c r="FJ131" s="1"/>
  <c r="R131"/>
  <c r="DG131" s="1"/>
  <c r="ET131" s="1"/>
  <c r="T131"/>
  <c r="V131"/>
  <c r="X131"/>
  <c r="Z131"/>
  <c r="AB131"/>
  <c r="AD131"/>
  <c r="DN131"/>
  <c r="DP131"/>
  <c r="EJ131"/>
  <c r="EL131"/>
  <c r="EN131"/>
  <c r="ES131" s="1"/>
  <c r="R132"/>
  <c r="DG132" s="1"/>
  <c r="ET132" s="1"/>
  <c r="T132"/>
  <c r="V132"/>
  <c r="X132"/>
  <c r="Z132"/>
  <c r="AB132"/>
  <c r="AD132"/>
  <c r="DN132"/>
  <c r="EO132"/>
  <c r="Q133"/>
  <c r="DH133" s="1"/>
  <c r="EU133" s="1"/>
  <c r="S133"/>
  <c r="DI133" s="1"/>
  <c r="U133"/>
  <c r="W133"/>
  <c r="Y133"/>
  <c r="AA133"/>
  <c r="AC133"/>
  <c r="AE133"/>
  <c r="AG133" s="1"/>
  <c r="EK133"/>
  <c r="EM133"/>
  <c r="EO133"/>
  <c r="EQ133"/>
  <c r="FJ135" s="1"/>
  <c r="R134"/>
  <c r="DG134" s="1"/>
  <c r="ET134" s="1"/>
  <c r="T134"/>
  <c r="V134"/>
  <c r="X134"/>
  <c r="Z134"/>
  <c r="AB134"/>
  <c r="AD134"/>
  <c r="DN134"/>
  <c r="EJ134"/>
  <c r="EL134"/>
  <c r="FE135" s="1"/>
  <c r="EN134"/>
  <c r="ES134" s="1"/>
  <c r="Q135"/>
  <c r="DH135" s="1"/>
  <c r="EU135" s="1"/>
  <c r="S135"/>
  <c r="DI135" s="1"/>
  <c r="U135"/>
  <c r="W135"/>
  <c r="Y135"/>
  <c r="AA135"/>
  <c r="AC135"/>
  <c r="AE135"/>
  <c r="AG135" s="1"/>
  <c r="EK135"/>
  <c r="EM135"/>
  <c r="ES135" s="1"/>
  <c r="EO135"/>
  <c r="EQ135"/>
  <c r="Q136"/>
  <c r="DH136" s="1"/>
  <c r="EU136" s="1"/>
  <c r="S136"/>
  <c r="DI136" s="1"/>
  <c r="U136"/>
  <c r="W136"/>
  <c r="Y136"/>
  <c r="AA136"/>
  <c r="AC136"/>
  <c r="AE136"/>
  <c r="AG136" s="1"/>
  <c r="R137"/>
  <c r="DG137" s="1"/>
  <c r="ET137" s="1"/>
  <c r="FA139" s="1"/>
  <c r="T137"/>
  <c r="V137"/>
  <c r="X137"/>
  <c r="Z137"/>
  <c r="AB137"/>
  <c r="AD137"/>
  <c r="DN137"/>
  <c r="EJ137"/>
  <c r="EL137"/>
  <c r="EN137"/>
  <c r="FG139" s="1"/>
  <c r="Q138"/>
  <c r="DH138" s="1"/>
  <c r="EU138" s="1"/>
  <c r="FB139" s="1"/>
  <c r="S138"/>
  <c r="DI138" s="1"/>
  <c r="U138"/>
  <c r="W138"/>
  <c r="Y138"/>
  <c r="AA138"/>
  <c r="AC138"/>
  <c r="AE138"/>
  <c r="AG138" s="1"/>
  <c r="EK138"/>
  <c r="FD139" s="1"/>
  <c r="EM138"/>
  <c r="ES138" s="1"/>
  <c r="EO138"/>
  <c r="FH139" s="1"/>
  <c r="EQ138"/>
  <c r="FJ139" s="1"/>
  <c r="R139"/>
  <c r="DG139" s="1"/>
  <c r="ET139" s="1"/>
  <c r="T139"/>
  <c r="V139"/>
  <c r="X139"/>
  <c r="Z139"/>
  <c r="AB139"/>
  <c r="AD139"/>
  <c r="DN139"/>
  <c r="EJ139"/>
  <c r="EL139"/>
  <c r="EN139"/>
  <c r="ES139" s="1"/>
  <c r="R140"/>
  <c r="DG140" s="1"/>
  <c r="ET140" s="1"/>
  <c r="T140"/>
  <c r="V140"/>
  <c r="X140"/>
  <c r="Z140"/>
  <c r="AB140"/>
  <c r="AD140"/>
  <c r="DN140"/>
  <c r="EO140"/>
  <c r="Q141"/>
  <c r="DH141" s="1"/>
  <c r="EU141" s="1"/>
  <c r="S141"/>
  <c r="DI141" s="1"/>
  <c r="U141"/>
  <c r="W141"/>
  <c r="Y141"/>
  <c r="AA141"/>
  <c r="AC141"/>
  <c r="AE141"/>
  <c r="AG141" s="1"/>
  <c r="EK141"/>
  <c r="EM141"/>
  <c r="EO141"/>
  <c r="EQ141"/>
  <c r="FJ143" s="1"/>
  <c r="R142"/>
  <c r="DG142" s="1"/>
  <c r="ET142" s="1"/>
  <c r="T142"/>
  <c r="V142"/>
  <c r="X142"/>
  <c r="Z142"/>
  <c r="AB142"/>
  <c r="AD142"/>
  <c r="DN142"/>
  <c r="EJ142"/>
  <c r="EL142"/>
  <c r="EN142"/>
  <c r="ES142" s="1"/>
  <c r="Q143"/>
  <c r="DH143" s="1"/>
  <c r="EU143" s="1"/>
  <c r="S143"/>
  <c r="DI143" s="1"/>
  <c r="U143"/>
  <c r="W143"/>
  <c r="Y143"/>
  <c r="AA143"/>
  <c r="AC143"/>
  <c r="AE143"/>
  <c r="AG143" s="1"/>
  <c r="EK143"/>
  <c r="EM143"/>
  <c r="ES143" s="1"/>
  <c r="EO143"/>
  <c r="EQ143"/>
  <c r="Q144"/>
  <c r="DH144" s="1"/>
  <c r="EU144" s="1"/>
  <c r="S144"/>
  <c r="DI144" s="1"/>
  <c r="U144"/>
  <c r="W144"/>
  <c r="Y144"/>
  <c r="AA144"/>
  <c r="AC144"/>
  <c r="AE144"/>
  <c r="AG144" s="1"/>
  <c r="EO144"/>
  <c r="Q145"/>
  <c r="DH145" s="1"/>
  <c r="S145"/>
  <c r="DI145" s="1"/>
  <c r="U145"/>
  <c r="W145"/>
  <c r="Y145"/>
  <c r="AA145"/>
  <c r="AC145"/>
  <c r="AE145"/>
  <c r="AG145" s="1"/>
  <c r="EJ145"/>
  <c r="EL145"/>
  <c r="EN145"/>
  <c r="EP145"/>
  <c r="FI147" s="1"/>
  <c r="Q146"/>
  <c r="DH146" s="1"/>
  <c r="EU146" s="1"/>
  <c r="S146"/>
  <c r="DI146" s="1"/>
  <c r="U146"/>
  <c r="W146"/>
  <c r="Y146"/>
  <c r="AA146"/>
  <c r="AC146"/>
  <c r="AE146"/>
  <c r="AG146" s="1"/>
  <c r="EK146"/>
  <c r="ER146" s="1"/>
  <c r="EM146"/>
  <c r="ES146" s="1"/>
  <c r="EO146"/>
  <c r="EQ146"/>
  <c r="FJ147" s="1"/>
  <c r="R147"/>
  <c r="DG147" s="1"/>
  <c r="ET147" s="1"/>
  <c r="T147"/>
  <c r="V147"/>
  <c r="X147"/>
  <c r="Z147"/>
  <c r="AB147"/>
  <c r="AD147"/>
  <c r="DN147"/>
  <c r="EJ147"/>
  <c r="EL147"/>
  <c r="EN147"/>
  <c r="ES147" s="1"/>
  <c r="R148"/>
  <c r="DG148" s="1"/>
  <c r="ET148" s="1"/>
  <c r="T148"/>
  <c r="V148"/>
  <c r="X148"/>
  <c r="Z148"/>
  <c r="AB148"/>
  <c r="AD148"/>
  <c r="DN148"/>
  <c r="DP148"/>
  <c r="EO148"/>
  <c r="Q149"/>
  <c r="DH149" s="1"/>
  <c r="EU149" s="1"/>
  <c r="S149"/>
  <c r="DI149" s="1"/>
  <c r="U149"/>
  <c r="W149"/>
  <c r="Y149"/>
  <c r="AA149"/>
  <c r="AC149"/>
  <c r="AE149"/>
  <c r="AG149" s="1"/>
  <c r="EK149"/>
  <c r="EM149"/>
  <c r="EO149"/>
  <c r="EQ149"/>
  <c r="R150"/>
  <c r="DG150" s="1"/>
  <c r="ET150" s="1"/>
  <c r="T150"/>
  <c r="V150"/>
  <c r="X150"/>
  <c r="Z150"/>
  <c r="AB150"/>
  <c r="AD150"/>
  <c r="DN150"/>
  <c r="DP150"/>
  <c r="EJ150"/>
  <c r="EL150"/>
  <c r="EN150"/>
  <c r="ES150" s="1"/>
  <c r="Q151"/>
  <c r="DH151" s="1"/>
  <c r="EU151" s="1"/>
  <c r="S151"/>
  <c r="DI151" s="1"/>
  <c r="U151"/>
  <c r="W151"/>
  <c r="Y151"/>
  <c r="AA151"/>
  <c r="AC151"/>
  <c r="AE151"/>
  <c r="AG151" s="1"/>
  <c r="EK151"/>
  <c r="EM151"/>
  <c r="EO151"/>
  <c r="EQ151"/>
  <c r="Q152"/>
  <c r="DH152" s="1"/>
  <c r="EU152" s="1"/>
  <c r="S152"/>
  <c r="DI152" s="1"/>
  <c r="U152"/>
  <c r="W152"/>
  <c r="Y152"/>
  <c r="AA152"/>
  <c r="EO152"/>
  <c r="T154"/>
  <c r="X154"/>
  <c r="AB154"/>
  <c r="AF154"/>
  <c r="EL154"/>
  <c r="DM155"/>
  <c r="DQ155"/>
  <c r="T157"/>
  <c r="X157"/>
  <c r="AB157"/>
  <c r="AF157"/>
  <c r="EL157"/>
  <c r="EP157"/>
  <c r="FI159" s="1"/>
  <c r="DM158"/>
  <c r="DQ158"/>
  <c r="R159"/>
  <c r="DG159" s="1"/>
  <c r="ET159" s="1"/>
  <c r="V159"/>
  <c r="Z159"/>
  <c r="EJ159"/>
  <c r="ER159" s="1"/>
  <c r="EN159"/>
  <c r="T160"/>
  <c r="X160"/>
  <c r="AB160"/>
  <c r="AF160"/>
  <c r="EQ160"/>
  <c r="FI163"/>
  <c r="DM161"/>
  <c r="DQ161"/>
  <c r="R162"/>
  <c r="DG162" s="1"/>
  <c r="ET162" s="1"/>
  <c r="V162"/>
  <c r="Z162"/>
  <c r="EJ162"/>
  <c r="ER162" s="1"/>
  <c r="EN162"/>
  <c r="DO163"/>
  <c r="DM164"/>
  <c r="DQ164"/>
  <c r="R165"/>
  <c r="DG165" s="1"/>
  <c r="ET165" s="1"/>
  <c r="V165"/>
  <c r="Z165"/>
  <c r="AD165"/>
  <c r="EJ165"/>
  <c r="EN165"/>
  <c r="T167"/>
  <c r="X167"/>
  <c r="AB167"/>
  <c r="AF167"/>
  <c r="EL167"/>
  <c r="R168"/>
  <c r="DG168" s="1"/>
  <c r="ET168" s="1"/>
  <c r="V168"/>
  <c r="Z168"/>
  <c r="AD168"/>
  <c r="EO168"/>
  <c r="T170"/>
  <c r="X170"/>
  <c r="AB170"/>
  <c r="AF170"/>
  <c r="EL170"/>
  <c r="DM171"/>
  <c r="DQ171"/>
  <c r="DO172"/>
  <c r="T173"/>
  <c r="X173"/>
  <c r="AB173"/>
  <c r="AF173"/>
  <c r="EL173"/>
  <c r="DM174"/>
  <c r="DQ174"/>
  <c r="R175"/>
  <c r="DG175" s="1"/>
  <c r="ET175" s="1"/>
  <c r="V175"/>
  <c r="Z175"/>
  <c r="AD175"/>
  <c r="EJ175"/>
  <c r="ER175" s="1"/>
  <c r="EN175"/>
  <c r="T176"/>
  <c r="X176"/>
  <c r="AB176"/>
  <c r="AF176"/>
  <c r="EQ176"/>
  <c r="FI179"/>
  <c r="DM177"/>
  <c r="DQ177"/>
  <c r="R178"/>
  <c r="DG178" s="1"/>
  <c r="ET178" s="1"/>
  <c r="V178"/>
  <c r="Z178"/>
  <c r="EJ178"/>
  <c r="ER178" s="1"/>
  <c r="EN178"/>
  <c r="DO179"/>
  <c r="DM180"/>
  <c r="DQ180"/>
  <c r="R181"/>
  <c r="DG181" s="1"/>
  <c r="ET181" s="1"/>
  <c r="V181"/>
  <c r="Z181"/>
  <c r="AD181"/>
  <c r="EJ181"/>
  <c r="EN181"/>
  <c r="DO182"/>
  <c r="T183"/>
  <c r="X183"/>
  <c r="AB183"/>
  <c r="AF183"/>
  <c r="EL183"/>
  <c r="R184"/>
  <c r="DG184" s="1"/>
  <c r="ET184" s="1"/>
  <c r="V184"/>
  <c r="Z184"/>
  <c r="EO184"/>
  <c r="T186"/>
  <c r="X186"/>
  <c r="AB186"/>
  <c r="AF186"/>
  <c r="EL186"/>
  <c r="EP186"/>
  <c r="DM187"/>
  <c r="DQ187"/>
  <c r="T189"/>
  <c r="X189"/>
  <c r="AB189"/>
  <c r="AF189"/>
  <c r="EL189"/>
  <c r="EP189"/>
  <c r="FI191" s="1"/>
  <c r="DM190"/>
  <c r="DQ190"/>
  <c r="R191"/>
  <c r="DG191" s="1"/>
  <c r="ET191" s="1"/>
  <c r="V191"/>
  <c r="Z191"/>
  <c r="AD191"/>
  <c r="EJ191"/>
  <c r="ER191" s="1"/>
  <c r="EN191"/>
  <c r="T192"/>
  <c r="X192"/>
  <c r="AB192"/>
  <c r="AF192"/>
  <c r="EQ192"/>
  <c r="FI195"/>
  <c r="DM193"/>
  <c r="DQ193"/>
  <c r="R194"/>
  <c r="DG194" s="1"/>
  <c r="ET194" s="1"/>
  <c r="V194"/>
  <c r="Z194"/>
  <c r="AD194"/>
  <c r="EJ194"/>
  <c r="ER194" s="1"/>
  <c r="EN194"/>
  <c r="DO195"/>
  <c r="DM196"/>
  <c r="DQ196"/>
  <c r="R197"/>
  <c r="DG197" s="1"/>
  <c r="ET197" s="1"/>
  <c r="V197"/>
  <c r="Z197"/>
  <c r="EJ197"/>
  <c r="EN197"/>
  <c r="DO198"/>
  <c r="T199"/>
  <c r="X199"/>
  <c r="AB199"/>
  <c r="AF199"/>
  <c r="EL199"/>
  <c r="R200"/>
  <c r="DG200" s="1"/>
  <c r="ET200" s="1"/>
  <c r="V200"/>
  <c r="Z200"/>
  <c r="EO200"/>
  <c r="T202"/>
  <c r="X202"/>
  <c r="AB202"/>
  <c r="AF202"/>
  <c r="EL202"/>
  <c r="DM203"/>
  <c r="DQ203"/>
  <c r="T205"/>
  <c r="X205"/>
  <c r="AB205"/>
  <c r="AF205"/>
  <c r="EL205"/>
  <c r="DM206"/>
  <c r="DQ206"/>
  <c r="R207"/>
  <c r="DG207" s="1"/>
  <c r="ET207" s="1"/>
  <c r="V207"/>
  <c r="Z207"/>
  <c r="EJ207"/>
  <c r="ER207" s="1"/>
  <c r="EN207"/>
  <c r="T208"/>
  <c r="X208"/>
  <c r="AB208"/>
  <c r="AF208"/>
  <c r="EQ208"/>
  <c r="FI211"/>
  <c r="DM209"/>
  <c r="DQ209"/>
  <c r="R210"/>
  <c r="DG210" s="1"/>
  <c r="ET210" s="1"/>
  <c r="V210"/>
  <c r="DL210" s="1"/>
  <c r="Z210"/>
  <c r="EJ210"/>
  <c r="ER210" s="1"/>
  <c r="EN210"/>
  <c r="DM212"/>
  <c r="DQ212"/>
  <c r="R213"/>
  <c r="DG213" s="1"/>
  <c r="ET213" s="1"/>
  <c r="V213"/>
  <c r="Z213"/>
  <c r="EJ213"/>
  <c r="EN213"/>
  <c r="T215"/>
  <c r="X215"/>
  <c r="AB215"/>
  <c r="AF215"/>
  <c r="EL215"/>
  <c r="R216"/>
  <c r="DG216" s="1"/>
  <c r="ET216" s="1"/>
  <c r="V216"/>
  <c r="Z216"/>
  <c r="EO216"/>
  <c r="T218"/>
  <c r="X218"/>
  <c r="AB218"/>
  <c r="AF218"/>
  <c r="EL218"/>
  <c r="DM219"/>
  <c r="DQ219"/>
  <c r="T221"/>
  <c r="X221"/>
  <c r="AB221"/>
  <c r="AF221"/>
  <c r="EL221"/>
  <c r="DM222"/>
  <c r="DQ222"/>
  <c r="R223"/>
  <c r="DG223" s="1"/>
  <c r="ET223" s="1"/>
  <c r="V223"/>
  <c r="Z223"/>
  <c r="EJ223"/>
  <c r="ER223" s="1"/>
  <c r="EN223"/>
  <c r="T224"/>
  <c r="X224"/>
  <c r="AB224"/>
  <c r="AF224"/>
  <c r="EQ224"/>
  <c r="FI227"/>
  <c r="DM225"/>
  <c r="DQ225"/>
  <c r="R226"/>
  <c r="DG226" s="1"/>
  <c r="ET226" s="1"/>
  <c r="V226"/>
  <c r="Z226"/>
  <c r="EJ226"/>
  <c r="ER226" s="1"/>
  <c r="EN226"/>
  <c r="DM228"/>
  <c r="DQ228"/>
  <c r="R229"/>
  <c r="DG229" s="1"/>
  <c r="ET229" s="1"/>
  <c r="V229"/>
  <c r="Z229"/>
  <c r="EJ229"/>
  <c r="EN229"/>
  <c r="T231"/>
  <c r="X231"/>
  <c r="AB231"/>
  <c r="AF231"/>
  <c r="EL231"/>
  <c r="R232"/>
  <c r="DG232" s="1"/>
  <c r="ET232" s="1"/>
  <c r="V232"/>
  <c r="Z232"/>
  <c r="EO232"/>
  <c r="T234"/>
  <c r="X234"/>
  <c r="AB234"/>
  <c r="AF234"/>
  <c r="EL234"/>
  <c r="DM235"/>
  <c r="DQ235"/>
  <c r="T237"/>
  <c r="X237"/>
  <c r="AB237"/>
  <c r="AF237"/>
  <c r="EL237"/>
  <c r="DM238"/>
  <c r="DQ238"/>
  <c r="R239"/>
  <c r="DG239" s="1"/>
  <c r="ET239" s="1"/>
  <c r="V239"/>
  <c r="Z239"/>
  <c r="EJ239"/>
  <c r="ER239" s="1"/>
  <c r="EN239"/>
  <c r="T240"/>
  <c r="X240"/>
  <c r="AB240"/>
  <c r="AF240"/>
  <c r="EQ240"/>
  <c r="FI243"/>
  <c r="DM241"/>
  <c r="DQ241"/>
  <c r="R242"/>
  <c r="DG242" s="1"/>
  <c r="ET242" s="1"/>
  <c r="V242"/>
  <c r="DL242" s="1"/>
  <c r="Z242"/>
  <c r="EJ242"/>
  <c r="ER242" s="1"/>
  <c r="EN242"/>
  <c r="DM244"/>
  <c r="DQ244"/>
  <c r="R245"/>
  <c r="DG245" s="1"/>
  <c r="ET245" s="1"/>
  <c r="V245"/>
  <c r="Z245"/>
  <c r="EJ245"/>
  <c r="EN245"/>
  <c r="T247"/>
  <c r="X247"/>
  <c r="AB247"/>
  <c r="AF247"/>
  <c r="EL247"/>
  <c r="R248"/>
  <c r="DG248" s="1"/>
  <c r="ET248" s="1"/>
  <c r="V248"/>
  <c r="Z248"/>
  <c r="EO248"/>
  <c r="T250"/>
  <c r="X250"/>
  <c r="AB250"/>
  <c r="AF250"/>
  <c r="EL250"/>
  <c r="DM251"/>
  <c r="DQ251"/>
  <c r="T253"/>
  <c r="X253"/>
  <c r="AB253"/>
  <c r="AF253"/>
  <c r="EL253"/>
  <c r="DM254"/>
  <c r="DQ254"/>
  <c r="R255"/>
  <c r="DG255" s="1"/>
  <c r="ET255" s="1"/>
  <c r="V255"/>
  <c r="Z255"/>
  <c r="EJ255"/>
  <c r="ER255" s="1"/>
  <c r="EN255"/>
  <c r="T256"/>
  <c r="X256"/>
  <c r="AB256"/>
  <c r="AF256"/>
  <c r="EQ256"/>
  <c r="FI259"/>
  <c r="DM257"/>
  <c r="DQ257"/>
  <c r="R258"/>
  <c r="DG258" s="1"/>
  <c r="ET258" s="1"/>
  <c r="V258"/>
  <c r="Z258"/>
  <c r="EJ258"/>
  <c r="ER258" s="1"/>
  <c r="EN258"/>
  <c r="DM260"/>
  <c r="DQ260"/>
  <c r="R261"/>
  <c r="DG261" s="1"/>
  <c r="ET261" s="1"/>
  <c r="V261"/>
  <c r="Z261"/>
  <c r="EJ261"/>
  <c r="EN261"/>
  <c r="T263"/>
  <c r="X263"/>
  <c r="AB263"/>
  <c r="AF263"/>
  <c r="EL263"/>
  <c r="R264"/>
  <c r="DG264" s="1"/>
  <c r="ET264" s="1"/>
  <c r="V264"/>
  <c r="Z264"/>
  <c r="EO264"/>
  <c r="T266"/>
  <c r="X266"/>
  <c r="AB266"/>
  <c r="AF266"/>
  <c r="DM267"/>
  <c r="DQ267"/>
  <c r="T269"/>
  <c r="X269"/>
  <c r="AB269"/>
  <c r="AF269"/>
  <c r="DM270"/>
  <c r="AG278"/>
  <c r="DQ278" s="1"/>
  <c r="AG281"/>
  <c r="DQ281" s="1"/>
  <c r="AG283"/>
  <c r="DQ283" s="1"/>
  <c r="AG284"/>
  <c r="DQ284" s="1"/>
  <c r="AG294"/>
  <c r="DQ294" s="1"/>
  <c r="AG297"/>
  <c r="DQ297" s="1"/>
  <c r="AG299"/>
  <c r="DQ299" s="1"/>
  <c r="AG300"/>
  <c r="DQ300" s="1"/>
  <c r="AG310"/>
  <c r="DQ310" s="1"/>
  <c r="AG313"/>
  <c r="DQ313" s="1"/>
  <c r="AG315"/>
  <c r="DQ315" s="1"/>
  <c r="AG316"/>
  <c r="DQ316" s="1"/>
  <c r="AG326"/>
  <c r="DQ326" s="1"/>
  <c r="AG329"/>
  <c r="DQ329" s="1"/>
  <c r="AG331"/>
  <c r="DQ331" s="1"/>
  <c r="AG332"/>
  <c r="DQ332" s="1"/>
  <c r="AE152"/>
  <c r="AG152" s="1"/>
  <c r="AC152"/>
  <c r="DP153"/>
  <c r="DN153"/>
  <c r="EQ154"/>
  <c r="FJ155" s="1"/>
  <c r="EO154"/>
  <c r="FH155" s="1"/>
  <c r="EM154"/>
  <c r="ES154" s="1"/>
  <c r="EK154"/>
  <c r="FD155" s="1"/>
  <c r="DP156"/>
  <c r="DN156"/>
  <c r="AE159"/>
  <c r="AC159"/>
  <c r="AA159"/>
  <c r="Y159"/>
  <c r="W159"/>
  <c r="U159"/>
  <c r="DK159" s="1"/>
  <c r="S159"/>
  <c r="DI159" s="1"/>
  <c r="Q159"/>
  <c r="DH159" s="1"/>
  <c r="EU159" s="1"/>
  <c r="AE162"/>
  <c r="AC162"/>
  <c r="AA162"/>
  <c r="Y162"/>
  <c r="W162"/>
  <c r="U162"/>
  <c r="DK162" s="1"/>
  <c r="S162"/>
  <c r="DI162" s="1"/>
  <c r="Q162"/>
  <c r="DH162" s="1"/>
  <c r="EU162" s="1"/>
  <c r="FB163" s="1"/>
  <c r="DP166"/>
  <c r="DN166"/>
  <c r="EQ167"/>
  <c r="EO167"/>
  <c r="EM167"/>
  <c r="ES167" s="1"/>
  <c r="EK167"/>
  <c r="DP169"/>
  <c r="DN169"/>
  <c r="EQ170"/>
  <c r="FJ171" s="1"/>
  <c r="EO170"/>
  <c r="FH171" s="1"/>
  <c r="EM170"/>
  <c r="ES170" s="1"/>
  <c r="EK170"/>
  <c r="FD171" s="1"/>
  <c r="EQ173"/>
  <c r="FJ175" s="1"/>
  <c r="EO173"/>
  <c r="FH175" s="1"/>
  <c r="EM173"/>
  <c r="EK173"/>
  <c r="FD175" s="1"/>
  <c r="AE178"/>
  <c r="AC178"/>
  <c r="AA178"/>
  <c r="Y178"/>
  <c r="W178"/>
  <c r="U178"/>
  <c r="DK178" s="1"/>
  <c r="S178"/>
  <c r="DI178" s="1"/>
  <c r="Q178"/>
  <c r="DH178" s="1"/>
  <c r="EU178" s="1"/>
  <c r="FB179" s="1"/>
  <c r="EQ183"/>
  <c r="EO183"/>
  <c r="EM183"/>
  <c r="EK183"/>
  <c r="AE184"/>
  <c r="AG184" s="1"/>
  <c r="AC184"/>
  <c r="AA184"/>
  <c r="Y184"/>
  <c r="W184"/>
  <c r="U184"/>
  <c r="DK184" s="1"/>
  <c r="S184"/>
  <c r="DI184" s="1"/>
  <c r="Q184"/>
  <c r="DH184" s="1"/>
  <c r="EU184" s="1"/>
  <c r="DP185"/>
  <c r="DN185"/>
  <c r="DP188"/>
  <c r="DN188"/>
  <c r="AE197"/>
  <c r="AC197"/>
  <c r="AA197"/>
  <c r="Y197"/>
  <c r="W197"/>
  <c r="U197"/>
  <c r="DK197" s="1"/>
  <c r="S197"/>
  <c r="DI197" s="1"/>
  <c r="Q197"/>
  <c r="DH197" s="1"/>
  <c r="EU197" s="1"/>
  <c r="FB199" s="1"/>
  <c r="EQ199"/>
  <c r="EO199"/>
  <c r="EM199"/>
  <c r="EK199"/>
  <c r="AE200"/>
  <c r="AC200"/>
  <c r="AA200"/>
  <c r="Y200"/>
  <c r="W200"/>
  <c r="U200"/>
  <c r="DK200" s="1"/>
  <c r="S200"/>
  <c r="DI200" s="1"/>
  <c r="Q200"/>
  <c r="DH200" s="1"/>
  <c r="EU200" s="1"/>
  <c r="DP201"/>
  <c r="DN201"/>
  <c r="EQ202"/>
  <c r="FJ203" s="1"/>
  <c r="EO202"/>
  <c r="FH203" s="1"/>
  <c r="EM202"/>
  <c r="EK202"/>
  <c r="FD203" s="1"/>
  <c r="DP204"/>
  <c r="DN204"/>
  <c r="EQ205"/>
  <c r="FJ207" s="1"/>
  <c r="EO205"/>
  <c r="FH207" s="1"/>
  <c r="EM205"/>
  <c r="EK205"/>
  <c r="FD207" s="1"/>
  <c r="AE207"/>
  <c r="AC207"/>
  <c r="AA207"/>
  <c r="Y207"/>
  <c r="W207"/>
  <c r="U207"/>
  <c r="DK207" s="1"/>
  <c r="S207"/>
  <c r="DI207" s="1"/>
  <c r="Q207"/>
  <c r="DH207" s="1"/>
  <c r="EU207" s="1"/>
  <c r="AE210"/>
  <c r="AC210"/>
  <c r="AA210"/>
  <c r="Y210"/>
  <c r="W210"/>
  <c r="U210"/>
  <c r="DK210" s="1"/>
  <c r="S210"/>
  <c r="DI210" s="1"/>
  <c r="Q210"/>
  <c r="DH210" s="1"/>
  <c r="EU210" s="1"/>
  <c r="FB211" s="1"/>
  <c r="DP211"/>
  <c r="DN211"/>
  <c r="AE213"/>
  <c r="AC213"/>
  <c r="AA213"/>
  <c r="Y213"/>
  <c r="W213"/>
  <c r="U213"/>
  <c r="DK213" s="1"/>
  <c r="S213"/>
  <c r="DI213" s="1"/>
  <c r="Q213"/>
  <c r="DH213" s="1"/>
  <c r="EU213" s="1"/>
  <c r="FB215" s="1"/>
  <c r="DP214"/>
  <c r="DN214"/>
  <c r="EQ215"/>
  <c r="EO215"/>
  <c r="EM215"/>
  <c r="EK215"/>
  <c r="AE216"/>
  <c r="AC216"/>
  <c r="AA216"/>
  <c r="Y216"/>
  <c r="W216"/>
  <c r="U216"/>
  <c r="DK216" s="1"/>
  <c r="S216"/>
  <c r="DI216" s="1"/>
  <c r="Q216"/>
  <c r="DH216" s="1"/>
  <c r="EU216" s="1"/>
  <c r="DP217"/>
  <c r="DN217"/>
  <c r="EQ218"/>
  <c r="FJ219" s="1"/>
  <c r="EO218"/>
  <c r="FH219" s="1"/>
  <c r="EM218"/>
  <c r="EK218"/>
  <c r="FD219" s="1"/>
  <c r="DP220"/>
  <c r="DN220"/>
  <c r="EQ221"/>
  <c r="FJ223" s="1"/>
  <c r="EO221"/>
  <c r="FH223" s="1"/>
  <c r="EM221"/>
  <c r="EK221"/>
  <c r="FD223" s="1"/>
  <c r="AE223"/>
  <c r="AC223"/>
  <c r="AA223"/>
  <c r="Y223"/>
  <c r="W223"/>
  <c r="U223"/>
  <c r="DK223" s="1"/>
  <c r="S223"/>
  <c r="DI223" s="1"/>
  <c r="Q223"/>
  <c r="DH223" s="1"/>
  <c r="EU223" s="1"/>
  <c r="AE226"/>
  <c r="AC226"/>
  <c r="AA226"/>
  <c r="Y226"/>
  <c r="W226"/>
  <c r="U226"/>
  <c r="DK226" s="1"/>
  <c r="S226"/>
  <c r="DI226" s="1"/>
  <c r="Q226"/>
  <c r="DH226" s="1"/>
  <c r="EU226" s="1"/>
  <c r="FB227" s="1"/>
  <c r="DP227"/>
  <c r="DN227"/>
  <c r="AE229"/>
  <c r="AC229"/>
  <c r="AA229"/>
  <c r="Y229"/>
  <c r="W229"/>
  <c r="U229"/>
  <c r="DK229" s="1"/>
  <c r="S229"/>
  <c r="DI229" s="1"/>
  <c r="Q229"/>
  <c r="DH229" s="1"/>
  <c r="EU229" s="1"/>
  <c r="FB231" s="1"/>
  <c r="DP230"/>
  <c r="DN230"/>
  <c r="EQ231"/>
  <c r="EO231"/>
  <c r="EM231"/>
  <c r="EK231"/>
  <c r="AE232"/>
  <c r="AC232"/>
  <c r="AA232"/>
  <c r="Y232"/>
  <c r="W232"/>
  <c r="U232"/>
  <c r="DK232" s="1"/>
  <c r="S232"/>
  <c r="DI232" s="1"/>
  <c r="Q232"/>
  <c r="DH232" s="1"/>
  <c r="EU232" s="1"/>
  <c r="DP233"/>
  <c r="DN233"/>
  <c r="EQ234"/>
  <c r="FJ235" s="1"/>
  <c r="EO234"/>
  <c r="FH235" s="1"/>
  <c r="EM234"/>
  <c r="EK234"/>
  <c r="FD235" s="1"/>
  <c r="DP236"/>
  <c r="DN236"/>
  <c r="EQ237"/>
  <c r="FJ239" s="1"/>
  <c r="EO237"/>
  <c r="FH239" s="1"/>
  <c r="EM237"/>
  <c r="EK237"/>
  <c r="FD239" s="1"/>
  <c r="AE239"/>
  <c r="AC239"/>
  <c r="AA239"/>
  <c r="Y239"/>
  <c r="W239"/>
  <c r="U239"/>
  <c r="DK239" s="1"/>
  <c r="S239"/>
  <c r="DI239" s="1"/>
  <c r="Q239"/>
  <c r="DH239" s="1"/>
  <c r="EU239" s="1"/>
  <c r="ET240"/>
  <c r="AE242"/>
  <c r="AC242"/>
  <c r="AA242"/>
  <c r="Y242"/>
  <c r="W242"/>
  <c r="U242"/>
  <c r="DK242" s="1"/>
  <c r="S242"/>
  <c r="DI242" s="1"/>
  <c r="Q242"/>
  <c r="DH242" s="1"/>
  <c r="EU242" s="1"/>
  <c r="FB243" s="1"/>
  <c r="DP243"/>
  <c r="DN243"/>
  <c r="AE245"/>
  <c r="AC245"/>
  <c r="AA245"/>
  <c r="Y245"/>
  <c r="W245"/>
  <c r="U245"/>
  <c r="DK245" s="1"/>
  <c r="S245"/>
  <c r="DI245" s="1"/>
  <c r="Q245"/>
  <c r="DH245" s="1"/>
  <c r="EU245" s="1"/>
  <c r="FB247" s="1"/>
  <c r="DP246"/>
  <c r="DN246"/>
  <c r="EQ247"/>
  <c r="EO247"/>
  <c r="EM247"/>
  <c r="EK247"/>
  <c r="AE248"/>
  <c r="AC248"/>
  <c r="AA248"/>
  <c r="Y248"/>
  <c r="W248"/>
  <c r="U248"/>
  <c r="DK248" s="1"/>
  <c r="S248"/>
  <c r="DI248" s="1"/>
  <c r="Q248"/>
  <c r="DH248" s="1"/>
  <c r="EU248" s="1"/>
  <c r="DP249"/>
  <c r="DN249"/>
  <c r="EQ250"/>
  <c r="FJ251" s="1"/>
  <c r="EO250"/>
  <c r="FH251" s="1"/>
  <c r="EM250"/>
  <c r="EK250"/>
  <c r="FD251" s="1"/>
  <c r="DP252"/>
  <c r="DN252"/>
  <c r="EQ253"/>
  <c r="FJ255" s="1"/>
  <c r="EO253"/>
  <c r="FH255" s="1"/>
  <c r="EM253"/>
  <c r="EK253"/>
  <c r="FD255" s="1"/>
  <c r="AE255"/>
  <c r="AC255"/>
  <c r="AA255"/>
  <c r="Y255"/>
  <c r="W255"/>
  <c r="U255"/>
  <c r="DK255" s="1"/>
  <c r="S255"/>
  <c r="DI255" s="1"/>
  <c r="Q255"/>
  <c r="DH255" s="1"/>
  <c r="EU255" s="1"/>
  <c r="AE258"/>
  <c r="AC258"/>
  <c r="AA258"/>
  <c r="Y258"/>
  <c r="W258"/>
  <c r="U258"/>
  <c r="DK258" s="1"/>
  <c r="S258"/>
  <c r="DI258" s="1"/>
  <c r="Q258"/>
  <c r="DH258" s="1"/>
  <c r="EU258" s="1"/>
  <c r="FB259" s="1"/>
  <c r="DP259"/>
  <c r="DN259"/>
  <c r="AE261"/>
  <c r="AC261"/>
  <c r="AA261"/>
  <c r="Y261"/>
  <c r="W261"/>
  <c r="U261"/>
  <c r="DK261" s="1"/>
  <c r="S261"/>
  <c r="DI261" s="1"/>
  <c r="Q261"/>
  <c r="DH261" s="1"/>
  <c r="EU261" s="1"/>
  <c r="FB263" s="1"/>
  <c r="DP262"/>
  <c r="DN262"/>
  <c r="EQ263"/>
  <c r="EO263"/>
  <c r="EM263"/>
  <c r="EK263"/>
  <c r="AE264"/>
  <c r="AC264"/>
  <c r="AA264"/>
  <c r="Y264"/>
  <c r="W264"/>
  <c r="U264"/>
  <c r="DK264" s="1"/>
  <c r="S264"/>
  <c r="DI264" s="1"/>
  <c r="Q264"/>
  <c r="DH264" s="1"/>
  <c r="EU264" s="1"/>
  <c r="DP265"/>
  <c r="DN265"/>
  <c r="EQ266"/>
  <c r="FJ267" s="1"/>
  <c r="EO266"/>
  <c r="FH267" s="1"/>
  <c r="EM266"/>
  <c r="EK266"/>
  <c r="FD267" s="1"/>
  <c r="DP268"/>
  <c r="DN268"/>
  <c r="EQ269"/>
  <c r="EO269"/>
  <c r="EM269"/>
  <c r="EK269"/>
  <c r="R26"/>
  <c r="DG26" s="1"/>
  <c r="ET26" s="1"/>
  <c r="V26"/>
  <c r="Z26"/>
  <c r="DM28"/>
  <c r="DO28"/>
  <c r="R29"/>
  <c r="DG29" s="1"/>
  <c r="ET29" s="1"/>
  <c r="FA31" s="1"/>
  <c r="V29"/>
  <c r="Z29"/>
  <c r="EL29"/>
  <c r="FE31" s="1"/>
  <c r="EN29"/>
  <c r="FG31" s="1"/>
  <c r="DM30"/>
  <c r="DO30"/>
  <c r="T31"/>
  <c r="X31"/>
  <c r="EJ31"/>
  <c r="ER31" s="1"/>
  <c r="EV31" s="1"/>
  <c r="R32"/>
  <c r="DG32" s="1"/>
  <c r="ET32" s="1"/>
  <c r="V32"/>
  <c r="Z32"/>
  <c r="EO32"/>
  <c r="DM33"/>
  <c r="DO33"/>
  <c r="R34"/>
  <c r="DG34" s="1"/>
  <c r="ET34" s="1"/>
  <c r="V34"/>
  <c r="Z34"/>
  <c r="EJ34"/>
  <c r="ER34" s="1"/>
  <c r="EV34" s="1"/>
  <c r="DM35"/>
  <c r="DO35"/>
  <c r="DM36"/>
  <c r="DO36"/>
  <c r="R37"/>
  <c r="DG37" s="1"/>
  <c r="ET37" s="1"/>
  <c r="T37"/>
  <c r="X37"/>
  <c r="AB37"/>
  <c r="R39"/>
  <c r="DG39" s="1"/>
  <c r="ET39" s="1"/>
  <c r="V39"/>
  <c r="Z39"/>
  <c r="EJ39"/>
  <c r="ER39" s="1"/>
  <c r="EV39" s="1"/>
  <c r="T40"/>
  <c r="X40"/>
  <c r="Z40"/>
  <c r="AB40"/>
  <c r="EO40"/>
  <c r="DM41"/>
  <c r="DO41"/>
  <c r="ES41"/>
  <c r="R42"/>
  <c r="DG42" s="1"/>
  <c r="ET42" s="1"/>
  <c r="V42"/>
  <c r="Z42"/>
  <c r="R45"/>
  <c r="DG45" s="1"/>
  <c r="ET45" s="1"/>
  <c r="V45"/>
  <c r="DL45" s="1"/>
  <c r="AB45"/>
  <c r="EL45"/>
  <c r="FE47" s="1"/>
  <c r="DM46"/>
  <c r="DO46"/>
  <c r="R47"/>
  <c r="DG47" s="1"/>
  <c r="ET47" s="1"/>
  <c r="V47"/>
  <c r="Z47"/>
  <c r="EJ47"/>
  <c r="ER47" s="1"/>
  <c r="EV47" s="1"/>
  <c r="T48"/>
  <c r="X48"/>
  <c r="AB48"/>
  <c r="EO48"/>
  <c r="DM49"/>
  <c r="DO49"/>
  <c r="R50"/>
  <c r="DG50" s="1"/>
  <c r="ET50" s="1"/>
  <c r="V50"/>
  <c r="DL50" s="1"/>
  <c r="X50"/>
  <c r="AB50"/>
  <c r="EJ50"/>
  <c r="EL50"/>
  <c r="DM51"/>
  <c r="DO51"/>
  <c r="T53"/>
  <c r="X53"/>
  <c r="AB53"/>
  <c r="T55"/>
  <c r="X55"/>
  <c r="EJ55"/>
  <c r="EL55"/>
  <c r="T56"/>
  <c r="X56"/>
  <c r="EO56"/>
  <c r="DM57"/>
  <c r="DO57"/>
  <c r="R58"/>
  <c r="DG58" s="1"/>
  <c r="ET58" s="1"/>
  <c r="V58"/>
  <c r="Z58"/>
  <c r="AB58"/>
  <c r="T61"/>
  <c r="X61"/>
  <c r="Z61"/>
  <c r="T63"/>
  <c r="X63"/>
  <c r="AB63"/>
  <c r="EL63"/>
  <c r="T64"/>
  <c r="DJ64" s="1"/>
  <c r="Z64"/>
  <c r="R66"/>
  <c r="DG66" s="1"/>
  <c r="ET66" s="1"/>
  <c r="T66"/>
  <c r="X66"/>
  <c r="AB66"/>
  <c r="R69"/>
  <c r="DG69" s="1"/>
  <c r="ET69" s="1"/>
  <c r="V69"/>
  <c r="Z69"/>
  <c r="R71"/>
  <c r="DG71" s="1"/>
  <c r="ET71" s="1"/>
  <c r="V71"/>
  <c r="DL71" s="1"/>
  <c r="X71"/>
  <c r="AB71"/>
  <c r="EL71"/>
  <c r="T72"/>
  <c r="X72"/>
  <c r="AB72"/>
  <c r="EO72"/>
  <c r="DM73"/>
  <c r="DO73"/>
  <c r="ES73"/>
  <c r="V74"/>
  <c r="Z74"/>
  <c r="AB74"/>
  <c r="R77"/>
  <c r="DG77" s="1"/>
  <c r="ET77" s="1"/>
  <c r="V77"/>
  <c r="Z77"/>
  <c r="R79"/>
  <c r="DG79" s="1"/>
  <c r="ET79" s="1"/>
  <c r="T79"/>
  <c r="X79"/>
  <c r="Z79"/>
  <c r="EJ79"/>
  <c r="ER79" s="1"/>
  <c r="EV79" s="1"/>
  <c r="R80"/>
  <c r="DG80" s="1"/>
  <c r="ET80" s="1"/>
  <c r="V80"/>
  <c r="Z80"/>
  <c r="EO80"/>
  <c r="DM81"/>
  <c r="DO81"/>
  <c r="T82"/>
  <c r="X82"/>
  <c r="EJ82"/>
  <c r="ER82" s="1"/>
  <c r="EN82"/>
  <c r="DM83"/>
  <c r="DO83"/>
  <c r="DM84"/>
  <c r="DO84"/>
  <c r="R85"/>
  <c r="DG85" s="1"/>
  <c r="ET85" s="1"/>
  <c r="FA87" s="1"/>
  <c r="V85"/>
  <c r="DL85" s="1"/>
  <c r="X85"/>
  <c r="AB85"/>
  <c r="EL85"/>
  <c r="FE87" s="1"/>
  <c r="DM86"/>
  <c r="DO86"/>
  <c r="T87"/>
  <c r="DJ87" s="1"/>
  <c r="Z87"/>
  <c r="EJ87"/>
  <c r="ER87" s="1"/>
  <c r="EV87" s="1"/>
  <c r="R88"/>
  <c r="DG88" s="1"/>
  <c r="ET88" s="1"/>
  <c r="V88"/>
  <c r="Z88"/>
  <c r="EO88"/>
  <c r="DM89"/>
  <c r="DO89"/>
  <c r="ES89"/>
  <c r="T90"/>
  <c r="X90"/>
  <c r="Z90"/>
  <c r="EJ90"/>
  <c r="ER90" s="1"/>
  <c r="EV90" s="1"/>
  <c r="T93"/>
  <c r="X93"/>
  <c r="AB93"/>
  <c r="EL93"/>
  <c r="DM94"/>
  <c r="DO94"/>
  <c r="T95"/>
  <c r="X95"/>
  <c r="AB95"/>
  <c r="EL95"/>
  <c r="R96"/>
  <c r="DG96" s="1"/>
  <c r="ET96" s="1"/>
  <c r="V96"/>
  <c r="Z96"/>
  <c r="ES97"/>
  <c r="R98"/>
  <c r="DG98" s="1"/>
  <c r="ET98" s="1"/>
  <c r="X98"/>
  <c r="AB98"/>
  <c r="EJ98"/>
  <c r="ER98" s="1"/>
  <c r="EV98" s="1"/>
  <c r="DM100"/>
  <c r="DO100"/>
  <c r="R101"/>
  <c r="DG101" s="1"/>
  <c r="ET101" s="1"/>
  <c r="V101"/>
  <c r="Z101"/>
  <c r="AD101"/>
  <c r="EJ101"/>
  <c r="EN101"/>
  <c r="FG103" s="1"/>
  <c r="DM102"/>
  <c r="DO102"/>
  <c r="R103"/>
  <c r="DG103" s="1"/>
  <c r="ET103" s="1"/>
  <c r="V103"/>
  <c r="Z103"/>
  <c r="EJ103"/>
  <c r="ER103" s="1"/>
  <c r="EV103" s="1"/>
  <c r="R104"/>
  <c r="DG104" s="1"/>
  <c r="ET104" s="1"/>
  <c r="V104"/>
  <c r="DL104" s="1"/>
  <c r="X104"/>
  <c r="AB104"/>
  <c r="EO104"/>
  <c r="DM105"/>
  <c r="DO105"/>
  <c r="ES105"/>
  <c r="T106"/>
  <c r="X106"/>
  <c r="AB106"/>
  <c r="EL106"/>
  <c r="DM107"/>
  <c r="DO107"/>
  <c r="DM108"/>
  <c r="DO108"/>
  <c r="T109"/>
  <c r="X109"/>
  <c r="Z109"/>
  <c r="R111"/>
  <c r="DG111" s="1"/>
  <c r="ET111" s="1"/>
  <c r="V111"/>
  <c r="Z111"/>
  <c r="EJ111"/>
  <c r="ER111" s="1"/>
  <c r="EV111" s="1"/>
  <c r="T112"/>
  <c r="X112"/>
  <c r="AB112"/>
  <c r="R114"/>
  <c r="DG114" s="1"/>
  <c r="ET114" s="1"/>
  <c r="V114"/>
  <c r="Z114"/>
  <c r="T117"/>
  <c r="X117"/>
  <c r="EJ117"/>
  <c r="T119"/>
  <c r="X119"/>
  <c r="AB119"/>
  <c r="EJ119"/>
  <c r="EL119"/>
  <c r="EN119"/>
  <c r="R120"/>
  <c r="DG120" s="1"/>
  <c r="ET120" s="1"/>
  <c r="X120"/>
  <c r="AB120"/>
  <c r="EO120"/>
  <c r="DM121"/>
  <c r="DO121"/>
  <c r="R122"/>
  <c r="DG122" s="1"/>
  <c r="ET122" s="1"/>
  <c r="V122"/>
  <c r="Z122"/>
  <c r="DM124"/>
  <c r="DO124"/>
  <c r="T125"/>
  <c r="X125"/>
  <c r="AB125"/>
  <c r="EL125"/>
  <c r="EN125"/>
  <c r="FG127" s="1"/>
  <c r="DM126"/>
  <c r="DO126"/>
  <c r="R127"/>
  <c r="DG127" s="1"/>
  <c r="ET127" s="1"/>
  <c r="V127"/>
  <c r="Z127"/>
  <c r="EJ127"/>
  <c r="EL127"/>
  <c r="R128"/>
  <c r="DG128" s="1"/>
  <c r="ET128" s="1"/>
  <c r="X128"/>
  <c r="AB128"/>
  <c r="EO128"/>
  <c r="DM129"/>
  <c r="DO129"/>
  <c r="ES129"/>
  <c r="T130"/>
  <c r="X130"/>
  <c r="AB130"/>
  <c r="EJ130"/>
  <c r="ER130" s="1"/>
  <c r="EN130"/>
  <c r="DM131"/>
  <c r="DO131"/>
  <c r="T133"/>
  <c r="DJ133" s="1"/>
  <c r="V133"/>
  <c r="Z133"/>
  <c r="R135"/>
  <c r="DG135" s="1"/>
  <c r="ET135" s="1"/>
  <c r="V135"/>
  <c r="Z135"/>
  <c r="EJ135"/>
  <c r="ER135" s="1"/>
  <c r="EV135" s="1"/>
  <c r="T136"/>
  <c r="X136"/>
  <c r="Z136"/>
  <c r="T138"/>
  <c r="X138"/>
  <c r="AB138"/>
  <c r="EJ138"/>
  <c r="ER138" s="1"/>
  <c r="EV138" s="1"/>
  <c r="T141"/>
  <c r="X141"/>
  <c r="AB141"/>
  <c r="R143"/>
  <c r="DG143" s="1"/>
  <c r="ET143" s="1"/>
  <c r="V143"/>
  <c r="Z143"/>
  <c r="EL143"/>
  <c r="V144"/>
  <c r="Z144"/>
  <c r="R145"/>
  <c r="DG145" s="1"/>
  <c r="T145"/>
  <c r="X145"/>
  <c r="Z145"/>
  <c r="EM145"/>
  <c r="T146"/>
  <c r="X146"/>
  <c r="AB146"/>
  <c r="DM148"/>
  <c r="DO148"/>
  <c r="R149"/>
  <c r="DG149" s="1"/>
  <c r="ET149" s="1"/>
  <c r="FA151" s="1"/>
  <c r="V149"/>
  <c r="DL149" s="1"/>
  <c r="X149"/>
  <c r="AB149"/>
  <c r="EL149"/>
  <c r="FE151" s="1"/>
  <c r="DM150"/>
  <c r="DO150"/>
  <c r="T151"/>
  <c r="X151"/>
  <c r="Z151"/>
  <c r="EJ151"/>
  <c r="ER151" s="1"/>
  <c r="EN151"/>
  <c r="V152"/>
  <c r="DL152" s="1"/>
  <c r="AB152"/>
  <c r="FI155"/>
  <c r="DM153"/>
  <c r="DQ153"/>
  <c r="EJ154"/>
  <c r="ER154" s="1"/>
  <c r="EV154" s="1"/>
  <c r="DM156"/>
  <c r="DQ156"/>
  <c r="EJ157"/>
  <c r="T159"/>
  <c r="X159"/>
  <c r="AF159"/>
  <c r="X162"/>
  <c r="AF162"/>
  <c r="T165"/>
  <c r="AB165"/>
  <c r="EJ167"/>
  <c r="ER167" s="1"/>
  <c r="EV167" s="1"/>
  <c r="T168"/>
  <c r="AB168"/>
  <c r="FI171"/>
  <c r="DM169"/>
  <c r="DQ169"/>
  <c r="EJ170"/>
  <c r="ER170" s="1"/>
  <c r="EV170" s="1"/>
  <c r="DQ172"/>
  <c r="EN173"/>
  <c r="T175"/>
  <c r="X175"/>
  <c r="AF175"/>
  <c r="X178"/>
  <c r="AF178"/>
  <c r="T181"/>
  <c r="AB181"/>
  <c r="DM182"/>
  <c r="DQ182"/>
  <c r="EN183"/>
  <c r="AB184"/>
  <c r="FI187"/>
  <c r="DM185"/>
  <c r="DQ185"/>
  <c r="EN189"/>
  <c r="X191"/>
  <c r="EO192"/>
  <c r="DM195"/>
  <c r="DQ195"/>
  <c r="T197"/>
  <c r="X197"/>
  <c r="AB197"/>
  <c r="AF197"/>
  <c r="DM198"/>
  <c r="DQ198"/>
  <c r="EJ199"/>
  <c r="ER199" s="1"/>
  <c r="EN199"/>
  <c r="T200"/>
  <c r="X200"/>
  <c r="AB200"/>
  <c r="AF200"/>
  <c r="FI203"/>
  <c r="DM201"/>
  <c r="DQ201"/>
  <c r="EJ202"/>
  <c r="ER202" s="1"/>
  <c r="EN202"/>
  <c r="DM204"/>
  <c r="DQ204"/>
  <c r="EJ205"/>
  <c r="EN205"/>
  <c r="T207"/>
  <c r="X207"/>
  <c r="AB207"/>
  <c r="AF207"/>
  <c r="EO208"/>
  <c r="T210"/>
  <c r="X210"/>
  <c r="AB210"/>
  <c r="AF210"/>
  <c r="DM211"/>
  <c r="DQ211"/>
  <c r="T213"/>
  <c r="X213"/>
  <c r="AB213"/>
  <c r="AF213"/>
  <c r="DM214"/>
  <c r="DQ214"/>
  <c r="EJ215"/>
  <c r="ER215" s="1"/>
  <c r="EN215"/>
  <c r="T216"/>
  <c r="X216"/>
  <c r="AB216"/>
  <c r="AF216"/>
  <c r="FI219"/>
  <c r="DM217"/>
  <c r="DQ217"/>
  <c r="EJ218"/>
  <c r="ER218" s="1"/>
  <c r="EN218"/>
  <c r="DM220"/>
  <c r="DQ220"/>
  <c r="EJ221"/>
  <c r="EN221"/>
  <c r="T223"/>
  <c r="X223"/>
  <c r="AB223"/>
  <c r="AF223"/>
  <c r="EO224"/>
  <c r="T226"/>
  <c r="X226"/>
  <c r="AB226"/>
  <c r="AF226"/>
  <c r="DM227"/>
  <c r="DQ227"/>
  <c r="T229"/>
  <c r="X229"/>
  <c r="AB229"/>
  <c r="AF229"/>
  <c r="DM230"/>
  <c r="DQ230"/>
  <c r="EJ231"/>
  <c r="ER231" s="1"/>
  <c r="EN231"/>
  <c r="T232"/>
  <c r="X232"/>
  <c r="AB232"/>
  <c r="AF232"/>
  <c r="FI235"/>
  <c r="DM233"/>
  <c r="DQ233"/>
  <c r="EJ234"/>
  <c r="ER234" s="1"/>
  <c r="EN234"/>
  <c r="DM236"/>
  <c r="DQ236"/>
  <c r="EJ237"/>
  <c r="EN237"/>
  <c r="T239"/>
  <c r="X239"/>
  <c r="AB239"/>
  <c r="AF239"/>
  <c r="EO240"/>
  <c r="T242"/>
  <c r="X242"/>
  <c r="AB242"/>
  <c r="AF242"/>
  <c r="DM243"/>
  <c r="DQ243"/>
  <c r="T245"/>
  <c r="X245"/>
  <c r="AB245"/>
  <c r="AF245"/>
  <c r="DM246"/>
  <c r="DQ246"/>
  <c r="EJ247"/>
  <c r="ER247" s="1"/>
  <c r="EN247"/>
  <c r="T248"/>
  <c r="X248"/>
  <c r="AB248"/>
  <c r="AF248"/>
  <c r="FI251"/>
  <c r="DM249"/>
  <c r="DQ249"/>
  <c r="EJ250"/>
  <c r="ER250" s="1"/>
  <c r="EN250"/>
  <c r="DM252"/>
  <c r="DQ252"/>
  <c r="EJ253"/>
  <c r="EN253"/>
  <c r="T255"/>
  <c r="X255"/>
  <c r="AB255"/>
  <c r="AF255"/>
  <c r="EO256"/>
  <c r="T258"/>
  <c r="X258"/>
  <c r="AB258"/>
  <c r="AF258"/>
  <c r="DM259"/>
  <c r="DQ259"/>
  <c r="T261"/>
  <c r="X261"/>
  <c r="AB261"/>
  <c r="AF261"/>
  <c r="DM262"/>
  <c r="DQ262"/>
  <c r="EJ263"/>
  <c r="ER263" s="1"/>
  <c r="EN263"/>
  <c r="T264"/>
  <c r="X264"/>
  <c r="AB264"/>
  <c r="AF264"/>
  <c r="DM265"/>
  <c r="DQ265"/>
  <c r="R266"/>
  <c r="DG266" s="1"/>
  <c r="ET266" s="1"/>
  <c r="V266"/>
  <c r="Z266"/>
  <c r="AD266"/>
  <c r="EJ266"/>
  <c r="ER266" s="1"/>
  <c r="EN266"/>
  <c r="DO267"/>
  <c r="DM268"/>
  <c r="DQ268"/>
  <c r="R269"/>
  <c r="DG269" s="1"/>
  <c r="ET269" s="1"/>
  <c r="V269"/>
  <c r="Z269"/>
  <c r="AD269"/>
  <c r="EJ269"/>
  <c r="EN269"/>
  <c r="AG273"/>
  <c r="DQ273" s="1"/>
  <c r="AG275"/>
  <c r="DQ275" s="1"/>
  <c r="AG276"/>
  <c r="DQ276" s="1"/>
  <c r="AG286"/>
  <c r="DQ286" s="1"/>
  <c r="AG289"/>
  <c r="DQ289" s="1"/>
  <c r="AG291"/>
  <c r="DQ291" s="1"/>
  <c r="AG292"/>
  <c r="DQ292" s="1"/>
  <c r="AG302"/>
  <c r="DQ302" s="1"/>
  <c r="AG305"/>
  <c r="DQ305" s="1"/>
  <c r="AG307"/>
  <c r="DQ307" s="1"/>
  <c r="AG308"/>
  <c r="DQ308" s="1"/>
  <c r="AG318"/>
  <c r="DQ318" s="1"/>
  <c r="AG321"/>
  <c r="DQ321" s="1"/>
  <c r="AG323"/>
  <c r="DQ323" s="1"/>
  <c r="AG324"/>
  <c r="DQ324" s="1"/>
  <c r="FI353"/>
  <c r="AF334"/>
  <c r="AD334"/>
  <c r="AB334"/>
  <c r="Z334"/>
  <c r="EQ335"/>
  <c r="EO335"/>
  <c r="EM335"/>
  <c r="EK335"/>
  <c r="AE336"/>
  <c r="AC336"/>
  <c r="AA336"/>
  <c r="Y336"/>
  <c r="W336"/>
  <c r="U336"/>
  <c r="DK336" s="1"/>
  <c r="S336"/>
  <c r="DI336" s="1"/>
  <c r="Q336"/>
  <c r="DH336" s="1"/>
  <c r="EU336" s="1"/>
  <c r="DP337"/>
  <c r="DN337"/>
  <c r="EQ338"/>
  <c r="FJ339" s="1"/>
  <c r="EO338"/>
  <c r="FH339" s="1"/>
  <c r="EM338"/>
  <c r="EK338"/>
  <c r="FD339" s="1"/>
  <c r="DP340"/>
  <c r="DN340"/>
  <c r="EQ341"/>
  <c r="EO341"/>
  <c r="EM341"/>
  <c r="EK341"/>
  <c r="AE343"/>
  <c r="AC343"/>
  <c r="AA343"/>
  <c r="Y343"/>
  <c r="W343"/>
  <c r="U343"/>
  <c r="DK343" s="1"/>
  <c r="S343"/>
  <c r="DI343" s="1"/>
  <c r="Q343"/>
  <c r="DH343" s="1"/>
  <c r="EU343" s="1"/>
  <c r="AE346"/>
  <c r="AC346"/>
  <c r="AA346"/>
  <c r="Y346"/>
  <c r="W346"/>
  <c r="U346"/>
  <c r="DK346" s="1"/>
  <c r="S346"/>
  <c r="DI346" s="1"/>
  <c r="Q346"/>
  <c r="DH346" s="1"/>
  <c r="EU346" s="1"/>
  <c r="FB347" s="1"/>
  <c r="DP347"/>
  <c r="DN347"/>
  <c r="AE349"/>
  <c r="AC349"/>
  <c r="AA349"/>
  <c r="Y349"/>
  <c r="W349"/>
  <c r="U349"/>
  <c r="DK349" s="1"/>
  <c r="S349"/>
  <c r="DI349" s="1"/>
  <c r="Q349"/>
  <c r="DH349" s="1"/>
  <c r="EU349" s="1"/>
  <c r="DP350"/>
  <c r="DN350"/>
  <c r="EQ351"/>
  <c r="EO351"/>
  <c r="EM351"/>
  <c r="EK351"/>
  <c r="AE353"/>
  <c r="AC353"/>
  <c r="AA353"/>
  <c r="Y353"/>
  <c r="W353"/>
  <c r="U353"/>
  <c r="DK353" s="1"/>
  <c r="S353"/>
  <c r="DI353" s="1"/>
  <c r="Q353"/>
  <c r="DH353" s="1"/>
  <c r="EU353" s="1"/>
  <c r="AE356"/>
  <c r="AC356"/>
  <c r="AA356"/>
  <c r="Y356"/>
  <c r="W356"/>
  <c r="U356"/>
  <c r="DK356" s="1"/>
  <c r="S356"/>
  <c r="DI356" s="1"/>
  <c r="Q356"/>
  <c r="DH356" s="1"/>
  <c r="EU356" s="1"/>
  <c r="FB357" s="1"/>
  <c r="DP357"/>
  <c r="DN357"/>
  <c r="AE359"/>
  <c r="AC359"/>
  <c r="AA359"/>
  <c r="Y359"/>
  <c r="W359"/>
  <c r="U359"/>
  <c r="DK359" s="1"/>
  <c r="S359"/>
  <c r="DI359" s="1"/>
  <c r="Q359"/>
  <c r="DH359" s="1"/>
  <c r="EU359" s="1"/>
  <c r="DP360"/>
  <c r="DN360"/>
  <c r="EQ361"/>
  <c r="EO361"/>
  <c r="EM361"/>
  <c r="EK361"/>
  <c r="AE362"/>
  <c r="AC362"/>
  <c r="AA362"/>
  <c r="Y362"/>
  <c r="W362"/>
  <c r="U362"/>
  <c r="DK362" s="1"/>
  <c r="S362"/>
  <c r="DI362" s="1"/>
  <c r="Q362"/>
  <c r="DH362" s="1"/>
  <c r="EU362" s="1"/>
  <c r="EP364"/>
  <c r="EN364"/>
  <c r="EL364"/>
  <c r="EJ364"/>
  <c r="EQ364"/>
  <c r="EM364"/>
  <c r="ES364" s="1"/>
  <c r="R153"/>
  <c r="DG153" s="1"/>
  <c r="ET153" s="1"/>
  <c r="T153"/>
  <c r="V153"/>
  <c r="X153"/>
  <c r="Z153"/>
  <c r="AB153"/>
  <c r="AD153"/>
  <c r="EJ153"/>
  <c r="EL153"/>
  <c r="EN153"/>
  <c r="ES153" s="1"/>
  <c r="R155"/>
  <c r="DG155" s="1"/>
  <c r="ET155" s="1"/>
  <c r="T155"/>
  <c r="V155"/>
  <c r="X155"/>
  <c r="Z155"/>
  <c r="AB155"/>
  <c r="AD155"/>
  <c r="EJ155"/>
  <c r="EL155"/>
  <c r="EN155"/>
  <c r="ES155" s="1"/>
  <c r="R156"/>
  <c r="DG156" s="1"/>
  <c r="ET156" s="1"/>
  <c r="T156"/>
  <c r="V156"/>
  <c r="X156"/>
  <c r="Z156"/>
  <c r="AB156"/>
  <c r="AD156"/>
  <c r="EO156"/>
  <c r="R158"/>
  <c r="DG158" s="1"/>
  <c r="ET158" s="1"/>
  <c r="FA159" s="1"/>
  <c r="T158"/>
  <c r="V158"/>
  <c r="X158"/>
  <c r="Z158"/>
  <c r="AB158"/>
  <c r="AD158"/>
  <c r="EJ158"/>
  <c r="EL158"/>
  <c r="EN158"/>
  <c r="ES158" s="1"/>
  <c r="R161"/>
  <c r="DG161" s="1"/>
  <c r="ET161" s="1"/>
  <c r="T161"/>
  <c r="V161"/>
  <c r="X161"/>
  <c r="Z161"/>
  <c r="AB161"/>
  <c r="AD161"/>
  <c r="EJ161"/>
  <c r="EL161"/>
  <c r="EN161"/>
  <c r="R163"/>
  <c r="DG163" s="1"/>
  <c r="ET163" s="1"/>
  <c r="T163"/>
  <c r="V163"/>
  <c r="X163"/>
  <c r="Z163"/>
  <c r="AB163"/>
  <c r="AD163"/>
  <c r="EJ163"/>
  <c r="EL163"/>
  <c r="EN163"/>
  <c r="ES163" s="1"/>
  <c r="R164"/>
  <c r="DG164" s="1"/>
  <c r="ET164" s="1"/>
  <c r="T164"/>
  <c r="V164"/>
  <c r="X164"/>
  <c r="Z164"/>
  <c r="AB164"/>
  <c r="AD164"/>
  <c r="EO164"/>
  <c r="R166"/>
  <c r="DG166" s="1"/>
  <c r="ET166" s="1"/>
  <c r="T166"/>
  <c r="V166"/>
  <c r="X166"/>
  <c r="Z166"/>
  <c r="AB166"/>
  <c r="AD166"/>
  <c r="EJ166"/>
  <c r="EL166"/>
  <c r="FE167" s="1"/>
  <c r="EN166"/>
  <c r="ES166" s="1"/>
  <c r="R169"/>
  <c r="DG169" s="1"/>
  <c r="ET169" s="1"/>
  <c r="T169"/>
  <c r="V169"/>
  <c r="X169"/>
  <c r="Z169"/>
  <c r="AB169"/>
  <c r="AD169"/>
  <c r="EJ169"/>
  <c r="EL169"/>
  <c r="EN169"/>
  <c r="R171"/>
  <c r="DG171" s="1"/>
  <c r="ET171" s="1"/>
  <c r="T171"/>
  <c r="V171"/>
  <c r="X171"/>
  <c r="Z171"/>
  <c r="AB171"/>
  <c r="AD171"/>
  <c r="EJ171"/>
  <c r="EL171"/>
  <c r="EN171"/>
  <c r="ES171" s="1"/>
  <c r="R172"/>
  <c r="DG172" s="1"/>
  <c r="ET172" s="1"/>
  <c r="T172"/>
  <c r="V172"/>
  <c r="X172"/>
  <c r="Z172"/>
  <c r="AB172"/>
  <c r="AD172"/>
  <c r="EO172"/>
  <c r="R174"/>
  <c r="DG174" s="1"/>
  <c r="ET174" s="1"/>
  <c r="FA175" s="1"/>
  <c r="T174"/>
  <c r="V174"/>
  <c r="X174"/>
  <c r="Z174"/>
  <c r="AB174"/>
  <c r="AD174"/>
  <c r="EJ174"/>
  <c r="EL174"/>
  <c r="EN174"/>
  <c r="ES174" s="1"/>
  <c r="R177"/>
  <c r="DG177" s="1"/>
  <c r="ET177" s="1"/>
  <c r="T177"/>
  <c r="V177"/>
  <c r="X177"/>
  <c r="Z177"/>
  <c r="AB177"/>
  <c r="AD177"/>
  <c r="EJ177"/>
  <c r="EL177"/>
  <c r="EN177"/>
  <c r="R179"/>
  <c r="DG179" s="1"/>
  <c r="ET179" s="1"/>
  <c r="T179"/>
  <c r="V179"/>
  <c r="X179"/>
  <c r="Z179"/>
  <c r="AB179"/>
  <c r="AD179"/>
  <c r="EJ179"/>
  <c r="EL179"/>
  <c r="EN179"/>
  <c r="ES179" s="1"/>
  <c r="R180"/>
  <c r="DG180" s="1"/>
  <c r="ET180" s="1"/>
  <c r="T180"/>
  <c r="V180"/>
  <c r="X180"/>
  <c r="Z180"/>
  <c r="AB180"/>
  <c r="AD180"/>
  <c r="EO180"/>
  <c r="R182"/>
  <c r="DG182" s="1"/>
  <c r="ET182" s="1"/>
  <c r="T182"/>
  <c r="V182"/>
  <c r="X182"/>
  <c r="Z182"/>
  <c r="AB182"/>
  <c r="AD182"/>
  <c r="EJ182"/>
  <c r="EL182"/>
  <c r="FE183" s="1"/>
  <c r="EN182"/>
  <c r="ES182" s="1"/>
  <c r="R185"/>
  <c r="DG185" s="1"/>
  <c r="ET185" s="1"/>
  <c r="T185"/>
  <c r="V185"/>
  <c r="X185"/>
  <c r="Z185"/>
  <c r="AB185"/>
  <c r="AD185"/>
  <c r="EJ185"/>
  <c r="EL185"/>
  <c r="EN185"/>
  <c r="R187"/>
  <c r="DG187" s="1"/>
  <c r="ET187" s="1"/>
  <c r="T187"/>
  <c r="V187"/>
  <c r="X187"/>
  <c r="Z187"/>
  <c r="AB187"/>
  <c r="AD187"/>
  <c r="EJ187"/>
  <c r="EL187"/>
  <c r="EN187"/>
  <c r="ES187" s="1"/>
  <c r="R188"/>
  <c r="DG188" s="1"/>
  <c r="ET188" s="1"/>
  <c r="T188"/>
  <c r="V188"/>
  <c r="X188"/>
  <c r="Z188"/>
  <c r="AB188"/>
  <c r="AD188"/>
  <c r="EO188"/>
  <c r="R190"/>
  <c r="DG190" s="1"/>
  <c r="ET190" s="1"/>
  <c r="FA191" s="1"/>
  <c r="T190"/>
  <c r="V190"/>
  <c r="X190"/>
  <c r="Z190"/>
  <c r="AB190"/>
  <c r="AD190"/>
  <c r="EJ190"/>
  <c r="EL190"/>
  <c r="EN190"/>
  <c r="ES190" s="1"/>
  <c r="R193"/>
  <c r="DG193" s="1"/>
  <c r="ET193" s="1"/>
  <c r="T193"/>
  <c r="V193"/>
  <c r="X193"/>
  <c r="Z193"/>
  <c r="AB193"/>
  <c r="AD193"/>
  <c r="EJ193"/>
  <c r="EL193"/>
  <c r="EN193"/>
  <c r="R195"/>
  <c r="DG195" s="1"/>
  <c r="ET195" s="1"/>
  <c r="T195"/>
  <c r="V195"/>
  <c r="X195"/>
  <c r="Z195"/>
  <c r="AB195"/>
  <c r="AD195"/>
  <c r="EJ195"/>
  <c r="EL195"/>
  <c r="EN195"/>
  <c r="ES195" s="1"/>
  <c r="R196"/>
  <c r="DG196" s="1"/>
  <c r="ET196" s="1"/>
  <c r="T196"/>
  <c r="V196"/>
  <c r="X196"/>
  <c r="Z196"/>
  <c r="AB196"/>
  <c r="AD196"/>
  <c r="EO196"/>
  <c r="R198"/>
  <c r="DG198" s="1"/>
  <c r="ET198" s="1"/>
  <c r="T198"/>
  <c r="V198"/>
  <c r="X198"/>
  <c r="Z198"/>
  <c r="AB198"/>
  <c r="AD198"/>
  <c r="EJ198"/>
  <c r="EL198"/>
  <c r="FE199" s="1"/>
  <c r="EN198"/>
  <c r="ES198" s="1"/>
  <c r="R201"/>
  <c r="DG201" s="1"/>
  <c r="ET201" s="1"/>
  <c r="T201"/>
  <c r="V201"/>
  <c r="X201"/>
  <c r="Z201"/>
  <c r="AB201"/>
  <c r="AD201"/>
  <c r="EJ201"/>
  <c r="EL201"/>
  <c r="EN201"/>
  <c r="ES201" s="1"/>
  <c r="R203"/>
  <c r="DG203" s="1"/>
  <c r="ET203" s="1"/>
  <c r="T203"/>
  <c r="V203"/>
  <c r="X203"/>
  <c r="Z203"/>
  <c r="AB203"/>
  <c r="AD203"/>
  <c r="EJ203"/>
  <c r="EL203"/>
  <c r="EN203"/>
  <c r="ES203" s="1"/>
  <c r="R204"/>
  <c r="DG204" s="1"/>
  <c r="ET204" s="1"/>
  <c r="T204"/>
  <c r="V204"/>
  <c r="X204"/>
  <c r="Z204"/>
  <c r="AB204"/>
  <c r="AD204"/>
  <c r="EO204"/>
  <c r="R206"/>
  <c r="DG206" s="1"/>
  <c r="ET206" s="1"/>
  <c r="FA207" s="1"/>
  <c r="T206"/>
  <c r="V206"/>
  <c r="X206"/>
  <c r="Z206"/>
  <c r="AB206"/>
  <c r="AD206"/>
  <c r="EJ206"/>
  <c r="EL206"/>
  <c r="EN206"/>
  <c r="ES206" s="1"/>
  <c r="R209"/>
  <c r="DG209" s="1"/>
  <c r="ET209" s="1"/>
  <c r="T209"/>
  <c r="V209"/>
  <c r="X209"/>
  <c r="Z209"/>
  <c r="AB209"/>
  <c r="AD209"/>
  <c r="EJ209"/>
  <c r="EL209"/>
  <c r="EN209"/>
  <c r="R211"/>
  <c r="DG211" s="1"/>
  <c r="ET211" s="1"/>
  <c r="T211"/>
  <c r="V211"/>
  <c r="X211"/>
  <c r="Z211"/>
  <c r="AB211"/>
  <c r="AD211"/>
  <c r="EJ211"/>
  <c r="EL211"/>
  <c r="EN211"/>
  <c r="ES211" s="1"/>
  <c r="R212"/>
  <c r="DG212" s="1"/>
  <c r="ET212" s="1"/>
  <c r="T212"/>
  <c r="V212"/>
  <c r="X212"/>
  <c r="Z212"/>
  <c r="AB212"/>
  <c r="AD212"/>
  <c r="EO212"/>
  <c r="R214"/>
  <c r="DG214" s="1"/>
  <c r="ET214" s="1"/>
  <c r="T214"/>
  <c r="V214"/>
  <c r="X214"/>
  <c r="Z214"/>
  <c r="AB214"/>
  <c r="AD214"/>
  <c r="EJ214"/>
  <c r="EL214"/>
  <c r="FE215" s="1"/>
  <c r="EN214"/>
  <c r="ES214" s="1"/>
  <c r="R217"/>
  <c r="DG217" s="1"/>
  <c r="ET217" s="1"/>
  <c r="T217"/>
  <c r="V217"/>
  <c r="X217"/>
  <c r="Z217"/>
  <c r="AB217"/>
  <c r="AD217"/>
  <c r="EJ217"/>
  <c r="EL217"/>
  <c r="EN217"/>
  <c r="R219"/>
  <c r="DG219" s="1"/>
  <c r="ET219" s="1"/>
  <c r="T219"/>
  <c r="V219"/>
  <c r="X219"/>
  <c r="Z219"/>
  <c r="AB219"/>
  <c r="AD219"/>
  <c r="EJ219"/>
  <c r="EL219"/>
  <c r="EN219"/>
  <c r="ES219" s="1"/>
  <c r="R220"/>
  <c r="DG220" s="1"/>
  <c r="ET220" s="1"/>
  <c r="T220"/>
  <c r="V220"/>
  <c r="X220"/>
  <c r="Z220"/>
  <c r="AB220"/>
  <c r="AD220"/>
  <c r="EO220"/>
  <c r="R222"/>
  <c r="DG222" s="1"/>
  <c r="ET222" s="1"/>
  <c r="FA223" s="1"/>
  <c r="T222"/>
  <c r="V222"/>
  <c r="X222"/>
  <c r="Z222"/>
  <c r="AB222"/>
  <c r="AD222"/>
  <c r="EJ222"/>
  <c r="EL222"/>
  <c r="EN222"/>
  <c r="ES222" s="1"/>
  <c r="R225"/>
  <c r="DG225" s="1"/>
  <c r="ET225" s="1"/>
  <c r="T225"/>
  <c r="V225"/>
  <c r="X225"/>
  <c r="Z225"/>
  <c r="AB225"/>
  <c r="AD225"/>
  <c r="EJ225"/>
  <c r="EL225"/>
  <c r="EN225"/>
  <c r="R227"/>
  <c r="DG227" s="1"/>
  <c r="ET227" s="1"/>
  <c r="T227"/>
  <c r="V227"/>
  <c r="X227"/>
  <c r="Z227"/>
  <c r="AB227"/>
  <c r="AD227"/>
  <c r="EJ227"/>
  <c r="EL227"/>
  <c r="EN227"/>
  <c r="ES227" s="1"/>
  <c r="R228"/>
  <c r="DG228" s="1"/>
  <c r="ET228" s="1"/>
  <c r="T228"/>
  <c r="V228"/>
  <c r="X228"/>
  <c r="Z228"/>
  <c r="AB228"/>
  <c r="AD228"/>
  <c r="EO228"/>
  <c r="R230"/>
  <c r="DG230" s="1"/>
  <c r="ET230" s="1"/>
  <c r="T230"/>
  <c r="V230"/>
  <c r="X230"/>
  <c r="Z230"/>
  <c r="AB230"/>
  <c r="AD230"/>
  <c r="EJ230"/>
  <c r="EL230"/>
  <c r="FE231" s="1"/>
  <c r="EN230"/>
  <c r="ES230" s="1"/>
  <c r="R233"/>
  <c r="DG233" s="1"/>
  <c r="ET233" s="1"/>
  <c r="T233"/>
  <c r="V233"/>
  <c r="X233"/>
  <c r="Z233"/>
  <c r="AB233"/>
  <c r="AD233"/>
  <c r="EJ233"/>
  <c r="EL233"/>
  <c r="EN233"/>
  <c r="ES233" s="1"/>
  <c r="R235"/>
  <c r="DG235" s="1"/>
  <c r="ET235" s="1"/>
  <c r="T235"/>
  <c r="V235"/>
  <c r="X235"/>
  <c r="Z235"/>
  <c r="AB235"/>
  <c r="AD235"/>
  <c r="EJ235"/>
  <c r="EL235"/>
  <c r="EN235"/>
  <c r="ES235" s="1"/>
  <c r="R236"/>
  <c r="DG236" s="1"/>
  <c r="ET236" s="1"/>
  <c r="T236"/>
  <c r="V236"/>
  <c r="X236"/>
  <c r="Z236"/>
  <c r="AB236"/>
  <c r="AD236"/>
  <c r="EO236"/>
  <c r="R238"/>
  <c r="DG238" s="1"/>
  <c r="ET238" s="1"/>
  <c r="FA239" s="1"/>
  <c r="T238"/>
  <c r="V238"/>
  <c r="X238"/>
  <c r="Z238"/>
  <c r="AB238"/>
  <c r="AD238"/>
  <c r="EJ238"/>
  <c r="EL238"/>
  <c r="EN238"/>
  <c r="ES238" s="1"/>
  <c r="R241"/>
  <c r="DG241" s="1"/>
  <c r="ET241" s="1"/>
  <c r="T241"/>
  <c r="V241"/>
  <c r="X241"/>
  <c r="Z241"/>
  <c r="AB241"/>
  <c r="AD241"/>
  <c r="EJ241"/>
  <c r="EL241"/>
  <c r="EN241"/>
  <c r="R243"/>
  <c r="DG243" s="1"/>
  <c r="ET243" s="1"/>
  <c r="T243"/>
  <c r="V243"/>
  <c r="X243"/>
  <c r="Z243"/>
  <c r="AB243"/>
  <c r="AD243"/>
  <c r="EJ243"/>
  <c r="EL243"/>
  <c r="EN243"/>
  <c r="ES243" s="1"/>
  <c r="R244"/>
  <c r="DG244" s="1"/>
  <c r="ET244" s="1"/>
  <c r="T244"/>
  <c r="V244"/>
  <c r="X244"/>
  <c r="Z244"/>
  <c r="AB244"/>
  <c r="AD244"/>
  <c r="EO244"/>
  <c r="R246"/>
  <c r="DG246" s="1"/>
  <c r="ET246" s="1"/>
  <c r="T246"/>
  <c r="V246"/>
  <c r="X246"/>
  <c r="Z246"/>
  <c r="AB246"/>
  <c r="AD246"/>
  <c r="EJ246"/>
  <c r="EL246"/>
  <c r="FE247" s="1"/>
  <c r="EN246"/>
  <c r="ES246" s="1"/>
  <c r="R249"/>
  <c r="DG249" s="1"/>
  <c r="ET249" s="1"/>
  <c r="T249"/>
  <c r="V249"/>
  <c r="X249"/>
  <c r="Z249"/>
  <c r="AB249"/>
  <c r="AD249"/>
  <c r="EJ249"/>
  <c r="EL249"/>
  <c r="EN249"/>
  <c r="R251"/>
  <c r="DG251" s="1"/>
  <c r="ET251" s="1"/>
  <c r="T251"/>
  <c r="V251"/>
  <c r="X251"/>
  <c r="Z251"/>
  <c r="AB251"/>
  <c r="AD251"/>
  <c r="EJ251"/>
  <c r="EL251"/>
  <c r="EN251"/>
  <c r="ES251" s="1"/>
  <c r="R252"/>
  <c r="DG252" s="1"/>
  <c r="ET252" s="1"/>
  <c r="T252"/>
  <c r="V252"/>
  <c r="X252"/>
  <c r="Z252"/>
  <c r="AB252"/>
  <c r="AD252"/>
  <c r="EO252"/>
  <c r="R254"/>
  <c r="DG254" s="1"/>
  <c r="ET254" s="1"/>
  <c r="FA255" s="1"/>
  <c r="T254"/>
  <c r="V254"/>
  <c r="X254"/>
  <c r="Z254"/>
  <c r="AB254"/>
  <c r="AD254"/>
  <c r="EJ254"/>
  <c r="EL254"/>
  <c r="EN254"/>
  <c r="ES254" s="1"/>
  <c r="R257"/>
  <c r="DG257" s="1"/>
  <c r="ET257" s="1"/>
  <c r="T257"/>
  <c r="V257"/>
  <c r="X257"/>
  <c r="Z257"/>
  <c r="AB257"/>
  <c r="AD257"/>
  <c r="EJ257"/>
  <c r="EL257"/>
  <c r="EN257"/>
  <c r="R259"/>
  <c r="DG259" s="1"/>
  <c r="ET259" s="1"/>
  <c r="T259"/>
  <c r="V259"/>
  <c r="X259"/>
  <c r="Z259"/>
  <c r="AB259"/>
  <c r="AD259"/>
  <c r="EJ259"/>
  <c r="EL259"/>
  <c r="EN259"/>
  <c r="ES259" s="1"/>
  <c r="R260"/>
  <c r="DG260" s="1"/>
  <c r="ET260" s="1"/>
  <c r="T260"/>
  <c r="V260"/>
  <c r="X260"/>
  <c r="Z260"/>
  <c r="AB260"/>
  <c r="AD260"/>
  <c r="EO260"/>
  <c r="R262"/>
  <c r="DG262" s="1"/>
  <c r="ET262" s="1"/>
  <c r="T262"/>
  <c r="V262"/>
  <c r="X262"/>
  <c r="Z262"/>
  <c r="AB262"/>
  <c r="AD262"/>
  <c r="EJ262"/>
  <c r="EL262"/>
  <c r="FE263" s="1"/>
  <c r="EN262"/>
  <c r="ES262" s="1"/>
  <c r="R265"/>
  <c r="DG265" s="1"/>
  <c r="ET265" s="1"/>
  <c r="T265"/>
  <c r="V265"/>
  <c r="X265"/>
  <c r="Z265"/>
  <c r="AB265"/>
  <c r="AD265"/>
  <c r="EJ265"/>
  <c r="EL265"/>
  <c r="EN265"/>
  <c r="ES265" s="1"/>
  <c r="R267"/>
  <c r="DG267" s="1"/>
  <c r="ET267" s="1"/>
  <c r="T267"/>
  <c r="V267"/>
  <c r="X267"/>
  <c r="Z267"/>
  <c r="AB267"/>
  <c r="AD267"/>
  <c r="EJ267"/>
  <c r="EL267"/>
  <c r="EN267"/>
  <c r="ES267" s="1"/>
  <c r="R268"/>
  <c r="DG268" s="1"/>
  <c r="ET268" s="1"/>
  <c r="T268"/>
  <c r="V268"/>
  <c r="X268"/>
  <c r="Z268"/>
  <c r="AB268"/>
  <c r="AD268"/>
  <c r="EO268"/>
  <c r="R270"/>
  <c r="DG270" s="1"/>
  <c r="ET270" s="1"/>
  <c r="T270"/>
  <c r="V270"/>
  <c r="X270"/>
  <c r="Z270"/>
  <c r="AB270"/>
  <c r="AD270"/>
  <c r="EJ270"/>
  <c r="EL270"/>
  <c r="EN270"/>
  <c r="ES270" s="1"/>
  <c r="Q271"/>
  <c r="DH271" s="1"/>
  <c r="EU271" s="1"/>
  <c r="S271"/>
  <c r="DI271" s="1"/>
  <c r="U271"/>
  <c r="W271"/>
  <c r="Y271"/>
  <c r="AA271"/>
  <c r="AC271"/>
  <c r="AE271"/>
  <c r="AG271" s="1"/>
  <c r="EK271"/>
  <c r="EM271"/>
  <c r="EO271"/>
  <c r="EQ271"/>
  <c r="Q272"/>
  <c r="DH272" s="1"/>
  <c r="EU272" s="1"/>
  <c r="S272"/>
  <c r="DI272" s="1"/>
  <c r="U272"/>
  <c r="W272"/>
  <c r="Y272"/>
  <c r="AA272"/>
  <c r="AC272"/>
  <c r="AE272"/>
  <c r="AG272" s="1"/>
  <c r="EP272"/>
  <c r="R273"/>
  <c r="DG273" s="1"/>
  <c r="ET273" s="1"/>
  <c r="T273"/>
  <c r="V273"/>
  <c r="X273"/>
  <c r="Z273"/>
  <c r="AB273"/>
  <c r="AD273"/>
  <c r="DN273"/>
  <c r="DP273"/>
  <c r="EJ273"/>
  <c r="EL273"/>
  <c r="EN273"/>
  <c r="Q274"/>
  <c r="DH274" s="1"/>
  <c r="EU274" s="1"/>
  <c r="FB275" s="1"/>
  <c r="S274"/>
  <c r="DI274" s="1"/>
  <c r="U274"/>
  <c r="W274"/>
  <c r="Y274"/>
  <c r="AA274"/>
  <c r="AC274"/>
  <c r="AE274"/>
  <c r="AG274" s="1"/>
  <c r="EK274"/>
  <c r="FD275" s="1"/>
  <c r="EM274"/>
  <c r="EO274"/>
  <c r="FH275" s="1"/>
  <c r="EQ274"/>
  <c r="FJ275" s="1"/>
  <c r="R275"/>
  <c r="DG275" s="1"/>
  <c r="ET275" s="1"/>
  <c r="T275"/>
  <c r="V275"/>
  <c r="X275"/>
  <c r="Z275"/>
  <c r="AB275"/>
  <c r="AD275"/>
  <c r="DN275"/>
  <c r="DP275"/>
  <c r="EJ275"/>
  <c r="EL275"/>
  <c r="EN275"/>
  <c r="ES275" s="1"/>
  <c r="R276"/>
  <c r="DG276" s="1"/>
  <c r="ET276" s="1"/>
  <c r="T276"/>
  <c r="V276"/>
  <c r="X276"/>
  <c r="Z276"/>
  <c r="AB276"/>
  <c r="AD276"/>
  <c r="DN276"/>
  <c r="DP276"/>
  <c r="EO276"/>
  <c r="Q277"/>
  <c r="DH277" s="1"/>
  <c r="EU277" s="1"/>
  <c r="S277"/>
  <c r="DI277" s="1"/>
  <c r="U277"/>
  <c r="W277"/>
  <c r="Y277"/>
  <c r="AA277"/>
  <c r="AC277"/>
  <c r="AE277"/>
  <c r="AG277" s="1"/>
  <c r="EK277"/>
  <c r="EM277"/>
  <c r="EO277"/>
  <c r="EQ277"/>
  <c r="R278"/>
  <c r="DG278" s="1"/>
  <c r="ET278" s="1"/>
  <c r="T278"/>
  <c r="V278"/>
  <c r="X278"/>
  <c r="Z278"/>
  <c r="AB278"/>
  <c r="AD278"/>
  <c r="DN278"/>
  <c r="DP278"/>
  <c r="EJ278"/>
  <c r="EL278"/>
  <c r="EN278"/>
  <c r="ES278" s="1"/>
  <c r="Q279"/>
  <c r="DH279" s="1"/>
  <c r="EU279" s="1"/>
  <c r="S279"/>
  <c r="DI279" s="1"/>
  <c r="U279"/>
  <c r="W279"/>
  <c r="Y279"/>
  <c r="AA279"/>
  <c r="AC279"/>
  <c r="AE279"/>
  <c r="AG279" s="1"/>
  <c r="EK279"/>
  <c r="EM279"/>
  <c r="EO279"/>
  <c r="EQ279"/>
  <c r="Q280"/>
  <c r="DH280" s="1"/>
  <c r="EU280" s="1"/>
  <c r="S280"/>
  <c r="DI280" s="1"/>
  <c r="U280"/>
  <c r="W280"/>
  <c r="Y280"/>
  <c r="AA280"/>
  <c r="AC280"/>
  <c r="AE280"/>
  <c r="AG280" s="1"/>
  <c r="EP280"/>
  <c r="R281"/>
  <c r="DG281" s="1"/>
  <c r="ET281" s="1"/>
  <c r="T281"/>
  <c r="V281"/>
  <c r="X281"/>
  <c r="Z281"/>
  <c r="AB281"/>
  <c r="AD281"/>
  <c r="DN281"/>
  <c r="DP281"/>
  <c r="EJ281"/>
  <c r="EL281"/>
  <c r="EN281"/>
  <c r="Q282"/>
  <c r="DH282" s="1"/>
  <c r="EU282" s="1"/>
  <c r="FB283" s="1"/>
  <c r="S282"/>
  <c r="DI282" s="1"/>
  <c r="U282"/>
  <c r="W282"/>
  <c r="Y282"/>
  <c r="AA282"/>
  <c r="AC282"/>
  <c r="AE282"/>
  <c r="AG282" s="1"/>
  <c r="EK282"/>
  <c r="FD283" s="1"/>
  <c r="EM282"/>
  <c r="EO282"/>
  <c r="FH283" s="1"/>
  <c r="EQ282"/>
  <c r="FJ283" s="1"/>
  <c r="R283"/>
  <c r="DG283" s="1"/>
  <c r="ET283" s="1"/>
  <c r="T283"/>
  <c r="V283"/>
  <c r="X283"/>
  <c r="Z283"/>
  <c r="AB283"/>
  <c r="AD283"/>
  <c r="DN283"/>
  <c r="DP283"/>
  <c r="EJ283"/>
  <c r="EL283"/>
  <c r="EN283"/>
  <c r="ES283" s="1"/>
  <c r="R284"/>
  <c r="DG284" s="1"/>
  <c r="ET284" s="1"/>
  <c r="T284"/>
  <c r="V284"/>
  <c r="X284"/>
  <c r="Z284"/>
  <c r="AB284"/>
  <c r="AD284"/>
  <c r="DN284"/>
  <c r="DP284"/>
  <c r="EO284"/>
  <c r="Q285"/>
  <c r="DH285" s="1"/>
  <c r="EU285" s="1"/>
  <c r="S285"/>
  <c r="DI285" s="1"/>
  <c r="U285"/>
  <c r="W285"/>
  <c r="Y285"/>
  <c r="AA285"/>
  <c r="AC285"/>
  <c r="AE285"/>
  <c r="AG285" s="1"/>
  <c r="EK285"/>
  <c r="EM285"/>
  <c r="EO285"/>
  <c r="EQ285"/>
  <c r="R286"/>
  <c r="DG286" s="1"/>
  <c r="ET286" s="1"/>
  <c r="T286"/>
  <c r="V286"/>
  <c r="X286"/>
  <c r="Z286"/>
  <c r="AB286"/>
  <c r="AD286"/>
  <c r="DN286"/>
  <c r="DP286"/>
  <c r="EJ286"/>
  <c r="EL286"/>
  <c r="EN286"/>
  <c r="ES286" s="1"/>
  <c r="Q287"/>
  <c r="DH287" s="1"/>
  <c r="EU287" s="1"/>
  <c r="S287"/>
  <c r="DI287" s="1"/>
  <c r="U287"/>
  <c r="W287"/>
  <c r="Y287"/>
  <c r="AA287"/>
  <c r="AC287"/>
  <c r="AE287"/>
  <c r="AG287" s="1"/>
  <c r="EK287"/>
  <c r="EM287"/>
  <c r="EO287"/>
  <c r="EQ287"/>
  <c r="Q288"/>
  <c r="DH288" s="1"/>
  <c r="EU288" s="1"/>
  <c r="S288"/>
  <c r="DI288" s="1"/>
  <c r="U288"/>
  <c r="W288"/>
  <c r="Y288"/>
  <c r="AA288"/>
  <c r="AC288"/>
  <c r="AE288"/>
  <c r="AG288" s="1"/>
  <c r="EP288"/>
  <c r="R289"/>
  <c r="DG289" s="1"/>
  <c r="ET289" s="1"/>
  <c r="T289"/>
  <c r="V289"/>
  <c r="X289"/>
  <c r="Z289"/>
  <c r="AB289"/>
  <c r="AD289"/>
  <c r="DN289"/>
  <c r="DP289"/>
  <c r="EJ289"/>
  <c r="EL289"/>
  <c r="EN289"/>
  <c r="Q290"/>
  <c r="DH290" s="1"/>
  <c r="EU290" s="1"/>
  <c r="FB291" s="1"/>
  <c r="S290"/>
  <c r="DI290" s="1"/>
  <c r="U290"/>
  <c r="W290"/>
  <c r="Y290"/>
  <c r="AA290"/>
  <c r="AC290"/>
  <c r="AE290"/>
  <c r="AG290" s="1"/>
  <c r="EK290"/>
  <c r="FD291" s="1"/>
  <c r="EM290"/>
  <c r="EO290"/>
  <c r="FH291" s="1"/>
  <c r="EQ290"/>
  <c r="FJ291" s="1"/>
  <c r="R291"/>
  <c r="DG291" s="1"/>
  <c r="ET291" s="1"/>
  <c r="T291"/>
  <c r="V291"/>
  <c r="X291"/>
  <c r="Z291"/>
  <c r="AB291"/>
  <c r="AD291"/>
  <c r="DN291"/>
  <c r="DP291"/>
  <c r="EJ291"/>
  <c r="EL291"/>
  <c r="EN291"/>
  <c r="ES291" s="1"/>
  <c r="R292"/>
  <c r="DG292" s="1"/>
  <c r="ET292" s="1"/>
  <c r="T292"/>
  <c r="V292"/>
  <c r="X292"/>
  <c r="Z292"/>
  <c r="AB292"/>
  <c r="AD292"/>
  <c r="DN292"/>
  <c r="DP292"/>
  <c r="EO292"/>
  <c r="Q293"/>
  <c r="DH293" s="1"/>
  <c r="EU293" s="1"/>
  <c r="S293"/>
  <c r="DI293" s="1"/>
  <c r="U293"/>
  <c r="W293"/>
  <c r="Y293"/>
  <c r="AA293"/>
  <c r="AC293"/>
  <c r="AE293"/>
  <c r="AG293" s="1"/>
  <c r="EK293"/>
  <c r="EM293"/>
  <c r="EO293"/>
  <c r="EQ293"/>
  <c r="R294"/>
  <c r="DG294" s="1"/>
  <c r="ET294" s="1"/>
  <c r="T294"/>
  <c r="V294"/>
  <c r="X294"/>
  <c r="Z294"/>
  <c r="AB294"/>
  <c r="AD294"/>
  <c r="DN294"/>
  <c r="DP294"/>
  <c r="EJ294"/>
  <c r="EL294"/>
  <c r="EN294"/>
  <c r="ES294" s="1"/>
  <c r="Q295"/>
  <c r="DH295" s="1"/>
  <c r="EU295" s="1"/>
  <c r="S295"/>
  <c r="DI295" s="1"/>
  <c r="U295"/>
  <c r="W295"/>
  <c r="Y295"/>
  <c r="AA295"/>
  <c r="AC295"/>
  <c r="AE295"/>
  <c r="AG295" s="1"/>
  <c r="EK295"/>
  <c r="EM295"/>
  <c r="EO295"/>
  <c r="EQ295"/>
  <c r="Q296"/>
  <c r="DH296" s="1"/>
  <c r="EU296" s="1"/>
  <c r="S296"/>
  <c r="DI296" s="1"/>
  <c r="U296"/>
  <c r="W296"/>
  <c r="Y296"/>
  <c r="AA296"/>
  <c r="AC296"/>
  <c r="AE296"/>
  <c r="AG296" s="1"/>
  <c r="EP296"/>
  <c r="R297"/>
  <c r="DG297" s="1"/>
  <c r="ET297" s="1"/>
  <c r="T297"/>
  <c r="V297"/>
  <c r="X297"/>
  <c r="Z297"/>
  <c r="AB297"/>
  <c r="AD297"/>
  <c r="DN297"/>
  <c r="DP297"/>
  <c r="EJ297"/>
  <c r="EL297"/>
  <c r="EN297"/>
  <c r="Q298"/>
  <c r="DH298" s="1"/>
  <c r="EU298" s="1"/>
  <c r="FB299" s="1"/>
  <c r="S298"/>
  <c r="DI298" s="1"/>
  <c r="U298"/>
  <c r="W298"/>
  <c r="Y298"/>
  <c r="AA298"/>
  <c r="AC298"/>
  <c r="AE298"/>
  <c r="AG298" s="1"/>
  <c r="EK298"/>
  <c r="FD299" s="1"/>
  <c r="EM298"/>
  <c r="FF299" s="1"/>
  <c r="EO298"/>
  <c r="FH299" s="1"/>
  <c r="EQ298"/>
  <c r="FJ299" s="1"/>
  <c r="R299"/>
  <c r="DG299" s="1"/>
  <c r="ET299" s="1"/>
  <c r="T299"/>
  <c r="V299"/>
  <c r="X299"/>
  <c r="Z299"/>
  <c r="AB299"/>
  <c r="AD299"/>
  <c r="DN299"/>
  <c r="DP299"/>
  <c r="EJ299"/>
  <c r="EL299"/>
  <c r="EN299"/>
  <c r="ES299" s="1"/>
  <c r="R300"/>
  <c r="DG300" s="1"/>
  <c r="ET300" s="1"/>
  <c r="T300"/>
  <c r="V300"/>
  <c r="X300"/>
  <c r="Z300"/>
  <c r="AB300"/>
  <c r="AD300"/>
  <c r="DN300"/>
  <c r="DP300"/>
  <c r="EO300"/>
  <c r="Q301"/>
  <c r="DH301" s="1"/>
  <c r="EU301" s="1"/>
  <c r="S301"/>
  <c r="DI301" s="1"/>
  <c r="U301"/>
  <c r="W301"/>
  <c r="Y301"/>
  <c r="AA301"/>
  <c r="AC301"/>
  <c r="AE301"/>
  <c r="AG301" s="1"/>
  <c r="EK301"/>
  <c r="EM301"/>
  <c r="EO301"/>
  <c r="EQ301"/>
  <c r="R302"/>
  <c r="DG302" s="1"/>
  <c r="ET302" s="1"/>
  <c r="T302"/>
  <c r="V302"/>
  <c r="X302"/>
  <c r="Z302"/>
  <c r="AB302"/>
  <c r="AD302"/>
  <c r="DN302"/>
  <c r="DP302"/>
  <c r="EJ302"/>
  <c r="EL302"/>
  <c r="EN302"/>
  <c r="ES302" s="1"/>
  <c r="Q303"/>
  <c r="DH303" s="1"/>
  <c r="EU303" s="1"/>
  <c r="S303"/>
  <c r="DI303" s="1"/>
  <c r="U303"/>
  <c r="W303"/>
  <c r="Y303"/>
  <c r="AA303"/>
  <c r="AC303"/>
  <c r="AE303"/>
  <c r="AG303" s="1"/>
  <c r="EK303"/>
  <c r="EM303"/>
  <c r="EO303"/>
  <c r="EQ303"/>
  <c r="Q304"/>
  <c r="DH304" s="1"/>
  <c r="EU304" s="1"/>
  <c r="S304"/>
  <c r="DI304" s="1"/>
  <c r="U304"/>
  <c r="W304"/>
  <c r="Y304"/>
  <c r="AA304"/>
  <c r="AC304"/>
  <c r="AE304"/>
  <c r="AG304" s="1"/>
  <c r="EP304"/>
  <c r="R305"/>
  <c r="DG305" s="1"/>
  <c r="ET305" s="1"/>
  <c r="T305"/>
  <c r="V305"/>
  <c r="X305"/>
  <c r="Z305"/>
  <c r="AB305"/>
  <c r="AD305"/>
  <c r="DN305"/>
  <c r="DP305"/>
  <c r="EJ305"/>
  <c r="EL305"/>
  <c r="EN305"/>
  <c r="Q306"/>
  <c r="DH306" s="1"/>
  <c r="EU306" s="1"/>
  <c r="FB307" s="1"/>
  <c r="S306"/>
  <c r="DI306" s="1"/>
  <c r="U306"/>
  <c r="W306"/>
  <c r="Y306"/>
  <c r="AA306"/>
  <c r="AC306"/>
  <c r="AE306"/>
  <c r="AG306" s="1"/>
  <c r="EK306"/>
  <c r="FD307" s="1"/>
  <c r="EM306"/>
  <c r="EO306"/>
  <c r="FH307" s="1"/>
  <c r="EQ306"/>
  <c r="FJ307" s="1"/>
  <c r="R307"/>
  <c r="DG307" s="1"/>
  <c r="ET307" s="1"/>
  <c r="T307"/>
  <c r="V307"/>
  <c r="X307"/>
  <c r="Z307"/>
  <c r="AB307"/>
  <c r="AD307"/>
  <c r="DN307"/>
  <c r="DP307"/>
  <c r="EJ307"/>
  <c r="EL307"/>
  <c r="EN307"/>
  <c r="ES307" s="1"/>
  <c r="R308"/>
  <c r="DG308" s="1"/>
  <c r="ET308" s="1"/>
  <c r="T308"/>
  <c r="V308"/>
  <c r="X308"/>
  <c r="Z308"/>
  <c r="AB308"/>
  <c r="AD308"/>
  <c r="DN308"/>
  <c r="DP308"/>
  <c r="EO308"/>
  <c r="Q309"/>
  <c r="DH309" s="1"/>
  <c r="EU309" s="1"/>
  <c r="S309"/>
  <c r="DI309" s="1"/>
  <c r="U309"/>
  <c r="W309"/>
  <c r="Y309"/>
  <c r="AA309"/>
  <c r="AC309"/>
  <c r="AE309"/>
  <c r="AG309" s="1"/>
  <c r="EK309"/>
  <c r="EM309"/>
  <c r="EO309"/>
  <c r="EQ309"/>
  <c r="R310"/>
  <c r="DG310" s="1"/>
  <c r="ET310" s="1"/>
  <c r="T310"/>
  <c r="V310"/>
  <c r="X310"/>
  <c r="Z310"/>
  <c r="AB310"/>
  <c r="AD310"/>
  <c r="DN310"/>
  <c r="DP310"/>
  <c r="EJ310"/>
  <c r="EL310"/>
  <c r="EN310"/>
  <c r="ES310" s="1"/>
  <c r="Q311"/>
  <c r="DH311" s="1"/>
  <c r="EU311" s="1"/>
  <c r="S311"/>
  <c r="DI311" s="1"/>
  <c r="U311"/>
  <c r="W311"/>
  <c r="Y311"/>
  <c r="AA311"/>
  <c r="AC311"/>
  <c r="AE311"/>
  <c r="AG311" s="1"/>
  <c r="EK311"/>
  <c r="EM311"/>
  <c r="EO311"/>
  <c r="EQ311"/>
  <c r="Q312"/>
  <c r="DH312" s="1"/>
  <c r="EU312" s="1"/>
  <c r="S312"/>
  <c r="DI312" s="1"/>
  <c r="U312"/>
  <c r="W312"/>
  <c r="Y312"/>
  <c r="AA312"/>
  <c r="AC312"/>
  <c r="AE312"/>
  <c r="AG312" s="1"/>
  <c r="EP312"/>
  <c r="R313"/>
  <c r="DG313" s="1"/>
  <c r="ET313" s="1"/>
  <c r="T313"/>
  <c r="V313"/>
  <c r="X313"/>
  <c r="Z313"/>
  <c r="AB313"/>
  <c r="AD313"/>
  <c r="DN313"/>
  <c r="DP313"/>
  <c r="EJ313"/>
  <c r="EL313"/>
  <c r="EN313"/>
  <c r="Q314"/>
  <c r="DH314" s="1"/>
  <c r="EU314" s="1"/>
  <c r="FB315" s="1"/>
  <c r="S314"/>
  <c r="DI314" s="1"/>
  <c r="U314"/>
  <c r="W314"/>
  <c r="Y314"/>
  <c r="AA314"/>
  <c r="AC314"/>
  <c r="AE314"/>
  <c r="AG314" s="1"/>
  <c r="EK314"/>
  <c r="FD315" s="1"/>
  <c r="EM314"/>
  <c r="EO314"/>
  <c r="FH315" s="1"/>
  <c r="EQ314"/>
  <c r="FJ315" s="1"/>
  <c r="R315"/>
  <c r="DG315" s="1"/>
  <c r="ET315" s="1"/>
  <c r="T315"/>
  <c r="V315"/>
  <c r="X315"/>
  <c r="Z315"/>
  <c r="AB315"/>
  <c r="AD315"/>
  <c r="DN315"/>
  <c r="DP315"/>
  <c r="EJ315"/>
  <c r="EL315"/>
  <c r="EN315"/>
  <c r="ES315" s="1"/>
  <c r="R316"/>
  <c r="DG316" s="1"/>
  <c r="ET316" s="1"/>
  <c r="T316"/>
  <c r="V316"/>
  <c r="X316"/>
  <c r="Z316"/>
  <c r="AB316"/>
  <c r="AD316"/>
  <c r="DN316"/>
  <c r="DP316"/>
  <c r="EO316"/>
  <c r="Q317"/>
  <c r="DH317" s="1"/>
  <c r="EU317" s="1"/>
  <c r="S317"/>
  <c r="DI317" s="1"/>
  <c r="U317"/>
  <c r="W317"/>
  <c r="Y317"/>
  <c r="AA317"/>
  <c r="AC317"/>
  <c r="AE317"/>
  <c r="AG317" s="1"/>
  <c r="EK317"/>
  <c r="EM317"/>
  <c r="EO317"/>
  <c r="EQ317"/>
  <c r="R318"/>
  <c r="DG318" s="1"/>
  <c r="ET318" s="1"/>
  <c r="T318"/>
  <c r="V318"/>
  <c r="X318"/>
  <c r="Z318"/>
  <c r="AB318"/>
  <c r="AD318"/>
  <c r="DN318"/>
  <c r="DP318"/>
  <c r="EJ318"/>
  <c r="EL318"/>
  <c r="EN318"/>
  <c r="ES318" s="1"/>
  <c r="Q319"/>
  <c r="DH319" s="1"/>
  <c r="EU319" s="1"/>
  <c r="S319"/>
  <c r="DI319" s="1"/>
  <c r="U319"/>
  <c r="W319"/>
  <c r="Y319"/>
  <c r="AA319"/>
  <c r="AC319"/>
  <c r="AE319"/>
  <c r="AG319" s="1"/>
  <c r="EK319"/>
  <c r="EM319"/>
  <c r="EO319"/>
  <c r="EQ319"/>
  <c r="Q320"/>
  <c r="DH320" s="1"/>
  <c r="EU320" s="1"/>
  <c r="S320"/>
  <c r="DI320" s="1"/>
  <c r="U320"/>
  <c r="W320"/>
  <c r="Y320"/>
  <c r="AA320"/>
  <c r="AC320"/>
  <c r="AE320"/>
  <c r="AG320" s="1"/>
  <c r="EP320"/>
  <c r="R321"/>
  <c r="DG321" s="1"/>
  <c r="ET321" s="1"/>
  <c r="T321"/>
  <c r="V321"/>
  <c r="X321"/>
  <c r="Z321"/>
  <c r="AB321"/>
  <c r="AD321"/>
  <c r="DN321"/>
  <c r="DP321"/>
  <c r="EJ321"/>
  <c r="EL321"/>
  <c r="EN321"/>
  <c r="Q322"/>
  <c r="DH322" s="1"/>
  <c r="EU322" s="1"/>
  <c r="FB323" s="1"/>
  <c r="S322"/>
  <c r="DI322" s="1"/>
  <c r="U322"/>
  <c r="W322"/>
  <c r="Y322"/>
  <c r="AA322"/>
  <c r="AC322"/>
  <c r="AE322"/>
  <c r="AG322" s="1"/>
  <c r="EK322"/>
  <c r="FD323" s="1"/>
  <c r="EM322"/>
  <c r="EO322"/>
  <c r="FH323" s="1"/>
  <c r="EQ322"/>
  <c r="FJ323" s="1"/>
  <c r="R323"/>
  <c r="DG323" s="1"/>
  <c r="ET323" s="1"/>
  <c r="T323"/>
  <c r="V323"/>
  <c r="X323"/>
  <c r="Z323"/>
  <c r="AB323"/>
  <c r="AD323"/>
  <c r="DN323"/>
  <c r="DP323"/>
  <c r="EJ323"/>
  <c r="EL323"/>
  <c r="EN323"/>
  <c r="ES323" s="1"/>
  <c r="R324"/>
  <c r="DG324" s="1"/>
  <c r="ET324" s="1"/>
  <c r="T324"/>
  <c r="V324"/>
  <c r="X324"/>
  <c r="Z324"/>
  <c r="AB324"/>
  <c r="AD324"/>
  <c r="DN324"/>
  <c r="DP324"/>
  <c r="EO324"/>
  <c r="Q325"/>
  <c r="DH325" s="1"/>
  <c r="EU325" s="1"/>
  <c r="S325"/>
  <c r="DI325" s="1"/>
  <c r="U325"/>
  <c r="W325"/>
  <c r="Y325"/>
  <c r="AA325"/>
  <c r="AC325"/>
  <c r="AE325"/>
  <c r="AG325" s="1"/>
  <c r="EK325"/>
  <c r="EM325"/>
  <c r="EO325"/>
  <c r="EQ325"/>
  <c r="R326"/>
  <c r="DG326" s="1"/>
  <c r="ET326" s="1"/>
  <c r="T326"/>
  <c r="V326"/>
  <c r="X326"/>
  <c r="Z326"/>
  <c r="AB326"/>
  <c r="AD326"/>
  <c r="DN326"/>
  <c r="DP326"/>
  <c r="EJ326"/>
  <c r="EL326"/>
  <c r="EN326"/>
  <c r="ES326" s="1"/>
  <c r="Q327"/>
  <c r="DH327" s="1"/>
  <c r="EU327" s="1"/>
  <c r="S327"/>
  <c r="DI327" s="1"/>
  <c r="U327"/>
  <c r="W327"/>
  <c r="Y327"/>
  <c r="AA327"/>
  <c r="AC327"/>
  <c r="AE327"/>
  <c r="AG327" s="1"/>
  <c r="EK327"/>
  <c r="EM327"/>
  <c r="EO327"/>
  <c r="EQ327"/>
  <c r="Q328"/>
  <c r="DH328" s="1"/>
  <c r="EU328" s="1"/>
  <c r="S328"/>
  <c r="DI328" s="1"/>
  <c r="U328"/>
  <c r="W328"/>
  <c r="Y328"/>
  <c r="AA328"/>
  <c r="AC328"/>
  <c r="AE328"/>
  <c r="AG328" s="1"/>
  <c r="EP328"/>
  <c r="R329"/>
  <c r="DG329" s="1"/>
  <c r="ET329" s="1"/>
  <c r="T329"/>
  <c r="V329"/>
  <c r="X329"/>
  <c r="Z329"/>
  <c r="AB329"/>
  <c r="AD329"/>
  <c r="DN329"/>
  <c r="DP329"/>
  <c r="EJ329"/>
  <c r="EL329"/>
  <c r="EN329"/>
  <c r="Q330"/>
  <c r="DH330" s="1"/>
  <c r="EU330" s="1"/>
  <c r="FB331" s="1"/>
  <c r="S330"/>
  <c r="DI330" s="1"/>
  <c r="U330"/>
  <c r="W330"/>
  <c r="Y330"/>
  <c r="AA330"/>
  <c r="AC330"/>
  <c r="AE330"/>
  <c r="AG330" s="1"/>
  <c r="EK330"/>
  <c r="FD331" s="1"/>
  <c r="EM330"/>
  <c r="FF331" s="1"/>
  <c r="EO330"/>
  <c r="FH331" s="1"/>
  <c r="EQ330"/>
  <c r="FJ331" s="1"/>
  <c r="R331"/>
  <c r="DG331" s="1"/>
  <c r="ET331" s="1"/>
  <c r="T331"/>
  <c r="V331"/>
  <c r="X331"/>
  <c r="Z331"/>
  <c r="AB331"/>
  <c r="AD331"/>
  <c r="DN331"/>
  <c r="DP331"/>
  <c r="EJ331"/>
  <c r="EL331"/>
  <c r="EN331"/>
  <c r="ES331" s="1"/>
  <c r="R332"/>
  <c r="DG332" s="1"/>
  <c r="ET332" s="1"/>
  <c r="T332"/>
  <c r="V332"/>
  <c r="X332"/>
  <c r="Z332"/>
  <c r="AB332"/>
  <c r="AD332"/>
  <c r="DN332"/>
  <c r="DP332"/>
  <c r="EO332"/>
  <c r="Q333"/>
  <c r="DH333" s="1"/>
  <c r="EU333" s="1"/>
  <c r="S333"/>
  <c r="DI333" s="1"/>
  <c r="U333"/>
  <c r="W333"/>
  <c r="Y333"/>
  <c r="AA333"/>
  <c r="AC333"/>
  <c r="AE333"/>
  <c r="AG333" s="1"/>
  <c r="EK333"/>
  <c r="FD335" s="1"/>
  <c r="EM333"/>
  <c r="EO333"/>
  <c r="FH335" s="1"/>
  <c r="EQ333"/>
  <c r="FJ335" s="1"/>
  <c r="R334"/>
  <c r="DG334" s="1"/>
  <c r="ET334" s="1"/>
  <c r="T334"/>
  <c r="V334"/>
  <c r="DL334" s="1"/>
  <c r="X334"/>
  <c r="AA334"/>
  <c r="AE334"/>
  <c r="AG334" s="1"/>
  <c r="R335"/>
  <c r="DG335" s="1"/>
  <c r="ET335" s="1"/>
  <c r="V335"/>
  <c r="Z335"/>
  <c r="EJ335"/>
  <c r="ER335" s="1"/>
  <c r="EN335"/>
  <c r="T336"/>
  <c r="X336"/>
  <c r="AB336"/>
  <c r="AF336"/>
  <c r="EQ336"/>
  <c r="FI339"/>
  <c r="DM337"/>
  <c r="DQ337"/>
  <c r="R338"/>
  <c r="DG338" s="1"/>
  <c r="ET338" s="1"/>
  <c r="V338"/>
  <c r="Z338"/>
  <c r="EJ338"/>
  <c r="ER338" s="1"/>
  <c r="EN338"/>
  <c r="DM340"/>
  <c r="DQ340"/>
  <c r="R341"/>
  <c r="DG341" s="1"/>
  <c r="ET341" s="1"/>
  <c r="V341"/>
  <c r="Z341"/>
  <c r="EJ341"/>
  <c r="EN341"/>
  <c r="T343"/>
  <c r="X343"/>
  <c r="AB343"/>
  <c r="AF343"/>
  <c r="EL343"/>
  <c r="R344"/>
  <c r="DG344" s="1"/>
  <c r="ET344" s="1"/>
  <c r="V344"/>
  <c r="Z344"/>
  <c r="EO344"/>
  <c r="T346"/>
  <c r="X346"/>
  <c r="AB346"/>
  <c r="AF346"/>
  <c r="EL346"/>
  <c r="DM347"/>
  <c r="DQ347"/>
  <c r="T349"/>
  <c r="X349"/>
  <c r="AB349"/>
  <c r="AF349"/>
  <c r="EL349"/>
  <c r="DM350"/>
  <c r="DQ350"/>
  <c r="R351"/>
  <c r="DG351" s="1"/>
  <c r="ET351" s="1"/>
  <c r="V351"/>
  <c r="Z351"/>
  <c r="EJ351"/>
  <c r="EN351"/>
  <c r="T353"/>
  <c r="X353"/>
  <c r="AB353"/>
  <c r="AF353"/>
  <c r="EL353"/>
  <c r="R354"/>
  <c r="DG354" s="1"/>
  <c r="ET354" s="1"/>
  <c r="V354"/>
  <c r="Z354"/>
  <c r="EO354"/>
  <c r="T356"/>
  <c r="X356"/>
  <c r="AB356"/>
  <c r="AF356"/>
  <c r="EL356"/>
  <c r="DM357"/>
  <c r="DQ357"/>
  <c r="T359"/>
  <c r="X359"/>
  <c r="AB359"/>
  <c r="AF359"/>
  <c r="EL359"/>
  <c r="DM360"/>
  <c r="DQ360"/>
  <c r="R361"/>
  <c r="DG361" s="1"/>
  <c r="ET361" s="1"/>
  <c r="V361"/>
  <c r="Z361"/>
  <c r="EJ361"/>
  <c r="ER361" s="1"/>
  <c r="EN361"/>
  <c r="T362"/>
  <c r="X362"/>
  <c r="AB362"/>
  <c r="AF362"/>
  <c r="EK364"/>
  <c r="T365"/>
  <c r="AE335"/>
  <c r="AC335"/>
  <c r="AA335"/>
  <c r="Y335"/>
  <c r="W335"/>
  <c r="U335"/>
  <c r="DK335" s="1"/>
  <c r="S335"/>
  <c r="DI335" s="1"/>
  <c r="Q335"/>
  <c r="DH335" s="1"/>
  <c r="EU335" s="1"/>
  <c r="AE338"/>
  <c r="AC338"/>
  <c r="AA338"/>
  <c r="Y338"/>
  <c r="W338"/>
  <c r="U338"/>
  <c r="DK338" s="1"/>
  <c r="S338"/>
  <c r="DI338" s="1"/>
  <c r="Q338"/>
  <c r="DH338" s="1"/>
  <c r="EU338" s="1"/>
  <c r="FB339" s="1"/>
  <c r="DP339"/>
  <c r="DN339"/>
  <c r="AE341"/>
  <c r="AC341"/>
  <c r="AA341"/>
  <c r="Y341"/>
  <c r="W341"/>
  <c r="U341"/>
  <c r="DK341" s="1"/>
  <c r="S341"/>
  <c r="DI341" s="1"/>
  <c r="Q341"/>
  <c r="DH341" s="1"/>
  <c r="EU341" s="1"/>
  <c r="FB343" s="1"/>
  <c r="DP342"/>
  <c r="DN342"/>
  <c r="EQ343"/>
  <c r="EO343"/>
  <c r="EM343"/>
  <c r="EK343"/>
  <c r="AE344"/>
  <c r="AC344"/>
  <c r="AA344"/>
  <c r="Y344"/>
  <c r="W344"/>
  <c r="U344"/>
  <c r="DK344" s="1"/>
  <c r="S344"/>
  <c r="DI344" s="1"/>
  <c r="Q344"/>
  <c r="DH344" s="1"/>
  <c r="EU344" s="1"/>
  <c r="DP345"/>
  <c r="DN345"/>
  <c r="EQ346"/>
  <c r="FJ347" s="1"/>
  <c r="EO346"/>
  <c r="FH347" s="1"/>
  <c r="EM346"/>
  <c r="EK346"/>
  <c r="FD347" s="1"/>
  <c r="DP348"/>
  <c r="DN348"/>
  <c r="EQ349"/>
  <c r="EO349"/>
  <c r="EM349"/>
  <c r="EK349"/>
  <c r="AE351"/>
  <c r="AC351"/>
  <c r="AA351"/>
  <c r="Y351"/>
  <c r="W351"/>
  <c r="U351"/>
  <c r="DK351" s="1"/>
  <c r="S351"/>
  <c r="DI351" s="1"/>
  <c r="Q351"/>
  <c r="DH351" s="1"/>
  <c r="EU351" s="1"/>
  <c r="FB353" s="1"/>
  <c r="DP352"/>
  <c r="DN352"/>
  <c r="EQ353"/>
  <c r="EO353"/>
  <c r="EM353"/>
  <c r="EK353"/>
  <c r="AE354"/>
  <c r="AC354"/>
  <c r="AA354"/>
  <c r="Y354"/>
  <c r="W354"/>
  <c r="U354"/>
  <c r="DK354" s="1"/>
  <c r="S354"/>
  <c r="DI354" s="1"/>
  <c r="Q354"/>
  <c r="DH354" s="1"/>
  <c r="EU354" s="1"/>
  <c r="DP355"/>
  <c r="DN355"/>
  <c r="EQ356"/>
  <c r="FJ357" s="1"/>
  <c r="EO356"/>
  <c r="FH357" s="1"/>
  <c r="EM356"/>
  <c r="FF357" s="1"/>
  <c r="EK356"/>
  <c r="FD357" s="1"/>
  <c r="DP358"/>
  <c r="DN358"/>
  <c r="EQ359"/>
  <c r="FJ361" s="1"/>
  <c r="EO359"/>
  <c r="FH361" s="1"/>
  <c r="EM359"/>
  <c r="EK359"/>
  <c r="FD361" s="1"/>
  <c r="AE361"/>
  <c r="AC361"/>
  <c r="AA361"/>
  <c r="Y361"/>
  <c r="W361"/>
  <c r="U361"/>
  <c r="DK361" s="1"/>
  <c r="S361"/>
  <c r="DI361" s="1"/>
  <c r="Q361"/>
  <c r="DH361" s="1"/>
  <c r="EU361" s="1"/>
  <c r="EP362"/>
  <c r="EO362"/>
  <c r="DN363"/>
  <c r="FF365"/>
  <c r="AE365"/>
  <c r="AC365"/>
  <c r="AA365"/>
  <c r="Y365"/>
  <c r="W365"/>
  <c r="U365"/>
  <c r="DK365" s="1"/>
  <c r="S365"/>
  <c r="DI365" s="1"/>
  <c r="Q365"/>
  <c r="DH365" s="1"/>
  <c r="AD365"/>
  <c r="Z365"/>
  <c r="V365"/>
  <c r="R365"/>
  <c r="DG365" s="1"/>
  <c r="R271"/>
  <c r="DG271" s="1"/>
  <c r="ET271" s="1"/>
  <c r="T271"/>
  <c r="V271"/>
  <c r="X271"/>
  <c r="Z271"/>
  <c r="AB271"/>
  <c r="AD271"/>
  <c r="EJ271"/>
  <c r="ER271" s="1"/>
  <c r="EL271"/>
  <c r="EN271"/>
  <c r="R272"/>
  <c r="DG272" s="1"/>
  <c r="ET272" s="1"/>
  <c r="T272"/>
  <c r="V272"/>
  <c r="X272"/>
  <c r="Z272"/>
  <c r="AB272"/>
  <c r="AD272"/>
  <c r="EO272"/>
  <c r="DM273"/>
  <c r="DO273"/>
  <c r="ES273"/>
  <c r="R274"/>
  <c r="DG274" s="1"/>
  <c r="ET274" s="1"/>
  <c r="T274"/>
  <c r="V274"/>
  <c r="X274"/>
  <c r="Z274"/>
  <c r="AB274"/>
  <c r="AD274"/>
  <c r="EJ274"/>
  <c r="EL274"/>
  <c r="EN274"/>
  <c r="DM275"/>
  <c r="DO275"/>
  <c r="DM276"/>
  <c r="DO276"/>
  <c r="R277"/>
  <c r="DG277" s="1"/>
  <c r="ET277" s="1"/>
  <c r="T277"/>
  <c r="V277"/>
  <c r="X277"/>
  <c r="Z277"/>
  <c r="AB277"/>
  <c r="AD277"/>
  <c r="EJ277"/>
  <c r="EL277"/>
  <c r="EN277"/>
  <c r="DM278"/>
  <c r="DO278"/>
  <c r="R279"/>
  <c r="DG279" s="1"/>
  <c r="ET279" s="1"/>
  <c r="T279"/>
  <c r="V279"/>
  <c r="X279"/>
  <c r="Z279"/>
  <c r="AB279"/>
  <c r="AD279"/>
  <c r="EJ279"/>
  <c r="EL279"/>
  <c r="EN279"/>
  <c r="R280"/>
  <c r="DG280" s="1"/>
  <c r="ET280" s="1"/>
  <c r="T280"/>
  <c r="V280"/>
  <c r="X280"/>
  <c r="Z280"/>
  <c r="AB280"/>
  <c r="AD280"/>
  <c r="EO280"/>
  <c r="DM281"/>
  <c r="DO281"/>
  <c r="ES281"/>
  <c r="R282"/>
  <c r="DG282" s="1"/>
  <c r="ET282" s="1"/>
  <c r="T282"/>
  <c r="V282"/>
  <c r="X282"/>
  <c r="Z282"/>
  <c r="AB282"/>
  <c r="AD282"/>
  <c r="EJ282"/>
  <c r="ER282" s="1"/>
  <c r="EL282"/>
  <c r="EN282"/>
  <c r="DM283"/>
  <c r="DO283"/>
  <c r="DM284"/>
  <c r="DO284"/>
  <c r="R285"/>
  <c r="DG285" s="1"/>
  <c r="ET285" s="1"/>
  <c r="T285"/>
  <c r="V285"/>
  <c r="X285"/>
  <c r="Z285"/>
  <c r="AB285"/>
  <c r="AD285"/>
  <c r="EJ285"/>
  <c r="EL285"/>
  <c r="EN285"/>
  <c r="DM286"/>
  <c r="DO286"/>
  <c r="R287"/>
  <c r="DG287" s="1"/>
  <c r="ET287" s="1"/>
  <c r="T287"/>
  <c r="V287"/>
  <c r="X287"/>
  <c r="Z287"/>
  <c r="AB287"/>
  <c r="AD287"/>
  <c r="EJ287"/>
  <c r="ER287" s="1"/>
  <c r="EL287"/>
  <c r="EN287"/>
  <c r="R288"/>
  <c r="DG288" s="1"/>
  <c r="ET288" s="1"/>
  <c r="T288"/>
  <c r="V288"/>
  <c r="X288"/>
  <c r="Z288"/>
  <c r="AB288"/>
  <c r="AD288"/>
  <c r="EO288"/>
  <c r="DM289"/>
  <c r="DO289"/>
  <c r="ES289"/>
  <c r="R290"/>
  <c r="DG290" s="1"/>
  <c r="ET290" s="1"/>
  <c r="T290"/>
  <c r="V290"/>
  <c r="X290"/>
  <c r="Z290"/>
  <c r="AB290"/>
  <c r="AD290"/>
  <c r="EJ290"/>
  <c r="EL290"/>
  <c r="EN290"/>
  <c r="DM291"/>
  <c r="DO291"/>
  <c r="DM292"/>
  <c r="DO292"/>
  <c r="R293"/>
  <c r="DG293" s="1"/>
  <c r="ET293" s="1"/>
  <c r="T293"/>
  <c r="V293"/>
  <c r="X293"/>
  <c r="Z293"/>
  <c r="AB293"/>
  <c r="AD293"/>
  <c r="EJ293"/>
  <c r="EL293"/>
  <c r="EN293"/>
  <c r="DM294"/>
  <c r="DO294"/>
  <c r="R295"/>
  <c r="DG295" s="1"/>
  <c r="ET295" s="1"/>
  <c r="T295"/>
  <c r="V295"/>
  <c r="X295"/>
  <c r="Z295"/>
  <c r="AB295"/>
  <c r="AD295"/>
  <c r="EJ295"/>
  <c r="EL295"/>
  <c r="EN295"/>
  <c r="R296"/>
  <c r="DG296" s="1"/>
  <c r="ET296" s="1"/>
  <c r="T296"/>
  <c r="V296"/>
  <c r="X296"/>
  <c r="Z296"/>
  <c r="AB296"/>
  <c r="AD296"/>
  <c r="EO296"/>
  <c r="DM297"/>
  <c r="DO297"/>
  <c r="ES297"/>
  <c r="R298"/>
  <c r="DG298" s="1"/>
  <c r="ET298" s="1"/>
  <c r="T298"/>
  <c r="V298"/>
  <c r="X298"/>
  <c r="Z298"/>
  <c r="AB298"/>
  <c r="AD298"/>
  <c r="EJ298"/>
  <c r="ER298" s="1"/>
  <c r="EL298"/>
  <c r="EN298"/>
  <c r="DM299"/>
  <c r="DO299"/>
  <c r="DM300"/>
  <c r="DO300"/>
  <c r="R301"/>
  <c r="DG301" s="1"/>
  <c r="ET301" s="1"/>
  <c r="T301"/>
  <c r="V301"/>
  <c r="X301"/>
  <c r="Z301"/>
  <c r="AB301"/>
  <c r="AD301"/>
  <c r="EJ301"/>
  <c r="EL301"/>
  <c r="EN301"/>
  <c r="DM302"/>
  <c r="DO302"/>
  <c r="R303"/>
  <c r="DG303" s="1"/>
  <c r="ET303" s="1"/>
  <c r="T303"/>
  <c r="V303"/>
  <c r="X303"/>
  <c r="Z303"/>
  <c r="AB303"/>
  <c r="AD303"/>
  <c r="EJ303"/>
  <c r="ER303" s="1"/>
  <c r="EL303"/>
  <c r="EN303"/>
  <c r="R304"/>
  <c r="DG304" s="1"/>
  <c r="ET304" s="1"/>
  <c r="T304"/>
  <c r="V304"/>
  <c r="X304"/>
  <c r="Z304"/>
  <c r="AB304"/>
  <c r="AD304"/>
  <c r="EO304"/>
  <c r="DM305"/>
  <c r="DO305"/>
  <c r="ES305"/>
  <c r="R306"/>
  <c r="DG306" s="1"/>
  <c r="ET306" s="1"/>
  <c r="T306"/>
  <c r="V306"/>
  <c r="X306"/>
  <c r="Z306"/>
  <c r="AB306"/>
  <c r="AD306"/>
  <c r="EJ306"/>
  <c r="EL306"/>
  <c r="EN306"/>
  <c r="DM307"/>
  <c r="DO307"/>
  <c r="DM308"/>
  <c r="DO308"/>
  <c r="R309"/>
  <c r="DG309" s="1"/>
  <c r="ET309" s="1"/>
  <c r="T309"/>
  <c r="V309"/>
  <c r="X309"/>
  <c r="Z309"/>
  <c r="AB309"/>
  <c r="AD309"/>
  <c r="EJ309"/>
  <c r="EL309"/>
  <c r="EN309"/>
  <c r="DM310"/>
  <c r="DO310"/>
  <c r="R311"/>
  <c r="DG311" s="1"/>
  <c r="ET311" s="1"/>
  <c r="T311"/>
  <c r="V311"/>
  <c r="X311"/>
  <c r="Z311"/>
  <c r="AB311"/>
  <c r="AD311"/>
  <c r="EJ311"/>
  <c r="EL311"/>
  <c r="EN311"/>
  <c r="R312"/>
  <c r="DG312" s="1"/>
  <c r="ET312" s="1"/>
  <c r="T312"/>
  <c r="V312"/>
  <c r="X312"/>
  <c r="Z312"/>
  <c r="AB312"/>
  <c r="AD312"/>
  <c r="EO312"/>
  <c r="DM313"/>
  <c r="DO313"/>
  <c r="ES313"/>
  <c r="R314"/>
  <c r="DG314" s="1"/>
  <c r="ET314" s="1"/>
  <c r="T314"/>
  <c r="V314"/>
  <c r="X314"/>
  <c r="Z314"/>
  <c r="AB314"/>
  <c r="AD314"/>
  <c r="EJ314"/>
  <c r="ER314" s="1"/>
  <c r="EL314"/>
  <c r="EN314"/>
  <c r="DM315"/>
  <c r="DO315"/>
  <c r="DM316"/>
  <c r="DO316"/>
  <c r="R317"/>
  <c r="DG317" s="1"/>
  <c r="ET317" s="1"/>
  <c r="T317"/>
  <c r="V317"/>
  <c r="X317"/>
  <c r="Z317"/>
  <c r="AB317"/>
  <c r="AD317"/>
  <c r="EJ317"/>
  <c r="EL317"/>
  <c r="EN317"/>
  <c r="DM318"/>
  <c r="DO318"/>
  <c r="R319"/>
  <c r="DG319" s="1"/>
  <c r="ET319" s="1"/>
  <c r="T319"/>
  <c r="V319"/>
  <c r="X319"/>
  <c r="Z319"/>
  <c r="AB319"/>
  <c r="AD319"/>
  <c r="EJ319"/>
  <c r="ER319" s="1"/>
  <c r="EL319"/>
  <c r="EN319"/>
  <c r="R320"/>
  <c r="DG320" s="1"/>
  <c r="ET320" s="1"/>
  <c r="T320"/>
  <c r="V320"/>
  <c r="X320"/>
  <c r="Z320"/>
  <c r="AB320"/>
  <c r="AD320"/>
  <c r="EO320"/>
  <c r="DM321"/>
  <c r="DO321"/>
  <c r="ES321"/>
  <c r="R322"/>
  <c r="DG322" s="1"/>
  <c r="ET322" s="1"/>
  <c r="T322"/>
  <c r="V322"/>
  <c r="X322"/>
  <c r="Z322"/>
  <c r="AB322"/>
  <c r="AD322"/>
  <c r="EJ322"/>
  <c r="EL322"/>
  <c r="EN322"/>
  <c r="DM323"/>
  <c r="DO323"/>
  <c r="DM324"/>
  <c r="DO324"/>
  <c r="R325"/>
  <c r="DG325" s="1"/>
  <c r="ET325" s="1"/>
  <c r="T325"/>
  <c r="V325"/>
  <c r="X325"/>
  <c r="Z325"/>
  <c r="AB325"/>
  <c r="AD325"/>
  <c r="EJ325"/>
  <c r="EL325"/>
  <c r="EN325"/>
  <c r="DM326"/>
  <c r="DO326"/>
  <c r="R327"/>
  <c r="DG327" s="1"/>
  <c r="ET327" s="1"/>
  <c r="T327"/>
  <c r="V327"/>
  <c r="X327"/>
  <c r="Z327"/>
  <c r="AB327"/>
  <c r="AD327"/>
  <c r="EJ327"/>
  <c r="EL327"/>
  <c r="EN327"/>
  <c r="R328"/>
  <c r="DG328" s="1"/>
  <c r="ET328" s="1"/>
  <c r="T328"/>
  <c r="V328"/>
  <c r="X328"/>
  <c r="Z328"/>
  <c r="AB328"/>
  <c r="AD328"/>
  <c r="EO328"/>
  <c r="DM329"/>
  <c r="DO329"/>
  <c r="ES329"/>
  <c r="R330"/>
  <c r="DG330" s="1"/>
  <c r="ET330" s="1"/>
  <c r="T330"/>
  <c r="V330"/>
  <c r="X330"/>
  <c r="Z330"/>
  <c r="AB330"/>
  <c r="AD330"/>
  <c r="EJ330"/>
  <c r="ER330" s="1"/>
  <c r="EL330"/>
  <c r="EN330"/>
  <c r="DM331"/>
  <c r="DO331"/>
  <c r="DM332"/>
  <c r="DO332"/>
  <c r="R333"/>
  <c r="DG333" s="1"/>
  <c r="ET333" s="1"/>
  <c r="FA335" s="1"/>
  <c r="T333"/>
  <c r="V333"/>
  <c r="X333"/>
  <c r="Z333"/>
  <c r="AB333"/>
  <c r="AD333"/>
  <c r="EJ333"/>
  <c r="EL333"/>
  <c r="EN333"/>
  <c r="T335"/>
  <c r="X335"/>
  <c r="AB335"/>
  <c r="AF335"/>
  <c r="EO336"/>
  <c r="T338"/>
  <c r="X338"/>
  <c r="AB338"/>
  <c r="AF338"/>
  <c r="DM339"/>
  <c r="DQ339"/>
  <c r="T341"/>
  <c r="X341"/>
  <c r="AB341"/>
  <c r="AF341"/>
  <c r="DM342"/>
  <c r="DQ342"/>
  <c r="EJ343"/>
  <c r="ER343" s="1"/>
  <c r="EN343"/>
  <c r="T344"/>
  <c r="X344"/>
  <c r="AB344"/>
  <c r="AF344"/>
  <c r="FI347"/>
  <c r="DM345"/>
  <c r="DQ345"/>
  <c r="EJ346"/>
  <c r="ER346" s="1"/>
  <c r="EN346"/>
  <c r="DM348"/>
  <c r="DQ348"/>
  <c r="EJ349"/>
  <c r="ER349" s="1"/>
  <c r="EN349"/>
  <c r="T351"/>
  <c r="X351"/>
  <c r="AB351"/>
  <c r="AF351"/>
  <c r="DM352"/>
  <c r="DQ352"/>
  <c r="EJ353"/>
  <c r="ER353" s="1"/>
  <c r="EN353"/>
  <c r="T354"/>
  <c r="X354"/>
  <c r="AB354"/>
  <c r="AF354"/>
  <c r="FI357"/>
  <c r="DM355"/>
  <c r="DQ355"/>
  <c r="EJ356"/>
  <c r="ER356" s="1"/>
  <c r="EN356"/>
  <c r="DM358"/>
  <c r="DQ358"/>
  <c r="EJ359"/>
  <c r="EN359"/>
  <c r="T361"/>
  <c r="X361"/>
  <c r="AB361"/>
  <c r="AF361"/>
  <c r="AG363"/>
  <c r="DP363" s="1"/>
  <c r="FJ365"/>
  <c r="EO364"/>
  <c r="X365"/>
  <c r="AF365"/>
  <c r="AE367"/>
  <c r="AC367"/>
  <c r="AA367"/>
  <c r="Y367"/>
  <c r="W367"/>
  <c r="U367"/>
  <c r="DK367" s="1"/>
  <c r="S367"/>
  <c r="DI367" s="1"/>
  <c r="Q367"/>
  <c r="DH367" s="1"/>
  <c r="EU367" s="1"/>
  <c r="DP368"/>
  <c r="DN368"/>
  <c r="EQ369"/>
  <c r="EO369"/>
  <c r="EM369"/>
  <c r="EK369"/>
  <c r="AE370"/>
  <c r="AC370"/>
  <c r="AA370"/>
  <c r="Y370"/>
  <c r="W370"/>
  <c r="U370"/>
  <c r="DK370" s="1"/>
  <c r="S370"/>
  <c r="DI370" s="1"/>
  <c r="Q370"/>
  <c r="DH370" s="1"/>
  <c r="EU370" s="1"/>
  <c r="DP371"/>
  <c r="DN371"/>
  <c r="EQ372"/>
  <c r="FJ373" s="1"/>
  <c r="EO372"/>
  <c r="FH373" s="1"/>
  <c r="EM372"/>
  <c r="EK372"/>
  <c r="FD373" s="1"/>
  <c r="DP374"/>
  <c r="DN374"/>
  <c r="EQ375"/>
  <c r="EO375"/>
  <c r="EM375"/>
  <c r="EK375"/>
  <c r="AE377"/>
  <c r="AC377"/>
  <c r="AA377"/>
  <c r="Y377"/>
  <c r="W377"/>
  <c r="U377"/>
  <c r="DK377" s="1"/>
  <c r="S377"/>
  <c r="DI377" s="1"/>
  <c r="Q377"/>
  <c r="DH377" s="1"/>
  <c r="EU377" s="1"/>
  <c r="AE380"/>
  <c r="AC380"/>
  <c r="AA380"/>
  <c r="Y380"/>
  <c r="W380"/>
  <c r="U380"/>
  <c r="DK380" s="1"/>
  <c r="S380"/>
  <c r="DI380" s="1"/>
  <c r="Q380"/>
  <c r="DH380" s="1"/>
  <c r="EU380" s="1"/>
  <c r="FB381" s="1"/>
  <c r="DP381"/>
  <c r="DN381"/>
  <c r="AE383"/>
  <c r="AC383"/>
  <c r="AA383"/>
  <c r="Y383"/>
  <c r="W383"/>
  <c r="U383"/>
  <c r="DK383" s="1"/>
  <c r="S383"/>
  <c r="DI383" s="1"/>
  <c r="Q383"/>
  <c r="DH383" s="1"/>
  <c r="EU383" s="1"/>
  <c r="DN384"/>
  <c r="EQ385"/>
  <c r="EO385"/>
  <c r="EM385"/>
  <c r="EK385"/>
  <c r="AE386"/>
  <c r="AC386"/>
  <c r="AA386"/>
  <c r="Y386"/>
  <c r="W386"/>
  <c r="U386"/>
  <c r="DK386" s="1"/>
  <c r="S386"/>
  <c r="DI386" s="1"/>
  <c r="Q386"/>
  <c r="DH386" s="1"/>
  <c r="EU386" s="1"/>
  <c r="DP387"/>
  <c r="DN387"/>
  <c r="EQ388"/>
  <c r="FJ389" s="1"/>
  <c r="EO388"/>
  <c r="FH389" s="1"/>
  <c r="EM388"/>
  <c r="EK388"/>
  <c r="FD389" s="1"/>
  <c r="DP390"/>
  <c r="DN390"/>
  <c r="EQ391"/>
  <c r="EO391"/>
  <c r="EM391"/>
  <c r="EK391"/>
  <c r="AE393"/>
  <c r="AC393"/>
  <c r="AA393"/>
  <c r="Y393"/>
  <c r="W393"/>
  <c r="U393"/>
  <c r="DK393" s="1"/>
  <c r="S393"/>
  <c r="DI393" s="1"/>
  <c r="Q393"/>
  <c r="DH393" s="1"/>
  <c r="EU393" s="1"/>
  <c r="AE396"/>
  <c r="AC396"/>
  <c r="AA396"/>
  <c r="Y396"/>
  <c r="W396"/>
  <c r="U396"/>
  <c r="DK396" s="1"/>
  <c r="S396"/>
  <c r="DI396" s="1"/>
  <c r="Q396"/>
  <c r="DH396" s="1"/>
  <c r="EU396" s="1"/>
  <c r="FB397" s="1"/>
  <c r="DP397"/>
  <c r="DN397"/>
  <c r="AE399"/>
  <c r="AC399"/>
  <c r="AA399"/>
  <c r="Y399"/>
  <c r="W399"/>
  <c r="U399"/>
  <c r="DK399" s="1"/>
  <c r="S399"/>
  <c r="DI399" s="1"/>
  <c r="Q399"/>
  <c r="DH399" s="1"/>
  <c r="EU399" s="1"/>
  <c r="DP400"/>
  <c r="DN400"/>
  <c r="EQ401"/>
  <c r="EO401"/>
  <c r="EM401"/>
  <c r="EK401"/>
  <c r="AE402"/>
  <c r="AC402"/>
  <c r="AA402"/>
  <c r="Y402"/>
  <c r="W402"/>
  <c r="U402"/>
  <c r="DK402" s="1"/>
  <c r="S402"/>
  <c r="DI402" s="1"/>
  <c r="Q402"/>
  <c r="DH402" s="1"/>
  <c r="EU402" s="1"/>
  <c r="DP403"/>
  <c r="DN403"/>
  <c r="EQ404"/>
  <c r="FJ405" s="1"/>
  <c r="EO404"/>
  <c r="FH405" s="1"/>
  <c r="EM404"/>
  <c r="EK404"/>
  <c r="FD405" s="1"/>
  <c r="DP406"/>
  <c r="DN406"/>
  <c r="EQ407"/>
  <c r="EO407"/>
  <c r="EM407"/>
  <c r="EK407"/>
  <c r="AE409"/>
  <c r="AC409"/>
  <c r="AA409"/>
  <c r="Y409"/>
  <c r="W409"/>
  <c r="U409"/>
  <c r="DK409" s="1"/>
  <c r="S409"/>
  <c r="DI409" s="1"/>
  <c r="Q409"/>
  <c r="DH409" s="1"/>
  <c r="EU409" s="1"/>
  <c r="AE411"/>
  <c r="AC411"/>
  <c r="AA411"/>
  <c r="Y411"/>
  <c r="W411"/>
  <c r="U411"/>
  <c r="DK411" s="1"/>
  <c r="S411"/>
  <c r="DI411" s="1"/>
  <c r="Q411"/>
  <c r="DH411" s="1"/>
  <c r="AE413"/>
  <c r="AC413"/>
  <c r="AA413"/>
  <c r="Y413"/>
  <c r="W413"/>
  <c r="U413"/>
  <c r="DK413" s="1"/>
  <c r="S413"/>
  <c r="DI413" s="1"/>
  <c r="Q413"/>
  <c r="DH413" s="1"/>
  <c r="AE415"/>
  <c r="AC415"/>
  <c r="AA415"/>
  <c r="Y415"/>
  <c r="W415"/>
  <c r="U415"/>
  <c r="DK415" s="1"/>
  <c r="S415"/>
  <c r="DI415" s="1"/>
  <c r="Q415"/>
  <c r="DH415" s="1"/>
  <c r="AE417"/>
  <c r="AC417"/>
  <c r="AA417"/>
  <c r="Y417"/>
  <c r="W417"/>
  <c r="U417"/>
  <c r="DK417" s="1"/>
  <c r="S417"/>
  <c r="DI417" s="1"/>
  <c r="Q417"/>
  <c r="DH417" s="1"/>
  <c r="AE419"/>
  <c r="AC419"/>
  <c r="AA419"/>
  <c r="Y419"/>
  <c r="W419"/>
  <c r="U419"/>
  <c r="DK419" s="1"/>
  <c r="S419"/>
  <c r="DI419" s="1"/>
  <c r="Q419"/>
  <c r="DH419" s="1"/>
  <c r="AE422"/>
  <c r="AC422"/>
  <c r="AA422"/>
  <c r="Y422"/>
  <c r="W422"/>
  <c r="U422"/>
  <c r="DK422" s="1"/>
  <c r="S422"/>
  <c r="DI422" s="1"/>
  <c r="Q422"/>
  <c r="DH422" s="1"/>
  <c r="EU422" s="1"/>
  <c r="T367"/>
  <c r="X367"/>
  <c r="AB367"/>
  <c r="AF367"/>
  <c r="DM368"/>
  <c r="DQ368"/>
  <c r="EJ369"/>
  <c r="EN369"/>
  <c r="T370"/>
  <c r="X370"/>
  <c r="AB370"/>
  <c r="AF370"/>
  <c r="DM371"/>
  <c r="DQ371"/>
  <c r="EJ372"/>
  <c r="EN372"/>
  <c r="DM374"/>
  <c r="DQ374"/>
  <c r="EJ375"/>
  <c r="EN375"/>
  <c r="T377"/>
  <c r="X377"/>
  <c r="AB377"/>
  <c r="AF377"/>
  <c r="EO378"/>
  <c r="T380"/>
  <c r="X380"/>
  <c r="AB380"/>
  <c r="AF380"/>
  <c r="DM381"/>
  <c r="DQ381"/>
  <c r="T383"/>
  <c r="X383"/>
  <c r="AB383"/>
  <c r="AF383"/>
  <c r="DM384"/>
  <c r="R385"/>
  <c r="DG385" s="1"/>
  <c r="ET385" s="1"/>
  <c r="V385"/>
  <c r="Z385"/>
  <c r="EJ385"/>
  <c r="ER385" s="1"/>
  <c r="EN385"/>
  <c r="T386"/>
  <c r="X386"/>
  <c r="AB386"/>
  <c r="AF386"/>
  <c r="EQ386"/>
  <c r="FI389"/>
  <c r="DM387"/>
  <c r="DQ387"/>
  <c r="R388"/>
  <c r="DG388" s="1"/>
  <c r="ET388" s="1"/>
  <c r="V388"/>
  <c r="Z388"/>
  <c r="EJ388"/>
  <c r="ER388" s="1"/>
  <c r="EN388"/>
  <c r="DM390"/>
  <c r="DQ390"/>
  <c r="R391"/>
  <c r="DG391" s="1"/>
  <c r="ET391" s="1"/>
  <c r="V391"/>
  <c r="Z391"/>
  <c r="EJ391"/>
  <c r="EN391"/>
  <c r="T393"/>
  <c r="X393"/>
  <c r="AB393"/>
  <c r="AF393"/>
  <c r="EL393"/>
  <c r="R394"/>
  <c r="DG394" s="1"/>
  <c r="ET394" s="1"/>
  <c r="V394"/>
  <c r="Z394"/>
  <c r="EO394"/>
  <c r="T396"/>
  <c r="X396"/>
  <c r="AB396"/>
  <c r="AF396"/>
  <c r="EL396"/>
  <c r="DM397"/>
  <c r="DQ397"/>
  <c r="T399"/>
  <c r="X399"/>
  <c r="AB399"/>
  <c r="AF399"/>
  <c r="EL399"/>
  <c r="DM400"/>
  <c r="DQ400"/>
  <c r="R401"/>
  <c r="DG401" s="1"/>
  <c r="ET401" s="1"/>
  <c r="V401"/>
  <c r="DL401" s="1"/>
  <c r="Z401"/>
  <c r="EJ401"/>
  <c r="ER401" s="1"/>
  <c r="EN401"/>
  <c r="T402"/>
  <c r="X402"/>
  <c r="AB402"/>
  <c r="AF402"/>
  <c r="EQ402"/>
  <c r="FI405"/>
  <c r="DM403"/>
  <c r="DQ403"/>
  <c r="R404"/>
  <c r="DG404" s="1"/>
  <c r="ET404" s="1"/>
  <c r="V404"/>
  <c r="Z404"/>
  <c r="EJ404"/>
  <c r="ER404" s="1"/>
  <c r="EN404"/>
  <c r="DM406"/>
  <c r="DQ406"/>
  <c r="R407"/>
  <c r="DG407" s="1"/>
  <c r="ET407" s="1"/>
  <c r="V407"/>
  <c r="DL407" s="1"/>
  <c r="Z407"/>
  <c r="EJ407"/>
  <c r="EN407"/>
  <c r="T409"/>
  <c r="X409"/>
  <c r="AB409"/>
  <c r="AF409"/>
  <c r="EL409"/>
  <c r="R410"/>
  <c r="DG410" s="1"/>
  <c r="V410"/>
  <c r="DL410" s="1"/>
  <c r="Z410"/>
  <c r="T411"/>
  <c r="X411"/>
  <c r="AB411"/>
  <c r="AF411"/>
  <c r="R412"/>
  <c r="DG412" s="1"/>
  <c r="V412"/>
  <c r="Z412"/>
  <c r="T413"/>
  <c r="X413"/>
  <c r="AB413"/>
  <c r="AF413"/>
  <c r="R414"/>
  <c r="DG414" s="1"/>
  <c r="V414"/>
  <c r="DL414" s="1"/>
  <c r="Z414"/>
  <c r="T415"/>
  <c r="X415"/>
  <c r="AB415"/>
  <c r="AF415"/>
  <c r="R416"/>
  <c r="DG416" s="1"/>
  <c r="V416"/>
  <c r="Z416"/>
  <c r="T417"/>
  <c r="X417"/>
  <c r="AB417"/>
  <c r="AF417"/>
  <c r="R418"/>
  <c r="DG418" s="1"/>
  <c r="V418"/>
  <c r="DL418" s="1"/>
  <c r="Z418"/>
  <c r="T419"/>
  <c r="X419"/>
  <c r="AB419"/>
  <c r="AF419"/>
  <c r="R420"/>
  <c r="DG420" s="1"/>
  <c r="ET420" s="1"/>
  <c r="V420"/>
  <c r="Z420"/>
  <c r="EO420"/>
  <c r="T422"/>
  <c r="X422"/>
  <c r="AB422"/>
  <c r="AF422"/>
  <c r="EL422"/>
  <c r="AG423"/>
  <c r="DQ423" s="1"/>
  <c r="AG424"/>
  <c r="DQ424" s="1"/>
  <c r="AG434"/>
  <c r="DQ434" s="1"/>
  <c r="AG437"/>
  <c r="DQ437" s="1"/>
  <c r="AG439"/>
  <c r="DQ439" s="1"/>
  <c r="AG440"/>
  <c r="DQ440" s="1"/>
  <c r="FI443"/>
  <c r="FI455"/>
  <c r="FI471"/>
  <c r="FI487"/>
  <c r="AE364"/>
  <c r="AC364"/>
  <c r="AA364"/>
  <c r="Y364"/>
  <c r="W364"/>
  <c r="U364"/>
  <c r="DK364" s="1"/>
  <c r="S364"/>
  <c r="DI364" s="1"/>
  <c r="Q364"/>
  <c r="DH364" s="1"/>
  <c r="EU364" s="1"/>
  <c r="EP365"/>
  <c r="FI365" s="1"/>
  <c r="EN365"/>
  <c r="ES365" s="1"/>
  <c r="EL365"/>
  <c r="EJ365"/>
  <c r="DP366"/>
  <c r="DN366"/>
  <c r="EQ367"/>
  <c r="FJ369" s="1"/>
  <c r="EO367"/>
  <c r="FH369" s="1"/>
  <c r="EM367"/>
  <c r="EK367"/>
  <c r="FD369" s="1"/>
  <c r="AE369"/>
  <c r="AC369"/>
  <c r="AA369"/>
  <c r="Y369"/>
  <c r="W369"/>
  <c r="U369"/>
  <c r="DK369" s="1"/>
  <c r="S369"/>
  <c r="DI369" s="1"/>
  <c r="Q369"/>
  <c r="DH369" s="1"/>
  <c r="EU369" s="1"/>
  <c r="AE372"/>
  <c r="AC372"/>
  <c r="AA372"/>
  <c r="Y372"/>
  <c r="W372"/>
  <c r="U372"/>
  <c r="DK372" s="1"/>
  <c r="S372"/>
  <c r="DI372" s="1"/>
  <c r="Q372"/>
  <c r="DH372" s="1"/>
  <c r="EU372" s="1"/>
  <c r="FB373" s="1"/>
  <c r="DP373"/>
  <c r="DN373"/>
  <c r="AE375"/>
  <c r="AC375"/>
  <c r="AA375"/>
  <c r="Y375"/>
  <c r="W375"/>
  <c r="U375"/>
  <c r="DK375" s="1"/>
  <c r="S375"/>
  <c r="DI375" s="1"/>
  <c r="Q375"/>
  <c r="DH375" s="1"/>
  <c r="EU375" s="1"/>
  <c r="FB377" s="1"/>
  <c r="DP376"/>
  <c r="DN376"/>
  <c r="EQ377"/>
  <c r="EO377"/>
  <c r="EM377"/>
  <c r="EK377"/>
  <c r="AE378"/>
  <c r="AC378"/>
  <c r="AA378"/>
  <c r="Y378"/>
  <c r="W378"/>
  <c r="U378"/>
  <c r="DK378" s="1"/>
  <c r="S378"/>
  <c r="DI378" s="1"/>
  <c r="Q378"/>
  <c r="DH378" s="1"/>
  <c r="EU378" s="1"/>
  <c r="DP379"/>
  <c r="DN379"/>
  <c r="EQ380"/>
  <c r="FJ381" s="1"/>
  <c r="EO380"/>
  <c r="FH381" s="1"/>
  <c r="EM380"/>
  <c r="EK380"/>
  <c r="FD381" s="1"/>
  <c r="DP382"/>
  <c r="DN382"/>
  <c r="EQ383"/>
  <c r="FJ385" s="1"/>
  <c r="EO383"/>
  <c r="FH385" s="1"/>
  <c r="EM383"/>
  <c r="EK383"/>
  <c r="FD385" s="1"/>
  <c r="AE385"/>
  <c r="AC385"/>
  <c r="AA385"/>
  <c r="Y385"/>
  <c r="W385"/>
  <c r="U385"/>
  <c r="DK385" s="1"/>
  <c r="S385"/>
  <c r="DI385" s="1"/>
  <c r="Q385"/>
  <c r="DH385" s="1"/>
  <c r="EU385" s="1"/>
  <c r="AE388"/>
  <c r="AC388"/>
  <c r="AA388"/>
  <c r="Y388"/>
  <c r="W388"/>
  <c r="U388"/>
  <c r="DK388" s="1"/>
  <c r="S388"/>
  <c r="DI388" s="1"/>
  <c r="Q388"/>
  <c r="DH388" s="1"/>
  <c r="EU388" s="1"/>
  <c r="FB389" s="1"/>
  <c r="DP389"/>
  <c r="DN389"/>
  <c r="AE391"/>
  <c r="AC391"/>
  <c r="AA391"/>
  <c r="Y391"/>
  <c r="W391"/>
  <c r="U391"/>
  <c r="DK391" s="1"/>
  <c r="S391"/>
  <c r="DI391" s="1"/>
  <c r="Q391"/>
  <c r="DH391" s="1"/>
  <c r="EU391" s="1"/>
  <c r="FB393" s="1"/>
  <c r="DP392"/>
  <c r="DN392"/>
  <c r="EQ393"/>
  <c r="EO393"/>
  <c r="EM393"/>
  <c r="EK393"/>
  <c r="AE394"/>
  <c r="AC394"/>
  <c r="AA394"/>
  <c r="Y394"/>
  <c r="W394"/>
  <c r="U394"/>
  <c r="DK394" s="1"/>
  <c r="S394"/>
  <c r="DI394" s="1"/>
  <c r="Q394"/>
  <c r="DH394" s="1"/>
  <c r="EU394" s="1"/>
  <c r="DP395"/>
  <c r="DN395"/>
  <c r="EQ396"/>
  <c r="FJ397" s="1"/>
  <c r="EO396"/>
  <c r="FH397" s="1"/>
  <c r="EM396"/>
  <c r="EK396"/>
  <c r="FD397" s="1"/>
  <c r="DP398"/>
  <c r="DN398"/>
  <c r="EQ399"/>
  <c r="FJ401" s="1"/>
  <c r="EO399"/>
  <c r="FH401" s="1"/>
  <c r="EM399"/>
  <c r="EK399"/>
  <c r="FD401" s="1"/>
  <c r="AE401"/>
  <c r="AC401"/>
  <c r="AA401"/>
  <c r="Y401"/>
  <c r="W401"/>
  <c r="U401"/>
  <c r="DK401" s="1"/>
  <c r="S401"/>
  <c r="DI401" s="1"/>
  <c r="Q401"/>
  <c r="DH401" s="1"/>
  <c r="EU401" s="1"/>
  <c r="AE404"/>
  <c r="AC404"/>
  <c r="AA404"/>
  <c r="Y404"/>
  <c r="W404"/>
  <c r="U404"/>
  <c r="DK404" s="1"/>
  <c r="S404"/>
  <c r="DI404" s="1"/>
  <c r="Q404"/>
  <c r="DH404" s="1"/>
  <c r="EU404" s="1"/>
  <c r="FB405" s="1"/>
  <c r="DP405"/>
  <c r="DN405"/>
  <c r="AE407"/>
  <c r="AC407"/>
  <c r="AA407"/>
  <c r="Y407"/>
  <c r="W407"/>
  <c r="U407"/>
  <c r="DK407" s="1"/>
  <c r="S407"/>
  <c r="DI407" s="1"/>
  <c r="Q407"/>
  <c r="DH407" s="1"/>
  <c r="EU407" s="1"/>
  <c r="FB409" s="1"/>
  <c r="DP408"/>
  <c r="DN408"/>
  <c r="EQ409"/>
  <c r="EO409"/>
  <c r="EM409"/>
  <c r="EK409"/>
  <c r="AE410"/>
  <c r="AC410"/>
  <c r="AA410"/>
  <c r="Y410"/>
  <c r="W410"/>
  <c r="U410"/>
  <c r="DK410" s="1"/>
  <c r="S410"/>
  <c r="DI410" s="1"/>
  <c r="Q410"/>
  <c r="DH410" s="1"/>
  <c r="AE412"/>
  <c r="AC412"/>
  <c r="AA412"/>
  <c r="Y412"/>
  <c r="W412"/>
  <c r="U412"/>
  <c r="DK412" s="1"/>
  <c r="S412"/>
  <c r="DI412" s="1"/>
  <c r="Q412"/>
  <c r="DH412" s="1"/>
  <c r="AE414"/>
  <c r="AC414"/>
  <c r="AA414"/>
  <c r="Y414"/>
  <c r="W414"/>
  <c r="U414"/>
  <c r="DK414" s="1"/>
  <c r="S414"/>
  <c r="DI414" s="1"/>
  <c r="Q414"/>
  <c r="DH414" s="1"/>
  <c r="AE416"/>
  <c r="AC416"/>
  <c r="AA416"/>
  <c r="Y416"/>
  <c r="W416"/>
  <c r="U416"/>
  <c r="DK416" s="1"/>
  <c r="S416"/>
  <c r="DI416" s="1"/>
  <c r="Q416"/>
  <c r="DH416" s="1"/>
  <c r="AE418"/>
  <c r="AC418"/>
  <c r="AA418"/>
  <c r="Y418"/>
  <c r="W418"/>
  <c r="U418"/>
  <c r="DK418" s="1"/>
  <c r="S418"/>
  <c r="DI418" s="1"/>
  <c r="Q418"/>
  <c r="DH418" s="1"/>
  <c r="AE420"/>
  <c r="AC420"/>
  <c r="AA420"/>
  <c r="Y420"/>
  <c r="W420"/>
  <c r="U420"/>
  <c r="DK420" s="1"/>
  <c r="S420"/>
  <c r="DI420" s="1"/>
  <c r="Q420"/>
  <c r="DH420" s="1"/>
  <c r="EU420" s="1"/>
  <c r="DP421"/>
  <c r="DN421"/>
  <c r="EQ422"/>
  <c r="EO422"/>
  <c r="FH423" s="1"/>
  <c r="EM422"/>
  <c r="EK422"/>
  <c r="FD423" s="1"/>
  <c r="EJ334"/>
  <c r="EL334"/>
  <c r="EN334"/>
  <c r="ES334" s="1"/>
  <c r="R337"/>
  <c r="DG337" s="1"/>
  <c r="ET337" s="1"/>
  <c r="T337"/>
  <c r="V337"/>
  <c r="X337"/>
  <c r="Z337"/>
  <c r="AB337"/>
  <c r="AD337"/>
  <c r="EJ337"/>
  <c r="EL337"/>
  <c r="EN337"/>
  <c r="R339"/>
  <c r="DG339" s="1"/>
  <c r="ET339" s="1"/>
  <c r="T339"/>
  <c r="V339"/>
  <c r="X339"/>
  <c r="Z339"/>
  <c r="AB339"/>
  <c r="AD339"/>
  <c r="EJ339"/>
  <c r="EL339"/>
  <c r="EN339"/>
  <c r="ES339" s="1"/>
  <c r="R340"/>
  <c r="DG340" s="1"/>
  <c r="ET340" s="1"/>
  <c r="T340"/>
  <c r="V340"/>
  <c r="X340"/>
  <c r="Z340"/>
  <c r="AB340"/>
  <c r="AD340"/>
  <c r="EO340"/>
  <c r="R342"/>
  <c r="DG342" s="1"/>
  <c r="ET342" s="1"/>
  <c r="T342"/>
  <c r="V342"/>
  <c r="X342"/>
  <c r="Z342"/>
  <c r="AB342"/>
  <c r="AD342"/>
  <c r="EJ342"/>
  <c r="EL342"/>
  <c r="FE343" s="1"/>
  <c r="EN342"/>
  <c r="ES342" s="1"/>
  <c r="R345"/>
  <c r="DG345" s="1"/>
  <c r="ET345" s="1"/>
  <c r="T345"/>
  <c r="V345"/>
  <c r="X345"/>
  <c r="Z345"/>
  <c r="AB345"/>
  <c r="AD345"/>
  <c r="EJ345"/>
  <c r="EL345"/>
  <c r="EN345"/>
  <c r="R347"/>
  <c r="DG347" s="1"/>
  <c r="ET347" s="1"/>
  <c r="T347"/>
  <c r="V347"/>
  <c r="X347"/>
  <c r="Z347"/>
  <c r="AB347"/>
  <c r="AD347"/>
  <c r="EJ347"/>
  <c r="EL347"/>
  <c r="EN347"/>
  <c r="ES347" s="1"/>
  <c r="R348"/>
  <c r="DG348" s="1"/>
  <c r="ET348" s="1"/>
  <c r="T348"/>
  <c r="V348"/>
  <c r="X348"/>
  <c r="Z348"/>
  <c r="AB348"/>
  <c r="AD348"/>
  <c r="EO348"/>
  <c r="R350"/>
  <c r="DG350" s="1"/>
  <c r="ET350" s="1"/>
  <c r="T350"/>
  <c r="V350"/>
  <c r="X350"/>
  <c r="Z350"/>
  <c r="AB350"/>
  <c r="AD350"/>
  <c r="EO350"/>
  <c r="R352"/>
  <c r="DG352" s="1"/>
  <c r="ET352" s="1"/>
  <c r="T352"/>
  <c r="V352"/>
  <c r="X352"/>
  <c r="Z352"/>
  <c r="AB352"/>
  <c r="AD352"/>
  <c r="EJ352"/>
  <c r="EL352"/>
  <c r="FE353" s="1"/>
  <c r="EN352"/>
  <c r="ES352" s="1"/>
  <c r="R355"/>
  <c r="DG355" s="1"/>
  <c r="ET355" s="1"/>
  <c r="T355"/>
  <c r="V355"/>
  <c r="X355"/>
  <c r="Z355"/>
  <c r="AB355"/>
  <c r="AD355"/>
  <c r="EJ355"/>
  <c r="EL355"/>
  <c r="EN355"/>
  <c r="R357"/>
  <c r="DG357" s="1"/>
  <c r="ET357" s="1"/>
  <c r="T357"/>
  <c r="V357"/>
  <c r="X357"/>
  <c r="Z357"/>
  <c r="AB357"/>
  <c r="AD357"/>
  <c r="EJ357"/>
  <c r="EL357"/>
  <c r="EN357"/>
  <c r="ES357" s="1"/>
  <c r="R358"/>
  <c r="DG358" s="1"/>
  <c r="ET358" s="1"/>
  <c r="T358"/>
  <c r="V358"/>
  <c r="X358"/>
  <c r="Z358"/>
  <c r="AB358"/>
  <c r="AD358"/>
  <c r="EO358"/>
  <c r="R360"/>
  <c r="DG360" s="1"/>
  <c r="ET360" s="1"/>
  <c r="FA361" s="1"/>
  <c r="T360"/>
  <c r="V360"/>
  <c r="X360"/>
  <c r="Z360"/>
  <c r="AB360"/>
  <c r="AD360"/>
  <c r="EJ360"/>
  <c r="EL360"/>
  <c r="EN360"/>
  <c r="ES360" s="1"/>
  <c r="T364"/>
  <c r="X364"/>
  <c r="AB364"/>
  <c r="AF364"/>
  <c r="EK365"/>
  <c r="EO365"/>
  <c r="DM366"/>
  <c r="DQ366"/>
  <c r="R367"/>
  <c r="DG367" s="1"/>
  <c r="ET367" s="1"/>
  <c r="V367"/>
  <c r="Z367"/>
  <c r="AD367"/>
  <c r="EJ367"/>
  <c r="EN367"/>
  <c r="DO368"/>
  <c r="T369"/>
  <c r="X369"/>
  <c r="AB369"/>
  <c r="AF369"/>
  <c r="EL369"/>
  <c r="EP369"/>
  <c r="FI369" s="1"/>
  <c r="R370"/>
  <c r="DG370" s="1"/>
  <c r="ET370" s="1"/>
  <c r="V370"/>
  <c r="Z370"/>
  <c r="AD370"/>
  <c r="EO370"/>
  <c r="DO371"/>
  <c r="T372"/>
  <c r="X372"/>
  <c r="AB372"/>
  <c r="AF372"/>
  <c r="EL372"/>
  <c r="EP372"/>
  <c r="FI373" s="1"/>
  <c r="DM373"/>
  <c r="DQ373"/>
  <c r="DO374"/>
  <c r="T375"/>
  <c r="X375"/>
  <c r="AB375"/>
  <c r="AF375"/>
  <c r="EL375"/>
  <c r="EP375"/>
  <c r="FI377" s="1"/>
  <c r="DM376"/>
  <c r="DQ376"/>
  <c r="R377"/>
  <c r="DG377" s="1"/>
  <c r="ET377" s="1"/>
  <c r="V377"/>
  <c r="Z377"/>
  <c r="AD377"/>
  <c r="EJ377"/>
  <c r="ER377" s="1"/>
  <c r="EN377"/>
  <c r="T378"/>
  <c r="X378"/>
  <c r="AB378"/>
  <c r="AF378"/>
  <c r="EQ378"/>
  <c r="FI381"/>
  <c r="DM379"/>
  <c r="DQ379"/>
  <c r="R380"/>
  <c r="DG380" s="1"/>
  <c r="ET380" s="1"/>
  <c r="V380"/>
  <c r="Z380"/>
  <c r="AD380"/>
  <c r="EJ380"/>
  <c r="ER380" s="1"/>
  <c r="EN380"/>
  <c r="DO381"/>
  <c r="DM382"/>
  <c r="DQ382"/>
  <c r="R383"/>
  <c r="DG383" s="1"/>
  <c r="ET383" s="1"/>
  <c r="V383"/>
  <c r="Z383"/>
  <c r="AD383"/>
  <c r="EJ383"/>
  <c r="EN383"/>
  <c r="T385"/>
  <c r="X385"/>
  <c r="AB385"/>
  <c r="AF385"/>
  <c r="EO386"/>
  <c r="T388"/>
  <c r="X388"/>
  <c r="AB388"/>
  <c r="AF388"/>
  <c r="DM389"/>
  <c r="DQ389"/>
  <c r="T391"/>
  <c r="X391"/>
  <c r="AB391"/>
  <c r="AF391"/>
  <c r="DM392"/>
  <c r="DQ392"/>
  <c r="EJ393"/>
  <c r="ER393" s="1"/>
  <c r="EN393"/>
  <c r="T394"/>
  <c r="X394"/>
  <c r="AB394"/>
  <c r="AF394"/>
  <c r="FI397"/>
  <c r="DM395"/>
  <c r="DQ395"/>
  <c r="EJ396"/>
  <c r="ER396" s="1"/>
  <c r="EN396"/>
  <c r="DM398"/>
  <c r="DQ398"/>
  <c r="EJ399"/>
  <c r="EN399"/>
  <c r="T401"/>
  <c r="X401"/>
  <c r="AB401"/>
  <c r="AF401"/>
  <c r="EO402"/>
  <c r="T404"/>
  <c r="X404"/>
  <c r="AB404"/>
  <c r="AF404"/>
  <c r="DM405"/>
  <c r="DQ405"/>
  <c r="T407"/>
  <c r="X407"/>
  <c r="AB407"/>
  <c r="AF407"/>
  <c r="DM408"/>
  <c r="DQ408"/>
  <c r="EJ409"/>
  <c r="ER409" s="1"/>
  <c r="EN409"/>
  <c r="T410"/>
  <c r="X410"/>
  <c r="AB410"/>
  <c r="AF410"/>
  <c r="T412"/>
  <c r="X412"/>
  <c r="AB412"/>
  <c r="AF412"/>
  <c r="T414"/>
  <c r="X414"/>
  <c r="AB414"/>
  <c r="AF414"/>
  <c r="T416"/>
  <c r="X416"/>
  <c r="AB416"/>
  <c r="AF416"/>
  <c r="T418"/>
  <c r="X418"/>
  <c r="AB418"/>
  <c r="AF418"/>
  <c r="T420"/>
  <c r="X420"/>
  <c r="AB420"/>
  <c r="AF420"/>
  <c r="FI423"/>
  <c r="DM421"/>
  <c r="DQ421"/>
  <c r="FF423"/>
  <c r="FJ423"/>
  <c r="FB423"/>
  <c r="EJ422"/>
  <c r="ER422" s="1"/>
  <c r="EN422"/>
  <c r="DQ426"/>
  <c r="AG426"/>
  <c r="DQ429"/>
  <c r="AG429"/>
  <c r="DQ431"/>
  <c r="AG431"/>
  <c r="DQ432"/>
  <c r="AG432"/>
  <c r="AE442"/>
  <c r="AC442"/>
  <c r="DP443"/>
  <c r="DN443"/>
  <c r="AE445"/>
  <c r="AC445"/>
  <c r="AA445"/>
  <c r="Y445"/>
  <c r="W445"/>
  <c r="U445"/>
  <c r="DK445" s="1"/>
  <c r="S445"/>
  <c r="DI445" s="1"/>
  <c r="Q445"/>
  <c r="DH445" s="1"/>
  <c r="EU445" s="1"/>
  <c r="DP446"/>
  <c r="DN446"/>
  <c r="EQ447"/>
  <c r="EO447"/>
  <c r="EM447"/>
  <c r="EK447"/>
  <c r="AE448"/>
  <c r="AC448"/>
  <c r="AA448"/>
  <c r="Y448"/>
  <c r="W448"/>
  <c r="U448"/>
  <c r="DK448" s="1"/>
  <c r="S448"/>
  <c r="DI448" s="1"/>
  <c r="Q448"/>
  <c r="DH448" s="1"/>
  <c r="EU448" s="1"/>
  <c r="DP449"/>
  <c r="DN449"/>
  <c r="EQ450"/>
  <c r="FJ451" s="1"/>
  <c r="EO450"/>
  <c r="FH451" s="1"/>
  <c r="EM450"/>
  <c r="EK450"/>
  <c r="FD451" s="1"/>
  <c r="DP452"/>
  <c r="DN452"/>
  <c r="EQ453"/>
  <c r="EO453"/>
  <c r="EM453"/>
  <c r="EK453"/>
  <c r="AE455"/>
  <c r="AC455"/>
  <c r="AA455"/>
  <c r="Y455"/>
  <c r="W455"/>
  <c r="U455"/>
  <c r="DK455" s="1"/>
  <c r="S455"/>
  <c r="DI455" s="1"/>
  <c r="Q455"/>
  <c r="DH455" s="1"/>
  <c r="EU455" s="1"/>
  <c r="AE458"/>
  <c r="AC458"/>
  <c r="AA458"/>
  <c r="Y458"/>
  <c r="W458"/>
  <c r="U458"/>
  <c r="DK458" s="1"/>
  <c r="S458"/>
  <c r="DI458" s="1"/>
  <c r="Q458"/>
  <c r="DH458" s="1"/>
  <c r="EU458" s="1"/>
  <c r="FB459" s="1"/>
  <c r="DP459"/>
  <c r="DN459"/>
  <c r="AE461"/>
  <c r="AC461"/>
  <c r="AA461"/>
  <c r="Y461"/>
  <c r="W461"/>
  <c r="U461"/>
  <c r="DK461" s="1"/>
  <c r="S461"/>
  <c r="DI461" s="1"/>
  <c r="Q461"/>
  <c r="DH461" s="1"/>
  <c r="EU461" s="1"/>
  <c r="DP462"/>
  <c r="DN462"/>
  <c r="EQ463"/>
  <c r="EO463"/>
  <c r="EM463"/>
  <c r="EK463"/>
  <c r="AE464"/>
  <c r="AC464"/>
  <c r="AA464"/>
  <c r="Y464"/>
  <c r="W464"/>
  <c r="U464"/>
  <c r="DK464" s="1"/>
  <c r="S464"/>
  <c r="DI464" s="1"/>
  <c r="Q464"/>
  <c r="DH464" s="1"/>
  <c r="EU464" s="1"/>
  <c r="DP465"/>
  <c r="DN465"/>
  <c r="EQ466"/>
  <c r="FJ467" s="1"/>
  <c r="EO466"/>
  <c r="FH467" s="1"/>
  <c r="EM466"/>
  <c r="EK466"/>
  <c r="FD467" s="1"/>
  <c r="DP468"/>
  <c r="DN468"/>
  <c r="EQ469"/>
  <c r="EO469"/>
  <c r="EM469"/>
  <c r="EK469"/>
  <c r="AE471"/>
  <c r="AC471"/>
  <c r="AA471"/>
  <c r="Y471"/>
  <c r="W471"/>
  <c r="U471"/>
  <c r="DK471" s="1"/>
  <c r="S471"/>
  <c r="DI471" s="1"/>
  <c r="Q471"/>
  <c r="DH471" s="1"/>
  <c r="EU471" s="1"/>
  <c r="AE474"/>
  <c r="AC474"/>
  <c r="AA474"/>
  <c r="Y474"/>
  <c r="W474"/>
  <c r="U474"/>
  <c r="DK474" s="1"/>
  <c r="S474"/>
  <c r="DI474" s="1"/>
  <c r="Q474"/>
  <c r="DH474" s="1"/>
  <c r="EU474" s="1"/>
  <c r="FB475" s="1"/>
  <c r="DP475"/>
  <c r="DN475"/>
  <c r="AE477"/>
  <c r="AC477"/>
  <c r="AA477"/>
  <c r="Y477"/>
  <c r="W477"/>
  <c r="U477"/>
  <c r="DK477" s="1"/>
  <c r="S477"/>
  <c r="DI477" s="1"/>
  <c r="Q477"/>
  <c r="DH477" s="1"/>
  <c r="EU477" s="1"/>
  <c r="DP478"/>
  <c r="DN478"/>
  <c r="EQ479"/>
  <c r="EO479"/>
  <c r="EM479"/>
  <c r="EK479"/>
  <c r="AE480"/>
  <c r="AC480"/>
  <c r="AA480"/>
  <c r="Y480"/>
  <c r="W480"/>
  <c r="U480"/>
  <c r="DK480" s="1"/>
  <c r="S480"/>
  <c r="DI480" s="1"/>
  <c r="Q480"/>
  <c r="DH480" s="1"/>
  <c r="EU480" s="1"/>
  <c r="DP481"/>
  <c r="DN481"/>
  <c r="EQ482"/>
  <c r="FJ483" s="1"/>
  <c r="EO482"/>
  <c r="FH483" s="1"/>
  <c r="EM482"/>
  <c r="EK482"/>
  <c r="FD483" s="1"/>
  <c r="DP484"/>
  <c r="DN484"/>
  <c r="EQ485"/>
  <c r="EO485"/>
  <c r="EM485"/>
  <c r="EK485"/>
  <c r="AE487"/>
  <c r="AC487"/>
  <c r="AA487"/>
  <c r="Y487"/>
  <c r="W487"/>
  <c r="U487"/>
  <c r="DK487" s="1"/>
  <c r="S487"/>
  <c r="DI487" s="1"/>
  <c r="Q487"/>
  <c r="DH487" s="1"/>
  <c r="EU487" s="1"/>
  <c r="AE490"/>
  <c r="AC490"/>
  <c r="AA490"/>
  <c r="Y490"/>
  <c r="W490"/>
  <c r="U490"/>
  <c r="DK490" s="1"/>
  <c r="S490"/>
  <c r="DI490" s="1"/>
  <c r="Q490"/>
  <c r="DH490" s="1"/>
  <c r="EU490" s="1"/>
  <c r="DM491"/>
  <c r="DN491"/>
  <c r="R363"/>
  <c r="DG363" s="1"/>
  <c r="ET363" s="1"/>
  <c r="T363"/>
  <c r="V363"/>
  <c r="X363"/>
  <c r="Z363"/>
  <c r="AB363"/>
  <c r="AD363"/>
  <c r="EJ363"/>
  <c r="EL363"/>
  <c r="FE365" s="1"/>
  <c r="EN363"/>
  <c r="FG365" s="1"/>
  <c r="R366"/>
  <c r="DG366" s="1"/>
  <c r="ET366" s="1"/>
  <c r="T366"/>
  <c r="V366"/>
  <c r="X366"/>
  <c r="Z366"/>
  <c r="AB366"/>
  <c r="AD366"/>
  <c r="EO366"/>
  <c r="R368"/>
  <c r="DG368" s="1"/>
  <c r="ET368" s="1"/>
  <c r="T368"/>
  <c r="V368"/>
  <c r="X368"/>
  <c r="Z368"/>
  <c r="AB368"/>
  <c r="AD368"/>
  <c r="EJ368"/>
  <c r="EL368"/>
  <c r="FE369" s="1"/>
  <c r="EN368"/>
  <c r="ES368" s="1"/>
  <c r="R371"/>
  <c r="DG371" s="1"/>
  <c r="ET371" s="1"/>
  <c r="T371"/>
  <c r="V371"/>
  <c r="X371"/>
  <c r="Z371"/>
  <c r="AB371"/>
  <c r="AD371"/>
  <c r="EJ371"/>
  <c r="EL371"/>
  <c r="EN371"/>
  <c r="R373"/>
  <c r="DG373" s="1"/>
  <c r="ET373" s="1"/>
  <c r="T373"/>
  <c r="V373"/>
  <c r="X373"/>
  <c r="Z373"/>
  <c r="AB373"/>
  <c r="AD373"/>
  <c r="EJ373"/>
  <c r="EL373"/>
  <c r="EN373"/>
  <c r="ES373" s="1"/>
  <c r="R374"/>
  <c r="DG374" s="1"/>
  <c r="ET374" s="1"/>
  <c r="T374"/>
  <c r="V374"/>
  <c r="X374"/>
  <c r="Z374"/>
  <c r="AB374"/>
  <c r="AD374"/>
  <c r="EO374"/>
  <c r="R376"/>
  <c r="DG376" s="1"/>
  <c r="ET376" s="1"/>
  <c r="FA377" s="1"/>
  <c r="T376"/>
  <c r="V376"/>
  <c r="X376"/>
  <c r="Z376"/>
  <c r="AB376"/>
  <c r="AD376"/>
  <c r="EJ376"/>
  <c r="EL376"/>
  <c r="EN376"/>
  <c r="ES376" s="1"/>
  <c r="R379"/>
  <c r="DG379" s="1"/>
  <c r="ET379" s="1"/>
  <c r="T379"/>
  <c r="V379"/>
  <c r="X379"/>
  <c r="Z379"/>
  <c r="AB379"/>
  <c r="AD379"/>
  <c r="EJ379"/>
  <c r="EL379"/>
  <c r="EN379"/>
  <c r="R381"/>
  <c r="DG381" s="1"/>
  <c r="ET381" s="1"/>
  <c r="T381"/>
  <c r="V381"/>
  <c r="X381"/>
  <c r="Z381"/>
  <c r="AB381"/>
  <c r="AD381"/>
  <c r="EJ381"/>
  <c r="EL381"/>
  <c r="EN381"/>
  <c r="ES381" s="1"/>
  <c r="R382"/>
  <c r="DG382" s="1"/>
  <c r="ET382" s="1"/>
  <c r="T382"/>
  <c r="V382"/>
  <c r="X382"/>
  <c r="Z382"/>
  <c r="AB382"/>
  <c r="AD382"/>
  <c r="EO382"/>
  <c r="R384"/>
  <c r="DG384" s="1"/>
  <c r="ET384" s="1"/>
  <c r="T384"/>
  <c r="V384"/>
  <c r="X384"/>
  <c r="Z384"/>
  <c r="AB384"/>
  <c r="AD384"/>
  <c r="EJ384"/>
  <c r="EL384"/>
  <c r="FE385" s="1"/>
  <c r="EN384"/>
  <c r="ES384" s="1"/>
  <c r="R387"/>
  <c r="DG387" s="1"/>
  <c r="ET387" s="1"/>
  <c r="T387"/>
  <c r="V387"/>
  <c r="X387"/>
  <c r="Z387"/>
  <c r="AB387"/>
  <c r="AD387"/>
  <c r="EJ387"/>
  <c r="EL387"/>
  <c r="EN387"/>
  <c r="R389"/>
  <c r="DG389" s="1"/>
  <c r="ET389" s="1"/>
  <c r="T389"/>
  <c r="V389"/>
  <c r="X389"/>
  <c r="Z389"/>
  <c r="AB389"/>
  <c r="AD389"/>
  <c r="EJ389"/>
  <c r="EL389"/>
  <c r="EN389"/>
  <c r="ES389" s="1"/>
  <c r="R390"/>
  <c r="DG390" s="1"/>
  <c r="ET390" s="1"/>
  <c r="T390"/>
  <c r="V390"/>
  <c r="X390"/>
  <c r="Z390"/>
  <c r="AB390"/>
  <c r="AD390"/>
  <c r="EO390"/>
  <c r="R392"/>
  <c r="DG392" s="1"/>
  <c r="ET392" s="1"/>
  <c r="T392"/>
  <c r="V392"/>
  <c r="X392"/>
  <c r="Z392"/>
  <c r="AB392"/>
  <c r="AD392"/>
  <c r="EJ392"/>
  <c r="EL392"/>
  <c r="FE393" s="1"/>
  <c r="EN392"/>
  <c r="ES392" s="1"/>
  <c r="R395"/>
  <c r="DG395" s="1"/>
  <c r="ET395" s="1"/>
  <c r="T395"/>
  <c r="V395"/>
  <c r="X395"/>
  <c r="Z395"/>
  <c r="AB395"/>
  <c r="AD395"/>
  <c r="EJ395"/>
  <c r="EL395"/>
  <c r="EN395"/>
  <c r="R397"/>
  <c r="DG397" s="1"/>
  <c r="ET397" s="1"/>
  <c r="T397"/>
  <c r="V397"/>
  <c r="X397"/>
  <c r="Z397"/>
  <c r="AB397"/>
  <c r="AD397"/>
  <c r="EJ397"/>
  <c r="EL397"/>
  <c r="EN397"/>
  <c r="ES397" s="1"/>
  <c r="R398"/>
  <c r="DG398" s="1"/>
  <c r="ET398" s="1"/>
  <c r="T398"/>
  <c r="V398"/>
  <c r="X398"/>
  <c r="Z398"/>
  <c r="AB398"/>
  <c r="AD398"/>
  <c r="EO398"/>
  <c r="R400"/>
  <c r="DG400" s="1"/>
  <c r="ET400" s="1"/>
  <c r="FA401" s="1"/>
  <c r="T400"/>
  <c r="V400"/>
  <c r="X400"/>
  <c r="Z400"/>
  <c r="AB400"/>
  <c r="AD400"/>
  <c r="EJ400"/>
  <c r="EL400"/>
  <c r="EN400"/>
  <c r="ES400" s="1"/>
  <c r="R403"/>
  <c r="DG403" s="1"/>
  <c r="ET403" s="1"/>
  <c r="T403"/>
  <c r="V403"/>
  <c r="X403"/>
  <c r="Z403"/>
  <c r="AB403"/>
  <c r="AD403"/>
  <c r="EJ403"/>
  <c r="EL403"/>
  <c r="EN403"/>
  <c r="R405"/>
  <c r="DG405" s="1"/>
  <c r="ET405" s="1"/>
  <c r="T405"/>
  <c r="V405"/>
  <c r="X405"/>
  <c r="Z405"/>
  <c r="AB405"/>
  <c r="AD405"/>
  <c r="EJ405"/>
  <c r="EL405"/>
  <c r="EN405"/>
  <c r="ES405" s="1"/>
  <c r="R406"/>
  <c r="DG406" s="1"/>
  <c r="ET406" s="1"/>
  <c r="T406"/>
  <c r="V406"/>
  <c r="X406"/>
  <c r="Z406"/>
  <c r="AB406"/>
  <c r="AD406"/>
  <c r="EO406"/>
  <c r="R408"/>
  <c r="DG408" s="1"/>
  <c r="ET408" s="1"/>
  <c r="T408"/>
  <c r="V408"/>
  <c r="X408"/>
  <c r="Z408"/>
  <c r="AB408"/>
  <c r="AD408"/>
  <c r="EJ408"/>
  <c r="EL408"/>
  <c r="FE409" s="1"/>
  <c r="EN408"/>
  <c r="ES408" s="1"/>
  <c r="R421"/>
  <c r="DG421" s="1"/>
  <c r="ET421" s="1"/>
  <c r="T421"/>
  <c r="V421"/>
  <c r="X421"/>
  <c r="Z421"/>
  <c r="AB421"/>
  <c r="AD421"/>
  <c r="EJ421"/>
  <c r="EL421"/>
  <c r="EN421"/>
  <c r="R423"/>
  <c r="DG423" s="1"/>
  <c r="ET423" s="1"/>
  <c r="T423"/>
  <c r="V423"/>
  <c r="X423"/>
  <c r="Z423"/>
  <c r="AB423"/>
  <c r="AD423"/>
  <c r="DN423"/>
  <c r="DP423"/>
  <c r="EJ423"/>
  <c r="EL423"/>
  <c r="EN423"/>
  <c r="ES423" s="1"/>
  <c r="R424"/>
  <c r="DG424" s="1"/>
  <c r="ET424" s="1"/>
  <c r="T424"/>
  <c r="V424"/>
  <c r="X424"/>
  <c r="Z424"/>
  <c r="AB424"/>
  <c r="AD424"/>
  <c r="DN424"/>
  <c r="DP424"/>
  <c r="EO424"/>
  <c r="Q425"/>
  <c r="DH425" s="1"/>
  <c r="EU425" s="1"/>
  <c r="S425"/>
  <c r="DI425" s="1"/>
  <c r="U425"/>
  <c r="W425"/>
  <c r="Y425"/>
  <c r="AA425"/>
  <c r="AC425"/>
  <c r="AE425"/>
  <c r="AG425" s="1"/>
  <c r="EK425"/>
  <c r="EM425"/>
  <c r="EO425"/>
  <c r="EQ425"/>
  <c r="R426"/>
  <c r="DG426" s="1"/>
  <c r="ET426" s="1"/>
  <c r="T426"/>
  <c r="V426"/>
  <c r="X426"/>
  <c r="Z426"/>
  <c r="AB426"/>
  <c r="AD426"/>
  <c r="DN426"/>
  <c r="DP426"/>
  <c r="EJ426"/>
  <c r="EL426"/>
  <c r="EN426"/>
  <c r="ES426" s="1"/>
  <c r="Q427"/>
  <c r="DH427" s="1"/>
  <c r="EU427" s="1"/>
  <c r="S427"/>
  <c r="DI427" s="1"/>
  <c r="U427"/>
  <c r="W427"/>
  <c r="Y427"/>
  <c r="AA427"/>
  <c r="AC427"/>
  <c r="AE427"/>
  <c r="AG427" s="1"/>
  <c r="EK427"/>
  <c r="EM427"/>
  <c r="EO427"/>
  <c r="EQ427"/>
  <c r="Q428"/>
  <c r="DH428" s="1"/>
  <c r="EU428" s="1"/>
  <c r="S428"/>
  <c r="DI428" s="1"/>
  <c r="U428"/>
  <c r="W428"/>
  <c r="Y428"/>
  <c r="AA428"/>
  <c r="AC428"/>
  <c r="AE428"/>
  <c r="AG428" s="1"/>
  <c r="EP428"/>
  <c r="R429"/>
  <c r="DG429" s="1"/>
  <c r="ET429" s="1"/>
  <c r="T429"/>
  <c r="V429"/>
  <c r="X429"/>
  <c r="Z429"/>
  <c r="AB429"/>
  <c r="AD429"/>
  <c r="DN429"/>
  <c r="DP429"/>
  <c r="EJ429"/>
  <c r="EL429"/>
  <c r="EN429"/>
  <c r="Q430"/>
  <c r="DH430" s="1"/>
  <c r="EU430" s="1"/>
  <c r="FB431" s="1"/>
  <c r="S430"/>
  <c r="DI430" s="1"/>
  <c r="U430"/>
  <c r="W430"/>
  <c r="Y430"/>
  <c r="AA430"/>
  <c r="AC430"/>
  <c r="AE430"/>
  <c r="AG430" s="1"/>
  <c r="EK430"/>
  <c r="FD431" s="1"/>
  <c r="EM430"/>
  <c r="FF431" s="1"/>
  <c r="EO430"/>
  <c r="FH431" s="1"/>
  <c r="EQ430"/>
  <c r="FJ431" s="1"/>
  <c r="R431"/>
  <c r="DG431" s="1"/>
  <c r="ET431" s="1"/>
  <c r="T431"/>
  <c r="V431"/>
  <c r="X431"/>
  <c r="Z431"/>
  <c r="AB431"/>
  <c r="AD431"/>
  <c r="DN431"/>
  <c r="DP431"/>
  <c r="EJ431"/>
  <c r="ER431" s="1"/>
  <c r="EL431"/>
  <c r="EN431"/>
  <c r="ES431" s="1"/>
  <c r="R432"/>
  <c r="DG432" s="1"/>
  <c r="ET432" s="1"/>
  <c r="T432"/>
  <c r="V432"/>
  <c r="X432"/>
  <c r="Z432"/>
  <c r="AB432"/>
  <c r="AD432"/>
  <c r="DN432"/>
  <c r="DP432"/>
  <c r="EO432"/>
  <c r="Q433"/>
  <c r="DH433" s="1"/>
  <c r="EU433" s="1"/>
  <c r="S433"/>
  <c r="DI433" s="1"/>
  <c r="U433"/>
  <c r="W433"/>
  <c r="Y433"/>
  <c r="AA433"/>
  <c r="AC433"/>
  <c r="AE433"/>
  <c r="AG433" s="1"/>
  <c r="EK433"/>
  <c r="EM433"/>
  <c r="EO433"/>
  <c r="EQ433"/>
  <c r="R434"/>
  <c r="DG434" s="1"/>
  <c r="ET434" s="1"/>
  <c r="T434"/>
  <c r="V434"/>
  <c r="X434"/>
  <c r="Z434"/>
  <c r="AB434"/>
  <c r="AD434"/>
  <c r="DN434"/>
  <c r="DP434"/>
  <c r="EJ434"/>
  <c r="ER434" s="1"/>
  <c r="EL434"/>
  <c r="EN434"/>
  <c r="ES434" s="1"/>
  <c r="Q435"/>
  <c r="DH435" s="1"/>
  <c r="EU435" s="1"/>
  <c r="S435"/>
  <c r="DI435" s="1"/>
  <c r="U435"/>
  <c r="W435"/>
  <c r="Y435"/>
  <c r="AA435"/>
  <c r="AC435"/>
  <c r="AE435"/>
  <c r="AG435" s="1"/>
  <c r="EK435"/>
  <c r="EM435"/>
  <c r="EO435"/>
  <c r="EQ435"/>
  <c r="Q436"/>
  <c r="DH436" s="1"/>
  <c r="EU436" s="1"/>
  <c r="S436"/>
  <c r="DI436" s="1"/>
  <c r="U436"/>
  <c r="W436"/>
  <c r="Y436"/>
  <c r="AA436"/>
  <c r="AC436"/>
  <c r="AE436"/>
  <c r="AG436" s="1"/>
  <c r="EP436"/>
  <c r="R437"/>
  <c r="DG437" s="1"/>
  <c r="ET437" s="1"/>
  <c r="T437"/>
  <c r="V437"/>
  <c r="X437"/>
  <c r="Z437"/>
  <c r="AB437"/>
  <c r="AD437"/>
  <c r="DN437"/>
  <c r="DP437"/>
  <c r="EJ437"/>
  <c r="EL437"/>
  <c r="EN437"/>
  <c r="Q438"/>
  <c r="DH438" s="1"/>
  <c r="EU438" s="1"/>
  <c r="FB439" s="1"/>
  <c r="S438"/>
  <c r="DI438" s="1"/>
  <c r="U438"/>
  <c r="W438"/>
  <c r="Y438"/>
  <c r="AA438"/>
  <c r="AC438"/>
  <c r="AE438"/>
  <c r="AG438" s="1"/>
  <c r="EK438"/>
  <c r="FD439" s="1"/>
  <c r="EM438"/>
  <c r="EO438"/>
  <c r="FH439" s="1"/>
  <c r="EQ438"/>
  <c r="FJ439" s="1"/>
  <c r="R439"/>
  <c r="DG439" s="1"/>
  <c r="ET439" s="1"/>
  <c r="T439"/>
  <c r="V439"/>
  <c r="X439"/>
  <c r="Z439"/>
  <c r="AB439"/>
  <c r="AD439"/>
  <c r="DN439"/>
  <c r="DP439"/>
  <c r="EJ439"/>
  <c r="EL439"/>
  <c r="EN439"/>
  <c r="ES439" s="1"/>
  <c r="R440"/>
  <c r="DG440" s="1"/>
  <c r="ET440" s="1"/>
  <c r="T440"/>
  <c r="V440"/>
  <c r="X440"/>
  <c r="Z440"/>
  <c r="AB440"/>
  <c r="AD440"/>
  <c r="DN440"/>
  <c r="DP440"/>
  <c r="EO440"/>
  <c r="Q441"/>
  <c r="DH441" s="1"/>
  <c r="EU441" s="1"/>
  <c r="FB443" s="1"/>
  <c r="S441"/>
  <c r="DI441" s="1"/>
  <c r="U441"/>
  <c r="W441"/>
  <c r="Y441"/>
  <c r="AA441"/>
  <c r="AC441"/>
  <c r="AE441"/>
  <c r="AG441" s="1"/>
  <c r="EK441"/>
  <c r="EM441"/>
  <c r="EO441"/>
  <c r="EQ441"/>
  <c r="R442"/>
  <c r="DG442" s="1"/>
  <c r="ET442" s="1"/>
  <c r="T442"/>
  <c r="V442"/>
  <c r="X442"/>
  <c r="Z442"/>
  <c r="AB442"/>
  <c r="AF442"/>
  <c r="EL442"/>
  <c r="DM443"/>
  <c r="DQ443"/>
  <c r="T445"/>
  <c r="X445"/>
  <c r="AB445"/>
  <c r="AF445"/>
  <c r="EL445"/>
  <c r="DM446"/>
  <c r="DQ446"/>
  <c r="R447"/>
  <c r="DG447" s="1"/>
  <c r="ET447" s="1"/>
  <c r="V447"/>
  <c r="DL447" s="1"/>
  <c r="Z447"/>
  <c r="EJ447"/>
  <c r="ER447" s="1"/>
  <c r="EN447"/>
  <c r="T448"/>
  <c r="X448"/>
  <c r="AB448"/>
  <c r="AF448"/>
  <c r="EQ448"/>
  <c r="FI451"/>
  <c r="DM449"/>
  <c r="DQ449"/>
  <c r="R450"/>
  <c r="DG450" s="1"/>
  <c r="V450"/>
  <c r="Z450"/>
  <c r="EJ450"/>
  <c r="ER450" s="1"/>
  <c r="EN450"/>
  <c r="DM452"/>
  <c r="DQ452"/>
  <c r="R453"/>
  <c r="DG453" s="1"/>
  <c r="ET453" s="1"/>
  <c r="V453"/>
  <c r="DL453" s="1"/>
  <c r="Z453"/>
  <c r="EJ453"/>
  <c r="EN453"/>
  <c r="T455"/>
  <c r="X455"/>
  <c r="AB455"/>
  <c r="AF455"/>
  <c r="EL455"/>
  <c r="R456"/>
  <c r="DG456" s="1"/>
  <c r="ET456" s="1"/>
  <c r="V456"/>
  <c r="DL456" s="1"/>
  <c r="Z456"/>
  <c r="EO456"/>
  <c r="T458"/>
  <c r="X458"/>
  <c r="AB458"/>
  <c r="AF458"/>
  <c r="EL458"/>
  <c r="DM459"/>
  <c r="DQ459"/>
  <c r="T461"/>
  <c r="X461"/>
  <c r="AB461"/>
  <c r="AF461"/>
  <c r="EL461"/>
  <c r="DM462"/>
  <c r="DQ462"/>
  <c r="R463"/>
  <c r="DG463" s="1"/>
  <c r="ET463" s="1"/>
  <c r="V463"/>
  <c r="Z463"/>
  <c r="EJ463"/>
  <c r="ER463" s="1"/>
  <c r="EN463"/>
  <c r="T464"/>
  <c r="X464"/>
  <c r="AB464"/>
  <c r="AF464"/>
  <c r="EQ464"/>
  <c r="FI467"/>
  <c r="DM465"/>
  <c r="DQ465"/>
  <c r="R466"/>
  <c r="DG466" s="1"/>
  <c r="ET466" s="1"/>
  <c r="V466"/>
  <c r="Z466"/>
  <c r="EJ466"/>
  <c r="ER466" s="1"/>
  <c r="EN466"/>
  <c r="DM468"/>
  <c r="DQ468"/>
  <c r="R469"/>
  <c r="DG469" s="1"/>
  <c r="ET469" s="1"/>
  <c r="V469"/>
  <c r="Z469"/>
  <c r="EJ469"/>
  <c r="EN469"/>
  <c r="T471"/>
  <c r="X471"/>
  <c r="AB471"/>
  <c r="AF471"/>
  <c r="EL471"/>
  <c r="R472"/>
  <c r="DG472" s="1"/>
  <c r="ET472" s="1"/>
  <c r="V472"/>
  <c r="Z472"/>
  <c r="EO472"/>
  <c r="T474"/>
  <c r="X474"/>
  <c r="AB474"/>
  <c r="AF474"/>
  <c r="EL474"/>
  <c r="DM475"/>
  <c r="DQ475"/>
  <c r="T477"/>
  <c r="X477"/>
  <c r="AB477"/>
  <c r="AF477"/>
  <c r="EL477"/>
  <c r="DM478"/>
  <c r="DQ478"/>
  <c r="R479"/>
  <c r="DG479" s="1"/>
  <c r="ET479" s="1"/>
  <c r="V479"/>
  <c r="DL479" s="1"/>
  <c r="Z479"/>
  <c r="EJ479"/>
  <c r="ER479" s="1"/>
  <c r="EN479"/>
  <c r="T480"/>
  <c r="X480"/>
  <c r="AB480"/>
  <c r="AF480"/>
  <c r="EQ480"/>
  <c r="FI483"/>
  <c r="DM481"/>
  <c r="DQ481"/>
  <c r="R482"/>
  <c r="DG482" s="1"/>
  <c r="ET482" s="1"/>
  <c r="V482"/>
  <c r="Z482"/>
  <c r="EJ482"/>
  <c r="ER482" s="1"/>
  <c r="EN482"/>
  <c r="DM484"/>
  <c r="DQ484"/>
  <c r="R485"/>
  <c r="DG485" s="1"/>
  <c r="ET485" s="1"/>
  <c r="V485"/>
  <c r="DL485" s="1"/>
  <c r="Z485"/>
  <c r="EJ485"/>
  <c r="EN485"/>
  <c r="T487"/>
  <c r="X487"/>
  <c r="AB487"/>
  <c r="AF487"/>
  <c r="EL487"/>
  <c r="R488"/>
  <c r="DG488" s="1"/>
  <c r="ET488" s="1"/>
  <c r="V488"/>
  <c r="DL488" s="1"/>
  <c r="Z488"/>
  <c r="EO488"/>
  <c r="T490"/>
  <c r="X490"/>
  <c r="AB490"/>
  <c r="AF490"/>
  <c r="EL490"/>
  <c r="AG491"/>
  <c r="DO491" s="1"/>
  <c r="AG492"/>
  <c r="DQ492" s="1"/>
  <c r="DQ502"/>
  <c r="AG502"/>
  <c r="DQ505"/>
  <c r="AG505"/>
  <c r="DQ507"/>
  <c r="AG507"/>
  <c r="DQ508"/>
  <c r="AG508"/>
  <c r="FI523"/>
  <c r="DM442"/>
  <c r="EQ442"/>
  <c r="EO442"/>
  <c r="EM442"/>
  <c r="EK442"/>
  <c r="DP444"/>
  <c r="DN444"/>
  <c r="EQ445"/>
  <c r="FJ447" s="1"/>
  <c r="EO445"/>
  <c r="FH447" s="1"/>
  <c r="EM445"/>
  <c r="EK445"/>
  <c r="FD447" s="1"/>
  <c r="AE447"/>
  <c r="AC447"/>
  <c r="AA447"/>
  <c r="Y447"/>
  <c r="W447"/>
  <c r="U447"/>
  <c r="DK447" s="1"/>
  <c r="S447"/>
  <c r="DI447" s="1"/>
  <c r="Q447"/>
  <c r="DH447" s="1"/>
  <c r="EU447" s="1"/>
  <c r="AE450"/>
  <c r="AC450"/>
  <c r="AA450"/>
  <c r="Y450"/>
  <c r="W450"/>
  <c r="U450"/>
  <c r="DK450" s="1"/>
  <c r="S450"/>
  <c r="DI450" s="1"/>
  <c r="Q450"/>
  <c r="DH450" s="1"/>
  <c r="DP451"/>
  <c r="DN451"/>
  <c r="AE453"/>
  <c r="AC453"/>
  <c r="AA453"/>
  <c r="Y453"/>
  <c r="W453"/>
  <c r="U453"/>
  <c r="DK453" s="1"/>
  <c r="S453"/>
  <c r="DI453" s="1"/>
  <c r="Q453"/>
  <c r="DH453" s="1"/>
  <c r="EU453" s="1"/>
  <c r="FB455" s="1"/>
  <c r="DP454"/>
  <c r="DN454"/>
  <c r="EQ455"/>
  <c r="EO455"/>
  <c r="EM455"/>
  <c r="EK455"/>
  <c r="AE456"/>
  <c r="AC456"/>
  <c r="AA456"/>
  <c r="Y456"/>
  <c r="W456"/>
  <c r="U456"/>
  <c r="DK456" s="1"/>
  <c r="S456"/>
  <c r="DI456" s="1"/>
  <c r="Q456"/>
  <c r="DH456" s="1"/>
  <c r="EU456" s="1"/>
  <c r="DP457"/>
  <c r="DN457"/>
  <c r="EQ458"/>
  <c r="FJ459" s="1"/>
  <c r="EO458"/>
  <c r="FH459" s="1"/>
  <c r="EM458"/>
  <c r="EK458"/>
  <c r="FD459" s="1"/>
  <c r="DP460"/>
  <c r="DN460"/>
  <c r="EQ461"/>
  <c r="FJ463" s="1"/>
  <c r="EO461"/>
  <c r="FH463" s="1"/>
  <c r="EM461"/>
  <c r="EK461"/>
  <c r="FD463" s="1"/>
  <c r="AE463"/>
  <c r="AC463"/>
  <c r="AA463"/>
  <c r="Y463"/>
  <c r="W463"/>
  <c r="U463"/>
  <c r="DK463" s="1"/>
  <c r="S463"/>
  <c r="DI463" s="1"/>
  <c r="Q463"/>
  <c r="DH463" s="1"/>
  <c r="EU463" s="1"/>
  <c r="AE466"/>
  <c r="AC466"/>
  <c r="AA466"/>
  <c r="Y466"/>
  <c r="W466"/>
  <c r="U466"/>
  <c r="DK466" s="1"/>
  <c r="S466"/>
  <c r="DI466" s="1"/>
  <c r="Q466"/>
  <c r="DH466" s="1"/>
  <c r="EU466" s="1"/>
  <c r="FB467" s="1"/>
  <c r="DP467"/>
  <c r="DN467"/>
  <c r="AE469"/>
  <c r="AC469"/>
  <c r="AA469"/>
  <c r="Y469"/>
  <c r="W469"/>
  <c r="U469"/>
  <c r="DK469" s="1"/>
  <c r="S469"/>
  <c r="DI469" s="1"/>
  <c r="Q469"/>
  <c r="DH469" s="1"/>
  <c r="EU469" s="1"/>
  <c r="FB471" s="1"/>
  <c r="DP470"/>
  <c r="DN470"/>
  <c r="EQ471"/>
  <c r="EO471"/>
  <c r="EM471"/>
  <c r="EK471"/>
  <c r="AE472"/>
  <c r="AC472"/>
  <c r="AA472"/>
  <c r="Y472"/>
  <c r="W472"/>
  <c r="U472"/>
  <c r="DK472" s="1"/>
  <c r="S472"/>
  <c r="DI472" s="1"/>
  <c r="Q472"/>
  <c r="DH472" s="1"/>
  <c r="EU472" s="1"/>
  <c r="DP473"/>
  <c r="DN473"/>
  <c r="EQ474"/>
  <c r="FJ475" s="1"/>
  <c r="EO474"/>
  <c r="FH475" s="1"/>
  <c r="EM474"/>
  <c r="FF475" s="1"/>
  <c r="EK474"/>
  <c r="FD475" s="1"/>
  <c r="DP476"/>
  <c r="DN476"/>
  <c r="EQ477"/>
  <c r="FJ479" s="1"/>
  <c r="EO477"/>
  <c r="FH479" s="1"/>
  <c r="EM477"/>
  <c r="EK477"/>
  <c r="FD479" s="1"/>
  <c r="AE479"/>
  <c r="AC479"/>
  <c r="AA479"/>
  <c r="Y479"/>
  <c r="W479"/>
  <c r="U479"/>
  <c r="DK479" s="1"/>
  <c r="S479"/>
  <c r="DI479" s="1"/>
  <c r="Q479"/>
  <c r="DH479" s="1"/>
  <c r="EU479" s="1"/>
  <c r="AE482"/>
  <c r="AC482"/>
  <c r="AA482"/>
  <c r="Y482"/>
  <c r="W482"/>
  <c r="U482"/>
  <c r="DK482" s="1"/>
  <c r="S482"/>
  <c r="DI482" s="1"/>
  <c r="Q482"/>
  <c r="DH482" s="1"/>
  <c r="EU482" s="1"/>
  <c r="FB483" s="1"/>
  <c r="DP483"/>
  <c r="DN483"/>
  <c r="AE485"/>
  <c r="AC485"/>
  <c r="AA485"/>
  <c r="Y485"/>
  <c r="W485"/>
  <c r="U485"/>
  <c r="DK485" s="1"/>
  <c r="S485"/>
  <c r="DI485" s="1"/>
  <c r="Q485"/>
  <c r="DH485" s="1"/>
  <c r="EU485" s="1"/>
  <c r="FB487" s="1"/>
  <c r="DP486"/>
  <c r="DN486"/>
  <c r="EQ487"/>
  <c r="EO487"/>
  <c r="EM487"/>
  <c r="EK487"/>
  <c r="AE488"/>
  <c r="AC488"/>
  <c r="AA488"/>
  <c r="Y488"/>
  <c r="W488"/>
  <c r="U488"/>
  <c r="DK488" s="1"/>
  <c r="S488"/>
  <c r="DI488" s="1"/>
  <c r="Q488"/>
  <c r="DH488" s="1"/>
  <c r="EU488" s="1"/>
  <c r="DP489"/>
  <c r="DN489"/>
  <c r="EQ490"/>
  <c r="EO490"/>
  <c r="FH491" s="1"/>
  <c r="EM490"/>
  <c r="EK490"/>
  <c r="FD491" s="1"/>
  <c r="DM423"/>
  <c r="DO423"/>
  <c r="DM424"/>
  <c r="DO424"/>
  <c r="R425"/>
  <c r="DG425" s="1"/>
  <c r="ET425" s="1"/>
  <c r="T425"/>
  <c r="V425"/>
  <c r="X425"/>
  <c r="Z425"/>
  <c r="AB425"/>
  <c r="AD425"/>
  <c r="EJ425"/>
  <c r="EL425"/>
  <c r="EN425"/>
  <c r="DM426"/>
  <c r="DO426"/>
  <c r="R427"/>
  <c r="DG427" s="1"/>
  <c r="ET427" s="1"/>
  <c r="T427"/>
  <c r="V427"/>
  <c r="X427"/>
  <c r="Z427"/>
  <c r="AB427"/>
  <c r="AD427"/>
  <c r="EJ427"/>
  <c r="EL427"/>
  <c r="EN427"/>
  <c r="R428"/>
  <c r="DG428" s="1"/>
  <c r="ET428" s="1"/>
  <c r="T428"/>
  <c r="V428"/>
  <c r="X428"/>
  <c r="Z428"/>
  <c r="AB428"/>
  <c r="AD428"/>
  <c r="EO428"/>
  <c r="DM429"/>
  <c r="DO429"/>
  <c r="ES429"/>
  <c r="R430"/>
  <c r="DG430" s="1"/>
  <c r="ET430" s="1"/>
  <c r="T430"/>
  <c r="V430"/>
  <c r="X430"/>
  <c r="Z430"/>
  <c r="AB430"/>
  <c r="AD430"/>
  <c r="EJ430"/>
  <c r="ER430" s="1"/>
  <c r="EL430"/>
  <c r="EN430"/>
  <c r="DM431"/>
  <c r="DO431"/>
  <c r="DM432"/>
  <c r="DO432"/>
  <c r="R433"/>
  <c r="DG433" s="1"/>
  <c r="ET433" s="1"/>
  <c r="T433"/>
  <c r="V433"/>
  <c r="X433"/>
  <c r="Z433"/>
  <c r="AB433"/>
  <c r="AD433"/>
  <c r="EJ433"/>
  <c r="EL433"/>
  <c r="EN433"/>
  <c r="DM434"/>
  <c r="DO434"/>
  <c r="R435"/>
  <c r="DG435" s="1"/>
  <c r="ET435" s="1"/>
  <c r="T435"/>
  <c r="V435"/>
  <c r="X435"/>
  <c r="Z435"/>
  <c r="AB435"/>
  <c r="AD435"/>
  <c r="EJ435"/>
  <c r="ER435" s="1"/>
  <c r="EL435"/>
  <c r="EN435"/>
  <c r="R436"/>
  <c r="DG436" s="1"/>
  <c r="ET436" s="1"/>
  <c r="T436"/>
  <c r="V436"/>
  <c r="X436"/>
  <c r="Z436"/>
  <c r="AB436"/>
  <c r="AD436"/>
  <c r="EO436"/>
  <c r="DM437"/>
  <c r="DO437"/>
  <c r="ES437"/>
  <c r="R438"/>
  <c r="DG438" s="1"/>
  <c r="ET438" s="1"/>
  <c r="T438"/>
  <c r="V438"/>
  <c r="X438"/>
  <c r="Z438"/>
  <c r="AB438"/>
  <c r="AD438"/>
  <c r="EJ438"/>
  <c r="EL438"/>
  <c r="EN438"/>
  <c r="DM439"/>
  <c r="DO439"/>
  <c r="DM440"/>
  <c r="DO440"/>
  <c r="R441"/>
  <c r="DG441" s="1"/>
  <c r="ET441" s="1"/>
  <c r="T441"/>
  <c r="V441"/>
  <c r="X441"/>
  <c r="Z441"/>
  <c r="AB441"/>
  <c r="AD441"/>
  <c r="EJ441"/>
  <c r="EL441"/>
  <c r="EN441"/>
  <c r="DK442"/>
  <c r="DN442"/>
  <c r="EJ442"/>
  <c r="ER442" s="1"/>
  <c r="EN442"/>
  <c r="DM444"/>
  <c r="DQ444"/>
  <c r="EJ445"/>
  <c r="EN445"/>
  <c r="T447"/>
  <c r="X447"/>
  <c r="AB447"/>
  <c r="AF447"/>
  <c r="EO448"/>
  <c r="T450"/>
  <c r="X450"/>
  <c r="AB450"/>
  <c r="AF450"/>
  <c r="DM451"/>
  <c r="DQ451"/>
  <c r="T453"/>
  <c r="X453"/>
  <c r="AB453"/>
  <c r="AF453"/>
  <c r="DM454"/>
  <c r="DQ454"/>
  <c r="EJ455"/>
  <c r="ER455" s="1"/>
  <c r="EN455"/>
  <c r="T456"/>
  <c r="X456"/>
  <c r="AB456"/>
  <c r="AF456"/>
  <c r="FI459"/>
  <c r="DM457"/>
  <c r="DQ457"/>
  <c r="EJ458"/>
  <c r="ER458" s="1"/>
  <c r="EN458"/>
  <c r="DM460"/>
  <c r="DQ460"/>
  <c r="EJ461"/>
  <c r="EN461"/>
  <c r="T463"/>
  <c r="X463"/>
  <c r="AB463"/>
  <c r="AF463"/>
  <c r="EO464"/>
  <c r="T466"/>
  <c r="X466"/>
  <c r="AB466"/>
  <c r="AF466"/>
  <c r="DM467"/>
  <c r="DQ467"/>
  <c r="T469"/>
  <c r="X469"/>
  <c r="AB469"/>
  <c r="AF469"/>
  <c r="DM470"/>
  <c r="DQ470"/>
  <c r="EJ471"/>
  <c r="ER471" s="1"/>
  <c r="EN471"/>
  <c r="T472"/>
  <c r="X472"/>
  <c r="AB472"/>
  <c r="AF472"/>
  <c r="FI475"/>
  <c r="DM473"/>
  <c r="DQ473"/>
  <c r="EJ474"/>
  <c r="ER474" s="1"/>
  <c r="EN474"/>
  <c r="DM476"/>
  <c r="DQ476"/>
  <c r="EJ477"/>
  <c r="EN477"/>
  <c r="T479"/>
  <c r="X479"/>
  <c r="AB479"/>
  <c r="AF479"/>
  <c r="EO480"/>
  <c r="T482"/>
  <c r="X482"/>
  <c r="AB482"/>
  <c r="AF482"/>
  <c r="DM483"/>
  <c r="DQ483"/>
  <c r="T485"/>
  <c r="X485"/>
  <c r="AB485"/>
  <c r="AF485"/>
  <c r="DM486"/>
  <c r="DQ486"/>
  <c r="EJ487"/>
  <c r="ER487" s="1"/>
  <c r="EN487"/>
  <c r="T488"/>
  <c r="X488"/>
  <c r="AB488"/>
  <c r="AF488"/>
  <c r="FI491"/>
  <c r="DM489"/>
  <c r="DQ489"/>
  <c r="FF491"/>
  <c r="FJ491"/>
  <c r="FB491"/>
  <c r="EJ490"/>
  <c r="ER490" s="1"/>
  <c r="EN490"/>
  <c r="AG494"/>
  <c r="DQ494" s="1"/>
  <c r="AG497"/>
  <c r="DQ497" s="1"/>
  <c r="AG499"/>
  <c r="DQ499" s="1"/>
  <c r="AG500"/>
  <c r="DQ500" s="1"/>
  <c r="AG510"/>
  <c r="DQ510" s="1"/>
  <c r="AE513"/>
  <c r="AC513"/>
  <c r="AA513"/>
  <c r="Y513"/>
  <c r="W513"/>
  <c r="U513"/>
  <c r="DK513" s="1"/>
  <c r="S513"/>
  <c r="DI513" s="1"/>
  <c r="Q513"/>
  <c r="DH513" s="1"/>
  <c r="EU513" s="1"/>
  <c r="DP514"/>
  <c r="DN514"/>
  <c r="EQ515"/>
  <c r="EO515"/>
  <c r="EM515"/>
  <c r="EK515"/>
  <c r="AE516"/>
  <c r="AC516"/>
  <c r="AA516"/>
  <c r="Y516"/>
  <c r="W516"/>
  <c r="U516"/>
  <c r="DK516" s="1"/>
  <c r="S516"/>
  <c r="DI516" s="1"/>
  <c r="Q516"/>
  <c r="DH516" s="1"/>
  <c r="EU516" s="1"/>
  <c r="DP517"/>
  <c r="DN517"/>
  <c r="EQ518"/>
  <c r="FJ519" s="1"/>
  <c r="EO518"/>
  <c r="FH519" s="1"/>
  <c r="EM518"/>
  <c r="EK518"/>
  <c r="FD519" s="1"/>
  <c r="DP520"/>
  <c r="DN520"/>
  <c r="EQ521"/>
  <c r="EO521"/>
  <c r="EM521"/>
  <c r="EK521"/>
  <c r="AE523"/>
  <c r="AC523"/>
  <c r="AA523"/>
  <c r="Y523"/>
  <c r="W523"/>
  <c r="U523"/>
  <c r="DK523" s="1"/>
  <c r="S523"/>
  <c r="DI523" s="1"/>
  <c r="Q523"/>
  <c r="DH523" s="1"/>
  <c r="EU523" s="1"/>
  <c r="AE526"/>
  <c r="AC526"/>
  <c r="AA526"/>
  <c r="Y526"/>
  <c r="W526"/>
  <c r="U526"/>
  <c r="DK526" s="1"/>
  <c r="S526"/>
  <c r="DI526" s="1"/>
  <c r="Q526"/>
  <c r="DH526" s="1"/>
  <c r="EU526" s="1"/>
  <c r="FB527" s="1"/>
  <c r="DP527"/>
  <c r="DN527"/>
  <c r="AE529"/>
  <c r="AC529"/>
  <c r="AA529"/>
  <c r="Y529"/>
  <c r="W529"/>
  <c r="U529"/>
  <c r="DK529" s="1"/>
  <c r="S529"/>
  <c r="DI529" s="1"/>
  <c r="Q529"/>
  <c r="DH529" s="1"/>
  <c r="EU529" s="1"/>
  <c r="DP530"/>
  <c r="DN530"/>
  <c r="EQ531"/>
  <c r="EO531"/>
  <c r="EM531"/>
  <c r="EK531"/>
  <c r="AE532"/>
  <c r="AC532"/>
  <c r="AA532"/>
  <c r="Y532"/>
  <c r="W532"/>
  <c r="U532"/>
  <c r="DK532" s="1"/>
  <c r="S532"/>
  <c r="DI532" s="1"/>
  <c r="Q532"/>
  <c r="DH532" s="1"/>
  <c r="EU532" s="1"/>
  <c r="DP533"/>
  <c r="DN533"/>
  <c r="EP534"/>
  <c r="EN534"/>
  <c r="ES534" s="1"/>
  <c r="EL534"/>
  <c r="EJ534"/>
  <c r="AE535"/>
  <c r="AC535"/>
  <c r="AA535"/>
  <c r="Y535"/>
  <c r="W535"/>
  <c r="U535"/>
  <c r="DK535" s="1"/>
  <c r="S535"/>
  <c r="DI535" s="1"/>
  <c r="Q535"/>
  <c r="DH535" s="1"/>
  <c r="AE537"/>
  <c r="AC537"/>
  <c r="AA537"/>
  <c r="Y537"/>
  <c r="W537"/>
  <c r="U537"/>
  <c r="DK537" s="1"/>
  <c r="S537"/>
  <c r="DI537" s="1"/>
  <c r="Q537"/>
  <c r="DH537" s="1"/>
  <c r="EU537" s="1"/>
  <c r="DP538"/>
  <c r="DN538"/>
  <c r="EQ539"/>
  <c r="EO539"/>
  <c r="EM539"/>
  <c r="EK539"/>
  <c r="AE540"/>
  <c r="AC540"/>
  <c r="AA540"/>
  <c r="Y540"/>
  <c r="W540"/>
  <c r="U540"/>
  <c r="DK540" s="1"/>
  <c r="S540"/>
  <c r="DI540" s="1"/>
  <c r="Q540"/>
  <c r="DH540" s="1"/>
  <c r="EU540" s="1"/>
  <c r="R443"/>
  <c r="DG443" s="1"/>
  <c r="ET443" s="1"/>
  <c r="T443"/>
  <c r="V443"/>
  <c r="X443"/>
  <c r="Z443"/>
  <c r="AB443"/>
  <c r="AD443"/>
  <c r="EJ443"/>
  <c r="EL443"/>
  <c r="EN443"/>
  <c r="ES443" s="1"/>
  <c r="R444"/>
  <c r="DG444" s="1"/>
  <c r="ET444" s="1"/>
  <c r="T444"/>
  <c r="V444"/>
  <c r="X444"/>
  <c r="Z444"/>
  <c r="AB444"/>
  <c r="AD444"/>
  <c r="EO444"/>
  <c r="R446"/>
  <c r="DG446" s="1"/>
  <c r="ET446" s="1"/>
  <c r="FA447" s="1"/>
  <c r="T446"/>
  <c r="V446"/>
  <c r="X446"/>
  <c r="Z446"/>
  <c r="AB446"/>
  <c r="AD446"/>
  <c r="EJ446"/>
  <c r="EL446"/>
  <c r="EN446"/>
  <c r="ES446" s="1"/>
  <c r="R449"/>
  <c r="DG449" s="1"/>
  <c r="ET449" s="1"/>
  <c r="T449"/>
  <c r="V449"/>
  <c r="X449"/>
  <c r="Z449"/>
  <c r="AB449"/>
  <c r="AD449"/>
  <c r="EJ449"/>
  <c r="EL449"/>
  <c r="EN449"/>
  <c r="R451"/>
  <c r="DG451" s="1"/>
  <c r="ET451" s="1"/>
  <c r="T451"/>
  <c r="V451"/>
  <c r="X451"/>
  <c r="Z451"/>
  <c r="AB451"/>
  <c r="AD451"/>
  <c r="EJ451"/>
  <c r="EL451"/>
  <c r="EN451"/>
  <c r="ES451" s="1"/>
  <c r="R452"/>
  <c r="DG452" s="1"/>
  <c r="ET452" s="1"/>
  <c r="T452"/>
  <c r="V452"/>
  <c r="X452"/>
  <c r="Z452"/>
  <c r="AB452"/>
  <c r="AD452"/>
  <c r="EO452"/>
  <c r="R454"/>
  <c r="DG454" s="1"/>
  <c r="ET454" s="1"/>
  <c r="T454"/>
  <c r="V454"/>
  <c r="X454"/>
  <c r="Z454"/>
  <c r="AB454"/>
  <c r="AD454"/>
  <c r="EJ454"/>
  <c r="EL454"/>
  <c r="FE455" s="1"/>
  <c r="EN454"/>
  <c r="ES454" s="1"/>
  <c r="R457"/>
  <c r="DG457" s="1"/>
  <c r="ET457" s="1"/>
  <c r="T457"/>
  <c r="V457"/>
  <c r="X457"/>
  <c r="Z457"/>
  <c r="AB457"/>
  <c r="AD457"/>
  <c r="EJ457"/>
  <c r="EL457"/>
  <c r="EN457"/>
  <c r="ES457" s="1"/>
  <c r="R459"/>
  <c r="DG459" s="1"/>
  <c r="ET459" s="1"/>
  <c r="T459"/>
  <c r="V459"/>
  <c r="X459"/>
  <c r="Z459"/>
  <c r="AB459"/>
  <c r="AD459"/>
  <c r="EJ459"/>
  <c r="EL459"/>
  <c r="EN459"/>
  <c r="ES459" s="1"/>
  <c r="R460"/>
  <c r="DG460" s="1"/>
  <c r="ET460" s="1"/>
  <c r="T460"/>
  <c r="V460"/>
  <c r="X460"/>
  <c r="Z460"/>
  <c r="AB460"/>
  <c r="AD460"/>
  <c r="EO460"/>
  <c r="R462"/>
  <c r="DG462" s="1"/>
  <c r="ET462" s="1"/>
  <c r="FA463" s="1"/>
  <c r="T462"/>
  <c r="V462"/>
  <c r="X462"/>
  <c r="Z462"/>
  <c r="AB462"/>
  <c r="AD462"/>
  <c r="EJ462"/>
  <c r="EL462"/>
  <c r="EN462"/>
  <c r="ES462" s="1"/>
  <c r="R465"/>
  <c r="DG465" s="1"/>
  <c r="ET465" s="1"/>
  <c r="T465"/>
  <c r="V465"/>
  <c r="X465"/>
  <c r="Z465"/>
  <c r="AB465"/>
  <c r="AD465"/>
  <c r="EJ465"/>
  <c r="EL465"/>
  <c r="EN465"/>
  <c r="R467"/>
  <c r="DG467" s="1"/>
  <c r="ET467" s="1"/>
  <c r="T467"/>
  <c r="V467"/>
  <c r="X467"/>
  <c r="Z467"/>
  <c r="AB467"/>
  <c r="AD467"/>
  <c r="EJ467"/>
  <c r="EL467"/>
  <c r="EN467"/>
  <c r="ES467" s="1"/>
  <c r="R468"/>
  <c r="DG468" s="1"/>
  <c r="ET468" s="1"/>
  <c r="T468"/>
  <c r="V468"/>
  <c r="X468"/>
  <c r="Z468"/>
  <c r="AB468"/>
  <c r="AD468"/>
  <c r="EO468"/>
  <c r="R470"/>
  <c r="DG470" s="1"/>
  <c r="ET470" s="1"/>
  <c r="T470"/>
  <c r="V470"/>
  <c r="X470"/>
  <c r="Z470"/>
  <c r="AB470"/>
  <c r="AD470"/>
  <c r="EJ470"/>
  <c r="EL470"/>
  <c r="FE471" s="1"/>
  <c r="EN470"/>
  <c r="ES470" s="1"/>
  <c r="R473"/>
  <c r="DG473" s="1"/>
  <c r="ET473" s="1"/>
  <c r="T473"/>
  <c r="V473"/>
  <c r="X473"/>
  <c r="Z473"/>
  <c r="AB473"/>
  <c r="AD473"/>
  <c r="EJ473"/>
  <c r="EL473"/>
  <c r="EN473"/>
  <c r="R475"/>
  <c r="DG475" s="1"/>
  <c r="ET475" s="1"/>
  <c r="T475"/>
  <c r="V475"/>
  <c r="X475"/>
  <c r="Z475"/>
  <c r="AB475"/>
  <c r="AD475"/>
  <c r="EJ475"/>
  <c r="EL475"/>
  <c r="EN475"/>
  <c r="ES475" s="1"/>
  <c r="R476"/>
  <c r="DG476" s="1"/>
  <c r="ET476" s="1"/>
  <c r="T476"/>
  <c r="V476"/>
  <c r="X476"/>
  <c r="Z476"/>
  <c r="AB476"/>
  <c r="AD476"/>
  <c r="EO476"/>
  <c r="R478"/>
  <c r="DG478" s="1"/>
  <c r="ET478" s="1"/>
  <c r="FA479" s="1"/>
  <c r="T478"/>
  <c r="V478"/>
  <c r="X478"/>
  <c r="Z478"/>
  <c r="AB478"/>
  <c r="AD478"/>
  <c r="EJ478"/>
  <c r="EL478"/>
  <c r="EN478"/>
  <c r="ES478" s="1"/>
  <c r="R481"/>
  <c r="DG481" s="1"/>
  <c r="ET481" s="1"/>
  <c r="T481"/>
  <c r="V481"/>
  <c r="X481"/>
  <c r="Z481"/>
  <c r="AB481"/>
  <c r="AD481"/>
  <c r="EJ481"/>
  <c r="EL481"/>
  <c r="EN481"/>
  <c r="R483"/>
  <c r="DG483" s="1"/>
  <c r="ET483" s="1"/>
  <c r="T483"/>
  <c r="V483"/>
  <c r="X483"/>
  <c r="Z483"/>
  <c r="AB483"/>
  <c r="AD483"/>
  <c r="EJ483"/>
  <c r="EL483"/>
  <c r="EN483"/>
  <c r="ES483" s="1"/>
  <c r="R484"/>
  <c r="DG484" s="1"/>
  <c r="ET484" s="1"/>
  <c r="T484"/>
  <c r="V484"/>
  <c r="X484"/>
  <c r="Z484"/>
  <c r="AB484"/>
  <c r="AD484"/>
  <c r="EO484"/>
  <c r="R486"/>
  <c r="DG486" s="1"/>
  <c r="ET486" s="1"/>
  <c r="T486"/>
  <c r="V486"/>
  <c r="X486"/>
  <c r="Z486"/>
  <c r="AB486"/>
  <c r="AD486"/>
  <c r="EJ486"/>
  <c r="EL486"/>
  <c r="FE487" s="1"/>
  <c r="EN486"/>
  <c r="ES486" s="1"/>
  <c r="R489"/>
  <c r="DG489" s="1"/>
  <c r="ET489" s="1"/>
  <c r="T489"/>
  <c r="V489"/>
  <c r="X489"/>
  <c r="Z489"/>
  <c r="AB489"/>
  <c r="AD489"/>
  <c r="EJ489"/>
  <c r="EL489"/>
  <c r="EN489"/>
  <c r="R491"/>
  <c r="DG491" s="1"/>
  <c r="ET491" s="1"/>
  <c r="T491"/>
  <c r="V491"/>
  <c r="X491"/>
  <c r="Z491"/>
  <c r="AB491"/>
  <c r="AD491"/>
  <c r="EJ491"/>
  <c r="EL491"/>
  <c r="EN491"/>
  <c r="ES491" s="1"/>
  <c r="R492"/>
  <c r="DG492" s="1"/>
  <c r="ET492" s="1"/>
  <c r="T492"/>
  <c r="V492"/>
  <c r="X492"/>
  <c r="Z492"/>
  <c r="AB492"/>
  <c r="AD492"/>
  <c r="DN492"/>
  <c r="DP492"/>
  <c r="EO492"/>
  <c r="Q493"/>
  <c r="DH493" s="1"/>
  <c r="EU493" s="1"/>
  <c r="S493"/>
  <c r="DI493" s="1"/>
  <c r="U493"/>
  <c r="W493"/>
  <c r="Y493"/>
  <c r="AA493"/>
  <c r="AC493"/>
  <c r="AE493"/>
  <c r="AG493" s="1"/>
  <c r="EK493"/>
  <c r="EM493"/>
  <c r="EO493"/>
  <c r="EQ493"/>
  <c r="R494"/>
  <c r="DG494" s="1"/>
  <c r="ET494" s="1"/>
  <c r="T494"/>
  <c r="V494"/>
  <c r="X494"/>
  <c r="Z494"/>
  <c r="AB494"/>
  <c r="AD494"/>
  <c r="DN494"/>
  <c r="DP494"/>
  <c r="EJ494"/>
  <c r="ER494" s="1"/>
  <c r="EL494"/>
  <c r="EN494"/>
  <c r="ES494" s="1"/>
  <c r="Q495"/>
  <c r="DH495" s="1"/>
  <c r="EU495" s="1"/>
  <c r="S495"/>
  <c r="DI495" s="1"/>
  <c r="U495"/>
  <c r="W495"/>
  <c r="Y495"/>
  <c r="AA495"/>
  <c r="AC495"/>
  <c r="AE495"/>
  <c r="AG495" s="1"/>
  <c r="EK495"/>
  <c r="EM495"/>
  <c r="EO495"/>
  <c r="EQ495"/>
  <c r="Q496"/>
  <c r="DH496" s="1"/>
  <c r="EU496" s="1"/>
  <c r="S496"/>
  <c r="DI496" s="1"/>
  <c r="U496"/>
  <c r="W496"/>
  <c r="Y496"/>
  <c r="AA496"/>
  <c r="AC496"/>
  <c r="AE496"/>
  <c r="AG496" s="1"/>
  <c r="EP496"/>
  <c r="R497"/>
  <c r="DG497" s="1"/>
  <c r="ET497" s="1"/>
  <c r="T497"/>
  <c r="V497"/>
  <c r="X497"/>
  <c r="Z497"/>
  <c r="AB497"/>
  <c r="AD497"/>
  <c r="DN497"/>
  <c r="DP497"/>
  <c r="EJ497"/>
  <c r="EL497"/>
  <c r="EN497"/>
  <c r="Q498"/>
  <c r="DH498" s="1"/>
  <c r="EU498" s="1"/>
  <c r="FB499" s="1"/>
  <c r="S498"/>
  <c r="DI498" s="1"/>
  <c r="U498"/>
  <c r="W498"/>
  <c r="Y498"/>
  <c r="AA498"/>
  <c r="AC498"/>
  <c r="AE498"/>
  <c r="AG498" s="1"/>
  <c r="EK498"/>
  <c r="FD499" s="1"/>
  <c r="EM498"/>
  <c r="EO498"/>
  <c r="FH499" s="1"/>
  <c r="EQ498"/>
  <c r="FJ499" s="1"/>
  <c r="R499"/>
  <c r="DG499" s="1"/>
  <c r="ET499" s="1"/>
  <c r="T499"/>
  <c r="V499"/>
  <c r="X499"/>
  <c r="Z499"/>
  <c r="AB499"/>
  <c r="AD499"/>
  <c r="DN499"/>
  <c r="DP499"/>
  <c r="EJ499"/>
  <c r="EL499"/>
  <c r="EN499"/>
  <c r="ES499" s="1"/>
  <c r="R500"/>
  <c r="DG500" s="1"/>
  <c r="ET500" s="1"/>
  <c r="T500"/>
  <c r="V500"/>
  <c r="X500"/>
  <c r="Z500"/>
  <c r="AB500"/>
  <c r="AD500"/>
  <c r="DN500"/>
  <c r="DP500"/>
  <c r="EO500"/>
  <c r="Q501"/>
  <c r="DH501" s="1"/>
  <c r="EU501" s="1"/>
  <c r="S501"/>
  <c r="DI501" s="1"/>
  <c r="U501"/>
  <c r="W501"/>
  <c r="Y501"/>
  <c r="AA501"/>
  <c r="AC501"/>
  <c r="AE501"/>
  <c r="AG501" s="1"/>
  <c r="EK501"/>
  <c r="EM501"/>
  <c r="EO501"/>
  <c r="EQ501"/>
  <c r="R502"/>
  <c r="DG502" s="1"/>
  <c r="ET502" s="1"/>
  <c r="T502"/>
  <c r="V502"/>
  <c r="X502"/>
  <c r="Z502"/>
  <c r="AB502"/>
  <c r="AD502"/>
  <c r="DN502"/>
  <c r="DP502"/>
  <c r="EJ502"/>
  <c r="EL502"/>
  <c r="EN502"/>
  <c r="ES502" s="1"/>
  <c r="Q503"/>
  <c r="DH503" s="1"/>
  <c r="EU503" s="1"/>
  <c r="S503"/>
  <c r="DI503" s="1"/>
  <c r="U503"/>
  <c r="W503"/>
  <c r="Y503"/>
  <c r="AA503"/>
  <c r="AC503"/>
  <c r="AE503"/>
  <c r="AG503" s="1"/>
  <c r="EK503"/>
  <c r="EM503"/>
  <c r="EO503"/>
  <c r="EQ503"/>
  <c r="Q504"/>
  <c r="DH504" s="1"/>
  <c r="EU504" s="1"/>
  <c r="S504"/>
  <c r="DI504" s="1"/>
  <c r="U504"/>
  <c r="W504"/>
  <c r="Y504"/>
  <c r="AA504"/>
  <c r="AC504"/>
  <c r="AE504"/>
  <c r="AG504" s="1"/>
  <c r="EP504"/>
  <c r="R505"/>
  <c r="DG505" s="1"/>
  <c r="ET505" s="1"/>
  <c r="T505"/>
  <c r="V505"/>
  <c r="X505"/>
  <c r="Z505"/>
  <c r="AB505"/>
  <c r="AD505"/>
  <c r="DN505"/>
  <c r="DP505"/>
  <c r="EJ505"/>
  <c r="EL505"/>
  <c r="EN505"/>
  <c r="Q506"/>
  <c r="DH506" s="1"/>
  <c r="EU506" s="1"/>
  <c r="FB507" s="1"/>
  <c r="S506"/>
  <c r="DI506" s="1"/>
  <c r="U506"/>
  <c r="W506"/>
  <c r="Y506"/>
  <c r="AA506"/>
  <c r="AC506"/>
  <c r="AE506"/>
  <c r="AG506" s="1"/>
  <c r="EK506"/>
  <c r="FD507" s="1"/>
  <c r="EM506"/>
  <c r="EO506"/>
  <c r="FH507" s="1"/>
  <c r="EQ506"/>
  <c r="FJ507" s="1"/>
  <c r="R507"/>
  <c r="DG507" s="1"/>
  <c r="ET507" s="1"/>
  <c r="T507"/>
  <c r="V507"/>
  <c r="X507"/>
  <c r="Z507"/>
  <c r="AB507"/>
  <c r="AD507"/>
  <c r="DN507"/>
  <c r="DP507"/>
  <c r="EJ507"/>
  <c r="EL507"/>
  <c r="EN507"/>
  <c r="ES507" s="1"/>
  <c r="R508"/>
  <c r="DG508" s="1"/>
  <c r="ET508" s="1"/>
  <c r="T508"/>
  <c r="V508"/>
  <c r="X508"/>
  <c r="Z508"/>
  <c r="AB508"/>
  <c r="AD508"/>
  <c r="DN508"/>
  <c r="DP508"/>
  <c r="EO508"/>
  <c r="Q509"/>
  <c r="DH509" s="1"/>
  <c r="EU509" s="1"/>
  <c r="S509"/>
  <c r="DI509" s="1"/>
  <c r="U509"/>
  <c r="W509"/>
  <c r="Y509"/>
  <c r="AA509"/>
  <c r="AC509"/>
  <c r="AE509"/>
  <c r="AG509" s="1"/>
  <c r="EK509"/>
  <c r="EM509"/>
  <c r="EO509"/>
  <c r="EQ509"/>
  <c r="FJ511" s="1"/>
  <c r="R510"/>
  <c r="DG510" s="1"/>
  <c r="ET510" s="1"/>
  <c r="T510"/>
  <c r="V510"/>
  <c r="X510"/>
  <c r="Z510"/>
  <c r="AB510"/>
  <c r="AD510"/>
  <c r="DN510"/>
  <c r="DP510"/>
  <c r="EJ510"/>
  <c r="ER510" s="1"/>
  <c r="EL510"/>
  <c r="EN510"/>
  <c r="ES510" s="1"/>
  <c r="Q511"/>
  <c r="DH511" s="1"/>
  <c r="EU511" s="1"/>
  <c r="S511"/>
  <c r="DI511" s="1"/>
  <c r="U511"/>
  <c r="W511"/>
  <c r="Y511"/>
  <c r="AA511"/>
  <c r="AC511"/>
  <c r="AE511"/>
  <c r="AG511" s="1"/>
  <c r="EM511"/>
  <c r="T513"/>
  <c r="X513"/>
  <c r="AB513"/>
  <c r="AF513"/>
  <c r="EL513"/>
  <c r="DM514"/>
  <c r="DQ514"/>
  <c r="R515"/>
  <c r="DG515" s="1"/>
  <c r="ET515" s="1"/>
  <c r="V515"/>
  <c r="DL515" s="1"/>
  <c r="Z515"/>
  <c r="EJ515"/>
  <c r="ER515" s="1"/>
  <c r="EN515"/>
  <c r="T516"/>
  <c r="X516"/>
  <c r="AB516"/>
  <c r="AF516"/>
  <c r="EQ516"/>
  <c r="FI519"/>
  <c r="DM517"/>
  <c r="DQ517"/>
  <c r="R518"/>
  <c r="DG518" s="1"/>
  <c r="ET518" s="1"/>
  <c r="V518"/>
  <c r="Z518"/>
  <c r="EJ518"/>
  <c r="ER518" s="1"/>
  <c r="EN518"/>
  <c r="DM520"/>
  <c r="DQ520"/>
  <c r="R521"/>
  <c r="DG521" s="1"/>
  <c r="ET521" s="1"/>
  <c r="V521"/>
  <c r="DL521" s="1"/>
  <c r="Z521"/>
  <c r="EJ521"/>
  <c r="EN521"/>
  <c r="T523"/>
  <c r="X523"/>
  <c r="AB523"/>
  <c r="AF523"/>
  <c r="EL523"/>
  <c r="R524"/>
  <c r="DG524" s="1"/>
  <c r="ET524" s="1"/>
  <c r="V524"/>
  <c r="DL524" s="1"/>
  <c r="Z524"/>
  <c r="EO524"/>
  <c r="T526"/>
  <c r="X526"/>
  <c r="AB526"/>
  <c r="AF526"/>
  <c r="EL526"/>
  <c r="DM527"/>
  <c r="DQ527"/>
  <c r="T529"/>
  <c r="X529"/>
  <c r="AB529"/>
  <c r="AF529"/>
  <c r="EL529"/>
  <c r="DM530"/>
  <c r="DQ530"/>
  <c r="R531"/>
  <c r="DG531" s="1"/>
  <c r="ET531" s="1"/>
  <c r="V531"/>
  <c r="Z531"/>
  <c r="EJ531"/>
  <c r="ER531" s="1"/>
  <c r="EN531"/>
  <c r="T532"/>
  <c r="X532"/>
  <c r="AB532"/>
  <c r="AF532"/>
  <c r="EQ532"/>
  <c r="DM533"/>
  <c r="DQ533"/>
  <c r="R534"/>
  <c r="DG534" s="1"/>
  <c r="ET534" s="1"/>
  <c r="V534"/>
  <c r="Z534"/>
  <c r="EK534"/>
  <c r="EO534"/>
  <c r="T535"/>
  <c r="X535"/>
  <c r="AB535"/>
  <c r="AF535"/>
  <c r="EM535"/>
  <c r="T537"/>
  <c r="X537"/>
  <c r="AB537"/>
  <c r="AF537"/>
  <c r="EL537"/>
  <c r="DM538"/>
  <c r="DQ538"/>
  <c r="R539"/>
  <c r="DG539" s="1"/>
  <c r="ET539" s="1"/>
  <c r="V539"/>
  <c r="Z539"/>
  <c r="EJ539"/>
  <c r="ER539" s="1"/>
  <c r="EN539"/>
  <c r="T540"/>
  <c r="X540"/>
  <c r="AB540"/>
  <c r="AF540"/>
  <c r="EQ540"/>
  <c r="DQ541"/>
  <c r="AG541"/>
  <c r="DQ543"/>
  <c r="AG543"/>
  <c r="DQ544"/>
  <c r="AG544"/>
  <c r="FI551"/>
  <c r="FI567"/>
  <c r="EP511"/>
  <c r="FI511" s="1"/>
  <c r="EN511"/>
  <c r="EL511"/>
  <c r="EJ511"/>
  <c r="DP512"/>
  <c r="DN512"/>
  <c r="EQ513"/>
  <c r="FJ515" s="1"/>
  <c r="EO513"/>
  <c r="FH515" s="1"/>
  <c r="EM513"/>
  <c r="EK513"/>
  <c r="FD515" s="1"/>
  <c r="AE515"/>
  <c r="AC515"/>
  <c r="AA515"/>
  <c r="Y515"/>
  <c r="W515"/>
  <c r="U515"/>
  <c r="DK515" s="1"/>
  <c r="S515"/>
  <c r="DI515" s="1"/>
  <c r="Q515"/>
  <c r="DH515" s="1"/>
  <c r="EU515" s="1"/>
  <c r="AE518"/>
  <c r="AC518"/>
  <c r="AA518"/>
  <c r="Y518"/>
  <c r="W518"/>
  <c r="U518"/>
  <c r="DK518" s="1"/>
  <c r="S518"/>
  <c r="DI518" s="1"/>
  <c r="Q518"/>
  <c r="DH518" s="1"/>
  <c r="EU518" s="1"/>
  <c r="FB519" s="1"/>
  <c r="DP519"/>
  <c r="DN519"/>
  <c r="AE521"/>
  <c r="AC521"/>
  <c r="AA521"/>
  <c r="Y521"/>
  <c r="W521"/>
  <c r="U521"/>
  <c r="DK521" s="1"/>
  <c r="S521"/>
  <c r="DI521" s="1"/>
  <c r="Q521"/>
  <c r="DH521" s="1"/>
  <c r="EU521" s="1"/>
  <c r="FB523" s="1"/>
  <c r="DP522"/>
  <c r="DN522"/>
  <c r="EQ523"/>
  <c r="EO523"/>
  <c r="EM523"/>
  <c r="EK523"/>
  <c r="AE524"/>
  <c r="AC524"/>
  <c r="AA524"/>
  <c r="Y524"/>
  <c r="W524"/>
  <c r="U524"/>
  <c r="DK524" s="1"/>
  <c r="S524"/>
  <c r="DI524" s="1"/>
  <c r="Q524"/>
  <c r="DH524" s="1"/>
  <c r="EU524" s="1"/>
  <c r="DP525"/>
  <c r="DN525"/>
  <c r="EQ526"/>
  <c r="FJ527" s="1"/>
  <c r="EO526"/>
  <c r="FH527" s="1"/>
  <c r="EM526"/>
  <c r="EK526"/>
  <c r="FD527" s="1"/>
  <c r="DP528"/>
  <c r="DN528"/>
  <c r="EQ529"/>
  <c r="FJ531" s="1"/>
  <c r="EO529"/>
  <c r="FH531" s="1"/>
  <c r="EM529"/>
  <c r="EK529"/>
  <c r="FD531" s="1"/>
  <c r="AE531"/>
  <c r="AC531"/>
  <c r="AA531"/>
  <c r="Y531"/>
  <c r="W531"/>
  <c r="U531"/>
  <c r="DK531" s="1"/>
  <c r="S531"/>
  <c r="DI531" s="1"/>
  <c r="Q531"/>
  <c r="DH531" s="1"/>
  <c r="EU531" s="1"/>
  <c r="AE534"/>
  <c r="AC534"/>
  <c r="AA534"/>
  <c r="Y534"/>
  <c r="W534"/>
  <c r="U534"/>
  <c r="DK534" s="1"/>
  <c r="S534"/>
  <c r="DI534" s="1"/>
  <c r="Q534"/>
  <c r="DH534" s="1"/>
  <c r="EU534" s="1"/>
  <c r="EP535"/>
  <c r="FI535" s="1"/>
  <c r="EN535"/>
  <c r="EL535"/>
  <c r="EJ535"/>
  <c r="DN536"/>
  <c r="EQ537"/>
  <c r="FJ539" s="1"/>
  <c r="EO537"/>
  <c r="FH539" s="1"/>
  <c r="EM537"/>
  <c r="EK537"/>
  <c r="FD539" s="1"/>
  <c r="AE539"/>
  <c r="AC539"/>
  <c r="AA539"/>
  <c r="Y539"/>
  <c r="W539"/>
  <c r="U539"/>
  <c r="DK539" s="1"/>
  <c r="S539"/>
  <c r="DI539" s="1"/>
  <c r="Q539"/>
  <c r="DH539" s="1"/>
  <c r="EU539" s="1"/>
  <c r="DM492"/>
  <c r="DO492"/>
  <c r="R493"/>
  <c r="DG493" s="1"/>
  <c r="ET493" s="1"/>
  <c r="T493"/>
  <c r="V493"/>
  <c r="X493"/>
  <c r="Z493"/>
  <c r="AB493"/>
  <c r="AD493"/>
  <c r="EJ493"/>
  <c r="EL493"/>
  <c r="EN493"/>
  <c r="DM494"/>
  <c r="DO494"/>
  <c r="R495"/>
  <c r="DG495" s="1"/>
  <c r="ET495" s="1"/>
  <c r="T495"/>
  <c r="V495"/>
  <c r="X495"/>
  <c r="Z495"/>
  <c r="AB495"/>
  <c r="AD495"/>
  <c r="EJ495"/>
  <c r="EL495"/>
  <c r="EN495"/>
  <c r="R496"/>
  <c r="DG496" s="1"/>
  <c r="ET496" s="1"/>
  <c r="T496"/>
  <c r="V496"/>
  <c r="X496"/>
  <c r="Z496"/>
  <c r="AB496"/>
  <c r="AD496"/>
  <c r="EO496"/>
  <c r="DM497"/>
  <c r="DO497"/>
  <c r="ES497"/>
  <c r="R498"/>
  <c r="DG498" s="1"/>
  <c r="ET498" s="1"/>
  <c r="T498"/>
  <c r="V498"/>
  <c r="X498"/>
  <c r="Z498"/>
  <c r="AB498"/>
  <c r="AD498"/>
  <c r="EJ498"/>
  <c r="EL498"/>
  <c r="EN498"/>
  <c r="DM499"/>
  <c r="DO499"/>
  <c r="DM500"/>
  <c r="DO500"/>
  <c r="R501"/>
  <c r="DG501" s="1"/>
  <c r="ET501" s="1"/>
  <c r="T501"/>
  <c r="V501"/>
  <c r="X501"/>
  <c r="Z501"/>
  <c r="AB501"/>
  <c r="AD501"/>
  <c r="EJ501"/>
  <c r="EL501"/>
  <c r="EN501"/>
  <c r="DM502"/>
  <c r="DO502"/>
  <c r="R503"/>
  <c r="DG503" s="1"/>
  <c r="ET503" s="1"/>
  <c r="T503"/>
  <c r="V503"/>
  <c r="X503"/>
  <c r="Z503"/>
  <c r="AB503"/>
  <c r="AD503"/>
  <c r="EJ503"/>
  <c r="EL503"/>
  <c r="EN503"/>
  <c r="R504"/>
  <c r="DG504" s="1"/>
  <c r="ET504" s="1"/>
  <c r="T504"/>
  <c r="V504"/>
  <c r="X504"/>
  <c r="Z504"/>
  <c r="AB504"/>
  <c r="AD504"/>
  <c r="EO504"/>
  <c r="DM505"/>
  <c r="DO505"/>
  <c r="ES505"/>
  <c r="R506"/>
  <c r="DG506" s="1"/>
  <c r="ET506" s="1"/>
  <c r="T506"/>
  <c r="V506"/>
  <c r="X506"/>
  <c r="Z506"/>
  <c r="AB506"/>
  <c r="AD506"/>
  <c r="EJ506"/>
  <c r="EL506"/>
  <c r="EN506"/>
  <c r="DM507"/>
  <c r="DO507"/>
  <c r="DM508"/>
  <c r="DO508"/>
  <c r="R509"/>
  <c r="DG509" s="1"/>
  <c r="ET509" s="1"/>
  <c r="T509"/>
  <c r="V509"/>
  <c r="X509"/>
  <c r="Z509"/>
  <c r="AB509"/>
  <c r="AD509"/>
  <c r="EJ509"/>
  <c r="EL509"/>
  <c r="FE511" s="1"/>
  <c r="EN509"/>
  <c r="FG511" s="1"/>
  <c r="DM510"/>
  <c r="DO510"/>
  <c r="R511"/>
  <c r="DG511" s="1"/>
  <c r="ET511" s="1"/>
  <c r="T511"/>
  <c r="V511"/>
  <c r="X511"/>
  <c r="Z511"/>
  <c r="AB511"/>
  <c r="AD511"/>
  <c r="EK511"/>
  <c r="EO511"/>
  <c r="DM512"/>
  <c r="DQ512"/>
  <c r="EJ513"/>
  <c r="EN513"/>
  <c r="T515"/>
  <c r="X515"/>
  <c r="AB515"/>
  <c r="AF515"/>
  <c r="EO516"/>
  <c r="T518"/>
  <c r="X518"/>
  <c r="AB518"/>
  <c r="AF518"/>
  <c r="DM519"/>
  <c r="DQ519"/>
  <c r="T521"/>
  <c r="X521"/>
  <c r="AB521"/>
  <c r="AF521"/>
  <c r="DM522"/>
  <c r="DQ522"/>
  <c r="EJ523"/>
  <c r="ER523" s="1"/>
  <c r="EN523"/>
  <c r="T524"/>
  <c r="X524"/>
  <c r="AB524"/>
  <c r="AF524"/>
  <c r="FI527"/>
  <c r="DM525"/>
  <c r="DQ525"/>
  <c r="EJ526"/>
  <c r="ER526" s="1"/>
  <c r="EN526"/>
  <c r="DM528"/>
  <c r="DQ528"/>
  <c r="EJ529"/>
  <c r="EN529"/>
  <c r="T531"/>
  <c r="X531"/>
  <c r="AB531"/>
  <c r="AF531"/>
  <c r="EO532"/>
  <c r="T534"/>
  <c r="X534"/>
  <c r="AB534"/>
  <c r="AF534"/>
  <c r="EK535"/>
  <c r="EO535"/>
  <c r="DM536"/>
  <c r="EJ537"/>
  <c r="EN537"/>
  <c r="T539"/>
  <c r="X539"/>
  <c r="AB539"/>
  <c r="AF539"/>
  <c r="EO540"/>
  <c r="AG546"/>
  <c r="DQ546" s="1"/>
  <c r="AG549"/>
  <c r="DQ549" s="1"/>
  <c r="EQ549"/>
  <c r="EO549"/>
  <c r="EM549"/>
  <c r="EK549"/>
  <c r="AE551"/>
  <c r="AC551"/>
  <c r="AA551"/>
  <c r="Y551"/>
  <c r="W551"/>
  <c r="U551"/>
  <c r="DK551" s="1"/>
  <c r="S551"/>
  <c r="DI551" s="1"/>
  <c r="Q551"/>
  <c r="DH551" s="1"/>
  <c r="EU551" s="1"/>
  <c r="FB551" s="1"/>
  <c r="AE554"/>
  <c r="AC554"/>
  <c r="AA554"/>
  <c r="Y554"/>
  <c r="W554"/>
  <c r="U554"/>
  <c r="DK554" s="1"/>
  <c r="S554"/>
  <c r="DI554" s="1"/>
  <c r="Q554"/>
  <c r="DH554" s="1"/>
  <c r="EU554" s="1"/>
  <c r="FB555" s="1"/>
  <c r="DP555"/>
  <c r="DN555"/>
  <c r="AE557"/>
  <c r="AC557"/>
  <c r="AA557"/>
  <c r="Y557"/>
  <c r="W557"/>
  <c r="U557"/>
  <c r="DK557" s="1"/>
  <c r="S557"/>
  <c r="DI557" s="1"/>
  <c r="Q557"/>
  <c r="DH557" s="1"/>
  <c r="EU557" s="1"/>
  <c r="DP558"/>
  <c r="DN558"/>
  <c r="EQ559"/>
  <c r="EO559"/>
  <c r="EM559"/>
  <c r="EK559"/>
  <c r="AE560"/>
  <c r="AC560"/>
  <c r="AA560"/>
  <c r="Y560"/>
  <c r="W560"/>
  <c r="U560"/>
  <c r="DK560" s="1"/>
  <c r="S560"/>
  <c r="DI560" s="1"/>
  <c r="Q560"/>
  <c r="DH560" s="1"/>
  <c r="EU560" s="1"/>
  <c r="DP561"/>
  <c r="DN561"/>
  <c r="EQ562"/>
  <c r="FJ563" s="1"/>
  <c r="EO562"/>
  <c r="FH563" s="1"/>
  <c r="EM562"/>
  <c r="EK562"/>
  <c r="FD563" s="1"/>
  <c r="DP564"/>
  <c r="DN564"/>
  <c r="EQ565"/>
  <c r="EO565"/>
  <c r="EM565"/>
  <c r="EK565"/>
  <c r="AE567"/>
  <c r="AC567"/>
  <c r="AA567"/>
  <c r="Y567"/>
  <c r="W567"/>
  <c r="U567"/>
  <c r="DK567" s="1"/>
  <c r="S567"/>
  <c r="DI567" s="1"/>
  <c r="Q567"/>
  <c r="DH567" s="1"/>
  <c r="EU567" s="1"/>
  <c r="AE570"/>
  <c r="AC570"/>
  <c r="AA570"/>
  <c r="Y570"/>
  <c r="W570"/>
  <c r="U570"/>
  <c r="DK570" s="1"/>
  <c r="S570"/>
  <c r="DI570" s="1"/>
  <c r="Q570"/>
  <c r="DH570" s="1"/>
  <c r="EU570" s="1"/>
  <c r="FB571" s="1"/>
  <c r="DP571"/>
  <c r="DN571"/>
  <c r="AE573"/>
  <c r="AC573"/>
  <c r="AA573"/>
  <c r="Y573"/>
  <c r="W573"/>
  <c r="U573"/>
  <c r="DK573" s="1"/>
  <c r="S573"/>
  <c r="DI573" s="1"/>
  <c r="Q573"/>
  <c r="DH573" s="1"/>
  <c r="EU573" s="1"/>
  <c r="R512"/>
  <c r="DG512" s="1"/>
  <c r="ET512" s="1"/>
  <c r="T512"/>
  <c r="V512"/>
  <c r="X512"/>
  <c r="Z512"/>
  <c r="AB512"/>
  <c r="AD512"/>
  <c r="EO512"/>
  <c r="R514"/>
  <c r="DG514" s="1"/>
  <c r="ET514" s="1"/>
  <c r="FA515" s="1"/>
  <c r="T514"/>
  <c r="V514"/>
  <c r="X514"/>
  <c r="Z514"/>
  <c r="AB514"/>
  <c r="AD514"/>
  <c r="EJ514"/>
  <c r="ER514" s="1"/>
  <c r="EL514"/>
  <c r="EN514"/>
  <c r="ES514" s="1"/>
  <c r="R517"/>
  <c r="DG517" s="1"/>
  <c r="ET517" s="1"/>
  <c r="T517"/>
  <c r="V517"/>
  <c r="X517"/>
  <c r="Z517"/>
  <c r="AB517"/>
  <c r="AD517"/>
  <c r="EJ517"/>
  <c r="EL517"/>
  <c r="EN517"/>
  <c r="R519"/>
  <c r="DG519" s="1"/>
  <c r="ET519" s="1"/>
  <c r="T519"/>
  <c r="V519"/>
  <c r="X519"/>
  <c r="Z519"/>
  <c r="AB519"/>
  <c r="AD519"/>
  <c r="EJ519"/>
  <c r="ER519" s="1"/>
  <c r="EL519"/>
  <c r="EN519"/>
  <c r="ES519" s="1"/>
  <c r="R520"/>
  <c r="DG520" s="1"/>
  <c r="ET520" s="1"/>
  <c r="T520"/>
  <c r="V520"/>
  <c r="X520"/>
  <c r="Z520"/>
  <c r="AB520"/>
  <c r="AD520"/>
  <c r="EO520"/>
  <c r="R522"/>
  <c r="DG522" s="1"/>
  <c r="ET522" s="1"/>
  <c r="T522"/>
  <c r="V522"/>
  <c r="X522"/>
  <c r="Z522"/>
  <c r="AB522"/>
  <c r="AD522"/>
  <c r="EJ522"/>
  <c r="ER522" s="1"/>
  <c r="EL522"/>
  <c r="FE523" s="1"/>
  <c r="EN522"/>
  <c r="ES522" s="1"/>
  <c r="R525"/>
  <c r="DG525" s="1"/>
  <c r="ET525" s="1"/>
  <c r="T525"/>
  <c r="V525"/>
  <c r="X525"/>
  <c r="Z525"/>
  <c r="AB525"/>
  <c r="AD525"/>
  <c r="EJ525"/>
  <c r="EL525"/>
  <c r="EN525"/>
  <c r="R527"/>
  <c r="DG527" s="1"/>
  <c r="ET527" s="1"/>
  <c r="T527"/>
  <c r="V527"/>
  <c r="X527"/>
  <c r="Z527"/>
  <c r="AB527"/>
  <c r="AD527"/>
  <c r="EJ527"/>
  <c r="ER527" s="1"/>
  <c r="EL527"/>
  <c r="EN527"/>
  <c r="ES527" s="1"/>
  <c r="R528"/>
  <c r="DG528" s="1"/>
  <c r="ET528" s="1"/>
  <c r="T528"/>
  <c r="V528"/>
  <c r="X528"/>
  <c r="Z528"/>
  <c r="AB528"/>
  <c r="AD528"/>
  <c r="EO528"/>
  <c r="R530"/>
  <c r="DG530" s="1"/>
  <c r="ET530" s="1"/>
  <c r="FA531" s="1"/>
  <c r="T530"/>
  <c r="V530"/>
  <c r="X530"/>
  <c r="Z530"/>
  <c r="AB530"/>
  <c r="AD530"/>
  <c r="EJ530"/>
  <c r="ER530" s="1"/>
  <c r="EL530"/>
  <c r="EN530"/>
  <c r="ES530" s="1"/>
  <c r="R533"/>
  <c r="DG533" s="1"/>
  <c r="ET533" s="1"/>
  <c r="FA535" s="1"/>
  <c r="T533"/>
  <c r="V533"/>
  <c r="X533"/>
  <c r="Z533"/>
  <c r="AB533"/>
  <c r="AD533"/>
  <c r="EJ533"/>
  <c r="EL533"/>
  <c r="FE535" s="1"/>
  <c r="EN533"/>
  <c r="R536"/>
  <c r="DG536" s="1"/>
  <c r="T536"/>
  <c r="V536"/>
  <c r="X536"/>
  <c r="Z536"/>
  <c r="AB536"/>
  <c r="AD536"/>
  <c r="EO536"/>
  <c r="R538"/>
  <c r="DG538" s="1"/>
  <c r="ET538" s="1"/>
  <c r="FA539" s="1"/>
  <c r="T538"/>
  <c r="V538"/>
  <c r="X538"/>
  <c r="Z538"/>
  <c r="AB538"/>
  <c r="AD538"/>
  <c r="EJ538"/>
  <c r="ER538" s="1"/>
  <c r="EL538"/>
  <c r="EN538"/>
  <c r="ES538" s="1"/>
  <c r="R541"/>
  <c r="DG541" s="1"/>
  <c r="ET541" s="1"/>
  <c r="T541"/>
  <c r="V541"/>
  <c r="X541"/>
  <c r="Z541"/>
  <c r="AB541"/>
  <c r="AD541"/>
  <c r="DN541"/>
  <c r="DP541"/>
  <c r="EJ541"/>
  <c r="EL541"/>
  <c r="EN541"/>
  <c r="Q542"/>
  <c r="DH542" s="1"/>
  <c r="EU542" s="1"/>
  <c r="FB543" s="1"/>
  <c r="S542"/>
  <c r="DI542" s="1"/>
  <c r="U542"/>
  <c r="W542"/>
  <c r="Y542"/>
  <c r="AA542"/>
  <c r="AC542"/>
  <c r="AE542"/>
  <c r="AG542" s="1"/>
  <c r="EK542"/>
  <c r="FD543" s="1"/>
  <c r="EM542"/>
  <c r="FF543" s="1"/>
  <c r="EO542"/>
  <c r="FH543" s="1"/>
  <c r="EQ542"/>
  <c r="FJ543" s="1"/>
  <c r="R543"/>
  <c r="DG543" s="1"/>
  <c r="ET543" s="1"/>
  <c r="T543"/>
  <c r="V543"/>
  <c r="X543"/>
  <c r="Z543"/>
  <c r="AB543"/>
  <c r="AD543"/>
  <c r="DN543"/>
  <c r="DP543"/>
  <c r="EJ543"/>
  <c r="ER543" s="1"/>
  <c r="EL543"/>
  <c r="EN543"/>
  <c r="ES543" s="1"/>
  <c r="R544"/>
  <c r="DG544" s="1"/>
  <c r="ET544" s="1"/>
  <c r="T544"/>
  <c r="V544"/>
  <c r="X544"/>
  <c r="Z544"/>
  <c r="AB544"/>
  <c r="AD544"/>
  <c r="DN544"/>
  <c r="DP544"/>
  <c r="EO544"/>
  <c r="Q545"/>
  <c r="DH545" s="1"/>
  <c r="EU545" s="1"/>
  <c r="S545"/>
  <c r="DI545" s="1"/>
  <c r="U545"/>
  <c r="W545"/>
  <c r="Y545"/>
  <c r="AA545"/>
  <c r="AC545"/>
  <c r="AE545"/>
  <c r="AG545" s="1"/>
  <c r="EK545"/>
  <c r="EM545"/>
  <c r="EO545"/>
  <c r="EQ545"/>
  <c r="R546"/>
  <c r="DG546" s="1"/>
  <c r="ET546" s="1"/>
  <c r="T546"/>
  <c r="V546"/>
  <c r="X546"/>
  <c r="Z546"/>
  <c r="AB546"/>
  <c r="AD546"/>
  <c r="DN546"/>
  <c r="DP546"/>
  <c r="EJ546"/>
  <c r="ER546" s="1"/>
  <c r="EL546"/>
  <c r="EN546"/>
  <c r="ES546" s="1"/>
  <c r="Q547"/>
  <c r="DH547" s="1"/>
  <c r="EU547" s="1"/>
  <c r="S547"/>
  <c r="DI547" s="1"/>
  <c r="U547"/>
  <c r="W547"/>
  <c r="Y547"/>
  <c r="AA547"/>
  <c r="AC547"/>
  <c r="AE547"/>
  <c r="AG547" s="1"/>
  <c r="EK547"/>
  <c r="EM547"/>
  <c r="EO547"/>
  <c r="EQ547"/>
  <c r="Q548"/>
  <c r="DH548" s="1"/>
  <c r="EU548" s="1"/>
  <c r="S548"/>
  <c r="DI548" s="1"/>
  <c r="U548"/>
  <c r="W548"/>
  <c r="Y548"/>
  <c r="AA548"/>
  <c r="AC548"/>
  <c r="AE548"/>
  <c r="AG548" s="1"/>
  <c r="EP548"/>
  <c r="R549"/>
  <c r="DG549" s="1"/>
  <c r="ET549" s="1"/>
  <c r="T549"/>
  <c r="V549"/>
  <c r="X549"/>
  <c r="Z549"/>
  <c r="AB549"/>
  <c r="AD549"/>
  <c r="DN549"/>
  <c r="DP549"/>
  <c r="EJ549"/>
  <c r="EN549"/>
  <c r="T551"/>
  <c r="X551"/>
  <c r="AB551"/>
  <c r="AF551"/>
  <c r="EL551"/>
  <c r="R552"/>
  <c r="DG552" s="1"/>
  <c r="ET552" s="1"/>
  <c r="V552"/>
  <c r="Z552"/>
  <c r="EO552"/>
  <c r="T554"/>
  <c r="X554"/>
  <c r="AB554"/>
  <c r="AF554"/>
  <c r="EL554"/>
  <c r="DM555"/>
  <c r="DQ555"/>
  <c r="T557"/>
  <c r="X557"/>
  <c r="AB557"/>
  <c r="AF557"/>
  <c r="EL557"/>
  <c r="DM558"/>
  <c r="DQ558"/>
  <c r="R559"/>
  <c r="DG559" s="1"/>
  <c r="ET559" s="1"/>
  <c r="V559"/>
  <c r="Z559"/>
  <c r="EJ559"/>
  <c r="ER559" s="1"/>
  <c r="EN559"/>
  <c r="T560"/>
  <c r="X560"/>
  <c r="AB560"/>
  <c r="AF560"/>
  <c r="EQ560"/>
  <c r="FI563"/>
  <c r="DM561"/>
  <c r="DQ561"/>
  <c r="R562"/>
  <c r="DG562" s="1"/>
  <c r="ET562" s="1"/>
  <c r="V562"/>
  <c r="Z562"/>
  <c r="EJ562"/>
  <c r="ER562" s="1"/>
  <c r="EN562"/>
  <c r="DM564"/>
  <c r="DQ564"/>
  <c r="R565"/>
  <c r="DG565" s="1"/>
  <c r="ET565" s="1"/>
  <c r="V565"/>
  <c r="Z565"/>
  <c r="EJ565"/>
  <c r="EN565"/>
  <c r="T567"/>
  <c r="X567"/>
  <c r="AB567"/>
  <c r="AF567"/>
  <c r="EL567"/>
  <c r="R568"/>
  <c r="DG568" s="1"/>
  <c r="ET568" s="1"/>
  <c r="V568"/>
  <c r="Z568"/>
  <c r="EO568"/>
  <c r="T570"/>
  <c r="X570"/>
  <c r="AB570"/>
  <c r="AF570"/>
  <c r="EL570"/>
  <c r="DM571"/>
  <c r="DQ571"/>
  <c r="T573"/>
  <c r="X573"/>
  <c r="AB573"/>
  <c r="AF573"/>
  <c r="AG574"/>
  <c r="DQ574" s="1"/>
  <c r="AG577"/>
  <c r="DQ577" s="1"/>
  <c r="AG579"/>
  <c r="DQ579" s="1"/>
  <c r="AG580"/>
  <c r="DQ580" s="1"/>
  <c r="FI583"/>
  <c r="DP550"/>
  <c r="DN550"/>
  <c r="EQ551"/>
  <c r="EO551"/>
  <c r="EM551"/>
  <c r="EK551"/>
  <c r="AE552"/>
  <c r="AC552"/>
  <c r="AA552"/>
  <c r="Y552"/>
  <c r="W552"/>
  <c r="U552"/>
  <c r="DK552" s="1"/>
  <c r="S552"/>
  <c r="DI552" s="1"/>
  <c r="Q552"/>
  <c r="DH552" s="1"/>
  <c r="EU552" s="1"/>
  <c r="DP553"/>
  <c r="DN553"/>
  <c r="EQ554"/>
  <c r="FJ555" s="1"/>
  <c r="EO554"/>
  <c r="FH555" s="1"/>
  <c r="EM554"/>
  <c r="EK554"/>
  <c r="FD555" s="1"/>
  <c r="DP556"/>
  <c r="DN556"/>
  <c r="EQ557"/>
  <c r="FJ559" s="1"/>
  <c r="EO557"/>
  <c r="FH559" s="1"/>
  <c r="EM557"/>
  <c r="EK557"/>
  <c r="FD559" s="1"/>
  <c r="AE559"/>
  <c r="AC559"/>
  <c r="AA559"/>
  <c r="Y559"/>
  <c r="W559"/>
  <c r="U559"/>
  <c r="DK559" s="1"/>
  <c r="S559"/>
  <c r="DI559" s="1"/>
  <c r="Q559"/>
  <c r="DH559" s="1"/>
  <c r="EU559" s="1"/>
  <c r="AE562"/>
  <c r="AC562"/>
  <c r="AA562"/>
  <c r="Y562"/>
  <c r="W562"/>
  <c r="U562"/>
  <c r="DK562" s="1"/>
  <c r="S562"/>
  <c r="DI562" s="1"/>
  <c r="Q562"/>
  <c r="DH562" s="1"/>
  <c r="EU562" s="1"/>
  <c r="FB563" s="1"/>
  <c r="DP563"/>
  <c r="DN563"/>
  <c r="AE565"/>
  <c r="AC565"/>
  <c r="AA565"/>
  <c r="Y565"/>
  <c r="W565"/>
  <c r="U565"/>
  <c r="DK565" s="1"/>
  <c r="S565"/>
  <c r="DI565" s="1"/>
  <c r="Q565"/>
  <c r="DH565" s="1"/>
  <c r="EU565" s="1"/>
  <c r="FB567" s="1"/>
  <c r="DP566"/>
  <c r="DN566"/>
  <c r="EQ567"/>
  <c r="EO567"/>
  <c r="EM567"/>
  <c r="EK567"/>
  <c r="AE568"/>
  <c r="AC568"/>
  <c r="AA568"/>
  <c r="Y568"/>
  <c r="W568"/>
  <c r="U568"/>
  <c r="DK568" s="1"/>
  <c r="S568"/>
  <c r="DI568" s="1"/>
  <c r="Q568"/>
  <c r="DH568" s="1"/>
  <c r="EU568" s="1"/>
  <c r="DP569"/>
  <c r="DN569"/>
  <c r="EQ570"/>
  <c r="FJ571" s="1"/>
  <c r="EO570"/>
  <c r="FH571" s="1"/>
  <c r="EM570"/>
  <c r="EK570"/>
  <c r="FD571" s="1"/>
  <c r="DP572"/>
  <c r="DN572"/>
  <c r="EP573"/>
  <c r="FI575" s="1"/>
  <c r="EN573"/>
  <c r="EL573"/>
  <c r="EJ573"/>
  <c r="EQ573"/>
  <c r="EO573"/>
  <c r="EM573"/>
  <c r="EK573"/>
  <c r="DM541"/>
  <c r="DO541"/>
  <c r="ES541"/>
  <c r="R542"/>
  <c r="DG542" s="1"/>
  <c r="ET542" s="1"/>
  <c r="T542"/>
  <c r="V542"/>
  <c r="X542"/>
  <c r="Z542"/>
  <c r="AB542"/>
  <c r="AD542"/>
  <c r="EJ542"/>
  <c r="EL542"/>
  <c r="EN542"/>
  <c r="DM543"/>
  <c r="DO543"/>
  <c r="DM544"/>
  <c r="DO544"/>
  <c r="R545"/>
  <c r="DG545" s="1"/>
  <c r="ET545" s="1"/>
  <c r="T545"/>
  <c r="V545"/>
  <c r="X545"/>
  <c r="Z545"/>
  <c r="AB545"/>
  <c r="AD545"/>
  <c r="EJ545"/>
  <c r="EL545"/>
  <c r="EN545"/>
  <c r="DM546"/>
  <c r="DO546"/>
  <c r="R547"/>
  <c r="DG547" s="1"/>
  <c r="ET547" s="1"/>
  <c r="T547"/>
  <c r="V547"/>
  <c r="X547"/>
  <c r="Z547"/>
  <c r="AB547"/>
  <c r="AD547"/>
  <c r="EJ547"/>
  <c r="EL547"/>
  <c r="EN547"/>
  <c r="R548"/>
  <c r="DG548" s="1"/>
  <c r="ET548" s="1"/>
  <c r="T548"/>
  <c r="V548"/>
  <c r="X548"/>
  <c r="Z548"/>
  <c r="AB548"/>
  <c r="AD548"/>
  <c r="EO548"/>
  <c r="DM549"/>
  <c r="DO549"/>
  <c r="DM550"/>
  <c r="DQ550"/>
  <c r="EJ551"/>
  <c r="ER551" s="1"/>
  <c r="EN551"/>
  <c r="T552"/>
  <c r="X552"/>
  <c r="AB552"/>
  <c r="AF552"/>
  <c r="FI555"/>
  <c r="DM553"/>
  <c r="DQ553"/>
  <c r="EJ554"/>
  <c r="ER554" s="1"/>
  <c r="EN554"/>
  <c r="DM556"/>
  <c r="DQ556"/>
  <c r="EJ557"/>
  <c r="EN557"/>
  <c r="T559"/>
  <c r="X559"/>
  <c r="AB559"/>
  <c r="AF559"/>
  <c r="EO560"/>
  <c r="T562"/>
  <c r="X562"/>
  <c r="AB562"/>
  <c r="AF562"/>
  <c r="DM563"/>
  <c r="DQ563"/>
  <c r="T565"/>
  <c r="X565"/>
  <c r="AB565"/>
  <c r="AF565"/>
  <c r="DM566"/>
  <c r="DQ566"/>
  <c r="EJ567"/>
  <c r="ER567" s="1"/>
  <c r="EN567"/>
  <c r="T568"/>
  <c r="X568"/>
  <c r="AB568"/>
  <c r="AF568"/>
  <c r="FI571"/>
  <c r="DM569"/>
  <c r="DQ569"/>
  <c r="EJ570"/>
  <c r="ER570" s="1"/>
  <c r="EN570"/>
  <c r="DM572"/>
  <c r="DQ572"/>
  <c r="EQ581"/>
  <c r="EO581"/>
  <c r="EM581"/>
  <c r="EK581"/>
  <c r="AE583"/>
  <c r="AC583"/>
  <c r="AA583"/>
  <c r="Y583"/>
  <c r="W583"/>
  <c r="U583"/>
  <c r="DK583" s="1"/>
  <c r="S583"/>
  <c r="DI583" s="1"/>
  <c r="Q583"/>
  <c r="DH583" s="1"/>
  <c r="EU583" s="1"/>
  <c r="AE586"/>
  <c r="AC586"/>
  <c r="AA586"/>
  <c r="Y586"/>
  <c r="W586"/>
  <c r="U586"/>
  <c r="DK586" s="1"/>
  <c r="S586"/>
  <c r="DI586" s="1"/>
  <c r="Q586"/>
  <c r="DH586" s="1"/>
  <c r="EU586" s="1"/>
  <c r="FB587" s="1"/>
  <c r="DP587"/>
  <c r="DN587"/>
  <c r="AE589"/>
  <c r="AC589"/>
  <c r="AA589"/>
  <c r="Y589"/>
  <c r="W589"/>
  <c r="U589"/>
  <c r="DK589" s="1"/>
  <c r="S589"/>
  <c r="DI589" s="1"/>
  <c r="Q589"/>
  <c r="DH589" s="1"/>
  <c r="EU589" s="1"/>
  <c r="DP590"/>
  <c r="DN590"/>
  <c r="EQ591"/>
  <c r="EO591"/>
  <c r="EM591"/>
  <c r="EK591"/>
  <c r="AE592"/>
  <c r="AC592"/>
  <c r="AA592"/>
  <c r="Y592"/>
  <c r="W592"/>
  <c r="U592"/>
  <c r="DK592" s="1"/>
  <c r="S592"/>
  <c r="DI592" s="1"/>
  <c r="Q592"/>
  <c r="DH592" s="1"/>
  <c r="EU592" s="1"/>
  <c r="DP593"/>
  <c r="DN593"/>
  <c r="EQ594"/>
  <c r="FJ595" s="1"/>
  <c r="EO594"/>
  <c r="FH595" s="1"/>
  <c r="EM594"/>
  <c r="EK594"/>
  <c r="FD595" s="1"/>
  <c r="DP596"/>
  <c r="DN596"/>
  <c r="EQ597"/>
  <c r="EO597"/>
  <c r="EM597"/>
  <c r="EK597"/>
  <c r="AE599"/>
  <c r="AC599"/>
  <c r="AA599"/>
  <c r="Y599"/>
  <c r="W599"/>
  <c r="U599"/>
  <c r="DK599" s="1"/>
  <c r="S599"/>
  <c r="DI599" s="1"/>
  <c r="Q599"/>
  <c r="DH599" s="1"/>
  <c r="EU599" s="1"/>
  <c r="R550"/>
  <c r="DG550" s="1"/>
  <c r="ET550" s="1"/>
  <c r="T550"/>
  <c r="V550"/>
  <c r="X550"/>
  <c r="Z550"/>
  <c r="AB550"/>
  <c r="AD550"/>
  <c r="EJ550"/>
  <c r="EL550"/>
  <c r="FE551" s="1"/>
  <c r="EN550"/>
  <c r="ES550" s="1"/>
  <c r="R553"/>
  <c r="DG553" s="1"/>
  <c r="ET553" s="1"/>
  <c r="T553"/>
  <c r="V553"/>
  <c r="X553"/>
  <c r="Z553"/>
  <c r="AB553"/>
  <c r="AD553"/>
  <c r="EJ553"/>
  <c r="EL553"/>
  <c r="EN553"/>
  <c r="R555"/>
  <c r="DG555" s="1"/>
  <c r="ET555" s="1"/>
  <c r="T555"/>
  <c r="V555"/>
  <c r="X555"/>
  <c r="Z555"/>
  <c r="AB555"/>
  <c r="AD555"/>
  <c r="EJ555"/>
  <c r="EL555"/>
  <c r="EN555"/>
  <c r="ES555" s="1"/>
  <c r="R556"/>
  <c r="DG556" s="1"/>
  <c r="ET556" s="1"/>
  <c r="T556"/>
  <c r="V556"/>
  <c r="X556"/>
  <c r="Z556"/>
  <c r="AB556"/>
  <c r="AD556"/>
  <c r="EO556"/>
  <c r="R558"/>
  <c r="DG558" s="1"/>
  <c r="ET558" s="1"/>
  <c r="FA559" s="1"/>
  <c r="T558"/>
  <c r="V558"/>
  <c r="X558"/>
  <c r="Z558"/>
  <c r="AB558"/>
  <c r="AD558"/>
  <c r="EJ558"/>
  <c r="EL558"/>
  <c r="EN558"/>
  <c r="ES558" s="1"/>
  <c r="R561"/>
  <c r="DG561" s="1"/>
  <c r="ET561" s="1"/>
  <c r="T561"/>
  <c r="V561"/>
  <c r="X561"/>
  <c r="Z561"/>
  <c r="AB561"/>
  <c r="AD561"/>
  <c r="EJ561"/>
  <c r="EL561"/>
  <c r="EN561"/>
  <c r="R563"/>
  <c r="DG563" s="1"/>
  <c r="ET563" s="1"/>
  <c r="T563"/>
  <c r="V563"/>
  <c r="X563"/>
  <c r="Z563"/>
  <c r="AB563"/>
  <c r="AD563"/>
  <c r="EJ563"/>
  <c r="EL563"/>
  <c r="EN563"/>
  <c r="ES563" s="1"/>
  <c r="R564"/>
  <c r="DG564" s="1"/>
  <c r="ET564" s="1"/>
  <c r="T564"/>
  <c r="V564"/>
  <c r="X564"/>
  <c r="Z564"/>
  <c r="AB564"/>
  <c r="AD564"/>
  <c r="EO564"/>
  <c r="R566"/>
  <c r="DG566" s="1"/>
  <c r="ET566" s="1"/>
  <c r="T566"/>
  <c r="V566"/>
  <c r="X566"/>
  <c r="Z566"/>
  <c r="AB566"/>
  <c r="AD566"/>
  <c r="EJ566"/>
  <c r="EL566"/>
  <c r="FE567" s="1"/>
  <c r="EN566"/>
  <c r="ES566" s="1"/>
  <c r="R569"/>
  <c r="DG569" s="1"/>
  <c r="ET569" s="1"/>
  <c r="T569"/>
  <c r="V569"/>
  <c r="X569"/>
  <c r="Z569"/>
  <c r="AB569"/>
  <c r="AD569"/>
  <c r="EJ569"/>
  <c r="EL569"/>
  <c r="EN569"/>
  <c r="R571"/>
  <c r="DG571" s="1"/>
  <c r="ET571" s="1"/>
  <c r="T571"/>
  <c r="V571"/>
  <c r="X571"/>
  <c r="Z571"/>
  <c r="AB571"/>
  <c r="AD571"/>
  <c r="EJ571"/>
  <c r="EL571"/>
  <c r="EN571"/>
  <c r="ES571" s="1"/>
  <c r="R572"/>
  <c r="DG572" s="1"/>
  <c r="ET572" s="1"/>
  <c r="T572"/>
  <c r="V572"/>
  <c r="X572"/>
  <c r="Z572"/>
  <c r="AB572"/>
  <c r="AD572"/>
  <c r="EO572"/>
  <c r="R574"/>
  <c r="DG574" s="1"/>
  <c r="ET574" s="1"/>
  <c r="T574"/>
  <c r="V574"/>
  <c r="X574"/>
  <c r="Z574"/>
  <c r="AB574"/>
  <c r="AD574"/>
  <c r="DN574"/>
  <c r="DP574"/>
  <c r="EJ574"/>
  <c r="EL574"/>
  <c r="EN574"/>
  <c r="ES574" s="1"/>
  <c r="Q575"/>
  <c r="DH575" s="1"/>
  <c r="EU575" s="1"/>
  <c r="S575"/>
  <c r="DI575" s="1"/>
  <c r="U575"/>
  <c r="W575"/>
  <c r="Y575"/>
  <c r="AA575"/>
  <c r="AC575"/>
  <c r="AE575"/>
  <c r="AG575" s="1"/>
  <c r="EK575"/>
  <c r="EM575"/>
  <c r="EO575"/>
  <c r="EQ575"/>
  <c r="Q576"/>
  <c r="DH576" s="1"/>
  <c r="EU576" s="1"/>
  <c r="S576"/>
  <c r="DI576" s="1"/>
  <c r="U576"/>
  <c r="W576"/>
  <c r="Y576"/>
  <c r="AA576"/>
  <c r="AC576"/>
  <c r="AE576"/>
  <c r="AG576" s="1"/>
  <c r="EP576"/>
  <c r="R577"/>
  <c r="DG577" s="1"/>
  <c r="ET577" s="1"/>
  <c r="T577"/>
  <c r="V577"/>
  <c r="X577"/>
  <c r="Z577"/>
  <c r="AB577"/>
  <c r="AD577"/>
  <c r="DN577"/>
  <c r="DP577"/>
  <c r="EJ577"/>
  <c r="EL577"/>
  <c r="EN577"/>
  <c r="Q578"/>
  <c r="DH578" s="1"/>
  <c r="EU578" s="1"/>
  <c r="FB579" s="1"/>
  <c r="S578"/>
  <c r="DI578" s="1"/>
  <c r="U578"/>
  <c r="W578"/>
  <c r="Y578"/>
  <c r="AA578"/>
  <c r="AC578"/>
  <c r="AE578"/>
  <c r="AG578" s="1"/>
  <c r="EK578"/>
  <c r="FD579" s="1"/>
  <c r="EM578"/>
  <c r="EO578"/>
  <c r="FH579" s="1"/>
  <c r="EQ578"/>
  <c r="FJ579" s="1"/>
  <c r="R579"/>
  <c r="DG579" s="1"/>
  <c r="ET579" s="1"/>
  <c r="T579"/>
  <c r="V579"/>
  <c r="X579"/>
  <c r="Z579"/>
  <c r="AB579"/>
  <c r="AD579"/>
  <c r="DN579"/>
  <c r="DP579"/>
  <c r="EJ579"/>
  <c r="EL579"/>
  <c r="EN579"/>
  <c r="ES579" s="1"/>
  <c r="R580"/>
  <c r="DG580" s="1"/>
  <c r="ET580" s="1"/>
  <c r="T580"/>
  <c r="V580"/>
  <c r="X580"/>
  <c r="Z580"/>
  <c r="AB580"/>
  <c r="AD580"/>
  <c r="DN580"/>
  <c r="DP580"/>
  <c r="EO580"/>
  <c r="Q581"/>
  <c r="DH581" s="1"/>
  <c r="EU581" s="1"/>
  <c r="FB583" s="1"/>
  <c r="S581"/>
  <c r="DI581" s="1"/>
  <c r="U581"/>
  <c r="W581"/>
  <c r="Y581"/>
  <c r="AA581"/>
  <c r="EJ581"/>
  <c r="EN581"/>
  <c r="T583"/>
  <c r="X583"/>
  <c r="AB583"/>
  <c r="AF583"/>
  <c r="EL583"/>
  <c r="R584"/>
  <c r="DG584" s="1"/>
  <c r="ET584" s="1"/>
  <c r="V584"/>
  <c r="Z584"/>
  <c r="EO584"/>
  <c r="T586"/>
  <c r="X586"/>
  <c r="AB586"/>
  <c r="AF586"/>
  <c r="EL586"/>
  <c r="DM587"/>
  <c r="DQ587"/>
  <c r="T589"/>
  <c r="X589"/>
  <c r="AB589"/>
  <c r="AF589"/>
  <c r="EL589"/>
  <c r="DM590"/>
  <c r="DQ590"/>
  <c r="R591"/>
  <c r="DG591" s="1"/>
  <c r="ET591" s="1"/>
  <c r="V591"/>
  <c r="DL591" s="1"/>
  <c r="Z591"/>
  <c r="EJ591"/>
  <c r="ER591" s="1"/>
  <c r="EN591"/>
  <c r="T592"/>
  <c r="X592"/>
  <c r="AB592"/>
  <c r="AF592"/>
  <c r="EQ592"/>
  <c r="FI595"/>
  <c r="DM593"/>
  <c r="DQ593"/>
  <c r="R594"/>
  <c r="DG594" s="1"/>
  <c r="ET594" s="1"/>
  <c r="V594"/>
  <c r="Z594"/>
  <c r="EJ594"/>
  <c r="ER594" s="1"/>
  <c r="EN594"/>
  <c r="DM596"/>
  <c r="DQ596"/>
  <c r="R597"/>
  <c r="DG597" s="1"/>
  <c r="ET597" s="1"/>
  <c r="V597"/>
  <c r="DL597" s="1"/>
  <c r="Z597"/>
  <c r="EJ597"/>
  <c r="EN597"/>
  <c r="T599"/>
  <c r="X599"/>
  <c r="AB599"/>
  <c r="AF599"/>
  <c r="EL599"/>
  <c r="R600"/>
  <c r="DG600" s="1"/>
  <c r="ET600" s="1"/>
  <c r="V600"/>
  <c r="DL600" s="1"/>
  <c r="Z600"/>
  <c r="EO600"/>
  <c r="AE581"/>
  <c r="AC581"/>
  <c r="DP582"/>
  <c r="DN582"/>
  <c r="EQ583"/>
  <c r="EO583"/>
  <c r="EM583"/>
  <c r="EK583"/>
  <c r="AE584"/>
  <c r="AC584"/>
  <c r="AA584"/>
  <c r="Y584"/>
  <c r="W584"/>
  <c r="U584"/>
  <c r="DK584" s="1"/>
  <c r="S584"/>
  <c r="DI584" s="1"/>
  <c r="Q584"/>
  <c r="DH584" s="1"/>
  <c r="EU584" s="1"/>
  <c r="DP585"/>
  <c r="DN585"/>
  <c r="EQ586"/>
  <c r="FJ587" s="1"/>
  <c r="EO586"/>
  <c r="FH587" s="1"/>
  <c r="EM586"/>
  <c r="EK586"/>
  <c r="FD587" s="1"/>
  <c r="DP588"/>
  <c r="DN588"/>
  <c r="EQ589"/>
  <c r="FJ591" s="1"/>
  <c r="EO589"/>
  <c r="FH591" s="1"/>
  <c r="EM589"/>
  <c r="EK589"/>
  <c r="FD591" s="1"/>
  <c r="AE591"/>
  <c r="AC591"/>
  <c r="AA591"/>
  <c r="Y591"/>
  <c r="W591"/>
  <c r="U591"/>
  <c r="DK591" s="1"/>
  <c r="S591"/>
  <c r="DI591" s="1"/>
  <c r="Q591"/>
  <c r="DH591" s="1"/>
  <c r="EU591" s="1"/>
  <c r="AE594"/>
  <c r="AC594"/>
  <c r="AA594"/>
  <c r="Y594"/>
  <c r="W594"/>
  <c r="U594"/>
  <c r="DK594" s="1"/>
  <c r="S594"/>
  <c r="DI594" s="1"/>
  <c r="Q594"/>
  <c r="DH594" s="1"/>
  <c r="EU594" s="1"/>
  <c r="FB595" s="1"/>
  <c r="DP595"/>
  <c r="DN595"/>
  <c r="AE597"/>
  <c r="AC597"/>
  <c r="AA597"/>
  <c r="Y597"/>
  <c r="W597"/>
  <c r="U597"/>
  <c r="DK597" s="1"/>
  <c r="S597"/>
  <c r="DI597" s="1"/>
  <c r="Q597"/>
  <c r="DH597" s="1"/>
  <c r="EU597" s="1"/>
  <c r="FB599" s="1"/>
  <c r="DP598"/>
  <c r="DN598"/>
  <c r="EQ599"/>
  <c r="EO599"/>
  <c r="EM599"/>
  <c r="EK599"/>
  <c r="AE600"/>
  <c r="AC600"/>
  <c r="AA600"/>
  <c r="Y600"/>
  <c r="W600"/>
  <c r="U600"/>
  <c r="DK600" s="1"/>
  <c r="S600"/>
  <c r="DI600" s="1"/>
  <c r="Q600"/>
  <c r="DH600" s="1"/>
  <c r="EU600" s="1"/>
  <c r="DM574"/>
  <c r="DO574"/>
  <c r="R575"/>
  <c r="DG575" s="1"/>
  <c r="ET575" s="1"/>
  <c r="T575"/>
  <c r="V575"/>
  <c r="X575"/>
  <c r="Z575"/>
  <c r="AB575"/>
  <c r="AD575"/>
  <c r="EJ575"/>
  <c r="ER575" s="1"/>
  <c r="EL575"/>
  <c r="EN575"/>
  <c r="R576"/>
  <c r="DG576" s="1"/>
  <c r="ET576" s="1"/>
  <c r="T576"/>
  <c r="V576"/>
  <c r="X576"/>
  <c r="Z576"/>
  <c r="AB576"/>
  <c r="AD576"/>
  <c r="EO576"/>
  <c r="DM577"/>
  <c r="DO577"/>
  <c r="ES577"/>
  <c r="R578"/>
  <c r="DG578" s="1"/>
  <c r="ET578" s="1"/>
  <c r="T578"/>
  <c r="V578"/>
  <c r="X578"/>
  <c r="Z578"/>
  <c r="AB578"/>
  <c r="AD578"/>
  <c r="EJ578"/>
  <c r="EL578"/>
  <c r="EN578"/>
  <c r="DM579"/>
  <c r="DO579"/>
  <c r="DM580"/>
  <c r="DO580"/>
  <c r="R581"/>
  <c r="DG581" s="1"/>
  <c r="ET581" s="1"/>
  <c r="T581"/>
  <c r="V581"/>
  <c r="X581"/>
  <c r="Z581"/>
  <c r="AB581"/>
  <c r="AF581"/>
  <c r="DM582"/>
  <c r="DQ582"/>
  <c r="EJ583"/>
  <c r="ER583" s="1"/>
  <c r="EN583"/>
  <c r="T584"/>
  <c r="X584"/>
  <c r="AB584"/>
  <c r="AF584"/>
  <c r="FI587"/>
  <c r="DM585"/>
  <c r="DQ585"/>
  <c r="EJ586"/>
  <c r="ER586" s="1"/>
  <c r="EN586"/>
  <c r="DM588"/>
  <c r="DQ588"/>
  <c r="EJ589"/>
  <c r="EN589"/>
  <c r="T591"/>
  <c r="X591"/>
  <c r="AB591"/>
  <c r="AF591"/>
  <c r="EO592"/>
  <c r="T594"/>
  <c r="X594"/>
  <c r="AB594"/>
  <c r="AF594"/>
  <c r="DM595"/>
  <c r="DQ595"/>
  <c r="T597"/>
  <c r="X597"/>
  <c r="AB597"/>
  <c r="AF597"/>
  <c r="DM598"/>
  <c r="DQ598"/>
  <c r="EJ599"/>
  <c r="ER599" s="1"/>
  <c r="EN599"/>
  <c r="T600"/>
  <c r="X600"/>
  <c r="AB600"/>
  <c r="AF600"/>
  <c r="AG601"/>
  <c r="DQ601" s="1"/>
  <c r="AG602"/>
  <c r="DQ602" s="1"/>
  <c r="AG603"/>
  <c r="DQ603" s="1"/>
  <c r="AG604"/>
  <c r="DQ604" s="1"/>
  <c r="AG605"/>
  <c r="DQ605" s="1"/>
  <c r="AG606"/>
  <c r="DQ606" s="1"/>
  <c r="AG607"/>
  <c r="DP607" s="1"/>
  <c r="R582"/>
  <c r="DG582" s="1"/>
  <c r="ET582" s="1"/>
  <c r="T582"/>
  <c r="V582"/>
  <c r="X582"/>
  <c r="Z582"/>
  <c r="AB582"/>
  <c r="AD582"/>
  <c r="EJ582"/>
  <c r="EL582"/>
  <c r="FE583" s="1"/>
  <c r="EN582"/>
  <c r="ES582" s="1"/>
  <c r="R585"/>
  <c r="DG585" s="1"/>
  <c r="ET585" s="1"/>
  <c r="T585"/>
  <c r="V585"/>
  <c r="X585"/>
  <c r="Z585"/>
  <c r="AB585"/>
  <c r="AD585"/>
  <c r="EJ585"/>
  <c r="EL585"/>
  <c r="EN585"/>
  <c r="R587"/>
  <c r="DG587" s="1"/>
  <c r="ET587" s="1"/>
  <c r="T587"/>
  <c r="V587"/>
  <c r="X587"/>
  <c r="Z587"/>
  <c r="AB587"/>
  <c r="AD587"/>
  <c r="EJ587"/>
  <c r="EL587"/>
  <c r="EN587"/>
  <c r="ES587" s="1"/>
  <c r="R588"/>
  <c r="DG588" s="1"/>
  <c r="ET588" s="1"/>
  <c r="T588"/>
  <c r="V588"/>
  <c r="X588"/>
  <c r="Z588"/>
  <c r="AB588"/>
  <c r="AD588"/>
  <c r="EO588"/>
  <c r="R590"/>
  <c r="DG590" s="1"/>
  <c r="ET590" s="1"/>
  <c r="FA591" s="1"/>
  <c r="T590"/>
  <c r="V590"/>
  <c r="X590"/>
  <c r="Z590"/>
  <c r="AB590"/>
  <c r="AD590"/>
  <c r="EJ590"/>
  <c r="EL590"/>
  <c r="EN590"/>
  <c r="ES590" s="1"/>
  <c r="R593"/>
  <c r="DG593" s="1"/>
  <c r="ET593" s="1"/>
  <c r="T593"/>
  <c r="V593"/>
  <c r="X593"/>
  <c r="Z593"/>
  <c r="AB593"/>
  <c r="AD593"/>
  <c r="EJ593"/>
  <c r="EL593"/>
  <c r="EN593"/>
  <c r="R595"/>
  <c r="DG595" s="1"/>
  <c r="ET595" s="1"/>
  <c r="T595"/>
  <c r="V595"/>
  <c r="X595"/>
  <c r="Z595"/>
  <c r="AB595"/>
  <c r="AD595"/>
  <c r="EJ595"/>
  <c r="EL595"/>
  <c r="EN595"/>
  <c r="ES595" s="1"/>
  <c r="R596"/>
  <c r="DG596" s="1"/>
  <c r="ET596" s="1"/>
  <c r="T596"/>
  <c r="V596"/>
  <c r="X596"/>
  <c r="Z596"/>
  <c r="AB596"/>
  <c r="AD596"/>
  <c r="EO596"/>
  <c r="R598"/>
  <c r="DG598" s="1"/>
  <c r="ET598" s="1"/>
  <c r="T598"/>
  <c r="V598"/>
  <c r="X598"/>
  <c r="Z598"/>
  <c r="AB598"/>
  <c r="AD598"/>
  <c r="EJ598"/>
  <c r="EL598"/>
  <c r="FE599" s="1"/>
  <c r="EN598"/>
  <c r="ES598" s="1"/>
  <c r="R601"/>
  <c r="DG601" s="1"/>
  <c r="T601"/>
  <c r="V601"/>
  <c r="X601"/>
  <c r="Z601"/>
  <c r="AB601"/>
  <c r="AD601"/>
  <c r="DN601"/>
  <c r="DP601"/>
  <c r="R602"/>
  <c r="DG602" s="1"/>
  <c r="T602"/>
  <c r="V602"/>
  <c r="X602"/>
  <c r="Z602"/>
  <c r="AB602"/>
  <c r="AD602"/>
  <c r="DN602"/>
  <c r="DP602"/>
  <c r="R603"/>
  <c r="DG603" s="1"/>
  <c r="T603"/>
  <c r="V603"/>
  <c r="X603"/>
  <c r="Z603"/>
  <c r="AB603"/>
  <c r="AD603"/>
  <c r="DN603"/>
  <c r="DP603"/>
  <c r="R604"/>
  <c r="DG604" s="1"/>
  <c r="T604"/>
  <c r="V604"/>
  <c r="X604"/>
  <c r="Z604"/>
  <c r="AB604"/>
  <c r="AD604"/>
  <c r="DN604"/>
  <c r="DP604"/>
  <c r="R605"/>
  <c r="DG605" s="1"/>
  <c r="T605"/>
  <c r="V605"/>
  <c r="X605"/>
  <c r="Z605"/>
  <c r="AB605"/>
  <c r="AD605"/>
  <c r="DN605"/>
  <c r="DP605"/>
  <c r="R606"/>
  <c r="DG606" s="1"/>
  <c r="T606"/>
  <c r="V606"/>
  <c r="X606"/>
  <c r="Z606"/>
  <c r="AB606"/>
  <c r="AD606"/>
  <c r="DN606"/>
  <c r="DP606"/>
  <c r="R607"/>
  <c r="DG607" s="1"/>
  <c r="T607"/>
  <c r="V607"/>
  <c r="X607"/>
  <c r="Z607"/>
  <c r="AB607"/>
  <c r="AD607"/>
  <c r="DN607"/>
  <c r="R608"/>
  <c r="DG608" s="1"/>
  <c r="V608"/>
  <c r="Z608"/>
  <c r="AE608"/>
  <c r="AC608"/>
  <c r="AA608"/>
  <c r="Y608"/>
  <c r="W608"/>
  <c r="U608"/>
  <c r="DK608" s="1"/>
  <c r="S608"/>
  <c r="DI608" s="1"/>
  <c r="Q608"/>
  <c r="DH608" s="1"/>
  <c r="DM601"/>
  <c r="DO601"/>
  <c r="DM602"/>
  <c r="DO602"/>
  <c r="DM603"/>
  <c r="DO603"/>
  <c r="DM604"/>
  <c r="DO604"/>
  <c r="DM605"/>
  <c r="DO605"/>
  <c r="DM606"/>
  <c r="DO606"/>
  <c r="DQ607"/>
  <c r="DM607"/>
  <c r="DO607"/>
  <c r="T608"/>
  <c r="X608"/>
  <c r="AB608"/>
  <c r="AF608"/>
  <c r="Q609"/>
  <c r="DH609" s="1"/>
  <c r="S609"/>
  <c r="DI609" s="1"/>
  <c r="U609"/>
  <c r="W609"/>
  <c r="Y609"/>
  <c r="AA609"/>
  <c r="AC609"/>
  <c r="AE609"/>
  <c r="AG609" s="1"/>
  <c r="Q610"/>
  <c r="DH610" s="1"/>
  <c r="S610"/>
  <c r="DI610" s="1"/>
  <c r="U610"/>
  <c r="W610"/>
  <c r="Y610"/>
  <c r="AA610"/>
  <c r="AC610"/>
  <c r="AE610"/>
  <c r="AG610" s="1"/>
  <c r="Q611"/>
  <c r="DH611" s="1"/>
  <c r="S611"/>
  <c r="DI611" s="1"/>
  <c r="U611"/>
  <c r="W611"/>
  <c r="Y611"/>
  <c r="AA611"/>
  <c r="AC611"/>
  <c r="AE611"/>
  <c r="AG611" s="1"/>
  <c r="Q612"/>
  <c r="DH612" s="1"/>
  <c r="S612"/>
  <c r="DI612" s="1"/>
  <c r="U612"/>
  <c r="W612"/>
  <c r="Y612"/>
  <c r="AA612"/>
  <c r="AC612"/>
  <c r="AE612"/>
  <c r="AG612" s="1"/>
  <c r="Q613"/>
  <c r="DH613" s="1"/>
  <c r="S613"/>
  <c r="DI613" s="1"/>
  <c r="U613"/>
  <c r="W613"/>
  <c r="Y613"/>
  <c r="AA613"/>
  <c r="AC613"/>
  <c r="AE613"/>
  <c r="AG613" s="1"/>
  <c r="Q614"/>
  <c r="DH614" s="1"/>
  <c r="S614"/>
  <c r="DI614" s="1"/>
  <c r="U614"/>
  <c r="W614"/>
  <c r="Y614"/>
  <c r="AA614"/>
  <c r="AC614"/>
  <c r="AE614"/>
  <c r="AG614" s="1"/>
  <c r="Q615"/>
  <c r="DH615" s="1"/>
  <c r="S615"/>
  <c r="DI615" s="1"/>
  <c r="U615"/>
  <c r="W615"/>
  <c r="Y615"/>
  <c r="AA615"/>
  <c r="AC615"/>
  <c r="AE615"/>
  <c r="AG615" s="1"/>
  <c r="Q616"/>
  <c r="DH616" s="1"/>
  <c r="S616"/>
  <c r="DI616" s="1"/>
  <c r="U616"/>
  <c r="W616"/>
  <c r="Y616"/>
  <c r="AA616"/>
  <c r="AC616"/>
  <c r="AE616"/>
  <c r="AG616" s="1"/>
  <c r="Q617"/>
  <c r="DH617" s="1"/>
  <c r="S617"/>
  <c r="DI617" s="1"/>
  <c r="U617"/>
  <c r="W617"/>
  <c r="Y617"/>
  <c r="AA617"/>
  <c r="AC617"/>
  <c r="AE617"/>
  <c r="AG617" s="1"/>
  <c r="Q618"/>
  <c r="DH618" s="1"/>
  <c r="S618"/>
  <c r="DI618" s="1"/>
  <c r="U618"/>
  <c r="W618"/>
  <c r="Y618"/>
  <c r="AA618"/>
  <c r="AC618"/>
  <c r="AE618"/>
  <c r="AG618" s="1"/>
  <c r="Q619"/>
  <c r="DH619" s="1"/>
  <c r="S619"/>
  <c r="DI619" s="1"/>
  <c r="U619"/>
  <c r="W619"/>
  <c r="Y619"/>
  <c r="AA619"/>
  <c r="AC619"/>
  <c r="AE619"/>
  <c r="AG619" s="1"/>
  <c r="Q620"/>
  <c r="DH620" s="1"/>
  <c r="S620"/>
  <c r="DI620" s="1"/>
  <c r="U620"/>
  <c r="W620"/>
  <c r="Y620"/>
  <c r="AA620"/>
  <c r="AC620"/>
  <c r="AE620"/>
  <c r="AG620" s="1"/>
  <c r="Q621"/>
  <c r="DH621" s="1"/>
  <c r="S621"/>
  <c r="DI621" s="1"/>
  <c r="U621"/>
  <c r="W621"/>
  <c r="Y621"/>
  <c r="AA621"/>
  <c r="AC621"/>
  <c r="AE621"/>
  <c r="AG621" s="1"/>
  <c r="Q622"/>
  <c r="DH622" s="1"/>
  <c r="S622"/>
  <c r="DI622" s="1"/>
  <c r="U622"/>
  <c r="W622"/>
  <c r="Y622"/>
  <c r="AA622"/>
  <c r="AC622"/>
  <c r="AE622"/>
  <c r="AG622" s="1"/>
  <c r="Q623"/>
  <c r="DH623" s="1"/>
  <c r="S623"/>
  <c r="DI623" s="1"/>
  <c r="U623"/>
  <c r="W623"/>
  <c r="Y623"/>
  <c r="AA623"/>
  <c r="AC623"/>
  <c r="AE623"/>
  <c r="AG623" s="1"/>
  <c r="Q624"/>
  <c r="DH624" s="1"/>
  <c r="S624"/>
  <c r="DI624" s="1"/>
  <c r="U624"/>
  <c r="W624"/>
  <c r="Y624"/>
  <c r="AA624"/>
  <c r="AC624"/>
  <c r="AE624"/>
  <c r="AG624" s="1"/>
  <c r="R609"/>
  <c r="DG609" s="1"/>
  <c r="T609"/>
  <c r="V609"/>
  <c r="X609"/>
  <c r="Z609"/>
  <c r="AB609"/>
  <c r="AD609"/>
  <c r="R610"/>
  <c r="DG610" s="1"/>
  <c r="T610"/>
  <c r="V610"/>
  <c r="X610"/>
  <c r="Z610"/>
  <c r="AB610"/>
  <c r="AD610"/>
  <c r="R611"/>
  <c r="DG611" s="1"/>
  <c r="T611"/>
  <c r="V611"/>
  <c r="X611"/>
  <c r="Z611"/>
  <c r="AB611"/>
  <c r="AD611"/>
  <c r="R612"/>
  <c r="DG612" s="1"/>
  <c r="T612"/>
  <c r="V612"/>
  <c r="X612"/>
  <c r="Z612"/>
  <c r="AB612"/>
  <c r="AD612"/>
  <c r="R613"/>
  <c r="DG613" s="1"/>
  <c r="T613"/>
  <c r="V613"/>
  <c r="X613"/>
  <c r="Z613"/>
  <c r="AB613"/>
  <c r="AD613"/>
  <c r="R614"/>
  <c r="DG614" s="1"/>
  <c r="T614"/>
  <c r="V614"/>
  <c r="X614"/>
  <c r="Z614"/>
  <c r="AB614"/>
  <c r="AD614"/>
  <c r="R615"/>
  <c r="DG615" s="1"/>
  <c r="T615"/>
  <c r="V615"/>
  <c r="X615"/>
  <c r="Z615"/>
  <c r="AB615"/>
  <c r="AD615"/>
  <c r="R616"/>
  <c r="DG616" s="1"/>
  <c r="T616"/>
  <c r="V616"/>
  <c r="X616"/>
  <c r="Z616"/>
  <c r="AB616"/>
  <c r="AD616"/>
  <c r="R617"/>
  <c r="DG617" s="1"/>
  <c r="T617"/>
  <c r="V617"/>
  <c r="X617"/>
  <c r="Z617"/>
  <c r="AB617"/>
  <c r="AD617"/>
  <c r="R618"/>
  <c r="DG618" s="1"/>
  <c r="T618"/>
  <c r="V618"/>
  <c r="X618"/>
  <c r="Z618"/>
  <c r="AB618"/>
  <c r="AD618"/>
  <c r="R619"/>
  <c r="DG619" s="1"/>
  <c r="T619"/>
  <c r="V619"/>
  <c r="X619"/>
  <c r="Z619"/>
  <c r="AB619"/>
  <c r="AD619"/>
  <c r="R620"/>
  <c r="DG620" s="1"/>
  <c r="T620"/>
  <c r="V620"/>
  <c r="X620"/>
  <c r="Z620"/>
  <c r="AB620"/>
  <c r="AD620"/>
  <c r="R621"/>
  <c r="DG621" s="1"/>
  <c r="T621"/>
  <c r="V621"/>
  <c r="X621"/>
  <c r="Z621"/>
  <c r="AB621"/>
  <c r="AD621"/>
  <c r="R622"/>
  <c r="DG622" s="1"/>
  <c r="T622"/>
  <c r="V622"/>
  <c r="X622"/>
  <c r="Z622"/>
  <c r="AB622"/>
  <c r="AD622"/>
  <c r="R623"/>
  <c r="DG623" s="1"/>
  <c r="T623"/>
  <c r="V623"/>
  <c r="X623"/>
  <c r="Z623"/>
  <c r="AB623"/>
  <c r="AD623"/>
  <c r="R624"/>
  <c r="DG624" s="1"/>
  <c r="T624"/>
  <c r="V624"/>
  <c r="X624"/>
  <c r="Z624"/>
  <c r="AB624"/>
  <c r="AD624"/>
  <c r="DO384" l="1"/>
  <c r="DP384"/>
  <c r="DQ384"/>
  <c r="FA583"/>
  <c r="FD535"/>
  <c r="DL534"/>
  <c r="ER507"/>
  <c r="ER491"/>
  <c r="ER486"/>
  <c r="ER483"/>
  <c r="ER478"/>
  <c r="ER475"/>
  <c r="ER470"/>
  <c r="ER467"/>
  <c r="ER462"/>
  <c r="ER459"/>
  <c r="ER454"/>
  <c r="ER451"/>
  <c r="ER446"/>
  <c r="ER443"/>
  <c r="DL466"/>
  <c r="DL388"/>
  <c r="FD365"/>
  <c r="DL361"/>
  <c r="DL344"/>
  <c r="DL341"/>
  <c r="DL335"/>
  <c r="ER331"/>
  <c r="ER318"/>
  <c r="ER315"/>
  <c r="ER302"/>
  <c r="ER299"/>
  <c r="ER286"/>
  <c r="ER283"/>
  <c r="ER270"/>
  <c r="ER267"/>
  <c r="ER262"/>
  <c r="ER259"/>
  <c r="ER254"/>
  <c r="ER251"/>
  <c r="ER246"/>
  <c r="ER243"/>
  <c r="ER238"/>
  <c r="ER235"/>
  <c r="ER230"/>
  <c r="ER227"/>
  <c r="ER222"/>
  <c r="ER219"/>
  <c r="ER214"/>
  <c r="ER211"/>
  <c r="ER206"/>
  <c r="ER203"/>
  <c r="ER198"/>
  <c r="ER195"/>
  <c r="ER190"/>
  <c r="ER187"/>
  <c r="ER182"/>
  <c r="ER179"/>
  <c r="ER174"/>
  <c r="ER171"/>
  <c r="ER166"/>
  <c r="ER163"/>
  <c r="ER158"/>
  <c r="ER155"/>
  <c r="FL155"/>
  <c r="DJ175"/>
  <c r="DJ168"/>
  <c r="DJ159"/>
  <c r="DJ151"/>
  <c r="DJ145"/>
  <c r="DL143"/>
  <c r="DL135"/>
  <c r="ER127"/>
  <c r="EV127" s="1"/>
  <c r="DL127"/>
  <c r="DL122"/>
  <c r="ER119"/>
  <c r="DJ117"/>
  <c r="DL114"/>
  <c r="DL103"/>
  <c r="DL96"/>
  <c r="DJ82"/>
  <c r="DJ79"/>
  <c r="FA79"/>
  <c r="FA71"/>
  <c r="DL58"/>
  <c r="DJ56"/>
  <c r="ER55"/>
  <c r="EV55" s="1"/>
  <c r="DJ55"/>
  <c r="DL47"/>
  <c r="DJ40"/>
  <c r="DL26"/>
  <c r="DL264"/>
  <c r="DL261"/>
  <c r="DL255"/>
  <c r="DL232"/>
  <c r="DL229"/>
  <c r="DL223"/>
  <c r="DL200"/>
  <c r="DL159"/>
  <c r="EV146"/>
  <c r="DJ194"/>
  <c r="DL130"/>
  <c r="DL125"/>
  <c r="DO596"/>
  <c r="DO593"/>
  <c r="DO564"/>
  <c r="DO561"/>
  <c r="DK607"/>
  <c r="DK606"/>
  <c r="DK605"/>
  <c r="DK604"/>
  <c r="DK603"/>
  <c r="DK602"/>
  <c r="DK601"/>
  <c r="DK598"/>
  <c r="DO595"/>
  <c r="DK593"/>
  <c r="DO590"/>
  <c r="DK585"/>
  <c r="DK582"/>
  <c r="DK572"/>
  <c r="DO571"/>
  <c r="DK564"/>
  <c r="DK556"/>
  <c r="DO555"/>
  <c r="DO533"/>
  <c r="DO520"/>
  <c r="DO517"/>
  <c r="DO484"/>
  <c r="DO481"/>
  <c r="DO468"/>
  <c r="DO465"/>
  <c r="DO452"/>
  <c r="DO449"/>
  <c r="DK549"/>
  <c r="DK533"/>
  <c r="DO530"/>
  <c r="DK525"/>
  <c r="DK522"/>
  <c r="DO519"/>
  <c r="DK517"/>
  <c r="DO514"/>
  <c r="DK500"/>
  <c r="DK499"/>
  <c r="DK497"/>
  <c r="DK494"/>
  <c r="DK489"/>
  <c r="DK486"/>
  <c r="DO483"/>
  <c r="DK481"/>
  <c r="DO478"/>
  <c r="DK473"/>
  <c r="DK470"/>
  <c r="DO467"/>
  <c r="DK465"/>
  <c r="DO462"/>
  <c r="DK457"/>
  <c r="DK454"/>
  <c r="DO451"/>
  <c r="DK449"/>
  <c r="DO446"/>
  <c r="DK432"/>
  <c r="DK431"/>
  <c r="DK429"/>
  <c r="DK426"/>
  <c r="DO400"/>
  <c r="DO389"/>
  <c r="DK550"/>
  <c r="AG536"/>
  <c r="DO373"/>
  <c r="DO350"/>
  <c r="DO339"/>
  <c r="DO265"/>
  <c r="DO262"/>
  <c r="DO252"/>
  <c r="DO249"/>
  <c r="DO246"/>
  <c r="DK408"/>
  <c r="DK403"/>
  <c r="DO382"/>
  <c r="DK381"/>
  <c r="DO379"/>
  <c r="DK376"/>
  <c r="DO366"/>
  <c r="DK363"/>
  <c r="DO360"/>
  <c r="DK355"/>
  <c r="DK352"/>
  <c r="DK347"/>
  <c r="DK316"/>
  <c r="DK315"/>
  <c r="DK313"/>
  <c r="DK310"/>
  <c r="DK284"/>
  <c r="DK283"/>
  <c r="DK281"/>
  <c r="DK278"/>
  <c r="DO268"/>
  <c r="DK267"/>
  <c r="DK260"/>
  <c r="DK252"/>
  <c r="DO251"/>
  <c r="DK244"/>
  <c r="DO235"/>
  <c r="DO222"/>
  <c r="DO211"/>
  <c r="DO203"/>
  <c r="DK421"/>
  <c r="DK395"/>
  <c r="DO196"/>
  <c r="DK195"/>
  <c r="DK193"/>
  <c r="DK188"/>
  <c r="DO187"/>
  <c r="DK180"/>
  <c r="DK177"/>
  <c r="DK172"/>
  <c r="DO171"/>
  <c r="DK164"/>
  <c r="DK161"/>
  <c r="DK156"/>
  <c r="DO155"/>
  <c r="DK148"/>
  <c r="DK147"/>
  <c r="DK142"/>
  <c r="DK116"/>
  <c r="DK115"/>
  <c r="DK113"/>
  <c r="DK110"/>
  <c r="DK84"/>
  <c r="DK83"/>
  <c r="DK81"/>
  <c r="DK78"/>
  <c r="DK230"/>
  <c r="DK225"/>
  <c r="DO228"/>
  <c r="DL192"/>
  <c r="DO188"/>
  <c r="DO185"/>
  <c r="DO177"/>
  <c r="DO169"/>
  <c r="DO166"/>
  <c r="DO161"/>
  <c r="DK236"/>
  <c r="DK228"/>
  <c r="DK220"/>
  <c r="DK212"/>
  <c r="DK67"/>
  <c r="DK62"/>
  <c r="DK28"/>
  <c r="DK27"/>
  <c r="FJ27"/>
  <c r="DK25"/>
  <c r="DK52"/>
  <c r="DK49"/>
  <c r="DL608"/>
  <c r="ER598"/>
  <c r="ER595"/>
  <c r="ER590"/>
  <c r="ER587"/>
  <c r="ER582"/>
  <c r="ER579"/>
  <c r="FA575"/>
  <c r="DL568"/>
  <c r="DL565"/>
  <c r="DL559"/>
  <c r="ER506"/>
  <c r="ER495"/>
  <c r="FH535"/>
  <c r="FH365"/>
  <c r="FE271"/>
  <c r="FE143"/>
  <c r="FE71"/>
  <c r="FE63"/>
  <c r="DY144"/>
  <c r="DK596"/>
  <c r="DK588"/>
  <c r="DK569"/>
  <c r="DK566"/>
  <c r="DK561"/>
  <c r="DK528"/>
  <c r="DK520"/>
  <c r="DK512"/>
  <c r="DK510"/>
  <c r="DK484"/>
  <c r="DK476"/>
  <c r="DK468"/>
  <c r="DK460"/>
  <c r="DK452"/>
  <c r="DK444"/>
  <c r="DO536"/>
  <c r="DK373"/>
  <c r="DK358"/>
  <c r="DK350"/>
  <c r="DK339"/>
  <c r="DK332"/>
  <c r="DK331"/>
  <c r="DK329"/>
  <c r="DK326"/>
  <c r="DK300"/>
  <c r="DK299"/>
  <c r="DK297"/>
  <c r="DK294"/>
  <c r="DK265"/>
  <c r="DK262"/>
  <c r="DK257"/>
  <c r="DK249"/>
  <c r="DK246"/>
  <c r="DK185"/>
  <c r="DK182"/>
  <c r="DK169"/>
  <c r="DK166"/>
  <c r="DK153"/>
  <c r="DK132"/>
  <c r="DK131"/>
  <c r="DK129"/>
  <c r="DK126"/>
  <c r="DK100"/>
  <c r="DK99"/>
  <c r="DK97"/>
  <c r="DK94"/>
  <c r="DO212"/>
  <c r="FJ75"/>
  <c r="DK44"/>
  <c r="DK43"/>
  <c r="DK41"/>
  <c r="DK38"/>
  <c r="DM600"/>
  <c r="DN600"/>
  <c r="DM597"/>
  <c r="DN597"/>
  <c r="DM594"/>
  <c r="DN594"/>
  <c r="DM591"/>
  <c r="DN591"/>
  <c r="FF591"/>
  <c r="ES589"/>
  <c r="DM584"/>
  <c r="DN584"/>
  <c r="FC583"/>
  <c r="ER581"/>
  <c r="DP576"/>
  <c r="DN576"/>
  <c r="DQ576"/>
  <c r="DO576"/>
  <c r="DM576"/>
  <c r="DP575"/>
  <c r="DN575"/>
  <c r="DQ575"/>
  <c r="DO575"/>
  <c r="DM575"/>
  <c r="FC571"/>
  <c r="ER569"/>
  <c r="FG563"/>
  <c r="ES561"/>
  <c r="FC563"/>
  <c r="ER561"/>
  <c r="FC555"/>
  <c r="ER553"/>
  <c r="FC559"/>
  <c r="ER557"/>
  <c r="FC547"/>
  <c r="ER545"/>
  <c r="FF575"/>
  <c r="ES573"/>
  <c r="ES570"/>
  <c r="FF571"/>
  <c r="DM568"/>
  <c r="DN568"/>
  <c r="DM565"/>
  <c r="DN565"/>
  <c r="DM562"/>
  <c r="DN562"/>
  <c r="DM559"/>
  <c r="DN559"/>
  <c r="FF559"/>
  <c r="ES557"/>
  <c r="ES554"/>
  <c r="FF555"/>
  <c r="DM552"/>
  <c r="DN552"/>
  <c r="FC551"/>
  <c r="ER549"/>
  <c r="ET536"/>
  <c r="DW535"/>
  <c r="DN573"/>
  <c r="DM573"/>
  <c r="DL624"/>
  <c r="DJ623"/>
  <c r="DL620"/>
  <c r="DJ619"/>
  <c r="DL614"/>
  <c r="DJ613"/>
  <c r="DL612"/>
  <c r="DJ624"/>
  <c r="DL623"/>
  <c r="DJ622"/>
  <c r="DL621"/>
  <c r="DJ620"/>
  <c r="DL619"/>
  <c r="DJ618"/>
  <c r="DL617"/>
  <c r="DJ616"/>
  <c r="DL615"/>
  <c r="DJ614"/>
  <c r="DL613"/>
  <c r="DJ612"/>
  <c r="DL611"/>
  <c r="DJ610"/>
  <c r="DL609"/>
  <c r="DK624"/>
  <c r="DK623"/>
  <c r="DK622"/>
  <c r="DK621"/>
  <c r="DK620"/>
  <c r="DK619"/>
  <c r="DK618"/>
  <c r="DK617"/>
  <c r="DK616"/>
  <c r="DK615"/>
  <c r="DK614"/>
  <c r="DK613"/>
  <c r="DK612"/>
  <c r="DK611"/>
  <c r="DK610"/>
  <c r="DK609"/>
  <c r="DJ608"/>
  <c r="DL607"/>
  <c r="DJ606"/>
  <c r="DL605"/>
  <c r="DJ604"/>
  <c r="DL603"/>
  <c r="DJ602"/>
  <c r="DL601"/>
  <c r="DL598"/>
  <c r="DL596"/>
  <c r="DL595"/>
  <c r="FE595"/>
  <c r="DL593"/>
  <c r="FA595"/>
  <c r="DL590"/>
  <c r="DL588"/>
  <c r="DL587"/>
  <c r="FE587"/>
  <c r="DL585"/>
  <c r="FA587"/>
  <c r="DL582"/>
  <c r="DJ600"/>
  <c r="DJ597"/>
  <c r="DJ594"/>
  <c r="FG591"/>
  <c r="DJ584"/>
  <c r="DJ581"/>
  <c r="ER578"/>
  <c r="DJ578"/>
  <c r="DL576"/>
  <c r="DL575"/>
  <c r="AG600"/>
  <c r="DO600" s="1"/>
  <c r="ES599"/>
  <c r="EV599" s="1"/>
  <c r="AG597"/>
  <c r="DQ597" s="1"/>
  <c r="AG594"/>
  <c r="DO594" s="1"/>
  <c r="AG591"/>
  <c r="DQ591" s="1"/>
  <c r="ES586"/>
  <c r="AG584"/>
  <c r="DO584" s="1"/>
  <c r="ES583"/>
  <c r="EV583" s="1"/>
  <c r="AG581"/>
  <c r="FG599"/>
  <c r="FA599"/>
  <c r="DL594"/>
  <c r="DJ586"/>
  <c r="DL584"/>
  <c r="DJ583"/>
  <c r="DK581"/>
  <c r="DL580"/>
  <c r="DL579"/>
  <c r="DK578"/>
  <c r="FE579"/>
  <c r="DL577"/>
  <c r="FA579"/>
  <c r="ES575"/>
  <c r="ER574"/>
  <c r="EV574" s="1"/>
  <c r="DJ574"/>
  <c r="DJ572"/>
  <c r="ER571"/>
  <c r="EV571" s="1"/>
  <c r="DJ571"/>
  <c r="FG571"/>
  <c r="DJ569"/>
  <c r="ER566"/>
  <c r="EV566" s="1"/>
  <c r="DJ566"/>
  <c r="DJ564"/>
  <c r="ER563"/>
  <c r="EV563" s="1"/>
  <c r="DJ563"/>
  <c r="DJ561"/>
  <c r="ER558"/>
  <c r="EV558" s="1"/>
  <c r="DJ558"/>
  <c r="DJ556"/>
  <c r="ER555"/>
  <c r="EV555" s="1"/>
  <c r="DJ555"/>
  <c r="FG555"/>
  <c r="DJ553"/>
  <c r="ER550"/>
  <c r="EV550" s="1"/>
  <c r="DJ550"/>
  <c r="FD599"/>
  <c r="FH599"/>
  <c r="FB591"/>
  <c r="FD583"/>
  <c r="FH583"/>
  <c r="EV570"/>
  <c r="DJ559"/>
  <c r="EV554"/>
  <c r="DJ548"/>
  <c r="ER547"/>
  <c r="DJ547"/>
  <c r="FG547"/>
  <c r="DJ545"/>
  <c r="ER542"/>
  <c r="DJ542"/>
  <c r="FJ575"/>
  <c r="FE575"/>
  <c r="AG568"/>
  <c r="DQ568" s="1"/>
  <c r="ES567"/>
  <c r="AG565"/>
  <c r="DO565" s="1"/>
  <c r="AG562"/>
  <c r="DQ562" s="1"/>
  <c r="AG559"/>
  <c r="DO559" s="1"/>
  <c r="AG552"/>
  <c r="DQ552" s="1"/>
  <c r="ES551"/>
  <c r="FF587"/>
  <c r="DJ573"/>
  <c r="ES569"/>
  <c r="FL571" s="1"/>
  <c r="FG567"/>
  <c r="FA567"/>
  <c r="DL562"/>
  <c r="DJ554"/>
  <c r="DL552"/>
  <c r="DJ551"/>
  <c r="DJ549"/>
  <c r="DK548"/>
  <c r="DK547"/>
  <c r="DL546"/>
  <c r="FH547"/>
  <c r="FD547"/>
  <c r="DK545"/>
  <c r="FB547"/>
  <c r="DL544"/>
  <c r="DL543"/>
  <c r="DK542"/>
  <c r="FE543"/>
  <c r="DL541"/>
  <c r="FA543"/>
  <c r="DL538"/>
  <c r="DL536"/>
  <c r="DL533"/>
  <c r="DL530"/>
  <c r="DL528"/>
  <c r="DL527"/>
  <c r="FE527"/>
  <c r="DL525"/>
  <c r="FA527"/>
  <c r="DL522"/>
  <c r="DL520"/>
  <c r="DL519"/>
  <c r="FE519"/>
  <c r="DL517"/>
  <c r="FA519"/>
  <c r="DL514"/>
  <c r="DL512"/>
  <c r="AG573"/>
  <c r="DO573" s="1"/>
  <c r="FL51"/>
  <c r="FL27"/>
  <c r="DP624"/>
  <c r="DN624"/>
  <c r="DQ624"/>
  <c r="DO624"/>
  <c r="DM624"/>
  <c r="DP623"/>
  <c r="DN623"/>
  <c r="DQ623"/>
  <c r="DO623"/>
  <c r="DM623"/>
  <c r="DP622"/>
  <c r="DN622"/>
  <c r="DQ622"/>
  <c r="DO622"/>
  <c r="DM622"/>
  <c r="DP621"/>
  <c r="DN621"/>
  <c r="DQ621"/>
  <c r="DO621"/>
  <c r="DM621"/>
  <c r="DP620"/>
  <c r="DN620"/>
  <c r="DQ620"/>
  <c r="DO620"/>
  <c r="DM620"/>
  <c r="DP619"/>
  <c r="DN619"/>
  <c r="DQ619"/>
  <c r="DO619"/>
  <c r="DM619"/>
  <c r="DP618"/>
  <c r="DN618"/>
  <c r="DQ618"/>
  <c r="DO618"/>
  <c r="DM618"/>
  <c r="DP617"/>
  <c r="DN617"/>
  <c r="DQ617"/>
  <c r="DO617"/>
  <c r="DM617"/>
  <c r="DP616"/>
  <c r="DN616"/>
  <c r="DQ616"/>
  <c r="DO616"/>
  <c r="DM616"/>
  <c r="DP615"/>
  <c r="DN615"/>
  <c r="DQ615"/>
  <c r="DO615"/>
  <c r="DM615"/>
  <c r="DP614"/>
  <c r="DN614"/>
  <c r="DQ614"/>
  <c r="DO614"/>
  <c r="DM614"/>
  <c r="DP613"/>
  <c r="DN613"/>
  <c r="DQ613"/>
  <c r="DO613"/>
  <c r="DM613"/>
  <c r="DP612"/>
  <c r="DN612"/>
  <c r="DQ612"/>
  <c r="DO612"/>
  <c r="DM612"/>
  <c r="DP611"/>
  <c r="DN611"/>
  <c r="DQ611"/>
  <c r="DO611"/>
  <c r="DM611"/>
  <c r="DP610"/>
  <c r="DN610"/>
  <c r="DQ610"/>
  <c r="DO610"/>
  <c r="DM610"/>
  <c r="DP609"/>
  <c r="DN609"/>
  <c r="DQ609"/>
  <c r="DO609"/>
  <c r="DM609"/>
  <c r="DN608"/>
  <c r="DM608"/>
  <c r="FG595"/>
  <c r="ES593"/>
  <c r="FC595"/>
  <c r="ER593"/>
  <c r="FC587"/>
  <c r="ER585"/>
  <c r="FC591"/>
  <c r="ER589"/>
  <c r="FC599"/>
  <c r="ER597"/>
  <c r="DQ581"/>
  <c r="DO581"/>
  <c r="DM581"/>
  <c r="DP581"/>
  <c r="DN581"/>
  <c r="DP578"/>
  <c r="DN578"/>
  <c r="DQ578"/>
  <c r="DO578"/>
  <c r="DM578"/>
  <c r="FC579"/>
  <c r="ER577"/>
  <c r="DM599"/>
  <c r="DN599"/>
  <c r="FF599"/>
  <c r="ES597"/>
  <c r="FL599" s="1"/>
  <c r="ES594"/>
  <c r="EV594" s="1"/>
  <c r="FF595"/>
  <c r="DM592"/>
  <c r="DN592"/>
  <c r="DM589"/>
  <c r="DN589"/>
  <c r="DM586"/>
  <c r="DN586"/>
  <c r="DM583"/>
  <c r="DN583"/>
  <c r="FF583"/>
  <c r="ES581"/>
  <c r="FL583" s="1"/>
  <c r="FC575"/>
  <c r="ER573"/>
  <c r="FC567"/>
  <c r="ER565"/>
  <c r="DP548"/>
  <c r="DN548"/>
  <c r="DQ548"/>
  <c r="DO548"/>
  <c r="DM548"/>
  <c r="DP547"/>
  <c r="DN547"/>
  <c r="DQ547"/>
  <c r="DO547"/>
  <c r="DM547"/>
  <c r="FF547"/>
  <c r="ES545"/>
  <c r="DP545"/>
  <c r="DN545"/>
  <c r="DQ545"/>
  <c r="DO545"/>
  <c r="DM545"/>
  <c r="DP542"/>
  <c r="DN542"/>
  <c r="DQ542"/>
  <c r="DO542"/>
  <c r="DM542"/>
  <c r="FC543"/>
  <c r="ER541"/>
  <c r="FG535"/>
  <c r="ES533"/>
  <c r="FC535"/>
  <c r="ER533"/>
  <c r="FG527"/>
  <c r="ES525"/>
  <c r="FC527"/>
  <c r="ER525"/>
  <c r="FG519"/>
  <c r="ES517"/>
  <c r="FC519"/>
  <c r="ER517"/>
  <c r="DL622"/>
  <c r="DJ621"/>
  <c r="DL618"/>
  <c r="DJ617"/>
  <c r="DL616"/>
  <c r="DJ615"/>
  <c r="DJ611"/>
  <c r="DL610"/>
  <c r="DJ609"/>
  <c r="AG608"/>
  <c r="DO608" s="1"/>
  <c r="DJ607"/>
  <c r="DL606"/>
  <c r="DJ605"/>
  <c r="DL604"/>
  <c r="DJ603"/>
  <c r="DL602"/>
  <c r="DJ601"/>
  <c r="EV598"/>
  <c r="DJ598"/>
  <c r="DJ596"/>
  <c r="EV595"/>
  <c r="DJ595"/>
  <c r="DJ593"/>
  <c r="EV590"/>
  <c r="DJ590"/>
  <c r="DJ588"/>
  <c r="EV587"/>
  <c r="DJ587"/>
  <c r="FG587"/>
  <c r="DJ585"/>
  <c r="EV582"/>
  <c r="DJ582"/>
  <c r="DJ591"/>
  <c r="EV586"/>
  <c r="DL581"/>
  <c r="DL578"/>
  <c r="DJ576"/>
  <c r="EV575"/>
  <c r="DJ575"/>
  <c r="DJ599"/>
  <c r="DJ592"/>
  <c r="FE591"/>
  <c r="DJ589"/>
  <c r="ES585"/>
  <c r="FL587" s="1"/>
  <c r="FG583"/>
  <c r="DJ580"/>
  <c r="EV579"/>
  <c r="DJ579"/>
  <c r="ES578"/>
  <c r="FL579" s="1"/>
  <c r="FG579"/>
  <c r="DJ577"/>
  <c r="DK576"/>
  <c r="DK575"/>
  <c r="DL574"/>
  <c r="DL572"/>
  <c r="DL571"/>
  <c r="FE571"/>
  <c r="DL569"/>
  <c r="FA571"/>
  <c r="DL566"/>
  <c r="DL564"/>
  <c r="DL563"/>
  <c r="FE563"/>
  <c r="DL561"/>
  <c r="FA563"/>
  <c r="DL558"/>
  <c r="DL556"/>
  <c r="DL555"/>
  <c r="FE555"/>
  <c r="DL553"/>
  <c r="FA555"/>
  <c r="DL550"/>
  <c r="AG599"/>
  <c r="DQ599" s="1"/>
  <c r="FJ599"/>
  <c r="AG592"/>
  <c r="DO592" s="1"/>
  <c r="ES591"/>
  <c r="EV591" s="1"/>
  <c r="AG589"/>
  <c r="DQ589" s="1"/>
  <c r="AG586"/>
  <c r="DO586" s="1"/>
  <c r="AG583"/>
  <c r="DQ583" s="1"/>
  <c r="FJ583"/>
  <c r="FF579"/>
  <c r="DJ568"/>
  <c r="EV567"/>
  <c r="DJ565"/>
  <c r="DJ562"/>
  <c r="FG559"/>
  <c r="DJ552"/>
  <c r="EV551"/>
  <c r="DL548"/>
  <c r="DL547"/>
  <c r="FE547"/>
  <c r="DL545"/>
  <c r="FA547"/>
  <c r="DL542"/>
  <c r="FD575"/>
  <c r="FH575"/>
  <c r="FG575"/>
  <c r="DJ570"/>
  <c r="DJ567"/>
  <c r="DJ560"/>
  <c r="FE559"/>
  <c r="DJ557"/>
  <c r="ES553"/>
  <c r="FL555" s="1"/>
  <c r="FG551"/>
  <c r="DL549"/>
  <c r="FA551"/>
  <c r="ES547"/>
  <c r="EV546"/>
  <c r="DJ546"/>
  <c r="FJ547"/>
  <c r="DJ544"/>
  <c r="EV543"/>
  <c r="DJ543"/>
  <c r="ES542"/>
  <c r="FL543" s="1"/>
  <c r="FG543"/>
  <c r="DJ541"/>
  <c r="EV538"/>
  <c r="DJ538"/>
  <c r="DJ536"/>
  <c r="DJ533"/>
  <c r="EV530"/>
  <c r="DJ530"/>
  <c r="DJ528"/>
  <c r="EV527"/>
  <c r="DJ527"/>
  <c r="DJ525"/>
  <c r="EV522"/>
  <c r="DJ522"/>
  <c r="DJ520"/>
  <c r="EV519"/>
  <c r="DJ519"/>
  <c r="DJ517"/>
  <c r="EV514"/>
  <c r="DJ514"/>
  <c r="DJ512"/>
  <c r="FB575"/>
  <c r="FD567"/>
  <c r="FH567"/>
  <c r="FB559"/>
  <c r="FD551"/>
  <c r="FH551"/>
  <c r="DJ539"/>
  <c r="DM570"/>
  <c r="DN570"/>
  <c r="DM567"/>
  <c r="DN567"/>
  <c r="FF567"/>
  <c r="ES565"/>
  <c r="FL567" s="1"/>
  <c r="ES562"/>
  <c r="EV562" s="1"/>
  <c r="FF563"/>
  <c r="DM560"/>
  <c r="DN560"/>
  <c r="DM557"/>
  <c r="DN557"/>
  <c r="DM554"/>
  <c r="DN554"/>
  <c r="DM551"/>
  <c r="DN551"/>
  <c r="FF551"/>
  <c r="ES549"/>
  <c r="FL551" s="1"/>
  <c r="FC503"/>
  <c r="ER501"/>
  <c r="DM539"/>
  <c r="DN539"/>
  <c r="FF539"/>
  <c r="ES537"/>
  <c r="DM534"/>
  <c r="DN534"/>
  <c r="DM531"/>
  <c r="DN531"/>
  <c r="FF531"/>
  <c r="ES529"/>
  <c r="DM524"/>
  <c r="DN524"/>
  <c r="DM521"/>
  <c r="DN521"/>
  <c r="DM518"/>
  <c r="DN518"/>
  <c r="DM515"/>
  <c r="DN515"/>
  <c r="FF515"/>
  <c r="ES513"/>
  <c r="DP504"/>
  <c r="DN504"/>
  <c r="DQ504"/>
  <c r="DO504"/>
  <c r="DM504"/>
  <c r="DP503"/>
  <c r="DN503"/>
  <c r="DQ503"/>
  <c r="DO503"/>
  <c r="DM503"/>
  <c r="FF503"/>
  <c r="ES501"/>
  <c r="DP501"/>
  <c r="DN501"/>
  <c r="DQ501"/>
  <c r="DO501"/>
  <c r="DM501"/>
  <c r="DP498"/>
  <c r="DN498"/>
  <c r="DQ498"/>
  <c r="DO498"/>
  <c r="DM498"/>
  <c r="FC499"/>
  <c r="ER497"/>
  <c r="DM540"/>
  <c r="DN540"/>
  <c r="DM537"/>
  <c r="DN537"/>
  <c r="DM535"/>
  <c r="EC535" s="1"/>
  <c r="DN535"/>
  <c r="DM532"/>
  <c r="DN532"/>
  <c r="DM529"/>
  <c r="DN529"/>
  <c r="DM526"/>
  <c r="DN526"/>
  <c r="DM523"/>
  <c r="DN523"/>
  <c r="FF523"/>
  <c r="ES521"/>
  <c r="ES518"/>
  <c r="FF519"/>
  <c r="DM516"/>
  <c r="DN516"/>
  <c r="DM513"/>
  <c r="DN513"/>
  <c r="FC443"/>
  <c r="ER441"/>
  <c r="FC427"/>
  <c r="ER425"/>
  <c r="DX534"/>
  <c r="EU450"/>
  <c r="FB451" s="1"/>
  <c r="FC471"/>
  <c r="ER469"/>
  <c r="FF443"/>
  <c r="ES441"/>
  <c r="DP441"/>
  <c r="DN441"/>
  <c r="DQ441"/>
  <c r="DO441"/>
  <c r="DM441"/>
  <c r="DP438"/>
  <c r="DN438"/>
  <c r="DQ438"/>
  <c r="DO438"/>
  <c r="DM438"/>
  <c r="FC439"/>
  <c r="ER437"/>
  <c r="DP428"/>
  <c r="DN428"/>
  <c r="DQ428"/>
  <c r="DO428"/>
  <c r="DM428"/>
  <c r="DP427"/>
  <c r="DN427"/>
  <c r="DQ427"/>
  <c r="DO427"/>
  <c r="DM427"/>
  <c r="FF427"/>
  <c r="ES425"/>
  <c r="DP425"/>
  <c r="DN425"/>
  <c r="DQ425"/>
  <c r="DO425"/>
  <c r="DM425"/>
  <c r="FC423"/>
  <c r="ER421"/>
  <c r="FG405"/>
  <c r="ES403"/>
  <c r="FC405"/>
  <c r="ER403"/>
  <c r="FC397"/>
  <c r="ER395"/>
  <c r="FG389"/>
  <c r="ES387"/>
  <c r="FC389"/>
  <c r="ER387"/>
  <c r="FG381"/>
  <c r="ES379"/>
  <c r="FC381"/>
  <c r="ER379"/>
  <c r="FC373"/>
  <c r="ER371"/>
  <c r="FC365"/>
  <c r="ER363"/>
  <c r="DM490"/>
  <c r="DN490"/>
  <c r="DM487"/>
  <c r="DN487"/>
  <c r="FF487"/>
  <c r="ES485"/>
  <c r="ES482"/>
  <c r="FF483"/>
  <c r="DM480"/>
  <c r="DN480"/>
  <c r="DM477"/>
  <c r="DN477"/>
  <c r="DM474"/>
  <c r="DN474"/>
  <c r="DM471"/>
  <c r="DN471"/>
  <c r="FF471"/>
  <c r="ES469"/>
  <c r="ES466"/>
  <c r="FF467"/>
  <c r="DM464"/>
  <c r="DN464"/>
  <c r="DM461"/>
  <c r="DN461"/>
  <c r="DM458"/>
  <c r="DN458"/>
  <c r="DM455"/>
  <c r="DN455"/>
  <c r="FF455"/>
  <c r="ES453"/>
  <c r="ES450"/>
  <c r="FF451"/>
  <c r="DM448"/>
  <c r="DN448"/>
  <c r="DM445"/>
  <c r="DN445"/>
  <c r="FC357"/>
  <c r="ER355"/>
  <c r="FC347"/>
  <c r="ER345"/>
  <c r="FG339"/>
  <c r="ES337"/>
  <c r="FC339"/>
  <c r="ER337"/>
  <c r="DM420"/>
  <c r="DN420"/>
  <c r="DM418"/>
  <c r="DN418"/>
  <c r="DM416"/>
  <c r="DN416"/>
  <c r="DM414"/>
  <c r="DN414"/>
  <c r="DM412"/>
  <c r="DN412"/>
  <c r="DM410"/>
  <c r="DN410"/>
  <c r="DM407"/>
  <c r="DN407"/>
  <c r="DM404"/>
  <c r="DN404"/>
  <c r="DM401"/>
  <c r="DN401"/>
  <c r="FF401"/>
  <c r="ES399"/>
  <c r="DM394"/>
  <c r="DN394"/>
  <c r="DM391"/>
  <c r="DN391"/>
  <c r="DM388"/>
  <c r="DN388"/>
  <c r="DM385"/>
  <c r="DN385"/>
  <c r="FF385"/>
  <c r="ES383"/>
  <c r="ES380"/>
  <c r="FF381"/>
  <c r="DM378"/>
  <c r="DN378"/>
  <c r="DM375"/>
  <c r="DN375"/>
  <c r="DM372"/>
  <c r="DN372"/>
  <c r="DM369"/>
  <c r="DN369"/>
  <c r="FF369"/>
  <c r="ES367"/>
  <c r="DM364"/>
  <c r="DN364"/>
  <c r="FC393"/>
  <c r="ER391"/>
  <c r="FC377"/>
  <c r="ER375"/>
  <c r="FC327"/>
  <c r="ER325"/>
  <c r="FC311"/>
  <c r="ER309"/>
  <c r="FC295"/>
  <c r="ER293"/>
  <c r="FC279"/>
  <c r="ER277"/>
  <c r="DM365"/>
  <c r="DN365"/>
  <c r="FC353"/>
  <c r="ER351"/>
  <c r="DP334"/>
  <c r="DN334"/>
  <c r="DO334"/>
  <c r="DQ334"/>
  <c r="DM334"/>
  <c r="DP328"/>
  <c r="DN328"/>
  <c r="DQ328"/>
  <c r="DO328"/>
  <c r="DM328"/>
  <c r="DP327"/>
  <c r="DN327"/>
  <c r="DQ327"/>
  <c r="DO327"/>
  <c r="DM327"/>
  <c r="FF327"/>
  <c r="ES325"/>
  <c r="DP325"/>
  <c r="DN325"/>
  <c r="DQ325"/>
  <c r="DO325"/>
  <c r="DM325"/>
  <c r="DP322"/>
  <c r="DN322"/>
  <c r="DQ322"/>
  <c r="DO322"/>
  <c r="DM322"/>
  <c r="FC323"/>
  <c r="ER321"/>
  <c r="DP312"/>
  <c r="DN312"/>
  <c r="DQ312"/>
  <c r="DO312"/>
  <c r="DM312"/>
  <c r="DP311"/>
  <c r="DN311"/>
  <c r="DQ311"/>
  <c r="DO311"/>
  <c r="DM311"/>
  <c r="FF311"/>
  <c r="ES309"/>
  <c r="DP309"/>
  <c r="DN309"/>
  <c r="DQ309"/>
  <c r="DO309"/>
  <c r="DM309"/>
  <c r="DP306"/>
  <c r="DN306"/>
  <c r="DQ306"/>
  <c r="DO306"/>
  <c r="DM306"/>
  <c r="FC307"/>
  <c r="ER305"/>
  <c r="DP296"/>
  <c r="DN296"/>
  <c r="DQ296"/>
  <c r="DO296"/>
  <c r="DM296"/>
  <c r="DP295"/>
  <c r="DN295"/>
  <c r="DQ295"/>
  <c r="DO295"/>
  <c r="DM295"/>
  <c r="FF295"/>
  <c r="ES293"/>
  <c r="DP293"/>
  <c r="DN293"/>
  <c r="DQ293"/>
  <c r="DO293"/>
  <c r="DM293"/>
  <c r="DP290"/>
  <c r="DN290"/>
  <c r="DQ290"/>
  <c r="DO290"/>
  <c r="DM290"/>
  <c r="FC291"/>
  <c r="ER289"/>
  <c r="DP280"/>
  <c r="DN280"/>
  <c r="DQ280"/>
  <c r="DO280"/>
  <c r="DM280"/>
  <c r="DP279"/>
  <c r="DN279"/>
  <c r="DQ279"/>
  <c r="DO279"/>
  <c r="DM279"/>
  <c r="FF279"/>
  <c r="ES277"/>
  <c r="DP277"/>
  <c r="DN277"/>
  <c r="DQ277"/>
  <c r="DO277"/>
  <c r="DM277"/>
  <c r="DP274"/>
  <c r="DN274"/>
  <c r="DQ274"/>
  <c r="DO274"/>
  <c r="DM274"/>
  <c r="FC275"/>
  <c r="ER273"/>
  <c r="DM362"/>
  <c r="DN362"/>
  <c r="DM359"/>
  <c r="DN359"/>
  <c r="DM356"/>
  <c r="DN356"/>
  <c r="DM353"/>
  <c r="DN353"/>
  <c r="FF353"/>
  <c r="ES351"/>
  <c r="DM349"/>
  <c r="DN349"/>
  <c r="DM346"/>
  <c r="DN346"/>
  <c r="DM343"/>
  <c r="DN343"/>
  <c r="FF343"/>
  <c r="ES341"/>
  <c r="ES338"/>
  <c r="FF339"/>
  <c r="DM336"/>
  <c r="DN336"/>
  <c r="FC159"/>
  <c r="ER157"/>
  <c r="FF147"/>
  <c r="ES145"/>
  <c r="FL147" s="1"/>
  <c r="ET145"/>
  <c r="FA147" s="1"/>
  <c r="DW145"/>
  <c r="FC103"/>
  <c r="ER101"/>
  <c r="FF271"/>
  <c r="ES269"/>
  <c r="DM264"/>
  <c r="DN264"/>
  <c r="DM261"/>
  <c r="DN261"/>
  <c r="DM258"/>
  <c r="DN258"/>
  <c r="DM255"/>
  <c r="DN255"/>
  <c r="FF255"/>
  <c r="ES253"/>
  <c r="DM248"/>
  <c r="DN248"/>
  <c r="DM245"/>
  <c r="DN245"/>
  <c r="DM242"/>
  <c r="DN242"/>
  <c r="DM239"/>
  <c r="DN239"/>
  <c r="FF239"/>
  <c r="ES237"/>
  <c r="DM232"/>
  <c r="DN232"/>
  <c r="DM229"/>
  <c r="DN229"/>
  <c r="DM226"/>
  <c r="DN226"/>
  <c r="DM223"/>
  <c r="DN223"/>
  <c r="FF223"/>
  <c r="ES221"/>
  <c r="DM216"/>
  <c r="DN216"/>
  <c r="DM213"/>
  <c r="DN213"/>
  <c r="DM210"/>
  <c r="DN210"/>
  <c r="DM207"/>
  <c r="DN207"/>
  <c r="FF207"/>
  <c r="ES205"/>
  <c r="DM200"/>
  <c r="DN200"/>
  <c r="DM197"/>
  <c r="DN197"/>
  <c r="DQ184"/>
  <c r="DO184"/>
  <c r="DM184"/>
  <c r="DN184"/>
  <c r="DP184"/>
  <c r="DM178"/>
  <c r="DN178"/>
  <c r="FF175"/>
  <c r="ES173"/>
  <c r="DM162"/>
  <c r="DN162"/>
  <c r="DM159"/>
  <c r="DN159"/>
  <c r="FC247"/>
  <c r="ER245"/>
  <c r="FC215"/>
  <c r="ER213"/>
  <c r="FC199"/>
  <c r="ER197"/>
  <c r="DQ152"/>
  <c r="DO152"/>
  <c r="DM152"/>
  <c r="DN152"/>
  <c r="DP152"/>
  <c r="DP151"/>
  <c r="DQ151"/>
  <c r="DO151"/>
  <c r="DM151"/>
  <c r="DN151"/>
  <c r="FF151"/>
  <c r="ES149"/>
  <c r="DP149"/>
  <c r="DQ149"/>
  <c r="DO149"/>
  <c r="DM149"/>
  <c r="DN149"/>
  <c r="FC147"/>
  <c r="ER145"/>
  <c r="DX145"/>
  <c r="EU145"/>
  <c r="FB147" s="1"/>
  <c r="DP144"/>
  <c r="DQ144"/>
  <c r="DO144"/>
  <c r="DM144"/>
  <c r="DN144"/>
  <c r="DN143"/>
  <c r="DQ143"/>
  <c r="DO143"/>
  <c r="DM143"/>
  <c r="DP143"/>
  <c r="DQ136"/>
  <c r="DO136"/>
  <c r="DM136"/>
  <c r="DP136"/>
  <c r="DN136"/>
  <c r="DP135"/>
  <c r="DQ135"/>
  <c r="DO135"/>
  <c r="DM135"/>
  <c r="DN135"/>
  <c r="DP130"/>
  <c r="DN130"/>
  <c r="DQ130"/>
  <c r="DO130"/>
  <c r="DM130"/>
  <c r="FC131"/>
  <c r="ER129"/>
  <c r="DN122"/>
  <c r="DQ122"/>
  <c r="DO122"/>
  <c r="DM122"/>
  <c r="DP122"/>
  <c r="FC123"/>
  <c r="ER121"/>
  <c r="FF119"/>
  <c r="ES117"/>
  <c r="DP117"/>
  <c r="DQ117"/>
  <c r="DO117"/>
  <c r="DM117"/>
  <c r="DN117"/>
  <c r="DQ114"/>
  <c r="DO114"/>
  <c r="DM114"/>
  <c r="DP114"/>
  <c r="DN114"/>
  <c r="FC115"/>
  <c r="ER113"/>
  <c r="FF111"/>
  <c r="ES109"/>
  <c r="FL111" s="1"/>
  <c r="DN109"/>
  <c r="DQ109"/>
  <c r="DO109"/>
  <c r="DM109"/>
  <c r="DP109"/>
  <c r="DN106"/>
  <c r="DQ106"/>
  <c r="DO106"/>
  <c r="DM106"/>
  <c r="DP106"/>
  <c r="FC107"/>
  <c r="ER105"/>
  <c r="DP98"/>
  <c r="DQ98"/>
  <c r="DO98"/>
  <c r="DM98"/>
  <c r="DN98"/>
  <c r="FC99"/>
  <c r="ER97"/>
  <c r="DP88"/>
  <c r="DQ88"/>
  <c r="DO88"/>
  <c r="DM88"/>
  <c r="DN88"/>
  <c r="DP87"/>
  <c r="DQ87"/>
  <c r="DO87"/>
  <c r="DM87"/>
  <c r="DN87"/>
  <c r="FF87"/>
  <c r="ES85"/>
  <c r="FL87" s="1"/>
  <c r="DN85"/>
  <c r="DQ85"/>
  <c r="DO85"/>
  <c r="DM85"/>
  <c r="DP85"/>
  <c r="DP82"/>
  <c r="DN82"/>
  <c r="DQ82"/>
  <c r="DO82"/>
  <c r="DM82"/>
  <c r="FC83"/>
  <c r="ER81"/>
  <c r="FF79"/>
  <c r="ES77"/>
  <c r="FL79" s="1"/>
  <c r="DN77"/>
  <c r="DQ77"/>
  <c r="DO77"/>
  <c r="DM77"/>
  <c r="DP77"/>
  <c r="DP72"/>
  <c r="DN72"/>
  <c r="DQ72"/>
  <c r="DO72"/>
  <c r="DM72"/>
  <c r="DN71"/>
  <c r="DQ71"/>
  <c r="DO71"/>
  <c r="DM71"/>
  <c r="DP71"/>
  <c r="DQ64"/>
  <c r="DO64"/>
  <c r="DM64"/>
  <c r="DP64"/>
  <c r="DN64"/>
  <c r="DN63"/>
  <c r="DQ63"/>
  <c r="DO63"/>
  <c r="DM63"/>
  <c r="DP63"/>
  <c r="DP56"/>
  <c r="DQ56"/>
  <c r="DO56"/>
  <c r="DM56"/>
  <c r="DN56"/>
  <c r="DP55"/>
  <c r="DQ55"/>
  <c r="DO55"/>
  <c r="DM55"/>
  <c r="DN55"/>
  <c r="FF55"/>
  <c r="ES53"/>
  <c r="FL55" s="1"/>
  <c r="DQ53"/>
  <c r="DO53"/>
  <c r="DM53"/>
  <c r="DP53"/>
  <c r="DN53"/>
  <c r="DP48"/>
  <c r="DN48"/>
  <c r="DQ48"/>
  <c r="DO48"/>
  <c r="DM48"/>
  <c r="DN47"/>
  <c r="DQ47"/>
  <c r="DO47"/>
  <c r="DM47"/>
  <c r="DP47"/>
  <c r="FF47"/>
  <c r="ES45"/>
  <c r="FL47" s="1"/>
  <c r="DP45"/>
  <c r="DQ45"/>
  <c r="DO45"/>
  <c r="DM45"/>
  <c r="DN45"/>
  <c r="DN42"/>
  <c r="DQ42"/>
  <c r="DO42"/>
  <c r="DM42"/>
  <c r="DP42"/>
  <c r="FC43"/>
  <c r="ER41"/>
  <c r="FF39"/>
  <c r="ES37"/>
  <c r="FL39" s="1"/>
  <c r="DN37"/>
  <c r="DQ37"/>
  <c r="DO37"/>
  <c r="DM37"/>
  <c r="DP37"/>
  <c r="DP34"/>
  <c r="DQ34"/>
  <c r="DO34"/>
  <c r="DM34"/>
  <c r="DN34"/>
  <c r="FC35"/>
  <c r="ER33"/>
  <c r="FC191"/>
  <c r="ER189"/>
  <c r="FC151"/>
  <c r="ER149"/>
  <c r="FC143"/>
  <c r="ER141"/>
  <c r="FC135"/>
  <c r="ER133"/>
  <c r="FC127"/>
  <c r="ER125"/>
  <c r="FC111"/>
  <c r="ER109"/>
  <c r="FC87"/>
  <c r="ER85"/>
  <c r="FC71"/>
  <c r="ER69"/>
  <c r="FC55"/>
  <c r="ER53"/>
  <c r="FC47"/>
  <c r="ER45"/>
  <c r="FC39"/>
  <c r="ER37"/>
  <c r="FC31"/>
  <c r="ER29"/>
  <c r="DX364"/>
  <c r="EU240"/>
  <c r="AG570"/>
  <c r="DO570" s="1"/>
  <c r="AG567"/>
  <c r="DQ567" s="1"/>
  <c r="FJ567"/>
  <c r="AG560"/>
  <c r="DO560" s="1"/>
  <c r="ES559"/>
  <c r="EV559" s="1"/>
  <c r="AG557"/>
  <c r="DQ557" s="1"/>
  <c r="AG554"/>
  <c r="DO554" s="1"/>
  <c r="AG551"/>
  <c r="DQ551" s="1"/>
  <c r="FJ551"/>
  <c r="FG539"/>
  <c r="DJ534"/>
  <c r="FG531"/>
  <c r="DJ524"/>
  <c r="DJ521"/>
  <c r="DJ518"/>
  <c r="FG515"/>
  <c r="DL511"/>
  <c r="DL509"/>
  <c r="FA511"/>
  <c r="DL506"/>
  <c r="DJ504"/>
  <c r="ER503"/>
  <c r="DJ503"/>
  <c r="FG503"/>
  <c r="DJ501"/>
  <c r="ER498"/>
  <c r="DJ498"/>
  <c r="DL496"/>
  <c r="DL495"/>
  <c r="FE495"/>
  <c r="DL493"/>
  <c r="FA495"/>
  <c r="AG539"/>
  <c r="DO539" s="1"/>
  <c r="AG534"/>
  <c r="DQ534" s="1"/>
  <c r="AG531"/>
  <c r="DO531" s="1"/>
  <c r="ES526"/>
  <c r="AG524"/>
  <c r="DQ524" s="1"/>
  <c r="ES523"/>
  <c r="EV523" s="1"/>
  <c r="AG521"/>
  <c r="DO521" s="1"/>
  <c r="AG518"/>
  <c r="DQ518" s="1"/>
  <c r="AG515"/>
  <c r="DO515" s="1"/>
  <c r="DJ540"/>
  <c r="DL539"/>
  <c r="FE539"/>
  <c r="DJ537"/>
  <c r="DJ532"/>
  <c r="DL531"/>
  <c r="FE531"/>
  <c r="DJ529"/>
  <c r="FG523"/>
  <c r="FA523"/>
  <c r="EV518"/>
  <c r="DL518"/>
  <c r="ES511"/>
  <c r="DK511"/>
  <c r="DL510"/>
  <c r="FH511"/>
  <c r="FD511"/>
  <c r="DK509"/>
  <c r="FB511"/>
  <c r="DL508"/>
  <c r="DL507"/>
  <c r="DK506"/>
  <c r="FE507"/>
  <c r="DL505"/>
  <c r="FA507"/>
  <c r="ES503"/>
  <c r="ER502"/>
  <c r="EV502" s="1"/>
  <c r="DJ502"/>
  <c r="FJ503"/>
  <c r="DJ500"/>
  <c r="ER499"/>
  <c r="EV499" s="1"/>
  <c r="DJ499"/>
  <c r="ES498"/>
  <c r="FL499" s="1"/>
  <c r="FG499"/>
  <c r="DJ497"/>
  <c r="DK496"/>
  <c r="DK495"/>
  <c r="DL494"/>
  <c r="FH495"/>
  <c r="FD495"/>
  <c r="DK493"/>
  <c r="FB495"/>
  <c r="DL492"/>
  <c r="DL491"/>
  <c r="FE491"/>
  <c r="DL489"/>
  <c r="FA491"/>
  <c r="DL486"/>
  <c r="DL484"/>
  <c r="DL483"/>
  <c r="FE483"/>
  <c r="DL481"/>
  <c r="FA483"/>
  <c r="DL478"/>
  <c r="DL476"/>
  <c r="DL475"/>
  <c r="FE475"/>
  <c r="DL473"/>
  <c r="FA475"/>
  <c r="DL470"/>
  <c r="DL468"/>
  <c r="DL467"/>
  <c r="FE467"/>
  <c r="DL465"/>
  <c r="FA467"/>
  <c r="DL462"/>
  <c r="DL460"/>
  <c r="DL459"/>
  <c r="FE459"/>
  <c r="DL457"/>
  <c r="FA459"/>
  <c r="DL454"/>
  <c r="DL452"/>
  <c r="DL451"/>
  <c r="FE451"/>
  <c r="DL449"/>
  <c r="DL446"/>
  <c r="DL444"/>
  <c r="DL443"/>
  <c r="AG540"/>
  <c r="DQ540" s="1"/>
  <c r="ES539"/>
  <c r="EV539" s="1"/>
  <c r="AG537"/>
  <c r="DO537" s="1"/>
  <c r="DY535"/>
  <c r="AG535"/>
  <c r="DQ535" s="1"/>
  <c r="AG532"/>
  <c r="DO532" s="1"/>
  <c r="ES531"/>
  <c r="EV531" s="1"/>
  <c r="AG529"/>
  <c r="DQ529" s="1"/>
  <c r="AG526"/>
  <c r="DO526" s="1"/>
  <c r="AG523"/>
  <c r="DQ523" s="1"/>
  <c r="FJ523"/>
  <c r="AG516"/>
  <c r="DO516" s="1"/>
  <c r="ES515"/>
  <c r="AG513"/>
  <c r="DQ513" s="1"/>
  <c r="DJ488"/>
  <c r="DJ485"/>
  <c r="DJ482"/>
  <c r="FG479"/>
  <c r="DJ472"/>
  <c r="DJ469"/>
  <c r="DJ466"/>
  <c r="FG463"/>
  <c r="DJ456"/>
  <c r="DJ453"/>
  <c r="DJ450"/>
  <c r="FG447"/>
  <c r="FG443"/>
  <c r="DJ441"/>
  <c r="ER438"/>
  <c r="DJ438"/>
  <c r="DL436"/>
  <c r="DL435"/>
  <c r="FE435"/>
  <c r="DL433"/>
  <c r="FA435"/>
  <c r="DL430"/>
  <c r="DJ428"/>
  <c r="ER427"/>
  <c r="DJ427"/>
  <c r="FG427"/>
  <c r="DJ425"/>
  <c r="FF527"/>
  <c r="FF499"/>
  <c r="DJ490"/>
  <c r="FG487"/>
  <c r="FA487"/>
  <c r="EV482"/>
  <c r="DL482"/>
  <c r="DJ474"/>
  <c r="DL472"/>
  <c r="DJ471"/>
  <c r="DL469"/>
  <c r="DJ464"/>
  <c r="DL463"/>
  <c r="FE463"/>
  <c r="DJ461"/>
  <c r="FG455"/>
  <c r="FA455"/>
  <c r="EV450"/>
  <c r="DL450"/>
  <c r="DJ442"/>
  <c r="FJ443"/>
  <c r="DJ440"/>
  <c r="ER439"/>
  <c r="EV439" s="1"/>
  <c r="DJ439"/>
  <c r="ES438"/>
  <c r="FL439" s="1"/>
  <c r="FG439"/>
  <c r="DJ437"/>
  <c r="DK436"/>
  <c r="DK435"/>
  <c r="DL434"/>
  <c r="FH435"/>
  <c r="FD435"/>
  <c r="DK433"/>
  <c r="FB435"/>
  <c r="DL432"/>
  <c r="DL431"/>
  <c r="DK430"/>
  <c r="FE431"/>
  <c r="DL429"/>
  <c r="FA431"/>
  <c r="ES427"/>
  <c r="ER426"/>
  <c r="EV426" s="1"/>
  <c r="DJ426"/>
  <c r="FJ427"/>
  <c r="DJ424"/>
  <c r="ER423"/>
  <c r="EV423" s="1"/>
  <c r="DJ423"/>
  <c r="FG423"/>
  <c r="DJ421"/>
  <c r="ER408"/>
  <c r="EV408" s="1"/>
  <c r="DJ408"/>
  <c r="DJ406"/>
  <c r="ER405"/>
  <c r="EV405" s="1"/>
  <c r="DJ405"/>
  <c r="DJ403"/>
  <c r="ER400"/>
  <c r="EV400" s="1"/>
  <c r="DJ400"/>
  <c r="DJ398"/>
  <c r="ER397"/>
  <c r="EV397" s="1"/>
  <c r="DJ397"/>
  <c r="FG397"/>
  <c r="DJ395"/>
  <c r="ER392"/>
  <c r="EV392" s="1"/>
  <c r="DJ392"/>
  <c r="DJ390"/>
  <c r="ER389"/>
  <c r="EV389" s="1"/>
  <c r="DJ389"/>
  <c r="DJ387"/>
  <c r="ER384"/>
  <c r="EV384" s="1"/>
  <c r="DJ384"/>
  <c r="DJ382"/>
  <c r="ER381"/>
  <c r="EV381" s="1"/>
  <c r="DJ381"/>
  <c r="DJ379"/>
  <c r="ER376"/>
  <c r="EV376" s="1"/>
  <c r="DJ376"/>
  <c r="DJ374"/>
  <c r="ER373"/>
  <c r="EV373" s="1"/>
  <c r="DJ373"/>
  <c r="FG373"/>
  <c r="DJ371"/>
  <c r="ER368"/>
  <c r="EV368" s="1"/>
  <c r="DJ368"/>
  <c r="DJ366"/>
  <c r="DJ363"/>
  <c r="DQ491"/>
  <c r="AG490"/>
  <c r="DQ490" s="1"/>
  <c r="AG487"/>
  <c r="DO487" s="1"/>
  <c r="FJ487"/>
  <c r="AG480"/>
  <c r="DQ480" s="1"/>
  <c r="ES479"/>
  <c r="AG477"/>
  <c r="DO477" s="1"/>
  <c r="AG474"/>
  <c r="DQ474" s="1"/>
  <c r="AG471"/>
  <c r="DO471" s="1"/>
  <c r="FJ471"/>
  <c r="AG464"/>
  <c r="DQ464" s="1"/>
  <c r="ES463"/>
  <c r="EV463" s="1"/>
  <c r="AG461"/>
  <c r="DO461" s="1"/>
  <c r="AG458"/>
  <c r="DQ458" s="1"/>
  <c r="AG455"/>
  <c r="DO455" s="1"/>
  <c r="FJ455"/>
  <c r="AG448"/>
  <c r="DQ448" s="1"/>
  <c r="ES447"/>
  <c r="AG445"/>
  <c r="DO445" s="1"/>
  <c r="AG442"/>
  <c r="DJ420"/>
  <c r="DJ418"/>
  <c r="DJ416"/>
  <c r="DJ414"/>
  <c r="DJ412"/>
  <c r="DJ410"/>
  <c r="DJ407"/>
  <c r="DJ404"/>
  <c r="FG401"/>
  <c r="DJ394"/>
  <c r="DJ391"/>
  <c r="DJ388"/>
  <c r="FG385"/>
  <c r="DL383"/>
  <c r="EV380"/>
  <c r="DJ378"/>
  <c r="FE377"/>
  <c r="DJ375"/>
  <c r="ES371"/>
  <c r="DJ369"/>
  <c r="FG369"/>
  <c r="DL367"/>
  <c r="ER360"/>
  <c r="EV360" s="1"/>
  <c r="DJ360"/>
  <c r="DJ358"/>
  <c r="ER357"/>
  <c r="EV357" s="1"/>
  <c r="DJ357"/>
  <c r="FG357"/>
  <c r="DJ355"/>
  <c r="ER352"/>
  <c r="EV352" s="1"/>
  <c r="DJ352"/>
  <c r="DJ350"/>
  <c r="DJ348"/>
  <c r="ER347"/>
  <c r="EV347" s="1"/>
  <c r="DJ347"/>
  <c r="FG347"/>
  <c r="DJ345"/>
  <c r="ER342"/>
  <c r="EV342" s="1"/>
  <c r="DJ342"/>
  <c r="DJ340"/>
  <c r="ER339"/>
  <c r="EV339" s="1"/>
  <c r="DJ339"/>
  <c r="DJ337"/>
  <c r="ER334"/>
  <c r="EV334" s="1"/>
  <c r="ES422"/>
  <c r="EV422" s="1"/>
  <c r="AG420"/>
  <c r="DQ420" s="1"/>
  <c r="AG418"/>
  <c r="DO418" s="1"/>
  <c r="AG416"/>
  <c r="DQ416" s="1"/>
  <c r="AG414"/>
  <c r="DO414" s="1"/>
  <c r="AG412"/>
  <c r="DQ412" s="1"/>
  <c r="AG410"/>
  <c r="DO410" s="1"/>
  <c r="ES409"/>
  <c r="EV409" s="1"/>
  <c r="AG407"/>
  <c r="DQ407" s="1"/>
  <c r="AG404"/>
  <c r="DO404" s="1"/>
  <c r="AG401"/>
  <c r="DQ401" s="1"/>
  <c r="ES396"/>
  <c r="AG394"/>
  <c r="DO394" s="1"/>
  <c r="ES393"/>
  <c r="EV393" s="1"/>
  <c r="AG391"/>
  <c r="DQ391" s="1"/>
  <c r="AG388"/>
  <c r="DO388" s="1"/>
  <c r="AG385"/>
  <c r="DQ385" s="1"/>
  <c r="AG378"/>
  <c r="DO378" s="1"/>
  <c r="ES377"/>
  <c r="EV377" s="1"/>
  <c r="AG375"/>
  <c r="DQ375" s="1"/>
  <c r="AG372"/>
  <c r="DO372" s="1"/>
  <c r="AG369"/>
  <c r="DQ369" s="1"/>
  <c r="AG364"/>
  <c r="DO364" s="1"/>
  <c r="DL420"/>
  <c r="DJ417"/>
  <c r="DL416"/>
  <c r="DJ413"/>
  <c r="DL412"/>
  <c r="FG409"/>
  <c r="FA409"/>
  <c r="DL404"/>
  <c r="DJ396"/>
  <c r="DL394"/>
  <c r="DJ393"/>
  <c r="DL391"/>
  <c r="DJ386"/>
  <c r="DL385"/>
  <c r="DJ377"/>
  <c r="ER372"/>
  <c r="FD409"/>
  <c r="FH409"/>
  <c r="FB401"/>
  <c r="FD393"/>
  <c r="FH393"/>
  <c r="FB385"/>
  <c r="FD377"/>
  <c r="FH377"/>
  <c r="FB369"/>
  <c r="DQ363"/>
  <c r="FG361"/>
  <c r="DJ354"/>
  <c r="DJ351"/>
  <c r="DJ335"/>
  <c r="FE335"/>
  <c r="DL333"/>
  <c r="DL330"/>
  <c r="DJ328"/>
  <c r="ER327"/>
  <c r="DJ327"/>
  <c r="FG327"/>
  <c r="DJ325"/>
  <c r="ER322"/>
  <c r="DJ322"/>
  <c r="DL320"/>
  <c r="DL319"/>
  <c r="FE319"/>
  <c r="DL317"/>
  <c r="FA319"/>
  <c r="DL314"/>
  <c r="DJ312"/>
  <c r="ER311"/>
  <c r="DJ311"/>
  <c r="FG311"/>
  <c r="DJ309"/>
  <c r="ER306"/>
  <c r="DJ306"/>
  <c r="DL304"/>
  <c r="DL303"/>
  <c r="FE303"/>
  <c r="DL301"/>
  <c r="FA303"/>
  <c r="DL298"/>
  <c r="DJ296"/>
  <c r="ER295"/>
  <c r="DJ295"/>
  <c r="FG295"/>
  <c r="DJ293"/>
  <c r="ER290"/>
  <c r="DJ290"/>
  <c r="DL288"/>
  <c r="DL287"/>
  <c r="FE287"/>
  <c r="DL285"/>
  <c r="FA287"/>
  <c r="DL282"/>
  <c r="DJ280"/>
  <c r="ER279"/>
  <c r="DJ279"/>
  <c r="FG279"/>
  <c r="DJ277"/>
  <c r="ER274"/>
  <c r="DJ274"/>
  <c r="DL272"/>
  <c r="DL271"/>
  <c r="DL365"/>
  <c r="DY365"/>
  <c r="AG365"/>
  <c r="DQ365" s="1"/>
  <c r="ES363"/>
  <c r="FL365" s="1"/>
  <c r="ES421"/>
  <c r="FL423" s="1"/>
  <c r="FF397"/>
  <c r="DJ365"/>
  <c r="DJ356"/>
  <c r="DL354"/>
  <c r="DJ353"/>
  <c r="DL351"/>
  <c r="DJ349"/>
  <c r="ES345"/>
  <c r="FG343"/>
  <c r="FA343"/>
  <c r="EV338"/>
  <c r="DL338"/>
  <c r="DK333"/>
  <c r="FB335"/>
  <c r="DL332"/>
  <c r="DL331"/>
  <c r="DK330"/>
  <c r="FE331"/>
  <c r="DL329"/>
  <c r="FA331"/>
  <c r="ES327"/>
  <c r="ER326"/>
  <c r="EV326" s="1"/>
  <c r="DJ326"/>
  <c r="FJ327"/>
  <c r="DJ324"/>
  <c r="ER323"/>
  <c r="EV323" s="1"/>
  <c r="DJ323"/>
  <c r="ES322"/>
  <c r="FL323" s="1"/>
  <c r="FG323"/>
  <c r="DJ321"/>
  <c r="DK320"/>
  <c r="DK319"/>
  <c r="DL318"/>
  <c r="FH319"/>
  <c r="FD319"/>
  <c r="DK317"/>
  <c r="FB319"/>
  <c r="DL316"/>
  <c r="DL315"/>
  <c r="DK314"/>
  <c r="FE315"/>
  <c r="DL313"/>
  <c r="FA315"/>
  <c r="ES311"/>
  <c r="ER310"/>
  <c r="EV310" s="1"/>
  <c r="DJ310"/>
  <c r="FJ311"/>
  <c r="DJ308"/>
  <c r="ER307"/>
  <c r="EV307" s="1"/>
  <c r="DJ307"/>
  <c r="ES306"/>
  <c r="FL307" s="1"/>
  <c r="FG307"/>
  <c r="DJ305"/>
  <c r="DK304"/>
  <c r="DK303"/>
  <c r="DL302"/>
  <c r="FH303"/>
  <c r="FD303"/>
  <c r="DK301"/>
  <c r="FB303"/>
  <c r="DL300"/>
  <c r="DL299"/>
  <c r="DK298"/>
  <c r="FE299"/>
  <c r="DL297"/>
  <c r="FA299"/>
  <c r="ES295"/>
  <c r="ER294"/>
  <c r="EV294" s="1"/>
  <c r="DJ294"/>
  <c r="FJ295"/>
  <c r="DJ292"/>
  <c r="ER291"/>
  <c r="EV291" s="1"/>
  <c r="DJ291"/>
  <c r="ES290"/>
  <c r="FL291" s="1"/>
  <c r="FG291"/>
  <c r="DJ289"/>
  <c r="DK288"/>
  <c r="DK287"/>
  <c r="DL286"/>
  <c r="FH287"/>
  <c r="FD287"/>
  <c r="DK285"/>
  <c r="FB287"/>
  <c r="DL284"/>
  <c r="DL283"/>
  <c r="DK282"/>
  <c r="FE283"/>
  <c r="DL281"/>
  <c r="FA283"/>
  <c r="ES279"/>
  <c r="ER278"/>
  <c r="EV278" s="1"/>
  <c r="DJ278"/>
  <c r="FJ279"/>
  <c r="DJ276"/>
  <c r="ER275"/>
  <c r="EV275" s="1"/>
  <c r="DJ275"/>
  <c r="ES274"/>
  <c r="FL275" s="1"/>
  <c r="FG275"/>
  <c r="DJ273"/>
  <c r="DK272"/>
  <c r="DK271"/>
  <c r="DL270"/>
  <c r="DL268"/>
  <c r="DL267"/>
  <c r="FE267"/>
  <c r="DL265"/>
  <c r="FA267"/>
  <c r="DL262"/>
  <c r="DL260"/>
  <c r="DL259"/>
  <c r="FE259"/>
  <c r="DL257"/>
  <c r="FA259"/>
  <c r="DL254"/>
  <c r="DL252"/>
  <c r="DL251"/>
  <c r="FE251"/>
  <c r="DL249"/>
  <c r="FA251"/>
  <c r="DL246"/>
  <c r="DL244"/>
  <c r="DL243"/>
  <c r="FE243"/>
  <c r="DL241"/>
  <c r="FA243"/>
  <c r="DL238"/>
  <c r="DL236"/>
  <c r="DL235"/>
  <c r="FE235"/>
  <c r="DL233"/>
  <c r="FA235"/>
  <c r="DL230"/>
  <c r="DL228"/>
  <c r="DL227"/>
  <c r="FE227"/>
  <c r="DL225"/>
  <c r="FA227"/>
  <c r="DL222"/>
  <c r="DL220"/>
  <c r="DL219"/>
  <c r="FE219"/>
  <c r="DL217"/>
  <c r="FA219"/>
  <c r="DL214"/>
  <c r="DL212"/>
  <c r="DL211"/>
  <c r="FE211"/>
  <c r="DL209"/>
  <c r="FA211"/>
  <c r="DL206"/>
  <c r="DL204"/>
  <c r="DL203"/>
  <c r="FE203"/>
  <c r="DL201"/>
  <c r="FA203"/>
  <c r="DL198"/>
  <c r="DL196"/>
  <c r="DL195"/>
  <c r="FE195"/>
  <c r="DL193"/>
  <c r="FA195"/>
  <c r="DL190"/>
  <c r="DL188"/>
  <c r="DL187"/>
  <c r="FE187"/>
  <c r="DL185"/>
  <c r="FA187"/>
  <c r="DL182"/>
  <c r="DL180"/>
  <c r="DL179"/>
  <c r="FE179"/>
  <c r="DL177"/>
  <c r="FA179"/>
  <c r="DL174"/>
  <c r="DL172"/>
  <c r="DL171"/>
  <c r="FE171"/>
  <c r="DL169"/>
  <c r="FA171"/>
  <c r="DL166"/>
  <c r="DL164"/>
  <c r="DL163"/>
  <c r="FE163"/>
  <c r="DL161"/>
  <c r="FA163"/>
  <c r="DL158"/>
  <c r="DL156"/>
  <c r="DL155"/>
  <c r="FE155"/>
  <c r="DL153"/>
  <c r="FA155"/>
  <c r="AG362"/>
  <c r="DQ362" s="1"/>
  <c r="ES361"/>
  <c r="AG359"/>
  <c r="DO359" s="1"/>
  <c r="AG356"/>
  <c r="DQ356" s="1"/>
  <c r="AG353"/>
  <c r="DO353" s="1"/>
  <c r="FJ353"/>
  <c r="AG349"/>
  <c r="DQ349" s="1"/>
  <c r="AG346"/>
  <c r="DO346" s="1"/>
  <c r="AG343"/>
  <c r="DQ343" s="1"/>
  <c r="FJ343"/>
  <c r="AG336"/>
  <c r="DO336" s="1"/>
  <c r="ES335"/>
  <c r="FG271"/>
  <c r="DL269"/>
  <c r="DJ264"/>
  <c r="DJ261"/>
  <c r="DJ258"/>
  <c r="FG255"/>
  <c r="DJ248"/>
  <c r="DJ245"/>
  <c r="DJ242"/>
  <c r="FG239"/>
  <c r="DJ232"/>
  <c r="DJ229"/>
  <c r="DJ226"/>
  <c r="FG223"/>
  <c r="DJ216"/>
  <c r="DJ213"/>
  <c r="DJ210"/>
  <c r="FG207"/>
  <c r="DJ200"/>
  <c r="DJ197"/>
  <c r="DJ181"/>
  <c r="FG175"/>
  <c r="DJ165"/>
  <c r="DL144"/>
  <c r="DJ136"/>
  <c r="DL133"/>
  <c r="DJ130"/>
  <c r="FE127"/>
  <c r="DJ119"/>
  <c r="DL111"/>
  <c r="DJ109"/>
  <c r="DJ106"/>
  <c r="FA103"/>
  <c r="DJ95"/>
  <c r="DJ93"/>
  <c r="DJ90"/>
  <c r="DL88"/>
  <c r="DL80"/>
  <c r="DL77"/>
  <c r="DL74"/>
  <c r="DL69"/>
  <c r="DJ66"/>
  <c r="DJ61"/>
  <c r="DJ53"/>
  <c r="ER50"/>
  <c r="EV50" s="1"/>
  <c r="DJ48"/>
  <c r="FA47"/>
  <c r="DL42"/>
  <c r="FL43"/>
  <c r="DL39"/>
  <c r="DJ37"/>
  <c r="DL34"/>
  <c r="DL32"/>
  <c r="DJ31"/>
  <c r="DL29"/>
  <c r="FJ271"/>
  <c r="ES266"/>
  <c r="FL267" s="1"/>
  <c r="AG264"/>
  <c r="DQ264" s="1"/>
  <c r="ES263"/>
  <c r="EV263" s="1"/>
  <c r="AG261"/>
  <c r="DO261" s="1"/>
  <c r="AG258"/>
  <c r="DQ258" s="1"/>
  <c r="AG255"/>
  <c r="DO255" s="1"/>
  <c r="ES250"/>
  <c r="AG248"/>
  <c r="DQ248" s="1"/>
  <c r="ES247"/>
  <c r="EV247" s="1"/>
  <c r="AG245"/>
  <c r="DO245" s="1"/>
  <c r="AG242"/>
  <c r="DQ242" s="1"/>
  <c r="DW364"/>
  <c r="AG239"/>
  <c r="DO239" s="1"/>
  <c r="ES234"/>
  <c r="FL235" s="1"/>
  <c r="AG232"/>
  <c r="DQ232" s="1"/>
  <c r="ES231"/>
  <c r="EV231" s="1"/>
  <c r="AG229"/>
  <c r="DO229" s="1"/>
  <c r="AG226"/>
  <c r="DQ226" s="1"/>
  <c r="AG223"/>
  <c r="DO223" s="1"/>
  <c r="ES218"/>
  <c r="AG216"/>
  <c r="DQ216" s="1"/>
  <c r="ES215"/>
  <c r="EV215" s="1"/>
  <c r="AG213"/>
  <c r="DO213" s="1"/>
  <c r="AG210"/>
  <c r="DQ210" s="1"/>
  <c r="AG207"/>
  <c r="DO207" s="1"/>
  <c r="ES202"/>
  <c r="FL203" s="1"/>
  <c r="AG200"/>
  <c r="DQ200" s="1"/>
  <c r="ES199"/>
  <c r="EV199" s="1"/>
  <c r="AG197"/>
  <c r="DO197" s="1"/>
  <c r="ES183"/>
  <c r="AG178"/>
  <c r="DO178" s="1"/>
  <c r="AG162"/>
  <c r="DQ162" s="1"/>
  <c r="AG159"/>
  <c r="DO159" s="1"/>
  <c r="FF323"/>
  <c r="FF291"/>
  <c r="FG263"/>
  <c r="FA263"/>
  <c r="DL258"/>
  <c r="DJ250"/>
  <c r="DL248"/>
  <c r="DJ247"/>
  <c r="DL245"/>
  <c r="DJ240"/>
  <c r="DL239"/>
  <c r="FE239"/>
  <c r="DJ237"/>
  <c r="FG231"/>
  <c r="FA231"/>
  <c r="DL226"/>
  <c r="DJ218"/>
  <c r="DL216"/>
  <c r="DJ215"/>
  <c r="DL213"/>
  <c r="DJ208"/>
  <c r="DL207"/>
  <c r="FE207"/>
  <c r="DJ205"/>
  <c r="DL197"/>
  <c r="DJ192"/>
  <c r="FE191"/>
  <c r="DJ189"/>
  <c r="DJ186"/>
  <c r="DL184"/>
  <c r="DJ183"/>
  <c r="FG183"/>
  <c r="DL181"/>
  <c r="DL178"/>
  <c r="DL175"/>
  <c r="FE175"/>
  <c r="DJ173"/>
  <c r="DJ170"/>
  <c r="FG167"/>
  <c r="DL165"/>
  <c r="DL162"/>
  <c r="FE159"/>
  <c r="DJ157"/>
  <c r="ES151"/>
  <c r="EV151" s="1"/>
  <c r="ER150"/>
  <c r="EV150" s="1"/>
  <c r="DJ150"/>
  <c r="FJ151"/>
  <c r="DJ148"/>
  <c r="ER147"/>
  <c r="EV147" s="1"/>
  <c r="DL147"/>
  <c r="DK146"/>
  <c r="FG147"/>
  <c r="DK145"/>
  <c r="ER142"/>
  <c r="EV142" s="1"/>
  <c r="DL142"/>
  <c r="FH143"/>
  <c r="FD143"/>
  <c r="DK141"/>
  <c r="FB143"/>
  <c r="DJ140"/>
  <c r="ER139"/>
  <c r="EV139" s="1"/>
  <c r="DL139"/>
  <c r="DK138"/>
  <c r="FE139"/>
  <c r="DJ137"/>
  <c r="ER134"/>
  <c r="EV134" s="1"/>
  <c r="DL134"/>
  <c r="FH135"/>
  <c r="FD135"/>
  <c r="DK133"/>
  <c r="FB135"/>
  <c r="DJ132"/>
  <c r="ER131"/>
  <c r="EV131" s="1"/>
  <c r="DJ131"/>
  <c r="ES130"/>
  <c r="FG131"/>
  <c r="DJ129"/>
  <c r="DK128"/>
  <c r="DK127"/>
  <c r="DL126"/>
  <c r="FH127"/>
  <c r="FD127"/>
  <c r="DK125"/>
  <c r="FB127"/>
  <c r="DL124"/>
  <c r="DJ123"/>
  <c r="FG123"/>
  <c r="DJ121"/>
  <c r="DK120"/>
  <c r="DK119"/>
  <c r="DJ118"/>
  <c r="FJ119"/>
  <c r="DL116"/>
  <c r="DJ115"/>
  <c r="FG115"/>
  <c r="DL113"/>
  <c r="FA115"/>
  <c r="DK112"/>
  <c r="DK111"/>
  <c r="DJ110"/>
  <c r="FJ111"/>
  <c r="DJ108"/>
  <c r="ER107"/>
  <c r="EV107" s="1"/>
  <c r="DJ107"/>
  <c r="FG107"/>
  <c r="DJ105"/>
  <c r="DK104"/>
  <c r="DK103"/>
  <c r="DL102"/>
  <c r="FH103"/>
  <c r="FD103"/>
  <c r="DK101"/>
  <c r="FB103"/>
  <c r="DL100"/>
  <c r="DJ99"/>
  <c r="FG99"/>
  <c r="DL97"/>
  <c r="FA99"/>
  <c r="DK96"/>
  <c r="DK95"/>
  <c r="DL94"/>
  <c r="FH95"/>
  <c r="FD95"/>
  <c r="DK93"/>
  <c r="FB95"/>
  <c r="DJ92"/>
  <c r="ER91"/>
  <c r="EV91" s="1"/>
  <c r="DL91"/>
  <c r="DK90"/>
  <c r="FE91"/>
  <c r="DL89"/>
  <c r="FA91"/>
  <c r="ER86"/>
  <c r="EV86" s="1"/>
  <c r="DJ86"/>
  <c r="FJ87"/>
  <c r="DJ84"/>
  <c r="ER83"/>
  <c r="EV83" s="1"/>
  <c r="DJ83"/>
  <c r="ES82"/>
  <c r="FG83"/>
  <c r="DJ81"/>
  <c r="DK80"/>
  <c r="DK79"/>
  <c r="DJ78"/>
  <c r="FJ79"/>
  <c r="DL76"/>
  <c r="DJ75"/>
  <c r="DK74"/>
  <c r="FE75"/>
  <c r="DL73"/>
  <c r="FA75"/>
  <c r="ER70"/>
  <c r="EV70" s="1"/>
  <c r="DL70"/>
  <c r="FH71"/>
  <c r="FD71"/>
  <c r="DK69"/>
  <c r="FB71"/>
  <c r="DJ68"/>
  <c r="ER67"/>
  <c r="EV67" s="1"/>
  <c r="DL67"/>
  <c r="DK66"/>
  <c r="FE67"/>
  <c r="DJ65"/>
  <c r="ER62"/>
  <c r="EV62" s="1"/>
  <c r="DL62"/>
  <c r="FH63"/>
  <c r="FD63"/>
  <c r="DK61"/>
  <c r="FB63"/>
  <c r="DJ60"/>
  <c r="ER59"/>
  <c r="EV59" s="1"/>
  <c r="DL59"/>
  <c r="DK58"/>
  <c r="FE59"/>
  <c r="DL57"/>
  <c r="FA59"/>
  <c r="ER54"/>
  <c r="EV54" s="1"/>
  <c r="DL54"/>
  <c r="DL52"/>
  <c r="DL51"/>
  <c r="DK50"/>
  <c r="FE51"/>
  <c r="DL49"/>
  <c r="FA51"/>
  <c r="ER46"/>
  <c r="EV46" s="1"/>
  <c r="DJ46"/>
  <c r="FJ47"/>
  <c r="DL44"/>
  <c r="DJ43"/>
  <c r="FG43"/>
  <c r="DJ41"/>
  <c r="DK40"/>
  <c r="DK39"/>
  <c r="DJ38"/>
  <c r="FJ39"/>
  <c r="DJ36"/>
  <c r="ER35"/>
  <c r="EV35" s="1"/>
  <c r="DJ35"/>
  <c r="FG35"/>
  <c r="DJ33"/>
  <c r="DK32"/>
  <c r="DK31"/>
  <c r="DL30"/>
  <c r="FH31"/>
  <c r="FD31"/>
  <c r="DK29"/>
  <c r="FB31"/>
  <c r="DL28"/>
  <c r="DJ27"/>
  <c r="DK26"/>
  <c r="FE27"/>
  <c r="DJ25"/>
  <c r="ER186"/>
  <c r="ER183"/>
  <c r="EV183" s="1"/>
  <c r="DJ178"/>
  <c r="DJ162"/>
  <c r="DJ152"/>
  <c r="DL146"/>
  <c r="FH147"/>
  <c r="DL145"/>
  <c r="ER143"/>
  <c r="EV143" s="1"/>
  <c r="DJ143"/>
  <c r="FA143"/>
  <c r="DJ135"/>
  <c r="FI135"/>
  <c r="FA135"/>
  <c r="DJ128"/>
  <c r="FA127"/>
  <c r="DL120"/>
  <c r="DL119"/>
  <c r="FE119"/>
  <c r="DL117"/>
  <c r="ER114"/>
  <c r="EV114" s="1"/>
  <c r="DJ114"/>
  <c r="DJ111"/>
  <c r="FI111"/>
  <c r="FA111"/>
  <c r="ER106"/>
  <c r="EV106" s="1"/>
  <c r="FE103"/>
  <c r="DJ98"/>
  <c r="DL95"/>
  <c r="FG95"/>
  <c r="DL93"/>
  <c r="DL90"/>
  <c r="FF83"/>
  <c r="DJ80"/>
  <c r="FG79"/>
  <c r="DJ74"/>
  <c r="DL72"/>
  <c r="DJ71"/>
  <c r="DJ69"/>
  <c r="DL66"/>
  <c r="DL64"/>
  <c r="DL63"/>
  <c r="FG63"/>
  <c r="DL61"/>
  <c r="ER58"/>
  <c r="EV58" s="1"/>
  <c r="ES57"/>
  <c r="FL59" s="1"/>
  <c r="DL56"/>
  <c r="DL55"/>
  <c r="FG55"/>
  <c r="FA55"/>
  <c r="DJ47"/>
  <c r="DJ45"/>
  <c r="DJ39"/>
  <c r="FI39"/>
  <c r="FF35"/>
  <c r="DJ34"/>
  <c r="DJ32"/>
  <c r="DL31"/>
  <c r="DJ29"/>
  <c r="FB271"/>
  <c r="FD263"/>
  <c r="FH263"/>
  <c r="FB255"/>
  <c r="FD247"/>
  <c r="FH247"/>
  <c r="FB239"/>
  <c r="FD231"/>
  <c r="FH231"/>
  <c r="FB223"/>
  <c r="FD215"/>
  <c r="FH215"/>
  <c r="FB207"/>
  <c r="FD199"/>
  <c r="FH199"/>
  <c r="FD183"/>
  <c r="FH183"/>
  <c r="FD167"/>
  <c r="FH167"/>
  <c r="FB159"/>
  <c r="FD191"/>
  <c r="FH191"/>
  <c r="FB183"/>
  <c r="FB167"/>
  <c r="FD159"/>
  <c r="FH159"/>
  <c r="FF267"/>
  <c r="FF235"/>
  <c r="FF203"/>
  <c r="ES121"/>
  <c r="FL123" s="1"/>
  <c r="FG119"/>
  <c r="FF59"/>
  <c r="ER42"/>
  <c r="EV42" s="1"/>
  <c r="FF43"/>
  <c r="FF27"/>
  <c r="FB27"/>
  <c r="FF115"/>
  <c r="ES81"/>
  <c r="FL83" s="1"/>
  <c r="FF67"/>
  <c r="FC539"/>
  <c r="ER537"/>
  <c r="FC531"/>
  <c r="ER529"/>
  <c r="FC515"/>
  <c r="ER513"/>
  <c r="FC511"/>
  <c r="ER509"/>
  <c r="FC495"/>
  <c r="ER493"/>
  <c r="FC523"/>
  <c r="ER521"/>
  <c r="DP511"/>
  <c r="DN511"/>
  <c r="DO511"/>
  <c r="DQ511"/>
  <c r="DM511"/>
  <c r="FF511"/>
  <c r="ES509"/>
  <c r="FL511" s="1"/>
  <c r="DP509"/>
  <c r="DN509"/>
  <c r="DQ509"/>
  <c r="DO509"/>
  <c r="DM509"/>
  <c r="DP506"/>
  <c r="DN506"/>
  <c r="DQ506"/>
  <c r="DO506"/>
  <c r="DM506"/>
  <c r="FC507"/>
  <c r="ER505"/>
  <c r="DP496"/>
  <c r="DN496"/>
  <c r="DQ496"/>
  <c r="DO496"/>
  <c r="DM496"/>
  <c r="DP495"/>
  <c r="DN495"/>
  <c r="DQ495"/>
  <c r="DO495"/>
  <c r="DM495"/>
  <c r="FF495"/>
  <c r="ES493"/>
  <c r="DP493"/>
  <c r="DN493"/>
  <c r="DQ493"/>
  <c r="DO493"/>
  <c r="DM493"/>
  <c r="FC491"/>
  <c r="ER489"/>
  <c r="FG483"/>
  <c r="ES481"/>
  <c r="FL483" s="1"/>
  <c r="FC483"/>
  <c r="ER481"/>
  <c r="FC475"/>
  <c r="ER473"/>
  <c r="FG467"/>
  <c r="ES465"/>
  <c r="FL467" s="1"/>
  <c r="FC467"/>
  <c r="ER465"/>
  <c r="FC459"/>
  <c r="ER457"/>
  <c r="FG451"/>
  <c r="ES449"/>
  <c r="FL451" s="1"/>
  <c r="FC451"/>
  <c r="ER449"/>
  <c r="DX535"/>
  <c r="EU535"/>
  <c r="FB535" s="1"/>
  <c r="FC479"/>
  <c r="ER477"/>
  <c r="FC463"/>
  <c r="ER461"/>
  <c r="FC447"/>
  <c r="ER445"/>
  <c r="FC435"/>
  <c r="ER433"/>
  <c r="DM488"/>
  <c r="DN488"/>
  <c r="DM485"/>
  <c r="DN485"/>
  <c r="DM482"/>
  <c r="DN482"/>
  <c r="DM479"/>
  <c r="DN479"/>
  <c r="FF479"/>
  <c r="ES477"/>
  <c r="FL479" s="1"/>
  <c r="DM472"/>
  <c r="DN472"/>
  <c r="DM469"/>
  <c r="DN469"/>
  <c r="DM466"/>
  <c r="DN466"/>
  <c r="DM463"/>
  <c r="DN463"/>
  <c r="FF463"/>
  <c r="ES461"/>
  <c r="FL463" s="1"/>
  <c r="DM456"/>
  <c r="DN456"/>
  <c r="DM453"/>
  <c r="DN453"/>
  <c r="DM450"/>
  <c r="EC534" s="1"/>
  <c r="DN450"/>
  <c r="ED534" s="1"/>
  <c r="DM447"/>
  <c r="DN447"/>
  <c r="FF447"/>
  <c r="ES445"/>
  <c r="FL447" s="1"/>
  <c r="FC487"/>
  <c r="ER485"/>
  <c r="FC455"/>
  <c r="ER453"/>
  <c r="DW534"/>
  <c r="ET450"/>
  <c r="FA451" s="1"/>
  <c r="DP436"/>
  <c r="DN436"/>
  <c r="DQ436"/>
  <c r="DO436"/>
  <c r="DM436"/>
  <c r="DP435"/>
  <c r="DN435"/>
  <c r="DQ435"/>
  <c r="DO435"/>
  <c r="DM435"/>
  <c r="FF435"/>
  <c r="ES433"/>
  <c r="DP433"/>
  <c r="DN433"/>
  <c r="DQ433"/>
  <c r="DO433"/>
  <c r="DM433"/>
  <c r="DP430"/>
  <c r="DN430"/>
  <c r="DQ430"/>
  <c r="DO430"/>
  <c r="DM430"/>
  <c r="FC431"/>
  <c r="ER429"/>
  <c r="FC401"/>
  <c r="ER399"/>
  <c r="FC385"/>
  <c r="ER383"/>
  <c r="FC369"/>
  <c r="ER367"/>
  <c r="FC409"/>
  <c r="ER407"/>
  <c r="DM422"/>
  <c r="DN422"/>
  <c r="DM419"/>
  <c r="DN419"/>
  <c r="DM417"/>
  <c r="DN417"/>
  <c r="DM415"/>
  <c r="DN415"/>
  <c r="DM413"/>
  <c r="DN413"/>
  <c r="DM411"/>
  <c r="DN411"/>
  <c r="DM409"/>
  <c r="DN409"/>
  <c r="FF409"/>
  <c r="ES407"/>
  <c r="FL409" s="1"/>
  <c r="ES404"/>
  <c r="EV404" s="1"/>
  <c r="FF405"/>
  <c r="DM402"/>
  <c r="DN402"/>
  <c r="DM399"/>
  <c r="DN399"/>
  <c r="DM396"/>
  <c r="DN396"/>
  <c r="DM393"/>
  <c r="DN393"/>
  <c r="FF393"/>
  <c r="ES391"/>
  <c r="FL393" s="1"/>
  <c r="ES388"/>
  <c r="FF389"/>
  <c r="DM386"/>
  <c r="DN386"/>
  <c r="DM383"/>
  <c r="DN383"/>
  <c r="DM380"/>
  <c r="DN380"/>
  <c r="DM377"/>
  <c r="DN377"/>
  <c r="FF377"/>
  <c r="ES375"/>
  <c r="FL377" s="1"/>
  <c r="DM370"/>
  <c r="DN370"/>
  <c r="DM367"/>
  <c r="DN367"/>
  <c r="FC361"/>
  <c r="ER359"/>
  <c r="FC335"/>
  <c r="ER333"/>
  <c r="FC319"/>
  <c r="ER317"/>
  <c r="FC303"/>
  <c r="ER301"/>
  <c r="FC287"/>
  <c r="ER285"/>
  <c r="ET365"/>
  <c r="DW365"/>
  <c r="DX365"/>
  <c r="EU365"/>
  <c r="FB365" s="1"/>
  <c r="DM361"/>
  <c r="DN361"/>
  <c r="FF361"/>
  <c r="ES359"/>
  <c r="FL361" s="1"/>
  <c r="DM354"/>
  <c r="DN354"/>
  <c r="DM351"/>
  <c r="DN351"/>
  <c r="DM344"/>
  <c r="DN344"/>
  <c r="DM341"/>
  <c r="DN341"/>
  <c r="DM338"/>
  <c r="DN338"/>
  <c r="DM335"/>
  <c r="DN335"/>
  <c r="FC343"/>
  <c r="ER341"/>
  <c r="FF335"/>
  <c r="ES333"/>
  <c r="FL335" s="1"/>
  <c r="DP333"/>
  <c r="DN333"/>
  <c r="DQ333"/>
  <c r="DO333"/>
  <c r="DM333"/>
  <c r="DP330"/>
  <c r="DN330"/>
  <c r="DQ330"/>
  <c r="DO330"/>
  <c r="DM330"/>
  <c r="FC331"/>
  <c r="ER329"/>
  <c r="DP320"/>
  <c r="DN320"/>
  <c r="DQ320"/>
  <c r="DO320"/>
  <c r="DM320"/>
  <c r="DP319"/>
  <c r="DN319"/>
  <c r="DQ319"/>
  <c r="DO319"/>
  <c r="DM319"/>
  <c r="FF319"/>
  <c r="ES317"/>
  <c r="DP317"/>
  <c r="DN317"/>
  <c r="DQ317"/>
  <c r="DO317"/>
  <c r="DM317"/>
  <c r="DP314"/>
  <c r="DN314"/>
  <c r="DQ314"/>
  <c r="DO314"/>
  <c r="DM314"/>
  <c r="FC315"/>
  <c r="ER313"/>
  <c r="DP304"/>
  <c r="DN304"/>
  <c r="DQ304"/>
  <c r="DO304"/>
  <c r="DM304"/>
  <c r="DP303"/>
  <c r="DN303"/>
  <c r="DQ303"/>
  <c r="DO303"/>
  <c r="DM303"/>
  <c r="FF303"/>
  <c r="ES301"/>
  <c r="DP301"/>
  <c r="DN301"/>
  <c r="DQ301"/>
  <c r="DO301"/>
  <c r="DM301"/>
  <c r="DP298"/>
  <c r="DN298"/>
  <c r="DQ298"/>
  <c r="DO298"/>
  <c r="DM298"/>
  <c r="FC299"/>
  <c r="ER297"/>
  <c r="DP288"/>
  <c r="DN288"/>
  <c r="DQ288"/>
  <c r="DO288"/>
  <c r="DM288"/>
  <c r="DP287"/>
  <c r="DN287"/>
  <c r="DQ287"/>
  <c r="DO287"/>
  <c r="DM287"/>
  <c r="FF287"/>
  <c r="ES285"/>
  <c r="DP285"/>
  <c r="DN285"/>
  <c r="DQ285"/>
  <c r="DO285"/>
  <c r="DM285"/>
  <c r="DP282"/>
  <c r="DN282"/>
  <c r="DQ282"/>
  <c r="DO282"/>
  <c r="DM282"/>
  <c r="FC283"/>
  <c r="ER281"/>
  <c r="DP272"/>
  <c r="DN272"/>
  <c r="DQ272"/>
  <c r="DO272"/>
  <c r="DM272"/>
  <c r="DP271"/>
  <c r="DN271"/>
  <c r="DQ271"/>
  <c r="DO271"/>
  <c r="DM271"/>
  <c r="FC267"/>
  <c r="ER265"/>
  <c r="FG259"/>
  <c r="ES257"/>
  <c r="FC259"/>
  <c r="ER257"/>
  <c r="FC251"/>
  <c r="ER249"/>
  <c r="FG243"/>
  <c r="ES241"/>
  <c r="FC243"/>
  <c r="ER241"/>
  <c r="FC235"/>
  <c r="ER233"/>
  <c r="FG227"/>
  <c r="ES225"/>
  <c r="FC227"/>
  <c r="ER225"/>
  <c r="FC219"/>
  <c r="ER217"/>
  <c r="FG211"/>
  <c r="ES209"/>
  <c r="FC211"/>
  <c r="ER209"/>
  <c r="FC203"/>
  <c r="ER201"/>
  <c r="FG195"/>
  <c r="ES193"/>
  <c r="FC195"/>
  <c r="ER193"/>
  <c r="FC187"/>
  <c r="ER185"/>
  <c r="FG179"/>
  <c r="ES177"/>
  <c r="FC179"/>
  <c r="ER177"/>
  <c r="FC171"/>
  <c r="ER169"/>
  <c r="FG163"/>
  <c r="ES161"/>
  <c r="FC163"/>
  <c r="ER161"/>
  <c r="FC155"/>
  <c r="ER153"/>
  <c r="FC271"/>
  <c r="ER269"/>
  <c r="FC255"/>
  <c r="ER253"/>
  <c r="FC239"/>
  <c r="ER237"/>
  <c r="FC223"/>
  <c r="ER221"/>
  <c r="FC207"/>
  <c r="ER205"/>
  <c r="FC119"/>
  <c r="ER117"/>
  <c r="FC263"/>
  <c r="ER261"/>
  <c r="FC231"/>
  <c r="ER229"/>
  <c r="FC183"/>
  <c r="ER181"/>
  <c r="FC167"/>
  <c r="ER165"/>
  <c r="DN146"/>
  <c r="DQ146"/>
  <c r="DO146"/>
  <c r="DM146"/>
  <c r="DP146"/>
  <c r="DN145"/>
  <c r="DQ145"/>
  <c r="DO145"/>
  <c r="DM145"/>
  <c r="DP145"/>
  <c r="FF143"/>
  <c r="ES141"/>
  <c r="FL143" s="1"/>
  <c r="DN141"/>
  <c r="DQ141"/>
  <c r="DO141"/>
  <c r="DM141"/>
  <c r="DP141"/>
  <c r="DN138"/>
  <c r="DQ138"/>
  <c r="DO138"/>
  <c r="DM138"/>
  <c r="DP138"/>
  <c r="FC139"/>
  <c r="ER137"/>
  <c r="FF135"/>
  <c r="ES133"/>
  <c r="FL135" s="1"/>
  <c r="DN133"/>
  <c r="DQ133"/>
  <c r="DO133"/>
  <c r="DM133"/>
  <c r="DP133"/>
  <c r="DP128"/>
  <c r="DN128"/>
  <c r="DQ128"/>
  <c r="DO128"/>
  <c r="DM128"/>
  <c r="DP127"/>
  <c r="DQ127"/>
  <c r="DO127"/>
  <c r="DM127"/>
  <c r="DN127"/>
  <c r="FF127"/>
  <c r="ES125"/>
  <c r="FL127" s="1"/>
  <c r="DP125"/>
  <c r="DN125"/>
  <c r="DQ125"/>
  <c r="DO125"/>
  <c r="DM125"/>
  <c r="DP120"/>
  <c r="DQ120"/>
  <c r="DO120"/>
  <c r="DM120"/>
  <c r="DN120"/>
  <c r="DP119"/>
  <c r="DN119"/>
  <c r="DQ119"/>
  <c r="DO119"/>
  <c r="DM119"/>
  <c r="DQ112"/>
  <c r="DO112"/>
  <c r="DM112"/>
  <c r="DP112"/>
  <c r="DN112"/>
  <c r="DP111"/>
  <c r="DN111"/>
  <c r="DQ111"/>
  <c r="DO111"/>
  <c r="DM111"/>
  <c r="DN104"/>
  <c r="DQ104"/>
  <c r="DO104"/>
  <c r="DM104"/>
  <c r="DP104"/>
  <c r="DP103"/>
  <c r="DQ103"/>
  <c r="DO103"/>
  <c r="DM103"/>
  <c r="DN103"/>
  <c r="FF103"/>
  <c r="ES101"/>
  <c r="FL103" s="1"/>
  <c r="DP101"/>
  <c r="DQ101"/>
  <c r="DO101"/>
  <c r="DM101"/>
  <c r="DN101"/>
  <c r="DQ96"/>
  <c r="DO96"/>
  <c r="DM96"/>
  <c r="DP96"/>
  <c r="DN96"/>
  <c r="DP95"/>
  <c r="DQ95"/>
  <c r="DO95"/>
  <c r="DM95"/>
  <c r="DN95"/>
  <c r="FF95"/>
  <c r="ES93"/>
  <c r="FL95" s="1"/>
  <c r="DP93"/>
  <c r="DQ93"/>
  <c r="DO93"/>
  <c r="DM93"/>
  <c r="DN93"/>
  <c r="DN90"/>
  <c r="DQ90"/>
  <c r="DO90"/>
  <c r="DM90"/>
  <c r="DP90"/>
  <c r="FC91"/>
  <c r="ER89"/>
  <c r="DN80"/>
  <c r="DQ80"/>
  <c r="DO80"/>
  <c r="DM80"/>
  <c r="DP80"/>
  <c r="DN79"/>
  <c r="DQ79"/>
  <c r="DO79"/>
  <c r="DM79"/>
  <c r="DP79"/>
  <c r="DN74"/>
  <c r="DQ74"/>
  <c r="DO74"/>
  <c r="DM74"/>
  <c r="DP74"/>
  <c r="FC75"/>
  <c r="ER73"/>
  <c r="FF71"/>
  <c r="ES69"/>
  <c r="FL71" s="1"/>
  <c r="DN69"/>
  <c r="DQ69"/>
  <c r="DO69"/>
  <c r="DM69"/>
  <c r="DP69"/>
  <c r="DP66"/>
  <c r="DQ66"/>
  <c r="DO66"/>
  <c r="DM66"/>
  <c r="DN66"/>
  <c r="FC67"/>
  <c r="ER65"/>
  <c r="FF63"/>
  <c r="ES61"/>
  <c r="FL63" s="1"/>
  <c r="DP61"/>
  <c r="DQ61"/>
  <c r="DO61"/>
  <c r="DM61"/>
  <c r="DN61"/>
  <c r="DN58"/>
  <c r="DQ58"/>
  <c r="DO58"/>
  <c r="DM58"/>
  <c r="DP58"/>
  <c r="FC59"/>
  <c r="ER57"/>
  <c r="DN50"/>
  <c r="DQ50"/>
  <c r="DO50"/>
  <c r="DM50"/>
  <c r="DP50"/>
  <c r="FC51"/>
  <c r="ER49"/>
  <c r="DP40"/>
  <c r="DN40"/>
  <c r="DQ40"/>
  <c r="DO40"/>
  <c r="DM40"/>
  <c r="DP39"/>
  <c r="DQ39"/>
  <c r="DO39"/>
  <c r="DM39"/>
  <c r="DN39"/>
  <c r="DP32"/>
  <c r="DQ32"/>
  <c r="DO32"/>
  <c r="DM32"/>
  <c r="DN32"/>
  <c r="DP31"/>
  <c r="DQ31"/>
  <c r="DO31"/>
  <c r="DM31"/>
  <c r="DN31"/>
  <c r="FF31"/>
  <c r="ES29"/>
  <c r="FL31" s="1"/>
  <c r="DP29"/>
  <c r="DQ29"/>
  <c r="DO29"/>
  <c r="DM29"/>
  <c r="DN29"/>
  <c r="DN26"/>
  <c r="DQ26"/>
  <c r="DO26"/>
  <c r="DM26"/>
  <c r="DP26"/>
  <c r="EF144" s="1"/>
  <c r="FC27"/>
  <c r="ER25"/>
  <c r="ET25"/>
  <c r="FA27" s="1"/>
  <c r="DW144"/>
  <c r="FC175"/>
  <c r="ER173"/>
  <c r="ER93"/>
  <c r="FC95"/>
  <c r="FC79"/>
  <c r="ER77"/>
  <c r="FC63"/>
  <c r="ER61"/>
  <c r="DM269"/>
  <c r="DN269"/>
  <c r="DM266"/>
  <c r="DN266"/>
  <c r="DM263"/>
  <c r="DN263"/>
  <c r="FF263"/>
  <c r="ES261"/>
  <c r="FL263" s="1"/>
  <c r="ES258"/>
  <c r="EV258" s="1"/>
  <c r="FF259"/>
  <c r="DM256"/>
  <c r="DN256"/>
  <c r="DM253"/>
  <c r="DN253"/>
  <c r="DM250"/>
  <c r="DN250"/>
  <c r="DM247"/>
  <c r="DN247"/>
  <c r="FF247"/>
  <c r="ES245"/>
  <c r="FL247" s="1"/>
  <c r="ES242"/>
  <c r="FF243"/>
  <c r="DM240"/>
  <c r="EC364" s="1"/>
  <c r="DN240"/>
  <c r="DM237"/>
  <c r="DN237"/>
  <c r="DM234"/>
  <c r="DN234"/>
  <c r="DM231"/>
  <c r="DN231"/>
  <c r="FF231"/>
  <c r="ES229"/>
  <c r="FL231" s="1"/>
  <c r="ES226"/>
  <c r="EV226" s="1"/>
  <c r="FF227"/>
  <c r="DM224"/>
  <c r="DN224"/>
  <c r="DM221"/>
  <c r="DN221"/>
  <c r="DM218"/>
  <c r="DN218"/>
  <c r="DM215"/>
  <c r="DN215"/>
  <c r="FF215"/>
  <c r="ES213"/>
  <c r="FL215" s="1"/>
  <c r="ES210"/>
  <c r="FF211"/>
  <c r="DM208"/>
  <c r="DN208"/>
  <c r="DM205"/>
  <c r="DN205"/>
  <c r="DM202"/>
  <c r="DN202"/>
  <c r="DM199"/>
  <c r="DN199"/>
  <c r="FF199"/>
  <c r="ES197"/>
  <c r="FL199" s="1"/>
  <c r="ES194"/>
  <c r="EV194" s="1"/>
  <c r="FF195"/>
  <c r="DM192"/>
  <c r="DN192"/>
  <c r="DM189"/>
  <c r="DN189"/>
  <c r="DM186"/>
  <c r="DN186"/>
  <c r="DM183"/>
  <c r="DN183"/>
  <c r="FF183"/>
  <c r="ES181"/>
  <c r="FL183" s="1"/>
  <c r="ES178"/>
  <c r="EV178" s="1"/>
  <c r="FF179"/>
  <c r="DM176"/>
  <c r="DN176"/>
  <c r="DM173"/>
  <c r="DN173"/>
  <c r="DM170"/>
  <c r="DN170"/>
  <c r="DM167"/>
  <c r="DN167"/>
  <c r="FF167"/>
  <c r="ES165"/>
  <c r="FL167" s="1"/>
  <c r="ES162"/>
  <c r="EV162" s="1"/>
  <c r="FF163"/>
  <c r="DM160"/>
  <c r="DN160"/>
  <c r="DM157"/>
  <c r="DN157"/>
  <c r="DM154"/>
  <c r="DN154"/>
  <c r="DM194"/>
  <c r="DN194"/>
  <c r="DM191"/>
  <c r="DN191"/>
  <c r="FF191"/>
  <c r="ES189"/>
  <c r="DM181"/>
  <c r="DN181"/>
  <c r="DM175"/>
  <c r="DN175"/>
  <c r="DM168"/>
  <c r="DN168"/>
  <c r="DM165"/>
  <c r="DN165"/>
  <c r="FF159"/>
  <c r="ES157"/>
  <c r="DJ531"/>
  <c r="EV526"/>
  <c r="DJ515"/>
  <c r="DJ511"/>
  <c r="DJ509"/>
  <c r="DJ506"/>
  <c r="DL504"/>
  <c r="DL503"/>
  <c r="FE503"/>
  <c r="DL501"/>
  <c r="FA503"/>
  <c r="DL498"/>
  <c r="DJ496"/>
  <c r="DJ495"/>
  <c r="FG495"/>
  <c r="DJ493"/>
  <c r="ER535"/>
  <c r="ER511"/>
  <c r="EV511" s="1"/>
  <c r="ES535"/>
  <c r="DJ535"/>
  <c r="DZ535" s="1"/>
  <c r="DJ526"/>
  <c r="DJ523"/>
  <c r="DJ516"/>
  <c r="EV515"/>
  <c r="FE515"/>
  <c r="DJ513"/>
  <c r="EV510"/>
  <c r="DJ510"/>
  <c r="DJ508"/>
  <c r="EV507"/>
  <c r="DJ507"/>
  <c r="ES506"/>
  <c r="EV506" s="1"/>
  <c r="FG507"/>
  <c r="DJ505"/>
  <c r="DK504"/>
  <c r="DK503"/>
  <c r="DL502"/>
  <c r="FH503"/>
  <c r="FD503"/>
  <c r="DK501"/>
  <c r="FB503"/>
  <c r="DL500"/>
  <c r="DL499"/>
  <c r="DK498"/>
  <c r="EA534" s="1"/>
  <c r="FE499"/>
  <c r="DL497"/>
  <c r="FA499"/>
  <c r="ES495"/>
  <c r="EV495" s="1"/>
  <c r="EV494"/>
  <c r="DJ494"/>
  <c r="FJ495"/>
  <c r="DJ492"/>
  <c r="EV491"/>
  <c r="DJ491"/>
  <c r="FG491"/>
  <c r="DJ489"/>
  <c r="EV486"/>
  <c r="DJ486"/>
  <c r="DJ484"/>
  <c r="EV483"/>
  <c r="DJ483"/>
  <c r="DJ481"/>
  <c r="EV478"/>
  <c r="DJ478"/>
  <c r="DJ476"/>
  <c r="EV475"/>
  <c r="DJ475"/>
  <c r="FG475"/>
  <c r="DJ473"/>
  <c r="EV470"/>
  <c r="DJ470"/>
  <c r="DJ468"/>
  <c r="EV467"/>
  <c r="DJ467"/>
  <c r="DJ465"/>
  <c r="EV462"/>
  <c r="DJ462"/>
  <c r="DJ460"/>
  <c r="EV459"/>
  <c r="DJ459"/>
  <c r="FG459"/>
  <c r="DJ457"/>
  <c r="EV454"/>
  <c r="DJ454"/>
  <c r="DJ452"/>
  <c r="EV451"/>
  <c r="DJ451"/>
  <c r="DJ449"/>
  <c r="EV446"/>
  <c r="DJ446"/>
  <c r="DJ444"/>
  <c r="EV443"/>
  <c r="DJ443"/>
  <c r="FB539"/>
  <c r="EA535"/>
  <c r="ER534"/>
  <c r="EV534" s="1"/>
  <c r="FB531"/>
  <c r="FD523"/>
  <c r="FH523"/>
  <c r="FB515"/>
  <c r="FF535"/>
  <c r="FF507"/>
  <c r="DJ479"/>
  <c r="DJ463"/>
  <c r="DJ447"/>
  <c r="FE443"/>
  <c r="DL441"/>
  <c r="FA443"/>
  <c r="DL438"/>
  <c r="DJ436"/>
  <c r="DJ435"/>
  <c r="FG435"/>
  <c r="DJ433"/>
  <c r="DJ430"/>
  <c r="DL428"/>
  <c r="DL427"/>
  <c r="FE427"/>
  <c r="DL425"/>
  <c r="FA427"/>
  <c r="ES490"/>
  <c r="EV490" s="1"/>
  <c r="AG488"/>
  <c r="DQ488" s="1"/>
  <c r="ES487"/>
  <c r="EV487" s="1"/>
  <c r="AG485"/>
  <c r="DO485" s="1"/>
  <c r="AG482"/>
  <c r="DQ482" s="1"/>
  <c r="AG479"/>
  <c r="DO479" s="1"/>
  <c r="ES474"/>
  <c r="EV474" s="1"/>
  <c r="AG472"/>
  <c r="DQ472" s="1"/>
  <c r="ES471"/>
  <c r="EV471" s="1"/>
  <c r="AG469"/>
  <c r="DO469" s="1"/>
  <c r="AG466"/>
  <c r="DQ466" s="1"/>
  <c r="AG463"/>
  <c r="DO463" s="1"/>
  <c r="ES458"/>
  <c r="FL459" s="1"/>
  <c r="AG456"/>
  <c r="DQ456" s="1"/>
  <c r="ES455"/>
  <c r="EV455" s="1"/>
  <c r="AG453"/>
  <c r="DO453" s="1"/>
  <c r="DY534"/>
  <c r="AG450"/>
  <c r="DQ450" s="1"/>
  <c r="AG447"/>
  <c r="DO447" s="1"/>
  <c r="ES442"/>
  <c r="EV442" s="1"/>
  <c r="DJ487"/>
  <c r="DJ480"/>
  <c r="EV479"/>
  <c r="FE479"/>
  <c r="DJ477"/>
  <c r="ES473"/>
  <c r="FL475" s="1"/>
  <c r="FG471"/>
  <c r="FA471"/>
  <c r="EV466"/>
  <c r="DJ458"/>
  <c r="DJ455"/>
  <c r="DJ448"/>
  <c r="EV447"/>
  <c r="FE447"/>
  <c r="DJ445"/>
  <c r="DL442"/>
  <c r="FH443"/>
  <c r="FD443"/>
  <c r="DK441"/>
  <c r="DL440"/>
  <c r="DL439"/>
  <c r="DK438"/>
  <c r="FE439"/>
  <c r="DL437"/>
  <c r="FA439"/>
  <c r="ES435"/>
  <c r="EV435" s="1"/>
  <c r="EV434"/>
  <c r="DJ434"/>
  <c r="FJ435"/>
  <c r="DJ432"/>
  <c r="EV431"/>
  <c r="DJ431"/>
  <c r="ES430"/>
  <c r="EV430" s="1"/>
  <c r="FG431"/>
  <c r="DJ429"/>
  <c r="DK428"/>
  <c r="DK427"/>
  <c r="DL426"/>
  <c r="FH427"/>
  <c r="FD427"/>
  <c r="DK425"/>
  <c r="FB427"/>
  <c r="DL424"/>
  <c r="DL423"/>
  <c r="FE423"/>
  <c r="DL421"/>
  <c r="FA423"/>
  <c r="DL408"/>
  <c r="DL406"/>
  <c r="DL405"/>
  <c r="FE405"/>
  <c r="DL403"/>
  <c r="FA405"/>
  <c r="DL400"/>
  <c r="DL398"/>
  <c r="DL397"/>
  <c r="FE397"/>
  <c r="DL395"/>
  <c r="FA397"/>
  <c r="DL392"/>
  <c r="DL390"/>
  <c r="DL389"/>
  <c r="FE389"/>
  <c r="DL387"/>
  <c r="FA389"/>
  <c r="DL384"/>
  <c r="DL382"/>
  <c r="DL381"/>
  <c r="FE381"/>
  <c r="DL379"/>
  <c r="FA381"/>
  <c r="DL376"/>
  <c r="DL374"/>
  <c r="DL373"/>
  <c r="FE373"/>
  <c r="DL371"/>
  <c r="FA373"/>
  <c r="DL368"/>
  <c r="DL366"/>
  <c r="DL363"/>
  <c r="FA365"/>
  <c r="DP491"/>
  <c r="FD487"/>
  <c r="FH487"/>
  <c r="FB479"/>
  <c r="FD471"/>
  <c r="FH471"/>
  <c r="FB463"/>
  <c r="FD455"/>
  <c r="FH455"/>
  <c r="FB447"/>
  <c r="FF439"/>
  <c r="DJ401"/>
  <c r="EV396"/>
  <c r="DJ385"/>
  <c r="FA385"/>
  <c r="DL380"/>
  <c r="DL377"/>
  <c r="DJ372"/>
  <c r="DL370"/>
  <c r="FA369"/>
  <c r="DJ364"/>
  <c r="DL360"/>
  <c r="DL358"/>
  <c r="DL357"/>
  <c r="FE357"/>
  <c r="DL355"/>
  <c r="FA357"/>
  <c r="DL352"/>
  <c r="DL350"/>
  <c r="DL348"/>
  <c r="DL347"/>
  <c r="FE347"/>
  <c r="DL345"/>
  <c r="FA347"/>
  <c r="DL342"/>
  <c r="DL340"/>
  <c r="DL339"/>
  <c r="FE339"/>
  <c r="DL337"/>
  <c r="FA339"/>
  <c r="ER365"/>
  <c r="EV365" s="1"/>
  <c r="ES489"/>
  <c r="FL491" s="1"/>
  <c r="FF459"/>
  <c r="DJ422"/>
  <c r="DJ419"/>
  <c r="DJ415"/>
  <c r="DJ411"/>
  <c r="DJ409"/>
  <c r="DJ402"/>
  <c r="FE401"/>
  <c r="DJ399"/>
  <c r="ES395"/>
  <c r="FL397" s="1"/>
  <c r="FG393"/>
  <c r="FA393"/>
  <c r="EV388"/>
  <c r="DJ383"/>
  <c r="DJ380"/>
  <c r="FG377"/>
  <c r="DJ370"/>
  <c r="ER369"/>
  <c r="DJ367"/>
  <c r="AG422"/>
  <c r="DQ422" s="1"/>
  <c r="AG419"/>
  <c r="DO419" s="1"/>
  <c r="AG417"/>
  <c r="DQ417" s="1"/>
  <c r="AG415"/>
  <c r="DO415" s="1"/>
  <c r="AG413"/>
  <c r="DQ413" s="1"/>
  <c r="AG411"/>
  <c r="DO411" s="1"/>
  <c r="AG409"/>
  <c r="DQ409" s="1"/>
  <c r="FJ409"/>
  <c r="AG402"/>
  <c r="DO402" s="1"/>
  <c r="ES401"/>
  <c r="EV401" s="1"/>
  <c r="AG399"/>
  <c r="DQ399" s="1"/>
  <c r="AG396"/>
  <c r="DO396" s="1"/>
  <c r="AG393"/>
  <c r="DQ393" s="1"/>
  <c r="FJ393"/>
  <c r="AG386"/>
  <c r="DO386" s="1"/>
  <c r="ES385"/>
  <c r="EV385" s="1"/>
  <c r="AG383"/>
  <c r="DQ383" s="1"/>
  <c r="AG380"/>
  <c r="DO380" s="1"/>
  <c r="AG377"/>
  <c r="DQ377" s="1"/>
  <c r="FJ377"/>
  <c r="ES372"/>
  <c r="AG370"/>
  <c r="DO370" s="1"/>
  <c r="ES369"/>
  <c r="AG367"/>
  <c r="DQ367" s="1"/>
  <c r="DJ361"/>
  <c r="DJ344"/>
  <c r="DJ341"/>
  <c r="DJ338"/>
  <c r="FG335"/>
  <c r="DJ333"/>
  <c r="DJ330"/>
  <c r="DL328"/>
  <c r="DL327"/>
  <c r="FE327"/>
  <c r="DL325"/>
  <c r="FA327"/>
  <c r="DL322"/>
  <c r="DJ320"/>
  <c r="DJ319"/>
  <c r="FG319"/>
  <c r="DJ317"/>
  <c r="DJ314"/>
  <c r="DL312"/>
  <c r="DL311"/>
  <c r="FE311"/>
  <c r="DL309"/>
  <c r="FA311"/>
  <c r="DL306"/>
  <c r="DJ304"/>
  <c r="DJ303"/>
  <c r="FG303"/>
  <c r="DJ301"/>
  <c r="DJ298"/>
  <c r="DL296"/>
  <c r="DL295"/>
  <c r="FE295"/>
  <c r="DL293"/>
  <c r="FA295"/>
  <c r="DL290"/>
  <c r="DJ288"/>
  <c r="DJ287"/>
  <c r="FG287"/>
  <c r="DJ285"/>
  <c r="DJ282"/>
  <c r="DL280"/>
  <c r="DL279"/>
  <c r="FE279"/>
  <c r="DL277"/>
  <c r="FA279"/>
  <c r="DL274"/>
  <c r="DJ272"/>
  <c r="DJ271"/>
  <c r="EA365"/>
  <c r="DO363"/>
  <c r="AG361"/>
  <c r="DO361" s="1"/>
  <c r="ES356"/>
  <c r="EV356" s="1"/>
  <c r="AG354"/>
  <c r="DQ354" s="1"/>
  <c r="ES353"/>
  <c r="EV353" s="1"/>
  <c r="AG351"/>
  <c r="DO351" s="1"/>
  <c r="ES349"/>
  <c r="EV349" s="1"/>
  <c r="ES346"/>
  <c r="EV346" s="1"/>
  <c r="AG344"/>
  <c r="DQ344" s="1"/>
  <c r="ES343"/>
  <c r="EV343" s="1"/>
  <c r="AG341"/>
  <c r="DO341" s="1"/>
  <c r="AG338"/>
  <c r="DQ338" s="1"/>
  <c r="AG335"/>
  <c r="DO335" s="1"/>
  <c r="FF373"/>
  <c r="DJ362"/>
  <c r="EV361"/>
  <c r="FE361"/>
  <c r="DJ359"/>
  <c r="ES355"/>
  <c r="FL357" s="1"/>
  <c r="FG353"/>
  <c r="FA353"/>
  <c r="DJ346"/>
  <c r="DJ343"/>
  <c r="DJ336"/>
  <c r="EV335"/>
  <c r="DJ334"/>
  <c r="DJ332"/>
  <c r="EV331"/>
  <c r="DJ331"/>
  <c r="ES330"/>
  <c r="EV330" s="1"/>
  <c r="FG331"/>
  <c r="DJ329"/>
  <c r="DK328"/>
  <c r="DK327"/>
  <c r="DL326"/>
  <c r="FH327"/>
  <c r="FD327"/>
  <c r="DK325"/>
  <c r="FB327"/>
  <c r="DL324"/>
  <c r="DL323"/>
  <c r="DK322"/>
  <c r="FE323"/>
  <c r="DL321"/>
  <c r="FA323"/>
  <c r="ES319"/>
  <c r="EV319" s="1"/>
  <c r="EV318"/>
  <c r="DJ318"/>
  <c r="FJ319"/>
  <c r="DJ316"/>
  <c r="EV315"/>
  <c r="DJ315"/>
  <c r="ES314"/>
  <c r="EV314" s="1"/>
  <c r="FG315"/>
  <c r="DJ313"/>
  <c r="DK312"/>
  <c r="DK311"/>
  <c r="DL310"/>
  <c r="FH311"/>
  <c r="FD311"/>
  <c r="DK309"/>
  <c r="FB311"/>
  <c r="DL308"/>
  <c r="DL307"/>
  <c r="DK306"/>
  <c r="FE307"/>
  <c r="DL305"/>
  <c r="FA307"/>
  <c r="ES303"/>
  <c r="EV303" s="1"/>
  <c r="EV302"/>
  <c r="DJ302"/>
  <c r="FJ303"/>
  <c r="DJ300"/>
  <c r="EV299"/>
  <c r="DJ299"/>
  <c r="ES298"/>
  <c r="EV298" s="1"/>
  <c r="FG299"/>
  <c r="DJ297"/>
  <c r="DK296"/>
  <c r="DK295"/>
  <c r="DL294"/>
  <c r="FH295"/>
  <c r="FD295"/>
  <c r="DK293"/>
  <c r="FB295"/>
  <c r="DL292"/>
  <c r="DL291"/>
  <c r="DK290"/>
  <c r="FE291"/>
  <c r="DL289"/>
  <c r="FA291"/>
  <c r="ES287"/>
  <c r="EV287" s="1"/>
  <c r="EV286"/>
  <c r="DJ286"/>
  <c r="FJ287"/>
  <c r="DJ284"/>
  <c r="EV283"/>
  <c r="DJ283"/>
  <c r="ES282"/>
  <c r="EV282" s="1"/>
  <c r="FG283"/>
  <c r="DJ281"/>
  <c r="DK280"/>
  <c r="DK279"/>
  <c r="DL278"/>
  <c r="FH279"/>
  <c r="FD279"/>
  <c r="DK277"/>
  <c r="FB279"/>
  <c r="DL276"/>
  <c r="DL275"/>
  <c r="DK274"/>
  <c r="EA364" s="1"/>
  <c r="FE275"/>
  <c r="DL273"/>
  <c r="FA275"/>
  <c r="ES271"/>
  <c r="EV271" s="1"/>
  <c r="EV270"/>
  <c r="DJ270"/>
  <c r="DJ268"/>
  <c r="EV267"/>
  <c r="DJ267"/>
  <c r="FG267"/>
  <c r="DJ265"/>
  <c r="EV262"/>
  <c r="DJ262"/>
  <c r="DJ260"/>
  <c r="EV259"/>
  <c r="DJ259"/>
  <c r="DJ257"/>
  <c r="EV254"/>
  <c r="DJ254"/>
  <c r="DJ252"/>
  <c r="EV251"/>
  <c r="DJ251"/>
  <c r="FG251"/>
  <c r="DJ249"/>
  <c r="EV246"/>
  <c r="DJ246"/>
  <c r="DJ244"/>
  <c r="EV243"/>
  <c r="DJ243"/>
  <c r="DJ241"/>
  <c r="EV238"/>
  <c r="DJ238"/>
  <c r="DJ236"/>
  <c r="EV235"/>
  <c r="DJ235"/>
  <c r="FG235"/>
  <c r="DJ233"/>
  <c r="EV230"/>
  <c r="DJ230"/>
  <c r="DJ228"/>
  <c r="EV227"/>
  <c r="DJ227"/>
  <c r="DJ225"/>
  <c r="EV222"/>
  <c r="DJ222"/>
  <c r="DJ220"/>
  <c r="EV219"/>
  <c r="DJ219"/>
  <c r="FG219"/>
  <c r="DJ217"/>
  <c r="EV214"/>
  <c r="DJ214"/>
  <c r="DJ212"/>
  <c r="EV211"/>
  <c r="DJ211"/>
  <c r="DJ209"/>
  <c r="EV206"/>
  <c r="DJ206"/>
  <c r="DJ204"/>
  <c r="EV203"/>
  <c r="DJ203"/>
  <c r="FG203"/>
  <c r="DJ201"/>
  <c r="EV198"/>
  <c r="DJ198"/>
  <c r="DJ196"/>
  <c r="EV195"/>
  <c r="DJ195"/>
  <c r="DJ193"/>
  <c r="EV190"/>
  <c r="DJ190"/>
  <c r="DJ188"/>
  <c r="EV187"/>
  <c r="DJ187"/>
  <c r="FG187"/>
  <c r="DJ185"/>
  <c r="EV182"/>
  <c r="DJ182"/>
  <c r="DJ180"/>
  <c r="EV179"/>
  <c r="DJ179"/>
  <c r="DJ177"/>
  <c r="EV174"/>
  <c r="DJ174"/>
  <c r="DJ172"/>
  <c r="EV171"/>
  <c r="DJ171"/>
  <c r="FG171"/>
  <c r="DJ169"/>
  <c r="EV166"/>
  <c r="DJ166"/>
  <c r="DJ164"/>
  <c r="EV163"/>
  <c r="DJ163"/>
  <c r="DJ161"/>
  <c r="EV158"/>
  <c r="DJ158"/>
  <c r="DJ156"/>
  <c r="EV155"/>
  <c r="DJ155"/>
  <c r="FG155"/>
  <c r="DJ153"/>
  <c r="ER364"/>
  <c r="EV364" s="1"/>
  <c r="FB361"/>
  <c r="FD353"/>
  <c r="FH353"/>
  <c r="FD343"/>
  <c r="FH343"/>
  <c r="FF315"/>
  <c r="FF283"/>
  <c r="FA271"/>
  <c r="DL266"/>
  <c r="DJ255"/>
  <c r="EV250"/>
  <c r="DJ239"/>
  <c r="EV234"/>
  <c r="DJ223"/>
  <c r="EV218"/>
  <c r="DJ207"/>
  <c r="EV202"/>
  <c r="FG191"/>
  <c r="DJ146"/>
  <c r="DJ141"/>
  <c r="DJ138"/>
  <c r="EV130"/>
  <c r="FL131"/>
  <c r="DJ125"/>
  <c r="DJ112"/>
  <c r="FL107"/>
  <c r="DL101"/>
  <c r="FL99"/>
  <c r="FE95"/>
  <c r="FL91"/>
  <c r="EV82"/>
  <c r="FL75"/>
  <c r="DJ72"/>
  <c r="DJ63"/>
  <c r="FA39"/>
  <c r="FD271"/>
  <c r="FH271"/>
  <c r="FF347"/>
  <c r="FF307"/>
  <c r="FF275"/>
  <c r="DJ269"/>
  <c r="DJ266"/>
  <c r="DJ263"/>
  <c r="DJ256"/>
  <c r="FE255"/>
  <c r="DJ253"/>
  <c r="ES249"/>
  <c r="FL251" s="1"/>
  <c r="FG247"/>
  <c r="FA247"/>
  <c r="EV242"/>
  <c r="DJ234"/>
  <c r="DJ231"/>
  <c r="DJ224"/>
  <c r="FE223"/>
  <c r="DJ221"/>
  <c r="ES217"/>
  <c r="FL219" s="1"/>
  <c r="FG215"/>
  <c r="FA215"/>
  <c r="EV210"/>
  <c r="DJ202"/>
  <c r="DJ199"/>
  <c r="FG199"/>
  <c r="FA199"/>
  <c r="DL194"/>
  <c r="DL191"/>
  <c r="ES185"/>
  <c r="FA183"/>
  <c r="DJ176"/>
  <c r="ES169"/>
  <c r="FL171" s="1"/>
  <c r="DL168"/>
  <c r="DJ167"/>
  <c r="FA167"/>
  <c r="DJ160"/>
  <c r="DJ154"/>
  <c r="DK152"/>
  <c r="DK151"/>
  <c r="DL150"/>
  <c r="FH151"/>
  <c r="FD151"/>
  <c r="DK149"/>
  <c r="FB151"/>
  <c r="DL148"/>
  <c r="DJ147"/>
  <c r="FE147"/>
  <c r="DY145"/>
  <c r="DK144"/>
  <c r="DK143"/>
  <c r="DJ142"/>
  <c r="DL140"/>
  <c r="DJ139"/>
  <c r="DL137"/>
  <c r="DK136"/>
  <c r="DK135"/>
  <c r="DJ134"/>
  <c r="DL132"/>
  <c r="DL131"/>
  <c r="DK130"/>
  <c r="FE131"/>
  <c r="DL129"/>
  <c r="FA131"/>
  <c r="EV126"/>
  <c r="DJ126"/>
  <c r="FJ127"/>
  <c r="DJ124"/>
  <c r="EV123"/>
  <c r="DL123"/>
  <c r="DK122"/>
  <c r="DL121"/>
  <c r="FA123"/>
  <c r="ES119"/>
  <c r="EV119" s="1"/>
  <c r="EV118"/>
  <c r="DL118"/>
  <c r="DK117"/>
  <c r="DJ116"/>
  <c r="EV115"/>
  <c r="DL115"/>
  <c r="DK114"/>
  <c r="DJ113"/>
  <c r="EV110"/>
  <c r="DL110"/>
  <c r="DK109"/>
  <c r="DL108"/>
  <c r="DL107"/>
  <c r="DK106"/>
  <c r="FE107"/>
  <c r="DL105"/>
  <c r="FA107"/>
  <c r="EV102"/>
  <c r="DJ102"/>
  <c r="FJ103"/>
  <c r="DJ100"/>
  <c r="EV99"/>
  <c r="DL99"/>
  <c r="DK98"/>
  <c r="DJ97"/>
  <c r="EV94"/>
  <c r="DJ94"/>
  <c r="FJ95"/>
  <c r="DL92"/>
  <c r="DJ91"/>
  <c r="DJ89"/>
  <c r="DK88"/>
  <c r="DK87"/>
  <c r="DL86"/>
  <c r="FH87"/>
  <c r="FD87"/>
  <c r="DK85"/>
  <c r="FB87"/>
  <c r="DL84"/>
  <c r="DL83"/>
  <c r="DK82"/>
  <c r="FE83"/>
  <c r="DL81"/>
  <c r="FA83"/>
  <c r="EV78"/>
  <c r="DL78"/>
  <c r="DK77"/>
  <c r="DJ76"/>
  <c r="EV75"/>
  <c r="DL75"/>
  <c r="FG75"/>
  <c r="DJ73"/>
  <c r="DK72"/>
  <c r="DK71"/>
  <c r="DJ70"/>
  <c r="DL68"/>
  <c r="DJ67"/>
  <c r="DL65"/>
  <c r="FA67"/>
  <c r="DK64"/>
  <c r="DK63"/>
  <c r="DJ62"/>
  <c r="DL60"/>
  <c r="DJ59"/>
  <c r="DJ57"/>
  <c r="DK56"/>
  <c r="DK55"/>
  <c r="DJ54"/>
  <c r="FH55"/>
  <c r="FD55"/>
  <c r="DK53"/>
  <c r="FB55"/>
  <c r="DJ52"/>
  <c r="EV51"/>
  <c r="DJ51"/>
  <c r="FG51"/>
  <c r="DJ49"/>
  <c r="DK48"/>
  <c r="DK47"/>
  <c r="DL46"/>
  <c r="FH47"/>
  <c r="FD47"/>
  <c r="DK45"/>
  <c r="FB47"/>
  <c r="DJ44"/>
  <c r="EV43"/>
  <c r="DL43"/>
  <c r="DK42"/>
  <c r="DL41"/>
  <c r="FA43"/>
  <c r="EV38"/>
  <c r="DL38"/>
  <c r="DK37"/>
  <c r="DL36"/>
  <c r="DL35"/>
  <c r="DK34"/>
  <c r="FE35"/>
  <c r="DL33"/>
  <c r="FA35"/>
  <c r="EV30"/>
  <c r="DJ30"/>
  <c r="FJ31"/>
  <c r="DJ28"/>
  <c r="EV27"/>
  <c r="DL27"/>
  <c r="FG27"/>
  <c r="DL25"/>
  <c r="DJ191"/>
  <c r="DJ184"/>
  <c r="FG159"/>
  <c r="DL151"/>
  <c r="FG151"/>
  <c r="DJ149"/>
  <c r="FD147"/>
  <c r="DJ144"/>
  <c r="FG143"/>
  <c r="DL138"/>
  <c r="ES137"/>
  <c r="FL139" s="1"/>
  <c r="DL136"/>
  <c r="FG135"/>
  <c r="DL128"/>
  <c r="DJ127"/>
  <c r="FF123"/>
  <c r="ER122"/>
  <c r="EV122" s="1"/>
  <c r="DJ122"/>
  <c r="DJ120"/>
  <c r="FA119"/>
  <c r="ES113"/>
  <c r="FL115" s="1"/>
  <c r="DL112"/>
  <c r="FG111"/>
  <c r="DL109"/>
  <c r="DL106"/>
  <c r="DJ104"/>
  <c r="DJ103"/>
  <c r="DJ101"/>
  <c r="DL98"/>
  <c r="DJ96"/>
  <c r="ER95"/>
  <c r="EV95" s="1"/>
  <c r="FA95"/>
  <c r="DJ88"/>
  <c r="DL87"/>
  <c r="FG87"/>
  <c r="DJ85"/>
  <c r="DL79"/>
  <c r="FI79"/>
  <c r="DJ77"/>
  <c r="ER74"/>
  <c r="EV74" s="1"/>
  <c r="ER71"/>
  <c r="EV71" s="1"/>
  <c r="FG71"/>
  <c r="ER66"/>
  <c r="EV66" s="1"/>
  <c r="ES65"/>
  <c r="FL67" s="1"/>
  <c r="ER63"/>
  <c r="EV63" s="1"/>
  <c r="FA63"/>
  <c r="DJ58"/>
  <c r="FE55"/>
  <c r="DL53"/>
  <c r="DJ50"/>
  <c r="DL48"/>
  <c r="FG47"/>
  <c r="DJ42"/>
  <c r="DL40"/>
  <c r="FG39"/>
  <c r="DL37"/>
  <c r="ER26"/>
  <c r="EV26" s="1"/>
  <c r="DJ26"/>
  <c r="EG144"/>
  <c r="EC144"/>
  <c r="AG269"/>
  <c r="DO269" s="1"/>
  <c r="AG266"/>
  <c r="DQ266" s="1"/>
  <c r="AG263"/>
  <c r="DO263" s="1"/>
  <c r="FJ263"/>
  <c r="AG256"/>
  <c r="DQ256" s="1"/>
  <c r="ES255"/>
  <c r="EV255" s="1"/>
  <c r="AG253"/>
  <c r="DO253" s="1"/>
  <c r="AG250"/>
  <c r="DQ250" s="1"/>
  <c r="AG247"/>
  <c r="DO247" s="1"/>
  <c r="FJ247"/>
  <c r="DY364"/>
  <c r="AG240"/>
  <c r="DQ240" s="1"/>
  <c r="ES239"/>
  <c r="EV239" s="1"/>
  <c r="AG237"/>
  <c r="DO237" s="1"/>
  <c r="AG234"/>
  <c r="DQ234" s="1"/>
  <c r="AG231"/>
  <c r="DO231" s="1"/>
  <c r="FJ231"/>
  <c r="AG224"/>
  <c r="DQ224" s="1"/>
  <c r="ES223"/>
  <c r="EV223" s="1"/>
  <c r="AG221"/>
  <c r="DO221" s="1"/>
  <c r="AG218"/>
  <c r="DQ218" s="1"/>
  <c r="AG215"/>
  <c r="DO215" s="1"/>
  <c r="FJ215"/>
  <c r="AG208"/>
  <c r="DQ208" s="1"/>
  <c r="ES207"/>
  <c r="EV207" s="1"/>
  <c r="AG205"/>
  <c r="DO205" s="1"/>
  <c r="AG202"/>
  <c r="DQ202" s="1"/>
  <c r="AG199"/>
  <c r="DO199" s="1"/>
  <c r="FJ199"/>
  <c r="AG192"/>
  <c r="DQ192" s="1"/>
  <c r="ES191"/>
  <c r="EV191" s="1"/>
  <c r="AG189"/>
  <c r="DO189" s="1"/>
  <c r="AG186"/>
  <c r="DQ186" s="1"/>
  <c r="AG183"/>
  <c r="DO183" s="1"/>
  <c r="FJ183"/>
  <c r="AG176"/>
  <c r="DQ176" s="1"/>
  <c r="ES175"/>
  <c r="EV175" s="1"/>
  <c r="AG173"/>
  <c r="DO173" s="1"/>
  <c r="AG170"/>
  <c r="DQ170" s="1"/>
  <c r="AG167"/>
  <c r="DO167" s="1"/>
  <c r="FJ167"/>
  <c r="AG160"/>
  <c r="DQ160" s="1"/>
  <c r="ES159"/>
  <c r="EV159" s="1"/>
  <c r="AG157"/>
  <c r="DO157" s="1"/>
  <c r="AG154"/>
  <c r="DQ154" s="1"/>
  <c r="AG194"/>
  <c r="DO194" s="1"/>
  <c r="AG191"/>
  <c r="DQ191" s="1"/>
  <c r="FJ191"/>
  <c r="ES186"/>
  <c r="AG181"/>
  <c r="DO181" s="1"/>
  <c r="AG175"/>
  <c r="DQ175" s="1"/>
  <c r="AG168"/>
  <c r="DO168" s="1"/>
  <c r="AG165"/>
  <c r="DQ165" s="1"/>
  <c r="FJ159"/>
  <c r="FF251"/>
  <c r="FF219"/>
  <c r="FF139"/>
  <c r="FF107"/>
  <c r="FF91"/>
  <c r="FF75"/>
  <c r="DX144"/>
  <c r="FF187"/>
  <c r="FF171"/>
  <c r="FF155"/>
  <c r="FF131"/>
  <c r="FF99"/>
  <c r="FF51"/>
  <c r="ES33"/>
  <c r="FL35" s="1"/>
  <c r="DQ536" l="1"/>
  <c r="DP536"/>
  <c r="FL315"/>
  <c r="FL507"/>
  <c r="EE144"/>
  <c r="ED144"/>
  <c r="DZ145"/>
  <c r="FL283"/>
  <c r="FK95"/>
  <c r="EV93"/>
  <c r="FM95" s="1"/>
  <c r="FK59"/>
  <c r="EV57"/>
  <c r="FM59" s="1"/>
  <c r="FK67"/>
  <c r="EV65"/>
  <c r="FM67" s="1"/>
  <c r="FK75"/>
  <c r="EV73"/>
  <c r="FM75" s="1"/>
  <c r="FK139"/>
  <c r="EV137"/>
  <c r="FM139" s="1"/>
  <c r="FK167"/>
  <c r="EV165"/>
  <c r="FM167" s="1"/>
  <c r="FK183"/>
  <c r="EV181"/>
  <c r="FM183" s="1"/>
  <c r="FK231"/>
  <c r="EV229"/>
  <c r="FM231" s="1"/>
  <c r="FK263"/>
  <c r="EV261"/>
  <c r="FM263" s="1"/>
  <c r="FK119"/>
  <c r="EV117"/>
  <c r="FM119" s="1"/>
  <c r="FK207"/>
  <c r="EV205"/>
  <c r="FM207" s="1"/>
  <c r="FK223"/>
  <c r="EV221"/>
  <c r="FM223" s="1"/>
  <c r="FK239"/>
  <c r="EV237"/>
  <c r="FM239" s="1"/>
  <c r="FK255"/>
  <c r="EV253"/>
  <c r="FM255" s="1"/>
  <c r="FK271"/>
  <c r="EV269"/>
  <c r="FM271" s="1"/>
  <c r="FK155"/>
  <c r="EV153"/>
  <c r="FM155" s="1"/>
  <c r="FK163"/>
  <c r="EV161"/>
  <c r="FM163" s="1"/>
  <c r="FK171"/>
  <c r="EV169"/>
  <c r="FM171" s="1"/>
  <c r="FK179"/>
  <c r="EV177"/>
  <c r="FM179" s="1"/>
  <c r="FK187"/>
  <c r="EV185"/>
  <c r="FK195"/>
  <c r="EV193"/>
  <c r="FM195" s="1"/>
  <c r="FK203"/>
  <c r="EV201"/>
  <c r="FM203" s="1"/>
  <c r="FK211"/>
  <c r="EV209"/>
  <c r="FM211" s="1"/>
  <c r="FK219"/>
  <c r="EV217"/>
  <c r="FM219" s="1"/>
  <c r="FK227"/>
  <c r="EV225"/>
  <c r="FM227" s="1"/>
  <c r="FK235"/>
  <c r="EV233"/>
  <c r="FM235" s="1"/>
  <c r="FK243"/>
  <c r="EV241"/>
  <c r="FM243" s="1"/>
  <c r="FK251"/>
  <c r="EV249"/>
  <c r="FM251" s="1"/>
  <c r="FK259"/>
  <c r="EV257"/>
  <c r="FM259" s="1"/>
  <c r="FK267"/>
  <c r="EV265"/>
  <c r="FK283"/>
  <c r="EV281"/>
  <c r="FM283" s="1"/>
  <c r="FK299"/>
  <c r="EV297"/>
  <c r="FM299" s="1"/>
  <c r="FK315"/>
  <c r="EV313"/>
  <c r="FM315" s="1"/>
  <c r="FK331"/>
  <c r="EV329"/>
  <c r="FM331" s="1"/>
  <c r="FK343"/>
  <c r="EV341"/>
  <c r="FM343" s="1"/>
  <c r="FK409"/>
  <c r="EV407"/>
  <c r="FM409" s="1"/>
  <c r="FK369"/>
  <c r="EV367"/>
  <c r="FK385"/>
  <c r="EV383"/>
  <c r="FM385" s="1"/>
  <c r="FK401"/>
  <c r="EV399"/>
  <c r="FM401" s="1"/>
  <c r="FK431"/>
  <c r="EV429"/>
  <c r="FM431" s="1"/>
  <c r="FK455"/>
  <c r="EV453"/>
  <c r="FM455" s="1"/>
  <c r="FK487"/>
  <c r="EV485"/>
  <c r="FM487" s="1"/>
  <c r="FK435"/>
  <c r="EV433"/>
  <c r="FM435" s="1"/>
  <c r="FK447"/>
  <c r="EV445"/>
  <c r="FM447" s="1"/>
  <c r="FK463"/>
  <c r="EV461"/>
  <c r="FM463" s="1"/>
  <c r="FK479"/>
  <c r="EV477"/>
  <c r="FM479" s="1"/>
  <c r="FK451"/>
  <c r="EV449"/>
  <c r="FM451" s="1"/>
  <c r="FK459"/>
  <c r="EV457"/>
  <c r="FK467"/>
  <c r="EV465"/>
  <c r="FM467" s="1"/>
  <c r="FK475"/>
  <c r="EV473"/>
  <c r="FM475" s="1"/>
  <c r="FK483"/>
  <c r="EV481"/>
  <c r="FM483" s="1"/>
  <c r="FK491"/>
  <c r="EV489"/>
  <c r="FM491" s="1"/>
  <c r="FK523"/>
  <c r="EV521"/>
  <c r="FM523" s="1"/>
  <c r="FK495"/>
  <c r="EV493"/>
  <c r="FM495" s="1"/>
  <c r="FK511"/>
  <c r="EV509"/>
  <c r="FM511" s="1"/>
  <c r="FK515"/>
  <c r="EV513"/>
  <c r="FM515" s="1"/>
  <c r="FK531"/>
  <c r="EV529"/>
  <c r="FM531" s="1"/>
  <c r="FK539"/>
  <c r="EV537"/>
  <c r="FM539" s="1"/>
  <c r="DO442"/>
  <c r="DP442"/>
  <c r="DQ442"/>
  <c r="FK31"/>
  <c r="EV29"/>
  <c r="FM31" s="1"/>
  <c r="FK39"/>
  <c r="EV37"/>
  <c r="FM39" s="1"/>
  <c r="FK47"/>
  <c r="EV45"/>
  <c r="FM47" s="1"/>
  <c r="FK55"/>
  <c r="EV53"/>
  <c r="FM55" s="1"/>
  <c r="FK71"/>
  <c r="EV69"/>
  <c r="FM71" s="1"/>
  <c r="FK87"/>
  <c r="EV85"/>
  <c r="FM87" s="1"/>
  <c r="FK111"/>
  <c r="EV109"/>
  <c r="FM111" s="1"/>
  <c r="EV125"/>
  <c r="FM127" s="1"/>
  <c r="FK127"/>
  <c r="FK135"/>
  <c r="EV133"/>
  <c r="FM135" s="1"/>
  <c r="FK143"/>
  <c r="EV141"/>
  <c r="FM143" s="1"/>
  <c r="FK151"/>
  <c r="EV149"/>
  <c r="FM151" s="1"/>
  <c r="FK191"/>
  <c r="EV189"/>
  <c r="FM191" s="1"/>
  <c r="FK35"/>
  <c r="EV33"/>
  <c r="FM35" s="1"/>
  <c r="FK43"/>
  <c r="EV41"/>
  <c r="FM43" s="1"/>
  <c r="FK83"/>
  <c r="EV81"/>
  <c r="FM83" s="1"/>
  <c r="FK99"/>
  <c r="EV97"/>
  <c r="FM99" s="1"/>
  <c r="FK131"/>
  <c r="EV129"/>
  <c r="FM131" s="1"/>
  <c r="FK199"/>
  <c r="EV197"/>
  <c r="FM199" s="1"/>
  <c r="FK215"/>
  <c r="EV213"/>
  <c r="FM215" s="1"/>
  <c r="FK247"/>
  <c r="EV245"/>
  <c r="FM247" s="1"/>
  <c r="FK103"/>
  <c r="EV101"/>
  <c r="FM103" s="1"/>
  <c r="FK159"/>
  <c r="EV157"/>
  <c r="FM159" s="1"/>
  <c r="FK275"/>
  <c r="EV273"/>
  <c r="FK291"/>
  <c r="EV289"/>
  <c r="FK307"/>
  <c r="EV305"/>
  <c r="FK323"/>
  <c r="EV321"/>
  <c r="FK279"/>
  <c r="EV277"/>
  <c r="FK295"/>
  <c r="EV293"/>
  <c r="FK311"/>
  <c r="EV309"/>
  <c r="FK327"/>
  <c r="EV325"/>
  <c r="FK377"/>
  <c r="EV375"/>
  <c r="FM377" s="1"/>
  <c r="FK393"/>
  <c r="EV391"/>
  <c r="FM393" s="1"/>
  <c r="FK339"/>
  <c r="EV337"/>
  <c r="FM339" s="1"/>
  <c r="FK347"/>
  <c r="EV345"/>
  <c r="FM347" s="1"/>
  <c r="FK357"/>
  <c r="EV355"/>
  <c r="FM357" s="1"/>
  <c r="FK365"/>
  <c r="EV363"/>
  <c r="FM365" s="1"/>
  <c r="FK373"/>
  <c r="EV371"/>
  <c r="FK381"/>
  <c r="EV379"/>
  <c r="FM381" s="1"/>
  <c r="FK389"/>
  <c r="EV387"/>
  <c r="FM389" s="1"/>
  <c r="FK397"/>
  <c r="EV395"/>
  <c r="FM397" s="1"/>
  <c r="FK405"/>
  <c r="EV403"/>
  <c r="FM405" s="1"/>
  <c r="FK423"/>
  <c r="EV421"/>
  <c r="FM423" s="1"/>
  <c r="FK499"/>
  <c r="EV497"/>
  <c r="FK579"/>
  <c r="EV577"/>
  <c r="FK599"/>
  <c r="EV597"/>
  <c r="FM599" s="1"/>
  <c r="FK591"/>
  <c r="EV589"/>
  <c r="FM591" s="1"/>
  <c r="FK587"/>
  <c r="EV585"/>
  <c r="FM587" s="1"/>
  <c r="FK595"/>
  <c r="EV593"/>
  <c r="FM595" s="1"/>
  <c r="FK547"/>
  <c r="EV545"/>
  <c r="FK559"/>
  <c r="EV557"/>
  <c r="FM559" s="1"/>
  <c r="FK555"/>
  <c r="EV553"/>
  <c r="FM555" s="1"/>
  <c r="FK563"/>
  <c r="EV561"/>
  <c r="FM563" s="1"/>
  <c r="FK571"/>
  <c r="EV569"/>
  <c r="FM571" s="1"/>
  <c r="FK583"/>
  <c r="EV581"/>
  <c r="FM583" s="1"/>
  <c r="EB144"/>
  <c r="FL431"/>
  <c r="EV458"/>
  <c r="DO165"/>
  <c r="DP168"/>
  <c r="DQ168"/>
  <c r="DP175"/>
  <c r="DO175"/>
  <c r="DQ181"/>
  <c r="DO191"/>
  <c r="DP194"/>
  <c r="DQ194"/>
  <c r="DP154"/>
  <c r="DO154"/>
  <c r="DQ157"/>
  <c r="DP160"/>
  <c r="DO160"/>
  <c r="DP167"/>
  <c r="DQ167"/>
  <c r="DO170"/>
  <c r="DP173"/>
  <c r="DQ173"/>
  <c r="DP176"/>
  <c r="DO176"/>
  <c r="DQ183"/>
  <c r="DP186"/>
  <c r="DO186"/>
  <c r="DP189"/>
  <c r="DQ189"/>
  <c r="DO192"/>
  <c r="DP199"/>
  <c r="DQ199"/>
  <c r="DO202"/>
  <c r="DP205"/>
  <c r="DQ205"/>
  <c r="DO208"/>
  <c r="DP215"/>
  <c r="DQ215"/>
  <c r="DO218"/>
  <c r="DP221"/>
  <c r="DQ221"/>
  <c r="DO224"/>
  <c r="DP231"/>
  <c r="DQ231"/>
  <c r="DO234"/>
  <c r="DP237"/>
  <c r="DQ237"/>
  <c r="ED364"/>
  <c r="DO240"/>
  <c r="DP247"/>
  <c r="DQ247"/>
  <c r="DO250"/>
  <c r="DP253"/>
  <c r="DQ253"/>
  <c r="DO256"/>
  <c r="DP263"/>
  <c r="DQ263"/>
  <c r="DO266"/>
  <c r="DP269"/>
  <c r="DQ269"/>
  <c r="ED145"/>
  <c r="FL163"/>
  <c r="FL179"/>
  <c r="FL195"/>
  <c r="FL211"/>
  <c r="FL227"/>
  <c r="FL243"/>
  <c r="FL259"/>
  <c r="FL287"/>
  <c r="FL303"/>
  <c r="FL319"/>
  <c r="DQ335"/>
  <c r="DP338"/>
  <c r="DO338"/>
  <c r="DQ341"/>
  <c r="DP344"/>
  <c r="DO344"/>
  <c r="DQ351"/>
  <c r="DP354"/>
  <c r="DO354"/>
  <c r="DQ361"/>
  <c r="DO367"/>
  <c r="DP370"/>
  <c r="DQ370"/>
  <c r="DO377"/>
  <c r="DP380"/>
  <c r="DQ380"/>
  <c r="DO383"/>
  <c r="DP386"/>
  <c r="DQ386"/>
  <c r="DO393"/>
  <c r="DP396"/>
  <c r="DQ396"/>
  <c r="DO399"/>
  <c r="DP402"/>
  <c r="DQ402"/>
  <c r="DO409"/>
  <c r="DP411"/>
  <c r="DQ411"/>
  <c r="DO413"/>
  <c r="DP415"/>
  <c r="DQ415"/>
  <c r="DO417"/>
  <c r="DP419"/>
  <c r="DQ419"/>
  <c r="DO422"/>
  <c r="FL435"/>
  <c r="DQ447"/>
  <c r="DP450"/>
  <c r="DO450"/>
  <c r="DQ453"/>
  <c r="DP456"/>
  <c r="DO456"/>
  <c r="DQ463"/>
  <c r="DP466"/>
  <c r="DO466"/>
  <c r="DQ469"/>
  <c r="DP472"/>
  <c r="DO472"/>
  <c r="DQ479"/>
  <c r="DP482"/>
  <c r="DO482"/>
  <c r="DQ485"/>
  <c r="DP488"/>
  <c r="DO488"/>
  <c r="EB145"/>
  <c r="DZ144"/>
  <c r="EA145"/>
  <c r="DZ364"/>
  <c r="EV266"/>
  <c r="EB364"/>
  <c r="FL347"/>
  <c r="DZ365"/>
  <c r="EB365"/>
  <c r="EB534"/>
  <c r="EV427"/>
  <c r="EV438"/>
  <c r="DZ534"/>
  <c r="FL151"/>
  <c r="DQ159"/>
  <c r="DP162"/>
  <c r="DO162"/>
  <c r="FL175"/>
  <c r="DQ178"/>
  <c r="DQ197"/>
  <c r="DP200"/>
  <c r="DO200"/>
  <c r="FL207"/>
  <c r="DQ207"/>
  <c r="DP210"/>
  <c r="DO210"/>
  <c r="DQ213"/>
  <c r="DP216"/>
  <c r="DO216"/>
  <c r="FL223"/>
  <c r="DQ223"/>
  <c r="DP226"/>
  <c r="DO226"/>
  <c r="DQ229"/>
  <c r="DP232"/>
  <c r="DO232"/>
  <c r="FL239"/>
  <c r="DQ239"/>
  <c r="DP242"/>
  <c r="DO242"/>
  <c r="DQ245"/>
  <c r="DP248"/>
  <c r="DO248"/>
  <c r="FL255"/>
  <c r="DQ255"/>
  <c r="DP258"/>
  <c r="DO258"/>
  <c r="DQ261"/>
  <c r="DP264"/>
  <c r="DO264"/>
  <c r="FL271"/>
  <c r="DP336"/>
  <c r="DQ336"/>
  <c r="DO343"/>
  <c r="DP346"/>
  <c r="DQ346"/>
  <c r="DO349"/>
  <c r="FL353"/>
  <c r="DP353"/>
  <c r="DQ353"/>
  <c r="DO356"/>
  <c r="DP359"/>
  <c r="DQ359"/>
  <c r="DO362"/>
  <c r="FL279"/>
  <c r="FL295"/>
  <c r="FL311"/>
  <c r="FL327"/>
  <c r="ED365"/>
  <c r="DO365"/>
  <c r="DQ364"/>
  <c r="DP369"/>
  <c r="DO369"/>
  <c r="DQ372"/>
  <c r="DP375"/>
  <c r="DO375"/>
  <c r="DQ378"/>
  <c r="DP385"/>
  <c r="DO385"/>
  <c r="DQ388"/>
  <c r="DP391"/>
  <c r="DO391"/>
  <c r="DQ394"/>
  <c r="DP401"/>
  <c r="DO401"/>
  <c r="DQ404"/>
  <c r="DP407"/>
  <c r="DO407"/>
  <c r="DQ410"/>
  <c r="DP412"/>
  <c r="DO412"/>
  <c r="DQ414"/>
  <c r="DP416"/>
  <c r="DO416"/>
  <c r="DQ418"/>
  <c r="DP420"/>
  <c r="DO420"/>
  <c r="FL339"/>
  <c r="DP445"/>
  <c r="DQ445"/>
  <c r="DO448"/>
  <c r="FL455"/>
  <c r="DP455"/>
  <c r="DQ455"/>
  <c r="DO458"/>
  <c r="DP461"/>
  <c r="DQ461"/>
  <c r="DO464"/>
  <c r="FL471"/>
  <c r="DP471"/>
  <c r="DQ471"/>
  <c r="DO474"/>
  <c r="DP477"/>
  <c r="DQ477"/>
  <c r="DO480"/>
  <c r="FL487"/>
  <c r="DP487"/>
  <c r="DQ487"/>
  <c r="DO490"/>
  <c r="FL381"/>
  <c r="FL389"/>
  <c r="FL405"/>
  <c r="DO513"/>
  <c r="DP516"/>
  <c r="DQ516"/>
  <c r="DO523"/>
  <c r="DP526"/>
  <c r="DQ526"/>
  <c r="DO529"/>
  <c r="DP532"/>
  <c r="DQ532"/>
  <c r="ED535"/>
  <c r="DO535"/>
  <c r="DP537"/>
  <c r="DQ537"/>
  <c r="DO540"/>
  <c r="FL503"/>
  <c r="FL515"/>
  <c r="DQ515"/>
  <c r="DP518"/>
  <c r="DO518"/>
  <c r="DQ521"/>
  <c r="DP524"/>
  <c r="DO524"/>
  <c r="FL531"/>
  <c r="DQ531"/>
  <c r="DP534"/>
  <c r="DO534"/>
  <c r="FL539"/>
  <c r="DQ539"/>
  <c r="DO551"/>
  <c r="DP554"/>
  <c r="DQ554"/>
  <c r="DO557"/>
  <c r="DP560"/>
  <c r="DQ560"/>
  <c r="DO567"/>
  <c r="DP570"/>
  <c r="DQ570"/>
  <c r="DO583"/>
  <c r="DP586"/>
  <c r="DQ586"/>
  <c r="DO589"/>
  <c r="DP592"/>
  <c r="DQ592"/>
  <c r="DO599"/>
  <c r="FL595"/>
  <c r="DQ608"/>
  <c r="DP608"/>
  <c r="EB535"/>
  <c r="DQ573"/>
  <c r="DP573"/>
  <c r="DP552"/>
  <c r="DO552"/>
  <c r="FL559"/>
  <c r="DQ559"/>
  <c r="DP562"/>
  <c r="DO562"/>
  <c r="DQ565"/>
  <c r="DP568"/>
  <c r="DO568"/>
  <c r="FL575"/>
  <c r="FL563"/>
  <c r="DQ584"/>
  <c r="DP591"/>
  <c r="DO591"/>
  <c r="DQ594"/>
  <c r="DP597"/>
  <c r="DO597"/>
  <c r="DQ600"/>
  <c r="FK63"/>
  <c r="EV61"/>
  <c r="FM63" s="1"/>
  <c r="FK79"/>
  <c r="EV77"/>
  <c r="FM79" s="1"/>
  <c r="FK175"/>
  <c r="EV173"/>
  <c r="FM175" s="1"/>
  <c r="FK27"/>
  <c r="EV25"/>
  <c r="FM27" s="1"/>
  <c r="FK51"/>
  <c r="EV49"/>
  <c r="FM51" s="1"/>
  <c r="FK91"/>
  <c r="EV89"/>
  <c r="FM91" s="1"/>
  <c r="FK287"/>
  <c r="EV285"/>
  <c r="FM287" s="1"/>
  <c r="FK303"/>
  <c r="EV301"/>
  <c r="FM303" s="1"/>
  <c r="FK319"/>
  <c r="EV317"/>
  <c r="FM319" s="1"/>
  <c r="FK335"/>
  <c r="EV333"/>
  <c r="FM335" s="1"/>
  <c r="FK361"/>
  <c r="EV359"/>
  <c r="FM361" s="1"/>
  <c r="FK507"/>
  <c r="EV505"/>
  <c r="FM507" s="1"/>
  <c r="FK107"/>
  <c r="EV105"/>
  <c r="FM107" s="1"/>
  <c r="FK115"/>
  <c r="EV113"/>
  <c r="FM115" s="1"/>
  <c r="FK123"/>
  <c r="EV121"/>
  <c r="FM123" s="1"/>
  <c r="FK147"/>
  <c r="EV145"/>
  <c r="FM147" s="1"/>
  <c r="FK353"/>
  <c r="EV351"/>
  <c r="FM353" s="1"/>
  <c r="FK439"/>
  <c r="EV437"/>
  <c r="FM439" s="1"/>
  <c r="FK471"/>
  <c r="EV469"/>
  <c r="FM471" s="1"/>
  <c r="FK427"/>
  <c r="EV425"/>
  <c r="FM427" s="1"/>
  <c r="FK443"/>
  <c r="EV441"/>
  <c r="FM443" s="1"/>
  <c r="FK503"/>
  <c r="EV501"/>
  <c r="FK519"/>
  <c r="EV517"/>
  <c r="FM519" s="1"/>
  <c r="FK527"/>
  <c r="EV525"/>
  <c r="FM527" s="1"/>
  <c r="FK535"/>
  <c r="EV533"/>
  <c r="FK543"/>
  <c r="EV541"/>
  <c r="FK567"/>
  <c r="EV565"/>
  <c r="FM567" s="1"/>
  <c r="FK575"/>
  <c r="EV573"/>
  <c r="FM575" s="1"/>
  <c r="FK551"/>
  <c r="EV549"/>
  <c r="FM551" s="1"/>
  <c r="FL187"/>
  <c r="FL299"/>
  <c r="FL331"/>
  <c r="EV369"/>
  <c r="EV535"/>
  <c r="FL159"/>
  <c r="DP165"/>
  <c r="DP181"/>
  <c r="FL191"/>
  <c r="DP191"/>
  <c r="DP157"/>
  <c r="DP170"/>
  <c r="DP183"/>
  <c r="DP192"/>
  <c r="DP202"/>
  <c r="DP208"/>
  <c r="DP218"/>
  <c r="DP224"/>
  <c r="DP234"/>
  <c r="DP240"/>
  <c r="DP250"/>
  <c r="DP256"/>
  <c r="DP266"/>
  <c r="EC145"/>
  <c r="EG145"/>
  <c r="DP335"/>
  <c r="DP341"/>
  <c r="DP351"/>
  <c r="DP361"/>
  <c r="DP367"/>
  <c r="DP377"/>
  <c r="DP383"/>
  <c r="DP393"/>
  <c r="DP399"/>
  <c r="DP409"/>
  <c r="DP413"/>
  <c r="DP417"/>
  <c r="DP422"/>
  <c r="DP447"/>
  <c r="DP453"/>
  <c r="DP463"/>
  <c r="DP469"/>
  <c r="DP479"/>
  <c r="DP485"/>
  <c r="FL495"/>
  <c r="EV186"/>
  <c r="EA144"/>
  <c r="EV274"/>
  <c r="EV279"/>
  <c r="EV290"/>
  <c r="EV295"/>
  <c r="EV306"/>
  <c r="EV311"/>
  <c r="EV322"/>
  <c r="EV327"/>
  <c r="EV372"/>
  <c r="FL373"/>
  <c r="EV498"/>
  <c r="EV503"/>
  <c r="FL119"/>
  <c r="DP159"/>
  <c r="DP178"/>
  <c r="DP197"/>
  <c r="DP207"/>
  <c r="DP213"/>
  <c r="DP223"/>
  <c r="DP229"/>
  <c r="DP239"/>
  <c r="DP245"/>
  <c r="DP255"/>
  <c r="DP261"/>
  <c r="FL343"/>
  <c r="DP343"/>
  <c r="DP349"/>
  <c r="DP356"/>
  <c r="DP362"/>
  <c r="DP365"/>
  <c r="EC365"/>
  <c r="DP364"/>
  <c r="FL369"/>
  <c r="DP372"/>
  <c r="DP378"/>
  <c r="FL385"/>
  <c r="DP388"/>
  <c r="DP394"/>
  <c r="FL401"/>
  <c r="DP404"/>
  <c r="DP410"/>
  <c r="DP414"/>
  <c r="DP418"/>
  <c r="DP448"/>
  <c r="DP458"/>
  <c r="DP464"/>
  <c r="DP474"/>
  <c r="DP480"/>
  <c r="DP490"/>
  <c r="FL427"/>
  <c r="FL443"/>
  <c r="DP513"/>
  <c r="FL523"/>
  <c r="DP523"/>
  <c r="DP529"/>
  <c r="DP535"/>
  <c r="DP540"/>
  <c r="DP515"/>
  <c r="DP521"/>
  <c r="DP531"/>
  <c r="DP539"/>
  <c r="DP551"/>
  <c r="DP557"/>
  <c r="DP567"/>
  <c r="FL519"/>
  <c r="FL527"/>
  <c r="FL535"/>
  <c r="FL547"/>
  <c r="DP583"/>
  <c r="DP589"/>
  <c r="DP599"/>
  <c r="EV542"/>
  <c r="EV547"/>
  <c r="EV578"/>
  <c r="DP559"/>
  <c r="DP565"/>
  <c r="DP584"/>
  <c r="FL591"/>
  <c r="DP594"/>
  <c r="DP600"/>
  <c r="EF145" l="1"/>
  <c r="EG535"/>
  <c r="EG364"/>
  <c r="EE145"/>
  <c r="EG365"/>
  <c r="FM535"/>
  <c r="EG534"/>
  <c r="EF535"/>
  <c r="EF365"/>
  <c r="EE535"/>
  <c r="EE534"/>
  <c r="FM547"/>
  <c r="FM579"/>
  <c r="FM499"/>
  <c r="FM373"/>
  <c r="FM327"/>
  <c r="FM311"/>
  <c r="FM295"/>
  <c r="FM279"/>
  <c r="FM323"/>
  <c r="FM307"/>
  <c r="FM291"/>
  <c r="FM275"/>
  <c r="EF364"/>
  <c r="FM543"/>
  <c r="FM503"/>
  <c r="EE365"/>
  <c r="EF534"/>
  <c r="EE364"/>
  <c r="FM459"/>
  <c r="FM369"/>
  <c r="FM267"/>
  <c r="FM187"/>
  <c r="AN26" i="2" l="1"/>
  <c r="AR26"/>
  <c r="AN27"/>
  <c r="AR27"/>
  <c r="AN28"/>
  <c r="AR28"/>
  <c r="AN29"/>
  <c r="AR29"/>
  <c r="AN30"/>
  <c r="AR30"/>
  <c r="AN31"/>
  <c r="AR31"/>
  <c r="AN32"/>
  <c r="AR32"/>
  <c r="AN33"/>
  <c r="AR33"/>
  <c r="AN34"/>
  <c r="AR34"/>
  <c r="AN35"/>
  <c r="AR35"/>
  <c r="AN36"/>
  <c r="AR36"/>
  <c r="AN37"/>
  <c r="AR37"/>
  <c r="AN38"/>
  <c r="AR38"/>
  <c r="AN39"/>
  <c r="AR39"/>
  <c r="AN40"/>
  <c r="AR40"/>
  <c r="AN41"/>
  <c r="AR41"/>
  <c r="AN42"/>
  <c r="AR42"/>
  <c r="AN43"/>
  <c r="AR43"/>
  <c r="AN44"/>
  <c r="AR44"/>
  <c r="AN45"/>
  <c r="AR45"/>
  <c r="AN46"/>
  <c r="AR46"/>
  <c r="AN47"/>
  <c r="AR47"/>
  <c r="AN48"/>
  <c r="AR48"/>
  <c r="AN49"/>
  <c r="AR49"/>
  <c r="AN50"/>
  <c r="AR50"/>
  <c r="AN51"/>
  <c r="AR51"/>
  <c r="AN52"/>
  <c r="AR52"/>
  <c r="EQ52" s="1"/>
  <c r="AN53"/>
  <c r="AR53"/>
  <c r="AN54"/>
  <c r="AR54"/>
  <c r="AN55"/>
  <c r="AR55"/>
  <c r="AN56"/>
  <c r="AR56"/>
  <c r="AN57"/>
  <c r="AR57"/>
  <c r="AN58"/>
  <c r="AR58"/>
  <c r="AN59"/>
  <c r="AR59"/>
  <c r="AN60"/>
  <c r="AR60"/>
  <c r="AN61"/>
  <c r="AR61"/>
  <c r="AN62"/>
  <c r="AR62"/>
  <c r="AN63"/>
  <c r="AR63"/>
  <c r="AN64"/>
  <c r="AR64"/>
  <c r="AN65"/>
  <c r="AR65"/>
  <c r="AN66"/>
  <c r="AR66"/>
  <c r="AN67"/>
  <c r="AR67"/>
  <c r="AN68"/>
  <c r="AR68"/>
  <c r="AN69"/>
  <c r="AR69"/>
  <c r="AN70"/>
  <c r="AR70"/>
  <c r="AN71"/>
  <c r="AR71"/>
  <c r="AN72"/>
  <c r="AR72"/>
  <c r="AN73"/>
  <c r="AR73"/>
  <c r="AN74"/>
  <c r="AR74"/>
  <c r="AN75"/>
  <c r="AR75"/>
  <c r="AN76"/>
  <c r="AR76"/>
  <c r="AN77"/>
  <c r="AR77"/>
  <c r="AN78"/>
  <c r="AR78"/>
  <c r="AN79"/>
  <c r="AR79"/>
  <c r="AN80"/>
  <c r="AR80"/>
  <c r="AN81"/>
  <c r="AR81"/>
  <c r="AN82"/>
  <c r="AR82"/>
  <c r="AN83"/>
  <c r="AR83"/>
  <c r="AN84"/>
  <c r="AR84"/>
  <c r="AN85"/>
  <c r="AR85"/>
  <c r="AN86"/>
  <c r="AR86"/>
  <c r="AN87"/>
  <c r="AR87"/>
  <c r="AN88"/>
  <c r="AR88"/>
  <c r="AN89"/>
  <c r="AR89"/>
  <c r="AN90"/>
  <c r="AR90"/>
  <c r="AN91"/>
  <c r="AR91"/>
  <c r="AN92"/>
  <c r="AR92"/>
  <c r="AN93"/>
  <c r="AR93"/>
  <c r="AN94"/>
  <c r="AR94"/>
  <c r="AN95"/>
  <c r="AR95"/>
  <c r="AN96"/>
  <c r="AR96"/>
  <c r="AN97"/>
  <c r="AR97"/>
  <c r="AN98"/>
  <c r="AR98"/>
  <c r="AN99"/>
  <c r="AR99"/>
  <c r="AN100"/>
  <c r="AR100"/>
  <c r="EQ100" s="1"/>
  <c r="AN101"/>
  <c r="AR101"/>
  <c r="AN102"/>
  <c r="AR102"/>
  <c r="AN103"/>
  <c r="AR103"/>
  <c r="AN104"/>
  <c r="AR104"/>
  <c r="AN105"/>
  <c r="AR105"/>
  <c r="AN106"/>
  <c r="AR106"/>
  <c r="AN107"/>
  <c r="AR107"/>
  <c r="AN108"/>
  <c r="AR108"/>
  <c r="AN109"/>
  <c r="AR109"/>
  <c r="AN110"/>
  <c r="AR110"/>
  <c r="AN111"/>
  <c r="AR111"/>
  <c r="AN112"/>
  <c r="AR112"/>
  <c r="AN113"/>
  <c r="AR113"/>
  <c r="AN114"/>
  <c r="AR114"/>
  <c r="AN115"/>
  <c r="AR115"/>
  <c r="AN116"/>
  <c r="AR116"/>
  <c r="AN117"/>
  <c r="AR117"/>
  <c r="AN118"/>
  <c r="AR118"/>
  <c r="AN119"/>
  <c r="AR119"/>
  <c r="AN120"/>
  <c r="AR120"/>
  <c r="AN121"/>
  <c r="AR121"/>
  <c r="AN122"/>
  <c r="AR122"/>
  <c r="AN123"/>
  <c r="AR123"/>
  <c r="AN124"/>
  <c r="AR124"/>
  <c r="AN125"/>
  <c r="AR125"/>
  <c r="AN126"/>
  <c r="AR126"/>
  <c r="AN127"/>
  <c r="AR127"/>
  <c r="AN128"/>
  <c r="AR128"/>
  <c r="AN129"/>
  <c r="AR129"/>
  <c r="AN130"/>
  <c r="AR130"/>
  <c r="AN131"/>
  <c r="AR131"/>
  <c r="AN132"/>
  <c r="AR132"/>
  <c r="AN133"/>
  <c r="AR133"/>
  <c r="AN134"/>
  <c r="AR134"/>
  <c r="AN135"/>
  <c r="AR135"/>
  <c r="AN136"/>
  <c r="AR136"/>
  <c r="AN137"/>
  <c r="AR137"/>
  <c r="AN138"/>
  <c r="AR138"/>
  <c r="AN139"/>
  <c r="AR139"/>
  <c r="AN140"/>
  <c r="AR140"/>
  <c r="AN141"/>
  <c r="AR141"/>
  <c r="AN142"/>
  <c r="AR142"/>
  <c r="AN143"/>
  <c r="AR143"/>
  <c r="AN144"/>
  <c r="AR144"/>
  <c r="AN145"/>
  <c r="AR145"/>
  <c r="AN146"/>
  <c r="AR146"/>
  <c r="AN147"/>
  <c r="AR147"/>
  <c r="AN148"/>
  <c r="AR148"/>
  <c r="AN149"/>
  <c r="AR149"/>
  <c r="AN150"/>
  <c r="AR150"/>
  <c r="AN151"/>
  <c r="AR151"/>
  <c r="AN152"/>
  <c r="AR152"/>
  <c r="AN153"/>
  <c r="AR153"/>
  <c r="AN154"/>
  <c r="AR154"/>
  <c r="AN155"/>
  <c r="AR155"/>
  <c r="AN156"/>
  <c r="AR156"/>
  <c r="AN157"/>
  <c r="AR157"/>
  <c r="AN158"/>
  <c r="AR158"/>
  <c r="AN159"/>
  <c r="AR159"/>
  <c r="AN160"/>
  <c r="AR160"/>
  <c r="AN161"/>
  <c r="AR161"/>
  <c r="AN162"/>
  <c r="AR162"/>
  <c r="AN163"/>
  <c r="AR163"/>
  <c r="AN164"/>
  <c r="AR164"/>
  <c r="AN165"/>
  <c r="AR165"/>
  <c r="AN166"/>
  <c r="AR166"/>
  <c r="AN167"/>
  <c r="AR167"/>
  <c r="AN168"/>
  <c r="AR168"/>
  <c r="AN169"/>
  <c r="AR169"/>
  <c r="AN170"/>
  <c r="AR170"/>
  <c r="AN171"/>
  <c r="AR171"/>
  <c r="AN172"/>
  <c r="AR172"/>
  <c r="EQ172" s="1"/>
  <c r="AN173"/>
  <c r="AR173"/>
  <c r="AN174"/>
  <c r="AR174"/>
  <c r="AN175"/>
  <c r="AR175"/>
  <c r="AN176"/>
  <c r="AR176"/>
  <c r="AN177"/>
  <c r="AR177"/>
  <c r="AN178"/>
  <c r="AR178"/>
  <c r="AN179"/>
  <c r="AR179"/>
  <c r="AN180"/>
  <c r="AR180"/>
  <c r="AN181"/>
  <c r="AR181"/>
  <c r="AN182"/>
  <c r="AR182"/>
  <c r="AN183"/>
  <c r="AR183"/>
  <c r="AN184"/>
  <c r="AR184"/>
  <c r="AN185"/>
  <c r="AR185"/>
  <c r="AN186"/>
  <c r="AR186"/>
  <c r="AN187"/>
  <c r="AR187"/>
  <c r="AN188"/>
  <c r="AR188"/>
  <c r="EQ188" s="1"/>
  <c r="AN189"/>
  <c r="AR189"/>
  <c r="AN190"/>
  <c r="AR190"/>
  <c r="AN191"/>
  <c r="AR191"/>
  <c r="AN192"/>
  <c r="AR192"/>
  <c r="AN193"/>
  <c r="AR193"/>
  <c r="AN194"/>
  <c r="AR194"/>
  <c r="AN195"/>
  <c r="AR195"/>
  <c r="AN196"/>
  <c r="AR196"/>
  <c r="AN197"/>
  <c r="AR197"/>
  <c r="AN198"/>
  <c r="AR198"/>
  <c r="AN199"/>
  <c r="AR199"/>
  <c r="AN200"/>
  <c r="AR200"/>
  <c r="AN201"/>
  <c r="AR201"/>
  <c r="AN202"/>
  <c r="AR202"/>
  <c r="AN203"/>
  <c r="AR203"/>
  <c r="AN204"/>
  <c r="AR204"/>
  <c r="AN205"/>
  <c r="AR205"/>
  <c r="AN206"/>
  <c r="AR206"/>
  <c r="AN207"/>
  <c r="AR207"/>
  <c r="AN208"/>
  <c r="AR208"/>
  <c r="AN209"/>
  <c r="AR209"/>
  <c r="AN210"/>
  <c r="AR210"/>
  <c r="AN211"/>
  <c r="AR211"/>
  <c r="AN212"/>
  <c r="AR212"/>
  <c r="AN213"/>
  <c r="AR213"/>
  <c r="AN214"/>
  <c r="AR214"/>
  <c r="AN215"/>
  <c r="AR215"/>
  <c r="AN216"/>
  <c r="AR216"/>
  <c r="AN217"/>
  <c r="AR217"/>
  <c r="AN218"/>
  <c r="AR218"/>
  <c r="AN219"/>
  <c r="AR219"/>
  <c r="AN220"/>
  <c r="AR220"/>
  <c r="AN221"/>
  <c r="AR221"/>
  <c r="AN222"/>
  <c r="AR222"/>
  <c r="AN223"/>
  <c r="AR223"/>
  <c r="AN224"/>
  <c r="AR224"/>
  <c r="AN225"/>
  <c r="AR225"/>
  <c r="AN226"/>
  <c r="AR226"/>
  <c r="AN227"/>
  <c r="AR227"/>
  <c r="AN228"/>
  <c r="AR228"/>
  <c r="AN229"/>
  <c r="AR229"/>
  <c r="AN230"/>
  <c r="AR230"/>
  <c r="AN231"/>
  <c r="AR231"/>
  <c r="AN232"/>
  <c r="AR232"/>
  <c r="AN233"/>
  <c r="AR233"/>
  <c r="AN234"/>
  <c r="AR234"/>
  <c r="AN235"/>
  <c r="AR235"/>
  <c r="AN236"/>
  <c r="AR236"/>
  <c r="AN237"/>
  <c r="AR237"/>
  <c r="AN238"/>
  <c r="AR238"/>
  <c r="AN239"/>
  <c r="AR239"/>
  <c r="AN240"/>
  <c r="AR240"/>
  <c r="EQ240" s="1"/>
  <c r="AN241"/>
  <c r="AR241"/>
  <c r="AN242"/>
  <c r="AR242"/>
  <c r="AN243"/>
  <c r="AR243"/>
  <c r="AN244"/>
  <c r="AR244"/>
  <c r="EQ244" s="1"/>
  <c r="AN245"/>
  <c r="AR245"/>
  <c r="AN246"/>
  <c r="AR246"/>
  <c r="AN247"/>
  <c r="AR247"/>
  <c r="AN248"/>
  <c r="AR248"/>
  <c r="AN249"/>
  <c r="AR249"/>
  <c r="AN250"/>
  <c r="AR250"/>
  <c r="AN251"/>
  <c r="AR251"/>
  <c r="AN252"/>
  <c r="AR252"/>
  <c r="AN253"/>
  <c r="AR253"/>
  <c r="AN254"/>
  <c r="AR254"/>
  <c r="AN255"/>
  <c r="AR255"/>
  <c r="AN256"/>
  <c r="AR256"/>
  <c r="AN257"/>
  <c r="AR257"/>
  <c r="AN258"/>
  <c r="AR258"/>
  <c r="AN259"/>
  <c r="AR259"/>
  <c r="AN260"/>
  <c r="AR260"/>
  <c r="AN261"/>
  <c r="AR261"/>
  <c r="AN262"/>
  <c r="AR262"/>
  <c r="AN263"/>
  <c r="AR263"/>
  <c r="AN264"/>
  <c r="AR264"/>
  <c r="AN265"/>
  <c r="AR265"/>
  <c r="AN266"/>
  <c r="AR266"/>
  <c r="AN267"/>
  <c r="AR267"/>
  <c r="AN268"/>
  <c r="AR268"/>
  <c r="AN269"/>
  <c r="AR269"/>
  <c r="AN270"/>
  <c r="AR270"/>
  <c r="AN271"/>
  <c r="AR271"/>
  <c r="AN272"/>
  <c r="AR272"/>
  <c r="EQ272" s="1"/>
  <c r="AN273"/>
  <c r="AR273"/>
  <c r="AN274"/>
  <c r="AR274"/>
  <c r="AN275"/>
  <c r="AR275"/>
  <c r="AN276"/>
  <c r="AR276"/>
  <c r="AN277"/>
  <c r="AR277"/>
  <c r="AN278"/>
  <c r="AR278"/>
  <c r="AN279"/>
  <c r="AR279"/>
  <c r="AN280"/>
  <c r="AR280"/>
  <c r="AN281"/>
  <c r="AR281"/>
  <c r="AN282"/>
  <c r="AR282"/>
  <c r="AN283"/>
  <c r="AR283"/>
  <c r="AN284"/>
  <c r="AR284"/>
  <c r="AN285"/>
  <c r="AR285"/>
  <c r="AN286"/>
  <c r="AR286"/>
  <c r="AN287"/>
  <c r="AR287"/>
  <c r="AN288"/>
  <c r="AR288"/>
  <c r="AN289"/>
  <c r="AR289"/>
  <c r="AN290"/>
  <c r="AR290"/>
  <c r="AN291"/>
  <c r="AR291"/>
  <c r="AN292"/>
  <c r="AR292"/>
  <c r="AN293"/>
  <c r="AR293"/>
  <c r="AN294"/>
  <c r="AR294"/>
  <c r="AN295"/>
  <c r="AR295"/>
  <c r="AN296"/>
  <c r="AR296"/>
  <c r="AN297"/>
  <c r="AR297"/>
  <c r="AN298"/>
  <c r="AR298"/>
  <c r="AN299"/>
  <c r="AR299"/>
  <c r="AN300"/>
  <c r="AR300"/>
  <c r="AN301"/>
  <c r="AR301"/>
  <c r="AN302"/>
  <c r="AR302"/>
  <c r="AN303"/>
  <c r="AR303"/>
  <c r="AN304"/>
  <c r="AR304"/>
  <c r="EQ304" s="1"/>
  <c r="AN305"/>
  <c r="AR305"/>
  <c r="AN306"/>
  <c r="AR306"/>
  <c r="AN307"/>
  <c r="AR307"/>
  <c r="AN308"/>
  <c r="AR308"/>
  <c r="AN309"/>
  <c r="AR309"/>
  <c r="AN310"/>
  <c r="AR310"/>
  <c r="AN311"/>
  <c r="AR311"/>
  <c r="AN312"/>
  <c r="AR312"/>
  <c r="AN313"/>
  <c r="AR313"/>
  <c r="AN314"/>
  <c r="AR314"/>
  <c r="AN315"/>
  <c r="AR315"/>
  <c r="AN316"/>
  <c r="AR316"/>
  <c r="AN317"/>
  <c r="AR317"/>
  <c r="AN318"/>
  <c r="AR318"/>
  <c r="AN319"/>
  <c r="AR319"/>
  <c r="AN320"/>
  <c r="AR320"/>
  <c r="EQ320" s="1"/>
  <c r="AN321"/>
  <c r="AR321"/>
  <c r="AN322"/>
  <c r="AR322"/>
  <c r="AN323"/>
  <c r="AR323"/>
  <c r="AN324"/>
  <c r="AR324"/>
  <c r="AN325"/>
  <c r="AR325"/>
  <c r="AN326"/>
  <c r="AR326"/>
  <c r="AN327"/>
  <c r="AR327"/>
  <c r="AN328"/>
  <c r="AR328"/>
  <c r="AN329"/>
  <c r="AR329"/>
  <c r="AN330"/>
  <c r="AR330"/>
  <c r="AN331"/>
  <c r="AR331"/>
  <c r="AN332"/>
  <c r="AR332"/>
  <c r="AN333"/>
  <c r="AR333"/>
  <c r="AN334"/>
  <c r="AR334"/>
  <c r="AN335"/>
  <c r="AR335"/>
  <c r="AN336"/>
  <c r="AR336"/>
  <c r="AN337"/>
  <c r="AR337"/>
  <c r="AN338"/>
  <c r="AR338"/>
  <c r="AN339"/>
  <c r="AR339"/>
  <c r="AN340"/>
  <c r="AR340"/>
  <c r="AN341"/>
  <c r="AR341"/>
  <c r="AN342"/>
  <c r="AR342"/>
  <c r="AN343"/>
  <c r="AR343"/>
  <c r="AN344"/>
  <c r="AR344"/>
  <c r="AN345"/>
  <c r="AR345"/>
  <c r="AN346"/>
  <c r="AR346"/>
  <c r="AN347"/>
  <c r="AR347"/>
  <c r="AN348"/>
  <c r="AR348"/>
  <c r="AN349"/>
  <c r="AR349"/>
  <c r="AN350"/>
  <c r="AR350"/>
  <c r="AN351"/>
  <c r="AR351"/>
  <c r="AN352"/>
  <c r="AR352"/>
  <c r="AN353"/>
  <c r="AR353"/>
  <c r="AN354"/>
  <c r="AR354"/>
  <c r="AN355"/>
  <c r="AR355"/>
  <c r="AN356"/>
  <c r="AR356"/>
  <c r="AN357"/>
  <c r="AR357"/>
  <c r="AN358"/>
  <c r="AR358"/>
  <c r="AN359"/>
  <c r="AR359"/>
  <c r="AN360"/>
  <c r="AR360"/>
  <c r="AN361"/>
  <c r="AR361"/>
  <c r="AN362"/>
  <c r="AR362"/>
  <c r="AN363"/>
  <c r="AR363"/>
  <c r="AN364"/>
  <c r="AR364"/>
  <c r="AN365"/>
  <c r="AR365"/>
  <c r="AN366"/>
  <c r="AR366"/>
  <c r="AN367"/>
  <c r="AR367"/>
  <c r="AN368"/>
  <c r="AR368"/>
  <c r="AN369"/>
  <c r="AR369"/>
  <c r="AN370"/>
  <c r="AR370"/>
  <c r="AN371"/>
  <c r="AR371"/>
  <c r="AN372"/>
  <c r="AR372"/>
  <c r="AN373"/>
  <c r="AR373"/>
  <c r="AN374"/>
  <c r="AR374"/>
  <c r="AN375"/>
  <c r="AR375"/>
  <c r="AN376"/>
  <c r="AR376"/>
  <c r="AN377"/>
  <c r="AR377"/>
  <c r="AN378"/>
  <c r="AR378"/>
  <c r="AN379"/>
  <c r="AR379"/>
  <c r="AN380"/>
  <c r="AR380"/>
  <c r="AN381"/>
  <c r="AR381"/>
  <c r="AN382"/>
  <c r="AR382"/>
  <c r="AN383"/>
  <c r="AR383"/>
  <c r="AN384"/>
  <c r="AR384"/>
  <c r="AN385"/>
  <c r="AR385"/>
  <c r="AN386"/>
  <c r="AR386"/>
  <c r="EQ386" s="1"/>
  <c r="AN387"/>
  <c r="AR387"/>
  <c r="AN388"/>
  <c r="AR388"/>
  <c r="AN389"/>
  <c r="AR389"/>
  <c r="AN390"/>
  <c r="AR390"/>
  <c r="AN391"/>
  <c r="AR391"/>
  <c r="AN392"/>
  <c r="AR392"/>
  <c r="AN393"/>
  <c r="AR393"/>
  <c r="AN394"/>
  <c r="AR394"/>
  <c r="AN395"/>
  <c r="AR395"/>
  <c r="AN396"/>
  <c r="AR396"/>
  <c r="AN397"/>
  <c r="AR397"/>
  <c r="AN398"/>
  <c r="AR398"/>
  <c r="AN399"/>
  <c r="AR399"/>
  <c r="AN400"/>
  <c r="AR400"/>
  <c r="AN401"/>
  <c r="AR401"/>
  <c r="AN402"/>
  <c r="AR402"/>
  <c r="AN403"/>
  <c r="AR403"/>
  <c r="AN404"/>
  <c r="AR404"/>
  <c r="AN405"/>
  <c r="AR405"/>
  <c r="AN406"/>
  <c r="AR406"/>
  <c r="AN407"/>
  <c r="AR407"/>
  <c r="AN408"/>
  <c r="AR408"/>
  <c r="AN409"/>
  <c r="AR409"/>
  <c r="AN410"/>
  <c r="AR410"/>
  <c r="AN411"/>
  <c r="AR411"/>
  <c r="AN412"/>
  <c r="AR412"/>
  <c r="AN413"/>
  <c r="AR413"/>
  <c r="AN414"/>
  <c r="AR414"/>
  <c r="AN415"/>
  <c r="AR415"/>
  <c r="AN416"/>
  <c r="AR416"/>
  <c r="AN417"/>
  <c r="AR417"/>
  <c r="AN418"/>
  <c r="AR418"/>
  <c r="AN419"/>
  <c r="AR419"/>
  <c r="AN420"/>
  <c r="AR420"/>
  <c r="AN421"/>
  <c r="AR421"/>
  <c r="AN422"/>
  <c r="AR422"/>
  <c r="AN423"/>
  <c r="AR423"/>
  <c r="AN424"/>
  <c r="AR424"/>
  <c r="AN425"/>
  <c r="AR425"/>
  <c r="AN426"/>
  <c r="AR426"/>
  <c r="AN427"/>
  <c r="AR427"/>
  <c r="AN428"/>
  <c r="AR428"/>
  <c r="AN429"/>
  <c r="AR429"/>
  <c r="AN430"/>
  <c r="AR430"/>
  <c r="AN431"/>
  <c r="AR431"/>
  <c r="AN432"/>
  <c r="AR432"/>
  <c r="AN433"/>
  <c r="AR433"/>
  <c r="AN434"/>
  <c r="AR434"/>
  <c r="AN435"/>
  <c r="AR435"/>
  <c r="AN436"/>
  <c r="AR436"/>
  <c r="AN437"/>
  <c r="AR437"/>
  <c r="AN438"/>
  <c r="AR438"/>
  <c r="AN439"/>
  <c r="AR439"/>
  <c r="AN440"/>
  <c r="AR440"/>
  <c r="EQ440" s="1"/>
  <c r="AN441"/>
  <c r="AR441"/>
  <c r="AN442"/>
  <c r="AR442"/>
  <c r="AN443"/>
  <c r="AR443"/>
  <c r="AN444"/>
  <c r="AR444"/>
  <c r="AN445"/>
  <c r="AR445"/>
  <c r="AN446"/>
  <c r="AR446"/>
  <c r="AN447"/>
  <c r="AR447"/>
  <c r="AN448"/>
  <c r="AR448"/>
  <c r="AN449"/>
  <c r="AR449"/>
  <c r="AN450"/>
  <c r="AR450"/>
  <c r="AN451"/>
  <c r="AR451"/>
  <c r="AN452"/>
  <c r="AR452"/>
  <c r="AN453"/>
  <c r="AR453"/>
  <c r="AN454"/>
  <c r="AR454"/>
  <c r="AN455"/>
  <c r="AR455"/>
  <c r="AN456"/>
  <c r="AR456"/>
  <c r="EQ456" s="1"/>
  <c r="AN457"/>
  <c r="AR457"/>
  <c r="AN458"/>
  <c r="AR458"/>
  <c r="AN459"/>
  <c r="AR459"/>
  <c r="AN460"/>
  <c r="AR460"/>
  <c r="AN461"/>
  <c r="AR461"/>
  <c r="AN462"/>
  <c r="AR462"/>
  <c r="AN463"/>
  <c r="AR463"/>
  <c r="AN464"/>
  <c r="AR464"/>
  <c r="AN465"/>
  <c r="AR465"/>
  <c r="AN466"/>
  <c r="AR466"/>
  <c r="AN467"/>
  <c r="AR467"/>
  <c r="AN468"/>
  <c r="AR468"/>
  <c r="EQ468" s="1"/>
  <c r="AN469"/>
  <c r="AR469"/>
  <c r="AN470"/>
  <c r="AR470"/>
  <c r="AN471"/>
  <c r="AR471"/>
  <c r="AN472"/>
  <c r="AR472"/>
  <c r="AN473"/>
  <c r="AR473"/>
  <c r="AN474"/>
  <c r="AR474"/>
  <c r="AN475"/>
  <c r="AR475"/>
  <c r="AN476"/>
  <c r="AR476"/>
  <c r="AN477"/>
  <c r="AR477"/>
  <c r="AN478"/>
  <c r="AR478"/>
  <c r="AN479"/>
  <c r="AR479"/>
  <c r="AN480"/>
  <c r="AR480"/>
  <c r="AN481"/>
  <c r="AR481"/>
  <c r="AN482"/>
  <c r="AR482"/>
  <c r="AN483"/>
  <c r="AR483"/>
  <c r="AN484"/>
  <c r="AR484"/>
  <c r="AN25"/>
  <c r="DX410" l="1"/>
  <c r="DY410"/>
  <c r="DZ410"/>
  <c r="DX411"/>
  <c r="DY411"/>
  <c r="DZ411"/>
  <c r="DX412"/>
  <c r="DY412"/>
  <c r="DZ412"/>
  <c r="DX413"/>
  <c r="DY413"/>
  <c r="DZ413"/>
  <c r="DX414"/>
  <c r="DY414"/>
  <c r="DZ414"/>
  <c r="DX415"/>
  <c r="DY415"/>
  <c r="DZ415"/>
  <c r="DX416"/>
  <c r="DY416"/>
  <c r="DZ416"/>
  <c r="DX417"/>
  <c r="DY417"/>
  <c r="DZ417"/>
  <c r="DX418"/>
  <c r="DY418"/>
  <c r="DZ418"/>
  <c r="DX419"/>
  <c r="DY419"/>
  <c r="DZ419"/>
  <c r="DX420"/>
  <c r="DY420"/>
  <c r="DZ420"/>
  <c r="DK420" l="1"/>
  <c r="DL420"/>
  <c r="DK419"/>
  <c r="DL418"/>
  <c r="DK418"/>
  <c r="DL417"/>
  <c r="DM417"/>
  <c r="DK417"/>
  <c r="DK416"/>
  <c r="DL416"/>
  <c r="DK415"/>
  <c r="DL414"/>
  <c r="DK414"/>
  <c r="DL413"/>
  <c r="DK413"/>
  <c r="DK412"/>
  <c r="DL412"/>
  <c r="DK411"/>
  <c r="DL410"/>
  <c r="DK410"/>
  <c r="DM413" l="1"/>
  <c r="DM411"/>
  <c r="DM419"/>
  <c r="DM415"/>
  <c r="DL411"/>
  <c r="DL415"/>
  <c r="DL419"/>
  <c r="DM410"/>
  <c r="DM412"/>
  <c r="DM414"/>
  <c r="DM416"/>
  <c r="DM418"/>
  <c r="DM420"/>
  <c r="DX26" l="1"/>
  <c r="DY26"/>
  <c r="DZ26"/>
  <c r="DX27"/>
  <c r="DY27"/>
  <c r="DZ27"/>
  <c r="DX28"/>
  <c r="DY28"/>
  <c r="DZ28"/>
  <c r="DX29"/>
  <c r="DY29"/>
  <c r="DZ29"/>
  <c r="DX30"/>
  <c r="DY30"/>
  <c r="DZ30"/>
  <c r="DX31"/>
  <c r="DY31"/>
  <c r="DZ31"/>
  <c r="DX32"/>
  <c r="DY32"/>
  <c r="DZ32"/>
  <c r="DX33"/>
  <c r="DY33"/>
  <c r="DZ33"/>
  <c r="DX34"/>
  <c r="DY34"/>
  <c r="DZ34"/>
  <c r="DX35"/>
  <c r="DY35"/>
  <c r="DZ35"/>
  <c r="DX36"/>
  <c r="DY36"/>
  <c r="DZ36"/>
  <c r="DX37"/>
  <c r="DY37"/>
  <c r="DZ37"/>
  <c r="DX38"/>
  <c r="DY38"/>
  <c r="DZ38"/>
  <c r="DX39"/>
  <c r="DY39"/>
  <c r="DZ39"/>
  <c r="DX40"/>
  <c r="DY40"/>
  <c r="DZ40"/>
  <c r="DX41"/>
  <c r="DY41"/>
  <c r="DZ41"/>
  <c r="DX42"/>
  <c r="DY42"/>
  <c r="DZ42"/>
  <c r="DX43"/>
  <c r="DY43"/>
  <c r="DZ43"/>
  <c r="DX44"/>
  <c r="DY44"/>
  <c r="DZ44"/>
  <c r="DX45"/>
  <c r="DY45"/>
  <c r="DZ45"/>
  <c r="DX46"/>
  <c r="DY46"/>
  <c r="DZ46"/>
  <c r="DX47"/>
  <c r="DY47"/>
  <c r="DZ47"/>
  <c r="DX48"/>
  <c r="DY48"/>
  <c r="DZ48"/>
  <c r="DX49"/>
  <c r="DY49"/>
  <c r="DZ49"/>
  <c r="DX50"/>
  <c r="DY50"/>
  <c r="DZ50"/>
  <c r="DX51"/>
  <c r="DY51"/>
  <c r="DZ51"/>
  <c r="DX52"/>
  <c r="DY52"/>
  <c r="DZ52"/>
  <c r="DX53"/>
  <c r="DY53"/>
  <c r="DZ53"/>
  <c r="DX54"/>
  <c r="DY54"/>
  <c r="DZ54"/>
  <c r="DX55"/>
  <c r="DY55"/>
  <c r="DZ55"/>
  <c r="DX56"/>
  <c r="DY56"/>
  <c r="DZ56"/>
  <c r="DX57"/>
  <c r="DY57"/>
  <c r="DZ57"/>
  <c r="DX58"/>
  <c r="DY58"/>
  <c r="DZ58"/>
  <c r="DX59"/>
  <c r="DY59"/>
  <c r="DZ59"/>
  <c r="DX60"/>
  <c r="DY60"/>
  <c r="DZ60"/>
  <c r="DX61"/>
  <c r="DY61"/>
  <c r="DZ61"/>
  <c r="DX62"/>
  <c r="DY62"/>
  <c r="DZ62"/>
  <c r="DX63"/>
  <c r="DY63"/>
  <c r="DZ63"/>
  <c r="DX64"/>
  <c r="DY64"/>
  <c r="DZ64"/>
  <c r="DX65"/>
  <c r="DY65"/>
  <c r="DZ65"/>
  <c r="DX66"/>
  <c r="DY66"/>
  <c r="DZ66"/>
  <c r="DX67"/>
  <c r="DY67"/>
  <c r="DZ67"/>
  <c r="DX68"/>
  <c r="DY68"/>
  <c r="DZ68"/>
  <c r="DX69"/>
  <c r="DY69"/>
  <c r="DZ69"/>
  <c r="DX70"/>
  <c r="DY70"/>
  <c r="DZ70"/>
  <c r="DX71"/>
  <c r="DY71"/>
  <c r="DZ71"/>
  <c r="DX72"/>
  <c r="DY72"/>
  <c r="DZ72"/>
  <c r="DX73"/>
  <c r="DY73"/>
  <c r="DZ73"/>
  <c r="DX74"/>
  <c r="DY74"/>
  <c r="DZ74"/>
  <c r="DX75"/>
  <c r="DY75"/>
  <c r="DZ75"/>
  <c r="DX76"/>
  <c r="DY76"/>
  <c r="DZ76"/>
  <c r="DX77"/>
  <c r="DY77"/>
  <c r="DZ77"/>
  <c r="DX78"/>
  <c r="DY78"/>
  <c r="DZ78"/>
  <c r="DX79"/>
  <c r="DY79"/>
  <c r="DZ79"/>
  <c r="DX80"/>
  <c r="DY80"/>
  <c r="DZ80"/>
  <c r="DX81"/>
  <c r="DY81"/>
  <c r="DZ81"/>
  <c r="DX82"/>
  <c r="DY82"/>
  <c r="DZ82"/>
  <c r="DX83"/>
  <c r="DY83"/>
  <c r="DZ83"/>
  <c r="DX84"/>
  <c r="DY84"/>
  <c r="DZ84"/>
  <c r="DX85"/>
  <c r="DY85"/>
  <c r="DZ85"/>
  <c r="DX86"/>
  <c r="DY86"/>
  <c r="DZ86"/>
  <c r="DX87"/>
  <c r="DY87"/>
  <c r="DZ87"/>
  <c r="DX88"/>
  <c r="DY88"/>
  <c r="DZ88"/>
  <c r="DX89"/>
  <c r="DY89"/>
  <c r="DZ89"/>
  <c r="DX90"/>
  <c r="DY90"/>
  <c r="DZ90"/>
  <c r="DX91"/>
  <c r="DY91"/>
  <c r="DZ91"/>
  <c r="DX92"/>
  <c r="DY92"/>
  <c r="DZ92"/>
  <c r="DX93"/>
  <c r="DY93"/>
  <c r="DZ93"/>
  <c r="DX94"/>
  <c r="DY94"/>
  <c r="DZ94"/>
  <c r="DX95"/>
  <c r="DY95"/>
  <c r="DZ95"/>
  <c r="DX96"/>
  <c r="DY96"/>
  <c r="DZ96"/>
  <c r="DX97"/>
  <c r="DY97"/>
  <c r="DZ97"/>
  <c r="DX98"/>
  <c r="DY98"/>
  <c r="DZ98"/>
  <c r="DX99"/>
  <c r="DY99"/>
  <c r="DZ99"/>
  <c r="DX100"/>
  <c r="DY100"/>
  <c r="DZ100"/>
  <c r="DX101"/>
  <c r="DY101"/>
  <c r="DZ101"/>
  <c r="DX102"/>
  <c r="DY102"/>
  <c r="DZ102"/>
  <c r="DX103"/>
  <c r="DY103"/>
  <c r="DZ103"/>
  <c r="DX104"/>
  <c r="DY104"/>
  <c r="DZ104"/>
  <c r="DX105"/>
  <c r="DY105"/>
  <c r="DZ105"/>
  <c r="DX106"/>
  <c r="DY106"/>
  <c r="DZ106"/>
  <c r="DX107"/>
  <c r="DY107"/>
  <c r="DZ107"/>
  <c r="DX108"/>
  <c r="DY108"/>
  <c r="DZ108"/>
  <c r="DX109"/>
  <c r="DY109"/>
  <c r="DZ109"/>
  <c r="DX110"/>
  <c r="DY110"/>
  <c r="DZ110"/>
  <c r="DX111"/>
  <c r="DY111"/>
  <c r="DZ111"/>
  <c r="DX112"/>
  <c r="DY112"/>
  <c r="DZ112"/>
  <c r="DX113"/>
  <c r="DY113"/>
  <c r="DZ113"/>
  <c r="DX114"/>
  <c r="DY114"/>
  <c r="DZ114"/>
  <c r="DX115"/>
  <c r="DY115"/>
  <c r="DZ115"/>
  <c r="DX116"/>
  <c r="DY116"/>
  <c r="DZ116"/>
  <c r="DX117"/>
  <c r="DY117"/>
  <c r="DZ117"/>
  <c r="DX118"/>
  <c r="DY118"/>
  <c r="DZ118"/>
  <c r="DX119"/>
  <c r="DY119"/>
  <c r="DZ119"/>
  <c r="DX120"/>
  <c r="DY120"/>
  <c r="DZ120"/>
  <c r="DX121"/>
  <c r="DY121"/>
  <c r="DZ121"/>
  <c r="DX122"/>
  <c r="DY122"/>
  <c r="DZ122"/>
  <c r="DX123"/>
  <c r="DY123"/>
  <c r="DZ123"/>
  <c r="DX124"/>
  <c r="DY124"/>
  <c r="DZ124"/>
  <c r="DX125"/>
  <c r="DY125"/>
  <c r="DZ125"/>
  <c r="DX126"/>
  <c r="DY126"/>
  <c r="DZ126"/>
  <c r="DX127"/>
  <c r="DY127"/>
  <c r="DZ127"/>
  <c r="DX128"/>
  <c r="DY128"/>
  <c r="DZ128"/>
  <c r="DX129"/>
  <c r="DY129"/>
  <c r="DZ129"/>
  <c r="DX130"/>
  <c r="DY130"/>
  <c r="DZ130"/>
  <c r="DX131"/>
  <c r="DY131"/>
  <c r="DZ131"/>
  <c r="DX132"/>
  <c r="DY132"/>
  <c r="DZ132"/>
  <c r="DX133"/>
  <c r="DY133"/>
  <c r="DZ133"/>
  <c r="DX134"/>
  <c r="DY134"/>
  <c r="DZ134"/>
  <c r="DX135"/>
  <c r="DY135"/>
  <c r="DZ135"/>
  <c r="DX136"/>
  <c r="DY136"/>
  <c r="DZ136"/>
  <c r="DX137"/>
  <c r="DY137"/>
  <c r="DZ137"/>
  <c r="DX138"/>
  <c r="DY138"/>
  <c r="DZ138"/>
  <c r="DX139"/>
  <c r="DY139"/>
  <c r="DZ139"/>
  <c r="DX140"/>
  <c r="DY140"/>
  <c r="DZ140"/>
  <c r="DX141"/>
  <c r="DY141"/>
  <c r="DZ141"/>
  <c r="DX142"/>
  <c r="DY142"/>
  <c r="DZ142"/>
  <c r="DX143"/>
  <c r="DY143"/>
  <c r="DZ143"/>
  <c r="DX144"/>
  <c r="DY144"/>
  <c r="DZ144"/>
  <c r="DX145"/>
  <c r="DY145"/>
  <c r="DZ145"/>
  <c r="DX146"/>
  <c r="DY146"/>
  <c r="DZ146"/>
  <c r="DX147"/>
  <c r="DY147"/>
  <c r="DZ147"/>
  <c r="DX148"/>
  <c r="DY148"/>
  <c r="DZ148"/>
  <c r="DX149"/>
  <c r="DY149"/>
  <c r="DZ149"/>
  <c r="DX150"/>
  <c r="DY150"/>
  <c r="DZ150"/>
  <c r="DX151"/>
  <c r="DY151"/>
  <c r="DZ151"/>
  <c r="DX152"/>
  <c r="DY152"/>
  <c r="DZ152"/>
  <c r="DX153"/>
  <c r="DY153"/>
  <c r="DZ153"/>
  <c r="DX154"/>
  <c r="DY154"/>
  <c r="DZ154"/>
  <c r="DX155"/>
  <c r="DY155"/>
  <c r="DZ155"/>
  <c r="DX156"/>
  <c r="DY156"/>
  <c r="DZ156"/>
  <c r="DX157"/>
  <c r="DY157"/>
  <c r="DZ157"/>
  <c r="DX158"/>
  <c r="DY158"/>
  <c r="DZ158"/>
  <c r="DX159"/>
  <c r="DY159"/>
  <c r="DZ159"/>
  <c r="DX160"/>
  <c r="DY160"/>
  <c r="DZ160"/>
  <c r="DX161"/>
  <c r="DY161"/>
  <c r="DZ161"/>
  <c r="DX162"/>
  <c r="DY162"/>
  <c r="DZ162"/>
  <c r="DX163"/>
  <c r="DY163"/>
  <c r="DZ163"/>
  <c r="DX164"/>
  <c r="DY164"/>
  <c r="DZ164"/>
  <c r="DX165"/>
  <c r="DY165"/>
  <c r="DZ165"/>
  <c r="DX166"/>
  <c r="DY166"/>
  <c r="DZ166"/>
  <c r="DX167"/>
  <c r="DY167"/>
  <c r="DZ167"/>
  <c r="DX168"/>
  <c r="DY168"/>
  <c r="DZ168"/>
  <c r="DX169"/>
  <c r="DY169"/>
  <c r="DZ169"/>
  <c r="DX170"/>
  <c r="DY170"/>
  <c r="DZ170"/>
  <c r="DX171"/>
  <c r="DY171"/>
  <c r="DZ171"/>
  <c r="DX172"/>
  <c r="DY172"/>
  <c r="DZ172"/>
  <c r="DX173"/>
  <c r="DY173"/>
  <c r="DZ173"/>
  <c r="DX174"/>
  <c r="DY174"/>
  <c r="DZ174"/>
  <c r="DX175"/>
  <c r="DY175"/>
  <c r="DZ175"/>
  <c r="DX176"/>
  <c r="DY176"/>
  <c r="DZ176"/>
  <c r="DX177"/>
  <c r="DY177"/>
  <c r="DZ177"/>
  <c r="DX178"/>
  <c r="DY178"/>
  <c r="DZ178"/>
  <c r="DX179"/>
  <c r="DY179"/>
  <c r="DZ179"/>
  <c r="DX180"/>
  <c r="DY180"/>
  <c r="DZ180"/>
  <c r="DX181"/>
  <c r="DY181"/>
  <c r="DZ181"/>
  <c r="DX182"/>
  <c r="DY182"/>
  <c r="DZ182"/>
  <c r="DX183"/>
  <c r="DY183"/>
  <c r="DZ183"/>
  <c r="DX184"/>
  <c r="DY184"/>
  <c r="DZ184"/>
  <c r="DX185"/>
  <c r="DY185"/>
  <c r="DZ185"/>
  <c r="DX186"/>
  <c r="DY186"/>
  <c r="DZ186"/>
  <c r="DX187"/>
  <c r="DY187"/>
  <c r="DZ187"/>
  <c r="DX188"/>
  <c r="DY188"/>
  <c r="DZ188"/>
  <c r="DX189"/>
  <c r="DY189"/>
  <c r="DZ189"/>
  <c r="DX190"/>
  <c r="DY190"/>
  <c r="DZ190"/>
  <c r="DX191"/>
  <c r="DY191"/>
  <c r="DZ191"/>
  <c r="DX192"/>
  <c r="DY192"/>
  <c r="DZ192"/>
  <c r="DX193"/>
  <c r="DY193"/>
  <c r="DZ193"/>
  <c r="DX194"/>
  <c r="DY194"/>
  <c r="DZ194"/>
  <c r="DX195"/>
  <c r="DY195"/>
  <c r="DZ195"/>
  <c r="DX196"/>
  <c r="DY196"/>
  <c r="DZ196"/>
  <c r="DX197"/>
  <c r="DY197"/>
  <c r="DZ197"/>
  <c r="DX198"/>
  <c r="DY198"/>
  <c r="DZ198"/>
  <c r="DX199"/>
  <c r="DY199"/>
  <c r="DZ199"/>
  <c r="DX200"/>
  <c r="DY200"/>
  <c r="DZ200"/>
  <c r="DX201"/>
  <c r="DY201"/>
  <c r="DZ201"/>
  <c r="DX202"/>
  <c r="DY202"/>
  <c r="DZ202"/>
  <c r="DX203"/>
  <c r="DY203"/>
  <c r="DZ203"/>
  <c r="DX204"/>
  <c r="DY204"/>
  <c r="DZ204"/>
  <c r="DX205"/>
  <c r="DY205"/>
  <c r="DZ205"/>
  <c r="DX206"/>
  <c r="DY206"/>
  <c r="DZ206"/>
  <c r="DX207"/>
  <c r="DY207"/>
  <c r="DZ207"/>
  <c r="DX208"/>
  <c r="DY208"/>
  <c r="DZ208"/>
  <c r="DX209"/>
  <c r="DY209"/>
  <c r="DZ209"/>
  <c r="DX210"/>
  <c r="DY210"/>
  <c r="DZ210"/>
  <c r="DX211"/>
  <c r="DY211"/>
  <c r="DZ211"/>
  <c r="DX212"/>
  <c r="DY212"/>
  <c r="DZ212"/>
  <c r="DX213"/>
  <c r="DY213"/>
  <c r="DZ213"/>
  <c r="DX214"/>
  <c r="DY214"/>
  <c r="DZ214"/>
  <c r="DX215"/>
  <c r="DY215"/>
  <c r="DZ215"/>
  <c r="DX216"/>
  <c r="DY216"/>
  <c r="DZ216"/>
  <c r="DX217"/>
  <c r="DY217"/>
  <c r="DZ217"/>
  <c r="DX218"/>
  <c r="DY218"/>
  <c r="DZ218"/>
  <c r="DX219"/>
  <c r="DY219"/>
  <c r="DZ219"/>
  <c r="DX220"/>
  <c r="DY220"/>
  <c r="DZ220"/>
  <c r="DX221"/>
  <c r="DY221"/>
  <c r="DZ221"/>
  <c r="DX222"/>
  <c r="DY222"/>
  <c r="DZ222"/>
  <c r="DX223"/>
  <c r="DY223"/>
  <c r="DZ223"/>
  <c r="DX224"/>
  <c r="DY224"/>
  <c r="DZ224"/>
  <c r="DX225"/>
  <c r="DY225"/>
  <c r="DZ225"/>
  <c r="DX226"/>
  <c r="DY226"/>
  <c r="DZ226"/>
  <c r="DX227"/>
  <c r="DY227"/>
  <c r="DZ227"/>
  <c r="DX228"/>
  <c r="DY228"/>
  <c r="DZ228"/>
  <c r="DX229"/>
  <c r="DY229"/>
  <c r="DZ229"/>
  <c r="DX230"/>
  <c r="DY230"/>
  <c r="DZ230"/>
  <c r="DX231"/>
  <c r="DY231"/>
  <c r="DZ231"/>
  <c r="DX232"/>
  <c r="DY232"/>
  <c r="DZ232"/>
  <c r="DX233"/>
  <c r="DY233"/>
  <c r="DZ233"/>
  <c r="DX234"/>
  <c r="DY234"/>
  <c r="DZ234"/>
  <c r="DX235"/>
  <c r="DY235"/>
  <c r="DZ235"/>
  <c r="DX236"/>
  <c r="DY236"/>
  <c r="DZ236"/>
  <c r="DX237"/>
  <c r="DY237"/>
  <c r="DZ237"/>
  <c r="DX238"/>
  <c r="DY238"/>
  <c r="DZ238"/>
  <c r="DX239"/>
  <c r="DY239"/>
  <c r="DZ239"/>
  <c r="DX240"/>
  <c r="DY240"/>
  <c r="DZ240"/>
  <c r="DX241"/>
  <c r="DY241"/>
  <c r="DZ241"/>
  <c r="DX242"/>
  <c r="DY242"/>
  <c r="DZ242"/>
  <c r="DX243"/>
  <c r="DY243"/>
  <c r="DZ243"/>
  <c r="DX244"/>
  <c r="DY244"/>
  <c r="DZ244"/>
  <c r="DX245"/>
  <c r="DY245"/>
  <c r="DZ245"/>
  <c r="DX246"/>
  <c r="DY246"/>
  <c r="DZ246"/>
  <c r="DX247"/>
  <c r="DY247"/>
  <c r="DZ247"/>
  <c r="DX248"/>
  <c r="DY248"/>
  <c r="DZ248"/>
  <c r="DX249"/>
  <c r="DY249"/>
  <c r="DZ249"/>
  <c r="DX250"/>
  <c r="DY250"/>
  <c r="DZ250"/>
  <c r="DX251"/>
  <c r="DY251"/>
  <c r="DZ251"/>
  <c r="DX252"/>
  <c r="DY252"/>
  <c r="DZ252"/>
  <c r="DX253"/>
  <c r="DY253"/>
  <c r="DZ253"/>
  <c r="DX254"/>
  <c r="DY254"/>
  <c r="DZ254"/>
  <c r="DX255"/>
  <c r="DY255"/>
  <c r="DZ255"/>
  <c r="DX256"/>
  <c r="DY256"/>
  <c r="DZ256"/>
  <c r="DX257"/>
  <c r="DY257"/>
  <c r="DZ257"/>
  <c r="DX258"/>
  <c r="DY258"/>
  <c r="DZ258"/>
  <c r="DX259"/>
  <c r="DY259"/>
  <c r="DZ259"/>
  <c r="DX260"/>
  <c r="DY260"/>
  <c r="DZ260"/>
  <c r="DX261"/>
  <c r="DY261"/>
  <c r="DZ261"/>
  <c r="DX262"/>
  <c r="DY262"/>
  <c r="DZ262"/>
  <c r="DX263"/>
  <c r="DY263"/>
  <c r="DZ263"/>
  <c r="DX264"/>
  <c r="DY264"/>
  <c r="DZ264"/>
  <c r="DX265"/>
  <c r="DY265"/>
  <c r="DZ265"/>
  <c r="DX266"/>
  <c r="DY266"/>
  <c r="DZ266"/>
  <c r="DX267"/>
  <c r="DY267"/>
  <c r="DZ267"/>
  <c r="DX268"/>
  <c r="DY268"/>
  <c r="DZ268"/>
  <c r="DX269"/>
  <c r="DY269"/>
  <c r="DZ269"/>
  <c r="DX270"/>
  <c r="DY270"/>
  <c r="DZ270"/>
  <c r="DX271"/>
  <c r="DY271"/>
  <c r="DZ271"/>
  <c r="DX272"/>
  <c r="DY272"/>
  <c r="DZ272"/>
  <c r="DX273"/>
  <c r="DY273"/>
  <c r="DZ273"/>
  <c r="DX274"/>
  <c r="DY274"/>
  <c r="DZ274"/>
  <c r="DX275"/>
  <c r="DY275"/>
  <c r="DZ275"/>
  <c r="DX276"/>
  <c r="DY276"/>
  <c r="DZ276"/>
  <c r="DX277"/>
  <c r="DY277"/>
  <c r="DZ277"/>
  <c r="DX278"/>
  <c r="DY278"/>
  <c r="DZ278"/>
  <c r="DX279"/>
  <c r="DY279"/>
  <c r="DZ279"/>
  <c r="DX280"/>
  <c r="DY280"/>
  <c r="DZ280"/>
  <c r="DX281"/>
  <c r="DY281"/>
  <c r="DZ281"/>
  <c r="DX282"/>
  <c r="DY282"/>
  <c r="DZ282"/>
  <c r="DX283"/>
  <c r="DY283"/>
  <c r="DZ283"/>
  <c r="DX284"/>
  <c r="DY284"/>
  <c r="DZ284"/>
  <c r="DX285"/>
  <c r="DY285"/>
  <c r="DZ285"/>
  <c r="DX286"/>
  <c r="DY286"/>
  <c r="DZ286"/>
  <c r="DX287"/>
  <c r="DY287"/>
  <c r="DZ287"/>
  <c r="DX288"/>
  <c r="DY288"/>
  <c r="DZ288"/>
  <c r="DX289"/>
  <c r="DY289"/>
  <c r="DZ289"/>
  <c r="DX290"/>
  <c r="DY290"/>
  <c r="DZ290"/>
  <c r="DX291"/>
  <c r="DY291"/>
  <c r="DZ291"/>
  <c r="DX292"/>
  <c r="DY292"/>
  <c r="DZ292"/>
  <c r="DX293"/>
  <c r="DY293"/>
  <c r="DZ293"/>
  <c r="DX294"/>
  <c r="DY294"/>
  <c r="DZ294"/>
  <c r="DX295"/>
  <c r="DY295"/>
  <c r="DZ295"/>
  <c r="DX296"/>
  <c r="DY296"/>
  <c r="DZ296"/>
  <c r="DX297"/>
  <c r="DY297"/>
  <c r="DZ297"/>
  <c r="DX298"/>
  <c r="DY298"/>
  <c r="DZ298"/>
  <c r="DX299"/>
  <c r="DY299"/>
  <c r="DZ299"/>
  <c r="DX300"/>
  <c r="DY300"/>
  <c r="DZ300"/>
  <c r="DX301"/>
  <c r="DY301"/>
  <c r="DZ301"/>
  <c r="DX302"/>
  <c r="DY302"/>
  <c r="DZ302"/>
  <c r="DX303"/>
  <c r="DY303"/>
  <c r="DZ303"/>
  <c r="DX304"/>
  <c r="DY304"/>
  <c r="DZ304"/>
  <c r="DX305"/>
  <c r="DY305"/>
  <c r="DZ305"/>
  <c r="DX306"/>
  <c r="DY306"/>
  <c r="DZ306"/>
  <c r="DX307"/>
  <c r="DY307"/>
  <c r="DZ307"/>
  <c r="DX308"/>
  <c r="DY308"/>
  <c r="DZ308"/>
  <c r="DX309"/>
  <c r="DY309"/>
  <c r="DZ309"/>
  <c r="DX310"/>
  <c r="DY310"/>
  <c r="DZ310"/>
  <c r="DX311"/>
  <c r="DY311"/>
  <c r="DZ311"/>
  <c r="DX312"/>
  <c r="DY312"/>
  <c r="DZ312"/>
  <c r="DX313"/>
  <c r="DY313"/>
  <c r="DZ313"/>
  <c r="DX314"/>
  <c r="DY314"/>
  <c r="DZ314"/>
  <c r="DX315"/>
  <c r="DY315"/>
  <c r="DZ315"/>
  <c r="DX316"/>
  <c r="DY316"/>
  <c r="DZ316"/>
  <c r="DX317"/>
  <c r="DY317"/>
  <c r="DZ317"/>
  <c r="DX318"/>
  <c r="DY318"/>
  <c r="DZ318"/>
  <c r="DX319"/>
  <c r="DY319"/>
  <c r="DZ319"/>
  <c r="DX320"/>
  <c r="DY320"/>
  <c r="DZ320"/>
  <c r="DX321"/>
  <c r="DY321"/>
  <c r="DZ321"/>
  <c r="DX322"/>
  <c r="DY322"/>
  <c r="DZ322"/>
  <c r="DX323"/>
  <c r="DY323"/>
  <c r="DZ323"/>
  <c r="DX324"/>
  <c r="DY324"/>
  <c r="DZ324"/>
  <c r="DX325"/>
  <c r="DY325"/>
  <c r="DZ325"/>
  <c r="DX326"/>
  <c r="DY326"/>
  <c r="DZ326"/>
  <c r="DX327"/>
  <c r="DY327"/>
  <c r="DZ327"/>
  <c r="DX328"/>
  <c r="DY328"/>
  <c r="DZ328"/>
  <c r="DX329"/>
  <c r="DY329"/>
  <c r="DZ329"/>
  <c r="DX330"/>
  <c r="DY330"/>
  <c r="DZ330"/>
  <c r="DX331"/>
  <c r="DY331"/>
  <c r="DZ331"/>
  <c r="DX332"/>
  <c r="DY332"/>
  <c r="DZ332"/>
  <c r="DX333"/>
  <c r="DY333"/>
  <c r="DZ333"/>
  <c r="DX334"/>
  <c r="DY334"/>
  <c r="DZ334"/>
  <c r="DX335"/>
  <c r="DY335"/>
  <c r="DZ335"/>
  <c r="DX336"/>
  <c r="DY336"/>
  <c r="DZ336"/>
  <c r="DX337"/>
  <c r="DY337"/>
  <c r="DZ337"/>
  <c r="DX338"/>
  <c r="DY338"/>
  <c r="DZ338"/>
  <c r="DX339"/>
  <c r="DY339"/>
  <c r="DZ339"/>
  <c r="DX340"/>
  <c r="DY340"/>
  <c r="DZ340"/>
  <c r="DX341"/>
  <c r="DY341"/>
  <c r="DZ341"/>
  <c r="DX342"/>
  <c r="DY342"/>
  <c r="DZ342"/>
  <c r="DX343"/>
  <c r="DY343"/>
  <c r="DZ343"/>
  <c r="DX344"/>
  <c r="DY344"/>
  <c r="DZ344"/>
  <c r="DX345"/>
  <c r="DY345"/>
  <c r="DZ345"/>
  <c r="DX346"/>
  <c r="DY346"/>
  <c r="DZ346"/>
  <c r="DX347"/>
  <c r="DY347"/>
  <c r="DZ347"/>
  <c r="DX348"/>
  <c r="DY348"/>
  <c r="DZ348"/>
  <c r="DX349"/>
  <c r="DY349"/>
  <c r="DZ349"/>
  <c r="DX350"/>
  <c r="DY350"/>
  <c r="DZ350"/>
  <c r="DX351"/>
  <c r="DY351"/>
  <c r="DZ351"/>
  <c r="DX352"/>
  <c r="DY352"/>
  <c r="DZ352"/>
  <c r="DX353"/>
  <c r="DY353"/>
  <c r="DZ353"/>
  <c r="DX354"/>
  <c r="DY354"/>
  <c r="DZ354"/>
  <c r="DX355"/>
  <c r="DY355"/>
  <c r="DZ355"/>
  <c r="DX356"/>
  <c r="DY356"/>
  <c r="DZ356"/>
  <c r="DX357"/>
  <c r="DY357"/>
  <c r="DZ357"/>
  <c r="DX358"/>
  <c r="DY358"/>
  <c r="DZ358"/>
  <c r="DX359"/>
  <c r="DY359"/>
  <c r="DZ359"/>
  <c r="DX360"/>
  <c r="DY360"/>
  <c r="DZ360"/>
  <c r="DX361"/>
  <c r="DY361"/>
  <c r="DZ361"/>
  <c r="DX362"/>
  <c r="DY362"/>
  <c r="DZ362"/>
  <c r="DX363"/>
  <c r="DY363"/>
  <c r="DZ363"/>
  <c r="DX364"/>
  <c r="DY364"/>
  <c r="DZ364"/>
  <c r="DX365"/>
  <c r="DY365"/>
  <c r="DZ365"/>
  <c r="DX366"/>
  <c r="DY366"/>
  <c r="DZ366"/>
  <c r="DX367"/>
  <c r="DY367"/>
  <c r="DZ367"/>
  <c r="DX368"/>
  <c r="DY368"/>
  <c r="DZ368"/>
  <c r="DX369"/>
  <c r="DY369"/>
  <c r="DZ369"/>
  <c r="DX370"/>
  <c r="DY370"/>
  <c r="DZ370"/>
  <c r="DX371"/>
  <c r="DY371"/>
  <c r="DZ371"/>
  <c r="DX372"/>
  <c r="DY372"/>
  <c r="DZ372"/>
  <c r="DX373"/>
  <c r="DY373"/>
  <c r="DZ373"/>
  <c r="DX374"/>
  <c r="DY374"/>
  <c r="DZ374"/>
  <c r="DX375"/>
  <c r="DY375"/>
  <c r="DZ375"/>
  <c r="DX376"/>
  <c r="DY376"/>
  <c r="DZ376"/>
  <c r="DX377"/>
  <c r="DY377"/>
  <c r="DZ377"/>
  <c r="DX378"/>
  <c r="DY378"/>
  <c r="DZ378"/>
  <c r="DX379"/>
  <c r="DY379"/>
  <c r="DZ379"/>
  <c r="DX380"/>
  <c r="DY380"/>
  <c r="DZ380"/>
  <c r="DX381"/>
  <c r="DY381"/>
  <c r="DZ381"/>
  <c r="DX382"/>
  <c r="DY382"/>
  <c r="DZ382"/>
  <c r="DX383"/>
  <c r="DY383"/>
  <c r="DZ383"/>
  <c r="DX384"/>
  <c r="DY384"/>
  <c r="DZ384"/>
  <c r="DX385"/>
  <c r="DY385"/>
  <c r="DZ385"/>
  <c r="DX386"/>
  <c r="DY386"/>
  <c r="DZ386"/>
  <c r="DX387"/>
  <c r="DY387"/>
  <c r="DZ387"/>
  <c r="DX388"/>
  <c r="DY388"/>
  <c r="DZ388"/>
  <c r="DX389"/>
  <c r="DY389"/>
  <c r="DZ389"/>
  <c r="DX390"/>
  <c r="DY390"/>
  <c r="DZ390"/>
  <c r="DX391"/>
  <c r="DY391"/>
  <c r="DZ391"/>
  <c r="DX392"/>
  <c r="DY392"/>
  <c r="DZ392"/>
  <c r="DX393"/>
  <c r="DY393"/>
  <c r="DZ393"/>
  <c r="DX394"/>
  <c r="DY394"/>
  <c r="DZ394"/>
  <c r="DX395"/>
  <c r="DY395"/>
  <c r="DZ395"/>
  <c r="DX396"/>
  <c r="DY396"/>
  <c r="DZ396"/>
  <c r="DX397"/>
  <c r="DY397"/>
  <c r="DZ397"/>
  <c r="DX398"/>
  <c r="DY398"/>
  <c r="DZ398"/>
  <c r="DX399"/>
  <c r="DY399"/>
  <c r="DZ399"/>
  <c r="DX400"/>
  <c r="DY400"/>
  <c r="DZ400"/>
  <c r="DX401"/>
  <c r="DY401"/>
  <c r="DZ401"/>
  <c r="DX402"/>
  <c r="DY402"/>
  <c r="DZ402"/>
  <c r="DX403"/>
  <c r="DY403"/>
  <c r="DZ403"/>
  <c r="DX404"/>
  <c r="DY404"/>
  <c r="DZ404"/>
  <c r="DX405"/>
  <c r="DY405"/>
  <c r="DZ405"/>
  <c r="DX406"/>
  <c r="DY406"/>
  <c r="DZ406"/>
  <c r="DX407"/>
  <c r="DY407"/>
  <c r="DZ407"/>
  <c r="DX408"/>
  <c r="DY408"/>
  <c r="DZ408"/>
  <c r="DX409"/>
  <c r="DY409"/>
  <c r="DZ409"/>
  <c r="DX421"/>
  <c r="DY421"/>
  <c r="DZ421"/>
  <c r="DX422"/>
  <c r="DY422"/>
  <c r="DZ422"/>
  <c r="DX423"/>
  <c r="DY423"/>
  <c r="DZ423"/>
  <c r="DX424"/>
  <c r="DY424"/>
  <c r="DZ424"/>
  <c r="DX425"/>
  <c r="DY425"/>
  <c r="DZ425"/>
  <c r="DX426"/>
  <c r="DY426"/>
  <c r="DZ426"/>
  <c r="DX427"/>
  <c r="DY427"/>
  <c r="DZ427"/>
  <c r="DX428"/>
  <c r="DY428"/>
  <c r="DZ428"/>
  <c r="DX429"/>
  <c r="DY429"/>
  <c r="DZ429"/>
  <c r="DX430"/>
  <c r="DY430"/>
  <c r="DZ430"/>
  <c r="DX431"/>
  <c r="DY431"/>
  <c r="DZ431"/>
  <c r="DX432"/>
  <c r="DY432"/>
  <c r="DZ432"/>
  <c r="DX433"/>
  <c r="DY433"/>
  <c r="DZ433"/>
  <c r="DX434"/>
  <c r="DY434"/>
  <c r="DZ434"/>
  <c r="DX435"/>
  <c r="DY435"/>
  <c r="DZ435"/>
  <c r="DX436"/>
  <c r="DY436"/>
  <c r="DZ436"/>
  <c r="DX437"/>
  <c r="DY437"/>
  <c r="DZ437"/>
  <c r="DX438"/>
  <c r="DY438"/>
  <c r="DZ438"/>
  <c r="DX439"/>
  <c r="DY439"/>
  <c r="DZ439"/>
  <c r="DX440"/>
  <c r="DY440"/>
  <c r="DZ440"/>
  <c r="DX441"/>
  <c r="DY441"/>
  <c r="DZ441"/>
  <c r="DX442"/>
  <c r="DY442"/>
  <c r="DZ442"/>
  <c r="DX443"/>
  <c r="DY443"/>
  <c r="DZ443"/>
  <c r="DX444"/>
  <c r="DY444"/>
  <c r="DZ444"/>
  <c r="DX445"/>
  <c r="DY445"/>
  <c r="DZ445"/>
  <c r="DX446"/>
  <c r="DY446"/>
  <c r="DZ446"/>
  <c r="DX447"/>
  <c r="DY447"/>
  <c r="DZ447"/>
  <c r="DX448"/>
  <c r="DY448"/>
  <c r="DZ448"/>
  <c r="DX449"/>
  <c r="DY449"/>
  <c r="DZ449"/>
  <c r="DX450"/>
  <c r="DY450"/>
  <c r="DZ450"/>
  <c r="DX451"/>
  <c r="DY451"/>
  <c r="DZ451"/>
  <c r="DX452"/>
  <c r="DY452"/>
  <c r="DZ452"/>
  <c r="DX453"/>
  <c r="DY453"/>
  <c r="DZ453"/>
  <c r="DX454"/>
  <c r="DY454"/>
  <c r="DZ454"/>
  <c r="DX455"/>
  <c r="DY455"/>
  <c r="DZ455"/>
  <c r="DX456"/>
  <c r="DY456"/>
  <c r="DZ456"/>
  <c r="DX457"/>
  <c r="DY457"/>
  <c r="DZ457"/>
  <c r="DX458"/>
  <c r="DY458"/>
  <c r="DZ458"/>
  <c r="DX459"/>
  <c r="DY459"/>
  <c r="DZ459"/>
  <c r="DX460"/>
  <c r="DY460"/>
  <c r="DZ460"/>
  <c r="DX461"/>
  <c r="DY461"/>
  <c r="DZ461"/>
  <c r="DX462"/>
  <c r="DY462"/>
  <c r="DZ462"/>
  <c r="DX463"/>
  <c r="DY463"/>
  <c r="DZ463"/>
  <c r="DX464"/>
  <c r="DY464"/>
  <c r="DZ464"/>
  <c r="DX465"/>
  <c r="DY465"/>
  <c r="DZ465"/>
  <c r="DX466"/>
  <c r="DY466"/>
  <c r="DZ466"/>
  <c r="DX467"/>
  <c r="DY467"/>
  <c r="DZ467"/>
  <c r="DX468"/>
  <c r="DY468"/>
  <c r="DZ468"/>
  <c r="DX469"/>
  <c r="DY469"/>
  <c r="DZ469"/>
  <c r="DX470"/>
  <c r="DY470"/>
  <c r="DZ470"/>
  <c r="DX471"/>
  <c r="DY471"/>
  <c r="DZ471"/>
  <c r="DX472"/>
  <c r="DY472"/>
  <c r="DZ472"/>
  <c r="DX473"/>
  <c r="DY473"/>
  <c r="DZ473"/>
  <c r="DX474"/>
  <c r="DY474"/>
  <c r="DZ474"/>
  <c r="DX475"/>
  <c r="DY475"/>
  <c r="DZ475"/>
  <c r="DX476"/>
  <c r="DY476"/>
  <c r="DZ476"/>
  <c r="DX477"/>
  <c r="DY477"/>
  <c r="DZ477"/>
  <c r="DX478"/>
  <c r="DY478"/>
  <c r="DZ478"/>
  <c r="DX479"/>
  <c r="DY479"/>
  <c r="DZ479"/>
  <c r="DX480"/>
  <c r="DY480"/>
  <c r="DZ480"/>
  <c r="DX481"/>
  <c r="DY481"/>
  <c r="DZ481"/>
  <c r="DX482"/>
  <c r="DY482"/>
  <c r="DZ482"/>
  <c r="DX483"/>
  <c r="DY483"/>
  <c r="DZ483"/>
  <c r="DX484"/>
  <c r="DY484"/>
  <c r="DZ484"/>
  <c r="DZ25"/>
  <c r="DY25"/>
  <c r="DX25"/>
  <c r="H23"/>
  <c r="I23"/>
  <c r="J23"/>
  <c r="K23"/>
  <c r="L23"/>
  <c r="M23"/>
  <c r="N23"/>
  <c r="O23"/>
  <c r="P23"/>
  <c r="DK484" l="1"/>
  <c r="DL484"/>
  <c r="DL482"/>
  <c r="DK482"/>
  <c r="DK480"/>
  <c r="DL480"/>
  <c r="DL478"/>
  <c r="DK478"/>
  <c r="DK476"/>
  <c r="DL476"/>
  <c r="DM476"/>
  <c r="DL474"/>
  <c r="DM474"/>
  <c r="DK474"/>
  <c r="DK472"/>
  <c r="DL472"/>
  <c r="DL470"/>
  <c r="DK470"/>
  <c r="DK468"/>
  <c r="DL468"/>
  <c r="DL466"/>
  <c r="DK466"/>
  <c r="DK464"/>
  <c r="DL464"/>
  <c r="DK462"/>
  <c r="DL462"/>
  <c r="DK460"/>
  <c r="DL460"/>
  <c r="DK458"/>
  <c r="DL458"/>
  <c r="DK456"/>
  <c r="DL456"/>
  <c r="DK454"/>
  <c r="DL454"/>
  <c r="DK452"/>
  <c r="DL452"/>
  <c r="DK450"/>
  <c r="DL450"/>
  <c r="DK448"/>
  <c r="DL448"/>
  <c r="DK446"/>
  <c r="DL446"/>
  <c r="DK444"/>
  <c r="DL444"/>
  <c r="DL442"/>
  <c r="DK442"/>
  <c r="DK440"/>
  <c r="DL440"/>
  <c r="DL438"/>
  <c r="DK436"/>
  <c r="EX436" s="1"/>
  <c r="DL436"/>
  <c r="DL434"/>
  <c r="DK432"/>
  <c r="DL432"/>
  <c r="DK430"/>
  <c r="DK428"/>
  <c r="EX428" s="1"/>
  <c r="DL428"/>
  <c r="DL426"/>
  <c r="DK426"/>
  <c r="DK424"/>
  <c r="EX424" s="1"/>
  <c r="DL424"/>
  <c r="DL422"/>
  <c r="DL409"/>
  <c r="DK409"/>
  <c r="DK407"/>
  <c r="DK405"/>
  <c r="DK403"/>
  <c r="DL401"/>
  <c r="DK401"/>
  <c r="DK399"/>
  <c r="DL397"/>
  <c r="DK397"/>
  <c r="DK395"/>
  <c r="DL393"/>
  <c r="DK393"/>
  <c r="DK391"/>
  <c r="DL389"/>
  <c r="DK389"/>
  <c r="DK387"/>
  <c r="DK385"/>
  <c r="DK383"/>
  <c r="DK381"/>
  <c r="DK379"/>
  <c r="DK377"/>
  <c r="DK375"/>
  <c r="DL373"/>
  <c r="DK373"/>
  <c r="DK371"/>
  <c r="DL369"/>
  <c r="DK367"/>
  <c r="DK365"/>
  <c r="DL363"/>
  <c r="DL361"/>
  <c r="DK359"/>
  <c r="DL357"/>
  <c r="DK357"/>
  <c r="DK355"/>
  <c r="DL355"/>
  <c r="DL353"/>
  <c r="DK353"/>
  <c r="DK351"/>
  <c r="DL351"/>
  <c r="DL349"/>
  <c r="DK349"/>
  <c r="DK347"/>
  <c r="DL347"/>
  <c r="DK345"/>
  <c r="DK343"/>
  <c r="DL343"/>
  <c r="DL341"/>
  <c r="DK341"/>
  <c r="DK339"/>
  <c r="DL339"/>
  <c r="DK337"/>
  <c r="DK335"/>
  <c r="DL335"/>
  <c r="DL333"/>
  <c r="DK333"/>
  <c r="DK331"/>
  <c r="DL331"/>
  <c r="DK329"/>
  <c r="DK327"/>
  <c r="DL327"/>
  <c r="DL325"/>
  <c r="DK325"/>
  <c r="DK323"/>
  <c r="DL323"/>
  <c r="DK321"/>
  <c r="DK319"/>
  <c r="DL319"/>
  <c r="DL317"/>
  <c r="DK317"/>
  <c r="DK315"/>
  <c r="DL315"/>
  <c r="DK313"/>
  <c r="DK311"/>
  <c r="DL311"/>
  <c r="DL309"/>
  <c r="DK309"/>
  <c r="DK307"/>
  <c r="DL307"/>
  <c r="DK305"/>
  <c r="DK303"/>
  <c r="DL303"/>
  <c r="DK301"/>
  <c r="DK299"/>
  <c r="DK297"/>
  <c r="DL297"/>
  <c r="DL295"/>
  <c r="DK295"/>
  <c r="DK293"/>
  <c r="DL293"/>
  <c r="DK291"/>
  <c r="DK289"/>
  <c r="DL287"/>
  <c r="DK287"/>
  <c r="DK285"/>
  <c r="DL285"/>
  <c r="DK283"/>
  <c r="DK281"/>
  <c r="DL279"/>
  <c r="DK279"/>
  <c r="DK277"/>
  <c r="DL277"/>
  <c r="DK275"/>
  <c r="DK273"/>
  <c r="DK271"/>
  <c r="DK269"/>
  <c r="DL269"/>
  <c r="DK267"/>
  <c r="DL267"/>
  <c r="DL265"/>
  <c r="DK263"/>
  <c r="DK261"/>
  <c r="DK259"/>
  <c r="DL259"/>
  <c r="DL257"/>
  <c r="DK257"/>
  <c r="DK255"/>
  <c r="DK253"/>
  <c r="DK251"/>
  <c r="DL251"/>
  <c r="DL249"/>
  <c r="DK249"/>
  <c r="DK247"/>
  <c r="DK245"/>
  <c r="DK243"/>
  <c r="DL243"/>
  <c r="DL241"/>
  <c r="DK241"/>
  <c r="DK239"/>
  <c r="DL237"/>
  <c r="DK237"/>
  <c r="DL235"/>
  <c r="DK235"/>
  <c r="DL233"/>
  <c r="DK233"/>
  <c r="DL231"/>
  <c r="DK231"/>
  <c r="DL229"/>
  <c r="DK229"/>
  <c r="DL227"/>
  <c r="DK227"/>
  <c r="DL225"/>
  <c r="DK225"/>
  <c r="DK223"/>
  <c r="DK221"/>
  <c r="DK219"/>
  <c r="DL217"/>
  <c r="DK217"/>
  <c r="DK215"/>
  <c r="DK213"/>
  <c r="DK211"/>
  <c r="DL209"/>
  <c r="DK209"/>
  <c r="DK207"/>
  <c r="DK205"/>
  <c r="DK203"/>
  <c r="DL201"/>
  <c r="DK201"/>
  <c r="DK199"/>
  <c r="DK197"/>
  <c r="DK195"/>
  <c r="DL193"/>
  <c r="DK193"/>
  <c r="DK191"/>
  <c r="DK189"/>
  <c r="DK187"/>
  <c r="DL185"/>
  <c r="DK185"/>
  <c r="DK183"/>
  <c r="DK181"/>
  <c r="DK179"/>
  <c r="DL177"/>
  <c r="DK177"/>
  <c r="DK175"/>
  <c r="DK173"/>
  <c r="DK171"/>
  <c r="DL169"/>
  <c r="DK169"/>
  <c r="DK167"/>
  <c r="DK165"/>
  <c r="DK163"/>
  <c r="DL161"/>
  <c r="DK161"/>
  <c r="DK159"/>
  <c r="DK157"/>
  <c r="DK155"/>
  <c r="DL153"/>
  <c r="DK153"/>
  <c r="DK151"/>
  <c r="DK149"/>
  <c r="DK147"/>
  <c r="DL145"/>
  <c r="DK145"/>
  <c r="DK143"/>
  <c r="DL141"/>
  <c r="DK141"/>
  <c r="DK139"/>
  <c r="DL137"/>
  <c r="DK137"/>
  <c r="DK135"/>
  <c r="DL133"/>
  <c r="DK133"/>
  <c r="DK131"/>
  <c r="DL129"/>
  <c r="DK129"/>
  <c r="DL127"/>
  <c r="DK127"/>
  <c r="DL125"/>
  <c r="DK125"/>
  <c r="DL123"/>
  <c r="DK123"/>
  <c r="DK121"/>
  <c r="DL121"/>
  <c r="DK119"/>
  <c r="DL119"/>
  <c r="DK117"/>
  <c r="DL117"/>
  <c r="DK115"/>
  <c r="DL115"/>
  <c r="DK113"/>
  <c r="DL113"/>
  <c r="DK111"/>
  <c r="DL111"/>
  <c r="DK109"/>
  <c r="DL109"/>
  <c r="DK107"/>
  <c r="DL107"/>
  <c r="DK105"/>
  <c r="DL105"/>
  <c r="DK103"/>
  <c r="DL103"/>
  <c r="DK101"/>
  <c r="DL101"/>
  <c r="DK99"/>
  <c r="DL99"/>
  <c r="DK97"/>
  <c r="DL97"/>
  <c r="DK95"/>
  <c r="DL95"/>
  <c r="DK93"/>
  <c r="DL93"/>
  <c r="DK91"/>
  <c r="DL91"/>
  <c r="DK89"/>
  <c r="DL89"/>
  <c r="DK87"/>
  <c r="DL87"/>
  <c r="DK85"/>
  <c r="DL85"/>
  <c r="DK83"/>
  <c r="DL83"/>
  <c r="DK81"/>
  <c r="DL81"/>
  <c r="DK79"/>
  <c r="DL79"/>
  <c r="DK77"/>
  <c r="DL77"/>
  <c r="DL76"/>
  <c r="EY76" s="1"/>
  <c r="DK76"/>
  <c r="DL74"/>
  <c r="DK74"/>
  <c r="DK72"/>
  <c r="EX72" s="1"/>
  <c r="DL72"/>
  <c r="DK70"/>
  <c r="DL70"/>
  <c r="DK68"/>
  <c r="EX68" s="1"/>
  <c r="DL68"/>
  <c r="DK66"/>
  <c r="DL66"/>
  <c r="DK64"/>
  <c r="EX64" s="1"/>
  <c r="DL64"/>
  <c r="DK62"/>
  <c r="DL62"/>
  <c r="DK60"/>
  <c r="EX60" s="1"/>
  <c r="DL60"/>
  <c r="DK58"/>
  <c r="DL58"/>
  <c r="DK56"/>
  <c r="EX56" s="1"/>
  <c r="DL56"/>
  <c r="DK54"/>
  <c r="DL54"/>
  <c r="DK52"/>
  <c r="EX52" s="1"/>
  <c r="DL52"/>
  <c r="DK50"/>
  <c r="DL50"/>
  <c r="DK48"/>
  <c r="DL48"/>
  <c r="DK46"/>
  <c r="DL46"/>
  <c r="DK44"/>
  <c r="EX44" s="1"/>
  <c r="DL44"/>
  <c r="DK42"/>
  <c r="DL42"/>
  <c r="DK40"/>
  <c r="DL40"/>
  <c r="DK38"/>
  <c r="DL38"/>
  <c r="DK36"/>
  <c r="EX36" s="1"/>
  <c r="DL36"/>
  <c r="DK34"/>
  <c r="DL34"/>
  <c r="DK32"/>
  <c r="DL32"/>
  <c r="DK30"/>
  <c r="DL30"/>
  <c r="DL28"/>
  <c r="DK28"/>
  <c r="DL26"/>
  <c r="DK26"/>
  <c r="DN415"/>
  <c r="DO416"/>
  <c r="DQ416"/>
  <c r="DO415"/>
  <c r="DL483"/>
  <c r="DK483"/>
  <c r="DK481"/>
  <c r="DL481"/>
  <c r="DL479"/>
  <c r="DK479"/>
  <c r="DK477"/>
  <c r="DL477"/>
  <c r="DL475"/>
  <c r="DK475"/>
  <c r="DK473"/>
  <c r="DL473"/>
  <c r="DL471"/>
  <c r="DK471"/>
  <c r="DK469"/>
  <c r="DL469"/>
  <c r="DL467"/>
  <c r="DK467"/>
  <c r="DK465"/>
  <c r="DL465"/>
  <c r="DL463"/>
  <c r="DK463"/>
  <c r="DL461"/>
  <c r="DK461"/>
  <c r="DL459"/>
  <c r="DK459"/>
  <c r="DL457"/>
  <c r="DK457"/>
  <c r="DL455"/>
  <c r="DK455"/>
  <c r="DL453"/>
  <c r="DK453"/>
  <c r="DL451"/>
  <c r="DK451"/>
  <c r="DL449"/>
  <c r="DK449"/>
  <c r="DL447"/>
  <c r="DK447"/>
  <c r="DL445"/>
  <c r="DK445"/>
  <c r="DK443"/>
  <c r="DL443"/>
  <c r="DL441"/>
  <c r="DK441"/>
  <c r="DK439"/>
  <c r="DL439"/>
  <c r="DL437"/>
  <c r="DK437"/>
  <c r="DK435"/>
  <c r="DL435"/>
  <c r="DL433"/>
  <c r="DK433"/>
  <c r="DK431"/>
  <c r="DL431"/>
  <c r="DL429"/>
  <c r="DK429"/>
  <c r="DK427"/>
  <c r="DL427"/>
  <c r="DL425"/>
  <c r="DK425"/>
  <c r="DK423"/>
  <c r="DL423"/>
  <c r="DL421"/>
  <c r="DK421"/>
  <c r="DK408"/>
  <c r="DL408"/>
  <c r="DL406"/>
  <c r="DK406"/>
  <c r="DK404"/>
  <c r="DL404"/>
  <c r="DL402"/>
  <c r="DK402"/>
  <c r="DK400"/>
  <c r="DL400"/>
  <c r="DL398"/>
  <c r="DK398"/>
  <c r="DK396"/>
  <c r="DL396"/>
  <c r="DL394"/>
  <c r="DK394"/>
  <c r="DK392"/>
  <c r="DL392"/>
  <c r="DL390"/>
  <c r="DK390"/>
  <c r="DK388"/>
  <c r="DL388"/>
  <c r="DL386"/>
  <c r="DK386"/>
  <c r="DK384"/>
  <c r="DL384"/>
  <c r="DK382"/>
  <c r="DK380"/>
  <c r="DL380"/>
  <c r="DK378"/>
  <c r="DK376"/>
  <c r="DK374"/>
  <c r="DK372"/>
  <c r="DK370"/>
  <c r="DL368"/>
  <c r="DK368"/>
  <c r="DK366"/>
  <c r="DL364"/>
  <c r="DK364"/>
  <c r="DL362"/>
  <c r="DK362"/>
  <c r="DL360"/>
  <c r="DK360"/>
  <c r="DK358"/>
  <c r="DK356"/>
  <c r="DL356"/>
  <c r="DL354"/>
  <c r="DK352"/>
  <c r="DK350"/>
  <c r="DL346"/>
  <c r="DK344"/>
  <c r="EX344" s="1"/>
  <c r="DL342"/>
  <c r="DK342"/>
  <c r="DK340"/>
  <c r="DL338"/>
  <c r="DK336"/>
  <c r="DL336"/>
  <c r="EY336" s="1"/>
  <c r="DL334"/>
  <c r="DK334"/>
  <c r="DK332"/>
  <c r="DL332"/>
  <c r="EY332" s="1"/>
  <c r="DK330"/>
  <c r="DK326"/>
  <c r="DK324"/>
  <c r="DL324"/>
  <c r="EY324" s="1"/>
  <c r="DL322"/>
  <c r="DK320"/>
  <c r="EX320" s="1"/>
  <c r="DL318"/>
  <c r="DK318"/>
  <c r="DK316"/>
  <c r="DK314"/>
  <c r="DK312"/>
  <c r="DL312"/>
  <c r="EY312" s="1"/>
  <c r="DK310"/>
  <c r="DK308"/>
  <c r="DL308"/>
  <c r="DL306"/>
  <c r="DK304"/>
  <c r="DK302"/>
  <c r="DL302"/>
  <c r="DK300"/>
  <c r="EX300" s="1"/>
  <c r="DL300"/>
  <c r="DK298"/>
  <c r="DL298"/>
  <c r="DK296"/>
  <c r="DL294"/>
  <c r="DK294"/>
  <c r="DK292"/>
  <c r="DK290"/>
  <c r="DK288"/>
  <c r="DM288"/>
  <c r="DL286"/>
  <c r="DK286"/>
  <c r="DK284"/>
  <c r="DK282"/>
  <c r="DK280"/>
  <c r="DL278"/>
  <c r="DK278"/>
  <c r="DK276"/>
  <c r="EX276" s="1"/>
  <c r="DM276"/>
  <c r="DK274"/>
  <c r="DL274"/>
  <c r="DK272"/>
  <c r="DK270"/>
  <c r="DL270"/>
  <c r="DK268"/>
  <c r="DL268"/>
  <c r="EY268" s="1"/>
  <c r="DK266"/>
  <c r="DK264"/>
  <c r="EX264" s="1"/>
  <c r="DK262"/>
  <c r="DM262"/>
  <c r="DL260"/>
  <c r="DK260"/>
  <c r="EX260" s="1"/>
  <c r="DK258"/>
  <c r="DK256"/>
  <c r="DK254"/>
  <c r="DM254"/>
  <c r="DL252"/>
  <c r="DK252"/>
  <c r="DK250"/>
  <c r="DK248"/>
  <c r="EX248" s="1"/>
  <c r="DK246"/>
  <c r="DM246"/>
  <c r="DL244"/>
  <c r="DK244"/>
  <c r="EX244" s="1"/>
  <c r="DK242"/>
  <c r="DK240"/>
  <c r="DK238"/>
  <c r="DL236"/>
  <c r="EY236" s="1"/>
  <c r="DK234"/>
  <c r="DL234"/>
  <c r="DL232"/>
  <c r="DK230"/>
  <c r="DL230"/>
  <c r="DL228"/>
  <c r="EY228" s="1"/>
  <c r="DK226"/>
  <c r="DL226"/>
  <c r="DK224"/>
  <c r="DL224"/>
  <c r="DL222"/>
  <c r="DL220"/>
  <c r="DK218"/>
  <c r="DL218"/>
  <c r="DL216"/>
  <c r="DK214"/>
  <c r="DL214"/>
  <c r="DK212"/>
  <c r="EX212" s="1"/>
  <c r="DL212"/>
  <c r="DK210"/>
  <c r="DL210"/>
  <c r="DK208"/>
  <c r="EX208" s="1"/>
  <c r="DL208"/>
  <c r="DL206"/>
  <c r="DL204"/>
  <c r="DK202"/>
  <c r="DL202"/>
  <c r="DL200"/>
  <c r="EY200" s="1"/>
  <c r="DK198"/>
  <c r="DL198"/>
  <c r="DK196"/>
  <c r="DL196"/>
  <c r="DK194"/>
  <c r="DL194"/>
  <c r="DK192"/>
  <c r="DL192"/>
  <c r="DL190"/>
  <c r="DL188"/>
  <c r="DK186"/>
  <c r="DL186"/>
  <c r="DL184"/>
  <c r="DK182"/>
  <c r="DL182"/>
  <c r="DK180"/>
  <c r="EX180" s="1"/>
  <c r="DL180"/>
  <c r="DK178"/>
  <c r="DL178"/>
  <c r="DK176"/>
  <c r="EX176" s="1"/>
  <c r="DL176"/>
  <c r="DL174"/>
  <c r="DL172"/>
  <c r="DK170"/>
  <c r="DL170"/>
  <c r="DL168"/>
  <c r="EY168" s="1"/>
  <c r="DK166"/>
  <c r="DL166"/>
  <c r="DK164"/>
  <c r="DL164"/>
  <c r="EY164" s="1"/>
  <c r="DK162"/>
  <c r="DL162"/>
  <c r="DK160"/>
  <c r="DL160"/>
  <c r="EY160" s="1"/>
  <c r="DL158"/>
  <c r="DL156"/>
  <c r="EY156" s="1"/>
  <c r="DK154"/>
  <c r="DL154"/>
  <c r="DL152"/>
  <c r="EY152" s="1"/>
  <c r="DK150"/>
  <c r="DL150"/>
  <c r="DK148"/>
  <c r="EX148" s="1"/>
  <c r="DL148"/>
  <c r="DK146"/>
  <c r="DL146"/>
  <c r="DK144"/>
  <c r="EX144" s="1"/>
  <c r="DL144"/>
  <c r="DK142"/>
  <c r="DL142"/>
  <c r="DK140"/>
  <c r="EX140" s="1"/>
  <c r="DL140"/>
  <c r="DK138"/>
  <c r="DL138"/>
  <c r="DK136"/>
  <c r="EX136" s="1"/>
  <c r="DL136"/>
  <c r="DK134"/>
  <c r="DL134"/>
  <c r="DK132"/>
  <c r="EX132" s="1"/>
  <c r="DL132"/>
  <c r="DK130"/>
  <c r="DL130"/>
  <c r="DK128"/>
  <c r="EX128" s="1"/>
  <c r="DL128"/>
  <c r="DK126"/>
  <c r="DL126"/>
  <c r="DK124"/>
  <c r="DL124"/>
  <c r="DL122"/>
  <c r="DM122"/>
  <c r="DL120"/>
  <c r="EY120" s="1"/>
  <c r="DK120"/>
  <c r="DL118"/>
  <c r="DK118"/>
  <c r="DL116"/>
  <c r="EY116" s="1"/>
  <c r="DK116"/>
  <c r="DL114"/>
  <c r="DK114"/>
  <c r="DL112"/>
  <c r="EY112" s="1"/>
  <c r="DK112"/>
  <c r="DL110"/>
  <c r="DK110"/>
  <c r="DL108"/>
  <c r="EY108" s="1"/>
  <c r="DK108"/>
  <c r="DL106"/>
  <c r="DK106"/>
  <c r="DL104"/>
  <c r="EY104" s="1"/>
  <c r="DK104"/>
  <c r="DL102"/>
  <c r="DK102"/>
  <c r="DL100"/>
  <c r="EY100" s="1"/>
  <c r="DK100"/>
  <c r="DL98"/>
  <c r="DK98"/>
  <c r="DL96"/>
  <c r="EY96" s="1"/>
  <c r="DK96"/>
  <c r="DL94"/>
  <c r="DK94"/>
  <c r="DL92"/>
  <c r="EY92" s="1"/>
  <c r="DK92"/>
  <c r="DL90"/>
  <c r="DK90"/>
  <c r="DL88"/>
  <c r="EY88" s="1"/>
  <c r="DK88"/>
  <c r="DL86"/>
  <c r="DK86"/>
  <c r="DL84"/>
  <c r="EY84" s="1"/>
  <c r="DK84"/>
  <c r="DL82"/>
  <c r="DK82"/>
  <c r="DL80"/>
  <c r="EY80" s="1"/>
  <c r="DK80"/>
  <c r="DL78"/>
  <c r="DK78"/>
  <c r="DK75"/>
  <c r="DL75"/>
  <c r="DL73"/>
  <c r="DM73"/>
  <c r="DK71"/>
  <c r="DL69"/>
  <c r="DK69"/>
  <c r="DK67"/>
  <c r="DL65"/>
  <c r="DK65"/>
  <c r="DK63"/>
  <c r="DL61"/>
  <c r="DK61"/>
  <c r="DK59"/>
  <c r="DL57"/>
  <c r="DK57"/>
  <c r="DK55"/>
  <c r="DK53"/>
  <c r="DL51"/>
  <c r="DK51"/>
  <c r="DL49"/>
  <c r="DK49"/>
  <c r="DK47"/>
  <c r="DK45"/>
  <c r="DL43"/>
  <c r="DK43"/>
  <c r="DL41"/>
  <c r="DK41"/>
  <c r="DK39"/>
  <c r="DK37"/>
  <c r="DL35"/>
  <c r="DK35"/>
  <c r="DL33"/>
  <c r="DK33"/>
  <c r="DK31"/>
  <c r="DK29"/>
  <c r="DL29"/>
  <c r="DL27"/>
  <c r="DP415"/>
  <c r="DN414"/>
  <c r="DN419"/>
  <c r="DO419"/>
  <c r="DN411"/>
  <c r="EX48"/>
  <c r="EX40"/>
  <c r="EY32"/>
  <c r="I17" i="3"/>
  <c r="E17"/>
  <c r="I9"/>
  <c r="EY36" i="2"/>
  <c r="EY40"/>
  <c r="EY44"/>
  <c r="EY48"/>
  <c r="EY52"/>
  <c r="EY56"/>
  <c r="EY60"/>
  <c r="EY64"/>
  <c r="EY68"/>
  <c r="EY72"/>
  <c r="EX80"/>
  <c r="EX84"/>
  <c r="EX88"/>
  <c r="EX92"/>
  <c r="EX96"/>
  <c r="EX100"/>
  <c r="EX104"/>
  <c r="EX108"/>
  <c r="EX112"/>
  <c r="EX116"/>
  <c r="EX120"/>
  <c r="EX124"/>
  <c r="EY132"/>
  <c r="EY136"/>
  <c r="EY140"/>
  <c r="EY144"/>
  <c r="EY148"/>
  <c r="EX160"/>
  <c r="EX164"/>
  <c r="EY172"/>
  <c r="EY176"/>
  <c r="EY180"/>
  <c r="EY184"/>
  <c r="EY188"/>
  <c r="EX192"/>
  <c r="EY192"/>
  <c r="EX196"/>
  <c r="EY196"/>
  <c r="EY204"/>
  <c r="EY208"/>
  <c r="EY212"/>
  <c r="EY216"/>
  <c r="EY220"/>
  <c r="EX224"/>
  <c r="EY224"/>
  <c r="EY232"/>
  <c r="EX240"/>
  <c r="EY244"/>
  <c r="EX252"/>
  <c r="EY252"/>
  <c r="EX256"/>
  <c r="EY260"/>
  <c r="EX268"/>
  <c r="EX272"/>
  <c r="EX280"/>
  <c r="EX284"/>
  <c r="EX288"/>
  <c r="EX292"/>
  <c r="EX296"/>
  <c r="EY300"/>
  <c r="EX304"/>
  <c r="EX308"/>
  <c r="EY308"/>
  <c r="EX312"/>
  <c r="EX316"/>
  <c r="EX324"/>
  <c r="EX332"/>
  <c r="EX336"/>
  <c r="EX340"/>
  <c r="EY354"/>
  <c r="EX358"/>
  <c r="EX362"/>
  <c r="EY362"/>
  <c r="EX366"/>
  <c r="EX370"/>
  <c r="EX374"/>
  <c r="EX378"/>
  <c r="EX382"/>
  <c r="EX386"/>
  <c r="EY386"/>
  <c r="EX390"/>
  <c r="EY390"/>
  <c r="EX394"/>
  <c r="EY394"/>
  <c r="EX398"/>
  <c r="EY398"/>
  <c r="EX402"/>
  <c r="EY402"/>
  <c r="EX406"/>
  <c r="EY406"/>
  <c r="EX420"/>
  <c r="EY420"/>
  <c r="EY424"/>
  <c r="EY428"/>
  <c r="EX432"/>
  <c r="EY432"/>
  <c r="EY436"/>
  <c r="EX440"/>
  <c r="EY440"/>
  <c r="EX444"/>
  <c r="EY444"/>
  <c r="EX448"/>
  <c r="EY448"/>
  <c r="EX452"/>
  <c r="EY452"/>
  <c r="EX456"/>
  <c r="EY456"/>
  <c r="EX460"/>
  <c r="EY460"/>
  <c r="EX464"/>
  <c r="EY464"/>
  <c r="EX468"/>
  <c r="EY468"/>
  <c r="EX472"/>
  <c r="EY472"/>
  <c r="EX476"/>
  <c r="EY476"/>
  <c r="EX480"/>
  <c r="EY480"/>
  <c r="EX484"/>
  <c r="EY484"/>
  <c r="EX488"/>
  <c r="EY488"/>
  <c r="EX492"/>
  <c r="EY492"/>
  <c r="EX500"/>
  <c r="EY500"/>
  <c r="EX504"/>
  <c r="EX508"/>
  <c r="EY508"/>
  <c r="EX512"/>
  <c r="EY512"/>
  <c r="EX516"/>
  <c r="EY516"/>
  <c r="EX520"/>
  <c r="EY520"/>
  <c r="EX524"/>
  <c r="EY524"/>
  <c r="EX528"/>
  <c r="EY528"/>
  <c r="EX532"/>
  <c r="EY532"/>
  <c r="EY536"/>
  <c r="EX540"/>
  <c r="EY540"/>
  <c r="EX544"/>
  <c r="EY544"/>
  <c r="EX548"/>
  <c r="EY548"/>
  <c r="EX552"/>
  <c r="EY552"/>
  <c r="EX556"/>
  <c r="EY556"/>
  <c r="EX560"/>
  <c r="EY560"/>
  <c r="EX564"/>
  <c r="EY564"/>
  <c r="EX568"/>
  <c r="EY568"/>
  <c r="EX572"/>
  <c r="EY572"/>
  <c r="EX576"/>
  <c r="EY576"/>
  <c r="EX580"/>
  <c r="EY580"/>
  <c r="EX584"/>
  <c r="EY584"/>
  <c r="EX588"/>
  <c r="EY588"/>
  <c r="EX592"/>
  <c r="EY592"/>
  <c r="EX596"/>
  <c r="EY596"/>
  <c r="EX600"/>
  <c r="EY600"/>
  <c r="EX28"/>
  <c r="ES40"/>
  <c r="ET40"/>
  <c r="EU40"/>
  <c r="ES44"/>
  <c r="ET44"/>
  <c r="EU44"/>
  <c r="ES48"/>
  <c r="ET48"/>
  <c r="EU48"/>
  <c r="ES52"/>
  <c r="ET52"/>
  <c r="EU52"/>
  <c r="ES56"/>
  <c r="ET56"/>
  <c r="EU56"/>
  <c r="ES60"/>
  <c r="ET60"/>
  <c r="EU60"/>
  <c r="ES64"/>
  <c r="ET64"/>
  <c r="EU64"/>
  <c r="ES68"/>
  <c r="ET68"/>
  <c r="EU68"/>
  <c r="ES72"/>
  <c r="ET72"/>
  <c r="EU72"/>
  <c r="ES76"/>
  <c r="ET76"/>
  <c r="EU76"/>
  <c r="ES80"/>
  <c r="ET80"/>
  <c r="EU80"/>
  <c r="ES84"/>
  <c r="ET84"/>
  <c r="EU84"/>
  <c r="ES88"/>
  <c r="ET88"/>
  <c r="EU88"/>
  <c r="ES92"/>
  <c r="ET92"/>
  <c r="EU92"/>
  <c r="ES96"/>
  <c r="ET96"/>
  <c r="EU96"/>
  <c r="ES100"/>
  <c r="ET100"/>
  <c r="EU100"/>
  <c r="ES104"/>
  <c r="ET104"/>
  <c r="EU104"/>
  <c r="ES108"/>
  <c r="ET108"/>
  <c r="EU108"/>
  <c r="ES112"/>
  <c r="ET112"/>
  <c r="EU112"/>
  <c r="ES116"/>
  <c r="ET116"/>
  <c r="EU116"/>
  <c r="ES120"/>
  <c r="ET120"/>
  <c r="EU120"/>
  <c r="ES124"/>
  <c r="ET124"/>
  <c r="EU124"/>
  <c r="ES128"/>
  <c r="ET128"/>
  <c r="EU128"/>
  <c r="ES132"/>
  <c r="ET132"/>
  <c r="EU132"/>
  <c r="ES136"/>
  <c r="ET136"/>
  <c r="EU136"/>
  <c r="ES140"/>
  <c r="ET140"/>
  <c r="EU140"/>
  <c r="ES144"/>
  <c r="ET144"/>
  <c r="EU144"/>
  <c r="ES148"/>
  <c r="ET148"/>
  <c r="EU148"/>
  <c r="ES152"/>
  <c r="ET152"/>
  <c r="EU152"/>
  <c r="ES156"/>
  <c r="ET156"/>
  <c r="EU156"/>
  <c r="ES160"/>
  <c r="ET160"/>
  <c r="EU160"/>
  <c r="ES164"/>
  <c r="ET164"/>
  <c r="EU164"/>
  <c r="ES168"/>
  <c r="ET168"/>
  <c r="EU168"/>
  <c r="ES172"/>
  <c r="ET172"/>
  <c r="EU172"/>
  <c r="ES176"/>
  <c r="ET176"/>
  <c r="EU176"/>
  <c r="ES180"/>
  <c r="ET180"/>
  <c r="EU180"/>
  <c r="ES184"/>
  <c r="ET184"/>
  <c r="EU184"/>
  <c r="ES188"/>
  <c r="ET188"/>
  <c r="EU188"/>
  <c r="ES192"/>
  <c r="ET192"/>
  <c r="EU192"/>
  <c r="ES196"/>
  <c r="ET196"/>
  <c r="EU196"/>
  <c r="ES200"/>
  <c r="ET200"/>
  <c r="EU200"/>
  <c r="ES204"/>
  <c r="ET204"/>
  <c r="EU204"/>
  <c r="ES208"/>
  <c r="ET208"/>
  <c r="EU208"/>
  <c r="ES212"/>
  <c r="ET212"/>
  <c r="EU212"/>
  <c r="ES216"/>
  <c r="ET216"/>
  <c r="EU216"/>
  <c r="ES220"/>
  <c r="ET220"/>
  <c r="EU220"/>
  <c r="ES224"/>
  <c r="ET224"/>
  <c r="EU224"/>
  <c r="ES228"/>
  <c r="ET228"/>
  <c r="EU228"/>
  <c r="ES232"/>
  <c r="ET232"/>
  <c r="EU232"/>
  <c r="ES236"/>
  <c r="ET236"/>
  <c r="EU236"/>
  <c r="ES240"/>
  <c r="ET240"/>
  <c r="EU240"/>
  <c r="ES244"/>
  <c r="ET244"/>
  <c r="EU244"/>
  <c r="ES248"/>
  <c r="ET248"/>
  <c r="EU248"/>
  <c r="ES252"/>
  <c r="ET252"/>
  <c r="EU252"/>
  <c r="ES256"/>
  <c r="ET256"/>
  <c r="EU256"/>
  <c r="ES260"/>
  <c r="ET260"/>
  <c r="EU260"/>
  <c r="ES264"/>
  <c r="ET264"/>
  <c r="EU264"/>
  <c r="ES268"/>
  <c r="ET268"/>
  <c r="EU268"/>
  <c r="ES272"/>
  <c r="ET272"/>
  <c r="EU272"/>
  <c r="ES276"/>
  <c r="ET276"/>
  <c r="EU276"/>
  <c r="ES280"/>
  <c r="ET280"/>
  <c r="EU280"/>
  <c r="ES284"/>
  <c r="ET284"/>
  <c r="EU284"/>
  <c r="ES288"/>
  <c r="ET288"/>
  <c r="EU288"/>
  <c r="ES292"/>
  <c r="ET292"/>
  <c r="EU292"/>
  <c r="ES296"/>
  <c r="ET296"/>
  <c r="EU296"/>
  <c r="ES300"/>
  <c r="ET300"/>
  <c r="EU300"/>
  <c r="ES304"/>
  <c r="ET304"/>
  <c r="EU304"/>
  <c r="ES308"/>
  <c r="ET308"/>
  <c r="EU308"/>
  <c r="ES312"/>
  <c r="ET312"/>
  <c r="EU312"/>
  <c r="ES316"/>
  <c r="ET316"/>
  <c r="EU316"/>
  <c r="ES320"/>
  <c r="ET320"/>
  <c r="EU320"/>
  <c r="ES324"/>
  <c r="ET324"/>
  <c r="EU324"/>
  <c r="ES328"/>
  <c r="ET328"/>
  <c r="EU328"/>
  <c r="ES332"/>
  <c r="ET332"/>
  <c r="EU332"/>
  <c r="ES336"/>
  <c r="ET336"/>
  <c r="EU336"/>
  <c r="ES340"/>
  <c r="ET340"/>
  <c r="EU340"/>
  <c r="ES344"/>
  <c r="ET344"/>
  <c r="EU344"/>
  <c r="ES348"/>
  <c r="ET348"/>
  <c r="EU348"/>
  <c r="ES350"/>
  <c r="ET350"/>
  <c r="EU350"/>
  <c r="ES354"/>
  <c r="ET354"/>
  <c r="EU354"/>
  <c r="ES358"/>
  <c r="ET358"/>
  <c r="EU358"/>
  <c r="ES362"/>
  <c r="ET362"/>
  <c r="EU362"/>
  <c r="ES366"/>
  <c r="ET366"/>
  <c r="EU366"/>
  <c r="ES370"/>
  <c r="ET370"/>
  <c r="EU370"/>
  <c r="ES374"/>
  <c r="ET374"/>
  <c r="EU374"/>
  <c r="ES378"/>
  <c r="ET378"/>
  <c r="EU378"/>
  <c r="ES382"/>
  <c r="ET382"/>
  <c r="EU382"/>
  <c r="ES386"/>
  <c r="ET386"/>
  <c r="EU386"/>
  <c r="ES390"/>
  <c r="ET390"/>
  <c r="EU390"/>
  <c r="ES394"/>
  <c r="ET394"/>
  <c r="EU394"/>
  <c r="ES398"/>
  <c r="ET398"/>
  <c r="EU398"/>
  <c r="ES402"/>
  <c r="ET402"/>
  <c r="EU402"/>
  <c r="ES406"/>
  <c r="ET406"/>
  <c r="EU406"/>
  <c r="ES420"/>
  <c r="ET420"/>
  <c r="EU420"/>
  <c r="ES424"/>
  <c r="ET424"/>
  <c r="EU424"/>
  <c r="ES428"/>
  <c r="ET428"/>
  <c r="EU428"/>
  <c r="ES432"/>
  <c r="ET432"/>
  <c r="EU432"/>
  <c r="ES436"/>
  <c r="ET436"/>
  <c r="EU436"/>
  <c r="ES440"/>
  <c r="ET440"/>
  <c r="EU440"/>
  <c r="ES444"/>
  <c r="ET444"/>
  <c r="EU444"/>
  <c r="ES448"/>
  <c r="ET448"/>
  <c r="EU448"/>
  <c r="ES452"/>
  <c r="ET452"/>
  <c r="EU452"/>
  <c r="ES456"/>
  <c r="ET456"/>
  <c r="EU456"/>
  <c r="ES460"/>
  <c r="ET460"/>
  <c r="EU460"/>
  <c r="ES464"/>
  <c r="ET464"/>
  <c r="EU464"/>
  <c r="ES468"/>
  <c r="ET468"/>
  <c r="EU468"/>
  <c r="ES472"/>
  <c r="ET472"/>
  <c r="EU472"/>
  <c r="ES476"/>
  <c r="ET476"/>
  <c r="EU476"/>
  <c r="ES480"/>
  <c r="ET480"/>
  <c r="EU480"/>
  <c r="ES484"/>
  <c r="ET484"/>
  <c r="EU484"/>
  <c r="ES488"/>
  <c r="ET488"/>
  <c r="EU488"/>
  <c r="ES492"/>
  <c r="ET492"/>
  <c r="EU492"/>
  <c r="ES496"/>
  <c r="ET496"/>
  <c r="EU496"/>
  <c r="ES500"/>
  <c r="ET500"/>
  <c r="EU500"/>
  <c r="ES504"/>
  <c r="ET504"/>
  <c r="EU504"/>
  <c r="ES508"/>
  <c r="ET508"/>
  <c r="EU508"/>
  <c r="ES512"/>
  <c r="ET512"/>
  <c r="EU512"/>
  <c r="ES516"/>
  <c r="ET516"/>
  <c r="EU516"/>
  <c r="ES520"/>
  <c r="ET520"/>
  <c r="EU520"/>
  <c r="ES524"/>
  <c r="ET524"/>
  <c r="EU524"/>
  <c r="ES528"/>
  <c r="ET528"/>
  <c r="EU528"/>
  <c r="ES532"/>
  <c r="ET532"/>
  <c r="EU532"/>
  <c r="ES536"/>
  <c r="ET536"/>
  <c r="EU536"/>
  <c r="ES540"/>
  <c r="ET540"/>
  <c r="EU540"/>
  <c r="ES544"/>
  <c r="ET544"/>
  <c r="EU544"/>
  <c r="ES548"/>
  <c r="ET548"/>
  <c r="EU548"/>
  <c r="ES552"/>
  <c r="ET552"/>
  <c r="EU552"/>
  <c r="ES556"/>
  <c r="ET556"/>
  <c r="EU556"/>
  <c r="ES560"/>
  <c r="ET560"/>
  <c r="EU560"/>
  <c r="ES564"/>
  <c r="ET564"/>
  <c r="EU564"/>
  <c r="ES568"/>
  <c r="ET568"/>
  <c r="EU568"/>
  <c r="ES572"/>
  <c r="ET572"/>
  <c r="EU572"/>
  <c r="ES576"/>
  <c r="ET576"/>
  <c r="EU576"/>
  <c r="ES580"/>
  <c r="ET580"/>
  <c r="EU580"/>
  <c r="ES584"/>
  <c r="ET584"/>
  <c r="EU584"/>
  <c r="ES588"/>
  <c r="ET588"/>
  <c r="EU588"/>
  <c r="ES592"/>
  <c r="ET592"/>
  <c r="EU592"/>
  <c r="ES596"/>
  <c r="ET596"/>
  <c r="EU596"/>
  <c r="ES600"/>
  <c r="ET600"/>
  <c r="EU600"/>
  <c r="ES32"/>
  <c r="ET32"/>
  <c r="EU32"/>
  <c r="ES36"/>
  <c r="ET36"/>
  <c r="EU36"/>
  <c r="ES28"/>
  <c r="ET28"/>
  <c r="EU28"/>
  <c r="DM184" l="1"/>
  <c r="DM152"/>
  <c r="DM479"/>
  <c r="DM386"/>
  <c r="DM447"/>
  <c r="DM451"/>
  <c r="DM453"/>
  <c r="DM463"/>
  <c r="DM361"/>
  <c r="DM434"/>
  <c r="DM402"/>
  <c r="DM404"/>
  <c r="DM325"/>
  <c r="DM327"/>
  <c r="DM286"/>
  <c r="DM318"/>
  <c r="DM334"/>
  <c r="DM228"/>
  <c r="DM216"/>
  <c r="DM168"/>
  <c r="DM200"/>
  <c r="DM30"/>
  <c r="DM51"/>
  <c r="DM27"/>
  <c r="DM35"/>
  <c r="DM41"/>
  <c r="DM156"/>
  <c r="DM172"/>
  <c r="DM188"/>
  <c r="DM204"/>
  <c r="DM220"/>
  <c r="DM236"/>
  <c r="DM342"/>
  <c r="DM364"/>
  <c r="DM394"/>
  <c r="DM396"/>
  <c r="DM471"/>
  <c r="DM36"/>
  <c r="DM40"/>
  <c r="DM44"/>
  <c r="DM48"/>
  <c r="DM52"/>
  <c r="DM74"/>
  <c r="DM76"/>
  <c r="DM309"/>
  <c r="DM311"/>
  <c r="DM341"/>
  <c r="DM349"/>
  <c r="DM351"/>
  <c r="DM363"/>
  <c r="DK27"/>
  <c r="DM31"/>
  <c r="DL31"/>
  <c r="DM45"/>
  <c r="DL45"/>
  <c r="DM47"/>
  <c r="DL47"/>
  <c r="DM57"/>
  <c r="DM61"/>
  <c r="DM65"/>
  <c r="DM69"/>
  <c r="DK73"/>
  <c r="DM78"/>
  <c r="DM80"/>
  <c r="DM82"/>
  <c r="DM84"/>
  <c r="DM86"/>
  <c r="DM88"/>
  <c r="DM90"/>
  <c r="DM92"/>
  <c r="DM94"/>
  <c r="DM96"/>
  <c r="DM98"/>
  <c r="DM100"/>
  <c r="DM102"/>
  <c r="DM104"/>
  <c r="DM106"/>
  <c r="DM108"/>
  <c r="DM110"/>
  <c r="DM112"/>
  <c r="DM114"/>
  <c r="DM116"/>
  <c r="DM118"/>
  <c r="DM120"/>
  <c r="DK122"/>
  <c r="DK152"/>
  <c r="EX152" s="1"/>
  <c r="DK156"/>
  <c r="EX156" s="1"/>
  <c r="DK168"/>
  <c r="EX168" s="1"/>
  <c r="DK172"/>
  <c r="EX172" s="1"/>
  <c r="DK184"/>
  <c r="EX184" s="1"/>
  <c r="DK188"/>
  <c r="EX188" s="1"/>
  <c r="DK200"/>
  <c r="EX200" s="1"/>
  <c r="DK204"/>
  <c r="EX204" s="1"/>
  <c r="DK216"/>
  <c r="EX216" s="1"/>
  <c r="DK220"/>
  <c r="EX220" s="1"/>
  <c r="DK228"/>
  <c r="EX228" s="1"/>
  <c r="DK236"/>
  <c r="EX236" s="1"/>
  <c r="DM240"/>
  <c r="DL240"/>
  <c r="EY240" s="1"/>
  <c r="DM248"/>
  <c r="DL248"/>
  <c r="EY248" s="1"/>
  <c r="DM256"/>
  <c r="DL256"/>
  <c r="EY256" s="1"/>
  <c r="DM264"/>
  <c r="DL264"/>
  <c r="EY264" s="1"/>
  <c r="DL280"/>
  <c r="EY280" s="1"/>
  <c r="DL284"/>
  <c r="EY284" s="1"/>
  <c r="DM290"/>
  <c r="DL290"/>
  <c r="DL296"/>
  <c r="EY296" s="1"/>
  <c r="DL304"/>
  <c r="EY304" s="1"/>
  <c r="DK306"/>
  <c r="DM312"/>
  <c r="DM314"/>
  <c r="DL314"/>
  <c r="DL320"/>
  <c r="EY320" s="1"/>
  <c r="DK322"/>
  <c r="DL328"/>
  <c r="EY328" s="1"/>
  <c r="DM330"/>
  <c r="DL330"/>
  <c r="DM336"/>
  <c r="DK338"/>
  <c r="DL344"/>
  <c r="EY344" s="1"/>
  <c r="DK346"/>
  <c r="DK348"/>
  <c r="EX348" s="1"/>
  <c r="DL352"/>
  <c r="DK354"/>
  <c r="EX354" s="1"/>
  <c r="DL366"/>
  <c r="EY366" s="1"/>
  <c r="DM370"/>
  <c r="DL370"/>
  <c r="EY370" s="1"/>
  <c r="DL376"/>
  <c r="DL378"/>
  <c r="EY378" s="1"/>
  <c r="DM384"/>
  <c r="DM123"/>
  <c r="DM125"/>
  <c r="DM127"/>
  <c r="DM129"/>
  <c r="DM133"/>
  <c r="DM137"/>
  <c r="DM141"/>
  <c r="DM145"/>
  <c r="DM153"/>
  <c r="DM161"/>
  <c r="DM169"/>
  <c r="DM177"/>
  <c r="DM185"/>
  <c r="DM193"/>
  <c r="DM201"/>
  <c r="DM209"/>
  <c r="DM217"/>
  <c r="DM225"/>
  <c r="DM227"/>
  <c r="DM229"/>
  <c r="DM231"/>
  <c r="DM233"/>
  <c r="DM235"/>
  <c r="DM237"/>
  <c r="DL247"/>
  <c r="DL255"/>
  <c r="DL263"/>
  <c r="DK265"/>
  <c r="DM269"/>
  <c r="DL271"/>
  <c r="DL273"/>
  <c r="DL275"/>
  <c r="DM277"/>
  <c r="DM285"/>
  <c r="DM293"/>
  <c r="DL299"/>
  <c r="DL301"/>
  <c r="DM303"/>
  <c r="DM313"/>
  <c r="DL313"/>
  <c r="DM329"/>
  <c r="DL329"/>
  <c r="DM359"/>
  <c r="DL359"/>
  <c r="DK361"/>
  <c r="DK363"/>
  <c r="DM365"/>
  <c r="DL365"/>
  <c r="DM371"/>
  <c r="DL375"/>
  <c r="DL379"/>
  <c r="DL383"/>
  <c r="DL387"/>
  <c r="DM391"/>
  <c r="DL395"/>
  <c r="DM399"/>
  <c r="DL403"/>
  <c r="DL407"/>
  <c r="DK422"/>
  <c r="DM428"/>
  <c r="DM430"/>
  <c r="DL430"/>
  <c r="DM436"/>
  <c r="DK438"/>
  <c r="DM444"/>
  <c r="DM454"/>
  <c r="DM456"/>
  <c r="DM458"/>
  <c r="DM460"/>
  <c r="DN416"/>
  <c r="DM37"/>
  <c r="DL37"/>
  <c r="DM39"/>
  <c r="DL39"/>
  <c r="DM53"/>
  <c r="DL53"/>
  <c r="DM55"/>
  <c r="DL55"/>
  <c r="DM59"/>
  <c r="DL59"/>
  <c r="DM63"/>
  <c r="DL63"/>
  <c r="DM67"/>
  <c r="DL67"/>
  <c r="DM71"/>
  <c r="DL71"/>
  <c r="DK158"/>
  <c r="DK174"/>
  <c r="DK190"/>
  <c r="DK206"/>
  <c r="DK222"/>
  <c r="DK232"/>
  <c r="EX232" s="1"/>
  <c r="DL238"/>
  <c r="DL242"/>
  <c r="DL246"/>
  <c r="DL250"/>
  <c r="DL254"/>
  <c r="DL258"/>
  <c r="DL262"/>
  <c r="DL266"/>
  <c r="DL272"/>
  <c r="EY272" s="1"/>
  <c r="DL276"/>
  <c r="EY276" s="1"/>
  <c r="DM282"/>
  <c r="DL282"/>
  <c r="DL288"/>
  <c r="EY288" s="1"/>
  <c r="DL292"/>
  <c r="EY292" s="1"/>
  <c r="DM310"/>
  <c r="DL310"/>
  <c r="DL316"/>
  <c r="EY316" s="1"/>
  <c r="DM326"/>
  <c r="DL326"/>
  <c r="DK328"/>
  <c r="EX328" s="1"/>
  <c r="DL340"/>
  <c r="EY340" s="1"/>
  <c r="DL348"/>
  <c r="EY348" s="1"/>
  <c r="DM350"/>
  <c r="DL350"/>
  <c r="EY350" s="1"/>
  <c r="DL358"/>
  <c r="EY358" s="1"/>
  <c r="DL372"/>
  <c r="DM374"/>
  <c r="DL374"/>
  <c r="EY374" s="1"/>
  <c r="DL382"/>
  <c r="EY382" s="1"/>
  <c r="DM131"/>
  <c r="DL131"/>
  <c r="DM135"/>
  <c r="DL135"/>
  <c r="DM139"/>
  <c r="DL139"/>
  <c r="DM143"/>
  <c r="DL143"/>
  <c r="DM147"/>
  <c r="DL147"/>
  <c r="DM149"/>
  <c r="DL149"/>
  <c r="DM151"/>
  <c r="DL151"/>
  <c r="DM155"/>
  <c r="DL155"/>
  <c r="DM157"/>
  <c r="DL157"/>
  <c r="DM159"/>
  <c r="DL159"/>
  <c r="DM163"/>
  <c r="DL163"/>
  <c r="DM165"/>
  <c r="DL165"/>
  <c r="DM167"/>
  <c r="DL167"/>
  <c r="DM171"/>
  <c r="DL171"/>
  <c r="DM173"/>
  <c r="DL173"/>
  <c r="DM175"/>
  <c r="DL175"/>
  <c r="DM179"/>
  <c r="DL179"/>
  <c r="DM181"/>
  <c r="DL181"/>
  <c r="DM183"/>
  <c r="DL183"/>
  <c r="DM187"/>
  <c r="DL187"/>
  <c r="DM189"/>
  <c r="DL189"/>
  <c r="DM191"/>
  <c r="DL191"/>
  <c r="DM195"/>
  <c r="DL195"/>
  <c r="DM197"/>
  <c r="DL197"/>
  <c r="DM199"/>
  <c r="DL199"/>
  <c r="DM203"/>
  <c r="DL203"/>
  <c r="DM205"/>
  <c r="DL205"/>
  <c r="DM207"/>
  <c r="DL207"/>
  <c r="DM211"/>
  <c r="DL211"/>
  <c r="DM213"/>
  <c r="DL213"/>
  <c r="DM215"/>
  <c r="DL215"/>
  <c r="DM219"/>
  <c r="DL219"/>
  <c r="DM221"/>
  <c r="DL221"/>
  <c r="DM223"/>
  <c r="DL223"/>
  <c r="DM239"/>
  <c r="DL239"/>
  <c r="DM245"/>
  <c r="DL245"/>
  <c r="DM253"/>
  <c r="DL253"/>
  <c r="DM261"/>
  <c r="DL261"/>
  <c r="DL281"/>
  <c r="DM283"/>
  <c r="DL283"/>
  <c r="DL289"/>
  <c r="DM291"/>
  <c r="DL291"/>
  <c r="DM305"/>
  <c r="DL305"/>
  <c r="DM321"/>
  <c r="DL321"/>
  <c r="DM337"/>
  <c r="DL337"/>
  <c r="DM345"/>
  <c r="DL345"/>
  <c r="DM367"/>
  <c r="DL367"/>
  <c r="DK369"/>
  <c r="DL371"/>
  <c r="DM377"/>
  <c r="DL377"/>
  <c r="DM381"/>
  <c r="DL381"/>
  <c r="DM385"/>
  <c r="DL385"/>
  <c r="DL391"/>
  <c r="DL399"/>
  <c r="DM405"/>
  <c r="DL405"/>
  <c r="DK434"/>
  <c r="DQ419"/>
  <c r="DM33"/>
  <c r="DM43"/>
  <c r="DM49"/>
  <c r="DM154"/>
  <c r="DM158"/>
  <c r="DM170"/>
  <c r="DM174"/>
  <c r="DM186"/>
  <c r="DM190"/>
  <c r="DM202"/>
  <c r="DM206"/>
  <c r="DM218"/>
  <c r="DM222"/>
  <c r="DM232"/>
  <c r="DM244"/>
  <c r="DM252"/>
  <c r="DM260"/>
  <c r="DM268"/>
  <c r="DM278"/>
  <c r="DM280"/>
  <c r="DM294"/>
  <c r="DM296"/>
  <c r="DM298"/>
  <c r="DM302"/>
  <c r="DM306"/>
  <c r="DM322"/>
  <c r="DM338"/>
  <c r="DM346"/>
  <c r="DM354"/>
  <c r="DM362"/>
  <c r="DM390"/>
  <c r="DM392"/>
  <c r="DM398"/>
  <c r="DM400"/>
  <c r="DM406"/>
  <c r="DM421"/>
  <c r="DM433"/>
  <c r="DM437"/>
  <c r="DM445"/>
  <c r="DM459"/>
  <c r="DM461"/>
  <c r="DM467"/>
  <c r="DM475"/>
  <c r="DM483"/>
  <c r="DM26"/>
  <c r="DM34"/>
  <c r="DM38"/>
  <c r="DM42"/>
  <c r="DM46"/>
  <c r="DM50"/>
  <c r="DM54"/>
  <c r="DM241"/>
  <c r="DM249"/>
  <c r="DM257"/>
  <c r="DM265"/>
  <c r="DM267"/>
  <c r="DM279"/>
  <c r="DM287"/>
  <c r="DM295"/>
  <c r="DM297"/>
  <c r="DM317"/>
  <c r="DM319"/>
  <c r="DM333"/>
  <c r="DM357"/>
  <c r="DM369"/>
  <c r="DM422"/>
  <c r="DM438"/>
  <c r="DM466"/>
  <c r="DM468"/>
  <c r="DM482"/>
  <c r="DM484"/>
  <c r="DO414"/>
  <c r="DO418"/>
  <c r="DP411"/>
  <c r="DO411"/>
  <c r="DN413"/>
  <c r="DM423"/>
  <c r="DM425"/>
  <c r="DM427"/>
  <c r="DM429"/>
  <c r="DM431"/>
  <c r="DM439"/>
  <c r="DM443"/>
  <c r="DM465"/>
  <c r="DM469"/>
  <c r="DM473"/>
  <c r="DM477"/>
  <c r="DM481"/>
  <c r="EY496"/>
  <c r="EY504"/>
  <c r="EY28"/>
  <c r="DM28"/>
  <c r="DM58"/>
  <c r="DM62"/>
  <c r="DM66"/>
  <c r="DM70"/>
  <c r="DM77"/>
  <c r="DQ411"/>
  <c r="DO417"/>
  <c r="DM29"/>
  <c r="DM124"/>
  <c r="DM126"/>
  <c r="DM128"/>
  <c r="DM130"/>
  <c r="DM132"/>
  <c r="DM134"/>
  <c r="DM138"/>
  <c r="DM140"/>
  <c r="DM142"/>
  <c r="DM146"/>
  <c r="DM148"/>
  <c r="DM150"/>
  <c r="DM160"/>
  <c r="DM162"/>
  <c r="DM164"/>
  <c r="DM176"/>
  <c r="DM178"/>
  <c r="DM182"/>
  <c r="DM192"/>
  <c r="DM196"/>
  <c r="DM198"/>
  <c r="DM210"/>
  <c r="DM212"/>
  <c r="DM214"/>
  <c r="DM224"/>
  <c r="DM226"/>
  <c r="DM230"/>
  <c r="DM234"/>
  <c r="DM238"/>
  <c r="DM242"/>
  <c r="DM250"/>
  <c r="DM258"/>
  <c r="DM266"/>
  <c r="DM270"/>
  <c r="DM272"/>
  <c r="DM274"/>
  <c r="DM284"/>
  <c r="DM292"/>
  <c r="DM304"/>
  <c r="DM316"/>
  <c r="DM320"/>
  <c r="DM328"/>
  <c r="DM340"/>
  <c r="DM344"/>
  <c r="DM348"/>
  <c r="EX350"/>
  <c r="DM352"/>
  <c r="DM358"/>
  <c r="DM360"/>
  <c r="DM366"/>
  <c r="DM368"/>
  <c r="DM372"/>
  <c r="DM376"/>
  <c r="DM378"/>
  <c r="DM382"/>
  <c r="DP419"/>
  <c r="DO412"/>
  <c r="DN412"/>
  <c r="DO410"/>
  <c r="DM435"/>
  <c r="DM449"/>
  <c r="DM457"/>
  <c r="EX496"/>
  <c r="DR415"/>
  <c r="DQ417"/>
  <c r="DO420"/>
  <c r="DN420"/>
  <c r="DM32"/>
  <c r="EX32"/>
  <c r="DM56"/>
  <c r="DM60"/>
  <c r="DM64"/>
  <c r="DM68"/>
  <c r="DM72"/>
  <c r="DN410"/>
  <c r="EY124"/>
  <c r="EY128"/>
  <c r="DQ415"/>
  <c r="EX76"/>
  <c r="EX536"/>
  <c r="DN418"/>
  <c r="DM79"/>
  <c r="DM81"/>
  <c r="DM83"/>
  <c r="DM85"/>
  <c r="DM87"/>
  <c r="DM89"/>
  <c r="DM91"/>
  <c r="DM93"/>
  <c r="DM95"/>
  <c r="DM97"/>
  <c r="DM99"/>
  <c r="DM101"/>
  <c r="DM103"/>
  <c r="DM105"/>
  <c r="DM107"/>
  <c r="DM109"/>
  <c r="DM111"/>
  <c r="DM113"/>
  <c r="DM115"/>
  <c r="DM117"/>
  <c r="DM119"/>
  <c r="DM121"/>
  <c r="DM247"/>
  <c r="DM255"/>
  <c r="DM263"/>
  <c r="DM271"/>
  <c r="DM273"/>
  <c r="DM275"/>
  <c r="DM281"/>
  <c r="DM289"/>
  <c r="DM299"/>
  <c r="DM301"/>
  <c r="DM307"/>
  <c r="DM315"/>
  <c r="DM323"/>
  <c r="DM343"/>
  <c r="DM353"/>
  <c r="DM355"/>
  <c r="DM373"/>
  <c r="DM379"/>
  <c r="DM383"/>
  <c r="DM387"/>
  <c r="DM389"/>
  <c r="DM393"/>
  <c r="DM397"/>
  <c r="DM401"/>
  <c r="DM407"/>
  <c r="DM409"/>
  <c r="DM426"/>
  <c r="DM442"/>
  <c r="DM464"/>
  <c r="DM470"/>
  <c r="DM472"/>
  <c r="DM478"/>
  <c r="DM480"/>
  <c r="DP416"/>
  <c r="DP418"/>
  <c r="DQ414"/>
  <c r="DP414"/>
  <c r="EA145"/>
  <c r="EB365"/>
  <c r="EB364"/>
  <c r="EB145"/>
  <c r="EA364"/>
  <c r="EY146"/>
  <c r="EY147"/>
  <c r="EY149"/>
  <c r="EY150"/>
  <c r="EX153"/>
  <c r="EX155"/>
  <c r="EX158"/>
  <c r="EY145"/>
  <c r="EY151"/>
  <c r="EX146"/>
  <c r="EX147"/>
  <c r="EX149"/>
  <c r="EX150"/>
  <c r="EX151"/>
  <c r="EY153"/>
  <c r="EY154"/>
  <c r="EX154"/>
  <c r="EY155"/>
  <c r="EY157"/>
  <c r="EX157"/>
  <c r="EY158"/>
  <c r="EY159"/>
  <c r="EX159"/>
  <c r="EA365" l="1"/>
  <c r="DP412"/>
  <c r="DP417"/>
  <c r="DM347"/>
  <c r="DM331"/>
  <c r="DM408"/>
  <c r="DM388"/>
  <c r="DM208"/>
  <c r="DM194"/>
  <c r="DM180"/>
  <c r="DM166"/>
  <c r="DM144"/>
  <c r="DM136"/>
  <c r="DM441"/>
  <c r="DM462"/>
  <c r="DM450"/>
  <c r="DM448"/>
  <c r="DM440"/>
  <c r="DM424"/>
  <c r="DM403"/>
  <c r="DM375"/>
  <c r="DM455"/>
  <c r="DM380"/>
  <c r="DM324"/>
  <c r="DM308"/>
  <c r="DR419"/>
  <c r="DP413"/>
  <c r="DM339"/>
  <c r="DM75"/>
  <c r="DT411"/>
  <c r="DS411"/>
  <c r="DU411"/>
  <c r="DM452"/>
  <c r="DM446"/>
  <c r="DM432"/>
  <c r="DM395"/>
  <c r="DM335"/>
  <c r="DM259"/>
  <c r="DM251"/>
  <c r="DM243"/>
  <c r="DM356"/>
  <c r="DM332"/>
  <c r="DM300"/>
  <c r="DN417"/>
  <c r="DR414"/>
  <c r="DQ420"/>
  <c r="DP420"/>
  <c r="DR412"/>
  <c r="DR417"/>
  <c r="DR416"/>
  <c r="DO413"/>
  <c r="DQ412"/>
  <c r="DR411"/>
  <c r="DN456"/>
  <c r="DR418"/>
  <c r="DQ418"/>
  <c r="DN460"/>
  <c r="DR420"/>
  <c r="DQ410"/>
  <c r="EX145"/>
  <c r="EC364" l="1"/>
  <c r="DQ413"/>
  <c r="DO336"/>
  <c r="DN243"/>
  <c r="DN259"/>
  <c r="DN216"/>
  <c r="DN51"/>
  <c r="DO243"/>
  <c r="DO259"/>
  <c r="DO133"/>
  <c r="DO298"/>
  <c r="DT419"/>
  <c r="DS419"/>
  <c r="DU419"/>
  <c r="DT417"/>
  <c r="DS417"/>
  <c r="DU417"/>
  <c r="DR410"/>
  <c r="DP410"/>
  <c r="DU415"/>
  <c r="DT415"/>
  <c r="DS415"/>
  <c r="DT414"/>
  <c r="DS414"/>
  <c r="DU414"/>
  <c r="DN156"/>
  <c r="DN202"/>
  <c r="DN220"/>
  <c r="DN127"/>
  <c r="DO96"/>
  <c r="DO104"/>
  <c r="DO112"/>
  <c r="DO120"/>
  <c r="DU416"/>
  <c r="DT416"/>
  <c r="DS416"/>
  <c r="DN303"/>
  <c r="DN152"/>
  <c r="DN376"/>
  <c r="DO398"/>
  <c r="DN48"/>
  <c r="DN155"/>
  <c r="DN187"/>
  <c r="DN219"/>
  <c r="DN391"/>
  <c r="DN399"/>
  <c r="DO460"/>
  <c r="DP460"/>
  <c r="DN447"/>
  <c r="DN258"/>
  <c r="DN122"/>
  <c r="DN316"/>
  <c r="DN340"/>
  <c r="DN261"/>
  <c r="DN36"/>
  <c r="DP371"/>
  <c r="DN308"/>
  <c r="DN332"/>
  <c r="DN372"/>
  <c r="DP243"/>
  <c r="DQ243"/>
  <c r="DN465"/>
  <c r="DN473"/>
  <c r="DN61"/>
  <c r="DN80"/>
  <c r="DN84"/>
  <c r="DN88"/>
  <c r="DN92"/>
  <c r="DN96"/>
  <c r="DN100"/>
  <c r="DN104"/>
  <c r="DN108"/>
  <c r="DN112"/>
  <c r="DN116"/>
  <c r="DN120"/>
  <c r="DO372"/>
  <c r="DP59"/>
  <c r="DN67"/>
  <c r="DN361"/>
  <c r="DN141"/>
  <c r="DN169"/>
  <c r="DN201"/>
  <c r="DN227"/>
  <c r="DN231"/>
  <c r="DN235"/>
  <c r="DO454"/>
  <c r="DP359"/>
  <c r="DN471"/>
  <c r="DN57"/>
  <c r="DQ298"/>
  <c r="DN328"/>
  <c r="DN344"/>
  <c r="DP156"/>
  <c r="DP202"/>
  <c r="DN339"/>
  <c r="EC365"/>
  <c r="DP376"/>
  <c r="DO316"/>
  <c r="DP298"/>
  <c r="DN73"/>
  <c r="DN74"/>
  <c r="DN125"/>
  <c r="DO396"/>
  <c r="DP471"/>
  <c r="DN283"/>
  <c r="DO371"/>
  <c r="DN398"/>
  <c r="DN242"/>
  <c r="DO407"/>
  <c r="DN370"/>
  <c r="DO370"/>
  <c r="DN269"/>
  <c r="DP303"/>
  <c r="DO313"/>
  <c r="DN454"/>
  <c r="DN245"/>
  <c r="DO456"/>
  <c r="DP456"/>
  <c r="DN324"/>
  <c r="DR336"/>
  <c r="DO232"/>
  <c r="DO238"/>
  <c r="DN304"/>
  <c r="DN251"/>
  <c r="DP259"/>
  <c r="DN285"/>
  <c r="DN444"/>
  <c r="DN255"/>
  <c r="DN374"/>
  <c r="DN469"/>
  <c r="DN481"/>
  <c r="DN69"/>
  <c r="DN170"/>
  <c r="DN184"/>
  <c r="DN188"/>
  <c r="DN467"/>
  <c r="DO348"/>
  <c r="DN404"/>
  <c r="DO475"/>
  <c r="DN483"/>
  <c r="DN63"/>
  <c r="DN71"/>
  <c r="DP112"/>
  <c r="DO269"/>
  <c r="DO283"/>
  <c r="DO303"/>
  <c r="DN76"/>
  <c r="DN123"/>
  <c r="DN133"/>
  <c r="DN153"/>
  <c r="DN185"/>
  <c r="DN217"/>
  <c r="DN337"/>
  <c r="DQ359"/>
  <c r="DN347"/>
  <c r="DN365"/>
  <c r="DP258"/>
  <c r="DN479"/>
  <c r="DN407"/>
  <c r="DR413"/>
  <c r="DQ316"/>
  <c r="DO28"/>
  <c r="DN41"/>
  <c r="DO84"/>
  <c r="DO92"/>
  <c r="DO100"/>
  <c r="DO108"/>
  <c r="DO116"/>
  <c r="DN174"/>
  <c r="DN186"/>
  <c r="DN200"/>
  <c r="DN204"/>
  <c r="DN264"/>
  <c r="DO449"/>
  <c r="DP396"/>
  <c r="DP283"/>
  <c r="DQ59"/>
  <c r="DO67"/>
  <c r="DO76"/>
  <c r="DN137"/>
  <c r="DO153"/>
  <c r="DN161"/>
  <c r="DO185"/>
  <c r="DO217"/>
  <c r="DN225"/>
  <c r="DN229"/>
  <c r="DN233"/>
  <c r="DN237"/>
  <c r="DO381"/>
  <c r="DO405"/>
  <c r="DN431"/>
  <c r="EC145"/>
  <c r="DP316"/>
  <c r="DR243"/>
  <c r="DO255"/>
  <c r="DP73"/>
  <c r="DO73"/>
  <c r="DN459"/>
  <c r="DP41"/>
  <c r="DP447"/>
  <c r="DO324"/>
  <c r="DP370"/>
  <c r="DN56"/>
  <c r="DN72"/>
  <c r="DN434"/>
  <c r="DO252"/>
  <c r="DN281"/>
  <c r="EY111"/>
  <c r="EX111"/>
  <c r="EY110"/>
  <c r="EX110"/>
  <c r="EY107"/>
  <c r="EX107"/>
  <c r="EY105"/>
  <c r="EX105"/>
  <c r="EY102"/>
  <c r="EX102"/>
  <c r="EY99"/>
  <c r="EX99"/>
  <c r="EY97"/>
  <c r="EX97"/>
  <c r="EX431"/>
  <c r="EY431"/>
  <c r="EX435"/>
  <c r="EY435"/>
  <c r="EX427"/>
  <c r="EY427"/>
  <c r="EX446"/>
  <c r="EY446"/>
  <c r="EX455"/>
  <c r="EY455"/>
  <c r="EY169"/>
  <c r="EX169"/>
  <c r="EY170"/>
  <c r="EX170"/>
  <c r="EY109"/>
  <c r="EX109"/>
  <c r="EY106"/>
  <c r="EX106"/>
  <c r="EY103"/>
  <c r="EX103"/>
  <c r="EY101"/>
  <c r="EX101"/>
  <c r="EY98"/>
  <c r="EX98"/>
  <c r="EX429"/>
  <c r="EY429"/>
  <c r="EX430"/>
  <c r="EY430"/>
  <c r="EX434"/>
  <c r="EY434"/>
  <c r="EX447"/>
  <c r="EY447"/>
  <c r="EX453"/>
  <c r="EY453"/>
  <c r="EX454"/>
  <c r="EY454"/>
  <c r="EY171"/>
  <c r="EX171"/>
  <c r="AR25"/>
  <c r="DV25"/>
  <c r="G23"/>
  <c r="DN292" l="1"/>
  <c r="DN453"/>
  <c r="DN378"/>
  <c r="DP320"/>
  <c r="DQ460"/>
  <c r="DO36"/>
  <c r="DN40"/>
  <c r="DO182"/>
  <c r="DP348"/>
  <c r="DP372"/>
  <c r="DO317"/>
  <c r="DT259"/>
  <c r="DQ336"/>
  <c r="DO40"/>
  <c r="DO388"/>
  <c r="DO117"/>
  <c r="DO109"/>
  <c r="DO101"/>
  <c r="DO93"/>
  <c r="DO85"/>
  <c r="DO122"/>
  <c r="DO123"/>
  <c r="DN394"/>
  <c r="DN451"/>
  <c r="DQ308"/>
  <c r="DP233"/>
  <c r="DO48"/>
  <c r="DP216"/>
  <c r="DP186"/>
  <c r="DN232"/>
  <c r="DT413"/>
  <c r="DS413"/>
  <c r="DU413"/>
  <c r="DR283"/>
  <c r="DU418"/>
  <c r="DT418"/>
  <c r="DS418"/>
  <c r="DN110"/>
  <c r="DN94"/>
  <c r="DN78"/>
  <c r="DQ63"/>
  <c r="DP220"/>
  <c r="DP231"/>
  <c r="DP217"/>
  <c r="DP185"/>
  <c r="DP153"/>
  <c r="DT420"/>
  <c r="DS420"/>
  <c r="DU420"/>
  <c r="DR376"/>
  <c r="DQ376"/>
  <c r="DQ67"/>
  <c r="DR369"/>
  <c r="DQ120"/>
  <c r="DS120"/>
  <c r="DU120"/>
  <c r="DR120"/>
  <c r="DT120"/>
  <c r="DQ112"/>
  <c r="DQ104"/>
  <c r="DS104"/>
  <c r="DU104"/>
  <c r="DR104"/>
  <c r="DT104"/>
  <c r="DQ96"/>
  <c r="DS96"/>
  <c r="DU96"/>
  <c r="DT96"/>
  <c r="DO457"/>
  <c r="DP454"/>
  <c r="DP398"/>
  <c r="DO270"/>
  <c r="DN128"/>
  <c r="DO71"/>
  <c r="DO63"/>
  <c r="DP122"/>
  <c r="DO195"/>
  <c r="DN371"/>
  <c r="DO320"/>
  <c r="DN298"/>
  <c r="DO359"/>
  <c r="DU259"/>
  <c r="DQ259"/>
  <c r="DO308"/>
  <c r="DO376"/>
  <c r="DO369"/>
  <c r="DP336"/>
  <c r="DN320"/>
  <c r="DP125"/>
  <c r="DP137"/>
  <c r="DU412"/>
  <c r="DT412"/>
  <c r="DS412"/>
  <c r="DO434"/>
  <c r="DO184"/>
  <c r="DN215"/>
  <c r="DN183"/>
  <c r="DN151"/>
  <c r="DO206"/>
  <c r="DO174"/>
  <c r="DP108"/>
  <c r="DP92"/>
  <c r="DP84"/>
  <c r="DO467"/>
  <c r="DP340"/>
  <c r="DU410"/>
  <c r="DT410"/>
  <c r="DS410"/>
  <c r="DQ238"/>
  <c r="DN106"/>
  <c r="DN98"/>
  <c r="DN90"/>
  <c r="DN82"/>
  <c r="DO202"/>
  <c r="DO170"/>
  <c r="DN195"/>
  <c r="DN475"/>
  <c r="DO235"/>
  <c r="DO227"/>
  <c r="DQ122"/>
  <c r="DO421"/>
  <c r="DN260"/>
  <c r="DN182"/>
  <c r="DR398"/>
  <c r="DO171"/>
  <c r="DN162"/>
  <c r="DQ255"/>
  <c r="DN362"/>
  <c r="DP347"/>
  <c r="DP74"/>
  <c r="DR396"/>
  <c r="DQ304"/>
  <c r="DQ369"/>
  <c r="DN124"/>
  <c r="DN42"/>
  <c r="DO163"/>
  <c r="DO139"/>
  <c r="DN349"/>
  <c r="DO304"/>
  <c r="DN336"/>
  <c r="DP369"/>
  <c r="DN396"/>
  <c r="DN59"/>
  <c r="DN369"/>
  <c r="DS259"/>
  <c r="DO72"/>
  <c r="DO56"/>
  <c r="DO59"/>
  <c r="DN348"/>
  <c r="DP120"/>
  <c r="DP104"/>
  <c r="DP96"/>
  <c r="DN359"/>
  <c r="DN238"/>
  <c r="DQ123"/>
  <c r="DP394"/>
  <c r="DR108"/>
  <c r="DR92"/>
  <c r="DR84"/>
  <c r="DQ467"/>
  <c r="DR348"/>
  <c r="DP344"/>
  <c r="DP328"/>
  <c r="DR202"/>
  <c r="DQ195"/>
  <c r="DU376"/>
  <c r="DR217"/>
  <c r="DR185"/>
  <c r="DR153"/>
  <c r="DP362"/>
  <c r="DO476"/>
  <c r="DQ184"/>
  <c r="DO262"/>
  <c r="DP349"/>
  <c r="DP232"/>
  <c r="DO126"/>
  <c r="DP339"/>
  <c r="DO276"/>
  <c r="DQ235"/>
  <c r="DQ227"/>
  <c r="DR320"/>
  <c r="DQ48"/>
  <c r="DO242"/>
  <c r="DO129"/>
  <c r="DN291"/>
  <c r="DO291"/>
  <c r="DN440"/>
  <c r="DN325"/>
  <c r="DN385"/>
  <c r="DO193"/>
  <c r="DN158"/>
  <c r="DO65"/>
  <c r="DN296"/>
  <c r="DN288"/>
  <c r="DN280"/>
  <c r="DN318"/>
  <c r="DN252"/>
  <c r="DO444"/>
  <c r="DO251"/>
  <c r="DN450"/>
  <c r="DN350"/>
  <c r="DP252"/>
  <c r="DO41"/>
  <c r="DN441"/>
  <c r="DO33"/>
  <c r="DN351"/>
  <c r="DO209"/>
  <c r="DO145"/>
  <c r="DO74"/>
  <c r="DN268"/>
  <c r="DT238"/>
  <c r="DN228"/>
  <c r="DO190"/>
  <c r="DN190"/>
  <c r="DO75"/>
  <c r="DO57"/>
  <c r="DP57"/>
  <c r="DO374"/>
  <c r="DO254"/>
  <c r="DP71"/>
  <c r="DP63"/>
  <c r="DP483"/>
  <c r="DQ374"/>
  <c r="DP264"/>
  <c r="DN458"/>
  <c r="DN310"/>
  <c r="DQ252"/>
  <c r="DO399"/>
  <c r="DP42"/>
  <c r="DP291"/>
  <c r="DN266"/>
  <c r="DO69"/>
  <c r="DO203"/>
  <c r="DO175"/>
  <c r="DP365"/>
  <c r="DO365"/>
  <c r="DN249"/>
  <c r="DN38"/>
  <c r="DN30"/>
  <c r="DP69"/>
  <c r="DO53"/>
  <c r="DO37"/>
  <c r="DO479"/>
  <c r="DQ475"/>
  <c r="DO465"/>
  <c r="DP451"/>
  <c r="DO46"/>
  <c r="DP133"/>
  <c r="DP51"/>
  <c r="DN375"/>
  <c r="DO345"/>
  <c r="DP434"/>
  <c r="DO331"/>
  <c r="DP225"/>
  <c r="DP161"/>
  <c r="DN274"/>
  <c r="DN428"/>
  <c r="DR371"/>
  <c r="DN265"/>
  <c r="DO354"/>
  <c r="DN53"/>
  <c r="DN37"/>
  <c r="DN455"/>
  <c r="DO377"/>
  <c r="DN364"/>
  <c r="DT63"/>
  <c r="DR48"/>
  <c r="DO312"/>
  <c r="DQ217"/>
  <c r="DU185"/>
  <c r="DQ153"/>
  <c r="DR359"/>
  <c r="DR259"/>
  <c r="DT304"/>
  <c r="DN272"/>
  <c r="DP244"/>
  <c r="DQ232"/>
  <c r="DP182"/>
  <c r="DR112"/>
  <c r="DR96"/>
  <c r="DO265"/>
  <c r="DP204"/>
  <c r="DP200"/>
  <c r="DP184"/>
  <c r="DP170"/>
  <c r="DN164"/>
  <c r="DN130"/>
  <c r="DQ57"/>
  <c r="DO45"/>
  <c r="DN68"/>
  <c r="DN449"/>
  <c r="DQ388"/>
  <c r="DU217"/>
  <c r="DO435"/>
  <c r="DN218"/>
  <c r="DO160"/>
  <c r="DN118"/>
  <c r="DN114"/>
  <c r="DN102"/>
  <c r="DN86"/>
  <c r="DN33"/>
  <c r="DN27"/>
  <c r="DN58"/>
  <c r="DO42"/>
  <c r="DU112"/>
  <c r="DO426"/>
  <c r="DQ72"/>
  <c r="DQ56"/>
  <c r="DR372"/>
  <c r="DQ479"/>
  <c r="DP242"/>
  <c r="DQ170"/>
  <c r="DP441"/>
  <c r="DO221"/>
  <c r="DN470"/>
  <c r="DN345"/>
  <c r="DN313"/>
  <c r="DN405"/>
  <c r="DQ371"/>
  <c r="DN333"/>
  <c r="DN226"/>
  <c r="DO218"/>
  <c r="DO188"/>
  <c r="DO154"/>
  <c r="DN45"/>
  <c r="DO261"/>
  <c r="DP479"/>
  <c r="DO344"/>
  <c r="DO328"/>
  <c r="DO124"/>
  <c r="DO51"/>
  <c r="DO35"/>
  <c r="DP235"/>
  <c r="DP227"/>
  <c r="DN293"/>
  <c r="DN352"/>
  <c r="DQ324"/>
  <c r="DO329"/>
  <c r="DQ261"/>
  <c r="DN47"/>
  <c r="DO47"/>
  <c r="DO290"/>
  <c r="DN271"/>
  <c r="DN356"/>
  <c r="DN270"/>
  <c r="DQ398"/>
  <c r="DN438"/>
  <c r="DN436"/>
  <c r="DQ399"/>
  <c r="DN163"/>
  <c r="DN368"/>
  <c r="DO463"/>
  <c r="DN406"/>
  <c r="DN390"/>
  <c r="DO351"/>
  <c r="DN230"/>
  <c r="DR59"/>
  <c r="DN209"/>
  <c r="DN119"/>
  <c r="DN103"/>
  <c r="DN87"/>
  <c r="DQ449"/>
  <c r="DR370"/>
  <c r="DP274"/>
  <c r="DO88"/>
  <c r="DO80"/>
  <c r="DR37"/>
  <c r="DQ303"/>
  <c r="DP67"/>
  <c r="DQ348"/>
  <c r="DQ73"/>
  <c r="DP407"/>
  <c r="DO347"/>
  <c r="DO201"/>
  <c r="DO165"/>
  <c r="DO141"/>
  <c r="DP109"/>
  <c r="DP337"/>
  <c r="DO264"/>
  <c r="DR63"/>
  <c r="DO473"/>
  <c r="DO441"/>
  <c r="DN377"/>
  <c r="DN409"/>
  <c r="DO430"/>
  <c r="DO394"/>
  <c r="DO330"/>
  <c r="DO432"/>
  <c r="DN432"/>
  <c r="DO281"/>
  <c r="DN421"/>
  <c r="DO392"/>
  <c r="DN468"/>
  <c r="DN311"/>
  <c r="DO332"/>
  <c r="DO263"/>
  <c r="DO247"/>
  <c r="DO237"/>
  <c r="DO233"/>
  <c r="DO229"/>
  <c r="DO225"/>
  <c r="DR225"/>
  <c r="DQ225"/>
  <c r="DO161"/>
  <c r="DQ137"/>
  <c r="DO459"/>
  <c r="DN354"/>
  <c r="DO342"/>
  <c r="DN314"/>
  <c r="DN222"/>
  <c r="DQ434"/>
  <c r="DO428"/>
  <c r="DN334"/>
  <c r="DN423"/>
  <c r="DR475"/>
  <c r="DN262"/>
  <c r="DN246"/>
  <c r="DN474"/>
  <c r="DN335"/>
  <c r="DN317"/>
  <c r="DO285"/>
  <c r="DR232"/>
  <c r="DQ370"/>
  <c r="DN326"/>
  <c r="DN194"/>
  <c r="DO194"/>
  <c r="DO258"/>
  <c r="DO125"/>
  <c r="DO49"/>
  <c r="DO440"/>
  <c r="DN424"/>
  <c r="DN433"/>
  <c r="DN400"/>
  <c r="DN384"/>
  <c r="DO177"/>
  <c r="DP30"/>
  <c r="DQ396"/>
  <c r="DO471"/>
  <c r="DN236"/>
  <c r="DO236"/>
  <c r="DO118"/>
  <c r="DP118"/>
  <c r="DO114"/>
  <c r="DP114"/>
  <c r="DO110"/>
  <c r="DP110"/>
  <c r="DO106"/>
  <c r="DP106"/>
  <c r="DO102"/>
  <c r="DP102"/>
  <c r="DO98"/>
  <c r="DP98"/>
  <c r="DO94"/>
  <c r="DR94"/>
  <c r="DP94"/>
  <c r="DO90"/>
  <c r="DP90"/>
  <c r="DO86"/>
  <c r="DP86"/>
  <c r="DO82"/>
  <c r="DP82"/>
  <c r="DO78"/>
  <c r="DP78"/>
  <c r="DO380"/>
  <c r="DT467"/>
  <c r="DN276"/>
  <c r="DN363"/>
  <c r="DR36"/>
  <c r="DQ36"/>
  <c r="DP47"/>
  <c r="DP219"/>
  <c r="DP187"/>
  <c r="DP155"/>
  <c r="DR42"/>
  <c r="DU370"/>
  <c r="DP351"/>
  <c r="DN129"/>
  <c r="DR73"/>
  <c r="DO391"/>
  <c r="DQ51"/>
  <c r="DP481"/>
  <c r="DP473"/>
  <c r="DP469"/>
  <c r="DP465"/>
  <c r="DN443"/>
  <c r="DN393"/>
  <c r="DN193"/>
  <c r="DQ76"/>
  <c r="DN60"/>
  <c r="DR459"/>
  <c r="DN302"/>
  <c r="DN65"/>
  <c r="DR51"/>
  <c r="DP437"/>
  <c r="DU72"/>
  <c r="DT56"/>
  <c r="DU242"/>
  <c r="DR114"/>
  <c r="DR98"/>
  <c r="DQ71"/>
  <c r="DO199"/>
  <c r="DO167"/>
  <c r="DO287"/>
  <c r="DN54"/>
  <c r="DU48"/>
  <c r="DN319"/>
  <c r="DN198"/>
  <c r="DP61"/>
  <c r="DO55"/>
  <c r="DR47"/>
  <c r="DO39"/>
  <c r="DR76"/>
  <c r="DO30"/>
  <c r="DO481"/>
  <c r="DQ404"/>
  <c r="DO334"/>
  <c r="DO162"/>
  <c r="DQ133"/>
  <c r="DP444"/>
  <c r="DR349"/>
  <c r="DO333"/>
  <c r="DP333"/>
  <c r="DP285"/>
  <c r="DP251"/>
  <c r="DQ251"/>
  <c r="DR238"/>
  <c r="DU51"/>
  <c r="DO27"/>
  <c r="DP332"/>
  <c r="DP308"/>
  <c r="DP424"/>
  <c r="DO337"/>
  <c r="DR456"/>
  <c r="DQ456"/>
  <c r="DO44"/>
  <c r="DN44"/>
  <c r="DN213"/>
  <c r="DN197"/>
  <c r="DN181"/>
  <c r="DN165"/>
  <c r="DN149"/>
  <c r="DN254"/>
  <c r="DO361"/>
  <c r="DP361"/>
  <c r="DU303"/>
  <c r="DP269"/>
  <c r="DQ269"/>
  <c r="DR434"/>
  <c r="DO409"/>
  <c r="DQ407"/>
  <c r="DP237"/>
  <c r="DP229"/>
  <c r="DP209"/>
  <c r="DP145"/>
  <c r="DN342"/>
  <c r="DN322"/>
  <c r="DN306"/>
  <c r="DO274"/>
  <c r="DO77"/>
  <c r="DP428"/>
  <c r="DO393"/>
  <c r="DO379"/>
  <c r="DP265"/>
  <c r="DN207"/>
  <c r="DN175"/>
  <c r="DN143"/>
  <c r="DP319"/>
  <c r="DN221"/>
  <c r="DN211"/>
  <c r="DN189"/>
  <c r="DQ167"/>
  <c r="DN157"/>
  <c r="DN147"/>
  <c r="DN330"/>
  <c r="DN430"/>
  <c r="DO253"/>
  <c r="DN26"/>
  <c r="DP318"/>
  <c r="DP334"/>
  <c r="DQ125"/>
  <c r="DO339"/>
  <c r="DU252"/>
  <c r="DU71"/>
  <c r="DP261"/>
  <c r="DR254"/>
  <c r="DP127"/>
  <c r="DP123"/>
  <c r="DQ459"/>
  <c r="DR303"/>
  <c r="DR316"/>
  <c r="DR365"/>
  <c r="DU339"/>
  <c r="DP281"/>
  <c r="DP255"/>
  <c r="DT349"/>
  <c r="DR449"/>
  <c r="DR308"/>
  <c r="DN301"/>
  <c r="DO127"/>
  <c r="DQ74"/>
  <c r="DP218"/>
  <c r="DN192"/>
  <c r="DP188"/>
  <c r="DR160"/>
  <c r="DP152"/>
  <c r="DN126"/>
  <c r="DQ116"/>
  <c r="DS108"/>
  <c r="DQ100"/>
  <c r="DQ92"/>
  <c r="DU84"/>
  <c r="DN75"/>
  <c r="DU369"/>
  <c r="DP215"/>
  <c r="DP151"/>
  <c r="DT459"/>
  <c r="DN300"/>
  <c r="DR264"/>
  <c r="DO224"/>
  <c r="DN206"/>
  <c r="DR184"/>
  <c r="DN172"/>
  <c r="DN168"/>
  <c r="DN154"/>
  <c r="DN49"/>
  <c r="DP313"/>
  <c r="DO50"/>
  <c r="DO34"/>
  <c r="DO442"/>
  <c r="DP409"/>
  <c r="DP388"/>
  <c r="DQ258"/>
  <c r="DP124"/>
  <c r="DN427"/>
  <c r="DO223"/>
  <c r="DQ219"/>
  <c r="DO213"/>
  <c r="DO191"/>
  <c r="DQ187"/>
  <c r="DO181"/>
  <c r="DO159"/>
  <c r="DQ155"/>
  <c r="DO149"/>
  <c r="DO135"/>
  <c r="DN478"/>
  <c r="DN367"/>
  <c r="DN329"/>
  <c r="DQ454"/>
  <c r="DN381"/>
  <c r="DO319"/>
  <c r="DR261"/>
  <c r="DN253"/>
  <c r="DN34"/>
  <c r="DO437"/>
  <c r="DN392"/>
  <c r="DO240"/>
  <c r="DU232"/>
  <c r="DO220"/>
  <c r="DO204"/>
  <c r="DO186"/>
  <c r="DQ182"/>
  <c r="DN178"/>
  <c r="DO172"/>
  <c r="DO168"/>
  <c r="DO156"/>
  <c r="DP116"/>
  <c r="DP100"/>
  <c r="DP88"/>
  <c r="DP80"/>
  <c r="DO483"/>
  <c r="DO477"/>
  <c r="DN457"/>
  <c r="DO352"/>
  <c r="DO340"/>
  <c r="DO318"/>
  <c r="DN435"/>
  <c r="DO260"/>
  <c r="DO244"/>
  <c r="DO146"/>
  <c r="DO128"/>
  <c r="DN477"/>
  <c r="DP288"/>
  <c r="DP201"/>
  <c r="DP169"/>
  <c r="DP141"/>
  <c r="DO309"/>
  <c r="DN277"/>
  <c r="DQ372"/>
  <c r="DN386"/>
  <c r="DP324"/>
  <c r="DP440"/>
  <c r="DP432"/>
  <c r="DO52"/>
  <c r="DN52"/>
  <c r="DQ291"/>
  <c r="DU283"/>
  <c r="DO307"/>
  <c r="DN358"/>
  <c r="DN31"/>
  <c r="DO31"/>
  <c r="DN442"/>
  <c r="DN426"/>
  <c r="DR298"/>
  <c r="DN346"/>
  <c r="DO447"/>
  <c r="DO423"/>
  <c r="DO470"/>
  <c r="DR460"/>
  <c r="DP438"/>
  <c r="DO245"/>
  <c r="DN139"/>
  <c r="DN402"/>
  <c r="DN382"/>
  <c r="DN380"/>
  <c r="DO266"/>
  <c r="DP399"/>
  <c r="DP391"/>
  <c r="DN463"/>
  <c r="DN32"/>
  <c r="DO362"/>
  <c r="DO310"/>
  <c r="DQ127"/>
  <c r="DQ117"/>
  <c r="DQ109"/>
  <c r="DQ101"/>
  <c r="DQ93"/>
  <c r="DQ85"/>
  <c r="DR444"/>
  <c r="DQ204"/>
  <c r="DN177"/>
  <c r="DO378"/>
  <c r="DN212"/>
  <c r="DN180"/>
  <c r="DU170"/>
  <c r="DO385"/>
  <c r="DO231"/>
  <c r="DQ175"/>
  <c r="DT333"/>
  <c r="DP199"/>
  <c r="DN131"/>
  <c r="DO295"/>
  <c r="DO216"/>
  <c r="DO152"/>
  <c r="DR71"/>
  <c r="DO61"/>
  <c r="DN46"/>
  <c r="DP421"/>
  <c r="DQ244"/>
  <c r="DT475"/>
  <c r="DP404"/>
  <c r="DN286"/>
  <c r="DO286"/>
  <c r="DN28"/>
  <c r="DT465"/>
  <c r="DU374"/>
  <c r="DO210"/>
  <c r="DP245"/>
  <c r="DP400"/>
  <c r="DU76"/>
  <c r="DN248"/>
  <c r="DU184"/>
  <c r="DP393"/>
  <c r="DO197"/>
  <c r="DO169"/>
  <c r="DO267"/>
  <c r="DP117"/>
  <c r="DP101"/>
  <c r="DP85"/>
  <c r="DO248"/>
  <c r="DQ220"/>
  <c r="DQ202"/>
  <c r="DQ174"/>
  <c r="DQ168"/>
  <c r="DN150"/>
  <c r="DN134"/>
  <c r="DN55"/>
  <c r="DN39"/>
  <c r="DQ477"/>
  <c r="DN224"/>
  <c r="DP128"/>
  <c r="DP26"/>
  <c r="DR469"/>
  <c r="DN290"/>
  <c r="DK25"/>
  <c r="EA144" s="1"/>
  <c r="DL25"/>
  <c r="EB144" s="1"/>
  <c r="ET25"/>
  <c r="EU25"/>
  <c r="ES25"/>
  <c r="EO598"/>
  <c r="ES598"/>
  <c r="EU598"/>
  <c r="ET598"/>
  <c r="ET595"/>
  <c r="ES595"/>
  <c r="EU595"/>
  <c r="EO593"/>
  <c r="ET593"/>
  <c r="ES593"/>
  <c r="EU593"/>
  <c r="ES590"/>
  <c r="EU590"/>
  <c r="ET590"/>
  <c r="EO587"/>
  <c r="ET587"/>
  <c r="ES587"/>
  <c r="EU587"/>
  <c r="ET585"/>
  <c r="ES585"/>
  <c r="EU585"/>
  <c r="EO582"/>
  <c r="ES582"/>
  <c r="EU582"/>
  <c r="ET582"/>
  <c r="ET579"/>
  <c r="ES579"/>
  <c r="EU579"/>
  <c r="EO577"/>
  <c r="ET577"/>
  <c r="ES577"/>
  <c r="EU577"/>
  <c r="ES574"/>
  <c r="EU574"/>
  <c r="ET574"/>
  <c r="EO571"/>
  <c r="ET571"/>
  <c r="ES571"/>
  <c r="EU571"/>
  <c r="ET569"/>
  <c r="ES569"/>
  <c r="EU569"/>
  <c r="EO566"/>
  <c r="ES566"/>
  <c r="EU566"/>
  <c r="ET566"/>
  <c r="ET563"/>
  <c r="ES563"/>
  <c r="EU563"/>
  <c r="EO561"/>
  <c r="ET561"/>
  <c r="ES561"/>
  <c r="EU561"/>
  <c r="ES558"/>
  <c r="EU558"/>
  <c r="ET558"/>
  <c r="EO555"/>
  <c r="ET555"/>
  <c r="ES555"/>
  <c r="EU555"/>
  <c r="ET553"/>
  <c r="ES553"/>
  <c r="EU553"/>
  <c r="EO550"/>
  <c r="ES550"/>
  <c r="EU550"/>
  <c r="ET550"/>
  <c r="ET547"/>
  <c r="ES547"/>
  <c r="EU547"/>
  <c r="EO545"/>
  <c r="ET545"/>
  <c r="ES545"/>
  <c r="EU545"/>
  <c r="EO542"/>
  <c r="ES542"/>
  <c r="EU542"/>
  <c r="ET542"/>
  <c r="ET539"/>
  <c r="ES539"/>
  <c r="EU539"/>
  <c r="EO537"/>
  <c r="ET537"/>
  <c r="ES537"/>
  <c r="EU537"/>
  <c r="EO534"/>
  <c r="ES534"/>
  <c r="EU534"/>
  <c r="ET534"/>
  <c r="EO531"/>
  <c r="ET531"/>
  <c r="ES531"/>
  <c r="EU531"/>
  <c r="ET529"/>
  <c r="ES529"/>
  <c r="EU529"/>
  <c r="EO526"/>
  <c r="ES526"/>
  <c r="EU526"/>
  <c r="ET526"/>
  <c r="ET523"/>
  <c r="ES523"/>
  <c r="EU523"/>
  <c r="EO521"/>
  <c r="ET521"/>
  <c r="ES521"/>
  <c r="EU521"/>
  <c r="ES518"/>
  <c r="EU518"/>
  <c r="ET518"/>
  <c r="EO515"/>
  <c r="ET515"/>
  <c r="ES515"/>
  <c r="EU515"/>
  <c r="EO513"/>
  <c r="ET513"/>
  <c r="ES513"/>
  <c r="EU513"/>
  <c r="EO510"/>
  <c r="ES510"/>
  <c r="EU510"/>
  <c r="ET510"/>
  <c r="ET507"/>
  <c r="ES507"/>
  <c r="EU507"/>
  <c r="EO505"/>
  <c r="ET505"/>
  <c r="ES505"/>
  <c r="EU505"/>
  <c r="EO502"/>
  <c r="ES502"/>
  <c r="EU502"/>
  <c r="ET502"/>
  <c r="EQ499"/>
  <c r="ET499"/>
  <c r="ES499"/>
  <c r="EU499"/>
  <c r="ET497"/>
  <c r="ES497"/>
  <c r="EU497"/>
  <c r="EQ494"/>
  <c r="ES494"/>
  <c r="EU494"/>
  <c r="ET494"/>
  <c r="EN491"/>
  <c r="ET491"/>
  <c r="ES491"/>
  <c r="EU491"/>
  <c r="EQ489"/>
  <c r="ET489"/>
  <c r="ES489"/>
  <c r="EU489"/>
  <c r="ES486"/>
  <c r="EU486"/>
  <c r="ET486"/>
  <c r="EQ483"/>
  <c r="ET483"/>
  <c r="ES483"/>
  <c r="EU483"/>
  <c r="EN481"/>
  <c r="ET481"/>
  <c r="ES481"/>
  <c r="EU481"/>
  <c r="EN478"/>
  <c r="ES478"/>
  <c r="EU478"/>
  <c r="ET478"/>
  <c r="ET475"/>
  <c r="ES475"/>
  <c r="EU475"/>
  <c r="EO473"/>
  <c r="ET473"/>
  <c r="ES473"/>
  <c r="EU473"/>
  <c r="EO470"/>
  <c r="ES470"/>
  <c r="EU470"/>
  <c r="ET470"/>
  <c r="EO467"/>
  <c r="ET467"/>
  <c r="ES467"/>
  <c r="EU467"/>
  <c r="EO465"/>
  <c r="ET465"/>
  <c r="ES465"/>
  <c r="EU465"/>
  <c r="EO462"/>
  <c r="ES462"/>
  <c r="EU462"/>
  <c r="ET462"/>
  <c r="EO459"/>
  <c r="ET459"/>
  <c r="ES459"/>
  <c r="EU459"/>
  <c r="EO457"/>
  <c r="ET457"/>
  <c r="ES457"/>
  <c r="EU457"/>
  <c r="EO454"/>
  <c r="ES454"/>
  <c r="EU454"/>
  <c r="ET454"/>
  <c r="EO451"/>
  <c r="ET451"/>
  <c r="ES451"/>
  <c r="EU451"/>
  <c r="EO449"/>
  <c r="ET449"/>
  <c r="ES449"/>
  <c r="EU449"/>
  <c r="EO446"/>
  <c r="ES446"/>
  <c r="EU446"/>
  <c r="ET446"/>
  <c r="EO443"/>
  <c r="ET443"/>
  <c r="ES443"/>
  <c r="EU443"/>
  <c r="EO441"/>
  <c r="ET441"/>
  <c r="ES441"/>
  <c r="EU441"/>
  <c r="EO438"/>
  <c r="ES438"/>
  <c r="EU438"/>
  <c r="ET438"/>
  <c r="EO435"/>
  <c r="ET435"/>
  <c r="ES435"/>
  <c r="EU435"/>
  <c r="EO433"/>
  <c r="ET433"/>
  <c r="ES433"/>
  <c r="EU433"/>
  <c r="EO430"/>
  <c r="ES430"/>
  <c r="EU430"/>
  <c r="ET430"/>
  <c r="EO427"/>
  <c r="ET427"/>
  <c r="ES427"/>
  <c r="EU427"/>
  <c r="EO425"/>
  <c r="ET425"/>
  <c r="ES425"/>
  <c r="EU425"/>
  <c r="EO422"/>
  <c r="ES422"/>
  <c r="EU422"/>
  <c r="ET422"/>
  <c r="EO409"/>
  <c r="ET409"/>
  <c r="ES409"/>
  <c r="EU409"/>
  <c r="EO407"/>
  <c r="ET407"/>
  <c r="ES407"/>
  <c r="EU407"/>
  <c r="EO404"/>
  <c r="ES404"/>
  <c r="EU404"/>
  <c r="ET404"/>
  <c r="EO401"/>
  <c r="ET401"/>
  <c r="ES401"/>
  <c r="EU401"/>
  <c r="EO399"/>
  <c r="ET399"/>
  <c r="ES399"/>
  <c r="EU399"/>
  <c r="EO396"/>
  <c r="ES396"/>
  <c r="EU396"/>
  <c r="ET396"/>
  <c r="EO393"/>
  <c r="ET393"/>
  <c r="ES393"/>
  <c r="EU393"/>
  <c r="EO391"/>
  <c r="ET391"/>
  <c r="ES391"/>
  <c r="EU391"/>
  <c r="EO388"/>
  <c r="ES388"/>
  <c r="EU388"/>
  <c r="ET388"/>
  <c r="EO385"/>
  <c r="ET385"/>
  <c r="ES385"/>
  <c r="EU385"/>
  <c r="EO383"/>
  <c r="ET383"/>
  <c r="ES383"/>
  <c r="EU383"/>
  <c r="EO380"/>
  <c r="ES380"/>
  <c r="EU380"/>
  <c r="ET380"/>
  <c r="EO377"/>
  <c r="ET377"/>
  <c r="ES377"/>
  <c r="EU377"/>
  <c r="EO375"/>
  <c r="ET375"/>
  <c r="ES375"/>
  <c r="EU375"/>
  <c r="EO372"/>
  <c r="ES372"/>
  <c r="EU372"/>
  <c r="ET372"/>
  <c r="EO369"/>
  <c r="ET369"/>
  <c r="ES369"/>
  <c r="EU369"/>
  <c r="EO367"/>
  <c r="ET367"/>
  <c r="ES367"/>
  <c r="EU367"/>
  <c r="EO364"/>
  <c r="ES364"/>
  <c r="EU364"/>
  <c r="ET364"/>
  <c r="EO361"/>
  <c r="ET361"/>
  <c r="ES361"/>
  <c r="EU361"/>
  <c r="EO359"/>
  <c r="ET359"/>
  <c r="ES359"/>
  <c r="EU359"/>
  <c r="EO356"/>
  <c r="ES356"/>
  <c r="EU356"/>
  <c r="ET356"/>
  <c r="EO353"/>
  <c r="ES353"/>
  <c r="EU353"/>
  <c r="ET353"/>
  <c r="EO351"/>
  <c r="ES351"/>
  <c r="EU351"/>
  <c r="ET351"/>
  <c r="EO347"/>
  <c r="ET347"/>
  <c r="ES347"/>
  <c r="EU347"/>
  <c r="EO345"/>
  <c r="ET345"/>
  <c r="ES345"/>
  <c r="EU345"/>
  <c r="EO342"/>
  <c r="ES342"/>
  <c r="EU342"/>
  <c r="ET342"/>
  <c r="EO339"/>
  <c r="ET339"/>
  <c r="ES339"/>
  <c r="EU339"/>
  <c r="EO337"/>
  <c r="ET337"/>
  <c r="ES337"/>
  <c r="EU337"/>
  <c r="EO334"/>
  <c r="ES334"/>
  <c r="EU334"/>
  <c r="ET334"/>
  <c r="EO331"/>
  <c r="ET331"/>
  <c r="ES331"/>
  <c r="EU331"/>
  <c r="EO329"/>
  <c r="ET329"/>
  <c r="ES329"/>
  <c r="EU329"/>
  <c r="EO326"/>
  <c r="ES326"/>
  <c r="EU326"/>
  <c r="ET326"/>
  <c r="EO323"/>
  <c r="ET323"/>
  <c r="ES323"/>
  <c r="EU323"/>
  <c r="EO321"/>
  <c r="ET321"/>
  <c r="ES321"/>
  <c r="EU321"/>
  <c r="EO318"/>
  <c r="ES318"/>
  <c r="EU318"/>
  <c r="ET318"/>
  <c r="EO315"/>
  <c r="ET315"/>
  <c r="ES315"/>
  <c r="EU315"/>
  <c r="EO313"/>
  <c r="ET313"/>
  <c r="ES313"/>
  <c r="EU313"/>
  <c r="EO310"/>
  <c r="ES310"/>
  <c r="EU310"/>
  <c r="ET310"/>
  <c r="EO307"/>
  <c r="ET307"/>
  <c r="ES307"/>
  <c r="EU307"/>
  <c r="EO305"/>
  <c r="ET305"/>
  <c r="ES305"/>
  <c r="EU305"/>
  <c r="EO302"/>
  <c r="ES302"/>
  <c r="EU302"/>
  <c r="ET302"/>
  <c r="EO299"/>
  <c r="ET299"/>
  <c r="ES299"/>
  <c r="EU299"/>
  <c r="EO297"/>
  <c r="ET297"/>
  <c r="ES297"/>
  <c r="EU297"/>
  <c r="EO294"/>
  <c r="ES294"/>
  <c r="EU294"/>
  <c r="ET294"/>
  <c r="EO291"/>
  <c r="ET291"/>
  <c r="ES291"/>
  <c r="EU291"/>
  <c r="ET289"/>
  <c r="ES289"/>
  <c r="EU289"/>
  <c r="EO286"/>
  <c r="ES286"/>
  <c r="EU286"/>
  <c r="ET286"/>
  <c r="ET283"/>
  <c r="ES283"/>
  <c r="EU283"/>
  <c r="EO281"/>
  <c r="ET281"/>
  <c r="ES281"/>
  <c r="EU281"/>
  <c r="ES278"/>
  <c r="EU278"/>
  <c r="ET278"/>
  <c r="EO275"/>
  <c r="ET275"/>
  <c r="ES275"/>
  <c r="EU275"/>
  <c r="ET273"/>
  <c r="ES273"/>
  <c r="EU273"/>
  <c r="EO270"/>
  <c r="ES270"/>
  <c r="EU270"/>
  <c r="ET270"/>
  <c r="ET267"/>
  <c r="ES267"/>
  <c r="EU267"/>
  <c r="EO265"/>
  <c r="ET265"/>
  <c r="ES265"/>
  <c r="EU265"/>
  <c r="ES262"/>
  <c r="EU262"/>
  <c r="ET262"/>
  <c r="EO259"/>
  <c r="ET259"/>
  <c r="ES259"/>
  <c r="EU259"/>
  <c r="ET257"/>
  <c r="ES257"/>
  <c r="EU257"/>
  <c r="EO254"/>
  <c r="ES254"/>
  <c r="EU254"/>
  <c r="ET254"/>
  <c r="ET251"/>
  <c r="ES251"/>
  <c r="EU251"/>
  <c r="EO249"/>
  <c r="ET249"/>
  <c r="ES249"/>
  <c r="EU249"/>
  <c r="ES246"/>
  <c r="EU246"/>
  <c r="ET246"/>
  <c r="EO243"/>
  <c r="ET243"/>
  <c r="ES243"/>
  <c r="EU243"/>
  <c r="ES241"/>
  <c r="EU241"/>
  <c r="ET241"/>
  <c r="EO238"/>
  <c r="ET238"/>
  <c r="ES238"/>
  <c r="EU238"/>
  <c r="ES235"/>
  <c r="EU235"/>
  <c r="ET235"/>
  <c r="EO233"/>
  <c r="ES233"/>
  <c r="EU233"/>
  <c r="ET233"/>
  <c r="ET230"/>
  <c r="ES230"/>
  <c r="EU230"/>
  <c r="EO227"/>
  <c r="ES227"/>
  <c r="EU227"/>
  <c r="ET227"/>
  <c r="ES225"/>
  <c r="EU225"/>
  <c r="ET225"/>
  <c r="EO222"/>
  <c r="ET222"/>
  <c r="ES222"/>
  <c r="EU222"/>
  <c r="ES219"/>
  <c r="EU219"/>
  <c r="ET219"/>
  <c r="EO217"/>
  <c r="ES217"/>
  <c r="EU217"/>
  <c r="ET217"/>
  <c r="ET214"/>
  <c r="ES214"/>
  <c r="EU214"/>
  <c r="EO211"/>
  <c r="ES211"/>
  <c r="EU211"/>
  <c r="ET211"/>
  <c r="ES209"/>
  <c r="EU209"/>
  <c r="ET209"/>
  <c r="EO206"/>
  <c r="ET206"/>
  <c r="ES206"/>
  <c r="EU206"/>
  <c r="ES203"/>
  <c r="EU203"/>
  <c r="ET203"/>
  <c r="EO201"/>
  <c r="ES201"/>
  <c r="EU201"/>
  <c r="ET201"/>
  <c r="ET198"/>
  <c r="ES198"/>
  <c r="EU198"/>
  <c r="EO195"/>
  <c r="ES195"/>
  <c r="EU195"/>
  <c r="ET195"/>
  <c r="ES193"/>
  <c r="EU193"/>
  <c r="ET193"/>
  <c r="EO190"/>
  <c r="ET190"/>
  <c r="ES190"/>
  <c r="EU190"/>
  <c r="ES187"/>
  <c r="EU187"/>
  <c r="ET187"/>
  <c r="EO185"/>
  <c r="ES185"/>
  <c r="EU185"/>
  <c r="ET185"/>
  <c r="ET182"/>
  <c r="ES182"/>
  <c r="EU182"/>
  <c r="EO179"/>
  <c r="ES179"/>
  <c r="EU179"/>
  <c r="ET179"/>
  <c r="ES177"/>
  <c r="EU177"/>
  <c r="ET177"/>
  <c r="EO174"/>
  <c r="ET174"/>
  <c r="ES174"/>
  <c r="EU174"/>
  <c r="ES171"/>
  <c r="EU171"/>
  <c r="ET171"/>
  <c r="EO169"/>
  <c r="ES169"/>
  <c r="EU169"/>
  <c r="ET169"/>
  <c r="ET166"/>
  <c r="ES166"/>
  <c r="EU166"/>
  <c r="EO163"/>
  <c r="ES163"/>
  <c r="EU163"/>
  <c r="ET163"/>
  <c r="ES161"/>
  <c r="EU161"/>
  <c r="ET161"/>
  <c r="EO158"/>
  <c r="ET158"/>
  <c r="ES158"/>
  <c r="EU158"/>
  <c r="ES155"/>
  <c r="EU155"/>
  <c r="ET155"/>
  <c r="EO153"/>
  <c r="ES153"/>
  <c r="EU153"/>
  <c r="ET153"/>
  <c r="ET150"/>
  <c r="ES150"/>
  <c r="EU150"/>
  <c r="EO147"/>
  <c r="ES147"/>
  <c r="EU147"/>
  <c r="ET147"/>
  <c r="ES145"/>
  <c r="EU145"/>
  <c r="ET145"/>
  <c r="EO142"/>
  <c r="ET142"/>
  <c r="ES142"/>
  <c r="EU142"/>
  <c r="ES139"/>
  <c r="EU139"/>
  <c r="ET139"/>
  <c r="EO137"/>
  <c r="ES137"/>
  <c r="EU137"/>
  <c r="ET137"/>
  <c r="ET134"/>
  <c r="ES134"/>
  <c r="EU134"/>
  <c r="EO131"/>
  <c r="ES131"/>
  <c r="EU131"/>
  <c r="ET131"/>
  <c r="ES129"/>
  <c r="EU129"/>
  <c r="ET129"/>
  <c r="EO126"/>
  <c r="ET126"/>
  <c r="ES126"/>
  <c r="EU126"/>
  <c r="ES123"/>
  <c r="EU123"/>
  <c r="ET123"/>
  <c r="EO121"/>
  <c r="ES121"/>
  <c r="EU121"/>
  <c r="ET121"/>
  <c r="ET118"/>
  <c r="ES118"/>
  <c r="EU118"/>
  <c r="EO115"/>
  <c r="ES115"/>
  <c r="EU115"/>
  <c r="ET115"/>
  <c r="EO113"/>
  <c r="ES113"/>
  <c r="EU113"/>
  <c r="ET113"/>
  <c r="EO110"/>
  <c r="ET110"/>
  <c r="ES110"/>
  <c r="EU110"/>
  <c r="EO107"/>
  <c r="ES107"/>
  <c r="EU107"/>
  <c r="ET107"/>
  <c r="EO105"/>
  <c r="ES105"/>
  <c r="EU105"/>
  <c r="ET105"/>
  <c r="EO102"/>
  <c r="ET102"/>
  <c r="ES102"/>
  <c r="EU102"/>
  <c r="EO99"/>
  <c r="ES99"/>
  <c r="EU99"/>
  <c r="ET99"/>
  <c r="EN97"/>
  <c r="ES97"/>
  <c r="EU97"/>
  <c r="ET97"/>
  <c r="EN94"/>
  <c r="ET94"/>
  <c r="ES94"/>
  <c r="EU94"/>
  <c r="EN91"/>
  <c r="ES91"/>
  <c r="EU91"/>
  <c r="ET91"/>
  <c r="EN89"/>
  <c r="ES89"/>
  <c r="EU89"/>
  <c r="ET89"/>
  <c r="EN86"/>
  <c r="ET86"/>
  <c r="ES86"/>
  <c r="EU86"/>
  <c r="EN83"/>
  <c r="ES83"/>
  <c r="EU83"/>
  <c r="ET83"/>
  <c r="EN81"/>
  <c r="ES81"/>
  <c r="EU81"/>
  <c r="ET81"/>
  <c r="EN78"/>
  <c r="ET78"/>
  <c r="ES78"/>
  <c r="EU78"/>
  <c r="EN75"/>
  <c r="ES75"/>
  <c r="EU75"/>
  <c r="ET75"/>
  <c r="EN73"/>
  <c r="ES73"/>
  <c r="EU73"/>
  <c r="ET73"/>
  <c r="EN70"/>
  <c r="ET70"/>
  <c r="ES70"/>
  <c r="EU70"/>
  <c r="EN67"/>
  <c r="ES67"/>
  <c r="EU67"/>
  <c r="ET67"/>
  <c r="EN65"/>
  <c r="ES65"/>
  <c r="EU65"/>
  <c r="ET65"/>
  <c r="EN62"/>
  <c r="ET62"/>
  <c r="ES62"/>
  <c r="EU62"/>
  <c r="EN59"/>
  <c r="ES59"/>
  <c r="EU59"/>
  <c r="ET59"/>
  <c r="EN57"/>
  <c r="ES57"/>
  <c r="EU57"/>
  <c r="ET57"/>
  <c r="EN54"/>
  <c r="ET54"/>
  <c r="ES54"/>
  <c r="EU54"/>
  <c r="EN51"/>
  <c r="ES51"/>
  <c r="EU51"/>
  <c r="ET51"/>
  <c r="EN49"/>
  <c r="ES49"/>
  <c r="EU49"/>
  <c r="ET49"/>
  <c r="EN46"/>
  <c r="ET46"/>
  <c r="ES46"/>
  <c r="EU46"/>
  <c r="EN43"/>
  <c r="ES43"/>
  <c r="EU43"/>
  <c r="ET43"/>
  <c r="EN41"/>
  <c r="ES41"/>
  <c r="EU41"/>
  <c r="ET41"/>
  <c r="EN38"/>
  <c r="ET38"/>
  <c r="ES38"/>
  <c r="EU38"/>
  <c r="EN35"/>
  <c r="ET35"/>
  <c r="ES35"/>
  <c r="EU35"/>
  <c r="EN33"/>
  <c r="ET33"/>
  <c r="ES33"/>
  <c r="EU33"/>
  <c r="EN30"/>
  <c r="ES30"/>
  <c r="EU30"/>
  <c r="ET30"/>
  <c r="EN27"/>
  <c r="ET27"/>
  <c r="ES27"/>
  <c r="EU27"/>
  <c r="ET599"/>
  <c r="ES599"/>
  <c r="EU599"/>
  <c r="EO597"/>
  <c r="ET597"/>
  <c r="ES597"/>
  <c r="EU597"/>
  <c r="EO594"/>
  <c r="ES594"/>
  <c r="EU594"/>
  <c r="ET594"/>
  <c r="EO591"/>
  <c r="ET591"/>
  <c r="ES591"/>
  <c r="EU591"/>
  <c r="ET589"/>
  <c r="ES589"/>
  <c r="EU589"/>
  <c r="EO586"/>
  <c r="ES586"/>
  <c r="EU586"/>
  <c r="ET586"/>
  <c r="EO583"/>
  <c r="ET583"/>
  <c r="ES583"/>
  <c r="EU583"/>
  <c r="EO581"/>
  <c r="ET581"/>
  <c r="ES581"/>
  <c r="EU581"/>
  <c r="ES578"/>
  <c r="EU578"/>
  <c r="ET578"/>
  <c r="EO575"/>
  <c r="ET575"/>
  <c r="ES575"/>
  <c r="EU575"/>
  <c r="EO573"/>
  <c r="ET573"/>
  <c r="ES573"/>
  <c r="EU573"/>
  <c r="EO570"/>
  <c r="ES570"/>
  <c r="EU570"/>
  <c r="ET570"/>
  <c r="ET567"/>
  <c r="ES567"/>
  <c r="EU567"/>
  <c r="EO565"/>
  <c r="ET565"/>
  <c r="ES565"/>
  <c r="EU565"/>
  <c r="ES562"/>
  <c r="EU562"/>
  <c r="ET562"/>
  <c r="EO559"/>
  <c r="ET559"/>
  <c r="ES559"/>
  <c r="EU559"/>
  <c r="ET557"/>
  <c r="ES557"/>
  <c r="EU557"/>
  <c r="EO554"/>
  <c r="ES554"/>
  <c r="EU554"/>
  <c r="ET554"/>
  <c r="EO551"/>
  <c r="ET551"/>
  <c r="ES551"/>
  <c r="EU551"/>
  <c r="EO549"/>
  <c r="ET549"/>
  <c r="ES549"/>
  <c r="EU549"/>
  <c r="ES546"/>
  <c r="EU546"/>
  <c r="ET546"/>
  <c r="EO543"/>
  <c r="ET543"/>
  <c r="ES543"/>
  <c r="EU543"/>
  <c r="ET541"/>
  <c r="ES541"/>
  <c r="EU541"/>
  <c r="EO538"/>
  <c r="ES538"/>
  <c r="EU538"/>
  <c r="ET538"/>
  <c r="ET535"/>
  <c r="ES535"/>
  <c r="EU535"/>
  <c r="EO533"/>
  <c r="ET533"/>
  <c r="ES533"/>
  <c r="EU533"/>
  <c r="ES530"/>
  <c r="EU530"/>
  <c r="ET530"/>
  <c r="EO527"/>
  <c r="ET527"/>
  <c r="ES527"/>
  <c r="EU527"/>
  <c r="ET525"/>
  <c r="ES525"/>
  <c r="EU525"/>
  <c r="EO522"/>
  <c r="ES522"/>
  <c r="EU522"/>
  <c r="ET522"/>
  <c r="ET519"/>
  <c r="ES519"/>
  <c r="EU519"/>
  <c r="EO517"/>
  <c r="ET517"/>
  <c r="ES517"/>
  <c r="EU517"/>
  <c r="ES514"/>
  <c r="EU514"/>
  <c r="ET514"/>
  <c r="EO511"/>
  <c r="ET511"/>
  <c r="ES511"/>
  <c r="EU511"/>
  <c r="ET509"/>
  <c r="ES509"/>
  <c r="EU509"/>
  <c r="EO506"/>
  <c r="ES506"/>
  <c r="EU506"/>
  <c r="ET506"/>
  <c r="ET503"/>
  <c r="ES503"/>
  <c r="EU503"/>
  <c r="EN501"/>
  <c r="ET501"/>
  <c r="ES501"/>
  <c r="EU501"/>
  <c r="ES498"/>
  <c r="EU498"/>
  <c r="ET498"/>
  <c r="EN495"/>
  <c r="ET495"/>
  <c r="ES495"/>
  <c r="EU495"/>
  <c r="ET493"/>
  <c r="ES493"/>
  <c r="EU493"/>
  <c r="EN490"/>
  <c r="ES490"/>
  <c r="EU490"/>
  <c r="ET490"/>
  <c r="ET487"/>
  <c r="ES487"/>
  <c r="EU487"/>
  <c r="EN485"/>
  <c r="ET485"/>
  <c r="ES485"/>
  <c r="EU485"/>
  <c r="ES482"/>
  <c r="EU482"/>
  <c r="ET482"/>
  <c r="EN479"/>
  <c r="ET479"/>
  <c r="ES479"/>
  <c r="EU479"/>
  <c r="EN477"/>
  <c r="ET477"/>
  <c r="ES477"/>
  <c r="EU477"/>
  <c r="EN474"/>
  <c r="ES474"/>
  <c r="EU474"/>
  <c r="ET474"/>
  <c r="ET471"/>
  <c r="ES471"/>
  <c r="EU471"/>
  <c r="EO469"/>
  <c r="ET469"/>
  <c r="ES469"/>
  <c r="EU469"/>
  <c r="EO466"/>
  <c r="ES466"/>
  <c r="EU466"/>
  <c r="ET466"/>
  <c r="EO463"/>
  <c r="ET463"/>
  <c r="ES463"/>
  <c r="EU463"/>
  <c r="EO461"/>
  <c r="ET461"/>
  <c r="ES461"/>
  <c r="EU461"/>
  <c r="EO458"/>
  <c r="ES458"/>
  <c r="EU458"/>
  <c r="ET458"/>
  <c r="EO455"/>
  <c r="ET455"/>
  <c r="ES455"/>
  <c r="EU455"/>
  <c r="EO453"/>
  <c r="ET453"/>
  <c r="ES453"/>
  <c r="EU453"/>
  <c r="ES450"/>
  <c r="EU450"/>
  <c r="ET450"/>
  <c r="EO447"/>
  <c r="ET447"/>
  <c r="ES447"/>
  <c r="EU447"/>
  <c r="EO445"/>
  <c r="ET445"/>
  <c r="ES445"/>
  <c r="EU445"/>
  <c r="EO442"/>
  <c r="ES442"/>
  <c r="EU442"/>
  <c r="ET442"/>
  <c r="EO439"/>
  <c r="ET439"/>
  <c r="ES439"/>
  <c r="EU439"/>
  <c r="EO437"/>
  <c r="ET437"/>
  <c r="ES437"/>
  <c r="EU437"/>
  <c r="EO434"/>
  <c r="ES434"/>
  <c r="EU434"/>
  <c r="ET434"/>
  <c r="EO431"/>
  <c r="ET431"/>
  <c r="ES431"/>
  <c r="EU431"/>
  <c r="EO429"/>
  <c r="ET429"/>
  <c r="ES429"/>
  <c r="EU429"/>
  <c r="EO426"/>
  <c r="ES426"/>
  <c r="EU426"/>
  <c r="ET426"/>
  <c r="EO423"/>
  <c r="ET423"/>
  <c r="ES423"/>
  <c r="EU423"/>
  <c r="EO421"/>
  <c r="ET421"/>
  <c r="ES421"/>
  <c r="EU421"/>
  <c r="EO408"/>
  <c r="ES408"/>
  <c r="EU408"/>
  <c r="ET408"/>
  <c r="EO405"/>
  <c r="ET405"/>
  <c r="ES405"/>
  <c r="EU405"/>
  <c r="EO403"/>
  <c r="ET403"/>
  <c r="ES403"/>
  <c r="EU403"/>
  <c r="EO400"/>
  <c r="ES400"/>
  <c r="EU400"/>
  <c r="ET400"/>
  <c r="EO397"/>
  <c r="ET397"/>
  <c r="ES397"/>
  <c r="EU397"/>
  <c r="EO395"/>
  <c r="ET395"/>
  <c r="ES395"/>
  <c r="EU395"/>
  <c r="EO392"/>
  <c r="ES392"/>
  <c r="EU392"/>
  <c r="ET392"/>
  <c r="EO389"/>
  <c r="ET389"/>
  <c r="ES389"/>
  <c r="EU389"/>
  <c r="EO387"/>
  <c r="ET387"/>
  <c r="ES387"/>
  <c r="EU387"/>
  <c r="EO384"/>
  <c r="ES384"/>
  <c r="EU384"/>
  <c r="ET384"/>
  <c r="EO381"/>
  <c r="ET381"/>
  <c r="ES381"/>
  <c r="EU381"/>
  <c r="EO379"/>
  <c r="ET379"/>
  <c r="ES379"/>
  <c r="EU379"/>
  <c r="EO376"/>
  <c r="ES376"/>
  <c r="EU376"/>
  <c r="ET376"/>
  <c r="EO373"/>
  <c r="ET373"/>
  <c r="ES373"/>
  <c r="EU373"/>
  <c r="EO371"/>
  <c r="ET371"/>
  <c r="ES371"/>
  <c r="EU371"/>
  <c r="EO368"/>
  <c r="ES368"/>
  <c r="EU368"/>
  <c r="ET368"/>
  <c r="ET365"/>
  <c r="ES365"/>
  <c r="EU365"/>
  <c r="EO363"/>
  <c r="ET363"/>
  <c r="ES363"/>
  <c r="EU363"/>
  <c r="EO360"/>
  <c r="ES360"/>
  <c r="EU360"/>
  <c r="ET360"/>
  <c r="EO357"/>
  <c r="ET357"/>
  <c r="ES357"/>
  <c r="EU357"/>
  <c r="EO355"/>
  <c r="ES355"/>
  <c r="EU355"/>
  <c r="ET355"/>
  <c r="EO352"/>
  <c r="ET352"/>
  <c r="EU352"/>
  <c r="ES352"/>
  <c r="EO349"/>
  <c r="ES349"/>
  <c r="EU349"/>
  <c r="ET349"/>
  <c r="EO346"/>
  <c r="ES346"/>
  <c r="EU346"/>
  <c r="ET346"/>
  <c r="EO343"/>
  <c r="ET343"/>
  <c r="ES343"/>
  <c r="EU343"/>
  <c r="EO341"/>
  <c r="ET341"/>
  <c r="ES341"/>
  <c r="EU341"/>
  <c r="EO338"/>
  <c r="ES338"/>
  <c r="EU338"/>
  <c r="ET338"/>
  <c r="EO335"/>
  <c r="ET335"/>
  <c r="ES335"/>
  <c r="EU335"/>
  <c r="EO333"/>
  <c r="ET333"/>
  <c r="ES333"/>
  <c r="EU333"/>
  <c r="EO330"/>
  <c r="ES330"/>
  <c r="EU330"/>
  <c r="ET330"/>
  <c r="EO327"/>
  <c r="ET327"/>
  <c r="ES327"/>
  <c r="EU327"/>
  <c r="EO325"/>
  <c r="ET325"/>
  <c r="ES325"/>
  <c r="EU325"/>
  <c r="EO322"/>
  <c r="ES322"/>
  <c r="EU322"/>
  <c r="ET322"/>
  <c r="EO319"/>
  <c r="ET319"/>
  <c r="ES319"/>
  <c r="EU319"/>
  <c r="EO317"/>
  <c r="ET317"/>
  <c r="ES317"/>
  <c r="EU317"/>
  <c r="EO314"/>
  <c r="ES314"/>
  <c r="EU314"/>
  <c r="ET314"/>
  <c r="EO311"/>
  <c r="ET311"/>
  <c r="ES311"/>
  <c r="EU311"/>
  <c r="EO309"/>
  <c r="ET309"/>
  <c r="ES309"/>
  <c r="EU309"/>
  <c r="EO306"/>
  <c r="ES306"/>
  <c r="EU306"/>
  <c r="ET306"/>
  <c r="EO303"/>
  <c r="ET303"/>
  <c r="ES303"/>
  <c r="EU303"/>
  <c r="EO301"/>
  <c r="ET301"/>
  <c r="ES301"/>
  <c r="EU301"/>
  <c r="EO298"/>
  <c r="ES298"/>
  <c r="EU298"/>
  <c r="ET298"/>
  <c r="EO295"/>
  <c r="ET295"/>
  <c r="ES295"/>
  <c r="EU295"/>
  <c r="EO293"/>
  <c r="ET293"/>
  <c r="ES293"/>
  <c r="EU293"/>
  <c r="ES290"/>
  <c r="EU290"/>
  <c r="ET290"/>
  <c r="EO287"/>
  <c r="ET287"/>
  <c r="ES287"/>
  <c r="EU287"/>
  <c r="ET285"/>
  <c r="ES285"/>
  <c r="EU285"/>
  <c r="EO282"/>
  <c r="ES282"/>
  <c r="EU282"/>
  <c r="ET282"/>
  <c r="ET279"/>
  <c r="ES279"/>
  <c r="EU279"/>
  <c r="EO277"/>
  <c r="ET277"/>
  <c r="ES277"/>
  <c r="EU277"/>
  <c r="ES274"/>
  <c r="EU274"/>
  <c r="ET274"/>
  <c r="EO271"/>
  <c r="ET271"/>
  <c r="ES271"/>
  <c r="EU271"/>
  <c r="ET269"/>
  <c r="ES269"/>
  <c r="EU269"/>
  <c r="EO266"/>
  <c r="ES266"/>
  <c r="EU266"/>
  <c r="ET266"/>
  <c r="ET263"/>
  <c r="ES263"/>
  <c r="EU263"/>
  <c r="EO261"/>
  <c r="ET261"/>
  <c r="ES261"/>
  <c r="EU261"/>
  <c r="ES258"/>
  <c r="EU258"/>
  <c r="ET258"/>
  <c r="EO255"/>
  <c r="ET255"/>
  <c r="ES255"/>
  <c r="EU255"/>
  <c r="ET253"/>
  <c r="ES253"/>
  <c r="EU253"/>
  <c r="EO250"/>
  <c r="ES250"/>
  <c r="EU250"/>
  <c r="ET250"/>
  <c r="ET247"/>
  <c r="ES247"/>
  <c r="EU247"/>
  <c r="EO245"/>
  <c r="ET245"/>
  <c r="ES245"/>
  <c r="EU245"/>
  <c r="ET242"/>
  <c r="EU242"/>
  <c r="ES242"/>
  <c r="EO239"/>
  <c r="ES239"/>
  <c r="EU239"/>
  <c r="ET239"/>
  <c r="ES237"/>
  <c r="EU237"/>
  <c r="ET237"/>
  <c r="EO234"/>
  <c r="ET234"/>
  <c r="EU234"/>
  <c r="ES234"/>
  <c r="ES231"/>
  <c r="EU231"/>
  <c r="ET231"/>
  <c r="EO229"/>
  <c r="ES229"/>
  <c r="EU229"/>
  <c r="ET229"/>
  <c r="ET226"/>
  <c r="EU226"/>
  <c r="ES226"/>
  <c r="EO223"/>
  <c r="ES223"/>
  <c r="EU223"/>
  <c r="ET223"/>
  <c r="ES221"/>
  <c r="EU221"/>
  <c r="ET221"/>
  <c r="EO218"/>
  <c r="ET218"/>
  <c r="EU218"/>
  <c r="ES218"/>
  <c r="ES215"/>
  <c r="EU215"/>
  <c r="ET215"/>
  <c r="EO213"/>
  <c r="ES213"/>
  <c r="EU213"/>
  <c r="ET213"/>
  <c r="ET210"/>
  <c r="EU210"/>
  <c r="ES210"/>
  <c r="EO207"/>
  <c r="ES207"/>
  <c r="EU207"/>
  <c r="ET207"/>
  <c r="ES205"/>
  <c r="EU205"/>
  <c r="ET205"/>
  <c r="EO202"/>
  <c r="ET202"/>
  <c r="EU202"/>
  <c r="ES202"/>
  <c r="ES199"/>
  <c r="EU199"/>
  <c r="ET199"/>
  <c r="EO197"/>
  <c r="ES197"/>
  <c r="EU197"/>
  <c r="ET197"/>
  <c r="ET194"/>
  <c r="EU194"/>
  <c r="ES194"/>
  <c r="EO191"/>
  <c r="ES191"/>
  <c r="EU191"/>
  <c r="ET191"/>
  <c r="ES189"/>
  <c r="EU189"/>
  <c r="ET189"/>
  <c r="EO186"/>
  <c r="ET186"/>
  <c r="EU186"/>
  <c r="ES186"/>
  <c r="ES183"/>
  <c r="EU183"/>
  <c r="ET183"/>
  <c r="EO181"/>
  <c r="ES181"/>
  <c r="EU181"/>
  <c r="ET181"/>
  <c r="ET178"/>
  <c r="EU178"/>
  <c r="ES178"/>
  <c r="EO175"/>
  <c r="ES175"/>
  <c r="EU175"/>
  <c r="ET175"/>
  <c r="ES173"/>
  <c r="EU173"/>
  <c r="ET173"/>
  <c r="EO170"/>
  <c r="ET170"/>
  <c r="EU170"/>
  <c r="ES170"/>
  <c r="ES167"/>
  <c r="EU167"/>
  <c r="ET167"/>
  <c r="EO165"/>
  <c r="ES165"/>
  <c r="EU165"/>
  <c r="ET165"/>
  <c r="ET162"/>
  <c r="EU162"/>
  <c r="ES162"/>
  <c r="EO159"/>
  <c r="ES159"/>
  <c r="EU159"/>
  <c r="ET159"/>
  <c r="ES157"/>
  <c r="EU157"/>
  <c r="ET157"/>
  <c r="EO154"/>
  <c r="ET154"/>
  <c r="EU154"/>
  <c r="ES154"/>
  <c r="ES151"/>
  <c r="EU151"/>
  <c r="ET151"/>
  <c r="EO149"/>
  <c r="ES149"/>
  <c r="EU149"/>
  <c r="ET149"/>
  <c r="ET146"/>
  <c r="EU146"/>
  <c r="ES146"/>
  <c r="EO143"/>
  <c r="ES143"/>
  <c r="EU143"/>
  <c r="ET143"/>
  <c r="ES141"/>
  <c r="EU141"/>
  <c r="ET141"/>
  <c r="EO138"/>
  <c r="ET138"/>
  <c r="EU138"/>
  <c r="ES138"/>
  <c r="ES135"/>
  <c r="EU135"/>
  <c r="ET135"/>
  <c r="EO133"/>
  <c r="ES133"/>
  <c r="EU133"/>
  <c r="ET133"/>
  <c r="ET130"/>
  <c r="EU130"/>
  <c r="ES130"/>
  <c r="EO127"/>
  <c r="ES127"/>
  <c r="EU127"/>
  <c r="ET127"/>
  <c r="ES125"/>
  <c r="EU125"/>
  <c r="ET125"/>
  <c r="EO122"/>
  <c r="ET122"/>
  <c r="EU122"/>
  <c r="ES122"/>
  <c r="ES119"/>
  <c r="EU119"/>
  <c r="ET119"/>
  <c r="EO117"/>
  <c r="ES117"/>
  <c r="EU117"/>
  <c r="ET117"/>
  <c r="EO114"/>
  <c r="ET114"/>
  <c r="EU114"/>
  <c r="ES114"/>
  <c r="EO111"/>
  <c r="ES111"/>
  <c r="EU111"/>
  <c r="ET111"/>
  <c r="EO109"/>
  <c r="ES109"/>
  <c r="EU109"/>
  <c r="ET109"/>
  <c r="EO106"/>
  <c r="ET106"/>
  <c r="EU106"/>
  <c r="ES106"/>
  <c r="EO103"/>
  <c r="ES103"/>
  <c r="EU103"/>
  <c r="ET103"/>
  <c r="EO101"/>
  <c r="ES101"/>
  <c r="EU101"/>
  <c r="ET101"/>
  <c r="EN98"/>
  <c r="ET98"/>
  <c r="EU98"/>
  <c r="ES98"/>
  <c r="EN95"/>
  <c r="ES95"/>
  <c r="EU95"/>
  <c r="ET95"/>
  <c r="EN93"/>
  <c r="ES93"/>
  <c r="EU93"/>
  <c r="ET93"/>
  <c r="EN90"/>
  <c r="ET90"/>
  <c r="EU90"/>
  <c r="ES90"/>
  <c r="EN87"/>
  <c r="ES87"/>
  <c r="EU87"/>
  <c r="ET87"/>
  <c r="EN85"/>
  <c r="ES85"/>
  <c r="EU85"/>
  <c r="ET85"/>
  <c r="EN82"/>
  <c r="ET82"/>
  <c r="EU82"/>
  <c r="ES82"/>
  <c r="EN79"/>
  <c r="ES79"/>
  <c r="EU79"/>
  <c r="ET79"/>
  <c r="EN77"/>
  <c r="ES77"/>
  <c r="EU77"/>
  <c r="ET77"/>
  <c r="EN74"/>
  <c r="ET74"/>
  <c r="EU74"/>
  <c r="ES74"/>
  <c r="EN71"/>
  <c r="ES71"/>
  <c r="EU71"/>
  <c r="ET71"/>
  <c r="EN69"/>
  <c r="ES69"/>
  <c r="EU69"/>
  <c r="ET69"/>
  <c r="EN66"/>
  <c r="ET66"/>
  <c r="EU66"/>
  <c r="ES66"/>
  <c r="EN63"/>
  <c r="ES63"/>
  <c r="EU63"/>
  <c r="ET63"/>
  <c r="EN61"/>
  <c r="ES61"/>
  <c r="EU61"/>
  <c r="ET61"/>
  <c r="EN58"/>
  <c r="ET58"/>
  <c r="EU58"/>
  <c r="ES58"/>
  <c r="EN55"/>
  <c r="ES55"/>
  <c r="EU55"/>
  <c r="ET55"/>
  <c r="EN53"/>
  <c r="ES53"/>
  <c r="EU53"/>
  <c r="ET53"/>
  <c r="EN50"/>
  <c r="ET50"/>
  <c r="EU50"/>
  <c r="ES50"/>
  <c r="EN47"/>
  <c r="ES47"/>
  <c r="EU47"/>
  <c r="ET47"/>
  <c r="EN45"/>
  <c r="ES45"/>
  <c r="EU45"/>
  <c r="ET45"/>
  <c r="EN42"/>
  <c r="ET42"/>
  <c r="EU42"/>
  <c r="ES42"/>
  <c r="EN39"/>
  <c r="ES39"/>
  <c r="EU39"/>
  <c r="ET39"/>
  <c r="EN37"/>
  <c r="ET37"/>
  <c r="ES37"/>
  <c r="EU37"/>
  <c r="EN34"/>
  <c r="ES34"/>
  <c r="EU34"/>
  <c r="ET34"/>
  <c r="EN31"/>
  <c r="ET31"/>
  <c r="ES31"/>
  <c r="EU31"/>
  <c r="EN29"/>
  <c r="ET29"/>
  <c r="ES29"/>
  <c r="EU29"/>
  <c r="EN26"/>
  <c r="ES26"/>
  <c r="EU26"/>
  <c r="ET26"/>
  <c r="EX575"/>
  <c r="EY575"/>
  <c r="EX573"/>
  <c r="EY573"/>
  <c r="EX570"/>
  <c r="EY570"/>
  <c r="EX567"/>
  <c r="EY567"/>
  <c r="EX565"/>
  <c r="EY565"/>
  <c r="EX562"/>
  <c r="EY562"/>
  <c r="EX559"/>
  <c r="EY559"/>
  <c r="EX557"/>
  <c r="EY557"/>
  <c r="EX554"/>
  <c r="EY554"/>
  <c r="EX551"/>
  <c r="EY551"/>
  <c r="EX549"/>
  <c r="EY549"/>
  <c r="EX546"/>
  <c r="EY546"/>
  <c r="EX543"/>
  <c r="EY543"/>
  <c r="EX541"/>
  <c r="EY541"/>
  <c r="EX538"/>
  <c r="EY538"/>
  <c r="EX535"/>
  <c r="EY535"/>
  <c r="EX533"/>
  <c r="EY533"/>
  <c r="EY530"/>
  <c r="EX530"/>
  <c r="EY527"/>
  <c r="EX527"/>
  <c r="EY525"/>
  <c r="EX525"/>
  <c r="EY522"/>
  <c r="EX522"/>
  <c r="EY519"/>
  <c r="EX519"/>
  <c r="EY517"/>
  <c r="EX517"/>
  <c r="EX514"/>
  <c r="EY514"/>
  <c r="EX511"/>
  <c r="EY511"/>
  <c r="EX509"/>
  <c r="EY509"/>
  <c r="EX506"/>
  <c r="EY506"/>
  <c r="EX503"/>
  <c r="EY503"/>
  <c r="EX501"/>
  <c r="EY501"/>
  <c r="EX498"/>
  <c r="EY498"/>
  <c r="EX495"/>
  <c r="EY495"/>
  <c r="EX493"/>
  <c r="EY493"/>
  <c r="EX490"/>
  <c r="EY490"/>
  <c r="EX487"/>
  <c r="EY487"/>
  <c r="EX485"/>
  <c r="EY485"/>
  <c r="EX482"/>
  <c r="EY482"/>
  <c r="EX479"/>
  <c r="EX477"/>
  <c r="EX474"/>
  <c r="EX471"/>
  <c r="EX469"/>
  <c r="EX466"/>
  <c r="EX463"/>
  <c r="EX461"/>
  <c r="EX458"/>
  <c r="EX451"/>
  <c r="EY451"/>
  <c r="EX449"/>
  <c r="EY449"/>
  <c r="EX443"/>
  <c r="EY443"/>
  <c r="EX441"/>
  <c r="EY441"/>
  <c r="EX438"/>
  <c r="EY438"/>
  <c r="EX433"/>
  <c r="EY433"/>
  <c r="EX425"/>
  <c r="EY425"/>
  <c r="EX422"/>
  <c r="EY422"/>
  <c r="EX409"/>
  <c r="EY409"/>
  <c r="EX407"/>
  <c r="EY407"/>
  <c r="EX404"/>
  <c r="EY404"/>
  <c r="EX401"/>
  <c r="EY401"/>
  <c r="EX399"/>
  <c r="EY399"/>
  <c r="EY396"/>
  <c r="EY393"/>
  <c r="EY391"/>
  <c r="EY388"/>
  <c r="EY385"/>
  <c r="EY383"/>
  <c r="EY380"/>
  <c r="EY377"/>
  <c r="EY375"/>
  <c r="EY372"/>
  <c r="EY369"/>
  <c r="EY367"/>
  <c r="EY364"/>
  <c r="EY361"/>
  <c r="EY359"/>
  <c r="EY356"/>
  <c r="EY349"/>
  <c r="EY346"/>
  <c r="EY343"/>
  <c r="EY341"/>
  <c r="EY338"/>
  <c r="EY335"/>
  <c r="EY333"/>
  <c r="EY330"/>
  <c r="EY327"/>
  <c r="EY325"/>
  <c r="EY322"/>
  <c r="EY319"/>
  <c r="EY317"/>
  <c r="EY213"/>
  <c r="EY207"/>
  <c r="EY202"/>
  <c r="EY197"/>
  <c r="EY190"/>
  <c r="EY183"/>
  <c r="EY181"/>
  <c r="EY178"/>
  <c r="EY175"/>
  <c r="EY173"/>
  <c r="EY142"/>
  <c r="EY139"/>
  <c r="EY137"/>
  <c r="EY134"/>
  <c r="EY131"/>
  <c r="EY129"/>
  <c r="EY126"/>
  <c r="EY123"/>
  <c r="EY121"/>
  <c r="EY118"/>
  <c r="EY115"/>
  <c r="EY113"/>
  <c r="EY94"/>
  <c r="EX94"/>
  <c r="EY91"/>
  <c r="EX91"/>
  <c r="EX89"/>
  <c r="EY86"/>
  <c r="EX86"/>
  <c r="EX83"/>
  <c r="EY81"/>
  <c r="EX81"/>
  <c r="EX78"/>
  <c r="EY75"/>
  <c r="EX75"/>
  <c r="EX73"/>
  <c r="EY70"/>
  <c r="EX70"/>
  <c r="EX67"/>
  <c r="EY65"/>
  <c r="EX65"/>
  <c r="EY59"/>
  <c r="EY57"/>
  <c r="EY54"/>
  <c r="EY51"/>
  <c r="EY49"/>
  <c r="EY46"/>
  <c r="EY43"/>
  <c r="EY41"/>
  <c r="EY38"/>
  <c r="EY35"/>
  <c r="EY30"/>
  <c r="EX27"/>
  <c r="EX598"/>
  <c r="EY598"/>
  <c r="EX595"/>
  <c r="EY595"/>
  <c r="EX593"/>
  <c r="EY593"/>
  <c r="EX590"/>
  <c r="EY590"/>
  <c r="EX587"/>
  <c r="EY587"/>
  <c r="EX585"/>
  <c r="EY585"/>
  <c r="EX582"/>
  <c r="EY582"/>
  <c r="EX579"/>
  <c r="EY579"/>
  <c r="EX481"/>
  <c r="EX478"/>
  <c r="EY478"/>
  <c r="EX475"/>
  <c r="EY475"/>
  <c r="EX473"/>
  <c r="EY473"/>
  <c r="EX470"/>
  <c r="EY470"/>
  <c r="EX467"/>
  <c r="EY467"/>
  <c r="EX465"/>
  <c r="EY465"/>
  <c r="EX462"/>
  <c r="EY462"/>
  <c r="EX459"/>
  <c r="EY459"/>
  <c r="EX457"/>
  <c r="EY457"/>
  <c r="EX450"/>
  <c r="EX445"/>
  <c r="EX442"/>
  <c r="EX439"/>
  <c r="EX437"/>
  <c r="EX426"/>
  <c r="EX423"/>
  <c r="EX421"/>
  <c r="EX408"/>
  <c r="EX405"/>
  <c r="EX403"/>
  <c r="EX400"/>
  <c r="EY311"/>
  <c r="EY306"/>
  <c r="EY301"/>
  <c r="EY295"/>
  <c r="EY290"/>
  <c r="EY285"/>
  <c r="EY279"/>
  <c r="EY274"/>
  <c r="EY269"/>
  <c r="EY259"/>
  <c r="EY254"/>
  <c r="EY249"/>
  <c r="EY239"/>
  <c r="EY234"/>
  <c r="EY229"/>
  <c r="EY223"/>
  <c r="EY214"/>
  <c r="EY203"/>
  <c r="EX191"/>
  <c r="EX189"/>
  <c r="EX182"/>
  <c r="EX179"/>
  <c r="EX177"/>
  <c r="EY165"/>
  <c r="EX95"/>
  <c r="EX93"/>
  <c r="EX90"/>
  <c r="EX87"/>
  <c r="EX85"/>
  <c r="EY82"/>
  <c r="EX82"/>
  <c r="EX79"/>
  <c r="EX77"/>
  <c r="EX74"/>
  <c r="EY71"/>
  <c r="EX71"/>
  <c r="EX69"/>
  <c r="EX66"/>
  <c r="EY61"/>
  <c r="EY31"/>
  <c r="EY29"/>
  <c r="EX26"/>
  <c r="EQ201"/>
  <c r="EQ73"/>
  <c r="EQ286"/>
  <c r="EQ115"/>
  <c r="EQ30"/>
  <c r="EQ243"/>
  <c r="EQ158"/>
  <c r="EQ94"/>
  <c r="EQ51"/>
  <c r="EQ265"/>
  <c r="EQ222"/>
  <c r="EQ179"/>
  <c r="EQ137"/>
  <c r="EQ105"/>
  <c r="EQ83"/>
  <c r="EQ62"/>
  <c r="EQ41"/>
  <c r="EQ275"/>
  <c r="EQ254"/>
  <c r="EQ233"/>
  <c r="EQ211"/>
  <c r="EQ190"/>
  <c r="EQ169"/>
  <c r="EQ147"/>
  <c r="EQ126"/>
  <c r="EQ110"/>
  <c r="EQ99"/>
  <c r="EQ89"/>
  <c r="EQ78"/>
  <c r="EQ67"/>
  <c r="EQ57"/>
  <c r="EQ46"/>
  <c r="EQ35"/>
  <c r="EO289"/>
  <c r="EQ289"/>
  <c r="EO285"/>
  <c r="EQ285"/>
  <c r="EO278"/>
  <c r="EQ278"/>
  <c r="EO274"/>
  <c r="EQ274"/>
  <c r="EO267"/>
  <c r="EQ267"/>
  <c r="EO263"/>
  <c r="EQ263"/>
  <c r="EO257"/>
  <c r="EQ257"/>
  <c r="EO253"/>
  <c r="EQ253"/>
  <c r="EO246"/>
  <c r="EQ246"/>
  <c r="EO242"/>
  <c r="EQ242"/>
  <c r="EO235"/>
  <c r="EQ235"/>
  <c r="EO231"/>
  <c r="EQ231"/>
  <c r="EO225"/>
  <c r="EQ225"/>
  <c r="EO221"/>
  <c r="EQ221"/>
  <c r="EO214"/>
  <c r="EQ214"/>
  <c r="EO210"/>
  <c r="EQ210"/>
  <c r="EO203"/>
  <c r="EQ203"/>
  <c r="EO199"/>
  <c r="EQ199"/>
  <c r="EO193"/>
  <c r="EQ193"/>
  <c r="EO189"/>
  <c r="EQ189"/>
  <c r="EO182"/>
  <c r="EQ182"/>
  <c r="EO178"/>
  <c r="EQ178"/>
  <c r="EO171"/>
  <c r="EQ171"/>
  <c r="EO167"/>
  <c r="EQ167"/>
  <c r="EO161"/>
  <c r="EQ161"/>
  <c r="EO157"/>
  <c r="EQ157"/>
  <c r="EO150"/>
  <c r="EQ150"/>
  <c r="EO146"/>
  <c r="EQ146"/>
  <c r="EO139"/>
  <c r="EQ139"/>
  <c r="EO135"/>
  <c r="EQ135"/>
  <c r="EO129"/>
  <c r="EQ129"/>
  <c r="EO125"/>
  <c r="EQ125"/>
  <c r="EO118"/>
  <c r="EQ118"/>
  <c r="EO290"/>
  <c r="EQ290"/>
  <c r="EO283"/>
  <c r="EQ283"/>
  <c r="EO279"/>
  <c r="EQ279"/>
  <c r="EO273"/>
  <c r="EQ273"/>
  <c r="EO269"/>
  <c r="EQ269"/>
  <c r="EO262"/>
  <c r="EQ262"/>
  <c r="EO258"/>
  <c r="EQ258"/>
  <c r="EO251"/>
  <c r="EQ251"/>
  <c r="EO247"/>
  <c r="EQ247"/>
  <c r="EO241"/>
  <c r="EQ241"/>
  <c r="EO237"/>
  <c r="EQ237"/>
  <c r="EO230"/>
  <c r="EQ230"/>
  <c r="EO226"/>
  <c r="EQ226"/>
  <c r="EO219"/>
  <c r="EQ219"/>
  <c r="EO215"/>
  <c r="EQ215"/>
  <c r="EO209"/>
  <c r="EQ209"/>
  <c r="EO205"/>
  <c r="EQ205"/>
  <c r="EO198"/>
  <c r="EQ198"/>
  <c r="EO194"/>
  <c r="EQ194"/>
  <c r="EO187"/>
  <c r="EQ187"/>
  <c r="EO183"/>
  <c r="EQ183"/>
  <c r="EO177"/>
  <c r="EQ177"/>
  <c r="EO173"/>
  <c r="EQ173"/>
  <c r="EO166"/>
  <c r="EQ166"/>
  <c r="EO162"/>
  <c r="EQ162"/>
  <c r="EO155"/>
  <c r="EQ155"/>
  <c r="EO151"/>
  <c r="EQ151"/>
  <c r="EO145"/>
  <c r="EQ145"/>
  <c r="EO141"/>
  <c r="EQ141"/>
  <c r="EO134"/>
  <c r="EQ134"/>
  <c r="EO130"/>
  <c r="EQ130"/>
  <c r="EO123"/>
  <c r="EQ123"/>
  <c r="EO119"/>
  <c r="EQ119"/>
  <c r="EQ291"/>
  <c r="EQ281"/>
  <c r="EQ270"/>
  <c r="EQ259"/>
  <c r="EQ249"/>
  <c r="EQ238"/>
  <c r="EQ227"/>
  <c r="EQ217"/>
  <c r="EQ206"/>
  <c r="EQ195"/>
  <c r="EQ185"/>
  <c r="EQ174"/>
  <c r="EQ163"/>
  <c r="EQ153"/>
  <c r="EQ142"/>
  <c r="EQ131"/>
  <c r="EQ121"/>
  <c r="EQ114"/>
  <c r="EQ113"/>
  <c r="EQ109"/>
  <c r="EQ107"/>
  <c r="EQ103"/>
  <c r="EQ102"/>
  <c r="EQ98"/>
  <c r="EQ97"/>
  <c r="EO94"/>
  <c r="EQ93"/>
  <c r="EQ91"/>
  <c r="EO89"/>
  <c r="EQ87"/>
  <c r="EQ86"/>
  <c r="EO83"/>
  <c r="EQ82"/>
  <c r="EQ81"/>
  <c r="EO78"/>
  <c r="EQ77"/>
  <c r="EQ75"/>
  <c r="EO73"/>
  <c r="EQ71"/>
  <c r="EQ70"/>
  <c r="EO67"/>
  <c r="EQ66"/>
  <c r="EQ65"/>
  <c r="EO62"/>
  <c r="EQ61"/>
  <c r="EQ59"/>
  <c r="EO57"/>
  <c r="EQ55"/>
  <c r="EQ54"/>
  <c r="EO51"/>
  <c r="EQ50"/>
  <c r="EQ49"/>
  <c r="EO46"/>
  <c r="EQ45"/>
  <c r="EQ43"/>
  <c r="EO41"/>
  <c r="EQ39"/>
  <c r="EQ38"/>
  <c r="EO35"/>
  <c r="EQ34"/>
  <c r="EQ33"/>
  <c r="EO30"/>
  <c r="EQ29"/>
  <c r="EQ27"/>
  <c r="EQ481"/>
  <c r="EQ461"/>
  <c r="EO562"/>
  <c r="EQ562"/>
  <c r="EO365"/>
  <c r="EQ365"/>
  <c r="EO523"/>
  <c r="EQ523"/>
  <c r="EQ583"/>
  <c r="EQ502"/>
  <c r="EQ408"/>
  <c r="EQ333"/>
  <c r="ER25"/>
  <c r="EO25"/>
  <c r="EQ594"/>
  <c r="EQ573"/>
  <c r="EQ551"/>
  <c r="EQ534"/>
  <c r="EQ513"/>
  <c r="EQ491"/>
  <c r="EQ439"/>
  <c r="EQ387"/>
  <c r="EQ311"/>
  <c r="EO589"/>
  <c r="EQ589"/>
  <c r="EO567"/>
  <c r="EQ567"/>
  <c r="EO546"/>
  <c r="EQ546"/>
  <c r="EO529"/>
  <c r="EQ529"/>
  <c r="EO507"/>
  <c r="EQ507"/>
  <c r="EN486"/>
  <c r="EQ486"/>
  <c r="EO471"/>
  <c r="EQ471"/>
  <c r="EO599"/>
  <c r="EQ599"/>
  <c r="EO578"/>
  <c r="EQ578"/>
  <c r="EO557"/>
  <c r="EQ557"/>
  <c r="EO539"/>
  <c r="EQ539"/>
  <c r="EO518"/>
  <c r="EQ518"/>
  <c r="EN497"/>
  <c r="EQ497"/>
  <c r="EN475"/>
  <c r="EQ475"/>
  <c r="EO450"/>
  <c r="EQ450"/>
  <c r="EQ429"/>
  <c r="EQ397"/>
  <c r="EQ376"/>
  <c r="EQ355"/>
  <c r="EQ343"/>
  <c r="EQ322"/>
  <c r="EQ301"/>
  <c r="EQ25"/>
  <c r="EQ598"/>
  <c r="EQ597"/>
  <c r="EQ593"/>
  <c r="EQ591"/>
  <c r="EQ587"/>
  <c r="EQ586"/>
  <c r="EQ582"/>
  <c r="EQ581"/>
  <c r="EQ577"/>
  <c r="EQ575"/>
  <c r="EQ571"/>
  <c r="EQ570"/>
  <c r="EQ566"/>
  <c r="EQ565"/>
  <c r="EQ561"/>
  <c r="EQ559"/>
  <c r="EQ555"/>
  <c r="EQ554"/>
  <c r="EQ550"/>
  <c r="EQ549"/>
  <c r="EQ545"/>
  <c r="EQ543"/>
  <c r="EQ542"/>
  <c r="EQ538"/>
  <c r="EQ537"/>
  <c r="EQ533"/>
  <c r="EQ531"/>
  <c r="EQ527"/>
  <c r="EQ526"/>
  <c r="EQ522"/>
  <c r="EQ521"/>
  <c r="EQ517"/>
  <c r="EQ515"/>
  <c r="EQ511"/>
  <c r="EQ510"/>
  <c r="EQ506"/>
  <c r="EQ505"/>
  <c r="EQ501"/>
  <c r="EO497"/>
  <c r="EQ495"/>
  <c r="EO491"/>
  <c r="EQ490"/>
  <c r="EO486"/>
  <c r="EQ485"/>
  <c r="EO481"/>
  <c r="EQ479"/>
  <c r="EQ478"/>
  <c r="EO475"/>
  <c r="ER474"/>
  <c r="EQ466"/>
  <c r="EQ455"/>
  <c r="EQ445"/>
  <c r="EQ434"/>
  <c r="EQ423"/>
  <c r="EQ403"/>
  <c r="EQ392"/>
  <c r="EQ381"/>
  <c r="EQ371"/>
  <c r="EQ360"/>
  <c r="EQ349"/>
  <c r="EQ338"/>
  <c r="EQ327"/>
  <c r="EQ317"/>
  <c r="EQ306"/>
  <c r="EQ295"/>
  <c r="EN499"/>
  <c r="EO499"/>
  <c r="EN494"/>
  <c r="EO494"/>
  <c r="EN489"/>
  <c r="EO489"/>
  <c r="EN483"/>
  <c r="EO483"/>
  <c r="EO595"/>
  <c r="EQ595"/>
  <c r="EO590"/>
  <c r="EQ590"/>
  <c r="EO585"/>
  <c r="EQ585"/>
  <c r="EO579"/>
  <c r="EQ579"/>
  <c r="EO574"/>
  <c r="EQ574"/>
  <c r="EO569"/>
  <c r="EQ569"/>
  <c r="EO563"/>
  <c r="EQ563"/>
  <c r="EO558"/>
  <c r="EQ558"/>
  <c r="EO553"/>
  <c r="EQ553"/>
  <c r="EO547"/>
  <c r="EQ547"/>
  <c r="EO541"/>
  <c r="EQ541"/>
  <c r="EO535"/>
  <c r="EQ535"/>
  <c r="EO530"/>
  <c r="EQ530"/>
  <c r="EO525"/>
  <c r="EQ525"/>
  <c r="EO519"/>
  <c r="EQ519"/>
  <c r="EO514"/>
  <c r="EQ514"/>
  <c r="EO509"/>
  <c r="EQ509"/>
  <c r="EO503"/>
  <c r="EQ503"/>
  <c r="EN498"/>
  <c r="EQ498"/>
  <c r="EN493"/>
  <c r="EQ493"/>
  <c r="EN487"/>
  <c r="EQ487"/>
  <c r="EN482"/>
  <c r="EQ482"/>
  <c r="EO478"/>
  <c r="EQ477"/>
  <c r="EP474"/>
  <c r="EQ470"/>
  <c r="EQ469"/>
  <c r="EQ465"/>
  <c r="EQ463"/>
  <c r="EQ459"/>
  <c r="EQ458"/>
  <c r="EQ454"/>
  <c r="EQ453"/>
  <c r="EQ449"/>
  <c r="EQ447"/>
  <c r="EQ443"/>
  <c r="EQ442"/>
  <c r="EQ438"/>
  <c r="EQ437"/>
  <c r="EQ433"/>
  <c r="EQ431"/>
  <c r="EQ427"/>
  <c r="EQ426"/>
  <c r="EQ422"/>
  <c r="EQ421"/>
  <c r="EQ407"/>
  <c r="EQ405"/>
  <c r="EQ401"/>
  <c r="EQ400"/>
  <c r="EQ396"/>
  <c r="EQ395"/>
  <c r="EQ391"/>
  <c r="EQ389"/>
  <c r="EQ385"/>
  <c r="EQ384"/>
  <c r="EQ380"/>
  <c r="EQ379"/>
  <c r="EQ375"/>
  <c r="EQ373"/>
  <c r="EQ369"/>
  <c r="EQ368"/>
  <c r="EQ364"/>
  <c r="EQ363"/>
  <c r="EQ359"/>
  <c r="EQ357"/>
  <c r="EQ353"/>
  <c r="EQ352"/>
  <c r="EQ347"/>
  <c r="EQ346"/>
  <c r="EQ342"/>
  <c r="EQ341"/>
  <c r="EQ337"/>
  <c r="EQ335"/>
  <c r="EQ331"/>
  <c r="EQ330"/>
  <c r="EQ326"/>
  <c r="EQ325"/>
  <c r="EQ321"/>
  <c r="EQ319"/>
  <c r="EQ315"/>
  <c r="EQ314"/>
  <c r="EQ310"/>
  <c r="EQ309"/>
  <c r="EQ305"/>
  <c r="EQ303"/>
  <c r="EQ299"/>
  <c r="EQ298"/>
  <c r="EQ294"/>
  <c r="EQ293"/>
  <c r="EQ287"/>
  <c r="EQ282"/>
  <c r="EQ277"/>
  <c r="EQ271"/>
  <c r="EQ266"/>
  <c r="EQ261"/>
  <c r="EQ255"/>
  <c r="EQ250"/>
  <c r="EQ245"/>
  <c r="EQ239"/>
  <c r="EQ234"/>
  <c r="EQ229"/>
  <c r="EQ223"/>
  <c r="EQ218"/>
  <c r="EQ213"/>
  <c r="EQ207"/>
  <c r="EQ202"/>
  <c r="EQ197"/>
  <c r="EQ191"/>
  <c r="EQ186"/>
  <c r="EQ181"/>
  <c r="EQ175"/>
  <c r="EQ170"/>
  <c r="EQ165"/>
  <c r="EQ159"/>
  <c r="EQ154"/>
  <c r="EQ149"/>
  <c r="EQ143"/>
  <c r="EQ138"/>
  <c r="EQ133"/>
  <c r="EQ127"/>
  <c r="EQ122"/>
  <c r="EQ117"/>
  <c r="EQ111"/>
  <c r="EQ106"/>
  <c r="EQ101"/>
  <c r="EO97"/>
  <c r="EQ95"/>
  <c r="EO91"/>
  <c r="EQ90"/>
  <c r="EO86"/>
  <c r="EQ85"/>
  <c r="EO81"/>
  <c r="EQ79"/>
  <c r="EO75"/>
  <c r="EQ74"/>
  <c r="EO70"/>
  <c r="EQ69"/>
  <c r="EO65"/>
  <c r="EQ63"/>
  <c r="EO59"/>
  <c r="EQ58"/>
  <c r="EO54"/>
  <c r="EQ53"/>
  <c r="EO49"/>
  <c r="EQ47"/>
  <c r="EO43"/>
  <c r="EQ42"/>
  <c r="EO38"/>
  <c r="EQ37"/>
  <c r="EO33"/>
  <c r="EQ31"/>
  <c r="EO27"/>
  <c r="EQ26"/>
  <c r="EO501"/>
  <c r="EO498"/>
  <c r="EO495"/>
  <c r="EO493"/>
  <c r="EO490"/>
  <c r="EO487"/>
  <c r="EO485"/>
  <c r="EO482"/>
  <c r="EO479"/>
  <c r="EO477"/>
  <c r="EQ474"/>
  <c r="EO474"/>
  <c r="EQ473"/>
  <c r="EQ467"/>
  <c r="EQ462"/>
  <c r="EQ457"/>
  <c r="EQ451"/>
  <c r="EQ446"/>
  <c r="EQ441"/>
  <c r="EQ435"/>
  <c r="EQ430"/>
  <c r="EQ425"/>
  <c r="EQ409"/>
  <c r="EQ404"/>
  <c r="EQ399"/>
  <c r="EQ393"/>
  <c r="EQ388"/>
  <c r="EQ383"/>
  <c r="EQ377"/>
  <c r="EQ372"/>
  <c r="EQ367"/>
  <c r="EQ361"/>
  <c r="EQ356"/>
  <c r="EQ351"/>
  <c r="EQ345"/>
  <c r="EQ339"/>
  <c r="EQ334"/>
  <c r="EQ329"/>
  <c r="EQ323"/>
  <c r="EQ318"/>
  <c r="EQ313"/>
  <c r="EQ307"/>
  <c r="EQ302"/>
  <c r="EQ297"/>
  <c r="EO98"/>
  <c r="EO95"/>
  <c r="EO93"/>
  <c r="EO90"/>
  <c r="EO87"/>
  <c r="EO85"/>
  <c r="EO82"/>
  <c r="EO79"/>
  <c r="EO77"/>
  <c r="EO74"/>
  <c r="EO71"/>
  <c r="EO69"/>
  <c r="EO66"/>
  <c r="EO63"/>
  <c r="EO61"/>
  <c r="EO58"/>
  <c r="EO55"/>
  <c r="EO53"/>
  <c r="EO50"/>
  <c r="EO47"/>
  <c r="EO45"/>
  <c r="EO42"/>
  <c r="EO39"/>
  <c r="EO37"/>
  <c r="EO34"/>
  <c r="EO31"/>
  <c r="EO29"/>
  <c r="EO26"/>
  <c r="EN25"/>
  <c r="EP25"/>
  <c r="EN599"/>
  <c r="EP599"/>
  <c r="ER599"/>
  <c r="EN597"/>
  <c r="EP597"/>
  <c r="ER597"/>
  <c r="EN594"/>
  <c r="EP594"/>
  <c r="ER594"/>
  <c r="EN591"/>
  <c r="EP591"/>
  <c r="ER591"/>
  <c r="EN589"/>
  <c r="EP589"/>
  <c r="ER589"/>
  <c r="EN586"/>
  <c r="EP586"/>
  <c r="ER586"/>
  <c r="EN583"/>
  <c r="EP583"/>
  <c r="ER583"/>
  <c r="EN581"/>
  <c r="EP581"/>
  <c r="ER581"/>
  <c r="EN578"/>
  <c r="EP578"/>
  <c r="ER578"/>
  <c r="EN575"/>
  <c r="EP575"/>
  <c r="ER575"/>
  <c r="EN573"/>
  <c r="EP573"/>
  <c r="ER573"/>
  <c r="EN570"/>
  <c r="EP570"/>
  <c r="ER570"/>
  <c r="EN567"/>
  <c r="EP567"/>
  <c r="ER567"/>
  <c r="EN565"/>
  <c r="EP565"/>
  <c r="ER565"/>
  <c r="EN562"/>
  <c r="EP562"/>
  <c r="ER562"/>
  <c r="EN559"/>
  <c r="EP559"/>
  <c r="ER559"/>
  <c r="EN557"/>
  <c r="EP557"/>
  <c r="ER557"/>
  <c r="EN554"/>
  <c r="EP554"/>
  <c r="ER554"/>
  <c r="EN551"/>
  <c r="EP551"/>
  <c r="ER551"/>
  <c r="EN549"/>
  <c r="EP549"/>
  <c r="ER549"/>
  <c r="EN546"/>
  <c r="EP546"/>
  <c r="ER546"/>
  <c r="EN543"/>
  <c r="EP543"/>
  <c r="ER543"/>
  <c r="EN541"/>
  <c r="EP541"/>
  <c r="ER541"/>
  <c r="EN538"/>
  <c r="EP538"/>
  <c r="ER538"/>
  <c r="EN535"/>
  <c r="EP535"/>
  <c r="ER535"/>
  <c r="EN533"/>
  <c r="EP533"/>
  <c r="ER533"/>
  <c r="EN530"/>
  <c r="EP530"/>
  <c r="ER530"/>
  <c r="EN527"/>
  <c r="EP527"/>
  <c r="ER527"/>
  <c r="EN525"/>
  <c r="EP525"/>
  <c r="ER525"/>
  <c r="EN522"/>
  <c r="EP522"/>
  <c r="ER522"/>
  <c r="EN519"/>
  <c r="EP519"/>
  <c r="ER519"/>
  <c r="EN517"/>
  <c r="EP517"/>
  <c r="ER517"/>
  <c r="EN514"/>
  <c r="EP514"/>
  <c r="ER514"/>
  <c r="EN511"/>
  <c r="EP511"/>
  <c r="ER511"/>
  <c r="EN509"/>
  <c r="EP509"/>
  <c r="ER509"/>
  <c r="EN506"/>
  <c r="EP506"/>
  <c r="ER506"/>
  <c r="EN503"/>
  <c r="EP503"/>
  <c r="ER503"/>
  <c r="EN598"/>
  <c r="EP598"/>
  <c r="ER598"/>
  <c r="EN595"/>
  <c r="EP595"/>
  <c r="ER595"/>
  <c r="EW595" s="1"/>
  <c r="EN593"/>
  <c r="EP593"/>
  <c r="ER593"/>
  <c r="EN590"/>
  <c r="EP590"/>
  <c r="ER590"/>
  <c r="EW590" s="1"/>
  <c r="EN587"/>
  <c r="EP587"/>
  <c r="ER587"/>
  <c r="EN585"/>
  <c r="EP585"/>
  <c r="ER585"/>
  <c r="EN582"/>
  <c r="EP582"/>
  <c r="ER582"/>
  <c r="EN579"/>
  <c r="EP579"/>
  <c r="ER579"/>
  <c r="EW579" s="1"/>
  <c r="EN577"/>
  <c r="EP577"/>
  <c r="ER577"/>
  <c r="EN574"/>
  <c r="EP574"/>
  <c r="ER574"/>
  <c r="EW574" s="1"/>
  <c r="EN571"/>
  <c r="EP571"/>
  <c r="ER571"/>
  <c r="EN569"/>
  <c r="EP569"/>
  <c r="ER569"/>
  <c r="EN566"/>
  <c r="EP566"/>
  <c r="ER566"/>
  <c r="EN563"/>
  <c r="EP563"/>
  <c r="ER563"/>
  <c r="EW563" s="1"/>
  <c r="EN561"/>
  <c r="EP561"/>
  <c r="ER561"/>
  <c r="EN558"/>
  <c r="EP558"/>
  <c r="ER558"/>
  <c r="EW558" s="1"/>
  <c r="EN555"/>
  <c r="EP555"/>
  <c r="ER555"/>
  <c r="EN553"/>
  <c r="EP553"/>
  <c r="ER553"/>
  <c r="EN550"/>
  <c r="EP550"/>
  <c r="ER550"/>
  <c r="EN547"/>
  <c r="EP547"/>
  <c r="ER547"/>
  <c r="EW547" s="1"/>
  <c r="EN545"/>
  <c r="EP545"/>
  <c r="ER545"/>
  <c r="EN542"/>
  <c r="EP542"/>
  <c r="ER542"/>
  <c r="EW542" s="1"/>
  <c r="EN539"/>
  <c r="EP539"/>
  <c r="ER539"/>
  <c r="EN537"/>
  <c r="EP537"/>
  <c r="ER537"/>
  <c r="EN534"/>
  <c r="EP534"/>
  <c r="ER534"/>
  <c r="EN531"/>
  <c r="EP531"/>
  <c r="ER531"/>
  <c r="EW531" s="1"/>
  <c r="EN529"/>
  <c r="EP529"/>
  <c r="ER529"/>
  <c r="EN526"/>
  <c r="EP526"/>
  <c r="ER526"/>
  <c r="EW526" s="1"/>
  <c r="EN523"/>
  <c r="EP523"/>
  <c r="ER523"/>
  <c r="EN521"/>
  <c r="EP521"/>
  <c r="ER521"/>
  <c r="EN518"/>
  <c r="EP518"/>
  <c r="ER518"/>
  <c r="EN515"/>
  <c r="EP515"/>
  <c r="ER515"/>
  <c r="EW515" s="1"/>
  <c r="EN513"/>
  <c r="EP513"/>
  <c r="ER513"/>
  <c r="EN510"/>
  <c r="EP510"/>
  <c r="ER510"/>
  <c r="EW510" s="1"/>
  <c r="EN507"/>
  <c r="EP507"/>
  <c r="ER507"/>
  <c r="EW507" s="1"/>
  <c r="EN505"/>
  <c r="EP505"/>
  <c r="ER505"/>
  <c r="EN502"/>
  <c r="EP502"/>
  <c r="ER502"/>
  <c r="EN471"/>
  <c r="EP471"/>
  <c r="ER471"/>
  <c r="EN469"/>
  <c r="EP469"/>
  <c r="ER469"/>
  <c r="EN466"/>
  <c r="EP466"/>
  <c r="ER466"/>
  <c r="EN463"/>
  <c r="EP463"/>
  <c r="ER463"/>
  <c r="EW463" s="1"/>
  <c r="EN461"/>
  <c r="EP461"/>
  <c r="ER461"/>
  <c r="EN458"/>
  <c r="EP458"/>
  <c r="ER458"/>
  <c r="EW458" s="1"/>
  <c r="EN455"/>
  <c r="EP455"/>
  <c r="ER455"/>
  <c r="EN453"/>
  <c r="EP453"/>
  <c r="ER453"/>
  <c r="EN450"/>
  <c r="EP450"/>
  <c r="ER450"/>
  <c r="EN447"/>
  <c r="EP447"/>
  <c r="ER447"/>
  <c r="EW447" s="1"/>
  <c r="EN445"/>
  <c r="EP445"/>
  <c r="ER445"/>
  <c r="EN442"/>
  <c r="EP442"/>
  <c r="ER442"/>
  <c r="EW442" s="1"/>
  <c r="EN439"/>
  <c r="EP439"/>
  <c r="ER439"/>
  <c r="EN437"/>
  <c r="EP437"/>
  <c r="ER437"/>
  <c r="EN434"/>
  <c r="EP434"/>
  <c r="ER434"/>
  <c r="EN431"/>
  <c r="EP431"/>
  <c r="ER431"/>
  <c r="EW431" s="1"/>
  <c r="EN429"/>
  <c r="EP429"/>
  <c r="ER429"/>
  <c r="EN426"/>
  <c r="EP426"/>
  <c r="ER426"/>
  <c r="EW426" s="1"/>
  <c r="EN423"/>
  <c r="EP423"/>
  <c r="ER423"/>
  <c r="EN421"/>
  <c r="EP421"/>
  <c r="ER421"/>
  <c r="EN408"/>
  <c r="EP408"/>
  <c r="ER408"/>
  <c r="EN405"/>
  <c r="EP405"/>
  <c r="ER405"/>
  <c r="EW405" s="1"/>
  <c r="EN403"/>
  <c r="EP403"/>
  <c r="ER403"/>
  <c r="EN400"/>
  <c r="EP400"/>
  <c r="ER400"/>
  <c r="EW400" s="1"/>
  <c r="EN397"/>
  <c r="EP397"/>
  <c r="ER397"/>
  <c r="EN395"/>
  <c r="EP395"/>
  <c r="ER395"/>
  <c r="EN392"/>
  <c r="EP392"/>
  <c r="ER392"/>
  <c r="EN389"/>
  <c r="EP389"/>
  <c r="ER389"/>
  <c r="EW389" s="1"/>
  <c r="EN387"/>
  <c r="EP387"/>
  <c r="ER387"/>
  <c r="EN384"/>
  <c r="EP384"/>
  <c r="ER384"/>
  <c r="EW384" s="1"/>
  <c r="EN381"/>
  <c r="EP381"/>
  <c r="ER381"/>
  <c r="EN379"/>
  <c r="EP379"/>
  <c r="ER379"/>
  <c r="EN376"/>
  <c r="EP376"/>
  <c r="ER376"/>
  <c r="EW376" s="1"/>
  <c r="EN373"/>
  <c r="EP373"/>
  <c r="ER373"/>
  <c r="EW373" s="1"/>
  <c r="EN371"/>
  <c r="EP371"/>
  <c r="ER371"/>
  <c r="EN368"/>
  <c r="EP368"/>
  <c r="ER368"/>
  <c r="EW368" s="1"/>
  <c r="EN365"/>
  <c r="EP365"/>
  <c r="ER365"/>
  <c r="EW365" s="1"/>
  <c r="EN363"/>
  <c r="EP363"/>
  <c r="ER363"/>
  <c r="EN360"/>
  <c r="EP360"/>
  <c r="ER360"/>
  <c r="EN357"/>
  <c r="EP357"/>
  <c r="ER357"/>
  <c r="EW357" s="1"/>
  <c r="EN355"/>
  <c r="EP355"/>
  <c r="ER355"/>
  <c r="EN352"/>
  <c r="EP352"/>
  <c r="ER352"/>
  <c r="EW352" s="1"/>
  <c r="EN349"/>
  <c r="EP349"/>
  <c r="ER349"/>
  <c r="EN346"/>
  <c r="EP346"/>
  <c r="ER346"/>
  <c r="EW346" s="1"/>
  <c r="EN343"/>
  <c r="EP343"/>
  <c r="ER343"/>
  <c r="EW343" s="1"/>
  <c r="EN341"/>
  <c r="EP341"/>
  <c r="ER341"/>
  <c r="EN338"/>
  <c r="EP338"/>
  <c r="ER338"/>
  <c r="EW338" s="1"/>
  <c r="EN335"/>
  <c r="EP335"/>
  <c r="ER335"/>
  <c r="EW335" s="1"/>
  <c r="EN333"/>
  <c r="EP333"/>
  <c r="ER333"/>
  <c r="EN330"/>
  <c r="EP330"/>
  <c r="ER330"/>
  <c r="EW330" s="1"/>
  <c r="EN327"/>
  <c r="EP327"/>
  <c r="ER327"/>
  <c r="EN325"/>
  <c r="EP325"/>
  <c r="ER325"/>
  <c r="EN322"/>
  <c r="EP322"/>
  <c r="ER322"/>
  <c r="EN319"/>
  <c r="EP319"/>
  <c r="ER319"/>
  <c r="EW319" s="1"/>
  <c r="EN317"/>
  <c r="EP317"/>
  <c r="ER317"/>
  <c r="EN314"/>
  <c r="EP314"/>
  <c r="ER314"/>
  <c r="EW314" s="1"/>
  <c r="EN311"/>
  <c r="EP311"/>
  <c r="ER311"/>
  <c r="EW311" s="1"/>
  <c r="EN309"/>
  <c r="EP309"/>
  <c r="ER309"/>
  <c r="EN306"/>
  <c r="EP306"/>
  <c r="ER306"/>
  <c r="EN303"/>
  <c r="EP303"/>
  <c r="ER303"/>
  <c r="EW303" s="1"/>
  <c r="EN301"/>
  <c r="EP301"/>
  <c r="ER301"/>
  <c r="EN298"/>
  <c r="EP298"/>
  <c r="ER298"/>
  <c r="EW298" s="1"/>
  <c r="EN295"/>
  <c r="EP295"/>
  <c r="ER295"/>
  <c r="EW295" s="1"/>
  <c r="EN293"/>
  <c r="EP293"/>
  <c r="ER293"/>
  <c r="EN290"/>
  <c r="EP290"/>
  <c r="ER290"/>
  <c r="EN287"/>
  <c r="EP287"/>
  <c r="ER287"/>
  <c r="EN285"/>
  <c r="EP285"/>
  <c r="ER285"/>
  <c r="EN282"/>
  <c r="EP282"/>
  <c r="ER282"/>
  <c r="EW282" s="1"/>
  <c r="EN279"/>
  <c r="EP279"/>
  <c r="ER279"/>
  <c r="EN277"/>
  <c r="EP277"/>
  <c r="ER277"/>
  <c r="EN274"/>
  <c r="EP274"/>
  <c r="ER274"/>
  <c r="EN271"/>
  <c r="EP271"/>
  <c r="ER271"/>
  <c r="EW271" s="1"/>
  <c r="EN269"/>
  <c r="EP269"/>
  <c r="ER269"/>
  <c r="EN266"/>
  <c r="EP266"/>
  <c r="ER266"/>
  <c r="EN263"/>
  <c r="EP263"/>
  <c r="ER263"/>
  <c r="EN261"/>
  <c r="EP261"/>
  <c r="ER261"/>
  <c r="EN258"/>
  <c r="EP258"/>
  <c r="ER258"/>
  <c r="EN255"/>
  <c r="EP255"/>
  <c r="ER255"/>
  <c r="EN253"/>
  <c r="EP253"/>
  <c r="ER253"/>
  <c r="EN250"/>
  <c r="EP250"/>
  <c r="ER250"/>
  <c r="EW250" s="1"/>
  <c r="EN247"/>
  <c r="EP247"/>
  <c r="ER247"/>
  <c r="EN245"/>
  <c r="EP245"/>
  <c r="ER245"/>
  <c r="EN242"/>
  <c r="EP242"/>
  <c r="ER242"/>
  <c r="EN239"/>
  <c r="EP239"/>
  <c r="ER239"/>
  <c r="EW239" s="1"/>
  <c r="EN237"/>
  <c r="EP237"/>
  <c r="ER237"/>
  <c r="EN234"/>
  <c r="EP234"/>
  <c r="ER234"/>
  <c r="EN231"/>
  <c r="EP231"/>
  <c r="ER231"/>
  <c r="EN229"/>
  <c r="EP229"/>
  <c r="ER229"/>
  <c r="EN226"/>
  <c r="EP226"/>
  <c r="ER226"/>
  <c r="EN223"/>
  <c r="EP223"/>
  <c r="ER223"/>
  <c r="EN221"/>
  <c r="EP221"/>
  <c r="ER221"/>
  <c r="EN218"/>
  <c r="EP218"/>
  <c r="ER218"/>
  <c r="EW218" s="1"/>
  <c r="EN215"/>
  <c r="EP215"/>
  <c r="ER215"/>
  <c r="EN213"/>
  <c r="EP213"/>
  <c r="ER213"/>
  <c r="EN210"/>
  <c r="EP210"/>
  <c r="ER210"/>
  <c r="EN207"/>
  <c r="EP207"/>
  <c r="ER207"/>
  <c r="EW207" s="1"/>
  <c r="EN205"/>
  <c r="EP205"/>
  <c r="ER205"/>
  <c r="EN202"/>
  <c r="EP202"/>
  <c r="ER202"/>
  <c r="EN199"/>
  <c r="EP199"/>
  <c r="ER199"/>
  <c r="EN197"/>
  <c r="EP197"/>
  <c r="ER197"/>
  <c r="EN194"/>
  <c r="EP194"/>
  <c r="ER194"/>
  <c r="EN191"/>
  <c r="EP191"/>
  <c r="ER191"/>
  <c r="EN189"/>
  <c r="EP189"/>
  <c r="ER189"/>
  <c r="EN186"/>
  <c r="EP186"/>
  <c r="ER186"/>
  <c r="EW186" s="1"/>
  <c r="EN183"/>
  <c r="EP183"/>
  <c r="ER183"/>
  <c r="EN181"/>
  <c r="EP181"/>
  <c r="ER181"/>
  <c r="EN178"/>
  <c r="EP178"/>
  <c r="ER178"/>
  <c r="EN175"/>
  <c r="EP175"/>
  <c r="ER175"/>
  <c r="EW175" s="1"/>
  <c r="EN173"/>
  <c r="EP173"/>
  <c r="ER173"/>
  <c r="EN170"/>
  <c r="EP170"/>
  <c r="ER170"/>
  <c r="EN167"/>
  <c r="EP167"/>
  <c r="ER167"/>
  <c r="EN165"/>
  <c r="EP165"/>
  <c r="ER165"/>
  <c r="EN162"/>
  <c r="EP162"/>
  <c r="ER162"/>
  <c r="EN159"/>
  <c r="EP159"/>
  <c r="ER159"/>
  <c r="EN157"/>
  <c r="EP157"/>
  <c r="ER157"/>
  <c r="EN154"/>
  <c r="EP154"/>
  <c r="ER154"/>
  <c r="EW154" s="1"/>
  <c r="EN151"/>
  <c r="EP151"/>
  <c r="ER151"/>
  <c r="EN149"/>
  <c r="EP149"/>
  <c r="ER149"/>
  <c r="EN146"/>
  <c r="EP146"/>
  <c r="ER146"/>
  <c r="EN143"/>
  <c r="EP143"/>
  <c r="ER143"/>
  <c r="EW143" s="1"/>
  <c r="EN141"/>
  <c r="EP141"/>
  <c r="ER141"/>
  <c r="EN138"/>
  <c r="EP138"/>
  <c r="ER138"/>
  <c r="EN135"/>
  <c r="EP135"/>
  <c r="ER135"/>
  <c r="EN133"/>
  <c r="EP133"/>
  <c r="ER133"/>
  <c r="EN130"/>
  <c r="EP130"/>
  <c r="ER130"/>
  <c r="EN127"/>
  <c r="EP127"/>
  <c r="ER127"/>
  <c r="EN125"/>
  <c r="EP125"/>
  <c r="ER125"/>
  <c r="EN122"/>
  <c r="EP122"/>
  <c r="ER122"/>
  <c r="EW122" s="1"/>
  <c r="EN119"/>
  <c r="EP119"/>
  <c r="ER119"/>
  <c r="EN117"/>
  <c r="EP117"/>
  <c r="ER117"/>
  <c r="EN114"/>
  <c r="EP114"/>
  <c r="ER114"/>
  <c r="EN111"/>
  <c r="EP111"/>
  <c r="ER111"/>
  <c r="EW111" s="1"/>
  <c r="EN109"/>
  <c r="EP109"/>
  <c r="ER109"/>
  <c r="EN106"/>
  <c r="EP106"/>
  <c r="ER106"/>
  <c r="EN103"/>
  <c r="EP103"/>
  <c r="ER103"/>
  <c r="EN101"/>
  <c r="EP101"/>
  <c r="ER101"/>
  <c r="ER501"/>
  <c r="EP501"/>
  <c r="ER499"/>
  <c r="EW499" s="1"/>
  <c r="EP499"/>
  <c r="ER498"/>
  <c r="EP498"/>
  <c r="EV498" s="1"/>
  <c r="ER497"/>
  <c r="EP497"/>
  <c r="ER495"/>
  <c r="EW495" s="1"/>
  <c r="EP495"/>
  <c r="ER494"/>
  <c r="EW494" s="1"/>
  <c r="EP494"/>
  <c r="ER493"/>
  <c r="EP493"/>
  <c r="ER491"/>
  <c r="EW491" s="1"/>
  <c r="EP491"/>
  <c r="ER490"/>
  <c r="EW490" s="1"/>
  <c r="EP490"/>
  <c r="ER489"/>
  <c r="EP489"/>
  <c r="ER487"/>
  <c r="EP487"/>
  <c r="EV487" s="1"/>
  <c r="ER486"/>
  <c r="EW486" s="1"/>
  <c r="EP486"/>
  <c r="ER485"/>
  <c r="EP485"/>
  <c r="ER483"/>
  <c r="EW483" s="1"/>
  <c r="EP483"/>
  <c r="ER482"/>
  <c r="EP482"/>
  <c r="EV482" s="1"/>
  <c r="ER481"/>
  <c r="EP481"/>
  <c r="ER479"/>
  <c r="EW479" s="1"/>
  <c r="EP479"/>
  <c r="ER478"/>
  <c r="EP478"/>
  <c r="EV478" s="1"/>
  <c r="ER477"/>
  <c r="EP477"/>
  <c r="ER475"/>
  <c r="EP475"/>
  <c r="EN473"/>
  <c r="EP473"/>
  <c r="ER473"/>
  <c r="EN470"/>
  <c r="EP470"/>
  <c r="ER470"/>
  <c r="EN467"/>
  <c r="EP467"/>
  <c r="ER467"/>
  <c r="EN465"/>
  <c r="EP465"/>
  <c r="ER465"/>
  <c r="EN462"/>
  <c r="EP462"/>
  <c r="ER462"/>
  <c r="EN459"/>
  <c r="EP459"/>
  <c r="ER459"/>
  <c r="EN457"/>
  <c r="EP457"/>
  <c r="ER457"/>
  <c r="EN454"/>
  <c r="EP454"/>
  <c r="ER454"/>
  <c r="EN451"/>
  <c r="EP451"/>
  <c r="ER451"/>
  <c r="EN449"/>
  <c r="EP449"/>
  <c r="ER449"/>
  <c r="EN446"/>
  <c r="EP446"/>
  <c r="ER446"/>
  <c r="EN443"/>
  <c r="EP443"/>
  <c r="ER443"/>
  <c r="EN441"/>
  <c r="EP441"/>
  <c r="ER441"/>
  <c r="EN438"/>
  <c r="EP438"/>
  <c r="ER438"/>
  <c r="EN435"/>
  <c r="EP435"/>
  <c r="ER435"/>
  <c r="EN433"/>
  <c r="EP433"/>
  <c r="ER433"/>
  <c r="EN430"/>
  <c r="EP430"/>
  <c r="ER430"/>
  <c r="EN427"/>
  <c r="EP427"/>
  <c r="ER427"/>
  <c r="EN425"/>
  <c r="EP425"/>
  <c r="ER425"/>
  <c r="EN422"/>
  <c r="EP422"/>
  <c r="ER422"/>
  <c r="EN409"/>
  <c r="EP409"/>
  <c r="ER409"/>
  <c r="EN407"/>
  <c r="EP407"/>
  <c r="ER407"/>
  <c r="EN404"/>
  <c r="EP404"/>
  <c r="ER404"/>
  <c r="EN401"/>
  <c r="EP401"/>
  <c r="ER401"/>
  <c r="EN399"/>
  <c r="EP399"/>
  <c r="ER399"/>
  <c r="EN396"/>
  <c r="EP396"/>
  <c r="ER396"/>
  <c r="EN393"/>
  <c r="EP393"/>
  <c r="ER393"/>
  <c r="EN391"/>
  <c r="EP391"/>
  <c r="ER391"/>
  <c r="EN388"/>
  <c r="EP388"/>
  <c r="ER388"/>
  <c r="EN385"/>
  <c r="EP385"/>
  <c r="ER385"/>
  <c r="EN383"/>
  <c r="EP383"/>
  <c r="ER383"/>
  <c r="EN380"/>
  <c r="EP380"/>
  <c r="ER380"/>
  <c r="EN377"/>
  <c r="EP377"/>
  <c r="ER377"/>
  <c r="EN375"/>
  <c r="EP375"/>
  <c r="ER375"/>
  <c r="EN372"/>
  <c r="EP372"/>
  <c r="ER372"/>
  <c r="EN369"/>
  <c r="EP369"/>
  <c r="ER369"/>
  <c r="EN367"/>
  <c r="EP367"/>
  <c r="ER367"/>
  <c r="EN364"/>
  <c r="EP364"/>
  <c r="ER364"/>
  <c r="EN361"/>
  <c r="EP361"/>
  <c r="ER361"/>
  <c r="EN359"/>
  <c r="EP359"/>
  <c r="ER359"/>
  <c r="EN356"/>
  <c r="EP356"/>
  <c r="ER356"/>
  <c r="EN353"/>
  <c r="EP353"/>
  <c r="ER353"/>
  <c r="EN351"/>
  <c r="EP351"/>
  <c r="ER351"/>
  <c r="EN347"/>
  <c r="EP347"/>
  <c r="ER347"/>
  <c r="EN345"/>
  <c r="EP345"/>
  <c r="ER345"/>
  <c r="EN342"/>
  <c r="EP342"/>
  <c r="ER342"/>
  <c r="EN339"/>
  <c r="EP339"/>
  <c r="ER339"/>
  <c r="EN337"/>
  <c r="EP337"/>
  <c r="ER337"/>
  <c r="EN334"/>
  <c r="EP334"/>
  <c r="ER334"/>
  <c r="EN331"/>
  <c r="EP331"/>
  <c r="ER331"/>
  <c r="EN329"/>
  <c r="EP329"/>
  <c r="ER329"/>
  <c r="EN326"/>
  <c r="EP326"/>
  <c r="ER326"/>
  <c r="EN323"/>
  <c r="EP323"/>
  <c r="ER323"/>
  <c r="EN321"/>
  <c r="EP321"/>
  <c r="ER321"/>
  <c r="EN318"/>
  <c r="EP318"/>
  <c r="ER318"/>
  <c r="EN315"/>
  <c r="EP315"/>
  <c r="ER315"/>
  <c r="EN313"/>
  <c r="EP313"/>
  <c r="ER313"/>
  <c r="EN310"/>
  <c r="EP310"/>
  <c r="ER310"/>
  <c r="EN307"/>
  <c r="EP307"/>
  <c r="ER307"/>
  <c r="EN305"/>
  <c r="EP305"/>
  <c r="ER305"/>
  <c r="EN302"/>
  <c r="EP302"/>
  <c r="ER302"/>
  <c r="EN299"/>
  <c r="EP299"/>
  <c r="ER299"/>
  <c r="EN297"/>
  <c r="EP297"/>
  <c r="ER297"/>
  <c r="EN294"/>
  <c r="EP294"/>
  <c r="ER294"/>
  <c r="EN291"/>
  <c r="EP291"/>
  <c r="ER291"/>
  <c r="EN289"/>
  <c r="EP289"/>
  <c r="ER289"/>
  <c r="EN286"/>
  <c r="EP286"/>
  <c r="ER286"/>
  <c r="EN283"/>
  <c r="EP283"/>
  <c r="ER283"/>
  <c r="EN281"/>
  <c r="EP281"/>
  <c r="ER281"/>
  <c r="EN278"/>
  <c r="EP278"/>
  <c r="ER278"/>
  <c r="EN275"/>
  <c r="EP275"/>
  <c r="ER275"/>
  <c r="EW275" s="1"/>
  <c r="EN273"/>
  <c r="EP273"/>
  <c r="ER273"/>
  <c r="EN270"/>
  <c r="EP270"/>
  <c r="ER270"/>
  <c r="EN267"/>
  <c r="EP267"/>
  <c r="ER267"/>
  <c r="EN265"/>
  <c r="EP265"/>
  <c r="ER265"/>
  <c r="EN262"/>
  <c r="EP262"/>
  <c r="ER262"/>
  <c r="EN259"/>
  <c r="EP259"/>
  <c r="ER259"/>
  <c r="EW259" s="1"/>
  <c r="EN257"/>
  <c r="EP257"/>
  <c r="ER257"/>
  <c r="EN254"/>
  <c r="EP254"/>
  <c r="ER254"/>
  <c r="EN251"/>
  <c r="EP251"/>
  <c r="ER251"/>
  <c r="EN249"/>
  <c r="EP249"/>
  <c r="ER249"/>
  <c r="EN246"/>
  <c r="EP246"/>
  <c r="ER246"/>
  <c r="EN243"/>
  <c r="EP243"/>
  <c r="ER243"/>
  <c r="EW243" s="1"/>
  <c r="EN241"/>
  <c r="EP241"/>
  <c r="ER241"/>
  <c r="EN238"/>
  <c r="EP238"/>
  <c r="ER238"/>
  <c r="EW238" s="1"/>
  <c r="EN235"/>
  <c r="EP235"/>
  <c r="ER235"/>
  <c r="EN233"/>
  <c r="EP233"/>
  <c r="ER233"/>
  <c r="EN230"/>
  <c r="EP230"/>
  <c r="ER230"/>
  <c r="EN227"/>
  <c r="EP227"/>
  <c r="ER227"/>
  <c r="EN225"/>
  <c r="EP225"/>
  <c r="ER225"/>
  <c r="EN222"/>
  <c r="EP222"/>
  <c r="ER222"/>
  <c r="EW222" s="1"/>
  <c r="EN219"/>
  <c r="EP219"/>
  <c r="ER219"/>
  <c r="EN217"/>
  <c r="EP217"/>
  <c r="ER217"/>
  <c r="EN214"/>
  <c r="EP214"/>
  <c r="ER214"/>
  <c r="EN211"/>
  <c r="EP211"/>
  <c r="ER211"/>
  <c r="EN209"/>
  <c r="EP209"/>
  <c r="ER209"/>
  <c r="EN206"/>
  <c r="EP206"/>
  <c r="ER206"/>
  <c r="EN203"/>
  <c r="EP203"/>
  <c r="ER203"/>
  <c r="EN201"/>
  <c r="EP201"/>
  <c r="ER201"/>
  <c r="EN198"/>
  <c r="EP198"/>
  <c r="ER198"/>
  <c r="EN195"/>
  <c r="EP195"/>
  <c r="ER195"/>
  <c r="EW195" s="1"/>
  <c r="EN193"/>
  <c r="EP193"/>
  <c r="ER193"/>
  <c r="EN190"/>
  <c r="EP190"/>
  <c r="ER190"/>
  <c r="EW190" s="1"/>
  <c r="EN187"/>
  <c r="EP187"/>
  <c r="ER187"/>
  <c r="EN185"/>
  <c r="EP185"/>
  <c r="ER185"/>
  <c r="EN182"/>
  <c r="EP182"/>
  <c r="ER182"/>
  <c r="EN179"/>
  <c r="EP179"/>
  <c r="ER179"/>
  <c r="EN177"/>
  <c r="EP177"/>
  <c r="ER177"/>
  <c r="EN174"/>
  <c r="EP174"/>
  <c r="ER174"/>
  <c r="EW174" s="1"/>
  <c r="EN171"/>
  <c r="EP171"/>
  <c r="ER171"/>
  <c r="EN169"/>
  <c r="EP169"/>
  <c r="ER169"/>
  <c r="EN166"/>
  <c r="EP166"/>
  <c r="ER166"/>
  <c r="EN163"/>
  <c r="EP163"/>
  <c r="ER163"/>
  <c r="EW163" s="1"/>
  <c r="EN161"/>
  <c r="EP161"/>
  <c r="ER161"/>
  <c r="EN158"/>
  <c r="EP158"/>
  <c r="ER158"/>
  <c r="EN155"/>
  <c r="EP155"/>
  <c r="ER155"/>
  <c r="EN153"/>
  <c r="EP153"/>
  <c r="ER153"/>
  <c r="EN150"/>
  <c r="EP150"/>
  <c r="ER150"/>
  <c r="EN147"/>
  <c r="EP147"/>
  <c r="ER147"/>
  <c r="EW147" s="1"/>
  <c r="EN145"/>
  <c r="EP145"/>
  <c r="ER145"/>
  <c r="EN142"/>
  <c r="EP142"/>
  <c r="ER142"/>
  <c r="EW142" s="1"/>
  <c r="EN139"/>
  <c r="EP139"/>
  <c r="ER139"/>
  <c r="EW139" s="1"/>
  <c r="EN137"/>
  <c r="EP137"/>
  <c r="ER137"/>
  <c r="EN134"/>
  <c r="EP134"/>
  <c r="ER134"/>
  <c r="EN131"/>
  <c r="EP131"/>
  <c r="ER131"/>
  <c r="EN129"/>
  <c r="EP129"/>
  <c r="ER129"/>
  <c r="EN126"/>
  <c r="EP126"/>
  <c r="ER126"/>
  <c r="EN123"/>
  <c r="EP123"/>
  <c r="ER123"/>
  <c r="EN121"/>
  <c r="EP121"/>
  <c r="ER121"/>
  <c r="EN118"/>
  <c r="EP118"/>
  <c r="ER118"/>
  <c r="EW118" s="1"/>
  <c r="EN115"/>
  <c r="EP115"/>
  <c r="ER115"/>
  <c r="EW115" s="1"/>
  <c r="EN113"/>
  <c r="EP113"/>
  <c r="ER113"/>
  <c r="EN110"/>
  <c r="EP110"/>
  <c r="ER110"/>
  <c r="EW110" s="1"/>
  <c r="EN107"/>
  <c r="EP107"/>
  <c r="ER107"/>
  <c r="EW107" s="1"/>
  <c r="EN105"/>
  <c r="EP105"/>
  <c r="ER105"/>
  <c r="EN102"/>
  <c r="EP102"/>
  <c r="ER102"/>
  <c r="EW102" s="1"/>
  <c r="EN99"/>
  <c r="EP99"/>
  <c r="ER99"/>
  <c r="EW99" s="1"/>
  <c r="ER98"/>
  <c r="EP98"/>
  <c r="ER97"/>
  <c r="EP97"/>
  <c r="ER95"/>
  <c r="EW95" s="1"/>
  <c r="EP95"/>
  <c r="ER94"/>
  <c r="EW94" s="1"/>
  <c r="EP94"/>
  <c r="EV94" s="1"/>
  <c r="ER93"/>
  <c r="EP93"/>
  <c r="ER91"/>
  <c r="EP91"/>
  <c r="ER90"/>
  <c r="EW90" s="1"/>
  <c r="EP90"/>
  <c r="ER89"/>
  <c r="EP89"/>
  <c r="ER87"/>
  <c r="EP87"/>
  <c r="ER86"/>
  <c r="EW86" s="1"/>
  <c r="EP86"/>
  <c r="ER85"/>
  <c r="EP85"/>
  <c r="ER83"/>
  <c r="EW83" s="1"/>
  <c r="EP83"/>
  <c r="EV83" s="1"/>
  <c r="ER82"/>
  <c r="EW82" s="1"/>
  <c r="EP82"/>
  <c r="ER81"/>
  <c r="EP81"/>
  <c r="ER79"/>
  <c r="EW79" s="1"/>
  <c r="EP79"/>
  <c r="ER78"/>
  <c r="EW78" s="1"/>
  <c r="EP78"/>
  <c r="ER77"/>
  <c r="EP77"/>
  <c r="ER75"/>
  <c r="EW75" s="1"/>
  <c r="EP75"/>
  <c r="ER74"/>
  <c r="EW74" s="1"/>
  <c r="EP74"/>
  <c r="ER73"/>
  <c r="EP73"/>
  <c r="ER71"/>
  <c r="EW71" s="1"/>
  <c r="EP71"/>
  <c r="ER70"/>
  <c r="EP70"/>
  <c r="ER69"/>
  <c r="EP69"/>
  <c r="ER67"/>
  <c r="EW67" s="1"/>
  <c r="EP67"/>
  <c r="ER66"/>
  <c r="EP66"/>
  <c r="ER65"/>
  <c r="EP65"/>
  <c r="ER63"/>
  <c r="EW63" s="1"/>
  <c r="EP63"/>
  <c r="ER62"/>
  <c r="EW62" s="1"/>
  <c r="EP62"/>
  <c r="EV62" s="1"/>
  <c r="ER61"/>
  <c r="EP61"/>
  <c r="ER59"/>
  <c r="EP59"/>
  <c r="ER58"/>
  <c r="EW58" s="1"/>
  <c r="EP58"/>
  <c r="ER57"/>
  <c r="EP57"/>
  <c r="ER55"/>
  <c r="EP55"/>
  <c r="ER54"/>
  <c r="EW54" s="1"/>
  <c r="EP54"/>
  <c r="ER53"/>
  <c r="EP53"/>
  <c r="ER51"/>
  <c r="EW51" s="1"/>
  <c r="EP51"/>
  <c r="EV51" s="1"/>
  <c r="ER50"/>
  <c r="EW50" s="1"/>
  <c r="EP50"/>
  <c r="ER49"/>
  <c r="EP49"/>
  <c r="ER47"/>
  <c r="EW47" s="1"/>
  <c r="EP47"/>
  <c r="ER46"/>
  <c r="EW46" s="1"/>
  <c r="EP46"/>
  <c r="ER45"/>
  <c r="EP45"/>
  <c r="ER43"/>
  <c r="EW43" s="1"/>
  <c r="EP43"/>
  <c r="ER42"/>
  <c r="EW42" s="1"/>
  <c r="EP42"/>
  <c r="ER41"/>
  <c r="EP41"/>
  <c r="ER39"/>
  <c r="EW39" s="1"/>
  <c r="EP39"/>
  <c r="ER38"/>
  <c r="EP38"/>
  <c r="ER37"/>
  <c r="EP37"/>
  <c r="ER35"/>
  <c r="EW35" s="1"/>
  <c r="EP35"/>
  <c r="ER34"/>
  <c r="EW34" s="1"/>
  <c r="EP34"/>
  <c r="ER33"/>
  <c r="EP33"/>
  <c r="ER31"/>
  <c r="EW31" s="1"/>
  <c r="EP31"/>
  <c r="ER30"/>
  <c r="EW30" s="1"/>
  <c r="EP30"/>
  <c r="EV30" s="1"/>
  <c r="ER29"/>
  <c r="EP29"/>
  <c r="ER27"/>
  <c r="EW27" s="1"/>
  <c r="EP27"/>
  <c r="ER26"/>
  <c r="EP26"/>
  <c r="EW38" l="1"/>
  <c r="EW55"/>
  <c r="EW59"/>
  <c r="EW66"/>
  <c r="EW70"/>
  <c r="EW87"/>
  <c r="EW91"/>
  <c r="EW98"/>
  <c r="EW123"/>
  <c r="EW134"/>
  <c r="EW150"/>
  <c r="EW155"/>
  <c r="EW166"/>
  <c r="EW171"/>
  <c r="EW182"/>
  <c r="EW187"/>
  <c r="EW198"/>
  <c r="EW203"/>
  <c r="EW214"/>
  <c r="EW219"/>
  <c r="EW230"/>
  <c r="EW235"/>
  <c r="EW246"/>
  <c r="EW251"/>
  <c r="EW262"/>
  <c r="EW267"/>
  <c r="EW278"/>
  <c r="EW283"/>
  <c r="EW294"/>
  <c r="EW299"/>
  <c r="EW310"/>
  <c r="EW315"/>
  <c r="EW326"/>
  <c r="EW331"/>
  <c r="EW342"/>
  <c r="EW347"/>
  <c r="EW353"/>
  <c r="EW364"/>
  <c r="EW369"/>
  <c r="EW380"/>
  <c r="EW385"/>
  <c r="EW396"/>
  <c r="EW401"/>
  <c r="EW422"/>
  <c r="EW427"/>
  <c r="EW438"/>
  <c r="EW443"/>
  <c r="EW454"/>
  <c r="EW459"/>
  <c r="EW470"/>
  <c r="EV475"/>
  <c r="EV479"/>
  <c r="EV483"/>
  <c r="EV486"/>
  <c r="EV490"/>
  <c r="EV491"/>
  <c r="EV494"/>
  <c r="EV495"/>
  <c r="EV499"/>
  <c r="EW106"/>
  <c r="EW127"/>
  <c r="EW138"/>
  <c r="EW159"/>
  <c r="EW170"/>
  <c r="EW191"/>
  <c r="EW202"/>
  <c r="EW223"/>
  <c r="EW234"/>
  <c r="EW255"/>
  <c r="EW266"/>
  <c r="EW287"/>
  <c r="EW502"/>
  <c r="EW523"/>
  <c r="EW534"/>
  <c r="DQ50"/>
  <c r="DP129"/>
  <c r="DR122"/>
  <c r="DO157"/>
  <c r="DQ199"/>
  <c r="DQ271"/>
  <c r="DO282"/>
  <c r="DQ320"/>
  <c r="DU320"/>
  <c r="DP178"/>
  <c r="DQ172"/>
  <c r="DO68"/>
  <c r="DO143"/>
  <c r="DQ143"/>
  <c r="DP302"/>
  <c r="DR106"/>
  <c r="DR351"/>
  <c r="DQ161"/>
  <c r="DQ270"/>
  <c r="DU153"/>
  <c r="DR41"/>
  <c r="DR454"/>
  <c r="DQ40"/>
  <c r="DO207"/>
  <c r="DQ207"/>
  <c r="DO433"/>
  <c r="DN425"/>
  <c r="DO294"/>
  <c r="DP280"/>
  <c r="DP296"/>
  <c r="DO390"/>
  <c r="DO443"/>
  <c r="DP171"/>
  <c r="DN171"/>
  <c r="DP203"/>
  <c r="DN203"/>
  <c r="DO427"/>
  <c r="DO158"/>
  <c r="DQ272"/>
  <c r="DN305"/>
  <c r="DO54"/>
  <c r="DN142"/>
  <c r="DP312"/>
  <c r="DN312"/>
  <c r="DP331"/>
  <c r="DN331"/>
  <c r="DU243"/>
  <c r="DT243"/>
  <c r="DS243"/>
  <c r="DN297"/>
  <c r="DQ358"/>
  <c r="DQ157"/>
  <c r="DU359"/>
  <c r="DT359"/>
  <c r="DS359"/>
  <c r="DN462"/>
  <c r="DU336"/>
  <c r="DT336"/>
  <c r="DS336"/>
  <c r="DT59"/>
  <c r="DS59"/>
  <c r="DU59"/>
  <c r="DQ421"/>
  <c r="DQ476"/>
  <c r="DR437"/>
  <c r="DP157"/>
  <c r="DP221"/>
  <c r="DR93"/>
  <c r="DR109"/>
  <c r="DP160"/>
  <c r="DP355"/>
  <c r="DR74"/>
  <c r="DO271"/>
  <c r="DP37"/>
  <c r="DP374"/>
  <c r="DN437"/>
  <c r="DN93"/>
  <c r="DN109"/>
  <c r="DO450"/>
  <c r="DO322"/>
  <c r="DS303"/>
  <c r="DT303"/>
  <c r="DS320"/>
  <c r="DT320"/>
  <c r="DP475"/>
  <c r="DU467"/>
  <c r="DS170"/>
  <c r="DS72"/>
  <c r="DU238"/>
  <c r="DS232"/>
  <c r="DT232"/>
  <c r="DS252"/>
  <c r="DT252"/>
  <c r="DU349"/>
  <c r="DQ349"/>
  <c r="DP467"/>
  <c r="DU475"/>
  <c r="DS84"/>
  <c r="DT108"/>
  <c r="DU108"/>
  <c r="DQ108"/>
  <c r="DS184"/>
  <c r="DS339"/>
  <c r="DT339"/>
  <c r="DU465"/>
  <c r="DQ465"/>
  <c r="DP72"/>
  <c r="DO458"/>
  <c r="DN199"/>
  <c r="DO404"/>
  <c r="DN244"/>
  <c r="DP238"/>
  <c r="DN160"/>
  <c r="DN263"/>
  <c r="DN341"/>
  <c r="DS112"/>
  <c r="DS369"/>
  <c r="DT369"/>
  <c r="DS376"/>
  <c r="DT376"/>
  <c r="DU304"/>
  <c r="DS153"/>
  <c r="DS185"/>
  <c r="DS217"/>
  <c r="DT217"/>
  <c r="DS374"/>
  <c r="DT374"/>
  <c r="DU56"/>
  <c r="DS370"/>
  <c r="DT370"/>
  <c r="DU63"/>
  <c r="DS283"/>
  <c r="DT283"/>
  <c r="DS76"/>
  <c r="DS71"/>
  <c r="DU459"/>
  <c r="DS48"/>
  <c r="DT48"/>
  <c r="DS51"/>
  <c r="DT51"/>
  <c r="DN309"/>
  <c r="DS242"/>
  <c r="DT242"/>
  <c r="DO272"/>
  <c r="DP304"/>
  <c r="DO358"/>
  <c r="DP93"/>
  <c r="DU333"/>
  <c r="DQ333"/>
  <c r="DN482"/>
  <c r="DO386"/>
  <c r="DU316"/>
  <c r="DT316"/>
  <c r="DS316"/>
  <c r="DR200"/>
  <c r="DO200"/>
  <c r="DP183"/>
  <c r="DN275"/>
  <c r="DO402"/>
  <c r="DR451"/>
  <c r="DO451"/>
  <c r="DO455"/>
  <c r="DU460"/>
  <c r="DT460"/>
  <c r="DS460"/>
  <c r="DP358"/>
  <c r="DN95"/>
  <c r="DP326"/>
  <c r="DR137"/>
  <c r="DO137"/>
  <c r="DO341"/>
  <c r="DP341"/>
  <c r="DO211"/>
  <c r="DR145"/>
  <c r="DN145"/>
  <c r="DO32"/>
  <c r="DP68"/>
  <c r="DQ68"/>
  <c r="DN343"/>
  <c r="DO478"/>
  <c r="DO234"/>
  <c r="DQ30"/>
  <c r="DO355"/>
  <c r="DT298"/>
  <c r="DS298"/>
  <c r="DU298"/>
  <c r="DN173"/>
  <c r="DN205"/>
  <c r="DO439"/>
  <c r="DT302"/>
  <c r="DQ302"/>
  <c r="DS302"/>
  <c r="DU302"/>
  <c r="DQ221"/>
  <c r="DQ458"/>
  <c r="DQ450"/>
  <c r="DR337"/>
  <c r="DO461"/>
  <c r="DN395"/>
  <c r="DO403"/>
  <c r="DN403"/>
  <c r="DN338"/>
  <c r="DO338"/>
  <c r="DR334"/>
  <c r="DO383"/>
  <c r="DN446"/>
  <c r="DO446"/>
  <c r="DN445"/>
  <c r="DO445"/>
  <c r="DO448"/>
  <c r="DP293"/>
  <c r="DN360"/>
  <c r="DP272"/>
  <c r="DR78"/>
  <c r="DR110"/>
  <c r="DQ194"/>
  <c r="DQ334"/>
  <c r="DR161"/>
  <c r="DP309"/>
  <c r="DQ473"/>
  <c r="DO26"/>
  <c r="DP311"/>
  <c r="DR85"/>
  <c r="DR101"/>
  <c r="DR117"/>
  <c r="DP263"/>
  <c r="DP268"/>
  <c r="DP321"/>
  <c r="DP38"/>
  <c r="DP470"/>
  <c r="DP53"/>
  <c r="DP476"/>
  <c r="DP459"/>
  <c r="DP48"/>
  <c r="DO155"/>
  <c r="DO187"/>
  <c r="DO219"/>
  <c r="DN167"/>
  <c r="DN85"/>
  <c r="DN101"/>
  <c r="DN117"/>
  <c r="DP254"/>
  <c r="DO306"/>
  <c r="DO346"/>
  <c r="DS467"/>
  <c r="DT170"/>
  <c r="DT72"/>
  <c r="DS238"/>
  <c r="DS349"/>
  <c r="DS475"/>
  <c r="DT84"/>
  <c r="DQ84"/>
  <c r="DP174"/>
  <c r="DT184"/>
  <c r="DQ339"/>
  <c r="DP406"/>
  <c r="DS465"/>
  <c r="DP56"/>
  <c r="DN476"/>
  <c r="DP36"/>
  <c r="DP76"/>
  <c r="DO469"/>
  <c r="DN321"/>
  <c r="DN388"/>
  <c r="DP40"/>
  <c r="DP449"/>
  <c r="DN355"/>
  <c r="DO302"/>
  <c r="DT112"/>
  <c r="DN452"/>
  <c r="DP445"/>
  <c r="DS304"/>
  <c r="DT153"/>
  <c r="DT185"/>
  <c r="DQ185"/>
  <c r="DS56"/>
  <c r="DS63"/>
  <c r="DQ283"/>
  <c r="DN50"/>
  <c r="DO349"/>
  <c r="DT76"/>
  <c r="DT71"/>
  <c r="DS459"/>
  <c r="DP390"/>
  <c r="DQ242"/>
  <c r="DS333"/>
  <c r="DQ443"/>
  <c r="DR171"/>
  <c r="DR203"/>
  <c r="DT476"/>
  <c r="DP305"/>
  <c r="DR341"/>
  <c r="DP343"/>
  <c r="DP290"/>
  <c r="DO453"/>
  <c r="DQ39"/>
  <c r="DQ216"/>
  <c r="DR216"/>
  <c r="DQ231"/>
  <c r="DR231"/>
  <c r="DO408"/>
  <c r="DQ435"/>
  <c r="DQ457"/>
  <c r="DQ483"/>
  <c r="DR483"/>
  <c r="DR116"/>
  <c r="DR156"/>
  <c r="DN97"/>
  <c r="DO97"/>
  <c r="DN241"/>
  <c r="DN401"/>
  <c r="DP367"/>
  <c r="DN140"/>
  <c r="DO288"/>
  <c r="DO314"/>
  <c r="DP230"/>
  <c r="DO364"/>
  <c r="DO131"/>
  <c r="DO353"/>
  <c r="DP342"/>
  <c r="DR361"/>
  <c r="DQ165"/>
  <c r="DQ197"/>
  <c r="DP474"/>
  <c r="DO474"/>
  <c r="DN256"/>
  <c r="DR481"/>
  <c r="DP222"/>
  <c r="DR391"/>
  <c r="DO363"/>
  <c r="DQ236"/>
  <c r="DQ378"/>
  <c r="DP317"/>
  <c r="DP335"/>
  <c r="DN136"/>
  <c r="DQ354"/>
  <c r="DQ237"/>
  <c r="DO468"/>
  <c r="DN307"/>
  <c r="DR432"/>
  <c r="DQ141"/>
  <c r="DR141"/>
  <c r="DR347"/>
  <c r="DQ347"/>
  <c r="DO292"/>
  <c r="DP292"/>
  <c r="DP147"/>
  <c r="DP163"/>
  <c r="DQ163"/>
  <c r="DQ352"/>
  <c r="DP352"/>
  <c r="DQ124"/>
  <c r="DN105"/>
  <c r="DO105"/>
  <c r="DO239"/>
  <c r="DN239"/>
  <c r="DN323"/>
  <c r="DR313"/>
  <c r="DR242"/>
  <c r="DQ248"/>
  <c r="DQ102"/>
  <c r="DQ118"/>
  <c r="DQ218"/>
  <c r="DO289"/>
  <c r="DR274"/>
  <c r="DR133"/>
  <c r="DQ355"/>
  <c r="DN279"/>
  <c r="DO279"/>
  <c r="DN295"/>
  <c r="DP458"/>
  <c r="DR374"/>
  <c r="DR57"/>
  <c r="DQ190"/>
  <c r="DQ426"/>
  <c r="DR441"/>
  <c r="DN83"/>
  <c r="DN99"/>
  <c r="DN115"/>
  <c r="DP271"/>
  <c r="DP450"/>
  <c r="DQ181"/>
  <c r="DR251"/>
  <c r="DQ444"/>
  <c r="DQ53"/>
  <c r="DN144"/>
  <c r="DQ442"/>
  <c r="DR291"/>
  <c r="DP134"/>
  <c r="DQ286"/>
  <c r="DQ310"/>
  <c r="DQ463"/>
  <c r="DR272"/>
  <c r="DR358"/>
  <c r="DR309"/>
  <c r="DR53"/>
  <c r="DN146"/>
  <c r="DR40"/>
  <c r="DQ135"/>
  <c r="DR470"/>
  <c r="DP168"/>
  <c r="DP206"/>
  <c r="DP425"/>
  <c r="DR88"/>
  <c r="DQ437"/>
  <c r="DQ131"/>
  <c r="DR244"/>
  <c r="DN179"/>
  <c r="DR265"/>
  <c r="DP177"/>
  <c r="DQ330"/>
  <c r="DR333"/>
  <c r="DO357"/>
  <c r="DP431"/>
  <c r="DR218"/>
  <c r="DT334"/>
  <c r="DP435"/>
  <c r="DQ162"/>
  <c r="DN480"/>
  <c r="DQ385"/>
  <c r="DQ306"/>
  <c r="DQ342"/>
  <c r="DR404"/>
  <c r="DO192"/>
  <c r="DO230"/>
  <c r="DR131"/>
  <c r="DP164"/>
  <c r="DQ260"/>
  <c r="DR440"/>
  <c r="DR86"/>
  <c r="DR102"/>
  <c r="DR118"/>
  <c r="DP381"/>
  <c r="DP49"/>
  <c r="DO95"/>
  <c r="DR174"/>
  <c r="DR186"/>
  <c r="DR229"/>
  <c r="DR233"/>
  <c r="DN43"/>
  <c r="DO384"/>
  <c r="DN466"/>
  <c r="DO424"/>
  <c r="DQ427"/>
  <c r="DR447"/>
  <c r="DO166"/>
  <c r="DP402"/>
  <c r="DQ361"/>
  <c r="DQ156"/>
  <c r="DO241"/>
  <c r="DQ478"/>
  <c r="DO178"/>
  <c r="DQ171"/>
  <c r="DN176"/>
  <c r="DQ186"/>
  <c r="DO425"/>
  <c r="DN366"/>
  <c r="DP423"/>
  <c r="DQ290"/>
  <c r="DP386"/>
  <c r="DP277"/>
  <c r="DO325"/>
  <c r="DO466"/>
  <c r="DO482"/>
  <c r="DO140"/>
  <c r="DN138"/>
  <c r="DP246"/>
  <c r="DQ46"/>
  <c r="DO147"/>
  <c r="DO179"/>
  <c r="DO189"/>
  <c r="DR199"/>
  <c r="DR394"/>
  <c r="DP275"/>
  <c r="DN77"/>
  <c r="DQ80"/>
  <c r="DP158"/>
  <c r="DQ264"/>
  <c r="DP50"/>
  <c r="DQ45"/>
  <c r="DQ206"/>
  <c r="DO311"/>
  <c r="DR56"/>
  <c r="DR72"/>
  <c r="DO343"/>
  <c r="DR124"/>
  <c r="DR271"/>
  <c r="DR407"/>
  <c r="DQ245"/>
  <c r="DR182"/>
  <c r="DQ481"/>
  <c r="DO29"/>
  <c r="DQ288"/>
  <c r="DQ32"/>
  <c r="DP262"/>
  <c r="DQ42"/>
  <c r="DN472"/>
  <c r="DQ377"/>
  <c r="DR258"/>
  <c r="DP442"/>
  <c r="DP253"/>
  <c r="DQ106"/>
  <c r="DN389"/>
  <c r="DR61"/>
  <c r="DR123"/>
  <c r="DP31"/>
  <c r="DQ52"/>
  <c r="DQ394"/>
  <c r="DP405"/>
  <c r="DR209"/>
  <c r="DQ351"/>
  <c r="DQ33"/>
  <c r="DP143"/>
  <c r="DP175"/>
  <c r="DP207"/>
  <c r="DP149"/>
  <c r="DP197"/>
  <c r="DP44"/>
  <c r="DR44"/>
  <c r="DN357"/>
  <c r="DR269"/>
  <c r="DN284"/>
  <c r="DP65"/>
  <c r="DP385"/>
  <c r="DP463"/>
  <c r="DN484"/>
  <c r="DP392"/>
  <c r="DQ363"/>
  <c r="DP436"/>
  <c r="DP212"/>
  <c r="DR388"/>
  <c r="DQ105"/>
  <c r="DQ453"/>
  <c r="DQ317"/>
  <c r="DO356"/>
  <c r="DQ254"/>
  <c r="DO256"/>
  <c r="DO284"/>
  <c r="DQ362"/>
  <c r="DQ60"/>
  <c r="DR67"/>
  <c r="DT421"/>
  <c r="DR235"/>
  <c r="DQ276"/>
  <c r="DP58"/>
  <c r="DQ78"/>
  <c r="DQ94"/>
  <c r="DQ110"/>
  <c r="DR339"/>
  <c r="DQ126"/>
  <c r="DR390"/>
  <c r="DP468"/>
  <c r="DR428"/>
  <c r="DQ154"/>
  <c r="DP236"/>
  <c r="DU355"/>
  <c r="DP345"/>
  <c r="DP322"/>
  <c r="DN64"/>
  <c r="DU263"/>
  <c r="DQ98"/>
  <c r="DP189"/>
  <c r="DR245"/>
  <c r="DR170"/>
  <c r="DQ90"/>
  <c r="DR90"/>
  <c r="DR328"/>
  <c r="DQ328"/>
  <c r="DQ344"/>
  <c r="DR467"/>
  <c r="DO406"/>
  <c r="DQ55"/>
  <c r="DQ169"/>
  <c r="DR169"/>
  <c r="DO249"/>
  <c r="DQ433"/>
  <c r="DR152"/>
  <c r="DQ152"/>
  <c r="DO300"/>
  <c r="DN278"/>
  <c r="DN294"/>
  <c r="DQ380"/>
  <c r="DQ139"/>
  <c r="DP139"/>
  <c r="DQ386"/>
  <c r="DQ128"/>
  <c r="DQ146"/>
  <c r="DR340"/>
  <c r="DQ340"/>
  <c r="DR100"/>
  <c r="DR220"/>
  <c r="DQ392"/>
  <c r="DN81"/>
  <c r="DO81"/>
  <c r="DN113"/>
  <c r="DO113"/>
  <c r="DQ253"/>
  <c r="DP279"/>
  <c r="DR155"/>
  <c r="DR187"/>
  <c r="DR219"/>
  <c r="DN132"/>
  <c r="DO280"/>
  <c r="DO296"/>
  <c r="DQ402"/>
  <c r="DN289"/>
  <c r="DO422"/>
  <c r="DP480"/>
  <c r="DT390"/>
  <c r="DN250"/>
  <c r="DO382"/>
  <c r="DO246"/>
  <c r="DQ451"/>
  <c r="DP360"/>
  <c r="DR427"/>
  <c r="DQ274"/>
  <c r="DN282"/>
  <c r="DR224"/>
  <c r="DO366"/>
  <c r="DR476"/>
  <c r="DR266"/>
  <c r="DQ129"/>
  <c r="DR471"/>
  <c r="DQ471"/>
  <c r="DO305"/>
  <c r="DQ424"/>
  <c r="DN91"/>
  <c r="DN107"/>
  <c r="DN273"/>
  <c r="DR326"/>
  <c r="DO134"/>
  <c r="DO142"/>
  <c r="DO150"/>
  <c r="DO214"/>
  <c r="DQ285"/>
  <c r="DR285"/>
  <c r="DQ229"/>
  <c r="DR263"/>
  <c r="DQ312"/>
  <c r="DR312"/>
  <c r="DR332"/>
  <c r="DQ309"/>
  <c r="DT341"/>
  <c r="DQ281"/>
  <c r="DQ432"/>
  <c r="DR409"/>
  <c r="DR473"/>
  <c r="DQ34"/>
  <c r="DR201"/>
  <c r="DQ201"/>
  <c r="DQ331"/>
  <c r="DR331"/>
  <c r="DP211"/>
  <c r="DR425"/>
  <c r="DP270"/>
  <c r="DP356"/>
  <c r="DQ329"/>
  <c r="DT26"/>
  <c r="DN89"/>
  <c r="DO89"/>
  <c r="DN121"/>
  <c r="DO121"/>
  <c r="DO257"/>
  <c r="DN257"/>
  <c r="DN315"/>
  <c r="DN397"/>
  <c r="DR478"/>
  <c r="DN66"/>
  <c r="DP27"/>
  <c r="DQ86"/>
  <c r="DO130"/>
  <c r="DR194"/>
  <c r="DO173"/>
  <c r="DO205"/>
  <c r="DP205"/>
  <c r="DR393"/>
  <c r="DN439"/>
  <c r="DR304"/>
  <c r="DO327"/>
  <c r="DQ455"/>
  <c r="DQ428"/>
  <c r="DU443"/>
  <c r="DP260"/>
  <c r="DR465"/>
  <c r="DR479"/>
  <c r="DQ365"/>
  <c r="DN62"/>
  <c r="DN267"/>
  <c r="DN287"/>
  <c r="DR399"/>
  <c r="DP310"/>
  <c r="DQ75"/>
  <c r="DP228"/>
  <c r="DO367"/>
  <c r="DQ41"/>
  <c r="DN429"/>
  <c r="DO429"/>
  <c r="DQ149"/>
  <c r="DQ213"/>
  <c r="DR252"/>
  <c r="DQ37"/>
  <c r="DO484"/>
  <c r="DU440"/>
  <c r="DU458"/>
  <c r="DU272"/>
  <c r="DN408"/>
  <c r="DN210"/>
  <c r="DP300"/>
  <c r="DQ381"/>
  <c r="DP55"/>
  <c r="DQ280"/>
  <c r="DQ28"/>
  <c r="DP126"/>
  <c r="DR402"/>
  <c r="DR241"/>
  <c r="DO389"/>
  <c r="DO397"/>
  <c r="DP346"/>
  <c r="DP286"/>
  <c r="DP297"/>
  <c r="DR357"/>
  <c r="DQ425"/>
  <c r="DQ469"/>
  <c r="DR204"/>
  <c r="DQ31"/>
  <c r="DR54"/>
  <c r="DN464"/>
  <c r="DR319"/>
  <c r="DP75"/>
  <c r="DQ318"/>
  <c r="DR280"/>
  <c r="DR296"/>
  <c r="EF535"/>
  <c r="DN70"/>
  <c r="DR362"/>
  <c r="DQ230"/>
  <c r="DO438"/>
  <c r="DR386"/>
  <c r="DP477"/>
  <c r="DP192"/>
  <c r="DQ482"/>
  <c r="DR255"/>
  <c r="DQ177"/>
  <c r="DQ49"/>
  <c r="DR49"/>
  <c r="DN373"/>
  <c r="DP453"/>
  <c r="DP136"/>
  <c r="DO222"/>
  <c r="DR237"/>
  <c r="DO43"/>
  <c r="DR468"/>
  <c r="DN166"/>
  <c r="DP377"/>
  <c r="DR302"/>
  <c r="DP172"/>
  <c r="DP282"/>
  <c r="DO138"/>
  <c r="DR392"/>
  <c r="DQ27"/>
  <c r="DP330"/>
  <c r="DQ203"/>
  <c r="DN387"/>
  <c r="DR367"/>
  <c r="DR463"/>
  <c r="DO278"/>
  <c r="DP294"/>
  <c r="DP380"/>
  <c r="DN422"/>
  <c r="DO70"/>
  <c r="DO373"/>
  <c r="DP325"/>
  <c r="DO132"/>
  <c r="DQ246"/>
  <c r="DQ262"/>
  <c r="DR32"/>
  <c r="DR139"/>
  <c r="DO151"/>
  <c r="DR163"/>
  <c r="DO183"/>
  <c r="DO215"/>
  <c r="DQ405"/>
  <c r="DP28"/>
  <c r="DQ188"/>
  <c r="DQ346"/>
  <c r="DP378"/>
  <c r="DP60"/>
  <c r="DQ159"/>
  <c r="DQ223"/>
  <c r="DP39"/>
  <c r="DQ441"/>
  <c r="DP329"/>
  <c r="DQ65"/>
  <c r="DQ88"/>
  <c r="DP154"/>
  <c r="DP34"/>
  <c r="DR80"/>
  <c r="DQ200"/>
  <c r="DP210"/>
  <c r="DP366"/>
  <c r="DP97"/>
  <c r="DR127"/>
  <c r="DP307"/>
  <c r="DQ470"/>
  <c r="DO431"/>
  <c r="DO360"/>
  <c r="DO64"/>
  <c r="DO323"/>
  <c r="DT68"/>
  <c r="DS157"/>
  <c r="DT221"/>
  <c r="DR355"/>
  <c r="DO387"/>
  <c r="DO480"/>
  <c r="DR128"/>
  <c r="DP193"/>
  <c r="DN247"/>
  <c r="DP249"/>
  <c r="DQ345"/>
  <c r="DR317"/>
  <c r="DO335"/>
  <c r="DQ423"/>
  <c r="DO226"/>
  <c r="DP433"/>
  <c r="DN29"/>
  <c r="DN234"/>
  <c r="DN327"/>
  <c r="DR157"/>
  <c r="DR221"/>
  <c r="DQ393"/>
  <c r="DR65"/>
  <c r="DP162"/>
  <c r="DP198"/>
  <c r="DP226"/>
  <c r="DQ322"/>
  <c r="DR125"/>
  <c r="DQ69"/>
  <c r="DQ160"/>
  <c r="DQ224"/>
  <c r="EE535"/>
  <c r="DR69"/>
  <c r="DR324"/>
  <c r="DP52"/>
  <c r="DP430"/>
  <c r="DO228"/>
  <c r="DO268"/>
  <c r="DQ145"/>
  <c r="DQ209"/>
  <c r="DO400"/>
  <c r="DP472"/>
  <c r="DP83"/>
  <c r="DP99"/>
  <c r="DP115"/>
  <c r="DP119"/>
  <c r="DP350"/>
  <c r="DQ430"/>
  <c r="DP248"/>
  <c r="DP165"/>
  <c r="DP181"/>
  <c r="DO38"/>
  <c r="DQ44"/>
  <c r="DO297"/>
  <c r="DQ193"/>
  <c r="DP455"/>
  <c r="DO293"/>
  <c r="DR421"/>
  <c r="DR129"/>
  <c r="DQ47"/>
  <c r="DN196"/>
  <c r="DN240"/>
  <c r="DQ191"/>
  <c r="DQ319"/>
  <c r="DQ81"/>
  <c r="DQ113"/>
  <c r="DQ54"/>
  <c r="DP364"/>
  <c r="DO62"/>
  <c r="DN208"/>
  <c r="DR318"/>
  <c r="DP401"/>
  <c r="DQ332"/>
  <c r="DN379"/>
  <c r="DO91"/>
  <c r="DO107"/>
  <c r="DQ311"/>
  <c r="DR227"/>
  <c r="DQ313"/>
  <c r="DQ468"/>
  <c r="DQ265"/>
  <c r="DP301"/>
  <c r="DP167"/>
  <c r="DN148"/>
  <c r="DU30"/>
  <c r="DU305"/>
  <c r="DP130"/>
  <c r="DP276"/>
  <c r="DN79"/>
  <c r="DN111"/>
  <c r="DR150"/>
  <c r="DN214"/>
  <c r="DR335"/>
  <c r="DR188"/>
  <c r="DU224"/>
  <c r="DU131"/>
  <c r="DQ447"/>
  <c r="DP190"/>
  <c r="DR30"/>
  <c r="DP314"/>
  <c r="DP354"/>
  <c r="DQ247"/>
  <c r="DT279"/>
  <c r="DO321"/>
  <c r="DQ397"/>
  <c r="DO196"/>
  <c r="DQ266"/>
  <c r="DU358"/>
  <c r="DP384"/>
  <c r="DR281"/>
  <c r="DQ61"/>
  <c r="DQ114"/>
  <c r="DQ409"/>
  <c r="DU46"/>
  <c r="DQ391"/>
  <c r="DQ82"/>
  <c r="DR82"/>
  <c r="DR344"/>
  <c r="DU343"/>
  <c r="DP295"/>
  <c r="EW392"/>
  <c r="EW423"/>
  <c r="EW466"/>
  <c r="EW471"/>
  <c r="EW546"/>
  <c r="EW562"/>
  <c r="EW567"/>
  <c r="EV26"/>
  <c r="EV27"/>
  <c r="EZ27" s="1"/>
  <c r="EV31"/>
  <c r="EZ31" s="1"/>
  <c r="EV35"/>
  <c r="EZ35" s="1"/>
  <c r="EV38"/>
  <c r="EV42"/>
  <c r="EV43"/>
  <c r="EZ43" s="1"/>
  <c r="EV46"/>
  <c r="EZ46" s="1"/>
  <c r="EV47"/>
  <c r="EZ47" s="1"/>
  <c r="EV54"/>
  <c r="EZ54" s="1"/>
  <c r="EV58"/>
  <c r="EV59"/>
  <c r="EV63"/>
  <c r="EZ63" s="1"/>
  <c r="EV67"/>
  <c r="EZ67" s="1"/>
  <c r="EV70"/>
  <c r="EV74"/>
  <c r="EV75"/>
  <c r="EZ75" s="1"/>
  <c r="EV78"/>
  <c r="EZ78" s="1"/>
  <c r="EV79"/>
  <c r="EZ79" s="1"/>
  <c r="EV86"/>
  <c r="EZ86" s="1"/>
  <c r="EV90"/>
  <c r="EV91"/>
  <c r="EV95"/>
  <c r="EZ95" s="1"/>
  <c r="EW158"/>
  <c r="EW286"/>
  <c r="EW307"/>
  <c r="EW318"/>
  <c r="EW339"/>
  <c r="EW361"/>
  <c r="EW372"/>
  <c r="EW393"/>
  <c r="EW404"/>
  <c r="EW435"/>
  <c r="EW446"/>
  <c r="EW467"/>
  <c r="EW478"/>
  <c r="EZ478" s="1"/>
  <c r="EW482"/>
  <c r="EW487"/>
  <c r="EW498"/>
  <c r="EW306"/>
  <c r="EW327"/>
  <c r="EW360"/>
  <c r="EW381"/>
  <c r="EW408"/>
  <c r="EW434"/>
  <c r="EW439"/>
  <c r="EW455"/>
  <c r="EW550"/>
  <c r="EW555"/>
  <c r="EW566"/>
  <c r="EW571"/>
  <c r="EW582"/>
  <c r="EW587"/>
  <c r="EW598"/>
  <c r="EW503"/>
  <c r="EW514"/>
  <c r="EW519"/>
  <c r="EW530"/>
  <c r="EW535"/>
  <c r="EW551"/>
  <c r="EW583"/>
  <c r="EW594"/>
  <c r="EW474"/>
  <c r="EY26"/>
  <c r="EX29"/>
  <c r="EX31"/>
  <c r="EX34"/>
  <c r="EY34"/>
  <c r="EX37"/>
  <c r="EY37"/>
  <c r="EX39"/>
  <c r="EY39"/>
  <c r="EX42"/>
  <c r="EY42"/>
  <c r="EX45"/>
  <c r="EY45"/>
  <c r="EX47"/>
  <c r="EY47"/>
  <c r="EX50"/>
  <c r="EY50"/>
  <c r="EX53"/>
  <c r="EY53"/>
  <c r="EX55"/>
  <c r="EY55"/>
  <c r="EX58"/>
  <c r="EY58"/>
  <c r="EX61"/>
  <c r="EX63"/>
  <c r="EY63"/>
  <c r="EY66"/>
  <c r="EY69"/>
  <c r="EY74"/>
  <c r="EY77"/>
  <c r="EY79"/>
  <c r="EY85"/>
  <c r="EY87"/>
  <c r="EY90"/>
  <c r="EY93"/>
  <c r="EY95"/>
  <c r="EX114"/>
  <c r="EY114"/>
  <c r="EX117"/>
  <c r="EY117"/>
  <c r="EX119"/>
  <c r="EY119"/>
  <c r="EX122"/>
  <c r="EY122"/>
  <c r="EX125"/>
  <c r="EY125"/>
  <c r="EX127"/>
  <c r="EY127"/>
  <c r="EX130"/>
  <c r="EY130"/>
  <c r="EX133"/>
  <c r="EY133"/>
  <c r="EX135"/>
  <c r="EY135"/>
  <c r="EX138"/>
  <c r="EY138"/>
  <c r="EX141"/>
  <c r="EY141"/>
  <c r="EX143"/>
  <c r="EY143"/>
  <c r="EX162"/>
  <c r="EY162"/>
  <c r="EX165"/>
  <c r="EX167"/>
  <c r="EY167"/>
  <c r="EX174"/>
  <c r="EY174"/>
  <c r="EY177"/>
  <c r="EY179"/>
  <c r="EY182"/>
  <c r="EY189"/>
  <c r="EY191"/>
  <c r="EX198"/>
  <c r="EY198"/>
  <c r="EY201"/>
  <c r="EX201"/>
  <c r="EX203"/>
  <c r="EY206"/>
  <c r="EX206"/>
  <c r="EY209"/>
  <c r="EX209"/>
  <c r="EY211"/>
  <c r="EX211"/>
  <c r="EX214"/>
  <c r="EY221"/>
  <c r="EX221"/>
  <c r="EX223"/>
  <c r="EY226"/>
  <c r="EX226"/>
  <c r="EX229"/>
  <c r="EY231"/>
  <c r="EX231"/>
  <c r="EX234"/>
  <c r="EY237"/>
  <c r="EX237"/>
  <c r="EX239"/>
  <c r="EY246"/>
  <c r="EX246"/>
  <c r="EX249"/>
  <c r="EY251"/>
  <c r="EX251"/>
  <c r="EX254"/>
  <c r="EY257"/>
  <c r="EX257"/>
  <c r="EX259"/>
  <c r="EY266"/>
  <c r="EX266"/>
  <c r="EX269"/>
  <c r="EY271"/>
  <c r="EX271"/>
  <c r="EX274"/>
  <c r="EY277"/>
  <c r="EX277"/>
  <c r="EX279"/>
  <c r="EY282"/>
  <c r="EX282"/>
  <c r="EX285"/>
  <c r="EY287"/>
  <c r="EX287"/>
  <c r="EX290"/>
  <c r="EY293"/>
  <c r="EX293"/>
  <c r="EX295"/>
  <c r="EY298"/>
  <c r="EX298"/>
  <c r="EX301"/>
  <c r="EY303"/>
  <c r="EX303"/>
  <c r="EX306"/>
  <c r="EY309"/>
  <c r="EX309"/>
  <c r="EX311"/>
  <c r="EY314"/>
  <c r="EX314"/>
  <c r="EY318"/>
  <c r="EX318"/>
  <c r="EY321"/>
  <c r="EX321"/>
  <c r="EY323"/>
  <c r="EX323"/>
  <c r="EY326"/>
  <c r="EX326"/>
  <c r="EY329"/>
  <c r="EX329"/>
  <c r="EY331"/>
  <c r="EX331"/>
  <c r="EY334"/>
  <c r="EX334"/>
  <c r="EY337"/>
  <c r="EX337"/>
  <c r="EY339"/>
  <c r="EX339"/>
  <c r="EY342"/>
  <c r="EX342"/>
  <c r="EY345"/>
  <c r="EX345"/>
  <c r="EY347"/>
  <c r="EX347"/>
  <c r="EY355"/>
  <c r="EX355"/>
  <c r="EY357"/>
  <c r="EX357"/>
  <c r="EY360"/>
  <c r="EX360"/>
  <c r="EY363"/>
  <c r="EX363"/>
  <c r="EY365"/>
  <c r="EX365"/>
  <c r="EY368"/>
  <c r="EX368"/>
  <c r="EY371"/>
  <c r="EX371"/>
  <c r="EX373"/>
  <c r="EX376"/>
  <c r="EY379"/>
  <c r="EY381"/>
  <c r="EX384"/>
  <c r="EX387"/>
  <c r="EY389"/>
  <c r="EX392"/>
  <c r="EY395"/>
  <c r="EX397"/>
  <c r="EY403"/>
  <c r="EY421"/>
  <c r="EY426"/>
  <c r="EY450"/>
  <c r="EY481"/>
  <c r="EX483"/>
  <c r="EY486"/>
  <c r="EY489"/>
  <c r="EY491"/>
  <c r="EY494"/>
  <c r="EX494"/>
  <c r="EX499"/>
  <c r="EX502"/>
  <c r="EX505"/>
  <c r="EX507"/>
  <c r="EX510"/>
  <c r="EX513"/>
  <c r="EY515"/>
  <c r="EX518"/>
  <c r="EY521"/>
  <c r="EY523"/>
  <c r="EY526"/>
  <c r="EX529"/>
  <c r="EY531"/>
  <c r="EX534"/>
  <c r="EY537"/>
  <c r="EX539"/>
  <c r="EY542"/>
  <c r="EY545"/>
  <c r="EX547"/>
  <c r="EY550"/>
  <c r="EY553"/>
  <c r="EX555"/>
  <c r="EX558"/>
  <c r="EY561"/>
  <c r="EY563"/>
  <c r="EY566"/>
  <c r="EX569"/>
  <c r="EY571"/>
  <c r="EX574"/>
  <c r="EX577"/>
  <c r="EY315"/>
  <c r="EX315"/>
  <c r="EY33"/>
  <c r="EX35"/>
  <c r="EX41"/>
  <c r="EX46"/>
  <c r="EX51"/>
  <c r="EX54"/>
  <c r="EX59"/>
  <c r="EY62"/>
  <c r="EY83"/>
  <c r="EY89"/>
  <c r="EX113"/>
  <c r="EX118"/>
  <c r="EX121"/>
  <c r="EX126"/>
  <c r="EX131"/>
  <c r="EX137"/>
  <c r="EX139"/>
  <c r="EX161"/>
  <c r="EX163"/>
  <c r="EX166"/>
  <c r="EX175"/>
  <c r="EX181"/>
  <c r="EX197"/>
  <c r="EX199"/>
  <c r="EX202"/>
  <c r="EX205"/>
  <c r="EX207"/>
  <c r="EX210"/>
  <c r="EX213"/>
  <c r="EX215"/>
  <c r="EY222"/>
  <c r="EX225"/>
  <c r="EY227"/>
  <c r="EY230"/>
  <c r="EY233"/>
  <c r="EY235"/>
  <c r="EX238"/>
  <c r="EY245"/>
  <c r="EY247"/>
  <c r="EY250"/>
  <c r="EX253"/>
  <c r="EX255"/>
  <c r="EX258"/>
  <c r="EX265"/>
  <c r="EY267"/>
  <c r="EY270"/>
  <c r="EX273"/>
  <c r="EX278"/>
  <c r="EY281"/>
  <c r="EX283"/>
  <c r="EY286"/>
  <c r="EY289"/>
  <c r="EY291"/>
  <c r="EX294"/>
  <c r="EY297"/>
  <c r="EX302"/>
  <c r="EY305"/>
  <c r="EY307"/>
  <c r="EY310"/>
  <c r="EY313"/>
  <c r="EX346"/>
  <c r="EX356"/>
  <c r="EX361"/>
  <c r="EX364"/>
  <c r="EX367"/>
  <c r="EX369"/>
  <c r="EX372"/>
  <c r="EX375"/>
  <c r="EX377"/>
  <c r="EY373"/>
  <c r="EY376"/>
  <c r="EX379"/>
  <c r="EX381"/>
  <c r="EY384"/>
  <c r="EY387"/>
  <c r="EX389"/>
  <c r="EY392"/>
  <c r="EX395"/>
  <c r="EY397"/>
  <c r="EY400"/>
  <c r="EY405"/>
  <c r="EY408"/>
  <c r="EY423"/>
  <c r="EY437"/>
  <c r="EY439"/>
  <c r="EY442"/>
  <c r="EY445"/>
  <c r="EY483"/>
  <c r="EX486"/>
  <c r="EX489"/>
  <c r="EX491"/>
  <c r="EY497"/>
  <c r="EX497"/>
  <c r="EY499"/>
  <c r="EY502"/>
  <c r="EY505"/>
  <c r="EY507"/>
  <c r="EY510"/>
  <c r="EY513"/>
  <c r="EX515"/>
  <c r="EY518"/>
  <c r="EX521"/>
  <c r="EX523"/>
  <c r="EX526"/>
  <c r="EY529"/>
  <c r="EX531"/>
  <c r="EY534"/>
  <c r="EX537"/>
  <c r="EY539"/>
  <c r="EX542"/>
  <c r="EX545"/>
  <c r="EY547"/>
  <c r="EX550"/>
  <c r="EX553"/>
  <c r="EY555"/>
  <c r="EY558"/>
  <c r="EX561"/>
  <c r="EX563"/>
  <c r="EX566"/>
  <c r="EY569"/>
  <c r="EX571"/>
  <c r="EY574"/>
  <c r="EY577"/>
  <c r="EY27"/>
  <c r="EX30"/>
  <c r="EX33"/>
  <c r="EX38"/>
  <c r="EX43"/>
  <c r="EX49"/>
  <c r="EX57"/>
  <c r="EX62"/>
  <c r="EY67"/>
  <c r="EY73"/>
  <c r="EY78"/>
  <c r="EX115"/>
  <c r="EX123"/>
  <c r="EX129"/>
  <c r="EX134"/>
  <c r="EX142"/>
  <c r="EY161"/>
  <c r="EY163"/>
  <c r="EY166"/>
  <c r="EX173"/>
  <c r="EX178"/>
  <c r="EX183"/>
  <c r="EX190"/>
  <c r="EY199"/>
  <c r="EY205"/>
  <c r="EY210"/>
  <c r="EY215"/>
  <c r="EX222"/>
  <c r="EY225"/>
  <c r="EX227"/>
  <c r="EX230"/>
  <c r="EX233"/>
  <c r="EX235"/>
  <c r="EY238"/>
  <c r="EX245"/>
  <c r="EX247"/>
  <c r="EX250"/>
  <c r="EY253"/>
  <c r="EY255"/>
  <c r="EY258"/>
  <c r="EY265"/>
  <c r="EX267"/>
  <c r="EX270"/>
  <c r="EY273"/>
  <c r="EY275"/>
  <c r="EX275"/>
  <c r="EY278"/>
  <c r="EX281"/>
  <c r="EY283"/>
  <c r="EX286"/>
  <c r="EX289"/>
  <c r="EX291"/>
  <c r="EY294"/>
  <c r="EX297"/>
  <c r="EY299"/>
  <c r="EX299"/>
  <c r="EY302"/>
  <c r="EX305"/>
  <c r="EX307"/>
  <c r="EX310"/>
  <c r="EX313"/>
  <c r="EX317"/>
  <c r="EX319"/>
  <c r="EX322"/>
  <c r="EX325"/>
  <c r="EX327"/>
  <c r="EX330"/>
  <c r="EX333"/>
  <c r="EX335"/>
  <c r="EX338"/>
  <c r="EX341"/>
  <c r="EX343"/>
  <c r="EX349"/>
  <c r="EX359"/>
  <c r="EX380"/>
  <c r="EX383"/>
  <c r="EX385"/>
  <c r="EX388"/>
  <c r="EX391"/>
  <c r="EX393"/>
  <c r="EX396"/>
  <c r="EY458"/>
  <c r="EY461"/>
  <c r="EY463"/>
  <c r="EY466"/>
  <c r="EY469"/>
  <c r="EY471"/>
  <c r="EY474"/>
  <c r="EY477"/>
  <c r="EY479"/>
  <c r="EY578"/>
  <c r="EX578"/>
  <c r="EY581"/>
  <c r="EX581"/>
  <c r="EY583"/>
  <c r="EX583"/>
  <c r="EY586"/>
  <c r="EX586"/>
  <c r="EY589"/>
  <c r="EX589"/>
  <c r="EY591"/>
  <c r="EX591"/>
  <c r="EY594"/>
  <c r="EX594"/>
  <c r="EY597"/>
  <c r="EX597"/>
  <c r="EY599"/>
  <c r="EX599"/>
  <c r="EV34"/>
  <c r="EZ34" s="1"/>
  <c r="EV39"/>
  <c r="EV50"/>
  <c r="EZ50" s="1"/>
  <c r="EV55"/>
  <c r="EV66"/>
  <c r="EZ66" s="1"/>
  <c r="EV71"/>
  <c r="EV82"/>
  <c r="EZ82" s="1"/>
  <c r="EV87"/>
  <c r="EV98"/>
  <c r="EW126"/>
  <c r="EW131"/>
  <c r="EW179"/>
  <c r="EW206"/>
  <c r="EW211"/>
  <c r="EW227"/>
  <c r="EW254"/>
  <c r="EW270"/>
  <c r="EW291"/>
  <c r="EW302"/>
  <c r="EW323"/>
  <c r="EW334"/>
  <c r="EW356"/>
  <c r="EW377"/>
  <c r="EW388"/>
  <c r="EW409"/>
  <c r="EW430"/>
  <c r="EW451"/>
  <c r="EW462"/>
  <c r="EW475"/>
  <c r="EZ475" s="1"/>
  <c r="EW103"/>
  <c r="EW114"/>
  <c r="EW119"/>
  <c r="EW130"/>
  <c r="EW135"/>
  <c r="EW146"/>
  <c r="EW151"/>
  <c r="EW162"/>
  <c r="EW167"/>
  <c r="EW178"/>
  <c r="EW183"/>
  <c r="EW194"/>
  <c r="EW210"/>
  <c r="EW215"/>
  <c r="EW226"/>
  <c r="EW231"/>
  <c r="EW242"/>
  <c r="EW247"/>
  <c r="EW258"/>
  <c r="EW263"/>
  <c r="EW274"/>
  <c r="EW279"/>
  <c r="EW290"/>
  <c r="EW322"/>
  <c r="EW397"/>
  <c r="EW450"/>
  <c r="EW518"/>
  <c r="EW539"/>
  <c r="EW578"/>
  <c r="EW599"/>
  <c r="EY25"/>
  <c r="EY217"/>
  <c r="EX217"/>
  <c r="EY241"/>
  <c r="EX241"/>
  <c r="EX186"/>
  <c r="EY186"/>
  <c r="EX194"/>
  <c r="EY194"/>
  <c r="EY218"/>
  <c r="EX218"/>
  <c r="EY242"/>
  <c r="EX242"/>
  <c r="EY262"/>
  <c r="EX262"/>
  <c r="EY352"/>
  <c r="EX352"/>
  <c r="EX185"/>
  <c r="EY185"/>
  <c r="EX193"/>
  <c r="EY193"/>
  <c r="EY261"/>
  <c r="EX261"/>
  <c r="EY351"/>
  <c r="EX351"/>
  <c r="EX187"/>
  <c r="EY187"/>
  <c r="EX195"/>
  <c r="EY195"/>
  <c r="EY219"/>
  <c r="EX219"/>
  <c r="EY243"/>
  <c r="EX243"/>
  <c r="EY263"/>
  <c r="EX263"/>
  <c r="EY353"/>
  <c r="EX353"/>
  <c r="EW506"/>
  <c r="EW511"/>
  <c r="EW522"/>
  <c r="EW527"/>
  <c r="EW538"/>
  <c r="EW543"/>
  <c r="EW554"/>
  <c r="EW559"/>
  <c r="EW570"/>
  <c r="EW575"/>
  <c r="EW586"/>
  <c r="EW591"/>
  <c r="EW25"/>
  <c r="EW199"/>
  <c r="EV506"/>
  <c r="EV511"/>
  <c r="EV522"/>
  <c r="EZ522" s="1"/>
  <c r="EV527"/>
  <c r="EV538"/>
  <c r="EZ538" s="1"/>
  <c r="EV543"/>
  <c r="EV554"/>
  <c r="EZ554" s="1"/>
  <c r="EV559"/>
  <c r="EV570"/>
  <c r="EZ570" s="1"/>
  <c r="EV575"/>
  <c r="EV586"/>
  <c r="EV591"/>
  <c r="EZ62"/>
  <c r="EZ70"/>
  <c r="EZ71"/>
  <c r="EZ74"/>
  <c r="EZ83"/>
  <c r="EZ87"/>
  <c r="EZ90"/>
  <c r="EZ91"/>
  <c r="EZ94"/>
  <c r="EZ98"/>
  <c r="EV110"/>
  <c r="EV115"/>
  <c r="EZ115" s="1"/>
  <c r="EV126"/>
  <c r="EV131"/>
  <c r="EV142"/>
  <c r="EV147"/>
  <c r="EZ147" s="1"/>
  <c r="EV158"/>
  <c r="EV163"/>
  <c r="EZ163" s="1"/>
  <c r="EV174"/>
  <c r="EV179"/>
  <c r="EV190"/>
  <c r="EV195"/>
  <c r="EZ195" s="1"/>
  <c r="EV206"/>
  <c r="EV211"/>
  <c r="EV222"/>
  <c r="EZ222" s="1"/>
  <c r="EV227"/>
  <c r="EZ227" s="1"/>
  <c r="EV238"/>
  <c r="EZ238" s="1"/>
  <c r="EV243"/>
  <c r="EZ243" s="1"/>
  <c r="EV254"/>
  <c r="EZ254" s="1"/>
  <c r="EV259"/>
  <c r="EZ259" s="1"/>
  <c r="EV270"/>
  <c r="EV275"/>
  <c r="EZ275" s="1"/>
  <c r="EV286"/>
  <c r="EV291"/>
  <c r="EZ291" s="1"/>
  <c r="EV302"/>
  <c r="EV307"/>
  <c r="EV318"/>
  <c r="EV323"/>
  <c r="EZ323" s="1"/>
  <c r="EV334"/>
  <c r="EV339"/>
  <c r="EZ339" s="1"/>
  <c r="EV356"/>
  <c r="EV361"/>
  <c r="EZ361" s="1"/>
  <c r="EV372"/>
  <c r="EV377"/>
  <c r="EZ377" s="1"/>
  <c r="EV388"/>
  <c r="EV393"/>
  <c r="EZ393" s="1"/>
  <c r="EV404"/>
  <c r="EV409"/>
  <c r="EZ409" s="1"/>
  <c r="EV430"/>
  <c r="EV435"/>
  <c r="EZ435" s="1"/>
  <c r="EV446"/>
  <c r="EV451"/>
  <c r="EZ451" s="1"/>
  <c r="EV462"/>
  <c r="EV467"/>
  <c r="EV103"/>
  <c r="EZ103" s="1"/>
  <c r="EV114"/>
  <c r="EV119"/>
  <c r="EZ119" s="1"/>
  <c r="EV130"/>
  <c r="EZ130" s="1"/>
  <c r="EV135"/>
  <c r="EZ135" s="1"/>
  <c r="EV146"/>
  <c r="EZ146" s="1"/>
  <c r="EV151"/>
  <c r="EZ151" s="1"/>
  <c r="EV162"/>
  <c r="EZ162" s="1"/>
  <c r="EV167"/>
  <c r="EZ167" s="1"/>
  <c r="EV178"/>
  <c r="EV183"/>
  <c r="EZ183" s="1"/>
  <c r="EV194"/>
  <c r="EZ194" s="1"/>
  <c r="EV199"/>
  <c r="EV210"/>
  <c r="EZ210" s="1"/>
  <c r="EV215"/>
  <c r="EV226"/>
  <c r="EZ226" s="1"/>
  <c r="EV231"/>
  <c r="EV242"/>
  <c r="EZ242" s="1"/>
  <c r="EV247"/>
  <c r="EV258"/>
  <c r="EZ258" s="1"/>
  <c r="EV263"/>
  <c r="EV274"/>
  <c r="EZ274" s="1"/>
  <c r="EV279"/>
  <c r="EV290"/>
  <c r="EZ290" s="1"/>
  <c r="EZ30"/>
  <c r="EZ38"/>
  <c r="EZ39"/>
  <c r="EZ42"/>
  <c r="EZ51"/>
  <c r="EZ55"/>
  <c r="EZ58"/>
  <c r="EZ59"/>
  <c r="EV295"/>
  <c r="EZ295" s="1"/>
  <c r="EV306"/>
  <c r="EV311"/>
  <c r="EZ311" s="1"/>
  <c r="EV322"/>
  <c r="EV327"/>
  <c r="EZ327" s="1"/>
  <c r="EV338"/>
  <c r="EZ338" s="1"/>
  <c r="EV343"/>
  <c r="EZ343" s="1"/>
  <c r="EV360"/>
  <c r="EZ360" s="1"/>
  <c r="EV365"/>
  <c r="EZ365" s="1"/>
  <c r="EV376"/>
  <c r="EZ376" s="1"/>
  <c r="EV381"/>
  <c r="EZ381" s="1"/>
  <c r="EV392"/>
  <c r="EZ392" s="1"/>
  <c r="EV397"/>
  <c r="EZ397" s="1"/>
  <c r="EV408"/>
  <c r="EV423"/>
  <c r="EZ423" s="1"/>
  <c r="EV434"/>
  <c r="EV439"/>
  <c r="EV450"/>
  <c r="EV455"/>
  <c r="EZ455" s="1"/>
  <c r="EV466"/>
  <c r="EZ466" s="1"/>
  <c r="EV471"/>
  <c r="EZ471" s="1"/>
  <c r="EV507"/>
  <c r="EZ507" s="1"/>
  <c r="EV518"/>
  <c r="EZ518" s="1"/>
  <c r="EV523"/>
  <c r="EZ523" s="1"/>
  <c r="EV534"/>
  <c r="EZ534" s="1"/>
  <c r="EV539"/>
  <c r="EV550"/>
  <c r="EV555"/>
  <c r="EZ555" s="1"/>
  <c r="EV566"/>
  <c r="EV571"/>
  <c r="EV582"/>
  <c r="EV587"/>
  <c r="EV598"/>
  <c r="EV474"/>
  <c r="EV33"/>
  <c r="EV45"/>
  <c r="EV53"/>
  <c r="EV57"/>
  <c r="EV69"/>
  <c r="EV73"/>
  <c r="EV81"/>
  <c r="EV99"/>
  <c r="EZ99" s="1"/>
  <c r="EW121"/>
  <c r="EV121"/>
  <c r="EW153"/>
  <c r="EV153"/>
  <c r="EW185"/>
  <c r="EV185"/>
  <c r="EW233"/>
  <c r="EV233"/>
  <c r="EW265"/>
  <c r="EV265"/>
  <c r="EW297"/>
  <c r="EV297"/>
  <c r="EW345"/>
  <c r="EV345"/>
  <c r="EW367"/>
  <c r="EV367"/>
  <c r="EW399"/>
  <c r="EV399"/>
  <c r="EW441"/>
  <c r="EV441"/>
  <c r="EW473"/>
  <c r="EV473"/>
  <c r="EW477"/>
  <c r="EW485"/>
  <c r="EW493"/>
  <c r="EW501"/>
  <c r="EW125"/>
  <c r="EV125"/>
  <c r="EW157"/>
  <c r="EV157"/>
  <c r="EW189"/>
  <c r="EV189"/>
  <c r="EW221"/>
  <c r="EV221"/>
  <c r="EW269"/>
  <c r="EV269"/>
  <c r="EW301"/>
  <c r="EV301"/>
  <c r="EW333"/>
  <c r="EV333"/>
  <c r="EW355"/>
  <c r="EV355"/>
  <c r="EW371"/>
  <c r="EV371"/>
  <c r="EW387"/>
  <c r="EV387"/>
  <c r="EW403"/>
  <c r="EV403"/>
  <c r="EW429"/>
  <c r="EV429"/>
  <c r="EW445"/>
  <c r="EV445"/>
  <c r="EW461"/>
  <c r="EV461"/>
  <c r="EV502"/>
  <c r="EZ502" s="1"/>
  <c r="EW513"/>
  <c r="EV513"/>
  <c r="EW529"/>
  <c r="EV529"/>
  <c r="EW545"/>
  <c r="EV545"/>
  <c r="EW561"/>
  <c r="EV561"/>
  <c r="EW577"/>
  <c r="EV577"/>
  <c r="EW593"/>
  <c r="EV593"/>
  <c r="EW517"/>
  <c r="EV517"/>
  <c r="EW533"/>
  <c r="EV533"/>
  <c r="EW549"/>
  <c r="EV549"/>
  <c r="EW565"/>
  <c r="EV565"/>
  <c r="EW581"/>
  <c r="EV581"/>
  <c r="EW597"/>
  <c r="EV597"/>
  <c r="EV25"/>
  <c r="EZ110"/>
  <c r="EZ142"/>
  <c r="EZ174"/>
  <c r="EZ307"/>
  <c r="EZ356"/>
  <c r="EZ388"/>
  <c r="EZ430"/>
  <c r="EZ462"/>
  <c r="EZ408"/>
  <c r="EZ506"/>
  <c r="EV29"/>
  <c r="EV37"/>
  <c r="EV41"/>
  <c r="EV49"/>
  <c r="EV61"/>
  <c r="EV65"/>
  <c r="EV77"/>
  <c r="EV85"/>
  <c r="EV89"/>
  <c r="EV93"/>
  <c r="EV97"/>
  <c r="EW105"/>
  <c r="EV105"/>
  <c r="EW137"/>
  <c r="EV137"/>
  <c r="EW169"/>
  <c r="EV169"/>
  <c r="EW201"/>
  <c r="EV201"/>
  <c r="EW217"/>
  <c r="EV217"/>
  <c r="EW249"/>
  <c r="EV249"/>
  <c r="EW281"/>
  <c r="EV281"/>
  <c r="EW313"/>
  <c r="EV313"/>
  <c r="EW329"/>
  <c r="EV329"/>
  <c r="EW351"/>
  <c r="EV351"/>
  <c r="EW383"/>
  <c r="EV383"/>
  <c r="EW425"/>
  <c r="EV425"/>
  <c r="EW457"/>
  <c r="EV457"/>
  <c r="EW481"/>
  <c r="EW489"/>
  <c r="EW497"/>
  <c r="EW109"/>
  <c r="EV109"/>
  <c r="EW141"/>
  <c r="EV141"/>
  <c r="EW173"/>
  <c r="EV173"/>
  <c r="EW205"/>
  <c r="EV205"/>
  <c r="EW237"/>
  <c r="EV237"/>
  <c r="EW253"/>
  <c r="EV253"/>
  <c r="EW285"/>
  <c r="EV285"/>
  <c r="EW317"/>
  <c r="EV317"/>
  <c r="EW349"/>
  <c r="EV349"/>
  <c r="EW26"/>
  <c r="EW29"/>
  <c r="EW33"/>
  <c r="EW37"/>
  <c r="EW41"/>
  <c r="EW45"/>
  <c r="EW49"/>
  <c r="EW53"/>
  <c r="EW57"/>
  <c r="EW61"/>
  <c r="EW65"/>
  <c r="EW69"/>
  <c r="EW73"/>
  <c r="EW77"/>
  <c r="EW81"/>
  <c r="EW85"/>
  <c r="EW89"/>
  <c r="EW93"/>
  <c r="EW97"/>
  <c r="EW113"/>
  <c r="EV113"/>
  <c r="EW129"/>
  <c r="EV129"/>
  <c r="EW145"/>
  <c r="EV145"/>
  <c r="EW161"/>
  <c r="EV161"/>
  <c r="EW177"/>
  <c r="EV177"/>
  <c r="EW193"/>
  <c r="EV193"/>
  <c r="EW209"/>
  <c r="EV209"/>
  <c r="EW225"/>
  <c r="EV225"/>
  <c r="EW241"/>
  <c r="EV241"/>
  <c r="EW257"/>
  <c r="EV257"/>
  <c r="EW273"/>
  <c r="EV273"/>
  <c r="EW289"/>
  <c r="EV289"/>
  <c r="EW305"/>
  <c r="EV305"/>
  <c r="EW321"/>
  <c r="EV321"/>
  <c r="EW337"/>
  <c r="EV337"/>
  <c r="EW359"/>
  <c r="EV359"/>
  <c r="EW375"/>
  <c r="EV375"/>
  <c r="EW391"/>
  <c r="EV391"/>
  <c r="EW407"/>
  <c r="EV407"/>
  <c r="EW433"/>
  <c r="EV433"/>
  <c r="EW449"/>
  <c r="EV449"/>
  <c r="EW465"/>
  <c r="EV465"/>
  <c r="EV477"/>
  <c r="EV481"/>
  <c r="EV485"/>
  <c r="EV489"/>
  <c r="EV493"/>
  <c r="EV497"/>
  <c r="EV501"/>
  <c r="EW101"/>
  <c r="EV101"/>
  <c r="EW117"/>
  <c r="EV117"/>
  <c r="EW133"/>
  <c r="EV133"/>
  <c r="EW149"/>
  <c r="EV149"/>
  <c r="EW165"/>
  <c r="EV165"/>
  <c r="EW181"/>
  <c r="EV181"/>
  <c r="EW197"/>
  <c r="EV197"/>
  <c r="EW213"/>
  <c r="EV213"/>
  <c r="EW229"/>
  <c r="EV229"/>
  <c r="EW245"/>
  <c r="EV245"/>
  <c r="EW261"/>
  <c r="EV261"/>
  <c r="EW277"/>
  <c r="EV277"/>
  <c r="EW293"/>
  <c r="EV293"/>
  <c r="EW309"/>
  <c r="EV309"/>
  <c r="EW325"/>
  <c r="EV325"/>
  <c r="EW341"/>
  <c r="EV341"/>
  <c r="EW363"/>
  <c r="EV363"/>
  <c r="EW379"/>
  <c r="EV379"/>
  <c r="EW395"/>
  <c r="EV395"/>
  <c r="EW421"/>
  <c r="EV421"/>
  <c r="EW437"/>
  <c r="EV437"/>
  <c r="EW453"/>
  <c r="EV453"/>
  <c r="EW469"/>
  <c r="EV469"/>
  <c r="EW505"/>
  <c r="EV505"/>
  <c r="EW521"/>
  <c r="EV521"/>
  <c r="EW537"/>
  <c r="EV537"/>
  <c r="EW553"/>
  <c r="EV553"/>
  <c r="EW569"/>
  <c r="EV569"/>
  <c r="EW585"/>
  <c r="EV585"/>
  <c r="EW509"/>
  <c r="EV509"/>
  <c r="EW525"/>
  <c r="EV525"/>
  <c r="EW541"/>
  <c r="EV541"/>
  <c r="EW557"/>
  <c r="EV557"/>
  <c r="EW573"/>
  <c r="EV573"/>
  <c r="EW589"/>
  <c r="EV589"/>
  <c r="EZ126"/>
  <c r="EZ190"/>
  <c r="EZ306"/>
  <c r="EV102"/>
  <c r="EZ102" s="1"/>
  <c r="EV107"/>
  <c r="EZ107" s="1"/>
  <c r="EV118"/>
  <c r="EZ118" s="1"/>
  <c r="EV123"/>
  <c r="EZ123" s="1"/>
  <c r="EV134"/>
  <c r="EZ134" s="1"/>
  <c r="EV139"/>
  <c r="EZ139" s="1"/>
  <c r="EV150"/>
  <c r="EZ150" s="1"/>
  <c r="EV155"/>
  <c r="EZ155" s="1"/>
  <c r="EV166"/>
  <c r="EZ166" s="1"/>
  <c r="EV171"/>
  <c r="EZ171" s="1"/>
  <c r="EV182"/>
  <c r="EZ182" s="1"/>
  <c r="EV187"/>
  <c r="EZ187" s="1"/>
  <c r="EV198"/>
  <c r="EZ198" s="1"/>
  <c r="EV203"/>
  <c r="EZ203" s="1"/>
  <c r="EV214"/>
  <c r="EZ214" s="1"/>
  <c r="EV219"/>
  <c r="EZ219" s="1"/>
  <c r="EV230"/>
  <c r="EZ230" s="1"/>
  <c r="EV235"/>
  <c r="EZ235" s="1"/>
  <c r="EV246"/>
  <c r="EZ246" s="1"/>
  <c r="EV251"/>
  <c r="EZ251" s="1"/>
  <c r="EV262"/>
  <c r="EZ262" s="1"/>
  <c r="EV267"/>
  <c r="EZ267" s="1"/>
  <c r="EV278"/>
  <c r="EZ278" s="1"/>
  <c r="EV283"/>
  <c r="EZ283" s="1"/>
  <c r="EV294"/>
  <c r="EZ294" s="1"/>
  <c r="EV299"/>
  <c r="EZ299" s="1"/>
  <c r="EV310"/>
  <c r="EZ310" s="1"/>
  <c r="EV315"/>
  <c r="EZ315" s="1"/>
  <c r="EV326"/>
  <c r="EZ326" s="1"/>
  <c r="EV331"/>
  <c r="EZ331" s="1"/>
  <c r="EV342"/>
  <c r="EZ342" s="1"/>
  <c r="EV347"/>
  <c r="EZ347" s="1"/>
  <c r="EV353"/>
  <c r="EZ353" s="1"/>
  <c r="EV364"/>
  <c r="EZ364" s="1"/>
  <c r="EV369"/>
  <c r="EZ369" s="1"/>
  <c r="EV380"/>
  <c r="EZ380" s="1"/>
  <c r="EV385"/>
  <c r="EZ385" s="1"/>
  <c r="EV396"/>
  <c r="EZ396" s="1"/>
  <c r="EV401"/>
  <c r="EZ401" s="1"/>
  <c r="EV422"/>
  <c r="EZ422" s="1"/>
  <c r="EV427"/>
  <c r="EZ427" s="1"/>
  <c r="EV438"/>
  <c r="EZ438" s="1"/>
  <c r="EV443"/>
  <c r="EZ443" s="1"/>
  <c r="EV454"/>
  <c r="EZ454" s="1"/>
  <c r="EV459"/>
  <c r="EZ459" s="1"/>
  <c r="EV470"/>
  <c r="EZ470" s="1"/>
  <c r="EZ479"/>
  <c r="EZ482"/>
  <c r="EZ483"/>
  <c r="EZ486"/>
  <c r="EZ487"/>
  <c r="EZ490"/>
  <c r="EZ491"/>
  <c r="EZ494"/>
  <c r="EZ495"/>
  <c r="EZ498"/>
  <c r="EZ499"/>
  <c r="EV106"/>
  <c r="EZ106" s="1"/>
  <c r="EV111"/>
  <c r="EZ111" s="1"/>
  <c r="EV122"/>
  <c r="EZ122" s="1"/>
  <c r="EV127"/>
  <c r="EZ127" s="1"/>
  <c r="EV138"/>
  <c r="EZ138" s="1"/>
  <c r="EV143"/>
  <c r="EZ143" s="1"/>
  <c r="EV154"/>
  <c r="EZ154" s="1"/>
  <c r="EV159"/>
  <c r="EZ159" s="1"/>
  <c r="EV170"/>
  <c r="EZ170" s="1"/>
  <c r="EV175"/>
  <c r="EZ175" s="1"/>
  <c r="EV186"/>
  <c r="EZ186" s="1"/>
  <c r="EV191"/>
  <c r="EZ191" s="1"/>
  <c r="EV202"/>
  <c r="EZ202" s="1"/>
  <c r="EV207"/>
  <c r="EZ207" s="1"/>
  <c r="EV218"/>
  <c r="EZ218" s="1"/>
  <c r="EV223"/>
  <c r="EZ223" s="1"/>
  <c r="EV234"/>
  <c r="EZ234" s="1"/>
  <c r="EV239"/>
  <c r="EZ239" s="1"/>
  <c r="EV250"/>
  <c r="EZ250" s="1"/>
  <c r="EV255"/>
  <c r="EZ255" s="1"/>
  <c r="EV266"/>
  <c r="EZ266" s="1"/>
  <c r="EV271"/>
  <c r="EZ271" s="1"/>
  <c r="EV282"/>
  <c r="EZ282" s="1"/>
  <c r="EV287"/>
  <c r="EZ287" s="1"/>
  <c r="EV298"/>
  <c r="EZ298" s="1"/>
  <c r="EV303"/>
  <c r="EZ303" s="1"/>
  <c r="EV314"/>
  <c r="EZ314" s="1"/>
  <c r="EV319"/>
  <c r="EZ319" s="1"/>
  <c r="EV330"/>
  <c r="EZ330" s="1"/>
  <c r="EV335"/>
  <c r="EZ335" s="1"/>
  <c r="EV346"/>
  <c r="EZ346" s="1"/>
  <c r="EV352"/>
  <c r="EZ352" s="1"/>
  <c r="EV357"/>
  <c r="EZ357" s="1"/>
  <c r="EV368"/>
  <c r="EZ368" s="1"/>
  <c r="EV373"/>
  <c r="EZ373" s="1"/>
  <c r="EV384"/>
  <c r="EZ384" s="1"/>
  <c r="EV389"/>
  <c r="EZ389" s="1"/>
  <c r="EV400"/>
  <c r="EZ400" s="1"/>
  <c r="EV405"/>
  <c r="EZ405" s="1"/>
  <c r="EV426"/>
  <c r="EZ426" s="1"/>
  <c r="EV431"/>
  <c r="EZ431" s="1"/>
  <c r="EV442"/>
  <c r="EZ442" s="1"/>
  <c r="EV447"/>
  <c r="EZ447" s="1"/>
  <c r="EV458"/>
  <c r="EZ458" s="1"/>
  <c r="EV463"/>
  <c r="EZ463" s="1"/>
  <c r="EV510"/>
  <c r="EZ510" s="1"/>
  <c r="EV515"/>
  <c r="EZ515" s="1"/>
  <c r="EV526"/>
  <c r="EZ526" s="1"/>
  <c r="EV531"/>
  <c r="EZ531" s="1"/>
  <c r="EV542"/>
  <c r="EZ542" s="1"/>
  <c r="EV547"/>
  <c r="EZ547" s="1"/>
  <c r="EV558"/>
  <c r="EZ558" s="1"/>
  <c r="EV563"/>
  <c r="EZ563" s="1"/>
  <c r="EV574"/>
  <c r="EZ574" s="1"/>
  <c r="EV579"/>
  <c r="EZ579" s="1"/>
  <c r="EV590"/>
  <c r="EZ590" s="1"/>
  <c r="EV595"/>
  <c r="EZ595" s="1"/>
  <c r="EV503"/>
  <c r="EV514"/>
  <c r="EV519"/>
  <c r="EV530"/>
  <c r="EV535"/>
  <c r="EV546"/>
  <c r="EV551"/>
  <c r="EZ551" s="1"/>
  <c r="EV562"/>
  <c r="EZ562" s="1"/>
  <c r="EV567"/>
  <c r="EZ567" s="1"/>
  <c r="EV578"/>
  <c r="EZ578" s="1"/>
  <c r="EV583"/>
  <c r="EV594"/>
  <c r="EV599"/>
  <c r="EZ158" l="1"/>
  <c r="DP140"/>
  <c r="DP195"/>
  <c r="DR195"/>
  <c r="EZ594"/>
  <c r="EZ546"/>
  <c r="EZ530"/>
  <c r="EZ514"/>
  <c r="EZ598"/>
  <c r="EZ582"/>
  <c r="EZ566"/>
  <c r="EZ550"/>
  <c r="EZ439"/>
  <c r="EZ446"/>
  <c r="EZ404"/>
  <c r="EZ372"/>
  <c r="DT52"/>
  <c r="DR286"/>
  <c r="DR205"/>
  <c r="DR230"/>
  <c r="DR381"/>
  <c r="DR450"/>
  <c r="DR288"/>
  <c r="DT450"/>
  <c r="DR26"/>
  <c r="DR68"/>
  <c r="DQ296"/>
  <c r="DQ338"/>
  <c r="DU482"/>
  <c r="DU423"/>
  <c r="DQ292"/>
  <c r="DR342"/>
  <c r="DQ299"/>
  <c r="DU271"/>
  <c r="DP180"/>
  <c r="DS90"/>
  <c r="DR126"/>
  <c r="DQ97"/>
  <c r="DP132"/>
  <c r="DQ142"/>
  <c r="DR142"/>
  <c r="DR197"/>
  <c r="DP173"/>
  <c r="DQ211"/>
  <c r="DR211"/>
  <c r="DQ70"/>
  <c r="DR183"/>
  <c r="DR154"/>
  <c r="DQ373"/>
  <c r="DQ439"/>
  <c r="DQ130"/>
  <c r="DQ294"/>
  <c r="DR406"/>
  <c r="DR311"/>
  <c r="DP323"/>
  <c r="DP403"/>
  <c r="DP452"/>
  <c r="DT337"/>
  <c r="DS337"/>
  <c r="DU337"/>
  <c r="DU90"/>
  <c r="DU225"/>
  <c r="DT225"/>
  <c r="DS225"/>
  <c r="DU371"/>
  <c r="DT371"/>
  <c r="DS371"/>
  <c r="DU128"/>
  <c r="DT128"/>
  <c r="DS128"/>
  <c r="DS118"/>
  <c r="DU118"/>
  <c r="DT118"/>
  <c r="DR277"/>
  <c r="DO277"/>
  <c r="DU73"/>
  <c r="DT73"/>
  <c r="DS73"/>
  <c r="DS52"/>
  <c r="DU399"/>
  <c r="DT399"/>
  <c r="DS399"/>
  <c r="DS109"/>
  <c r="DU109"/>
  <c r="DT109"/>
  <c r="DS127"/>
  <c r="DU127"/>
  <c r="DT127"/>
  <c r="DU449"/>
  <c r="DT449"/>
  <c r="DS449"/>
  <c r="DU396"/>
  <c r="DT396"/>
  <c r="DS396"/>
  <c r="DU261"/>
  <c r="DT261"/>
  <c r="DS261"/>
  <c r="DS126"/>
  <c r="DU126"/>
  <c r="DT126"/>
  <c r="DS124"/>
  <c r="DU124"/>
  <c r="DT124"/>
  <c r="DS156"/>
  <c r="DU156"/>
  <c r="DT156"/>
  <c r="DU281"/>
  <c r="DT281"/>
  <c r="DS281"/>
  <c r="DR275"/>
  <c r="DO275"/>
  <c r="DT258"/>
  <c r="DS258"/>
  <c r="DU258"/>
  <c r="DU310"/>
  <c r="DT310"/>
  <c r="DS310"/>
  <c r="DT434"/>
  <c r="DS434"/>
  <c r="DU434"/>
  <c r="DO66"/>
  <c r="DS137"/>
  <c r="DU137"/>
  <c r="DT137"/>
  <c r="DR132"/>
  <c r="DT220"/>
  <c r="DS220"/>
  <c r="DU220"/>
  <c r="DU100"/>
  <c r="DT100"/>
  <c r="DS100"/>
  <c r="DT394"/>
  <c r="DS394"/>
  <c r="DU394"/>
  <c r="DU92"/>
  <c r="DT92"/>
  <c r="DS92"/>
  <c r="DU67"/>
  <c r="DT67"/>
  <c r="DS67"/>
  <c r="DT227"/>
  <c r="DS227"/>
  <c r="DU227"/>
  <c r="DT269"/>
  <c r="DS269"/>
  <c r="DU269"/>
  <c r="DT352"/>
  <c r="DS352"/>
  <c r="DU352"/>
  <c r="DR45"/>
  <c r="DP45"/>
  <c r="DP213"/>
  <c r="DS101"/>
  <c r="DU101"/>
  <c r="DT101"/>
  <c r="DP208"/>
  <c r="DP95"/>
  <c r="DT308"/>
  <c r="DS308"/>
  <c r="DU308"/>
  <c r="DT251"/>
  <c r="DS251"/>
  <c r="DU251"/>
  <c r="DR426"/>
  <c r="DP426"/>
  <c r="DU57"/>
  <c r="DT57"/>
  <c r="DS57"/>
  <c r="DQ350"/>
  <c r="DO350"/>
  <c r="DU122"/>
  <c r="DT122"/>
  <c r="DS122"/>
  <c r="DN135"/>
  <c r="DQ233"/>
  <c r="DQ180"/>
  <c r="DR180"/>
  <c r="DU174"/>
  <c r="DT174"/>
  <c r="DS174"/>
  <c r="DQ448"/>
  <c r="DN448"/>
  <c r="DR448"/>
  <c r="DQ383"/>
  <c r="DN383"/>
  <c r="DN159"/>
  <c r="DT404"/>
  <c r="DS404"/>
  <c r="DU404"/>
  <c r="DU93"/>
  <c r="DT93"/>
  <c r="DS93"/>
  <c r="DN35"/>
  <c r="DQ35"/>
  <c r="DR306"/>
  <c r="DP306"/>
  <c r="DP266"/>
  <c r="DO60"/>
  <c r="DP443"/>
  <c r="DP150"/>
  <c r="DP357"/>
  <c r="DU334"/>
  <c r="DO395"/>
  <c r="DQ337"/>
  <c r="DU450"/>
  <c r="DS271"/>
  <c r="DT271"/>
  <c r="DS458"/>
  <c r="DT458"/>
  <c r="DU221"/>
  <c r="DS224"/>
  <c r="DT224"/>
  <c r="DS46"/>
  <c r="DT46"/>
  <c r="DS355"/>
  <c r="DT355"/>
  <c r="DS30"/>
  <c r="DT30"/>
  <c r="DP478"/>
  <c r="DS68"/>
  <c r="DP32"/>
  <c r="DS263"/>
  <c r="DT263"/>
  <c r="DS305"/>
  <c r="DT305"/>
  <c r="DS131"/>
  <c r="DP482"/>
  <c r="DO180"/>
  <c r="DP131"/>
  <c r="DU476"/>
  <c r="DU421"/>
  <c r="DS343"/>
  <c r="DT343"/>
  <c r="DS440"/>
  <c r="DT440"/>
  <c r="DT157"/>
  <c r="DU157"/>
  <c r="DS358"/>
  <c r="DT358"/>
  <c r="DU26"/>
  <c r="DQ26"/>
  <c r="DS423"/>
  <c r="DT423"/>
  <c r="DS272"/>
  <c r="DT272"/>
  <c r="DS443"/>
  <c r="DT443"/>
  <c r="DU390"/>
  <c r="DQ390"/>
  <c r="DU279"/>
  <c r="DQ279"/>
  <c r="DS482"/>
  <c r="DT482"/>
  <c r="DU341"/>
  <c r="DQ341"/>
  <c r="DS123"/>
  <c r="DU123"/>
  <c r="DT123"/>
  <c r="DT328"/>
  <c r="DS328"/>
  <c r="DU328"/>
  <c r="DP353"/>
  <c r="DN353"/>
  <c r="DT435"/>
  <c r="DS435"/>
  <c r="DU435"/>
  <c r="DT329"/>
  <c r="DS329"/>
  <c r="DU329"/>
  <c r="DU372"/>
  <c r="DT372"/>
  <c r="DS372"/>
  <c r="DR58"/>
  <c r="DO58"/>
  <c r="DU161"/>
  <c r="DT161"/>
  <c r="DS161"/>
  <c r="DU274"/>
  <c r="DT274"/>
  <c r="DS274"/>
  <c r="DT218"/>
  <c r="DS218"/>
  <c r="DU218"/>
  <c r="DU388"/>
  <c r="DT388"/>
  <c r="DS388"/>
  <c r="DS86"/>
  <c r="DU86"/>
  <c r="DT86"/>
  <c r="DU188"/>
  <c r="DT188"/>
  <c r="DS188"/>
  <c r="DU291"/>
  <c r="DT291"/>
  <c r="DS291"/>
  <c r="DR436"/>
  <c r="DO436"/>
  <c r="DT330"/>
  <c r="DS330"/>
  <c r="DU330"/>
  <c r="DR33"/>
  <c r="DP33"/>
  <c r="DU199"/>
  <c r="DT199"/>
  <c r="DS199"/>
  <c r="DU483"/>
  <c r="DT483"/>
  <c r="DS483"/>
  <c r="DT479"/>
  <c r="DS479"/>
  <c r="DU479"/>
  <c r="DT55"/>
  <c r="DS55"/>
  <c r="DU55"/>
  <c r="DU463"/>
  <c r="DT463"/>
  <c r="DS463"/>
  <c r="DU473"/>
  <c r="DT473"/>
  <c r="DS473"/>
  <c r="DQ164"/>
  <c r="DO164"/>
  <c r="DT451"/>
  <c r="DS451"/>
  <c r="DU451"/>
  <c r="DU197"/>
  <c r="DT197"/>
  <c r="DS197"/>
  <c r="DP315"/>
  <c r="DQ326"/>
  <c r="DO326"/>
  <c r="DS125"/>
  <c r="DU125"/>
  <c r="DT125"/>
  <c r="DU171"/>
  <c r="DT171"/>
  <c r="DS171"/>
  <c r="DU168"/>
  <c r="DT168"/>
  <c r="DS168"/>
  <c r="DT219"/>
  <c r="DS219"/>
  <c r="DU219"/>
  <c r="DS187"/>
  <c r="DU187"/>
  <c r="DT187"/>
  <c r="DS155"/>
  <c r="DU155"/>
  <c r="DT155"/>
  <c r="DT454"/>
  <c r="DS454"/>
  <c r="DU454"/>
  <c r="DS182"/>
  <c r="DU182"/>
  <c r="DT182"/>
  <c r="DT255"/>
  <c r="DS255"/>
  <c r="DU255"/>
  <c r="DT235"/>
  <c r="DS235"/>
  <c r="DU235"/>
  <c r="DU133"/>
  <c r="DT133"/>
  <c r="DS133"/>
  <c r="DT324"/>
  <c r="DS324"/>
  <c r="DU324"/>
  <c r="DU102"/>
  <c r="DT102"/>
  <c r="DS102"/>
  <c r="DS74"/>
  <c r="DU74"/>
  <c r="DT74"/>
  <c r="DT348"/>
  <c r="DS348"/>
  <c r="DU348"/>
  <c r="DU398"/>
  <c r="DT398"/>
  <c r="DS398"/>
  <c r="DR301"/>
  <c r="DO301"/>
  <c r="DU117"/>
  <c r="DT117"/>
  <c r="DS117"/>
  <c r="DU85"/>
  <c r="DT85"/>
  <c r="DS85"/>
  <c r="DR136"/>
  <c r="DP111"/>
  <c r="DU36"/>
  <c r="DT36"/>
  <c r="DS36"/>
  <c r="DU204"/>
  <c r="DT204"/>
  <c r="DS204"/>
  <c r="DP382"/>
  <c r="DP457"/>
  <c r="DT407"/>
  <c r="DS407"/>
  <c r="DU407"/>
  <c r="DU202"/>
  <c r="DT202"/>
  <c r="DS202"/>
  <c r="DT244"/>
  <c r="DS244"/>
  <c r="DU244"/>
  <c r="DR363"/>
  <c r="DP363"/>
  <c r="DT456"/>
  <c r="DS456"/>
  <c r="DU456"/>
  <c r="DQ140"/>
  <c r="DR140"/>
  <c r="DS116"/>
  <c r="DU116"/>
  <c r="DT116"/>
  <c r="DN191"/>
  <c r="DP299"/>
  <c r="DN299"/>
  <c r="DQ461"/>
  <c r="DN461"/>
  <c r="DN223"/>
  <c r="DP375"/>
  <c r="EZ26"/>
  <c r="DP144"/>
  <c r="DP87"/>
  <c r="DP429"/>
  <c r="DP397"/>
  <c r="DR134"/>
  <c r="DR458"/>
  <c r="DP256"/>
  <c r="DR290"/>
  <c r="DP46"/>
  <c r="DP194"/>
  <c r="DP224"/>
  <c r="DP241"/>
  <c r="DR445"/>
  <c r="DQ446"/>
  <c r="DS334"/>
  <c r="DO299"/>
  <c r="DR403"/>
  <c r="DS450"/>
  <c r="DS221"/>
  <c r="DU68"/>
  <c r="DQ263"/>
  <c r="DQ305"/>
  <c r="DT131"/>
  <c r="DQ325"/>
  <c r="DO136"/>
  <c r="DS476"/>
  <c r="DS421"/>
  <c r="DQ462"/>
  <c r="DP462"/>
  <c r="DO452"/>
  <c r="DQ343"/>
  <c r="DQ440"/>
  <c r="DS26"/>
  <c r="DP142"/>
  <c r="DP54"/>
  <c r="DP427"/>
  <c r="DS390"/>
  <c r="DS279"/>
  <c r="DS341"/>
  <c r="DQ395"/>
  <c r="EZ211"/>
  <c r="EZ179"/>
  <c r="EZ575"/>
  <c r="EZ434"/>
  <c r="EZ450"/>
  <c r="EZ334"/>
  <c r="EZ270"/>
  <c r="EZ206"/>
  <c r="DR95"/>
  <c r="DR354"/>
  <c r="DQ214"/>
  <c r="DQ196"/>
  <c r="DP196"/>
  <c r="DQ293"/>
  <c r="DQ297"/>
  <c r="DO119"/>
  <c r="DO87"/>
  <c r="DR400"/>
  <c r="DR228"/>
  <c r="DQ327"/>
  <c r="DP29"/>
  <c r="DQ29"/>
  <c r="DR226"/>
  <c r="DR431"/>
  <c r="DP422"/>
  <c r="DR330"/>
  <c r="DR377"/>
  <c r="DR453"/>
  <c r="DQ107"/>
  <c r="DQ91"/>
  <c r="DP464"/>
  <c r="DR300"/>
  <c r="DQ408"/>
  <c r="ED365"/>
  <c r="DR429"/>
  <c r="DQ429"/>
  <c r="DQ287"/>
  <c r="DP267"/>
  <c r="DQ267"/>
  <c r="DQ62"/>
  <c r="DP62"/>
  <c r="DR260"/>
  <c r="DP121"/>
  <c r="DP89"/>
  <c r="DP273"/>
  <c r="DO273"/>
  <c r="DQ282"/>
  <c r="DR322"/>
  <c r="DQ484"/>
  <c r="DP484"/>
  <c r="DQ284"/>
  <c r="DP284"/>
  <c r="DQ357"/>
  <c r="DR149"/>
  <c r="DR175"/>
  <c r="DR405"/>
  <c r="DR31"/>
  <c r="DR424"/>
  <c r="DQ323"/>
  <c r="DQ256"/>
  <c r="DQ474"/>
  <c r="EZ114"/>
  <c r="DO144"/>
  <c r="DP103"/>
  <c r="DR360"/>
  <c r="DO472"/>
  <c r="EH535"/>
  <c r="DR366"/>
  <c r="DQ166"/>
  <c r="DP373"/>
  <c r="DR28"/>
  <c r="DR482"/>
  <c r="DR295"/>
  <c r="DR310"/>
  <c r="DP287"/>
  <c r="DP66"/>
  <c r="DQ215"/>
  <c r="DR270"/>
  <c r="DQ400"/>
  <c r="DR433"/>
  <c r="DR55"/>
  <c r="DR307"/>
  <c r="DS87"/>
  <c r="DR384"/>
  <c r="DR193"/>
  <c r="DR172"/>
  <c r="DQ228"/>
  <c r="DP166"/>
  <c r="DQ379"/>
  <c r="DT360"/>
  <c r="DP70"/>
  <c r="DQ356"/>
  <c r="DR455"/>
  <c r="DU180"/>
  <c r="DR50"/>
  <c r="DP91"/>
  <c r="DR297"/>
  <c r="DP64"/>
  <c r="DR178"/>
  <c r="DP466"/>
  <c r="DR267"/>
  <c r="DQ406"/>
  <c r="DR435"/>
  <c r="DR248"/>
  <c r="DR352"/>
  <c r="DP379"/>
  <c r="DQ384"/>
  <c r="DQ422"/>
  <c r="DR385"/>
  <c r="DQ364"/>
  <c r="DR52"/>
  <c r="DR356"/>
  <c r="DQ179"/>
  <c r="DR27"/>
  <c r="DQ121"/>
  <c r="DR34"/>
  <c r="DP107"/>
  <c r="DR62"/>
  <c r="DP289"/>
  <c r="DR253"/>
  <c r="DP81"/>
  <c r="DR380"/>
  <c r="DQ249"/>
  <c r="DR215"/>
  <c r="DQ226"/>
  <c r="DO79"/>
  <c r="DR60"/>
  <c r="DR480"/>
  <c r="DQ178"/>
  <c r="DR210"/>
  <c r="DQ205"/>
  <c r="DP234"/>
  <c r="DQ234"/>
  <c r="DR443"/>
  <c r="DR294"/>
  <c r="DQ353"/>
  <c r="DR314"/>
  <c r="DR276"/>
  <c r="DQ58"/>
  <c r="DO368"/>
  <c r="DP368"/>
  <c r="DQ240"/>
  <c r="DQ277"/>
  <c r="DR38"/>
  <c r="DR165"/>
  <c r="DO103"/>
  <c r="DR268"/>
  <c r="DQ268"/>
  <c r="DR430"/>
  <c r="DR249"/>
  <c r="DP247"/>
  <c r="DP250"/>
  <c r="DO250"/>
  <c r="DM25"/>
  <c r="EC144" s="1"/>
  <c r="DR438"/>
  <c r="DR164"/>
  <c r="DQ275"/>
  <c r="DR346"/>
  <c r="DO315"/>
  <c r="DP257"/>
  <c r="DQ257"/>
  <c r="DR345"/>
  <c r="DR256"/>
  <c r="DR213"/>
  <c r="DR207"/>
  <c r="DR143"/>
  <c r="DQ472"/>
  <c r="DR262"/>
  <c r="DO198"/>
  <c r="DQ301"/>
  <c r="DQ189"/>
  <c r="DR246"/>
  <c r="DR325"/>
  <c r="DQ43"/>
  <c r="DP43"/>
  <c r="DQ95"/>
  <c r="DT382"/>
  <c r="DR192"/>
  <c r="DR457"/>
  <c r="DQ295"/>
  <c r="DR279"/>
  <c r="DQ289"/>
  <c r="DO212"/>
  <c r="DO148"/>
  <c r="DP148"/>
  <c r="DQ239"/>
  <c r="DP105"/>
  <c r="DR292"/>
  <c r="DQ307"/>
  <c r="DR474"/>
  <c r="DR350"/>
  <c r="DQ314"/>
  <c r="EZ178"/>
  <c r="EZ131"/>
  <c r="EZ467"/>
  <c r="DU107"/>
  <c r="DO176"/>
  <c r="DR107"/>
  <c r="DQ38"/>
  <c r="DO464"/>
  <c r="DR353"/>
  <c r="DR321"/>
  <c r="DR293"/>
  <c r="DU429"/>
  <c r="DQ321"/>
  <c r="DP327"/>
  <c r="DR130"/>
  <c r="DR66"/>
  <c r="DQ151"/>
  <c r="DR121"/>
  <c r="DR89"/>
  <c r="DP439"/>
  <c r="ED145"/>
  <c r="DQ273"/>
  <c r="DQ438"/>
  <c r="DR329"/>
  <c r="DQ183"/>
  <c r="DQ210"/>
  <c r="DR477"/>
  <c r="DQ278"/>
  <c r="DR323"/>
  <c r="DR378"/>
  <c r="DQ119"/>
  <c r="DU136"/>
  <c r="DR190"/>
  <c r="DQ480"/>
  <c r="DQ222"/>
  <c r="DQ431"/>
  <c r="DR189"/>
  <c r="DR91"/>
  <c r="DR305"/>
  <c r="DR46"/>
  <c r="DP176"/>
  <c r="DQ389"/>
  <c r="DR167"/>
  <c r="DR75"/>
  <c r="DQ77"/>
  <c r="DR181"/>
  <c r="DO208"/>
  <c r="DP79"/>
  <c r="DR222"/>
  <c r="DQ241"/>
  <c r="DO401"/>
  <c r="DQ387"/>
  <c r="DQ64"/>
  <c r="DQ134"/>
  <c r="DR423"/>
  <c r="DR442"/>
  <c r="DP239"/>
  <c r="DQ436"/>
  <c r="DQ147"/>
  <c r="DR147"/>
  <c r="DP389"/>
  <c r="DR236"/>
  <c r="DP77"/>
  <c r="DR397"/>
  <c r="DR364"/>
  <c r="DR206"/>
  <c r="DQ176"/>
  <c r="DU140"/>
  <c r="DR97"/>
  <c r="DQ138"/>
  <c r="DP408"/>
  <c r="DQ466"/>
  <c r="DP387"/>
  <c r="DR39"/>
  <c r="DQ66"/>
  <c r="DQ89"/>
  <c r="DR208"/>
  <c r="DQ335"/>
  <c r="DU91"/>
  <c r="DP240"/>
  <c r="DR162"/>
  <c r="DR282"/>
  <c r="DP113"/>
  <c r="DP278"/>
  <c r="DQ300"/>
  <c r="DR158"/>
  <c r="DR151"/>
  <c r="DP214"/>
  <c r="DO111"/>
  <c r="DQ366"/>
  <c r="DQ250"/>
  <c r="DQ192"/>
  <c r="DR168"/>
  <c r="DQ132"/>
  <c r="DR177"/>
  <c r="DQ150"/>
  <c r="DQ173"/>
  <c r="DR173"/>
  <c r="DR343"/>
  <c r="EZ599"/>
  <c r="EZ583"/>
  <c r="EZ535"/>
  <c r="EZ519"/>
  <c r="EZ503"/>
  <c r="EZ474"/>
  <c r="EZ587"/>
  <c r="EZ571"/>
  <c r="EZ539"/>
  <c r="EZ322"/>
  <c r="EZ279"/>
  <c r="EZ263"/>
  <c r="EZ247"/>
  <c r="EZ231"/>
  <c r="EZ215"/>
  <c r="EZ199"/>
  <c r="EZ318"/>
  <c r="EZ302"/>
  <c r="EZ286"/>
  <c r="EZ511"/>
  <c r="EZ586"/>
  <c r="EZ543"/>
  <c r="EZ591"/>
  <c r="EZ559"/>
  <c r="EZ527"/>
  <c r="EX25"/>
  <c r="EZ585"/>
  <c r="EZ569"/>
  <c r="EZ553"/>
  <c r="EZ537"/>
  <c r="EZ521"/>
  <c r="EZ505"/>
  <c r="EZ213"/>
  <c r="EZ197"/>
  <c r="EZ181"/>
  <c r="EZ165"/>
  <c r="EZ149"/>
  <c r="EZ133"/>
  <c r="EZ117"/>
  <c r="EZ101"/>
  <c r="EZ497"/>
  <c r="EZ489"/>
  <c r="EZ481"/>
  <c r="EZ465"/>
  <c r="EZ449"/>
  <c r="EZ433"/>
  <c r="EZ407"/>
  <c r="EZ391"/>
  <c r="EZ375"/>
  <c r="EZ359"/>
  <c r="EZ337"/>
  <c r="EZ321"/>
  <c r="EZ305"/>
  <c r="EZ289"/>
  <c r="EZ273"/>
  <c r="EZ257"/>
  <c r="EZ241"/>
  <c r="EZ205"/>
  <c r="EZ173"/>
  <c r="EZ141"/>
  <c r="EZ109"/>
  <c r="EZ457"/>
  <c r="EZ425"/>
  <c r="EZ383"/>
  <c r="EZ351"/>
  <c r="EZ329"/>
  <c r="EZ313"/>
  <c r="EZ281"/>
  <c r="EZ249"/>
  <c r="EZ93"/>
  <c r="EZ85"/>
  <c r="EZ77"/>
  <c r="EZ61"/>
  <c r="EZ37"/>
  <c r="EZ25"/>
  <c r="EZ593"/>
  <c r="EZ577"/>
  <c r="EZ561"/>
  <c r="EZ545"/>
  <c r="EZ529"/>
  <c r="EZ513"/>
  <c r="EZ221"/>
  <c r="EZ189"/>
  <c r="EZ157"/>
  <c r="EZ125"/>
  <c r="EZ473"/>
  <c r="EZ441"/>
  <c r="EZ399"/>
  <c r="EZ367"/>
  <c r="EZ345"/>
  <c r="EZ297"/>
  <c r="EZ265"/>
  <c r="EZ233"/>
  <c r="EZ69"/>
  <c r="EZ53"/>
  <c r="EZ45"/>
  <c r="EZ589"/>
  <c r="EZ573"/>
  <c r="EZ557"/>
  <c r="EZ541"/>
  <c r="EZ525"/>
  <c r="EZ509"/>
  <c r="EZ469"/>
  <c r="EZ453"/>
  <c r="EZ437"/>
  <c r="EZ421"/>
  <c r="EZ395"/>
  <c r="EZ379"/>
  <c r="EZ363"/>
  <c r="EZ341"/>
  <c r="EZ325"/>
  <c r="EZ309"/>
  <c r="EZ293"/>
  <c r="EZ277"/>
  <c r="EZ261"/>
  <c r="EZ245"/>
  <c r="EZ229"/>
  <c r="EZ501"/>
  <c r="EZ493"/>
  <c r="EZ485"/>
  <c r="EZ477"/>
  <c r="EZ225"/>
  <c r="EZ209"/>
  <c r="EZ193"/>
  <c r="EZ177"/>
  <c r="EZ161"/>
  <c r="EZ145"/>
  <c r="EZ129"/>
  <c r="EZ113"/>
  <c r="EZ349"/>
  <c r="EZ317"/>
  <c r="EZ285"/>
  <c r="EZ253"/>
  <c r="EZ237"/>
  <c r="EZ217"/>
  <c r="EZ201"/>
  <c r="EZ169"/>
  <c r="EZ137"/>
  <c r="EZ105"/>
  <c r="EZ97"/>
  <c r="EZ89"/>
  <c r="EZ65"/>
  <c r="EZ49"/>
  <c r="EZ41"/>
  <c r="EZ29"/>
  <c r="EZ597"/>
  <c r="EZ581"/>
  <c r="EZ565"/>
  <c r="EZ549"/>
  <c r="EZ533"/>
  <c r="EZ517"/>
  <c r="EZ461"/>
  <c r="EZ445"/>
  <c r="EZ429"/>
  <c r="EZ403"/>
  <c r="EZ387"/>
  <c r="EZ371"/>
  <c r="EZ355"/>
  <c r="EZ333"/>
  <c r="EZ301"/>
  <c r="EZ269"/>
  <c r="EZ185"/>
  <c r="EZ153"/>
  <c r="EZ121"/>
  <c r="EZ81"/>
  <c r="EZ73"/>
  <c r="EZ57"/>
  <c r="EZ33"/>
  <c r="DU52" l="1"/>
  <c r="DT90"/>
  <c r="DS166"/>
  <c r="DS195"/>
  <c r="DU195"/>
  <c r="DT195"/>
  <c r="DR439"/>
  <c r="DR422"/>
  <c r="DQ452"/>
  <c r="DR464"/>
  <c r="DT472"/>
  <c r="DQ368"/>
  <c r="DR373"/>
  <c r="DR382"/>
  <c r="DQ158"/>
  <c r="DP146"/>
  <c r="DR146"/>
  <c r="DT134"/>
  <c r="DS95"/>
  <c r="DT40"/>
  <c r="DU40"/>
  <c r="DS40"/>
  <c r="DR144"/>
  <c r="DU474"/>
  <c r="DT253"/>
  <c r="DS253"/>
  <c r="DU253"/>
  <c r="DU134"/>
  <c r="DS134"/>
  <c r="DU392"/>
  <c r="DT392"/>
  <c r="DS392"/>
  <c r="DU149"/>
  <c r="DT149"/>
  <c r="DS149"/>
  <c r="DT246"/>
  <c r="DS246"/>
  <c r="DU246"/>
  <c r="DU143"/>
  <c r="DT143"/>
  <c r="DS143"/>
  <c r="DU207"/>
  <c r="DT207"/>
  <c r="DS207"/>
  <c r="DU317"/>
  <c r="DT317"/>
  <c r="DS317"/>
  <c r="DU323"/>
  <c r="DT323"/>
  <c r="DS323"/>
  <c r="DU294"/>
  <c r="DT294"/>
  <c r="DS294"/>
  <c r="DU318"/>
  <c r="DT318"/>
  <c r="DS318"/>
  <c r="DT311"/>
  <c r="DS311"/>
  <c r="DU311"/>
  <c r="DU54"/>
  <c r="DT54"/>
  <c r="DS54"/>
  <c r="DT381"/>
  <c r="DS381"/>
  <c r="DU381"/>
  <c r="DU194"/>
  <c r="DT194"/>
  <c r="DS194"/>
  <c r="DU160"/>
  <c r="DT160"/>
  <c r="DS160"/>
  <c r="DT27"/>
  <c r="DS27"/>
  <c r="DU27"/>
  <c r="DT391"/>
  <c r="DS391"/>
  <c r="DU391"/>
  <c r="DT65"/>
  <c r="DS65"/>
  <c r="DU65"/>
  <c r="DU82"/>
  <c r="DT82"/>
  <c r="DS82"/>
  <c r="DT200"/>
  <c r="DS200"/>
  <c r="DU200"/>
  <c r="DU203"/>
  <c r="DT203"/>
  <c r="DS203"/>
  <c r="DT61"/>
  <c r="DS61"/>
  <c r="DU61"/>
  <c r="DT397"/>
  <c r="DS397"/>
  <c r="DU397"/>
  <c r="DU314"/>
  <c r="DT314"/>
  <c r="DS314"/>
  <c r="DT276"/>
  <c r="DS276"/>
  <c r="DU276"/>
  <c r="DU216"/>
  <c r="DT216"/>
  <c r="DS216"/>
  <c r="DT350"/>
  <c r="DS350"/>
  <c r="DU350"/>
  <c r="DT237"/>
  <c r="DS237"/>
  <c r="DU237"/>
  <c r="DU295"/>
  <c r="DT295"/>
  <c r="DS295"/>
  <c r="DT426"/>
  <c r="DS426"/>
  <c r="DU426"/>
  <c r="DU402"/>
  <c r="DT402"/>
  <c r="DS402"/>
  <c r="DT264"/>
  <c r="DS264"/>
  <c r="DU264"/>
  <c r="DU245"/>
  <c r="DT245"/>
  <c r="DS245"/>
  <c r="DQ99"/>
  <c r="DO99"/>
  <c r="DU78"/>
  <c r="DT78"/>
  <c r="DS78"/>
  <c r="DT468"/>
  <c r="DS468"/>
  <c r="DU468"/>
  <c r="DS152"/>
  <c r="DU152"/>
  <c r="DT152"/>
  <c r="DT309"/>
  <c r="DS309"/>
  <c r="DU309"/>
  <c r="DU346"/>
  <c r="DT346"/>
  <c r="DS346"/>
  <c r="DU373"/>
  <c r="DT373"/>
  <c r="DS373"/>
  <c r="DS88"/>
  <c r="DU88"/>
  <c r="DT88"/>
  <c r="DU69"/>
  <c r="DT69"/>
  <c r="DS69"/>
  <c r="DT33"/>
  <c r="DS33"/>
  <c r="DU33"/>
  <c r="DS165"/>
  <c r="DU165"/>
  <c r="DT165"/>
  <c r="DT265"/>
  <c r="DS265"/>
  <c r="DU265"/>
  <c r="DT280"/>
  <c r="DS280"/>
  <c r="DU280"/>
  <c r="DU455"/>
  <c r="DT455"/>
  <c r="DS455"/>
  <c r="DT351"/>
  <c r="DS351"/>
  <c r="DU351"/>
  <c r="DU231"/>
  <c r="DT231"/>
  <c r="DS231"/>
  <c r="DU159"/>
  <c r="DT159"/>
  <c r="DS159"/>
  <c r="DU223"/>
  <c r="DT223"/>
  <c r="DS223"/>
  <c r="DU470"/>
  <c r="DT470"/>
  <c r="DS470"/>
  <c r="DT306"/>
  <c r="DS306"/>
  <c r="DU306"/>
  <c r="DU34"/>
  <c r="DT34"/>
  <c r="DS34"/>
  <c r="DU393"/>
  <c r="DT393"/>
  <c r="DS393"/>
  <c r="DU80"/>
  <c r="DT80"/>
  <c r="DS80"/>
  <c r="DT28"/>
  <c r="DS28"/>
  <c r="DU28"/>
  <c r="DT297"/>
  <c r="DS297"/>
  <c r="DU297"/>
  <c r="DU164"/>
  <c r="DT164"/>
  <c r="DS164"/>
  <c r="DU177"/>
  <c r="DT177"/>
  <c r="DS177"/>
  <c r="DU201"/>
  <c r="DT201"/>
  <c r="DS201"/>
  <c r="DT266"/>
  <c r="DS266"/>
  <c r="DU266"/>
  <c r="DS181"/>
  <c r="DU181"/>
  <c r="DT181"/>
  <c r="DS154"/>
  <c r="DU154"/>
  <c r="DT154"/>
  <c r="DU293"/>
  <c r="DT293"/>
  <c r="DS293"/>
  <c r="DT354"/>
  <c r="DS354"/>
  <c r="DU354"/>
  <c r="DU60"/>
  <c r="DT60"/>
  <c r="DS60"/>
  <c r="DU44"/>
  <c r="DT44"/>
  <c r="DS44"/>
  <c r="DT474"/>
  <c r="DU361"/>
  <c r="DT361"/>
  <c r="DS361"/>
  <c r="DU425"/>
  <c r="DT425"/>
  <c r="DS425"/>
  <c r="DT42"/>
  <c r="DS42"/>
  <c r="DU42"/>
  <c r="DU442"/>
  <c r="DT442"/>
  <c r="DS442"/>
  <c r="DU129"/>
  <c r="DT129"/>
  <c r="DS129"/>
  <c r="DU365"/>
  <c r="DT365"/>
  <c r="DS365"/>
  <c r="DT41"/>
  <c r="DS41"/>
  <c r="DU41"/>
  <c r="DT37"/>
  <c r="DS37"/>
  <c r="DU37"/>
  <c r="DS193"/>
  <c r="DU193"/>
  <c r="DT193"/>
  <c r="DT29"/>
  <c r="DS29"/>
  <c r="DU29"/>
  <c r="DU332"/>
  <c r="DT332"/>
  <c r="DS332"/>
  <c r="DS190"/>
  <c r="DU190"/>
  <c r="DT190"/>
  <c r="DQ403"/>
  <c r="DO375"/>
  <c r="DR375"/>
  <c r="DP395"/>
  <c r="DR338"/>
  <c r="DP338"/>
  <c r="DU141"/>
  <c r="DT141"/>
  <c r="DS141"/>
  <c r="DQ367"/>
  <c r="DU325"/>
  <c r="DT325"/>
  <c r="DS325"/>
  <c r="DP223"/>
  <c r="DR223"/>
  <c r="DR191"/>
  <c r="DP191"/>
  <c r="DQ445"/>
  <c r="DU32"/>
  <c r="DT32"/>
  <c r="DS32"/>
  <c r="DU477"/>
  <c r="DT477"/>
  <c r="DS477"/>
  <c r="DT233"/>
  <c r="DS233"/>
  <c r="DU233"/>
  <c r="DR135"/>
  <c r="DP135"/>
  <c r="DT213"/>
  <c r="DS213"/>
  <c r="DU213"/>
  <c r="DS140"/>
  <c r="DU382"/>
  <c r="DQ382"/>
  <c r="DS136"/>
  <c r="DT166"/>
  <c r="DU166"/>
  <c r="DS107"/>
  <c r="DS180"/>
  <c r="DU360"/>
  <c r="DQ360"/>
  <c r="DT95"/>
  <c r="DU95"/>
  <c r="DS429"/>
  <c r="DT429"/>
  <c r="DS91"/>
  <c r="DU472"/>
  <c r="DT87"/>
  <c r="DU87"/>
  <c r="DQ87"/>
  <c r="DR299"/>
  <c r="DT331"/>
  <c r="DS331"/>
  <c r="DU331"/>
  <c r="DT205"/>
  <c r="DS205"/>
  <c r="DU205"/>
  <c r="DU146"/>
  <c r="DT146"/>
  <c r="DS146"/>
  <c r="DU313"/>
  <c r="DT313"/>
  <c r="DS313"/>
  <c r="DR179"/>
  <c r="DP179"/>
  <c r="DU135"/>
  <c r="DT135"/>
  <c r="DS135"/>
  <c r="DS175"/>
  <c r="DU175"/>
  <c r="DT175"/>
  <c r="DT209"/>
  <c r="DS209"/>
  <c r="DU209"/>
  <c r="DT248"/>
  <c r="DS248"/>
  <c r="DU248"/>
  <c r="DT385"/>
  <c r="DS385"/>
  <c r="DU385"/>
  <c r="DU139"/>
  <c r="DT139"/>
  <c r="DS139"/>
  <c r="DT288"/>
  <c r="DS288"/>
  <c r="DU288"/>
  <c r="DT49"/>
  <c r="DS49"/>
  <c r="DU49"/>
  <c r="DR138"/>
  <c r="DP138"/>
  <c r="DU50"/>
  <c r="DT50"/>
  <c r="DS50"/>
  <c r="DU427"/>
  <c r="DT427"/>
  <c r="DS427"/>
  <c r="DT230"/>
  <c r="DS230"/>
  <c r="DU230"/>
  <c r="DU186"/>
  <c r="DT186"/>
  <c r="DS186"/>
  <c r="DT260"/>
  <c r="DS260"/>
  <c r="DU260"/>
  <c r="DU441"/>
  <c r="DT441"/>
  <c r="DS441"/>
  <c r="DS81"/>
  <c r="DU81"/>
  <c r="DT81"/>
  <c r="DU270"/>
  <c r="DT270"/>
  <c r="DS270"/>
  <c r="DU31"/>
  <c r="DT31"/>
  <c r="DS31"/>
  <c r="DT268"/>
  <c r="DS268"/>
  <c r="DU268"/>
  <c r="DT453"/>
  <c r="DS453"/>
  <c r="DU453"/>
  <c r="DT432"/>
  <c r="DS432"/>
  <c r="DU432"/>
  <c r="DU162"/>
  <c r="DT162"/>
  <c r="DS162"/>
  <c r="DT377"/>
  <c r="DS377"/>
  <c r="DU377"/>
  <c r="DT322"/>
  <c r="DS322"/>
  <c r="DU322"/>
  <c r="DU357"/>
  <c r="DT357"/>
  <c r="DS357"/>
  <c r="DS172"/>
  <c r="DU172"/>
  <c r="DT172"/>
  <c r="DU307"/>
  <c r="DT307"/>
  <c r="DS307"/>
  <c r="DS196"/>
  <c r="DT196"/>
  <c r="DU196"/>
  <c r="DU363"/>
  <c r="DT363"/>
  <c r="DS363"/>
  <c r="DS163"/>
  <c r="DU163"/>
  <c r="DT163"/>
  <c r="DU444"/>
  <c r="DT444"/>
  <c r="DS444"/>
  <c r="DT481"/>
  <c r="DS481"/>
  <c r="DU481"/>
  <c r="DU262"/>
  <c r="DT262"/>
  <c r="DS262"/>
  <c r="DQ83"/>
  <c r="DO83"/>
  <c r="DQ115"/>
  <c r="DO115"/>
  <c r="DU45"/>
  <c r="DT45"/>
  <c r="DS45"/>
  <c r="DU254"/>
  <c r="DT254"/>
  <c r="DS254"/>
  <c r="DT362"/>
  <c r="DS362"/>
  <c r="DU362"/>
  <c r="DS110"/>
  <c r="DU110"/>
  <c r="DT110"/>
  <c r="DT345"/>
  <c r="DS345"/>
  <c r="DU345"/>
  <c r="DU98"/>
  <c r="DT98"/>
  <c r="DS98"/>
  <c r="DU471"/>
  <c r="DT471"/>
  <c r="DS471"/>
  <c r="DU326"/>
  <c r="DT326"/>
  <c r="DS326"/>
  <c r="DT469"/>
  <c r="DS469"/>
  <c r="DU469"/>
  <c r="DT378"/>
  <c r="DS378"/>
  <c r="DU378"/>
  <c r="DT430"/>
  <c r="DS430"/>
  <c r="DU430"/>
  <c r="DT47"/>
  <c r="DS47"/>
  <c r="DU47"/>
  <c r="DU433"/>
  <c r="DT433"/>
  <c r="DS433"/>
  <c r="DU142"/>
  <c r="DT142"/>
  <c r="DS142"/>
  <c r="DT53"/>
  <c r="DS53"/>
  <c r="DU53"/>
  <c r="DU229"/>
  <c r="DT229"/>
  <c r="DS229"/>
  <c r="DU428"/>
  <c r="DT428"/>
  <c r="DS428"/>
  <c r="DT296"/>
  <c r="DS296"/>
  <c r="DU296"/>
  <c r="DU312"/>
  <c r="DT312"/>
  <c r="DS312"/>
  <c r="DU340"/>
  <c r="DT340"/>
  <c r="DS340"/>
  <c r="DU424"/>
  <c r="DT424"/>
  <c r="DS424"/>
  <c r="DT285"/>
  <c r="DS285"/>
  <c r="DU285"/>
  <c r="DU191"/>
  <c r="DT191"/>
  <c r="DS191"/>
  <c r="DT206"/>
  <c r="DS206"/>
  <c r="DU206"/>
  <c r="DT342"/>
  <c r="DS342"/>
  <c r="DU342"/>
  <c r="DT292"/>
  <c r="DS292"/>
  <c r="DU292"/>
  <c r="DU380"/>
  <c r="DT380"/>
  <c r="DS380"/>
  <c r="DU290"/>
  <c r="DT290"/>
  <c r="DS290"/>
  <c r="DU437"/>
  <c r="DT437"/>
  <c r="DS437"/>
  <c r="DU319"/>
  <c r="DT319"/>
  <c r="DS319"/>
  <c r="DT478"/>
  <c r="DS478"/>
  <c r="DU478"/>
  <c r="DT409"/>
  <c r="DS409"/>
  <c r="DU409"/>
  <c r="DT287"/>
  <c r="DS287"/>
  <c r="DU287"/>
  <c r="DS97"/>
  <c r="DU97"/>
  <c r="DT97"/>
  <c r="DS75"/>
  <c r="DU75"/>
  <c r="DT75"/>
  <c r="DU405"/>
  <c r="DT405"/>
  <c r="DS405"/>
  <c r="DU286"/>
  <c r="DT286"/>
  <c r="DS286"/>
  <c r="DU344"/>
  <c r="DT344"/>
  <c r="DS344"/>
  <c r="DS169"/>
  <c r="DU169"/>
  <c r="DT169"/>
  <c r="DS145"/>
  <c r="DU145"/>
  <c r="DT145"/>
  <c r="DS130"/>
  <c r="DU130"/>
  <c r="DT130"/>
  <c r="DT39"/>
  <c r="DS39"/>
  <c r="DU39"/>
  <c r="DU62"/>
  <c r="DT62"/>
  <c r="DS62"/>
  <c r="DU447"/>
  <c r="DT447"/>
  <c r="DS447"/>
  <c r="DU167"/>
  <c r="DT167"/>
  <c r="DS167"/>
  <c r="DT347"/>
  <c r="DS347"/>
  <c r="DU347"/>
  <c r="DU386"/>
  <c r="DT386"/>
  <c r="DS386"/>
  <c r="DS106"/>
  <c r="DU106"/>
  <c r="DT106"/>
  <c r="DU94"/>
  <c r="DT94"/>
  <c r="DS94"/>
  <c r="DU236"/>
  <c r="DT236"/>
  <c r="DS236"/>
  <c r="DT299"/>
  <c r="DS299"/>
  <c r="DU299"/>
  <c r="DO462"/>
  <c r="DR446"/>
  <c r="DP446"/>
  <c r="DS114"/>
  <c r="DU114"/>
  <c r="DT114"/>
  <c r="DR461"/>
  <c r="DP461"/>
  <c r="DT457"/>
  <c r="DS457"/>
  <c r="DU457"/>
  <c r="DP35"/>
  <c r="DR35"/>
  <c r="DP159"/>
  <c r="DR159"/>
  <c r="DR383"/>
  <c r="DP383"/>
  <c r="DP448"/>
  <c r="DQ375"/>
  <c r="DR452"/>
  <c r="DT140"/>
  <c r="DS382"/>
  <c r="DT136"/>
  <c r="DQ136"/>
  <c r="DT107"/>
  <c r="DR395"/>
  <c r="DR462"/>
  <c r="DT180"/>
  <c r="DS360"/>
  <c r="DT91"/>
  <c r="DS472"/>
  <c r="DQ401"/>
  <c r="EE365"/>
  <c r="DQ212"/>
  <c r="DQ198"/>
  <c r="DR257"/>
  <c r="DR315"/>
  <c r="DR289"/>
  <c r="DR273"/>
  <c r="EE364"/>
  <c r="DR29"/>
  <c r="EF364"/>
  <c r="EE145"/>
  <c r="DR176"/>
  <c r="DR111"/>
  <c r="DR70"/>
  <c r="DR81"/>
  <c r="DR214"/>
  <c r="DR327"/>
  <c r="DR166"/>
  <c r="DR401"/>
  <c r="DR287"/>
  <c r="DR278"/>
  <c r="DR87"/>
  <c r="DR119"/>
  <c r="DR196"/>
  <c r="DR148"/>
  <c r="DQ103"/>
  <c r="DR212"/>
  <c r="DR77"/>
  <c r="EG535"/>
  <c r="EE534"/>
  <c r="DR83"/>
  <c r="DR99"/>
  <c r="DR115"/>
  <c r="EF534"/>
  <c r="DR240"/>
  <c r="DR389"/>
  <c r="DQ111"/>
  <c r="DQ315"/>
  <c r="DR250"/>
  <c r="DR387"/>
  <c r="DR103"/>
  <c r="ED364"/>
  <c r="DR368"/>
  <c r="DQ148"/>
  <c r="DR64"/>
  <c r="DR43"/>
  <c r="DR79"/>
  <c r="DR408"/>
  <c r="DR113"/>
  <c r="DR379"/>
  <c r="DQ208"/>
  <c r="DR234"/>
  <c r="DQ79"/>
  <c r="DR284"/>
  <c r="DR484"/>
  <c r="DR105"/>
  <c r="DR198"/>
  <c r="DR472"/>
  <c r="DR247"/>
  <c r="EF365" l="1"/>
  <c r="EG365"/>
  <c r="EH365"/>
  <c r="DU211"/>
  <c r="DT211"/>
  <c r="DS211"/>
  <c r="DS158"/>
  <c r="DU158"/>
  <c r="DT158"/>
  <c r="DQ144"/>
  <c r="DS474"/>
  <c r="DT38"/>
  <c r="DS38"/>
  <c r="DU38"/>
  <c r="DR239"/>
  <c r="EH145" s="1"/>
  <c r="DU315"/>
  <c r="DT315"/>
  <c r="DS315"/>
  <c r="DU214"/>
  <c r="DT214"/>
  <c r="DS214"/>
  <c r="DU228"/>
  <c r="DT228"/>
  <c r="DS228"/>
  <c r="DT215"/>
  <c r="DS215"/>
  <c r="DU215"/>
  <c r="DU151"/>
  <c r="DT151"/>
  <c r="DS151"/>
  <c r="DU389"/>
  <c r="DT389"/>
  <c r="DS389"/>
  <c r="DT210"/>
  <c r="DS210"/>
  <c r="DU210"/>
  <c r="DU173"/>
  <c r="DT173"/>
  <c r="DS173"/>
  <c r="DU436"/>
  <c r="DT436"/>
  <c r="DS436"/>
  <c r="DS99"/>
  <c r="DU99"/>
  <c r="DT99"/>
  <c r="DS105"/>
  <c r="DU105"/>
  <c r="DT105"/>
  <c r="DU222"/>
  <c r="DT222"/>
  <c r="DS222"/>
  <c r="DU408"/>
  <c r="DT408"/>
  <c r="DS408"/>
  <c r="DT256"/>
  <c r="DS256"/>
  <c r="DU256"/>
  <c r="DR466"/>
  <c r="EH534" s="1"/>
  <c r="DT406"/>
  <c r="DS406"/>
  <c r="DU406"/>
  <c r="DQ464"/>
  <c r="EG534" s="1"/>
  <c r="DU366"/>
  <c r="DT366"/>
  <c r="DS366"/>
  <c r="DT384"/>
  <c r="DS384"/>
  <c r="DU384"/>
  <c r="DU439"/>
  <c r="DT439"/>
  <c r="DS439"/>
  <c r="DS150"/>
  <c r="DU150"/>
  <c r="DT150"/>
  <c r="DT368"/>
  <c r="DS368"/>
  <c r="DU368"/>
  <c r="DU438"/>
  <c r="DT438"/>
  <c r="DS438"/>
  <c r="DU113"/>
  <c r="DT113"/>
  <c r="DS113"/>
  <c r="DT282"/>
  <c r="DS282"/>
  <c r="DU282"/>
  <c r="DU364"/>
  <c r="DT364"/>
  <c r="DS364"/>
  <c r="DU289"/>
  <c r="DT289"/>
  <c r="DS289"/>
  <c r="DS178"/>
  <c r="DU178"/>
  <c r="DT178"/>
  <c r="DU240"/>
  <c r="DT240"/>
  <c r="DS240"/>
  <c r="DS189"/>
  <c r="DU189"/>
  <c r="DT189"/>
  <c r="DT327"/>
  <c r="DS327"/>
  <c r="DU327"/>
  <c r="DS147"/>
  <c r="DU147"/>
  <c r="DT147"/>
  <c r="DU192"/>
  <c r="DT192"/>
  <c r="DS192"/>
  <c r="DU83"/>
  <c r="DT83"/>
  <c r="DS83"/>
  <c r="DU446"/>
  <c r="DT446"/>
  <c r="DS446"/>
  <c r="DU58"/>
  <c r="DT58"/>
  <c r="DS58"/>
  <c r="DT35"/>
  <c r="DS35"/>
  <c r="DU35"/>
  <c r="DT461"/>
  <c r="DS461"/>
  <c r="DU461"/>
  <c r="DU452"/>
  <c r="DT452"/>
  <c r="DS452"/>
  <c r="DT395"/>
  <c r="DS395"/>
  <c r="DU395"/>
  <c r="DT403"/>
  <c r="DS403"/>
  <c r="DU403"/>
  <c r="DS70"/>
  <c r="DU70"/>
  <c r="DT70"/>
  <c r="DU43"/>
  <c r="DT43"/>
  <c r="DS43"/>
  <c r="DU353"/>
  <c r="DT353"/>
  <c r="DS353"/>
  <c r="DU176"/>
  <c r="DT176"/>
  <c r="DS176"/>
  <c r="DU250"/>
  <c r="DT250"/>
  <c r="DS250"/>
  <c r="DS119"/>
  <c r="DU119"/>
  <c r="DT119"/>
  <c r="DT431"/>
  <c r="DS431"/>
  <c r="DU431"/>
  <c r="DU183"/>
  <c r="DT183"/>
  <c r="DS183"/>
  <c r="DS121"/>
  <c r="DU121"/>
  <c r="DT121"/>
  <c r="DU379"/>
  <c r="DT379"/>
  <c r="DS379"/>
  <c r="DT278"/>
  <c r="DS278"/>
  <c r="DU278"/>
  <c r="DT273"/>
  <c r="DS273"/>
  <c r="DU273"/>
  <c r="DT277"/>
  <c r="DS277"/>
  <c r="DU277"/>
  <c r="DU103"/>
  <c r="DT103"/>
  <c r="DS103"/>
  <c r="DT257"/>
  <c r="DS257"/>
  <c r="DU257"/>
  <c r="DT335"/>
  <c r="DS335"/>
  <c r="DU335"/>
  <c r="DU77"/>
  <c r="DT77"/>
  <c r="DS77"/>
  <c r="DT466"/>
  <c r="DS466"/>
  <c r="DU466"/>
  <c r="DT226"/>
  <c r="DS226"/>
  <c r="DU226"/>
  <c r="DT275"/>
  <c r="DS275"/>
  <c r="DU275"/>
  <c r="DU241"/>
  <c r="DT241"/>
  <c r="DS241"/>
  <c r="DU138"/>
  <c r="DT138"/>
  <c r="DS138"/>
  <c r="DU179"/>
  <c r="DT179"/>
  <c r="DS179"/>
  <c r="DU321"/>
  <c r="DT321"/>
  <c r="DS321"/>
  <c r="DT400"/>
  <c r="DS400"/>
  <c r="DU400"/>
  <c r="DU89"/>
  <c r="DT89"/>
  <c r="DS89"/>
  <c r="DU284"/>
  <c r="DT284"/>
  <c r="DS284"/>
  <c r="DU247"/>
  <c r="DT247"/>
  <c r="DS247"/>
  <c r="DU480"/>
  <c r="DT480"/>
  <c r="DS480"/>
  <c r="DT301"/>
  <c r="DS301"/>
  <c r="DU301"/>
  <c r="DT66"/>
  <c r="DS66"/>
  <c r="DU66"/>
  <c r="DU387"/>
  <c r="DT387"/>
  <c r="DS387"/>
  <c r="DT64"/>
  <c r="DS64"/>
  <c r="DU64"/>
  <c r="DU132"/>
  <c r="DT132"/>
  <c r="DS132"/>
  <c r="DT422"/>
  <c r="DS422"/>
  <c r="DU422"/>
  <c r="DT267"/>
  <c r="DS267"/>
  <c r="DU267"/>
  <c r="DT484"/>
  <c r="DS484"/>
  <c r="DU484"/>
  <c r="DT356"/>
  <c r="DS356"/>
  <c r="DU356"/>
  <c r="DU249"/>
  <c r="DT249"/>
  <c r="DS249"/>
  <c r="DT234"/>
  <c r="DS234"/>
  <c r="DU234"/>
  <c r="DT198"/>
  <c r="DS198"/>
  <c r="DU198"/>
  <c r="DT239"/>
  <c r="DS239"/>
  <c r="DU239"/>
  <c r="DT300"/>
  <c r="DS300"/>
  <c r="DU300"/>
  <c r="DS115"/>
  <c r="DU115"/>
  <c r="DT115"/>
  <c r="DU448"/>
  <c r="DT448"/>
  <c r="DS448"/>
  <c r="DU383"/>
  <c r="DT383"/>
  <c r="DS383"/>
  <c r="DT462"/>
  <c r="DS462"/>
  <c r="DU462"/>
  <c r="DU445"/>
  <c r="DT445"/>
  <c r="DS445"/>
  <c r="DT367"/>
  <c r="DS367"/>
  <c r="DU367"/>
  <c r="DU338"/>
  <c r="DT338"/>
  <c r="DS338"/>
  <c r="EF145"/>
  <c r="EI535"/>
  <c r="EK535"/>
  <c r="ED144"/>
  <c r="EG364"/>
  <c r="EJ535"/>
  <c r="EG145"/>
  <c r="EH364"/>
  <c r="DU144" l="1"/>
  <c r="DS144"/>
  <c r="DT144"/>
  <c r="DT401"/>
  <c r="DS401"/>
  <c r="DU401"/>
  <c r="DT212"/>
  <c r="DS212"/>
  <c r="DU212"/>
  <c r="DT464"/>
  <c r="DS464"/>
  <c r="DU464"/>
  <c r="EK534" s="1"/>
  <c r="DT208"/>
  <c r="DS208"/>
  <c r="DU208"/>
  <c r="DU148"/>
  <c r="DT148"/>
  <c r="DS148"/>
  <c r="DT375"/>
  <c r="DS375"/>
  <c r="DU375"/>
  <c r="DU111"/>
  <c r="DT111"/>
  <c r="DS111"/>
  <c r="DS79"/>
  <c r="DU79"/>
  <c r="DT79"/>
  <c r="EI365"/>
  <c r="EJ365"/>
  <c r="EK365"/>
  <c r="EI534"/>
  <c r="EJ534"/>
  <c r="EJ145"/>
  <c r="EK364"/>
  <c r="EJ364"/>
  <c r="DP25"/>
  <c r="EF144" s="1"/>
  <c r="DO25"/>
  <c r="EE144" s="1"/>
  <c r="EI364"/>
  <c r="DQ25"/>
  <c r="EG144" s="1"/>
  <c r="DR25" l="1"/>
  <c r="EH144" s="1"/>
  <c r="EK145"/>
  <c r="EI145"/>
  <c r="DS25" l="1"/>
  <c r="EI144" s="1"/>
  <c r="DU25"/>
  <c r="EK144" s="1"/>
  <c r="DT25"/>
  <c r="EJ144" s="1"/>
</calcChain>
</file>

<file path=xl/comments1.xml><?xml version="1.0" encoding="utf-8"?>
<comments xmlns="http://schemas.openxmlformats.org/spreadsheetml/2006/main">
  <authors>
    <author xml:space="preserve"> </author>
  </authors>
  <commentList>
    <comment ref="AR23" authorId="0">
      <text>
        <r>
          <rPr>
            <b/>
            <sz val="8"/>
            <color indexed="81"/>
            <rFont val="Tahoma"/>
            <family val="2"/>
          </rPr>
          <t>From Brown</t>
        </r>
      </text>
    </comment>
    <comment ref="ES25" authorId="0">
      <text>
        <r>
          <rPr>
            <b/>
            <sz val="8"/>
            <color indexed="81"/>
            <rFont val="Tahoma"/>
            <family val="2"/>
          </rPr>
          <t xml:space="preserve"> 4.074 is the average of 4.656 and 3.492. the coeff.  for sound and rotten fuel in tons/acre</t>
        </r>
      </text>
    </comment>
    <comment ref="EX25" authorId="0">
      <text>
        <r>
          <rPr>
            <b/>
            <sz val="8"/>
            <color indexed="81"/>
            <rFont val="Tahoma"/>
            <family val="2"/>
          </rPr>
          <t>Duff in m/tons converted to tons/acre (0.45)
See cell CZ</t>
        </r>
      </text>
    </comment>
  </commentList>
</comments>
</file>

<file path=xl/comments2.xml><?xml version="1.0" encoding="utf-8"?>
<comments xmlns="http://schemas.openxmlformats.org/spreadsheetml/2006/main">
  <authors>
    <author xml:space="preserve"> </author>
  </authors>
  <commentList>
    <comment ref="AQ23" authorId="0">
      <text>
        <r>
          <rPr>
            <b/>
            <sz val="8"/>
            <color indexed="81"/>
            <rFont val="Tahoma"/>
            <family val="2"/>
          </rPr>
          <t>From Brown</t>
        </r>
      </text>
    </comment>
    <comment ref="EO25" authorId="0">
      <text>
        <r>
          <rPr>
            <b/>
            <sz val="8"/>
            <color indexed="81"/>
            <rFont val="Tahoma"/>
            <family val="2"/>
          </rPr>
          <t xml:space="preserve"> 4.074 is the average of 4.656 and 3.492. the coeff.  for sound and rotten fuel in tons/acre</t>
        </r>
      </text>
    </comment>
    <comment ref="ET25" authorId="0">
      <text>
        <r>
          <rPr>
            <b/>
            <sz val="8"/>
            <color indexed="81"/>
            <rFont val="Tahoma"/>
            <family val="2"/>
          </rPr>
          <t>Duff in m/tons converted to tons/acre (0.45)
See cell CZ</t>
        </r>
      </text>
    </comment>
  </commentList>
</comments>
</file>

<file path=xl/sharedStrings.xml><?xml version="1.0" encoding="utf-8"?>
<sst xmlns="http://schemas.openxmlformats.org/spreadsheetml/2006/main" count="4472" uniqueCount="393">
  <si>
    <t>Scientific Name</t>
  </si>
  <si>
    <t>4 letter Species Code</t>
  </si>
  <si>
    <t>Litter</t>
  </si>
  <si>
    <t>Duff</t>
  </si>
  <si>
    <t>Litter  &amp; Duff</t>
  </si>
  <si>
    <t>Common Name</t>
  </si>
  <si>
    <t>Douglas-fir</t>
  </si>
  <si>
    <t>Foxtail pine</t>
  </si>
  <si>
    <t>Giant Sequoia</t>
  </si>
  <si>
    <t>Incense-cedar</t>
  </si>
  <si>
    <t>Limber pine</t>
  </si>
  <si>
    <t>Lodgepole pine</t>
  </si>
  <si>
    <t>Mountain hemlock</t>
  </si>
  <si>
    <t>Red fir</t>
  </si>
  <si>
    <t>Ponderosa pine</t>
  </si>
  <si>
    <t>Singleleaf pinyon</t>
  </si>
  <si>
    <t>Sugar pine</t>
  </si>
  <si>
    <t>Washoe pine</t>
  </si>
  <si>
    <t>Western juniper</t>
  </si>
  <si>
    <t>Western white pine</t>
  </si>
  <si>
    <t>White fir</t>
  </si>
  <si>
    <t>Whitebark pine</t>
  </si>
  <si>
    <t>Coefficient</t>
  </si>
  <si>
    <t>r2</t>
  </si>
  <si>
    <t>Knobcone pine</t>
  </si>
  <si>
    <t>Jeffrey pine</t>
  </si>
  <si>
    <t>All species</t>
  </si>
  <si>
    <t>Abies concolor</t>
  </si>
  <si>
    <t>Abies magnifica</t>
  </si>
  <si>
    <t>Calocedrus decurrens</t>
  </si>
  <si>
    <t>Juniperus occidentalis</t>
  </si>
  <si>
    <t>Pinus albicaulis</t>
  </si>
  <si>
    <t>Pinus attenuata</t>
  </si>
  <si>
    <t>Pinus balfouriana</t>
  </si>
  <si>
    <t>Pinus contorta</t>
  </si>
  <si>
    <t>Pinus flexilis</t>
  </si>
  <si>
    <t>Pinus jeffreyi</t>
  </si>
  <si>
    <t>Pinus lambertiana</t>
  </si>
  <si>
    <t>Pinus monophylla</t>
  </si>
  <si>
    <t>Pinus monticola</t>
  </si>
  <si>
    <t>Pinus ponderosa</t>
  </si>
  <si>
    <t>Pinus sabiniana</t>
  </si>
  <si>
    <t>Pinus washoenis</t>
  </si>
  <si>
    <t>Pseudotsuga menziesii</t>
  </si>
  <si>
    <t>Sequoiadendron giganteum</t>
  </si>
  <si>
    <t>Tsuga mertensiana</t>
  </si>
  <si>
    <t>abco</t>
  </si>
  <si>
    <t>abma</t>
  </si>
  <si>
    <t>cade</t>
  </si>
  <si>
    <t>juoc</t>
  </si>
  <si>
    <t>pial</t>
  </si>
  <si>
    <t>piat</t>
  </si>
  <si>
    <t>piba</t>
  </si>
  <si>
    <t>pico</t>
  </si>
  <si>
    <t>pifl</t>
  </si>
  <si>
    <t>pije</t>
  </si>
  <si>
    <t>pila</t>
  </si>
  <si>
    <t>pimo</t>
  </si>
  <si>
    <t>pimo2</t>
  </si>
  <si>
    <t>pipo</t>
  </si>
  <si>
    <t>pisa</t>
  </si>
  <si>
    <t>piwa</t>
  </si>
  <si>
    <t>psme</t>
  </si>
  <si>
    <t>segi</t>
  </si>
  <si>
    <t>tsme</t>
  </si>
  <si>
    <t>Other</t>
  </si>
  <si>
    <t>All Species</t>
  </si>
  <si>
    <t>other</t>
  </si>
  <si>
    <t>allspe</t>
  </si>
  <si>
    <t>Other species</t>
  </si>
  <si>
    <t>Foothill or Grey pine</t>
  </si>
  <si>
    <t>Fuel Size Class (CM)</t>
  </si>
  <si>
    <t>0-0.64</t>
  </si>
  <si>
    <t>0.64-2.54</t>
  </si>
  <si>
    <t>2.54-7.62</t>
  </si>
  <si>
    <t>7.62+</t>
  </si>
  <si>
    <r>
      <t>Units below are in CM</t>
    </r>
    <r>
      <rPr>
        <b/>
        <i/>
        <vertAlign val="superscript"/>
        <sz val="10"/>
        <rFont val="Arial"/>
        <family val="2"/>
      </rPr>
      <t>2</t>
    </r>
  </si>
  <si>
    <t>na</t>
  </si>
  <si>
    <r>
      <t>Units below are in kilograms per M</t>
    </r>
    <r>
      <rPr>
        <b/>
        <i/>
        <vertAlign val="superscript"/>
        <sz val="10"/>
        <rFont val="Arial"/>
        <family val="2"/>
      </rPr>
      <t>2</t>
    </r>
  </si>
  <si>
    <t>AVERAGE SQUARED QUADRATIC MEAN DIAMETER BY FUEL SIZE CLASS FOR 19 SIERRA CONIFERS (Table 3, van Wagtendonk, Benedict, and Sydoriak, 1996)</t>
  </si>
  <si>
    <t>AVERAGE SECANT OF ACUTE ANGLES OF INCLINATION OF NONHORIZONTAL PARTICLES BY FUEL SIZE CLASS FOR 19 SIERRA NEVADA CONIFERS (Table 6, van Wagtendonk, Benedict, and Sydoriak, 1996)</t>
  </si>
  <si>
    <t>Secant</t>
  </si>
  <si>
    <t>Additional species may be inserted starting on line 72 in same format as above</t>
  </si>
  <si>
    <t>Additional species may be inserted starting on line 114 in same format as above</t>
  </si>
  <si>
    <t>AVERAGE SPECIFIC GRAVITY BY FUEL SIZE CLASS FOR 19 SIERA NEVADA CONIFERS (Table 8, van Wagtendonk, Benedict, and Sydoriak, 1996)</t>
  </si>
  <si>
    <t>Specific Gravity</t>
  </si>
  <si>
    <t>7.62+ SOUND</t>
  </si>
  <si>
    <t>7.62+ ROTTON</t>
  </si>
  <si>
    <t>rechecked 2-6-02</t>
  </si>
  <si>
    <t xml:space="preserve"> (Table 7, van Wagtendonk &amp; Sydoriak, 1998) </t>
  </si>
  <si>
    <t>(Table 3, van Wagtendonk, Benedict, and Sydoriak, 1996)</t>
  </si>
  <si>
    <t>(Table 6, van Wagtendonk, Benedict, and Sydoriak, 1996)</t>
  </si>
  <si>
    <t>DIAMETER  BY FUEL SIZE CLASS</t>
  </si>
  <si>
    <t xml:space="preserve"> </t>
  </si>
  <si>
    <t xml:space="preserve"> INCLINATION OF NONHORIZONTAL PARTICLES BY FUEL </t>
  </si>
  <si>
    <t>(Table 8, van Wagtendonk, Benedict, and Sydoriak, 1996)</t>
  </si>
  <si>
    <t>"AVERAGE SECANT OF ACUTE ANGLES OF</t>
  </si>
  <si>
    <t xml:space="preserve"> SIZE CLASS FOR 19 SIERRA NEVADA CONIFERS"</t>
  </si>
  <si>
    <t>"LITTER, DUFF, &amp; LITTER + DUFF COEFFICIENTS"</t>
  </si>
  <si>
    <t>"AVERAGE SQUARED QUADRATIC MEAN</t>
  </si>
  <si>
    <t xml:space="preserve"> FOR 19 SIERRA CONIFERS"</t>
  </si>
  <si>
    <t xml:space="preserve">"AVERAGE SPECIFIC GRAVITY BY FUEL </t>
  </si>
  <si>
    <t xml:space="preserve">SIZE CLASS FOR 19 SIERA NEVADA CONIFERS" </t>
  </si>
  <si>
    <t>APPLICABLE TREE SPECIES</t>
  </si>
  <si>
    <t>COEFFICIENTS USED FOR CALCULATIONS (van Wagtendonk &amp; Sydoriak, 1998;  van Wagtendonk, Benedict, and Sydoriak, 1996 &amp; 1998)</t>
  </si>
  <si>
    <t>Project Name</t>
  </si>
  <si>
    <t>Unit/Compartment</t>
  </si>
  <si>
    <t>Transect Date</t>
  </si>
  <si>
    <t>Transect ID</t>
  </si>
  <si>
    <t>Litter Depth A</t>
  </si>
  <si>
    <t>Duff Depth A</t>
  </si>
  <si>
    <t>Litter Depth B</t>
  </si>
  <si>
    <t>Duff Depth B</t>
  </si>
  <si>
    <t>CM</t>
  </si>
  <si>
    <t>Fuel Depth A</t>
  </si>
  <si>
    <t>Fuel Depth B</t>
  </si>
  <si>
    <t>Talley</t>
  </si>
  <si>
    <t>1, 10, &amp; 100 fuel input (CM)</t>
  </si>
  <si>
    <t>Species</t>
  </si>
  <si>
    <t>For Brown Only</t>
  </si>
  <si>
    <t>Meters</t>
  </si>
  <si>
    <t>Litter Coefficient</t>
  </si>
  <si>
    <t>Duff Coefficient</t>
  </si>
  <si>
    <t>Litter and duff coefficient</t>
  </si>
  <si>
    <t xml:space="preserve">Basal Area </t>
  </si>
  <si>
    <t>Secant (0-0.64)</t>
  </si>
  <si>
    <t>Secant (0.64-2.54)</t>
  </si>
  <si>
    <t>Secant (2.54-7.62)</t>
  </si>
  <si>
    <t>Secant 7.62+</t>
  </si>
  <si>
    <t>Ave. Squared QMD  (0-0.64)</t>
  </si>
  <si>
    <t>Ave. Squared QMD  (0.64-2.54)</t>
  </si>
  <si>
    <t>Ave. Squared QMD  (2.54-7.62)</t>
  </si>
  <si>
    <t>Ave. Squared QMD  7.62+</t>
  </si>
  <si>
    <t>Specific Gravity (0-0.64)</t>
  </si>
  <si>
    <t>Specific Gravity (0.64-2.54)</t>
  </si>
  <si>
    <t>Specific Gravity (2.54-7.62)</t>
  </si>
  <si>
    <t>Specific Gravity (7.62+ SOUND)</t>
  </si>
  <si>
    <t>Four letter species code</t>
  </si>
  <si>
    <t>TOTAL</t>
  </si>
  <si>
    <t>BASAL AREA</t>
  </si>
  <si>
    <t>&gt;7.62</t>
  </si>
  <si>
    <t>Sound</t>
  </si>
  <si>
    <t>Litter &amp; Duff</t>
  </si>
  <si>
    <t>&gt;7.62 sound</t>
  </si>
  <si>
    <t xml:space="preserve"> &gt;7.62 transect length</t>
  </si>
  <si>
    <t>0-0.64 transect length</t>
  </si>
  <si>
    <t>0.64-2.54 transect length</t>
  </si>
  <si>
    <t>2.54-7.62 transect length</t>
  </si>
  <si>
    <t>Additional species may be inserted starting on line 31 in same format as above</t>
  </si>
  <si>
    <t>FUEL DEPTH (CM)</t>
  </si>
  <si>
    <t>BROWN OUTPUT (TONS PER ACRE)</t>
  </si>
  <si>
    <t>OUTPUT (METRIC TONS PER HECTARE)</t>
  </si>
  <si>
    <t>Metric</t>
  </si>
  <si>
    <t>1 to 1000 plus L&amp; D</t>
  </si>
  <si>
    <t>1-1,000</t>
  </si>
  <si>
    <t>Average per plot (metric tons/hectare)</t>
  </si>
  <si>
    <t>1 hour</t>
  </si>
  <si>
    <t>10 hour</t>
  </si>
  <si>
    <t>100 hour</t>
  </si>
  <si>
    <t>1000 hour rotten</t>
  </si>
  <si>
    <t>1000 hour sound</t>
  </si>
  <si>
    <t>(.09533 x n x c)/(N x l)</t>
  </si>
  <si>
    <t>(1.825 x n x c)/(N x l)</t>
  </si>
  <si>
    <t>(14.52 x n x c)/(N x l)</t>
  </si>
  <si>
    <t>(4.656 x εd^2 x c)/(N x l)</t>
  </si>
  <si>
    <t>(3.492 x εd^2 x c)/(N x l)</t>
  </si>
  <si>
    <t>is the length of the transect used to count intersections</t>
  </si>
  <si>
    <t>n</t>
  </si>
  <si>
    <t>d</t>
  </si>
  <si>
    <t>s</t>
  </si>
  <si>
    <t>a</t>
  </si>
  <si>
    <t>c</t>
  </si>
  <si>
    <t>N</t>
  </si>
  <si>
    <t>l</t>
  </si>
  <si>
    <t>is the number of intersections of the size class.</t>
  </si>
  <si>
    <t>is the squared average diameters</t>
  </si>
  <si>
    <t>is the specific gravity of the fuel</t>
  </si>
  <si>
    <t>is the non-horizontal angle correction factor</t>
  </si>
  <si>
    <t>is the sloope correction factor (c=1.02 for slopes of 20-30%. C=1.0 for slopes &lt; 20%)</t>
  </si>
  <si>
    <t>is the nubmer of transects used to measure the size class</t>
  </si>
  <si>
    <t>(11.64 x n x d^2 x s x a x c)/(N x l)</t>
  </si>
  <si>
    <t>The above equation can be simplified to the following equations assuming the fuel type can be approximated by northern rocky mountain conifers</t>
  </si>
  <si>
    <t>Slope Correction Factor (1+(%slope/100)^2)^0.5</t>
  </si>
  <si>
    <t>Sound+Rotten</t>
  </si>
  <si>
    <t>Fuel load</t>
  </si>
  <si>
    <t>Tons/Acre</t>
  </si>
  <si>
    <t>&gt;7.62 rotten</t>
  </si>
  <si>
    <t>Rotten</t>
  </si>
  <si>
    <t>Avg. 1,10,100</t>
  </si>
  <si>
    <t>Conversion of Mtons/ha to tons/ac</t>
  </si>
  <si>
    <t>mton</t>
  </si>
  <si>
    <t>1.1 tons</t>
  </si>
  <si>
    <t>.45 tons</t>
  </si>
  <si>
    <t>acre</t>
  </si>
  <si>
    <t>hectare</t>
  </si>
  <si>
    <t>2.47 acre</t>
  </si>
  <si>
    <t>X</t>
  </si>
  <si>
    <t>=</t>
  </si>
  <si>
    <t>tons</t>
  </si>
  <si>
    <t>2.25 tons</t>
  </si>
  <si>
    <t>1m = 3.28ft</t>
  </si>
  <si>
    <t>2m = 6.56ft</t>
  </si>
  <si>
    <t>3m = 9.84ft</t>
  </si>
  <si>
    <t>12.62m = 41.40ft</t>
  </si>
  <si>
    <t>1+10+100</t>
  </si>
  <si>
    <t>1 Hour</t>
  </si>
  <si>
    <t>10 Hour</t>
  </si>
  <si>
    <t>100 Hour</t>
  </si>
  <si>
    <t>1000 Hour Sound</t>
  </si>
  <si>
    <t>1000 Hour Rotten</t>
  </si>
  <si>
    <t>Plot #</t>
  </si>
  <si>
    <t>ARRD Output</t>
  </si>
  <si>
    <t>&gt;30.48</t>
  </si>
  <si>
    <t>6.1-12.0</t>
  </si>
  <si>
    <t>7.62-15.24</t>
  </si>
  <si>
    <t>15.49-30.48</t>
  </si>
  <si>
    <t>3.0-6.0</t>
  </si>
  <si>
    <t>&gt;12.0</t>
  </si>
  <si>
    <t>Average of SG</t>
  </si>
  <si>
    <t>Average Tons/Acre per plot</t>
  </si>
  <si>
    <t>TOTAL 1-1000</t>
  </si>
  <si>
    <t>GRAND TOTAL</t>
  </si>
  <si>
    <t>TOTAL L+D</t>
  </si>
  <si>
    <t>1000 Hour Dia. 3.0-6.0 (in)</t>
  </si>
  <si>
    <t>1000 Hour Dia. 6.1-12.0 (in)</t>
  </si>
  <si>
    <t>1000 Hour Dia. &gt;12.0 (in)</t>
  </si>
  <si>
    <t>Litter Coefficient (KG per m2)</t>
  </si>
  <si>
    <t>Duff Coefficient (KG per m2)</t>
  </si>
  <si>
    <t>Litter and duff coefficient           (KG per m2)</t>
  </si>
  <si>
    <t>Units (Metric/English)</t>
  </si>
  <si>
    <t>Transect Azimuth (1-360)</t>
  </si>
  <si>
    <t>Plot Slope (%)</t>
  </si>
  <si>
    <t>Transect Slope (%)</t>
  </si>
  <si>
    <t>Specific Gravity (7.62+ ROTTEN)</t>
  </si>
  <si>
    <t>1000 hour fuel (&gt;7.62)</t>
  </si>
  <si>
    <t>7.62-15.24cm</t>
  </si>
  <si>
    <t>3.0-6.0in</t>
  </si>
  <si>
    <t>15.49-30.48cm</t>
  </si>
  <si>
    <t>6.1-12.0in</t>
  </si>
  <si>
    <t>&gt;12.0in</t>
  </si>
  <si>
    <t>&gt;30.48cm</t>
  </si>
  <si>
    <t>ABCO</t>
  </si>
  <si>
    <t>ABMA</t>
  </si>
  <si>
    <t>JUOC</t>
  </si>
  <si>
    <t>PICO</t>
  </si>
  <si>
    <t>PIJE</t>
  </si>
  <si>
    <t>PIMO2</t>
  </si>
  <si>
    <t>TSME</t>
  </si>
  <si>
    <t>PILA</t>
  </si>
  <si>
    <t>PIPO</t>
  </si>
  <si>
    <t>CADE</t>
  </si>
  <si>
    <t>PSME</t>
  </si>
  <si>
    <t>QUKE</t>
  </si>
  <si>
    <t>Activity Fuels Underburn</t>
  </si>
  <si>
    <t>348-03</t>
  </si>
  <si>
    <t>364-02</t>
  </si>
  <si>
    <t>316-05</t>
  </si>
  <si>
    <t>332-04</t>
  </si>
  <si>
    <t>127-28</t>
  </si>
  <si>
    <t>158-26</t>
  </si>
  <si>
    <t>174-25</t>
  </si>
  <si>
    <t>257-15</t>
  </si>
  <si>
    <t>270-18</t>
  </si>
  <si>
    <t>271-17</t>
  </si>
  <si>
    <t>255-13</t>
  </si>
  <si>
    <t>256-14</t>
  </si>
  <si>
    <t>286-20</t>
  </si>
  <si>
    <t>285-19</t>
  </si>
  <si>
    <t>272-16</t>
  </si>
  <si>
    <t>287-21</t>
  </si>
  <si>
    <t>288-22</t>
  </si>
  <si>
    <t>302-24</t>
  </si>
  <si>
    <t>303-23</t>
  </si>
  <si>
    <t>770-13</t>
  </si>
  <si>
    <t>771-12</t>
  </si>
  <si>
    <t>816-14</t>
  </si>
  <si>
    <t>817-15</t>
  </si>
  <si>
    <t>818-11</t>
  </si>
  <si>
    <t>Control</t>
  </si>
  <si>
    <t>863-26A</t>
  </si>
  <si>
    <t>909-24</t>
  </si>
  <si>
    <t>910-25</t>
  </si>
  <si>
    <t>863-26</t>
  </si>
  <si>
    <t>HP_Burn_thin</t>
  </si>
  <si>
    <t>228-22</t>
  </si>
  <si>
    <t>256-23</t>
  </si>
  <si>
    <t>DFPZ</t>
  </si>
  <si>
    <t>315-17</t>
  </si>
  <si>
    <t>342-18</t>
  </si>
  <si>
    <t>343-20</t>
  </si>
  <si>
    <t>344-21</t>
  </si>
  <si>
    <t>370-19</t>
  </si>
  <si>
    <t>346-16</t>
  </si>
  <si>
    <t>477-06</t>
  </si>
  <si>
    <t>476-05</t>
  </si>
  <si>
    <t>460-03</t>
  </si>
  <si>
    <t>461-04</t>
  </si>
  <si>
    <t>475-02</t>
  </si>
  <si>
    <t>171-30</t>
  </si>
  <si>
    <t>172-01</t>
  </si>
  <si>
    <t>170-29</t>
  </si>
  <si>
    <t>102-28</t>
  </si>
  <si>
    <t>111-30</t>
  </si>
  <si>
    <t>112-29</t>
  </si>
  <si>
    <t>335-10</t>
  </si>
  <si>
    <t>336-11</t>
  </si>
  <si>
    <t>301-12</t>
  </si>
  <si>
    <t>334-09</t>
  </si>
  <si>
    <t>746-08</t>
  </si>
  <si>
    <t>781-07</t>
  </si>
  <si>
    <t>106-27</t>
  </si>
  <si>
    <t>105-24</t>
  </si>
  <si>
    <t>100-26</t>
  </si>
  <si>
    <t>432-27</t>
  </si>
  <si>
    <t>448-28</t>
  </si>
  <si>
    <t>96-04</t>
  </si>
  <si>
    <t>97-06</t>
  </si>
  <si>
    <t>98-07</t>
  </si>
  <si>
    <t>94-02</t>
  </si>
  <si>
    <t>95-03</t>
  </si>
  <si>
    <t>129-05</t>
  </si>
  <si>
    <t>130-11</t>
  </si>
  <si>
    <t>131-09</t>
  </si>
  <si>
    <t>166-10</t>
  </si>
  <si>
    <t>99-08</t>
  </si>
  <si>
    <t>225-01</t>
  </si>
  <si>
    <t>235-30</t>
  </si>
  <si>
    <t>405-12</t>
  </si>
  <si>
    <t>378-13</t>
  </si>
  <si>
    <t>404-11</t>
  </si>
  <si>
    <t>349-15</t>
  </si>
  <si>
    <t>377-14</t>
  </si>
  <si>
    <t>375-09</t>
  </si>
  <si>
    <t>455-22</t>
  </si>
  <si>
    <t>479-23</t>
  </si>
  <si>
    <t>454-21</t>
  </si>
  <si>
    <t>452-16</t>
  </si>
  <si>
    <t>453-18</t>
  </si>
  <si>
    <t>477-19</t>
  </si>
  <si>
    <t>376-10</t>
  </si>
  <si>
    <t>Mastication</t>
  </si>
  <si>
    <t>300-14</t>
  </si>
  <si>
    <t>299-15</t>
  </si>
  <si>
    <t>149-18</t>
  </si>
  <si>
    <t>201-07</t>
  </si>
  <si>
    <t>202-06</t>
  </si>
  <si>
    <t>183-08</t>
  </si>
  <si>
    <t>184-10</t>
  </si>
  <si>
    <t>222-19</t>
  </si>
  <si>
    <t>240-21</t>
  </si>
  <si>
    <t>241-20</t>
  </si>
  <si>
    <t>185-17</t>
  </si>
  <si>
    <t>203-16</t>
  </si>
  <si>
    <t>275-23</t>
  </si>
  <si>
    <t>276-22</t>
  </si>
  <si>
    <t>257-24</t>
  </si>
  <si>
    <t>301-13</t>
  </si>
  <si>
    <t>286-12</t>
  </si>
  <si>
    <t>Natural fuels broadcast burn</t>
  </si>
  <si>
    <t>177-27</t>
  </si>
  <si>
    <t>146-29</t>
  </si>
  <si>
    <t>345-29</t>
  </si>
  <si>
    <t>347-01</t>
  </si>
  <si>
    <t>348-28</t>
  </si>
  <si>
    <t>393-05</t>
  </si>
  <si>
    <t>394-02</t>
  </si>
  <si>
    <t>346-30</t>
  </si>
  <si>
    <t>396-26</t>
  </si>
  <si>
    <t>397-25</t>
  </si>
  <si>
    <t>440-06</t>
  </si>
  <si>
    <t>441-03</t>
  </si>
  <si>
    <t>395-27</t>
  </si>
  <si>
    <t>488-04</t>
  </si>
  <si>
    <t>534-09</t>
  </si>
  <si>
    <t>535-08</t>
  </si>
  <si>
    <t>536-10</t>
  </si>
  <si>
    <t>487-07</t>
  </si>
  <si>
    <t>MV Fuel</t>
  </si>
  <si>
    <t>Duff Depth C</t>
  </si>
  <si>
    <t>Litter Depth C</t>
  </si>
  <si>
    <t>Fuel Depth C</t>
  </si>
  <si>
    <t>Tx ID</t>
  </si>
  <si>
    <t>429-17</t>
  </si>
  <si>
    <t>430-20</t>
  </si>
  <si>
    <t>Polygon (stand) #</t>
  </si>
  <si>
    <t>on all five transects!!</t>
  </si>
  <si>
    <t>Poly 277 plot 257-24 has no trees</t>
  </si>
  <si>
    <t>Polygon/Stand #</t>
  </si>
  <si>
    <t>Treatment</t>
  </si>
  <si>
    <t>Burn</t>
  </si>
  <si>
    <t>Thin/Burn</t>
  </si>
  <si>
    <t>Thin</t>
  </si>
  <si>
    <t>no fuel</t>
  </si>
</sst>
</file>

<file path=xl/styles.xml><?xml version="1.0" encoding="utf-8"?>
<styleSheet xmlns="http://schemas.openxmlformats.org/spreadsheetml/2006/main">
  <numFmts count="4">
    <numFmt numFmtId="164" formatCode="0.000000"/>
    <numFmt numFmtId="165" formatCode="0.000"/>
    <numFmt numFmtId="166" formatCode="0.0"/>
    <numFmt numFmtId="167" formatCode="m/d/yy"/>
  </numFmts>
  <fonts count="27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b/>
      <i/>
      <vertAlign val="superscript"/>
      <sz val="10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sz val="20"/>
      <name val="Arial"/>
      <family val="2"/>
    </font>
    <font>
      <sz val="10"/>
      <color indexed="8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0"/>
      <name val="Courier"/>
      <family val="3"/>
    </font>
    <font>
      <sz val="14"/>
      <name val="Arial"/>
      <family val="2"/>
    </font>
    <font>
      <b/>
      <sz val="16"/>
      <name val="Arial"/>
      <family val="2"/>
    </font>
    <font>
      <b/>
      <sz val="16"/>
      <name val="Courier"/>
      <family val="3"/>
    </font>
    <font>
      <b/>
      <sz val="16"/>
      <color indexed="8"/>
      <name val="Arial"/>
      <family val="2"/>
    </font>
    <font>
      <sz val="16"/>
      <name val="Arial"/>
      <family val="2"/>
    </font>
    <font>
      <sz val="10"/>
      <color indexed="8"/>
      <name val="Arial"/>
      <family val="2"/>
    </font>
    <font>
      <sz val="12"/>
      <name val="Arial"/>
      <family val="2"/>
    </font>
    <font>
      <b/>
      <sz val="10"/>
      <color theme="1"/>
      <name val="Arial"/>
      <family val="2"/>
    </font>
    <font>
      <sz val="12"/>
      <color indexed="8"/>
      <name val="Arial"/>
      <family val="2"/>
    </font>
    <font>
      <b/>
      <sz val="8"/>
      <color indexed="81"/>
      <name val="Tahoma"/>
      <family val="2"/>
    </font>
    <font>
      <sz val="10"/>
      <color theme="1"/>
      <name val="Arial"/>
      <family val="2"/>
    </font>
    <font>
      <b/>
      <sz val="10"/>
      <color indexed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22"/>
      </bottom>
      <diagonal/>
    </border>
  </borders>
  <cellStyleXfs count="2">
    <xf numFmtId="0" fontId="0" fillId="0" borderId="0"/>
    <xf numFmtId="0" fontId="10" fillId="0" borderId="0"/>
  </cellStyleXfs>
  <cellXfs count="27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1" xfId="0" applyBorder="1"/>
    <xf numFmtId="0" fontId="5" fillId="0" borderId="1" xfId="0" applyFont="1" applyBorder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2" xfId="0" applyBorder="1" applyAlignment="1"/>
    <xf numFmtId="0" fontId="0" fillId="0" borderId="0" xfId="0" applyAlignment="1"/>
    <xf numFmtId="0" fontId="0" fillId="0" borderId="0" xfId="0" applyBorder="1"/>
    <xf numFmtId="0" fontId="2" fillId="0" borderId="3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/>
    <xf numFmtId="0" fontId="2" fillId="0" borderId="3" xfId="0" applyFont="1" applyBorder="1"/>
    <xf numFmtId="0" fontId="2" fillId="0" borderId="0" xfId="0" applyFont="1" applyBorder="1"/>
    <xf numFmtId="0" fontId="2" fillId="0" borderId="4" xfId="0" applyFont="1" applyBorder="1"/>
    <xf numFmtId="0" fontId="0" fillId="0" borderId="9" xfId="0" applyBorder="1"/>
    <xf numFmtId="0" fontId="0" fillId="0" borderId="10" xfId="0" applyBorder="1"/>
    <xf numFmtId="0" fontId="6" fillId="0" borderId="4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0" fontId="6" fillId="0" borderId="0" xfId="0" applyFont="1"/>
    <xf numFmtId="0" fontId="11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 wrapText="1"/>
    </xf>
    <xf numFmtId="0" fontId="0" fillId="0" borderId="0" xfId="0" applyAlignment="1">
      <alignment horizontal="right"/>
    </xf>
    <xf numFmtId="0" fontId="7" fillId="0" borderId="0" xfId="0" applyFont="1" applyAlignment="1">
      <alignment horizontal="right"/>
    </xf>
    <xf numFmtId="0" fontId="2" fillId="0" borderId="0" xfId="0" applyFont="1" applyFill="1" applyBorder="1" applyAlignment="1">
      <alignment horizontal="right"/>
    </xf>
    <xf numFmtId="167" fontId="0" fillId="0" borderId="0" xfId="0" applyNumberFormat="1" applyAlignment="1">
      <alignment horizontal="right"/>
    </xf>
    <xf numFmtId="0" fontId="2" fillId="0" borderId="0" xfId="0" applyFont="1" applyAlignment="1">
      <alignment horizontal="right"/>
    </xf>
    <xf numFmtId="0" fontId="0" fillId="0" borderId="0" xfId="0" applyBorder="1" applyAlignment="1">
      <alignment horizontal="right"/>
    </xf>
    <xf numFmtId="167" fontId="0" fillId="0" borderId="0" xfId="0" applyNumberFormat="1" applyBorder="1" applyAlignment="1">
      <alignment horizontal="right"/>
    </xf>
    <xf numFmtId="164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2" fillId="0" borderId="0" xfId="0" applyFont="1" applyBorder="1" applyAlignment="1">
      <alignment horizontal="right"/>
    </xf>
    <xf numFmtId="166" fontId="12" fillId="0" borderId="0" xfId="0" applyNumberFormat="1" applyFont="1" applyBorder="1" applyAlignment="1">
      <alignment horizontal="right"/>
    </xf>
    <xf numFmtId="0" fontId="0" fillId="0" borderId="0" xfId="0" applyAlignment="1">
      <alignment horizontal="center"/>
    </xf>
    <xf numFmtId="165" fontId="6" fillId="0" borderId="0" xfId="0" applyNumberFormat="1" applyFon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166" fontId="0" fillId="0" borderId="0" xfId="0" applyNumberFormat="1" applyBorder="1" applyAlignment="1">
      <alignment horizontal="right"/>
    </xf>
    <xf numFmtId="2" fontId="12" fillId="0" borderId="0" xfId="0" applyNumberFormat="1" applyFont="1" applyBorder="1" applyAlignment="1">
      <alignment horizontal="right"/>
    </xf>
    <xf numFmtId="166" fontId="11" fillId="0" borderId="0" xfId="0" applyNumberFormat="1" applyFont="1" applyBorder="1" applyAlignment="1">
      <alignment horizontal="right"/>
    </xf>
    <xf numFmtId="0" fontId="1" fillId="0" borderId="0" xfId="0" applyFont="1" applyAlignment="1">
      <alignment horizontal="right"/>
    </xf>
    <xf numFmtId="0" fontId="14" fillId="0" borderId="0" xfId="0" applyFont="1" applyAlignment="1" applyProtection="1">
      <alignment horizontal="right"/>
      <protection locked="0"/>
    </xf>
    <xf numFmtId="0" fontId="1" fillId="0" borderId="0" xfId="0" applyFont="1" applyAlignment="1" applyProtection="1">
      <alignment horizontal="right"/>
    </xf>
    <xf numFmtId="1" fontId="1" fillId="0" borderId="0" xfId="0" applyNumberFormat="1" applyFont="1" applyAlignment="1">
      <alignment horizontal="right"/>
    </xf>
    <xf numFmtId="1" fontId="1" fillId="0" borderId="11" xfId="0" applyNumberFormat="1" applyFont="1" applyBorder="1" applyAlignment="1">
      <alignment horizontal="right"/>
    </xf>
    <xf numFmtId="0" fontId="10" fillId="0" borderId="11" xfId="1" applyFont="1" applyFill="1" applyBorder="1" applyAlignment="1">
      <alignment horizontal="right" wrapText="1"/>
    </xf>
    <xf numFmtId="0" fontId="10" fillId="0" borderId="0" xfId="1" applyFont="1" applyFill="1" applyBorder="1" applyAlignment="1">
      <alignment horizontal="right" wrapText="1"/>
    </xf>
    <xf numFmtId="0" fontId="1" fillId="0" borderId="11" xfId="0" applyFont="1" applyBorder="1" applyAlignment="1">
      <alignment horizontal="right"/>
    </xf>
    <xf numFmtId="167" fontId="14" fillId="0" borderId="11" xfId="0" applyNumberFormat="1" applyFont="1" applyBorder="1" applyAlignment="1" applyProtection="1">
      <alignment horizontal="right"/>
      <protection locked="0"/>
    </xf>
    <xf numFmtId="0" fontId="1" fillId="0" borderId="0" xfId="0" applyFont="1" applyBorder="1" applyAlignment="1">
      <alignment horizontal="right"/>
    </xf>
    <xf numFmtId="0" fontId="1" fillId="0" borderId="0" xfId="0" applyFont="1" applyBorder="1" applyAlignment="1" applyProtection="1">
      <alignment horizontal="right"/>
    </xf>
    <xf numFmtId="0" fontId="14" fillId="0" borderId="0" xfId="0" applyFont="1" applyBorder="1" applyAlignment="1" applyProtection="1">
      <alignment horizontal="right"/>
      <protection locked="0"/>
    </xf>
    <xf numFmtId="1" fontId="1" fillId="0" borderId="0" xfId="0" applyNumberFormat="1" applyFont="1" applyBorder="1" applyAlignment="1">
      <alignment horizontal="right"/>
    </xf>
    <xf numFmtId="0" fontId="16" fillId="0" borderId="0" xfId="0" applyFont="1" applyBorder="1" applyAlignment="1">
      <alignment horizontal="right"/>
    </xf>
    <xf numFmtId="0" fontId="16" fillId="0" borderId="11" xfId="0" applyFont="1" applyBorder="1" applyAlignment="1">
      <alignment horizontal="right"/>
    </xf>
    <xf numFmtId="0" fontId="16" fillId="0" borderId="0" xfId="0" applyFont="1" applyAlignment="1">
      <alignment horizontal="right"/>
    </xf>
    <xf numFmtId="1" fontId="16" fillId="0" borderId="11" xfId="0" applyNumberFormat="1" applyFont="1" applyBorder="1" applyAlignment="1">
      <alignment horizontal="right"/>
    </xf>
    <xf numFmtId="166" fontId="16" fillId="0" borderId="0" xfId="0" applyNumberFormat="1" applyFont="1" applyBorder="1" applyAlignment="1">
      <alignment horizontal="right"/>
    </xf>
    <xf numFmtId="0" fontId="18" fillId="0" borderId="0" xfId="1" applyFont="1" applyFill="1" applyBorder="1" applyAlignment="1">
      <alignment horizontal="right" wrapText="1"/>
    </xf>
    <xf numFmtId="0" fontId="18" fillId="0" borderId="11" xfId="1" applyFont="1" applyFill="1" applyBorder="1" applyAlignment="1">
      <alignment horizontal="right" wrapText="1"/>
    </xf>
    <xf numFmtId="0" fontId="17" fillId="0" borderId="0" xfId="0" applyFont="1" applyBorder="1" applyAlignment="1" applyProtection="1">
      <alignment horizontal="right"/>
      <protection locked="0"/>
    </xf>
    <xf numFmtId="1" fontId="16" fillId="0" borderId="0" xfId="0" applyNumberFormat="1" applyFont="1" applyBorder="1" applyAlignment="1">
      <alignment horizontal="right"/>
    </xf>
    <xf numFmtId="0" fontId="5" fillId="0" borderId="0" xfId="0" applyFont="1" applyAlignment="1">
      <alignment horizontal="right"/>
    </xf>
    <xf numFmtId="2" fontId="6" fillId="0" borderId="0" xfId="0" applyNumberFormat="1" applyFont="1" applyBorder="1" applyAlignment="1">
      <alignment horizontal="right"/>
    </xf>
    <xf numFmtId="2" fontId="19" fillId="0" borderId="0" xfId="0" applyNumberFormat="1" applyFont="1" applyBorder="1" applyAlignment="1">
      <alignment horizontal="right"/>
    </xf>
    <xf numFmtId="2" fontId="20" fillId="0" borderId="0" xfId="0" applyNumberFormat="1" applyFont="1"/>
    <xf numFmtId="2" fontId="6" fillId="0" borderId="0" xfId="0" applyNumberFormat="1" applyFont="1" applyAlignment="1">
      <alignment horizontal="right"/>
    </xf>
    <xf numFmtId="2" fontId="19" fillId="0" borderId="0" xfId="0" applyNumberFormat="1" applyFont="1" applyAlignment="1">
      <alignment horizontal="right"/>
    </xf>
    <xf numFmtId="0" fontId="0" fillId="0" borderId="0" xfId="0" applyFill="1" applyAlignment="1">
      <alignment horizontal="right"/>
    </xf>
    <xf numFmtId="1" fontId="1" fillId="0" borderId="12" xfId="0" applyNumberFormat="1" applyFont="1" applyBorder="1" applyAlignment="1">
      <alignment horizontal="right"/>
    </xf>
    <xf numFmtId="0" fontId="10" fillId="0" borderId="12" xfId="1" applyFont="1" applyFill="1" applyBorder="1" applyAlignment="1">
      <alignment horizontal="right" wrapText="1"/>
    </xf>
    <xf numFmtId="0" fontId="10" fillId="0" borderId="13" xfId="1" applyFont="1" applyFill="1" applyBorder="1" applyAlignment="1">
      <alignment horizontal="right" wrapText="1"/>
    </xf>
    <xf numFmtId="0" fontId="18" fillId="0" borderId="13" xfId="1" applyFont="1" applyFill="1" applyBorder="1" applyAlignment="1">
      <alignment horizontal="right" wrapText="1"/>
    </xf>
    <xf numFmtId="1" fontId="1" fillId="0" borderId="13" xfId="0" applyNumberFormat="1" applyFont="1" applyBorder="1" applyAlignment="1">
      <alignment horizontal="right"/>
    </xf>
    <xf numFmtId="1" fontId="16" fillId="0" borderId="13" xfId="0" applyNumberFormat="1" applyFont="1" applyBorder="1" applyAlignment="1">
      <alignment horizontal="right"/>
    </xf>
    <xf numFmtId="0" fontId="5" fillId="0" borderId="13" xfId="0" applyFont="1" applyBorder="1" applyAlignment="1">
      <alignment horizontal="right"/>
    </xf>
    <xf numFmtId="0" fontId="0" fillId="0" borderId="13" xfId="0" applyBorder="1" applyAlignment="1">
      <alignment horizontal="right"/>
    </xf>
    <xf numFmtId="0" fontId="20" fillId="0" borderId="0" xfId="1" applyFont="1" applyFill="1" applyBorder="1" applyAlignment="1">
      <alignment horizontal="right" wrapText="1"/>
    </xf>
    <xf numFmtId="0" fontId="20" fillId="0" borderId="13" xfId="1" applyFont="1" applyFill="1" applyBorder="1" applyAlignment="1">
      <alignment horizontal="right" wrapText="1"/>
    </xf>
    <xf numFmtId="1" fontId="6" fillId="0" borderId="11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0" fontId="20" fillId="0" borderId="11" xfId="1" applyFont="1" applyFill="1" applyBorder="1" applyAlignment="1">
      <alignment horizontal="right" wrapText="1"/>
    </xf>
    <xf numFmtId="0" fontId="20" fillId="0" borderId="12" xfId="1" applyFont="1" applyFill="1" applyBorder="1" applyAlignment="1">
      <alignment horizontal="right" wrapText="1"/>
    </xf>
    <xf numFmtId="1" fontId="6" fillId="0" borderId="0" xfId="0" applyNumberFormat="1" applyFont="1" applyBorder="1" applyAlignment="1">
      <alignment horizontal="right"/>
    </xf>
    <xf numFmtId="1" fontId="6" fillId="0" borderId="13" xfId="0" applyNumberFormat="1" applyFont="1" applyBorder="1" applyAlignment="1">
      <alignment horizontal="right"/>
    </xf>
    <xf numFmtId="1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6" fillId="0" borderId="13" xfId="0" applyFont="1" applyBorder="1" applyAlignment="1">
      <alignment horizontal="right"/>
    </xf>
    <xf numFmtId="0" fontId="15" fillId="0" borderId="0" xfId="0" applyFont="1" applyAlignment="1"/>
    <xf numFmtId="0" fontId="6" fillId="0" borderId="0" xfId="0" applyFont="1" applyBorder="1" applyAlignment="1">
      <alignment horizontal="center"/>
    </xf>
    <xf numFmtId="0" fontId="15" fillId="2" borderId="0" xfId="0" applyFont="1" applyFill="1" applyAlignment="1"/>
    <xf numFmtId="0" fontId="7" fillId="3" borderId="0" xfId="0" applyFont="1" applyFill="1" applyAlignment="1">
      <alignment horizontal="center" wrapText="1"/>
    </xf>
    <xf numFmtId="167" fontId="7" fillId="3" borderId="0" xfId="0" applyNumberFormat="1" applyFont="1" applyFill="1" applyAlignment="1">
      <alignment horizontal="center" wrapText="1"/>
    </xf>
    <xf numFmtId="0" fontId="2" fillId="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Border="1" applyAlignment="1">
      <alignment horizontal="left"/>
    </xf>
    <xf numFmtId="167" fontId="2" fillId="3" borderId="0" xfId="0" applyNumberFormat="1" applyFont="1" applyFill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3" fillId="0" borderId="19" xfId="0" applyFont="1" applyBorder="1" applyAlignment="1">
      <alignment horizontal="center"/>
    </xf>
    <xf numFmtId="0" fontId="11" fillId="0" borderId="19" xfId="0" applyFont="1" applyBorder="1" applyAlignment="1">
      <alignment horizontal="center" wrapText="1"/>
    </xf>
    <xf numFmtId="0" fontId="11" fillId="0" borderId="19" xfId="0" applyFont="1" applyBorder="1" applyAlignment="1">
      <alignment horizontal="center"/>
    </xf>
    <xf numFmtId="166" fontId="21" fillId="0" borderId="0" xfId="0" applyNumberFormat="1" applyFont="1" applyBorder="1" applyAlignment="1">
      <alignment horizontal="right"/>
    </xf>
    <xf numFmtId="166" fontId="21" fillId="0" borderId="0" xfId="0" applyNumberFormat="1" applyFont="1" applyBorder="1"/>
    <xf numFmtId="0" fontId="5" fillId="0" borderId="21" xfId="0" applyFont="1" applyBorder="1" applyAlignment="1">
      <alignment horizontal="left"/>
    </xf>
    <xf numFmtId="0" fontId="0" fillId="0" borderId="22" xfId="0" applyBorder="1" applyAlignment="1">
      <alignment horizontal="left"/>
    </xf>
    <xf numFmtId="166" fontId="5" fillId="0" borderId="0" xfId="0" applyNumberFormat="1" applyFont="1" applyBorder="1" applyAlignment="1">
      <alignment horizontal="right"/>
    </xf>
    <xf numFmtId="1" fontId="1" fillId="0" borderId="14" xfId="0" applyNumberFormat="1" applyFont="1" applyBorder="1" applyAlignment="1">
      <alignment horizontal="right"/>
    </xf>
    <xf numFmtId="1" fontId="16" fillId="0" borderId="14" xfId="0" applyNumberFormat="1" applyFont="1" applyBorder="1" applyAlignment="1">
      <alignment horizontal="right"/>
    </xf>
    <xf numFmtId="0" fontId="10" fillId="0" borderId="14" xfId="1" applyFont="1" applyFill="1" applyBorder="1" applyAlignment="1">
      <alignment horizontal="right" wrapText="1"/>
    </xf>
    <xf numFmtId="0" fontId="18" fillId="0" borderId="14" xfId="1" applyFont="1" applyFill="1" applyBorder="1" applyAlignment="1">
      <alignment horizontal="right" wrapText="1"/>
    </xf>
    <xf numFmtId="0" fontId="2" fillId="0" borderId="15" xfId="0" applyFont="1" applyBorder="1" applyAlignment="1">
      <alignment horizontal="right"/>
    </xf>
    <xf numFmtId="0" fontId="0" fillId="0" borderId="15" xfId="0" applyBorder="1" applyAlignment="1">
      <alignment horizontal="right"/>
    </xf>
    <xf numFmtId="0" fontId="5" fillId="0" borderId="15" xfId="0" applyFont="1" applyBorder="1" applyAlignment="1">
      <alignment horizontal="right"/>
    </xf>
    <xf numFmtId="0" fontId="9" fillId="0" borderId="16" xfId="0" applyFont="1" applyBorder="1" applyAlignment="1">
      <alignment horizontal="right"/>
    </xf>
    <xf numFmtId="0" fontId="2" fillId="0" borderId="17" xfId="0" applyFont="1" applyBorder="1" applyAlignment="1">
      <alignment horizontal="right"/>
    </xf>
    <xf numFmtId="0" fontId="13" fillId="0" borderId="18" xfId="0" applyFont="1" applyBorder="1" applyAlignment="1">
      <alignment horizontal="center" wrapText="1"/>
    </xf>
    <xf numFmtId="0" fontId="13" fillId="0" borderId="19" xfId="0" applyFont="1" applyBorder="1" applyAlignment="1">
      <alignment horizontal="center" wrapText="1"/>
    </xf>
    <xf numFmtId="0" fontId="13" fillId="0" borderId="20" xfId="0" applyFont="1" applyBorder="1" applyAlignment="1">
      <alignment horizontal="center" wrapText="1"/>
    </xf>
    <xf numFmtId="0" fontId="13" fillId="0" borderId="0" xfId="0" applyFont="1" applyBorder="1" applyAlignment="1">
      <alignment horizontal="center" wrapText="1"/>
    </xf>
    <xf numFmtId="0" fontId="0" fillId="0" borderId="23" xfId="0" applyBorder="1" applyAlignment="1">
      <alignment horizontal="left"/>
    </xf>
    <xf numFmtId="0" fontId="0" fillId="0" borderId="24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6" xfId="0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/>
    <xf numFmtId="0" fontId="1" fillId="0" borderId="14" xfId="0" applyFont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1" fillId="0" borderId="27" xfId="0" applyFont="1" applyBorder="1" applyAlignment="1">
      <alignment horizontal="right"/>
    </xf>
    <xf numFmtId="0" fontId="10" fillId="0" borderId="27" xfId="1" applyFont="1" applyFill="1" applyBorder="1" applyAlignment="1">
      <alignment horizontal="right" wrapText="1"/>
    </xf>
    <xf numFmtId="0" fontId="20" fillId="0" borderId="0" xfId="0" applyFont="1" applyFill="1" applyBorder="1" applyAlignment="1">
      <alignment horizontal="right"/>
    </xf>
    <xf numFmtId="0" fontId="1" fillId="0" borderId="27" xfId="0" applyFont="1" applyBorder="1" applyAlignment="1" applyProtection="1">
      <alignment horizontal="right"/>
    </xf>
    <xf numFmtId="0" fontId="14" fillId="0" borderId="27" xfId="0" applyFont="1" applyBorder="1" applyAlignment="1" applyProtection="1">
      <alignment horizontal="right"/>
      <protection locked="0"/>
    </xf>
    <xf numFmtId="0" fontId="17" fillId="0" borderId="27" xfId="0" applyFont="1" applyBorder="1" applyAlignment="1" applyProtection="1">
      <alignment horizontal="right"/>
      <protection locked="0"/>
    </xf>
    <xf numFmtId="0" fontId="18" fillId="0" borderId="27" xfId="1" applyFont="1" applyFill="1" applyBorder="1" applyAlignment="1">
      <alignment horizontal="right" wrapText="1"/>
    </xf>
    <xf numFmtId="0" fontId="2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Border="1" applyAlignment="1">
      <alignment horizontal="center"/>
    </xf>
    <xf numFmtId="166" fontId="21" fillId="0" borderId="0" xfId="0" applyNumberFormat="1" applyFont="1" applyFill="1" applyBorder="1"/>
    <xf numFmtId="0" fontId="0" fillId="0" borderId="0" xfId="0" applyFill="1" applyBorder="1" applyAlignment="1">
      <alignment horizontal="center"/>
    </xf>
    <xf numFmtId="166" fontId="0" fillId="0" borderId="0" xfId="0" applyNumberFormat="1" applyAlignment="1">
      <alignment horizontal="right"/>
    </xf>
    <xf numFmtId="0" fontId="15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center" wrapText="1"/>
    </xf>
    <xf numFmtId="0" fontId="6" fillId="0" borderId="0" xfId="0" applyFont="1" applyFill="1" applyAlignment="1">
      <alignment horizontal="left"/>
    </xf>
    <xf numFmtId="166" fontId="11" fillId="0" borderId="0" xfId="0" applyNumberFormat="1" applyFont="1" applyBorder="1" applyAlignment="1">
      <alignment horizontal="center"/>
    </xf>
    <xf numFmtId="1" fontId="15" fillId="0" borderId="0" xfId="0" applyNumberFormat="1" applyFont="1" applyBorder="1" applyAlignment="1">
      <alignment horizontal="center"/>
    </xf>
    <xf numFmtId="0" fontId="6" fillId="4" borderId="0" xfId="0" applyFont="1" applyFill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16" fontId="13" fillId="0" borderId="19" xfId="0" applyNumberFormat="1" applyFont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1" fillId="0" borderId="13" xfId="0" applyFont="1" applyBorder="1" applyAlignment="1">
      <alignment horizontal="right"/>
    </xf>
    <xf numFmtId="16" fontId="12" fillId="0" borderId="19" xfId="0" applyNumberFormat="1" applyFont="1" applyBorder="1" applyAlignment="1">
      <alignment horizontal="center" wrapText="1"/>
    </xf>
    <xf numFmtId="0" fontId="12" fillId="0" borderId="19" xfId="0" applyFont="1" applyBorder="1" applyAlignment="1">
      <alignment horizontal="center" wrapText="1"/>
    </xf>
    <xf numFmtId="0" fontId="11" fillId="0" borderId="20" xfId="0" applyFont="1" applyBorder="1" applyAlignment="1">
      <alignment horizontal="center" wrapText="1"/>
    </xf>
    <xf numFmtId="0" fontId="11" fillId="0" borderId="0" xfId="0" applyFont="1" applyBorder="1" applyAlignment="1">
      <alignment horizontal="center" wrapText="1"/>
    </xf>
    <xf numFmtId="0" fontId="11" fillId="0" borderId="0" xfId="0" applyFont="1" applyAlignment="1">
      <alignment horizontal="center" wrapText="1"/>
    </xf>
    <xf numFmtId="166" fontId="15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5" fillId="0" borderId="0" xfId="0" applyFont="1" applyAlignment="1"/>
    <xf numFmtId="0" fontId="1" fillId="0" borderId="27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20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" fontId="20" fillId="0" borderId="0" xfId="0" applyNumberFormat="1" applyFont="1" applyFill="1" applyBorder="1" applyAlignment="1">
      <alignment horizontal="right"/>
    </xf>
    <xf numFmtId="0" fontId="1" fillId="0" borderId="28" xfId="0" applyFont="1" applyBorder="1" applyAlignment="1">
      <alignment horizontal="right"/>
    </xf>
    <xf numFmtId="0" fontId="7" fillId="3" borderId="13" xfId="0" applyFont="1" applyFill="1" applyBorder="1" applyAlignment="1">
      <alignment horizontal="center" wrapText="1"/>
    </xf>
    <xf numFmtId="0" fontId="2" fillId="3" borderId="29" xfId="0" applyFont="1" applyFill="1" applyBorder="1" applyAlignment="1">
      <alignment horizontal="center"/>
    </xf>
    <xf numFmtId="0" fontId="2" fillId="3" borderId="28" xfId="0" applyFont="1" applyFill="1" applyBorder="1" applyAlignment="1">
      <alignment horizontal="center"/>
    </xf>
    <xf numFmtId="0" fontId="2" fillId="5" borderId="28" xfId="0" applyFont="1" applyFill="1" applyBorder="1" applyAlignment="1">
      <alignment horizontal="center"/>
    </xf>
    <xf numFmtId="0" fontId="2" fillId="5" borderId="13" xfId="0" applyFont="1" applyFill="1" applyBorder="1" applyAlignment="1">
      <alignment horizontal="left"/>
    </xf>
    <xf numFmtId="0" fontId="7" fillId="5" borderId="1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16" fontId="13" fillId="5" borderId="0" xfId="0" applyNumberFormat="1" applyFont="1" applyFill="1" applyBorder="1" applyAlignment="1">
      <alignment horizontal="center" wrapText="1"/>
    </xf>
    <xf numFmtId="0" fontId="13" fillId="5" borderId="0" xfId="0" applyFont="1" applyFill="1" applyBorder="1" applyAlignment="1">
      <alignment horizontal="center" wrapText="1"/>
    </xf>
    <xf numFmtId="0" fontId="7" fillId="5" borderId="0" xfId="0" applyFont="1" applyFill="1" applyAlignment="1">
      <alignment horizontal="left" wrapText="1"/>
    </xf>
    <xf numFmtId="0" fontId="7" fillId="3" borderId="0" xfId="0" applyFont="1" applyFill="1" applyAlignment="1">
      <alignment horizontal="left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5" fillId="0" borderId="0" xfId="0" applyFont="1" applyBorder="1" applyAlignment="1">
      <alignment horizontal="right"/>
    </xf>
    <xf numFmtId="0" fontId="10" fillId="0" borderId="0" xfId="0" applyFont="1" applyBorder="1" applyAlignment="1">
      <alignment horizontal="right"/>
    </xf>
    <xf numFmtId="0" fontId="25" fillId="0" borderId="0" xfId="0" applyFont="1" applyFill="1" applyBorder="1" applyAlignment="1">
      <alignment horizontal="right"/>
    </xf>
    <xf numFmtId="0" fontId="0" fillId="0" borderId="0" xfId="0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right"/>
    </xf>
    <xf numFmtId="2" fontId="0" fillId="0" borderId="0" xfId="0" applyNumberFormat="1" applyFill="1" applyBorder="1" applyAlignment="1">
      <alignment horizontal="right"/>
    </xf>
    <xf numFmtId="0" fontId="0" fillId="0" borderId="0" xfId="0" applyFill="1" applyBorder="1" applyAlignment="1">
      <alignment horizontal="left"/>
    </xf>
    <xf numFmtId="2" fontId="22" fillId="0" borderId="0" xfId="0" applyNumberFormat="1" applyFont="1" applyFill="1" applyBorder="1"/>
    <xf numFmtId="165" fontId="6" fillId="0" borderId="0" xfId="0" applyNumberFormat="1" applyFont="1" applyFill="1" applyBorder="1" applyAlignment="1">
      <alignment horizontal="right"/>
    </xf>
    <xf numFmtId="165" fontId="0" fillId="0" borderId="0" xfId="0" applyNumberFormat="1" applyFill="1" applyBorder="1" applyAlignment="1">
      <alignment horizontal="right"/>
    </xf>
    <xf numFmtId="167" fontId="0" fillId="0" borderId="0" xfId="0" applyNumberFormat="1" applyFill="1" applyBorder="1" applyAlignment="1">
      <alignment horizontal="right"/>
    </xf>
    <xf numFmtId="0" fontId="23" fillId="0" borderId="0" xfId="0" applyFont="1" applyFill="1" applyBorder="1" applyAlignment="1">
      <alignment horizontal="right"/>
    </xf>
    <xf numFmtId="166" fontId="21" fillId="0" borderId="0" xfId="0" applyNumberFormat="1" applyFont="1" applyFill="1" applyBorder="1" applyAlignment="1">
      <alignment horizontal="right"/>
    </xf>
    <xf numFmtId="166" fontId="12" fillId="0" borderId="0" xfId="0" applyNumberFormat="1" applyFont="1" applyFill="1" applyBorder="1" applyAlignment="1">
      <alignment horizontal="right"/>
    </xf>
    <xf numFmtId="2" fontId="12" fillId="0" borderId="0" xfId="0" applyNumberFormat="1" applyFont="1" applyFill="1" applyBorder="1" applyAlignment="1">
      <alignment horizontal="right"/>
    </xf>
    <xf numFmtId="166" fontId="11" fillId="0" borderId="0" xfId="0" applyNumberFormat="1" applyFont="1" applyFill="1" applyBorder="1" applyAlignment="1">
      <alignment horizontal="right"/>
    </xf>
    <xf numFmtId="1" fontId="15" fillId="0" borderId="0" xfId="0" applyNumberFormat="1" applyFont="1" applyFill="1" applyBorder="1" applyAlignment="1">
      <alignment horizontal="center"/>
    </xf>
    <xf numFmtId="166" fontId="15" fillId="0" borderId="0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>
      <alignment horizontal="right"/>
    </xf>
    <xf numFmtId="166" fontId="11" fillId="0" borderId="0" xfId="0" applyNumberFormat="1" applyFont="1" applyFill="1" applyBorder="1" applyAlignment="1">
      <alignment horizontal="center"/>
    </xf>
    <xf numFmtId="166" fontId="19" fillId="0" borderId="0" xfId="0" applyNumberFormat="1" applyFont="1" applyFill="1" applyBorder="1" applyAlignment="1">
      <alignment horizontal="right"/>
    </xf>
    <xf numFmtId="0" fontId="25" fillId="0" borderId="0" xfId="0" applyFont="1" applyAlignment="1">
      <alignment horizontal="right"/>
    </xf>
    <xf numFmtId="0" fontId="25" fillId="0" borderId="0" xfId="0" applyFont="1"/>
    <xf numFmtId="2" fontId="0" fillId="0" borderId="0" xfId="0" applyNumberFormat="1" applyBorder="1" applyAlignment="1">
      <alignment horizontal="right"/>
    </xf>
    <xf numFmtId="2" fontId="16" fillId="0" borderId="0" xfId="0" applyNumberFormat="1" applyFont="1" applyBorder="1" applyAlignment="1">
      <alignment horizontal="right"/>
    </xf>
    <xf numFmtId="2" fontId="0" fillId="0" borderId="0" xfId="0" applyNumberFormat="1" applyAlignment="1">
      <alignment horizontal="right"/>
    </xf>
    <xf numFmtId="2" fontId="16" fillId="0" borderId="0" xfId="0" applyNumberFormat="1" applyFont="1" applyAlignment="1">
      <alignment horizontal="right"/>
    </xf>
    <xf numFmtId="0" fontId="10" fillId="0" borderId="0" xfId="0" applyFont="1" applyBorder="1"/>
    <xf numFmtId="0" fontId="6" fillId="0" borderId="13" xfId="0" applyFont="1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0" fillId="0" borderId="15" xfId="0" applyFill="1" applyBorder="1" applyAlignment="1">
      <alignment horizontal="right"/>
    </xf>
    <xf numFmtId="1" fontId="21" fillId="0" borderId="0" xfId="0" applyNumberFormat="1" applyFont="1" applyFill="1" applyBorder="1"/>
    <xf numFmtId="0" fontId="0" fillId="0" borderId="0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166" fontId="0" fillId="0" borderId="0" xfId="0" applyNumberFormat="1" applyBorder="1" applyAlignment="1">
      <alignment horizontal="center"/>
    </xf>
    <xf numFmtId="1" fontId="2" fillId="0" borderId="12" xfId="0" applyNumberFormat="1" applyFont="1" applyBorder="1" applyAlignment="1">
      <alignment horizontal="right"/>
    </xf>
    <xf numFmtId="1" fontId="2" fillId="0" borderId="11" xfId="0" applyNumberFormat="1" applyFont="1" applyBorder="1" applyAlignment="1">
      <alignment horizontal="right"/>
    </xf>
    <xf numFmtId="0" fontId="26" fillId="0" borderId="13" xfId="1" applyFont="1" applyFill="1" applyBorder="1" applyAlignment="1">
      <alignment horizontal="right" wrapText="1"/>
    </xf>
    <xf numFmtId="0" fontId="26" fillId="0" borderId="0" xfId="1" applyFont="1" applyFill="1" applyBorder="1" applyAlignment="1">
      <alignment horizontal="right" wrapText="1"/>
    </xf>
    <xf numFmtId="0" fontId="26" fillId="0" borderId="12" xfId="1" applyFont="1" applyFill="1" applyBorder="1" applyAlignment="1">
      <alignment horizontal="right" wrapText="1"/>
    </xf>
    <xf numFmtId="0" fontId="26" fillId="0" borderId="11" xfId="1" applyFont="1" applyFill="1" applyBorder="1" applyAlignment="1">
      <alignment horizontal="right" wrapText="1"/>
    </xf>
    <xf numFmtId="1" fontId="2" fillId="0" borderId="13" xfId="0" applyNumberFormat="1" applyFont="1" applyBorder="1" applyAlignment="1">
      <alignment horizontal="right"/>
    </xf>
    <xf numFmtId="1" fontId="2" fillId="0" borderId="0" xfId="0" applyNumberFormat="1" applyFont="1" applyBorder="1" applyAlignment="1">
      <alignment horizontal="right"/>
    </xf>
    <xf numFmtId="0" fontId="2" fillId="0" borderId="13" xfId="0" applyFont="1" applyBorder="1" applyAlignment="1">
      <alignment horizontal="right"/>
    </xf>
    <xf numFmtId="0" fontId="1" fillId="0" borderId="0" xfId="0" applyFont="1" applyAlignment="1">
      <alignment horizontal="left"/>
    </xf>
    <xf numFmtId="0" fontId="0" fillId="6" borderId="0" xfId="0" applyFill="1" applyAlignment="1">
      <alignment horizontal="right"/>
    </xf>
    <xf numFmtId="0" fontId="0" fillId="0" borderId="0" xfId="0" applyBorder="1" applyAlignment="1">
      <alignment horizontal="center"/>
    </xf>
    <xf numFmtId="0" fontId="6" fillId="0" borderId="0" xfId="0" applyFont="1" applyAlignment="1">
      <alignment horizontal="left"/>
    </xf>
    <xf numFmtId="0" fontId="2" fillId="0" borderId="10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colors>
    <mruColors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V%20data%202011/Current%20Projects/STEF/Work_DATA/SNAMP/SNAMP%20data/Foresthill/Foresthill%20fuel%20calcs%20all%20BA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efficients"/>
      <sheetName val="input data"/>
      <sheetName val="fuel transect template"/>
    </sheetNames>
    <sheetDataSet>
      <sheetData sheetId="0" refreshError="1">
        <row r="27">
          <cell r="K27">
            <v>0.91</v>
          </cell>
          <cell r="V27">
            <v>1.04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>
    <pageSetUpPr fitToPage="1"/>
  </sheetPr>
  <dimension ref="A1:FE2105"/>
  <sheetViews>
    <sheetView tabSelected="1" topLeftCell="D10" workbookViewId="0">
      <selection activeCell="Q27" sqref="Q27"/>
    </sheetView>
  </sheetViews>
  <sheetFormatPr defaultColWidth="9.140625" defaultRowHeight="12.75"/>
  <cols>
    <col min="1" max="1" width="17.28515625" style="40" customWidth="1"/>
    <col min="2" max="2" width="28.5703125" style="40" customWidth="1"/>
    <col min="3" max="3" width="20.85546875" style="40" customWidth="1"/>
    <col min="4" max="4" width="9.85546875" style="40" customWidth="1"/>
    <col min="5" max="5" width="16.7109375" style="40" customWidth="1"/>
    <col min="6" max="6" width="32.7109375" style="40" customWidth="1"/>
    <col min="7" max="17" width="10.7109375" style="40" customWidth="1"/>
    <col min="18" max="18" width="17" style="40" customWidth="1"/>
    <col min="19" max="19" width="16.85546875" style="40" customWidth="1"/>
    <col min="20" max="20" width="17" style="40" customWidth="1"/>
    <col min="21" max="21" width="16.5703125" style="40" customWidth="1"/>
    <col min="22" max="22" width="18.42578125" style="40" customWidth="1"/>
    <col min="23" max="23" width="18.28515625" style="40" customWidth="1"/>
    <col min="24" max="24" width="18.28515625" style="40" bestFit="1" customWidth="1"/>
    <col min="25" max="25" width="14.42578125" style="40" bestFit="1" customWidth="1"/>
    <col min="26" max="26" width="15.7109375" style="40" customWidth="1"/>
    <col min="27" max="27" width="16.7109375" style="40" customWidth="1"/>
    <col min="28" max="28" width="13.85546875" style="40" customWidth="1"/>
    <col min="29" max="29" width="14.140625" style="40" customWidth="1"/>
    <col min="30" max="30" width="14.85546875" style="40" customWidth="1"/>
    <col min="31" max="31" width="15.28515625" style="40" customWidth="1"/>
    <col min="32" max="32" width="14.85546875" style="40" customWidth="1"/>
    <col min="33" max="33" width="15.28515625" style="40" customWidth="1"/>
    <col min="34" max="34" width="14.5703125" style="40" customWidth="1"/>
    <col min="35" max="35" width="18.28515625" style="40" bestFit="1" customWidth="1"/>
    <col min="36" max="36" width="19" style="40" bestFit="1" customWidth="1"/>
    <col min="37" max="37" width="24.7109375" style="40" bestFit="1" customWidth="1"/>
    <col min="38" max="38" width="14.85546875" style="40" bestFit="1" customWidth="1"/>
    <col min="39" max="39" width="16" style="43" customWidth="1"/>
    <col min="40" max="40" width="13.7109375" style="40" customWidth="1"/>
    <col min="41" max="41" width="10.28515625" style="40" customWidth="1"/>
    <col min="42" max="42" width="11" style="40" customWidth="1"/>
    <col min="43" max="43" width="13" style="40" customWidth="1"/>
    <col min="44" max="44" width="24.5703125" style="40" customWidth="1"/>
    <col min="45" max="53" width="19.140625" style="40" customWidth="1"/>
    <col min="54" max="54" width="19.140625" style="40" bestFit="1" customWidth="1"/>
    <col min="55" max="55" width="9.42578125" style="40" bestFit="1" customWidth="1"/>
    <col min="56" max="57" width="13" style="40" bestFit="1" customWidth="1"/>
    <col min="58" max="60" width="20.42578125" style="40" bestFit="1" customWidth="1"/>
    <col min="61" max="61" width="20.140625" style="40" bestFit="1" customWidth="1"/>
    <col min="62" max="63" width="9.5703125" style="40" customWidth="1"/>
    <col min="64" max="65" width="8.7109375" style="40" bestFit="1" customWidth="1"/>
    <col min="66" max="67" width="8.7109375" style="40" customWidth="1"/>
    <col min="68" max="78" width="8.7109375" style="40" bestFit="1" customWidth="1"/>
    <col min="79" max="93" width="9.7109375" style="40" bestFit="1" customWidth="1"/>
    <col min="94" max="99" width="9.7109375" style="40" customWidth="1"/>
    <col min="100" max="100" width="10.7109375" style="40" customWidth="1"/>
    <col min="101" max="101" width="9.7109375" style="40" customWidth="1"/>
    <col min="102" max="102" width="10.140625" style="40" customWidth="1"/>
    <col min="103" max="109" width="9.7109375" style="40" customWidth="1"/>
    <col min="110" max="110" width="12.5703125" style="40" customWidth="1"/>
    <col min="111" max="111" width="20.28515625" style="40" customWidth="1"/>
    <col min="112" max="114" width="12.5703125" style="40" customWidth="1"/>
    <col min="115" max="115" width="8.7109375" style="40" customWidth="1"/>
    <col min="116" max="116" width="8.42578125" style="40" bestFit="1" customWidth="1"/>
    <col min="117" max="117" width="17" style="40" bestFit="1" customWidth="1"/>
    <col min="118" max="118" width="9.42578125" style="40" bestFit="1" customWidth="1"/>
    <col min="119" max="120" width="13" style="40" bestFit="1" customWidth="1"/>
    <col min="121" max="121" width="16.85546875" style="40" bestFit="1" customWidth="1"/>
    <col min="122" max="122" width="17" style="40" bestFit="1" customWidth="1"/>
    <col min="123" max="125" width="17" style="40" customWidth="1"/>
    <col min="126" max="126" width="18.42578125" style="45" bestFit="1" customWidth="1"/>
    <col min="127" max="128" width="18.42578125" style="45" customWidth="1"/>
    <col min="129" max="129" width="9.42578125" style="45" customWidth="1"/>
    <col min="130" max="130" width="6.85546875" style="15" customWidth="1"/>
    <col min="131" max="143" width="6.85546875" style="180" customWidth="1"/>
    <col min="144" max="144" width="10.7109375" style="45" customWidth="1"/>
    <col min="145" max="146" width="10.7109375" style="40" customWidth="1"/>
    <col min="147" max="147" width="17.28515625" style="40" bestFit="1" customWidth="1"/>
    <col min="148" max="150" width="17.28515625" style="40" customWidth="1"/>
    <col min="151" max="151" width="12.5703125" style="40" customWidth="1"/>
    <col min="152" max="152" width="13.7109375" style="40" bestFit="1" customWidth="1"/>
    <col min="153" max="153" width="20.85546875" style="40" customWidth="1"/>
    <col min="154" max="155" width="9.7109375" style="40" customWidth="1"/>
    <col min="156" max="156" width="10.7109375" style="40" bestFit="1" customWidth="1"/>
    <col min="157" max="159" width="10.7109375" style="40" customWidth="1"/>
    <col min="160" max="160" width="18.42578125" style="40" customWidth="1"/>
    <col min="161" max="16384" width="9.140625" style="40"/>
  </cols>
  <sheetData>
    <row r="1" spans="1:146">
      <c r="A1" t="s">
        <v>392</v>
      </c>
      <c r="B1"/>
    </row>
    <row r="2" spans="1:146">
      <c r="A2">
        <v>190</v>
      </c>
      <c r="B2">
        <v>5</v>
      </c>
      <c r="DK2" s="139" t="s">
        <v>189</v>
      </c>
      <c r="DL2" s="140"/>
      <c r="DM2" s="141"/>
      <c r="EN2" s="124" t="s">
        <v>185</v>
      </c>
      <c r="EO2" s="45"/>
      <c r="EP2" s="45"/>
    </row>
    <row r="3" spans="1:146" ht="15">
      <c r="A3">
        <v>340</v>
      </c>
      <c r="B3">
        <v>115</v>
      </c>
      <c r="F3" s="41" t="s">
        <v>5</v>
      </c>
      <c r="G3" s="40" t="s">
        <v>93</v>
      </c>
      <c r="P3" s="15"/>
      <c r="Q3" s="15"/>
      <c r="R3" s="15"/>
      <c r="S3" s="11"/>
      <c r="T3" s="15"/>
      <c r="U3" s="15"/>
      <c r="V3" s="15"/>
      <c r="W3" s="15"/>
      <c r="X3" s="15"/>
      <c r="Y3" s="15"/>
      <c r="Z3" s="106"/>
      <c r="AA3" s="11"/>
      <c r="AB3" s="11"/>
      <c r="AC3" s="15"/>
      <c r="EN3" s="113"/>
      <c r="EO3" s="45"/>
      <c r="EP3" s="45"/>
    </row>
    <row r="4" spans="1:146" ht="15.75" thickBot="1">
      <c r="A4">
        <v>380</v>
      </c>
      <c r="B4">
        <v>2</v>
      </c>
      <c r="F4" s="41" t="s">
        <v>137</v>
      </c>
      <c r="G4" s="51" t="s">
        <v>241</v>
      </c>
      <c r="H4" s="205" t="s">
        <v>250</v>
      </c>
      <c r="I4" s="202" t="s">
        <v>245</v>
      </c>
      <c r="J4" s="206" t="s">
        <v>248</v>
      </c>
      <c r="K4" s="205" t="s">
        <v>249</v>
      </c>
      <c r="L4" s="205" t="s">
        <v>251</v>
      </c>
      <c r="M4" s="210" t="s">
        <v>252</v>
      </c>
      <c r="N4" s="51"/>
      <c r="O4" s="51"/>
      <c r="S4" s="42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6"/>
      <c r="AN4" s="45"/>
      <c r="AO4" s="45"/>
      <c r="AP4" s="45"/>
      <c r="AQ4" s="45"/>
      <c r="AR4" s="45"/>
      <c r="DK4" s="142" t="s">
        <v>190</v>
      </c>
      <c r="DL4" s="51" t="s">
        <v>196</v>
      </c>
      <c r="DM4" s="142" t="s">
        <v>194</v>
      </c>
      <c r="DN4" s="51" t="s">
        <v>196</v>
      </c>
      <c r="DO4" s="142" t="s">
        <v>191</v>
      </c>
      <c r="DP4" s="51" t="s">
        <v>197</v>
      </c>
      <c r="DQ4" s="142" t="s">
        <v>192</v>
      </c>
      <c r="EN4" s="113" t="s">
        <v>184</v>
      </c>
      <c r="EO4" s="113" t="s">
        <v>180</v>
      </c>
    </row>
    <row r="5" spans="1:146" ht="15">
      <c r="A5">
        <v>490</v>
      </c>
      <c r="B5">
        <v>35</v>
      </c>
      <c r="F5" s="41" t="s">
        <v>121</v>
      </c>
      <c r="G5" s="51">
        <v>1.05</v>
      </c>
      <c r="H5" s="202">
        <v>1.276</v>
      </c>
      <c r="I5" s="202">
        <v>0.35799999999999998</v>
      </c>
      <c r="J5" s="206">
        <v>0.30399999999999999</v>
      </c>
      <c r="K5" s="202">
        <v>0.27600000000000002</v>
      </c>
      <c r="L5" s="202">
        <v>0.86399999999999999</v>
      </c>
      <c r="M5" s="202">
        <v>0.36299999999999999</v>
      </c>
      <c r="N5" s="51"/>
      <c r="O5" s="51"/>
      <c r="P5" s="11"/>
      <c r="Q5" s="11"/>
      <c r="S5" s="11"/>
      <c r="T5" s="11"/>
      <c r="U5" s="11"/>
      <c r="V5" s="45"/>
      <c r="DK5" s="51" t="s">
        <v>194</v>
      </c>
      <c r="DL5" s="51"/>
      <c r="DM5" s="51" t="s">
        <v>195</v>
      </c>
      <c r="DN5" s="51"/>
      <c r="DO5" s="51" t="s">
        <v>190</v>
      </c>
      <c r="DQ5" s="51" t="s">
        <v>193</v>
      </c>
      <c r="EN5" s="113"/>
      <c r="EO5" s="45"/>
      <c r="EP5" s="45"/>
    </row>
    <row r="6" spans="1:146" ht="15">
      <c r="A6">
        <v>570</v>
      </c>
      <c r="B6">
        <v>7</v>
      </c>
      <c r="F6" s="41" t="s">
        <v>122</v>
      </c>
      <c r="G6" s="51">
        <v>1.518</v>
      </c>
      <c r="H6" s="202">
        <v>1.675</v>
      </c>
      <c r="I6" s="202">
        <v>1.7070000000000001</v>
      </c>
      <c r="J6" s="206">
        <v>1.3959999999999999</v>
      </c>
      <c r="K6" s="202">
        <v>1.4019999999999999</v>
      </c>
      <c r="L6" s="202">
        <v>1.319</v>
      </c>
      <c r="M6" s="202">
        <v>1.75</v>
      </c>
      <c r="N6" s="143"/>
      <c r="O6" s="51"/>
      <c r="P6" s="45"/>
      <c r="Q6" s="11"/>
      <c r="S6" s="53"/>
      <c r="T6" s="45"/>
      <c r="U6" s="45"/>
      <c r="V6" s="45"/>
      <c r="EN6" s="113" t="s">
        <v>181</v>
      </c>
      <c r="EO6" s="45"/>
      <c r="EP6" s="45"/>
    </row>
    <row r="7" spans="1:146" ht="15.75" thickBot="1">
      <c r="A7">
        <v>590</v>
      </c>
      <c r="B7">
        <v>3</v>
      </c>
      <c r="F7" s="41" t="s">
        <v>123</v>
      </c>
      <c r="G7" s="51">
        <v>1.5720000000000001</v>
      </c>
      <c r="H7" s="202">
        <v>1.6639999999999999</v>
      </c>
      <c r="I7" s="202">
        <v>1.496</v>
      </c>
      <c r="J7" s="206">
        <v>1.1890000000000001</v>
      </c>
      <c r="K7" s="202">
        <v>1.2330000000000001</v>
      </c>
      <c r="L7" s="202">
        <v>1.2949999999999999</v>
      </c>
      <c r="M7" s="202">
        <v>1.6240000000000001</v>
      </c>
      <c r="N7" s="143"/>
      <c r="O7" s="51"/>
      <c r="P7" s="45"/>
      <c r="Q7" s="11"/>
      <c r="S7" s="47"/>
      <c r="AP7" s="255"/>
      <c r="DK7" s="142" t="s">
        <v>198</v>
      </c>
      <c r="DL7" s="15" t="s">
        <v>196</v>
      </c>
      <c r="DM7" s="142" t="s">
        <v>195</v>
      </c>
      <c r="DN7" s="15" t="s">
        <v>196</v>
      </c>
      <c r="DO7" s="142" t="s">
        <v>190</v>
      </c>
      <c r="DP7" s="15" t="s">
        <v>197</v>
      </c>
      <c r="DQ7" s="142" t="s">
        <v>199</v>
      </c>
      <c r="EN7" s="113"/>
      <c r="EO7" s="45"/>
      <c r="EP7" s="45"/>
    </row>
    <row r="8" spans="1:146" ht="15">
      <c r="F8" s="41" t="s">
        <v>129</v>
      </c>
      <c r="G8" s="51">
        <v>0.08</v>
      </c>
      <c r="H8" s="202">
        <v>0.09</v>
      </c>
      <c r="I8" s="202">
        <v>0.15</v>
      </c>
      <c r="J8" s="206">
        <v>0.12</v>
      </c>
      <c r="K8" s="202">
        <v>0.23</v>
      </c>
      <c r="L8" s="202">
        <v>0.06</v>
      </c>
      <c r="M8" s="202">
        <v>0.12</v>
      </c>
      <c r="N8" s="143"/>
      <c r="O8" s="51"/>
      <c r="P8" s="45"/>
      <c r="Q8" s="11"/>
      <c r="AP8" s="255"/>
      <c r="DK8" s="15" t="s">
        <v>193</v>
      </c>
      <c r="DL8" s="15"/>
      <c r="DM8" s="15" t="s">
        <v>194</v>
      </c>
      <c r="DN8" s="15"/>
      <c r="DO8" s="15" t="s">
        <v>191</v>
      </c>
      <c r="DP8" s="15"/>
      <c r="DQ8" s="15" t="s">
        <v>194</v>
      </c>
      <c r="EN8" s="113" t="s">
        <v>156</v>
      </c>
      <c r="EO8" s="113" t="s">
        <v>161</v>
      </c>
      <c r="EP8" s="45"/>
    </row>
    <row r="9" spans="1:146" ht="15">
      <c r="F9" s="41" t="s">
        <v>130</v>
      </c>
      <c r="G9" s="51">
        <v>1.32</v>
      </c>
      <c r="H9" s="202">
        <v>1.23</v>
      </c>
      <c r="I9" s="202">
        <v>1.25</v>
      </c>
      <c r="J9" s="206">
        <v>1.46</v>
      </c>
      <c r="K9" s="202">
        <v>1.56</v>
      </c>
      <c r="L9" s="202">
        <v>1.37</v>
      </c>
      <c r="M9" s="202">
        <v>1.28</v>
      </c>
      <c r="N9" s="143"/>
      <c r="O9" s="51"/>
      <c r="P9" s="45"/>
      <c r="Q9" s="11"/>
      <c r="EN9" s="113" t="s">
        <v>157</v>
      </c>
      <c r="EO9" s="113" t="s">
        <v>162</v>
      </c>
      <c r="EP9" s="45"/>
    </row>
    <row r="10" spans="1:146" ht="15">
      <c r="F10" s="41" t="s">
        <v>131</v>
      </c>
      <c r="G10" s="51">
        <v>11.56</v>
      </c>
      <c r="H10" s="202">
        <v>20.79</v>
      </c>
      <c r="I10" s="202">
        <v>17.309999999999999</v>
      </c>
      <c r="J10" s="206">
        <v>13.61</v>
      </c>
      <c r="K10" s="202">
        <v>19.36</v>
      </c>
      <c r="L10" s="202">
        <v>13.47</v>
      </c>
      <c r="M10" s="202">
        <v>13.61</v>
      </c>
      <c r="N10" s="143"/>
      <c r="O10" s="51"/>
      <c r="P10" s="45"/>
      <c r="Q10" s="11"/>
      <c r="DK10" s="6" t="s">
        <v>200</v>
      </c>
      <c r="EN10" s="113" t="s">
        <v>158</v>
      </c>
      <c r="EO10" s="113" t="s">
        <v>163</v>
      </c>
      <c r="EP10" s="45"/>
    </row>
    <row r="11" spans="1:146" ht="15">
      <c r="F11" s="41" t="s">
        <v>132</v>
      </c>
      <c r="G11" s="51">
        <v>162.56</v>
      </c>
      <c r="H11" s="202">
        <v>74.3</v>
      </c>
      <c r="I11" s="202">
        <v>135.49</v>
      </c>
      <c r="J11" s="206">
        <v>169.52</v>
      </c>
      <c r="K11" s="202">
        <v>101.81</v>
      </c>
      <c r="L11" s="202">
        <v>75.69</v>
      </c>
      <c r="M11" s="106">
        <v>115.99</v>
      </c>
      <c r="N11" s="106"/>
      <c r="O11" s="51"/>
      <c r="P11" s="45"/>
      <c r="Q11" s="11"/>
      <c r="AI11" s="85"/>
      <c r="AJ11" s="85"/>
      <c r="DK11" s="6" t="s">
        <v>201</v>
      </c>
      <c r="EN11" s="113" t="s">
        <v>160</v>
      </c>
      <c r="EO11" s="113" t="s">
        <v>164</v>
      </c>
      <c r="EP11" s="45"/>
    </row>
    <row r="12" spans="1:146" ht="15">
      <c r="B12" s="40" t="s">
        <v>93</v>
      </c>
      <c r="F12" s="41" t="s">
        <v>125</v>
      </c>
      <c r="G12" s="51">
        <v>1.03</v>
      </c>
      <c r="H12" s="202">
        <v>1.02</v>
      </c>
      <c r="I12" s="202">
        <v>1.03</v>
      </c>
      <c r="J12" s="206">
        <v>1.04</v>
      </c>
      <c r="K12" s="202">
        <v>1.02</v>
      </c>
      <c r="L12" s="202">
        <v>1.03</v>
      </c>
      <c r="M12" s="202">
        <v>1.03</v>
      </c>
      <c r="N12" s="143"/>
      <c r="O12" s="51"/>
      <c r="P12" s="45"/>
      <c r="Q12" s="11"/>
      <c r="BP12" s="6"/>
      <c r="DK12" s="6" t="s">
        <v>202</v>
      </c>
      <c r="EN12" s="113" t="s">
        <v>159</v>
      </c>
      <c r="EO12" s="113" t="s">
        <v>165</v>
      </c>
      <c r="EP12" s="45"/>
    </row>
    <row r="13" spans="1:146" ht="15">
      <c r="F13" s="41" t="s">
        <v>126</v>
      </c>
      <c r="G13" s="51">
        <v>1.02</v>
      </c>
      <c r="H13" s="202">
        <v>1.02</v>
      </c>
      <c r="I13" s="202">
        <v>1.03</v>
      </c>
      <c r="J13" s="206">
        <v>1.04</v>
      </c>
      <c r="K13" s="202">
        <v>1.03</v>
      </c>
      <c r="L13" s="202">
        <v>1.02</v>
      </c>
      <c r="M13" s="202">
        <v>1.02</v>
      </c>
      <c r="N13" s="143"/>
      <c r="O13" s="51"/>
      <c r="P13" s="45"/>
      <c r="Q13" s="45"/>
      <c r="DK13" s="6" t="s">
        <v>203</v>
      </c>
      <c r="EO13" s="45"/>
      <c r="EP13" s="45"/>
    </row>
    <row r="14" spans="1:146" ht="15">
      <c r="F14" s="41" t="s">
        <v>127</v>
      </c>
      <c r="G14" s="51">
        <v>1.02</v>
      </c>
      <c r="H14" s="202">
        <v>1.03</v>
      </c>
      <c r="I14" s="202">
        <v>1.04</v>
      </c>
      <c r="J14" s="206">
        <v>1.03</v>
      </c>
      <c r="K14" s="202">
        <v>1.02</v>
      </c>
      <c r="L14" s="202">
        <v>1.03</v>
      </c>
      <c r="M14" s="202">
        <v>1.02</v>
      </c>
      <c r="N14"/>
      <c r="O14"/>
      <c r="P14"/>
      <c r="Q14"/>
      <c r="R14"/>
      <c r="EN14" s="45" t="s">
        <v>167</v>
      </c>
      <c r="EO14" s="113" t="s">
        <v>174</v>
      </c>
      <c r="EP14" s="45"/>
    </row>
    <row r="15" spans="1:146" ht="15">
      <c r="F15" s="41" t="s">
        <v>128</v>
      </c>
      <c r="G15" s="51">
        <v>1.01</v>
      </c>
      <c r="H15" s="202">
        <v>1.06</v>
      </c>
      <c r="I15" s="202">
        <v>1.05</v>
      </c>
      <c r="J15" s="206">
        <v>1.03</v>
      </c>
      <c r="K15" s="202">
        <v>1.01</v>
      </c>
      <c r="L15" s="202">
        <v>1.04</v>
      </c>
      <c r="M15" s="202">
        <v>1.02</v>
      </c>
      <c r="N15" s="143"/>
      <c r="O15" s="51"/>
      <c r="EN15" s="45" t="s">
        <v>168</v>
      </c>
      <c r="EO15" s="113" t="s">
        <v>175</v>
      </c>
      <c r="EP15" s="45"/>
    </row>
    <row r="16" spans="1:146" ht="15">
      <c r="F16" s="41" t="s">
        <v>133</v>
      </c>
      <c r="G16" s="51">
        <v>0.53</v>
      </c>
      <c r="H16" s="202">
        <v>0.59</v>
      </c>
      <c r="I16" s="202">
        <v>0.53</v>
      </c>
      <c r="J16" s="206">
        <v>0.59</v>
      </c>
      <c r="K16" s="202">
        <v>0.55000000000000004</v>
      </c>
      <c r="L16" s="202">
        <v>0.6</v>
      </c>
      <c r="M16" s="202">
        <v>0.57999999999999996</v>
      </c>
      <c r="N16" s="143"/>
      <c r="O16" s="51"/>
      <c r="EN16" s="45" t="s">
        <v>169</v>
      </c>
      <c r="EO16" s="113" t="s">
        <v>176</v>
      </c>
      <c r="EP16" s="45"/>
    </row>
    <row r="17" spans="1:161" ht="15">
      <c r="F17" s="41" t="s">
        <v>134</v>
      </c>
      <c r="G17" s="51">
        <v>0.54</v>
      </c>
      <c r="H17" s="202">
        <v>0.54</v>
      </c>
      <c r="I17" s="202">
        <v>0.55000000000000004</v>
      </c>
      <c r="J17" s="206">
        <v>0.59</v>
      </c>
      <c r="K17" s="202">
        <v>0.56000000000000005</v>
      </c>
      <c r="L17" s="202">
        <v>0.61</v>
      </c>
      <c r="M17" s="202">
        <v>0.56999999999999995</v>
      </c>
      <c r="N17" s="143"/>
      <c r="O17" s="51"/>
      <c r="EN17" s="45" t="s">
        <v>170</v>
      </c>
      <c r="EO17" s="113" t="s">
        <v>177</v>
      </c>
      <c r="EP17" s="45"/>
    </row>
    <row r="18" spans="1:161" ht="15">
      <c r="F18" s="41" t="s">
        <v>135</v>
      </c>
      <c r="G18" s="51">
        <v>0.56999999999999995</v>
      </c>
      <c r="H18" s="202">
        <v>0.55000000000000004</v>
      </c>
      <c r="I18" s="202">
        <v>0.55000000000000004</v>
      </c>
      <c r="J18" s="206">
        <v>0.52</v>
      </c>
      <c r="K18" s="202">
        <v>0.48</v>
      </c>
      <c r="L18" s="202">
        <v>0.59</v>
      </c>
      <c r="M18" s="202">
        <v>0.53</v>
      </c>
      <c r="N18" s="143"/>
      <c r="O18" s="51"/>
      <c r="BD18" s="40" t="s">
        <v>93</v>
      </c>
      <c r="EN18" s="45" t="s">
        <v>171</v>
      </c>
      <c r="EO18" s="113" t="s">
        <v>178</v>
      </c>
      <c r="EP18" s="45"/>
    </row>
    <row r="19" spans="1:161" ht="15">
      <c r="F19" s="41" t="s">
        <v>136</v>
      </c>
      <c r="G19" s="51">
        <v>0.32</v>
      </c>
      <c r="H19" s="202">
        <v>0.41</v>
      </c>
      <c r="I19" s="202">
        <v>0.47</v>
      </c>
      <c r="J19" s="206">
        <v>0.43</v>
      </c>
      <c r="K19" s="202">
        <v>0.4</v>
      </c>
      <c r="L19" s="202">
        <v>0.35</v>
      </c>
      <c r="M19" s="202">
        <v>0.47</v>
      </c>
      <c r="N19" s="143"/>
      <c r="O19" s="51"/>
      <c r="EN19" s="45" t="s">
        <v>172</v>
      </c>
      <c r="EO19" s="113" t="s">
        <v>179</v>
      </c>
      <c r="EP19" s="45"/>
    </row>
    <row r="20" spans="1:161" ht="15">
      <c r="F20" s="41" t="s">
        <v>233</v>
      </c>
      <c r="G20" s="51">
        <v>0.36</v>
      </c>
      <c r="H20" s="202">
        <v>0.36</v>
      </c>
      <c r="I20" s="202">
        <v>0.36</v>
      </c>
      <c r="J20" s="206">
        <v>0.36</v>
      </c>
      <c r="K20" s="202">
        <v>0.36</v>
      </c>
      <c r="L20" s="202">
        <v>0.36</v>
      </c>
      <c r="M20" s="202">
        <v>0.36</v>
      </c>
      <c r="N20" s="143"/>
      <c r="O20" s="51"/>
      <c r="EN20" s="45" t="s">
        <v>173</v>
      </c>
      <c r="EO20" s="113" t="s">
        <v>166</v>
      </c>
      <c r="EP20" s="45"/>
    </row>
    <row r="21" spans="1:161" ht="18" customHeight="1">
      <c r="DL21" s="112"/>
      <c r="DM21" s="112"/>
      <c r="DN21" s="112"/>
      <c r="DO21" s="112"/>
      <c r="DP21" s="112"/>
      <c r="DQ21" s="112"/>
      <c r="DR21" s="112"/>
      <c r="DS21" s="112"/>
      <c r="DT21" s="112"/>
      <c r="DU21" s="112"/>
    </row>
    <row r="22" spans="1:161" ht="33" customHeight="1">
      <c r="A22" s="44" t="s">
        <v>93</v>
      </c>
      <c r="G22" s="203" t="s">
        <v>124</v>
      </c>
      <c r="H22" s="203" t="s">
        <v>124</v>
      </c>
      <c r="I22" s="203" t="s">
        <v>124</v>
      </c>
      <c r="J22" s="203" t="s">
        <v>124</v>
      </c>
      <c r="K22" s="203" t="s">
        <v>124</v>
      </c>
      <c r="L22" s="203" t="s">
        <v>124</v>
      </c>
      <c r="M22" s="203" t="s">
        <v>124</v>
      </c>
      <c r="N22" s="203" t="s">
        <v>124</v>
      </c>
      <c r="O22" s="203" t="s">
        <v>124</v>
      </c>
      <c r="P22" s="203" t="s">
        <v>124</v>
      </c>
      <c r="Q22" s="1" t="s">
        <v>138</v>
      </c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8"/>
      <c r="AN22" s="44"/>
      <c r="AO22" s="44"/>
      <c r="AP22" s="44"/>
      <c r="AQ22" s="44"/>
      <c r="AR22" s="44"/>
      <c r="BC22" s="5" t="s">
        <v>117</v>
      </c>
      <c r="BG22" s="44"/>
      <c r="BH22" s="44"/>
      <c r="BI22" s="44"/>
      <c r="BJ22" s="44"/>
      <c r="BK22" s="44"/>
      <c r="BL22" s="44" t="s">
        <v>93</v>
      </c>
      <c r="BM22" s="44" t="s">
        <v>93</v>
      </c>
      <c r="BN22" s="5" t="s">
        <v>234</v>
      </c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130"/>
      <c r="DG22" s="49"/>
      <c r="DH22" s="49"/>
      <c r="DI22" s="49"/>
      <c r="DJ22" s="49"/>
      <c r="DK22" s="123" t="s">
        <v>151</v>
      </c>
      <c r="DL22" s="133"/>
      <c r="DM22" s="133"/>
      <c r="DN22" s="133"/>
      <c r="DO22" s="133"/>
      <c r="DP22" s="133"/>
      <c r="DQ22" s="133"/>
      <c r="DR22" s="133"/>
      <c r="DS22" s="133"/>
      <c r="DT22" s="133"/>
      <c r="DU22" s="133"/>
      <c r="DV22" s="134"/>
      <c r="DW22" s="49"/>
      <c r="DX22" s="49"/>
      <c r="DY22" s="49"/>
      <c r="DZ22" s="13"/>
      <c r="EA22" s="107" t="s">
        <v>155</v>
      </c>
      <c r="EB22" s="107"/>
      <c r="EC22" s="107"/>
      <c r="ED22" s="107"/>
      <c r="EE22" s="182"/>
      <c r="EF22" s="182"/>
      <c r="EG22" s="182"/>
      <c r="EH22" s="182"/>
      <c r="EI22" s="182"/>
      <c r="EJ22" s="182"/>
      <c r="EK22" s="182"/>
      <c r="EL22" s="181"/>
      <c r="EM22" s="181"/>
      <c r="EN22" s="123" t="s">
        <v>150</v>
      </c>
      <c r="EO22" s="115"/>
      <c r="EP22" s="115"/>
      <c r="EQ22" s="115"/>
      <c r="ER22" s="115"/>
      <c r="ES22" s="115"/>
      <c r="ET22" s="115"/>
      <c r="EU22" s="115"/>
      <c r="EV22" s="115"/>
      <c r="EW22" s="115"/>
      <c r="EX22" s="115"/>
      <c r="EY22" s="115"/>
      <c r="EZ22" s="116"/>
      <c r="FA22" s="167"/>
      <c r="FB22" s="167"/>
      <c r="FC22" s="154"/>
      <c r="FD22" s="105"/>
    </row>
    <row r="23" spans="1:161" s="33" customFormat="1" ht="42.75" customHeight="1">
      <c r="A23" s="33" t="s">
        <v>105</v>
      </c>
      <c r="B23" s="33" t="s">
        <v>106</v>
      </c>
      <c r="C23" s="33" t="s">
        <v>388</v>
      </c>
      <c r="D23" s="33" t="s">
        <v>210</v>
      </c>
      <c r="E23" s="33" t="s">
        <v>107</v>
      </c>
      <c r="F23" s="33" t="s">
        <v>108</v>
      </c>
      <c r="G23" s="33" t="str">
        <f>G4</f>
        <v>ABCO</v>
      </c>
      <c r="H23" s="33" t="str">
        <f t="shared" ref="H23:P23" si="0">H4</f>
        <v>CADE</v>
      </c>
      <c r="I23" s="33" t="str">
        <f t="shared" si="0"/>
        <v>PIJE</v>
      </c>
      <c r="J23" s="33" t="str">
        <f t="shared" si="0"/>
        <v>PILA</v>
      </c>
      <c r="K23" s="33" t="str">
        <f t="shared" si="0"/>
        <v>PIPO</v>
      </c>
      <c r="L23" s="33" t="str">
        <f t="shared" si="0"/>
        <v>PSME</v>
      </c>
      <c r="M23" s="33" t="str">
        <f t="shared" si="0"/>
        <v>QUKE</v>
      </c>
      <c r="N23" s="33">
        <f t="shared" si="0"/>
        <v>0</v>
      </c>
      <c r="O23" s="33">
        <f t="shared" si="0"/>
        <v>0</v>
      </c>
      <c r="P23" s="33">
        <f t="shared" si="0"/>
        <v>0</v>
      </c>
      <c r="Q23" s="33" t="s">
        <v>139</v>
      </c>
      <c r="R23" s="33" t="s">
        <v>226</v>
      </c>
      <c r="S23" s="33" t="s">
        <v>227</v>
      </c>
      <c r="T23" s="33" t="s">
        <v>228</v>
      </c>
      <c r="U23" s="33" t="s">
        <v>129</v>
      </c>
      <c r="V23" s="33" t="s">
        <v>130</v>
      </c>
      <c r="W23" s="33" t="s">
        <v>131</v>
      </c>
      <c r="X23" s="33" t="s">
        <v>132</v>
      </c>
      <c r="Y23" s="33" t="s">
        <v>125</v>
      </c>
      <c r="Z23" s="33" t="s">
        <v>126</v>
      </c>
      <c r="AA23" s="33" t="s">
        <v>127</v>
      </c>
      <c r="AB23" s="33" t="s">
        <v>128</v>
      </c>
      <c r="AC23" s="33" t="s">
        <v>133</v>
      </c>
      <c r="AD23" s="33" t="s">
        <v>134</v>
      </c>
      <c r="AE23" s="33" t="s">
        <v>135</v>
      </c>
      <c r="AF23" s="33" t="s">
        <v>136</v>
      </c>
      <c r="AG23" s="33" t="s">
        <v>233</v>
      </c>
      <c r="AH23" s="33" t="s">
        <v>218</v>
      </c>
      <c r="AI23" s="108" t="s">
        <v>229</v>
      </c>
      <c r="AJ23" s="108" t="s">
        <v>105</v>
      </c>
      <c r="AK23" s="108" t="s">
        <v>106</v>
      </c>
      <c r="AL23" s="108" t="s">
        <v>210</v>
      </c>
      <c r="AM23" s="109" t="s">
        <v>107</v>
      </c>
      <c r="AN23" s="108" t="s">
        <v>108</v>
      </c>
      <c r="AO23" s="108" t="s">
        <v>230</v>
      </c>
      <c r="AP23" s="108" t="s">
        <v>231</v>
      </c>
      <c r="AQ23" s="108" t="s">
        <v>232</v>
      </c>
      <c r="AR23" s="108" t="s">
        <v>182</v>
      </c>
      <c r="AS23" s="108" t="s">
        <v>110</v>
      </c>
      <c r="AT23" s="108" t="s">
        <v>109</v>
      </c>
      <c r="AU23" s="108" t="s">
        <v>114</v>
      </c>
      <c r="AV23" s="108" t="s">
        <v>112</v>
      </c>
      <c r="AW23" s="108" t="s">
        <v>111</v>
      </c>
      <c r="AX23" s="108" t="s">
        <v>115</v>
      </c>
      <c r="AY23" s="108" t="s">
        <v>378</v>
      </c>
      <c r="AZ23" s="108" t="s">
        <v>379</v>
      </c>
      <c r="BA23" s="108" t="s">
        <v>380</v>
      </c>
      <c r="BB23" s="108" t="s">
        <v>118</v>
      </c>
      <c r="BC23" s="108" t="s">
        <v>72</v>
      </c>
      <c r="BD23" s="108" t="s">
        <v>73</v>
      </c>
      <c r="BE23" s="108" t="s">
        <v>74</v>
      </c>
      <c r="BF23" s="108" t="s">
        <v>145</v>
      </c>
      <c r="BG23" s="108" t="s">
        <v>146</v>
      </c>
      <c r="BH23" s="108" t="s">
        <v>147</v>
      </c>
      <c r="BI23" s="108" t="s">
        <v>144</v>
      </c>
      <c r="BJ23" s="192" t="s">
        <v>210</v>
      </c>
      <c r="BK23" s="192" t="s">
        <v>381</v>
      </c>
      <c r="BL23" s="108" t="s">
        <v>140</v>
      </c>
      <c r="BM23" s="108" t="s">
        <v>140</v>
      </c>
      <c r="BN23" s="108" t="s">
        <v>140</v>
      </c>
      <c r="BO23" s="108" t="s">
        <v>140</v>
      </c>
      <c r="BP23" s="108" t="s">
        <v>140</v>
      </c>
      <c r="BQ23" s="108" t="s">
        <v>140</v>
      </c>
      <c r="BR23" s="108" t="s">
        <v>140</v>
      </c>
      <c r="BS23" s="108" t="s">
        <v>140</v>
      </c>
      <c r="BT23" s="108" t="s">
        <v>140</v>
      </c>
      <c r="BU23" s="108" t="s">
        <v>140</v>
      </c>
      <c r="BV23" s="108" t="s">
        <v>140</v>
      </c>
      <c r="BW23" s="108" t="s">
        <v>140</v>
      </c>
      <c r="BX23" s="108" t="s">
        <v>140</v>
      </c>
      <c r="BY23" s="108" t="s">
        <v>140</v>
      </c>
      <c r="BZ23" s="108" t="s">
        <v>140</v>
      </c>
      <c r="CA23" s="190" t="s">
        <v>140</v>
      </c>
      <c r="CB23" s="108" t="s">
        <v>140</v>
      </c>
      <c r="CC23" s="108" t="s">
        <v>140</v>
      </c>
      <c r="CD23" s="108" t="s">
        <v>140</v>
      </c>
      <c r="CE23" s="108" t="s">
        <v>140</v>
      </c>
      <c r="CF23" s="108" t="s">
        <v>140</v>
      </c>
      <c r="CG23" s="108" t="s">
        <v>140</v>
      </c>
      <c r="CH23" s="108" t="s">
        <v>140</v>
      </c>
      <c r="CI23" s="108" t="s">
        <v>140</v>
      </c>
      <c r="CJ23" s="108" t="s">
        <v>140</v>
      </c>
      <c r="CK23" s="108" t="s">
        <v>140</v>
      </c>
      <c r="CL23" s="108" t="s">
        <v>140</v>
      </c>
      <c r="CM23" s="108" t="s">
        <v>140</v>
      </c>
      <c r="CN23" s="108" t="s">
        <v>140</v>
      </c>
      <c r="CO23" s="108" t="s">
        <v>140</v>
      </c>
      <c r="CP23" s="190" t="s">
        <v>210</v>
      </c>
      <c r="CQ23" s="195" t="s">
        <v>235</v>
      </c>
      <c r="CR23" s="199"/>
      <c r="CS23" s="199" t="s">
        <v>236</v>
      </c>
      <c r="CT23" s="199"/>
      <c r="CU23" s="199"/>
      <c r="CV23" s="194" t="s">
        <v>237</v>
      </c>
      <c r="CW23" s="199"/>
      <c r="CX23" s="199" t="s">
        <v>238</v>
      </c>
      <c r="CY23" s="199"/>
      <c r="CZ23" s="199"/>
      <c r="DA23" s="194" t="s">
        <v>240</v>
      </c>
      <c r="DB23" s="200" t="s">
        <v>239</v>
      </c>
      <c r="DC23" s="108"/>
      <c r="DD23" s="108"/>
      <c r="DE23" s="108"/>
      <c r="DF23" s="111"/>
      <c r="DG23" s="33" t="s">
        <v>106</v>
      </c>
      <c r="DH23" s="33" t="s">
        <v>388</v>
      </c>
      <c r="DI23" s="33" t="s">
        <v>210</v>
      </c>
      <c r="DJ23" s="33" t="s">
        <v>108</v>
      </c>
      <c r="DK23" s="135" t="s">
        <v>3</v>
      </c>
      <c r="DL23" s="136" t="s">
        <v>2</v>
      </c>
      <c r="DM23" s="136" t="s">
        <v>142</v>
      </c>
      <c r="DN23" s="136" t="s">
        <v>72</v>
      </c>
      <c r="DO23" s="136" t="s">
        <v>73</v>
      </c>
      <c r="DP23" s="136" t="s">
        <v>74</v>
      </c>
      <c r="DQ23" s="136" t="s">
        <v>143</v>
      </c>
      <c r="DR23" s="136" t="s">
        <v>186</v>
      </c>
      <c r="DS23" s="171" t="s">
        <v>214</v>
      </c>
      <c r="DT23" s="171" t="s">
        <v>215</v>
      </c>
      <c r="DU23" s="51" t="s">
        <v>212</v>
      </c>
      <c r="DV23" s="137" t="s">
        <v>149</v>
      </c>
      <c r="DW23" s="138"/>
      <c r="DX23" s="138"/>
      <c r="DY23" s="138"/>
      <c r="DZ23" s="39"/>
      <c r="EA23" s="33" t="s">
        <v>3</v>
      </c>
      <c r="EB23" s="33" t="s">
        <v>2</v>
      </c>
      <c r="EC23" s="33" t="s">
        <v>142</v>
      </c>
      <c r="ED23" s="33" t="s">
        <v>72</v>
      </c>
      <c r="EE23" s="33" t="s">
        <v>73</v>
      </c>
      <c r="EF23" s="33" t="s">
        <v>74</v>
      </c>
      <c r="EG23" s="33" t="s">
        <v>143</v>
      </c>
      <c r="EH23" s="33" t="s">
        <v>186</v>
      </c>
      <c r="EI23" s="33" t="s">
        <v>154</v>
      </c>
      <c r="EJ23" s="33" t="s">
        <v>153</v>
      </c>
      <c r="EK23" s="39" t="s">
        <v>149</v>
      </c>
      <c r="EL23" s="39"/>
      <c r="EM23" s="39"/>
      <c r="EN23" s="117" t="s">
        <v>156</v>
      </c>
      <c r="EO23" s="118" t="s">
        <v>157</v>
      </c>
      <c r="EP23" s="118" t="s">
        <v>158</v>
      </c>
      <c r="EQ23" s="136" t="s">
        <v>160</v>
      </c>
      <c r="ER23" s="136" t="s">
        <v>159</v>
      </c>
      <c r="ES23" s="170" t="s">
        <v>216</v>
      </c>
      <c r="ET23" s="136" t="s">
        <v>213</v>
      </c>
      <c r="EU23" s="136" t="s">
        <v>217</v>
      </c>
      <c r="EV23" s="119" t="s">
        <v>204</v>
      </c>
      <c r="EW23" s="120" t="s">
        <v>183</v>
      </c>
      <c r="EX23" s="120" t="s">
        <v>3</v>
      </c>
      <c r="EY23" s="120" t="s">
        <v>2</v>
      </c>
      <c r="EZ23" s="176" t="s">
        <v>220</v>
      </c>
      <c r="FA23" s="178" t="s">
        <v>222</v>
      </c>
      <c r="FB23" s="177" t="s">
        <v>221</v>
      </c>
      <c r="FC23" s="156"/>
      <c r="FD23" s="39"/>
      <c r="FE23" s="34"/>
    </row>
    <row r="24" spans="1:161" s="1" customFormat="1" ht="18" customHeight="1">
      <c r="B24" s="33"/>
      <c r="C24" s="33"/>
      <c r="D24" s="33"/>
      <c r="E24" s="33"/>
      <c r="F24" s="33"/>
      <c r="AH24" s="168"/>
      <c r="AI24" s="110"/>
      <c r="AJ24" s="110"/>
      <c r="AK24" s="110"/>
      <c r="AL24" s="110"/>
      <c r="AM24" s="114"/>
      <c r="AN24" s="110"/>
      <c r="AO24" s="110"/>
      <c r="AP24" s="110"/>
      <c r="AQ24" s="110"/>
      <c r="AR24" s="110"/>
      <c r="AS24" s="110" t="s">
        <v>113</v>
      </c>
      <c r="AT24" s="110" t="s">
        <v>113</v>
      </c>
      <c r="AU24" s="110" t="s">
        <v>113</v>
      </c>
      <c r="AV24" s="110" t="s">
        <v>113</v>
      </c>
      <c r="AW24" s="110" t="s">
        <v>113</v>
      </c>
      <c r="AX24" s="110" t="s">
        <v>113</v>
      </c>
      <c r="AY24" s="110" t="s">
        <v>113</v>
      </c>
      <c r="AZ24" s="110" t="s">
        <v>113</v>
      </c>
      <c r="BA24" s="110" t="s">
        <v>113</v>
      </c>
      <c r="BB24" s="110" t="s">
        <v>119</v>
      </c>
      <c r="BC24" s="110" t="s">
        <v>116</v>
      </c>
      <c r="BD24" s="110" t="s">
        <v>116</v>
      </c>
      <c r="BE24" s="110" t="s">
        <v>116</v>
      </c>
      <c r="BF24" s="110" t="s">
        <v>120</v>
      </c>
      <c r="BG24" s="110" t="s">
        <v>120</v>
      </c>
      <c r="BH24" s="110" t="s">
        <v>120</v>
      </c>
      <c r="BI24" s="110" t="s">
        <v>120</v>
      </c>
      <c r="BJ24" s="193"/>
      <c r="BK24" s="193"/>
      <c r="BL24" s="110" t="s">
        <v>141</v>
      </c>
      <c r="BM24" s="110" t="s">
        <v>141</v>
      </c>
      <c r="BN24" s="110" t="s">
        <v>141</v>
      </c>
      <c r="BO24" s="110" t="s">
        <v>141</v>
      </c>
      <c r="BP24" s="110" t="s">
        <v>141</v>
      </c>
      <c r="BQ24" s="110" t="s">
        <v>141</v>
      </c>
      <c r="BR24" s="110" t="s">
        <v>141</v>
      </c>
      <c r="BS24" s="110" t="s">
        <v>141</v>
      </c>
      <c r="BT24" s="110" t="s">
        <v>141</v>
      </c>
      <c r="BU24" s="110" t="s">
        <v>141</v>
      </c>
      <c r="BV24" s="110" t="s">
        <v>141</v>
      </c>
      <c r="BW24" s="110" t="s">
        <v>141</v>
      </c>
      <c r="BX24" s="110" t="s">
        <v>141</v>
      </c>
      <c r="BY24" s="110" t="s">
        <v>141</v>
      </c>
      <c r="BZ24" s="110" t="s">
        <v>141</v>
      </c>
      <c r="CA24" s="191" t="s">
        <v>187</v>
      </c>
      <c r="CB24" s="110" t="s">
        <v>187</v>
      </c>
      <c r="CC24" s="110" t="s">
        <v>187</v>
      </c>
      <c r="CD24" s="110" t="s">
        <v>187</v>
      </c>
      <c r="CE24" s="110" t="s">
        <v>187</v>
      </c>
      <c r="CF24" s="110" t="s">
        <v>187</v>
      </c>
      <c r="CG24" s="110" t="s">
        <v>187</v>
      </c>
      <c r="CH24" s="110" t="s">
        <v>187</v>
      </c>
      <c r="CI24" s="110" t="s">
        <v>187</v>
      </c>
      <c r="CJ24" s="110" t="s">
        <v>187</v>
      </c>
      <c r="CK24" s="110" t="s">
        <v>187</v>
      </c>
      <c r="CL24" s="110" t="s">
        <v>187</v>
      </c>
      <c r="CM24" s="110" t="s">
        <v>187</v>
      </c>
      <c r="CN24" s="110" t="s">
        <v>187</v>
      </c>
      <c r="CO24" s="110" t="s">
        <v>187</v>
      </c>
      <c r="CP24" s="192"/>
      <c r="CQ24" s="197"/>
      <c r="CR24" s="198"/>
      <c r="CS24" s="198"/>
      <c r="CT24" s="196"/>
      <c r="CU24" s="196"/>
      <c r="CV24" s="172"/>
      <c r="CW24" s="110"/>
      <c r="CX24" s="110"/>
      <c r="CY24" s="110"/>
      <c r="CZ24" s="110"/>
      <c r="DA24" s="172"/>
      <c r="DB24" s="110"/>
      <c r="DC24" s="110"/>
      <c r="DD24" s="110"/>
      <c r="DE24" s="110"/>
      <c r="DF24" s="111"/>
      <c r="DK24" s="51"/>
      <c r="DL24" s="51"/>
      <c r="DM24" s="51"/>
      <c r="DN24" s="51"/>
      <c r="DO24" s="51"/>
      <c r="DP24" s="51"/>
      <c r="DQ24" s="51"/>
      <c r="DR24" s="51"/>
      <c r="DV24" s="15" t="s">
        <v>93</v>
      </c>
      <c r="DW24" s="158"/>
      <c r="DX24" s="158"/>
      <c r="DY24" s="158"/>
      <c r="DZ24" s="15"/>
      <c r="EL24" s="180"/>
      <c r="EM24" s="180"/>
      <c r="EN24" s="38"/>
      <c r="EO24" s="37"/>
      <c r="EP24" s="37"/>
      <c r="EQ24" s="37"/>
      <c r="ER24" s="37"/>
      <c r="ES24" s="37"/>
      <c r="ET24" s="37"/>
      <c r="EU24" s="51"/>
      <c r="EV24" s="36"/>
      <c r="EW24" s="36"/>
      <c r="EX24" s="169"/>
      <c r="EY24" s="169"/>
      <c r="EZ24" s="36"/>
      <c r="FA24" s="169"/>
      <c r="FB24" s="169"/>
      <c r="FC24" s="155"/>
    </row>
    <row r="25" spans="1:161" s="45" customFormat="1" ht="18" customHeight="1">
      <c r="A25" s="6"/>
      <c r="B25">
        <v>40</v>
      </c>
      <c r="C25" s="171" t="s">
        <v>278</v>
      </c>
      <c r="D25">
        <v>2</v>
      </c>
      <c r="E25" s="171">
        <v>2009</v>
      </c>
      <c r="F25">
        <v>129</v>
      </c>
      <c r="G25" s="144">
        <v>15.279839190000001</v>
      </c>
      <c r="H25" s="144">
        <v>18.04150194</v>
      </c>
      <c r="I25" s="144"/>
      <c r="J25" s="144"/>
      <c r="K25" s="144"/>
      <c r="L25" s="144">
        <v>25.002403964999999</v>
      </c>
      <c r="M25" s="144"/>
      <c r="N25" s="230"/>
      <c r="O25" s="80"/>
      <c r="P25" s="80"/>
      <c r="Q25" s="230">
        <f>SUM(G25:P25)</f>
        <v>58.323745095</v>
      </c>
      <c r="R25" s="52">
        <f t="shared" ref="R25" si="1">((G25/$Q25)*$G$5) + ((H25/$Q25)*$H$5) + (( I25/$Q25)*$I$5) + ((J25/$Q25)*$J$5) + ((K25/$Q25)*$K$5) + ((L25/$Q25)*$L$5) + ((M25/$Q25)*$M$5) + ((N25/$Q25)*$N$5) + ((O25/$Q25)*$O$5) + ((P25/$Q25)*$P$5)</f>
        <v>1.0401743672647124</v>
      </c>
      <c r="S25" s="52">
        <f t="shared" ref="S25" si="2">((G25/$Q25)*$G$6) + ((H25/$Q25)*$H$6) + (( I25/$Q25)*$I$6) + ((J25/$Q25)*$J$6) + ((K25/$Q25)*$K$6) + ((L25/$Q25)*$L$6) + ((M25/$Q25)*$M$6) + ((N25/$Q25)*$N$6) + ((O25/$Q25)*$O$6) + ((P25/$Q25)*$P$6)</f>
        <v>1.4812574591881151</v>
      </c>
      <c r="T25" s="52">
        <f t="shared" ref="T25" si="3">((G25/$Q25)*$G$7) + ((H25/$Q25)*$H$7) + (( I25/$Q25)*$I$7) + ((J25/$Q25)*$J$7) + ((K25/$Q25)*$K$7) + ((L25/$Q25)*$L$7) + ((M25/$Q25)*$M$7) + ((N25/$Q25)*$N$7) + ((O25/$Q25)*$O$7) + ((P25/$Q25)*$P$7)</f>
        <v>1.4817134844264923</v>
      </c>
      <c r="U25" s="52">
        <f t="shared" ref="U25" si="4">((G25/$Q25)*$G$8) + ((H25/$Q25)*$H$8) + (( I25/$Q25)*$I$8) + ((J25/$Q25)*$J$8) + ((K25/$Q25)*$K$8) + ((L25/$Q25)*$L$8) + ((M25/$Q25)*$M$8) + ((N25/$Q25)*$N$8) + ((O25/$Q25)*$O$8) + ((P25/$Q25)*$P$8)</f>
        <v>7.451967531612777E-2</v>
      </c>
      <c r="V25" s="52">
        <f t="shared" ref="V25" si="5">((G25/$Q25)*$G$9) + ((H25/$Q25)*$H$9) + (( I25/$Q25)*$I$9) + ((J25/$Q25)*$J$9) + ((K25/$Q25)*$K$9) + ((L25/$Q25)*$L$9) + ((M25/$Q25)*$M$9) + ((N25/$Q25)*$N$9) + ((O25/$Q25)*$O$9) + ((P25/$Q25)*$P$9)</f>
        <v>1.3135941189006051</v>
      </c>
      <c r="W25" s="52">
        <f t="shared" ref="W25" si="6">((G25/$Q25)*$G$10) + ((H25/$Q25)*$H$10) + (( I25/$Q25)*$I$10) + ((J25/$Q25)*$J$10) + ((K25/$Q25)*$K$10) + ((L25/$Q25)*$L$10) + ((M25/$Q25)*$M$10) + ((N25/$Q25)*$N$10) + ((O25/$Q25)*$O$10) + ((P25/$Q25)*$P$10)</f>
        <v>15.233935103624196</v>
      </c>
      <c r="X25" s="52">
        <f t="shared" ref="X25" si="7">((G25/$Q25)*$G$11) + ((H25/$Q25)*$H$11) + (( I25/$Q25)*$I$11) + ((J25/$Q25)*$J$11) + ((K25/$Q25)*$K$11) + ((L25/$Q25)*$L$11) + ((M25/$Q25)*$M$11) + ((N25/$Q25)*$N$11) + ((O25/$Q25)*$O$11) + ((P25/$Q25)*$P$11)</f>
        <v>98.018503435736037</v>
      </c>
      <c r="Y25" s="52">
        <f t="shared" ref="Y25" si="8">((G25/$Q25)*$G$12) + ((H25/$Q25)*$H$12) + (( I25/$Q25)*$I$12) + ((J25/$Q25)*$J$12) + ((K25/$Q25)*$K$12) + ((L25/$Q25)*$L$12) + ((M25/$Q25)*$M$12) + ((N25/$Q25)*$N$12) + ((O25/$Q25)*$O$12) + ((P25/$Q25)*$P$12)</f>
        <v>1.0269066626447576</v>
      </c>
      <c r="Z25" s="52">
        <f t="shared" ref="Z25" si="9">((G25/$Q25)*$G$13) + ((H25/$Q25)*$H$13) + (( I25/$Q25)*$I$13) + ((J25/$Q25)*$J$13) + ((K25/$Q25)*$K$13) + ((L25/$Q25)*$L$13) + ((M25/$Q25)*$M$13) + ((N25/$Q25)*$N$13) + ((O25/$Q25)*$O$13) + ((P25/$Q25)*$P$13)</f>
        <v>1.02</v>
      </c>
      <c r="AA25" s="52">
        <f t="shared" ref="AA25" si="10">((G25/$Q25)*$G$14) + ((H25/$Q25)*$H$14) + (( I25/$Q25)*$I$14) + ((J25/$Q25)*$J$14) + ((K25/$Q25)*$K$14) + ((L25/$Q25)*$L$14) + ((M25/$Q25)*$M$14) + ((N25/$Q25)*$N$14) + ((O25/$Q25)*$O$14) + ((P25/$Q25)*$P$14)</f>
        <v>1.0273801683747998</v>
      </c>
      <c r="AB25" s="52">
        <f t="shared" ref="AB25" si="11">((G25/$Q25)*$G$15) + ((H25/$Q25)*$H$15) + (( I25/$Q25)*$I$15) + ((J25/$Q25)*$J$15) + ((K25/$Q25)*$K$15) + ((L25/$Q25)*$L$15) + ((M25/$Q25)*$M$15) + ((N25/$Q25)*$N$15) + ((O25/$Q25)*$O$15) + ((P25/$Q25)*$P$15)</f>
        <v>1.0383271798348841</v>
      </c>
      <c r="AC25" s="52">
        <f t="shared" ref="AC25" si="12">((G25/$Q25)*$G$16) + ((H25/$Q25)*$H$16) + (( I25/$Q25)*$I$16) + ((J25/$Q25)*$J$16) + ((K25/$Q25)*$K$16) + ((L25/$Q25)*$L$16) + ((M25/$Q25)*$M$16) + ((N25/$Q25)*$N$16) + ((O25/$Q25)*$O$16) + ((P25/$Q25)*$P$16)</f>
        <v>0.5785678412683557</v>
      </c>
      <c r="AD25" s="52">
        <f t="shared" ref="AD25" si="13">((G25/$Q25)*$G$17) + ((H25/$Q25)*$H$17) + (( I25/$Q25)*$I$17) + ((J25/$Q25)*$J$17) + ((K25/$Q25)*$K$17) + ((L25/$Q25)*$L$17) + ((M25/$Q25)*$M$17) + ((N25/$Q25)*$N$17) + ((O25/$Q25)*$O$17) + ((P25/$Q25)*$P$17)</f>
        <v>0.57000781713690118</v>
      </c>
      <c r="AE25" s="52">
        <f t="shared" ref="AE25" si="14">((G25/$Q25)*$G$18) + ((H25/$Q25)*$H$18) + (( I25/$Q25)*$I$18) + ((J25/$Q25)*$J$18) + ((K25/$Q25)*$K$18) + ((L25/$Q25)*$L$18) + ((M25/$Q25)*$M$18) + ((N25/$Q25)*$N$18) + ((O25/$Q25)*$O$18) + ((P25/$Q25)*$P$18)</f>
        <v>0.5723869873286298</v>
      </c>
      <c r="AF25" s="52">
        <f t="shared" ref="AF25" si="15">((G25/$Q25)*$G$19) + ((H25/$Q25)*$H$19) + (( I25/$Q25)*$I$19) + ((J25/$Q25)*$J$19) + ((K25/$Q25)*$K$19) + ((L25/$Q25)*$L$19) + ((M25/$Q25)*$M$19) + ((N25/$Q25)*$N$19) + ((O25/$Q25)*$O$19) + ((P25/$Q25)*$P$19)</f>
        <v>0.36070052925585366</v>
      </c>
      <c r="AG25" s="52">
        <f t="shared" ref="AG25" si="16">((G25/$Q25)*$G$20) + ((H25/$Q25)*$H$20) + (( I25/$Q25)*$I$20) + ((J25/$Q25)*$J$20) + ((K25/$Q25)*$K$20) + ((L25/$Q25)*$L$20) + ((M25/$Q25)*$M$20) + ((N25/$Q25)*$N$20) + ((O25/$Q25)*$O$20) + ((P25/$Q25)*$P$20)</f>
        <v>0.36</v>
      </c>
      <c r="AH25" s="52">
        <f t="shared" ref="AH25" si="17">(AF25+AG25)/2</f>
        <v>0.36035026462792685</v>
      </c>
      <c r="AI25" s="64" t="s">
        <v>152</v>
      </c>
      <c r="AJ25" s="64"/>
      <c r="AK25" s="64"/>
      <c r="AL25" s="45">
        <f>F25</f>
        <v>129</v>
      </c>
      <c r="AM25" s="65"/>
      <c r="AN25" s="145" t="e">
        <f>#REF!</f>
        <v>#REF!</v>
      </c>
      <c r="AO25" s="149"/>
      <c r="AP25" s="183"/>
      <c r="AQ25" s="149"/>
      <c r="AR25" s="147">
        <f>(1+(AQ25/100)^2)^0.5</f>
        <v>1</v>
      </c>
      <c r="AS25">
        <v>4</v>
      </c>
      <c r="AT25">
        <v>0</v>
      </c>
      <c r="AU25">
        <v>5</v>
      </c>
      <c r="AV25">
        <v>3</v>
      </c>
      <c r="AW25">
        <v>0</v>
      </c>
      <c r="AX25">
        <v>9</v>
      </c>
      <c r="AY25" s="229"/>
      <c r="AZ25" s="229"/>
      <c r="BA25" s="229"/>
      <c r="BB25" s="150"/>
      <c r="BC25">
        <v>74</v>
      </c>
      <c r="BD25">
        <v>11</v>
      </c>
      <c r="BE25">
        <v>0</v>
      </c>
      <c r="BF25" s="57">
        <v>2</v>
      </c>
      <c r="BG25" s="57">
        <v>2</v>
      </c>
      <c r="BH25" s="57">
        <v>3</v>
      </c>
      <c r="BI25" s="57">
        <v>11.3</v>
      </c>
      <c r="BJ25" s="189">
        <f>D25</f>
        <v>2</v>
      </c>
      <c r="BK25" s="173">
        <f>F25</f>
        <v>129</v>
      </c>
      <c r="BL25" s="86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126"/>
      <c r="CA25" s="97"/>
      <c r="CB25" s="96"/>
      <c r="CC25" s="96"/>
      <c r="CD25" s="96"/>
      <c r="CE25" s="96"/>
      <c r="CF25" s="96"/>
      <c r="CG25" s="96"/>
      <c r="CH25" s="96"/>
      <c r="CI25" s="96"/>
      <c r="CJ25" s="96"/>
      <c r="CK25" s="96"/>
      <c r="CL25" s="96"/>
      <c r="CM25" s="61"/>
      <c r="CN25" s="61"/>
      <c r="CO25" s="126"/>
      <c r="CP25" s="90"/>
      <c r="CQ25" s="90"/>
      <c r="CR25" s="69"/>
      <c r="CS25" s="69"/>
      <c r="CT25" s="69"/>
      <c r="CU25" s="69"/>
      <c r="CV25" s="90"/>
      <c r="CW25" s="69"/>
      <c r="CX25" s="69"/>
      <c r="CY25" s="69"/>
      <c r="CZ25" s="69"/>
      <c r="DA25" s="90"/>
      <c r="DB25" s="69"/>
      <c r="DC25" s="69"/>
      <c r="DD25" s="69"/>
      <c r="DE25" s="69"/>
      <c r="DF25" s="131"/>
      <c r="DG25" s="254">
        <f>B25</f>
        <v>40</v>
      </c>
      <c r="DH25" s="254" t="str">
        <f>C25</f>
        <v>Control</v>
      </c>
      <c r="DI25" s="254">
        <f>D25</f>
        <v>2</v>
      </c>
      <c r="DJ25" s="254">
        <f>F25</f>
        <v>129</v>
      </c>
      <c r="DK25" s="121">
        <f>(((AS25*$S25) + (AV25*$S25)+(AY25*$S25))/2)*10</f>
        <v>51.844011071584021</v>
      </c>
      <c r="DL25" s="121">
        <f>((($AT25*$R25) +($AW25*$R25)+($AZ25*$R25))/2)*10</f>
        <v>0</v>
      </c>
      <c r="DM25" s="121">
        <f>((((AS25+AV25+AY25)*T25) +((AT25+AW25+AZ25)*T25))/2)*10</f>
        <v>51.859971954927232</v>
      </c>
      <c r="DN25" s="121">
        <f>(10*(0.1234*U25*Y25*AC25*BC25))/BF25</f>
        <v>2.0214969937283365</v>
      </c>
      <c r="DO25" s="121">
        <f>(10*(0.1234*V25*Z25*AD25*BD25))/BG25</f>
        <v>5.1834633003540738</v>
      </c>
      <c r="DP25" s="121">
        <f>(10*(0.1234*W25*AA25*AE25*BE25))/BH25</f>
        <v>0</v>
      </c>
      <c r="DQ25" s="121">
        <f>(10*0.1234*AB25*AF25)*((BL25^2)+(BM25^2)+(BN25^2)+(BO25^2)+(BP25^2)+(BQ25^2)+(BR25^2)+(BS25^2)+(BT25^2)+(BU25^2)+(BV25^2)+(BW25^2)+(BX25^2)+(BY25^2)+(BZ25^2))/$BI25</f>
        <v>0</v>
      </c>
      <c r="DR25" s="121">
        <f>(10*0.1234*AB25*AG25*(CA25^2 + CB25^2 + CC25^2 + CD25^2 + CE25^2 + CF25^2 + CG25^2 +CH25^2 +CI25^2 + CJ25^2 +CK25^2 + CL25^2 +CM25^2 + CN25^2 + CO25^2))/$BI25</f>
        <v>0</v>
      </c>
      <c r="DS25" s="121">
        <f>(10*0.1234*AB25*AH25)*((CQ25^2)+(CR25^2)+(CS25^2)+(CT25^2)+(CU25^2))/$BI25</f>
        <v>0</v>
      </c>
      <c r="DT25" s="121">
        <f>(10*0.1234*AB25*AH25)*((CV25^2)+(CW25^2)+(CX25^2)+(CY25^2)+(CZ25^2))/$BI25</f>
        <v>0</v>
      </c>
      <c r="DU25" s="121">
        <f>(10*0.1234*AB25*AH25)*((DA25^2)+(DB25^2)+(DC25^2)+(DD25^2)+(DE25^2))/$BI25</f>
        <v>0</v>
      </c>
      <c r="DV25" s="122">
        <f>AVERAGE(AU25,AX25)</f>
        <v>7</v>
      </c>
      <c r="DW25" s="157"/>
      <c r="DX25" s="157">
        <f>B26</f>
        <v>40</v>
      </c>
      <c r="DY25" s="157">
        <f t="shared" ref="DY25:DY88" si="18">F26</f>
        <v>190</v>
      </c>
      <c r="DZ25" s="238" t="e">
        <f>#REF!</f>
        <v>#REF!</v>
      </c>
      <c r="EA25" s="180"/>
      <c r="EB25" s="180"/>
      <c r="EC25" s="180"/>
      <c r="ED25" s="180"/>
      <c r="EE25" s="180"/>
      <c r="EF25" s="180"/>
      <c r="EG25" s="180"/>
      <c r="EH25" s="180"/>
      <c r="EI25" s="180"/>
      <c r="EJ25" s="180"/>
      <c r="EK25" s="180"/>
      <c r="EL25" s="180"/>
      <c r="EM25" s="180"/>
      <c r="EN25" s="50">
        <f>(0.09533*BC25*AR25)/(BF25*3.28)</f>
        <v>1.0753689024390243</v>
      </c>
      <c r="EO25" s="50">
        <f>(1.825*BD25*AR25)/(BG25*3.28)</f>
        <v>3.0602134146341462</v>
      </c>
      <c r="EP25" s="55">
        <f>(14.52*BE25*AR25)/(BH25*3.28)</f>
        <v>0</v>
      </c>
      <c r="EQ25" s="50">
        <f>4.656*AR25*(((BL25/2.54)^2)+((BM25/2.54)^2)+((BN25/2.54)^2)+((BO25)/2.54^2)+((BP25/2.54)^2)+((BQ25/2.54)^2)+((BR25/2.54)^2)+((BS25/2.54)^2)+((BT25/2.54)^2)+((BU25/2.54)^2)+((BV25/2.54)^2)+((BW25/2.54)^2)+((BX25/2.54)^2)+((BY25/2.54)^2)+((BZ25/2.54)^2))/(BI25*3.28)</f>
        <v>0</v>
      </c>
      <c r="ER25" s="50">
        <f>3.492*AR25*((CA25/2.54)^2 + (CB25/2.54)^2 + (CC25/2.54)^2 + (CD25/2.54)^2 + (CE25/2.54)^2 + (CF25/2.54)^2 + (CG25/2.54)^2 +(CH25/2.54)^2 +(CI25/2.54)^2 + (CJ25/2.54)^2 +(CK25/2.54)^2 + (CL25/2.54)^2 +(CM25/2.54)^2 + (CN25/2.54)^2 + (CO25/2.54)^2)/(BI25*3.28)</f>
        <v>0</v>
      </c>
      <c r="ES25" s="50">
        <f t="shared" ref="ES25:ES88" si="19">4.074*AR25*((CQ25/2.54)^2 + (CR25/2.54)^2 + (CS25/2.54)^2 + (CT25/2.54)^2 + (CU25/2.54)^2)/(BI25*3.28)</f>
        <v>0</v>
      </c>
      <c r="ET25" s="50">
        <f t="shared" ref="ET25:ET88" si="20">4.074*AR25*((CV25/2.54)^2 + (CW25/2.54)^2 + (CX25/2.54)^2 + (CY25/2.54)^2 + (CZ25/2.54)^2)/(BI25*3.28)</f>
        <v>0</v>
      </c>
      <c r="EU25" s="50">
        <f t="shared" ref="EU25:EU88" si="21">4.074*AR25*((DA25/2.54)^2 + (DB25/2.54)^2 + (DC25/2.54)^2 + (DD25/2.54)^2 + (DE25/2.54)^2)/(BI25*3.28)</f>
        <v>0</v>
      </c>
      <c r="EV25" s="56">
        <f>EN25+EO25+EP25</f>
        <v>4.1355823170731707</v>
      </c>
      <c r="EW25" s="56">
        <f>EQ25+ER25</f>
        <v>0</v>
      </c>
      <c r="EX25" s="56">
        <f>DK25*0.45</f>
        <v>23.32980498221281</v>
      </c>
      <c r="EY25" s="56">
        <f>DL25*0.45</f>
        <v>0</v>
      </c>
      <c r="EZ25" s="56">
        <f>EV25+EW25</f>
        <v>4.1355823170731707</v>
      </c>
      <c r="FA25" s="56"/>
      <c r="FB25" s="56"/>
      <c r="FC25" s="56"/>
      <c r="FD25" s="54"/>
    </row>
    <row r="26" spans="1:161" s="45" customFormat="1" ht="18" customHeight="1">
      <c r="A26" s="6"/>
      <c r="B26">
        <v>40</v>
      </c>
      <c r="C26" s="171" t="s">
        <v>278</v>
      </c>
      <c r="D26">
        <v>2</v>
      </c>
      <c r="E26" s="171">
        <v>2009</v>
      </c>
      <c r="F26">
        <v>190</v>
      </c>
      <c r="G26" s="144">
        <v>15.279839190000001</v>
      </c>
      <c r="H26" s="144">
        <v>18.04150194</v>
      </c>
      <c r="I26" s="144"/>
      <c r="J26" s="144"/>
      <c r="K26" s="144"/>
      <c r="L26" s="144">
        <v>25.002403964999999</v>
      </c>
      <c r="M26" s="144"/>
      <c r="N26" s="230"/>
      <c r="O26" s="80"/>
      <c r="P26" s="80"/>
      <c r="Q26" s="230">
        <f t="shared" ref="Q26:Q89" si="22">SUM(G26:P26)</f>
        <v>58.323745095</v>
      </c>
      <c r="R26" s="52">
        <f t="shared" ref="R26:R89" si="23">((G26/$Q26)*$G$5) + ((H26/$Q26)*$H$5) + (( I26/$Q26)*$I$5) + ((J26/$Q26)*$J$5) + ((K26/$Q26)*$K$5) + ((L26/$Q26)*$L$5) + ((M26/$Q26)*$M$5) + ((N26/$Q26)*$N$5) + ((O26/$Q26)*$O$5) + ((P26/$Q26)*$P$5)</f>
        <v>1.0401743672647124</v>
      </c>
      <c r="S26" s="52">
        <f t="shared" ref="S26:S89" si="24">((G26/$Q26)*$G$6) + ((H26/$Q26)*$H$6) + (( I26/$Q26)*$I$6) + ((J26/$Q26)*$J$6) + ((K26/$Q26)*$K$6) + ((L26/$Q26)*$L$6) + ((M26/$Q26)*$M$6) + ((N26/$Q26)*$N$6) + ((O26/$Q26)*$O$6) + ((P26/$Q26)*$P$6)</f>
        <v>1.4812574591881151</v>
      </c>
      <c r="T26" s="52">
        <f t="shared" ref="T26:T89" si="25">((G26/$Q26)*$G$7) + ((H26/$Q26)*$H$7) + (( I26/$Q26)*$I$7) + ((J26/$Q26)*$J$7) + ((K26/$Q26)*$K$7) + ((L26/$Q26)*$L$7) + ((M26/$Q26)*$M$7) + ((N26/$Q26)*$N$7) + ((O26/$Q26)*$O$7) + ((P26/$Q26)*$P$7)</f>
        <v>1.4817134844264923</v>
      </c>
      <c r="U26" s="52">
        <f t="shared" ref="U26:U89" si="26">((G26/$Q26)*$G$8) + ((H26/$Q26)*$H$8) + (( I26/$Q26)*$I$8) + ((J26/$Q26)*$J$8) + ((K26/$Q26)*$K$8) + ((L26/$Q26)*$L$8) + ((M26/$Q26)*$M$8) + ((N26/$Q26)*$N$8) + ((O26/$Q26)*$O$8) + ((P26/$Q26)*$P$8)</f>
        <v>7.451967531612777E-2</v>
      </c>
      <c r="V26" s="52">
        <f t="shared" ref="V26:V89" si="27">((G26/$Q26)*$G$9) + ((H26/$Q26)*$H$9) + (( I26/$Q26)*$I$9) + ((J26/$Q26)*$J$9) + ((K26/$Q26)*$K$9) + ((L26/$Q26)*$L$9) + ((M26/$Q26)*$M$9) + ((N26/$Q26)*$N$9) + ((O26/$Q26)*$O$9) + ((P26/$Q26)*$P$9)</f>
        <v>1.3135941189006051</v>
      </c>
      <c r="W26" s="52">
        <f t="shared" ref="W26:W89" si="28">((G26/$Q26)*$G$10) + ((H26/$Q26)*$H$10) + (( I26/$Q26)*$I$10) + ((J26/$Q26)*$J$10) + ((K26/$Q26)*$K$10) + ((L26/$Q26)*$L$10) + ((M26/$Q26)*$M$10) + ((N26/$Q26)*$N$10) + ((O26/$Q26)*$O$10) + ((P26/$Q26)*$P$10)</f>
        <v>15.233935103624196</v>
      </c>
      <c r="X26" s="52">
        <f t="shared" ref="X26:X89" si="29">((G26/$Q26)*$G$11) + ((H26/$Q26)*$H$11) + (( I26/$Q26)*$I$11) + ((J26/$Q26)*$J$11) + ((K26/$Q26)*$K$11) + ((L26/$Q26)*$L$11) + ((M26/$Q26)*$M$11) + ((N26/$Q26)*$N$11) + ((O26/$Q26)*$O$11) + ((P26/$Q26)*$P$11)</f>
        <v>98.018503435736037</v>
      </c>
      <c r="Y26" s="52">
        <f t="shared" ref="Y26:Y89" si="30">((G26/$Q26)*$G$12) + ((H26/$Q26)*$H$12) + (( I26/$Q26)*$I$12) + ((J26/$Q26)*$J$12) + ((K26/$Q26)*$K$12) + ((L26/$Q26)*$L$12) + ((M26/$Q26)*$M$12) + ((N26/$Q26)*$N$12) + ((O26/$Q26)*$O$12) + ((P26/$Q26)*$P$12)</f>
        <v>1.0269066626447576</v>
      </c>
      <c r="Z26" s="52">
        <f t="shared" ref="Z26:Z89" si="31">((G26/$Q26)*$G$13) + ((H26/$Q26)*$H$13) + (( I26/$Q26)*$I$13) + ((J26/$Q26)*$J$13) + ((K26/$Q26)*$K$13) + ((L26/$Q26)*$L$13) + ((M26/$Q26)*$M$13) + ((N26/$Q26)*$N$13) + ((O26/$Q26)*$O$13) + ((P26/$Q26)*$P$13)</f>
        <v>1.02</v>
      </c>
      <c r="AA26" s="52">
        <f t="shared" ref="AA26:AA89" si="32">((G26/$Q26)*$G$14) + ((H26/$Q26)*$H$14) + (( I26/$Q26)*$I$14) + ((J26/$Q26)*$J$14) + ((K26/$Q26)*$K$14) + ((L26/$Q26)*$L$14) + ((M26/$Q26)*$M$14) + ((N26/$Q26)*$N$14) + ((O26/$Q26)*$O$14) + ((P26/$Q26)*$P$14)</f>
        <v>1.0273801683747998</v>
      </c>
      <c r="AB26" s="52">
        <f t="shared" ref="AB26:AB89" si="33">((G26/$Q26)*$G$15) + ((H26/$Q26)*$H$15) + (( I26/$Q26)*$I$15) + ((J26/$Q26)*$J$15) + ((K26/$Q26)*$K$15) + ((L26/$Q26)*$L$15) + ((M26/$Q26)*$M$15) + ((N26/$Q26)*$N$15) + ((O26/$Q26)*$O$15) + ((P26/$Q26)*$P$15)</f>
        <v>1.0383271798348841</v>
      </c>
      <c r="AC26" s="52">
        <f t="shared" ref="AC26:AC89" si="34">((G26/$Q26)*$G$16) + ((H26/$Q26)*$H$16) + (( I26/$Q26)*$I$16) + ((J26/$Q26)*$J$16) + ((K26/$Q26)*$K$16) + ((L26/$Q26)*$L$16) + ((M26/$Q26)*$M$16) + ((N26/$Q26)*$N$16) + ((O26/$Q26)*$O$16) + ((P26/$Q26)*$P$16)</f>
        <v>0.5785678412683557</v>
      </c>
      <c r="AD26" s="52">
        <f t="shared" ref="AD26:AD89" si="35">((G26/$Q26)*$G$17) + ((H26/$Q26)*$H$17) + (( I26/$Q26)*$I$17) + ((J26/$Q26)*$J$17) + ((K26/$Q26)*$K$17) + ((L26/$Q26)*$L$17) + ((M26/$Q26)*$M$17) + ((N26/$Q26)*$N$17) + ((O26/$Q26)*$O$17) + ((P26/$Q26)*$P$17)</f>
        <v>0.57000781713690118</v>
      </c>
      <c r="AE26" s="52">
        <f t="shared" ref="AE26:AE89" si="36">((G26/$Q26)*$G$18) + ((H26/$Q26)*$H$18) + (( I26/$Q26)*$I$18) + ((J26/$Q26)*$J$18) + ((K26/$Q26)*$K$18) + ((L26/$Q26)*$L$18) + ((M26/$Q26)*$M$18) + ((N26/$Q26)*$N$18) + ((O26/$Q26)*$O$18) + ((P26/$Q26)*$P$18)</f>
        <v>0.5723869873286298</v>
      </c>
      <c r="AF26" s="52">
        <f t="shared" ref="AF26:AF89" si="37">((G26/$Q26)*$G$19) + ((H26/$Q26)*$H$19) + (( I26/$Q26)*$I$19) + ((J26/$Q26)*$J$19) + ((K26/$Q26)*$K$19) + ((L26/$Q26)*$L$19) + ((M26/$Q26)*$M$19) + ((N26/$Q26)*$N$19) + ((O26/$Q26)*$O$19) + ((P26/$Q26)*$P$19)</f>
        <v>0.36070052925585366</v>
      </c>
      <c r="AG26" s="52">
        <f t="shared" ref="AG26:AG89" si="38">((G26/$Q26)*$G$20) + ((H26/$Q26)*$H$20) + (( I26/$Q26)*$I$20) + ((J26/$Q26)*$J$20) + ((K26/$Q26)*$K$20) + ((L26/$Q26)*$L$20) + ((M26/$Q26)*$M$20) + ((N26/$Q26)*$N$20) + ((O26/$Q26)*$O$20) + ((P26/$Q26)*$P$20)</f>
        <v>0.36</v>
      </c>
      <c r="AH26" s="52">
        <f t="shared" ref="AH26:AH89" si="39">(AF26+AG26)/2</f>
        <v>0.36035026462792685</v>
      </c>
      <c r="AI26" s="64" t="s">
        <v>152</v>
      </c>
      <c r="AJ26" s="64"/>
      <c r="AK26" s="64"/>
      <c r="AL26" s="45">
        <f t="shared" ref="AL26:AL89" si="40">F26</f>
        <v>190</v>
      </c>
      <c r="AM26" s="65"/>
      <c r="AN26" s="145" t="e">
        <f>#REF!</f>
        <v>#REF!</v>
      </c>
      <c r="AO26" s="149"/>
      <c r="AP26" s="183"/>
      <c r="AQ26" s="149"/>
      <c r="AR26" s="147">
        <f t="shared" ref="AR26:AR89" si="41">(1+(AQ26/100)^2)^0.5</f>
        <v>1</v>
      </c>
      <c r="AS26">
        <v>3</v>
      </c>
      <c r="AT26">
        <v>1</v>
      </c>
      <c r="AU26">
        <v>4</v>
      </c>
      <c r="AV26">
        <v>5</v>
      </c>
      <c r="AW26">
        <v>1</v>
      </c>
      <c r="AX26">
        <v>1</v>
      </c>
      <c r="AY26" s="229"/>
      <c r="AZ26" s="229"/>
      <c r="BA26" s="229"/>
      <c r="BB26" s="151"/>
      <c r="BC26">
        <v>33</v>
      </c>
      <c r="BD26">
        <v>12</v>
      </c>
      <c r="BE26">
        <v>1</v>
      </c>
      <c r="BF26" s="57">
        <v>2</v>
      </c>
      <c r="BG26" s="57">
        <v>2</v>
      </c>
      <c r="BH26" s="57">
        <v>3</v>
      </c>
      <c r="BI26" s="57">
        <v>11.3</v>
      </c>
      <c r="BJ26" s="189">
        <f t="shared" ref="BJ26:BJ31" si="42">D26</f>
        <v>2</v>
      </c>
      <c r="BK26" s="173">
        <f t="shared" ref="BK26:BK31" si="43">F26</f>
        <v>190</v>
      </c>
      <c r="BL26" s="86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126"/>
      <c r="CA26" s="97"/>
      <c r="CB26" s="96"/>
      <c r="CC26" s="96"/>
      <c r="CD26" s="96"/>
      <c r="CE26" s="96"/>
      <c r="CF26" s="96"/>
      <c r="CG26" s="96"/>
      <c r="CH26" s="96"/>
      <c r="CI26" s="96"/>
      <c r="CJ26" s="96"/>
      <c r="CK26" s="96"/>
      <c r="CL26" s="96"/>
      <c r="CM26" s="61"/>
      <c r="CN26" s="61"/>
      <c r="CO26" s="126"/>
      <c r="CP26" s="90"/>
      <c r="CQ26" s="90"/>
      <c r="CR26" s="69"/>
      <c r="CS26" s="69"/>
      <c r="CT26" s="69"/>
      <c r="CU26" s="69"/>
      <c r="CV26" s="90"/>
      <c r="CW26" s="69"/>
      <c r="CX26" s="69"/>
      <c r="CY26" s="69"/>
      <c r="CZ26" s="69"/>
      <c r="DA26" s="90"/>
      <c r="DB26" s="69"/>
      <c r="DC26" s="69"/>
      <c r="DD26" s="69"/>
      <c r="DE26" s="69"/>
      <c r="DF26" s="131"/>
      <c r="DG26" s="254">
        <f t="shared" ref="DG26:DG89" si="44">B26</f>
        <v>40</v>
      </c>
      <c r="DH26" s="254" t="str">
        <f t="shared" ref="DH26:DH89" si="45">C26</f>
        <v>Control</v>
      </c>
      <c r="DI26" s="254">
        <f t="shared" ref="DI26:DI89" si="46">D26</f>
        <v>2</v>
      </c>
      <c r="DJ26" s="254">
        <f t="shared" ref="DJ26:DJ89" si="47">F26</f>
        <v>190</v>
      </c>
      <c r="DK26" s="121">
        <f t="shared" ref="DK26:DK89" si="48">(((AS26*$S26) + (AV26*$S26)+(AY26*$S26))/2)*10</f>
        <v>59.250298367524607</v>
      </c>
      <c r="DL26" s="121">
        <f t="shared" ref="DL26:DL89" si="49">((($AT26*$R26) +($AW26*$R26)+($AZ26*$R26))/2)*10</f>
        <v>10.401743672647124</v>
      </c>
      <c r="DM26" s="121">
        <f t="shared" ref="DM26:DM89" si="50">((((AS26+AV26+AY26)*T26) +((AT26+AW26+AZ26)*T26))/2)*10</f>
        <v>74.085674221324624</v>
      </c>
      <c r="DN26" s="121">
        <f t="shared" ref="DN26:DN89" si="51">(10*(0.1234*U26*Y26*AC26*BC26))/BF26</f>
        <v>0.90147838909506894</v>
      </c>
      <c r="DO26" s="121">
        <f t="shared" ref="DO26:DO89" si="52">(10*(0.1234*V26*Z26*AD26*BD26))/BG26</f>
        <v>5.6546872367498988</v>
      </c>
      <c r="DP26" s="121">
        <f t="shared" ref="DP26:DP89" si="53">(10*(0.1234*W26*AA26*AE26*BE26))/BH26</f>
        <v>3.6849104341932715</v>
      </c>
      <c r="DQ26" s="121">
        <f t="shared" ref="DQ26:DQ89" si="54">(10*0.1234*AB26*AF26)*((BL26^2)+(BM26^2)+(BN26^2)+(BO26^2)+(BP26^2)+(BQ26^2)+(BR26^2)+(BS26^2)+(BT26^2)+(BU26^2)+(BV26^2)+(BW26^2)+(BX26^2)+(BY26^2)+(BZ26^2))/$BI26</f>
        <v>0</v>
      </c>
      <c r="DR26" s="121">
        <f t="shared" ref="DR26:DR89" si="55">(10*0.1234*AB26*AG26*(CA26^2 + CB26^2 + CC26^2 + CD26^2 + CE26^2 + CF26^2 + CG26^2 +CH26^2 +CI26^2 + CJ26^2 +CK26^2 + CL26^2 +CM26^2 + CN26^2 + CO26^2))/$BI26</f>
        <v>0</v>
      </c>
      <c r="DS26" s="121">
        <f t="shared" ref="DS26:DS89" si="56">(10*0.1234*AB26*AH26)*((CQ26^2)+(CR26^2)+(CS26^2)+(CT26^2)+(CU26^2))/$BI26</f>
        <v>0</v>
      </c>
      <c r="DT26" s="121">
        <f t="shared" ref="DT26:DT89" si="57">(10*0.1234*AB26*AH26)*((CV26^2)+(CW26^2)+(CX26^2)+(CY26^2)+(CZ26^2))/$BI26</f>
        <v>0</v>
      </c>
      <c r="DU26" s="121">
        <f t="shared" ref="DU26:DU89" si="58">(10*0.1234*AB26*AH26)*((DA26^2)+(DB26^2)+(DC26^2)+(DD26^2)+(DE26^2))/$BI26</f>
        <v>0</v>
      </c>
      <c r="DV26" s="122">
        <f t="shared" ref="DV26:DV89" si="59">AVERAGE(AU26,AX26)</f>
        <v>2.5</v>
      </c>
      <c r="DW26" s="157"/>
      <c r="DX26" s="157">
        <f t="shared" ref="DX26:DX89" si="60">B27</f>
        <v>40</v>
      </c>
      <c r="DY26" s="157">
        <f t="shared" si="18"/>
        <v>228</v>
      </c>
      <c r="DZ26" s="238" t="e">
        <f>#REF!</f>
        <v>#REF!</v>
      </c>
      <c r="EA26" s="180"/>
      <c r="EB26" s="180"/>
      <c r="EC26" s="180"/>
      <c r="ED26" s="180"/>
      <c r="EE26" s="180"/>
      <c r="EF26" s="180"/>
      <c r="EG26" s="180"/>
      <c r="EH26" s="180"/>
      <c r="EI26" s="180"/>
      <c r="EJ26" s="180"/>
      <c r="EK26" s="180"/>
      <c r="EL26" s="180"/>
      <c r="EM26" s="180"/>
      <c r="EN26" s="50">
        <f t="shared" ref="EN26:EN89" si="61">(0.09533*BC26*AR26)/(BF26*3.28)</f>
        <v>0.47955640243902442</v>
      </c>
      <c r="EO26" s="50">
        <f t="shared" ref="EO26:EO89" si="62">(1.825*BD26*AR26)/(BG26*3.28)</f>
        <v>3.3384146341463414</v>
      </c>
      <c r="EP26" s="55">
        <f t="shared" ref="EP26:EP89" si="63">(14.52*BE26*AR26)/(BH26*3.28)</f>
        <v>1.475609756097561</v>
      </c>
      <c r="EQ26" s="50">
        <f>4.656*AR26*(((BL26/2.54)^2)+((BM26/2.54)^2)+((BN26/2.54)^2)+((BO26)/2.54^2)+((BP26/2.54)^2)+((BQ26/2.54)^2)+((BR26/2.54)^2)+((BS26/2.54)^2)+((BT26/2.54)^2)+((BU26/2.54)^2)+((BV26/2.54)^2)+((BW26/2.54)^2)+((BX26/2.54)^2)+((BY26/2.54)^2)+((BZ26/2.54)^2))/(BI26*3.28)</f>
        <v>0</v>
      </c>
      <c r="ER26" s="50">
        <f>3.492*AR26*((CA26/2.54)^2 + (CB26/2.54)^2 + (CC26/2.54)^2 + (CD26/2.54)^2 + (CE26/2.54)^2 + (CF26/2.54)^2 + (CG26/2.54)^2 +(CH26/2.54)^2 +(CI26/2.54)^2 + (CJ26/2.54)^2 +(CK26/2.54)^2 + (CL26/2.54)^2 +(CM26/2.54)^2 + (CN26/2.54)^2 + (CO26/2.54)^2)/(BI26*3.28)</f>
        <v>0</v>
      </c>
      <c r="ES26" s="50">
        <f t="shared" si="19"/>
        <v>0</v>
      </c>
      <c r="ET26" s="50">
        <f t="shared" si="20"/>
        <v>0</v>
      </c>
      <c r="EU26" s="50">
        <f t="shared" si="21"/>
        <v>0</v>
      </c>
      <c r="EV26" s="56">
        <f t="shared" ref="EV26:EV89" si="64">EN26+EO26+EP26</f>
        <v>5.2935807926829268</v>
      </c>
      <c r="EW26" s="56">
        <f t="shared" ref="EW26:EW89" si="65">EQ26+ER26</f>
        <v>0</v>
      </c>
      <c r="EX26" s="56">
        <f t="shared" ref="EX26:EX33" si="66">DK26*0.45</f>
        <v>26.662634265386075</v>
      </c>
      <c r="EY26" s="56">
        <f t="shared" ref="EY26:EY33" si="67">DL26*0.45</f>
        <v>4.680784652691206</v>
      </c>
      <c r="EZ26" s="56">
        <f t="shared" ref="EZ26:EZ89" si="68">EV26+EW26</f>
        <v>5.2935807926829268</v>
      </c>
      <c r="FA26" s="56"/>
      <c r="FB26" s="56"/>
      <c r="FC26" s="56"/>
      <c r="FD26" s="54"/>
    </row>
    <row r="27" spans="1:161" s="45" customFormat="1" ht="18" customHeight="1">
      <c r="A27" s="6"/>
      <c r="B27">
        <v>40</v>
      </c>
      <c r="C27" s="171" t="s">
        <v>278</v>
      </c>
      <c r="D27">
        <v>3</v>
      </c>
      <c r="E27" s="171">
        <v>2009</v>
      </c>
      <c r="F27">
        <v>228</v>
      </c>
      <c r="G27" s="144">
        <v>18.468347204999997</v>
      </c>
      <c r="H27" s="144">
        <v>10.910050304999999</v>
      </c>
      <c r="I27" s="144"/>
      <c r="J27" s="144">
        <v>13.138249739999999</v>
      </c>
      <c r="K27" s="144">
        <v>15.170806035000004</v>
      </c>
      <c r="L27" s="144">
        <v>8.8574466749999985</v>
      </c>
      <c r="M27" s="144"/>
      <c r="N27" s="230"/>
      <c r="O27" s="80"/>
      <c r="P27" s="80"/>
      <c r="Q27" s="230">
        <f t="shared" si="22"/>
        <v>66.544899959999995</v>
      </c>
      <c r="R27" s="52">
        <f t="shared" si="23"/>
        <v>0.73855386510149001</v>
      </c>
      <c r="S27" s="52">
        <f t="shared" si="24"/>
        <v>1.4667198273521906</v>
      </c>
      <c r="T27" s="52">
        <f t="shared" si="25"/>
        <v>1.3973113160559631</v>
      </c>
      <c r="U27" s="52">
        <f t="shared" si="26"/>
        <v>0.12107155418436069</v>
      </c>
      <c r="V27" s="52">
        <f t="shared" si="27"/>
        <v>1.3942553707537348</v>
      </c>
      <c r="W27" s="52">
        <f t="shared" si="28"/>
        <v>15.510463321192436</v>
      </c>
      <c r="X27" s="52">
        <f t="shared" si="29"/>
        <v>124.05138878332158</v>
      </c>
      <c r="Y27" s="52">
        <f t="shared" si="30"/>
        <v>1.0280550565696576</v>
      </c>
      <c r="Z27" s="52">
        <f t="shared" si="31"/>
        <v>1.0262284721353423</v>
      </c>
      <c r="AA27" s="52">
        <f t="shared" si="32"/>
        <v>1.0249448938596015</v>
      </c>
      <c r="AB27" s="52">
        <f t="shared" si="33"/>
        <v>1.0261393421726621</v>
      </c>
      <c r="AC27" s="52">
        <f t="shared" si="34"/>
        <v>0.56555998118672357</v>
      </c>
      <c r="AD27" s="52">
        <f t="shared" si="35"/>
        <v>0.56374862500206546</v>
      </c>
      <c r="AE27" s="52">
        <f t="shared" si="36"/>
        <v>0.5389933097203502</v>
      </c>
      <c r="AF27" s="52">
        <f t="shared" si="37"/>
        <v>0.37870472243925818</v>
      </c>
      <c r="AG27" s="52">
        <f t="shared" si="38"/>
        <v>0.36</v>
      </c>
      <c r="AH27" s="52">
        <f t="shared" si="39"/>
        <v>0.36935236121962911</v>
      </c>
      <c r="AI27" s="64" t="s">
        <v>152</v>
      </c>
      <c r="AJ27" s="64"/>
      <c r="AK27" s="64"/>
      <c r="AL27" s="45">
        <f t="shared" si="40"/>
        <v>228</v>
      </c>
      <c r="AM27" s="65"/>
      <c r="AN27" s="145" t="e">
        <f>#REF!</f>
        <v>#REF!</v>
      </c>
      <c r="AO27" s="149"/>
      <c r="AP27" s="183"/>
      <c r="AQ27" s="149"/>
      <c r="AR27" s="147">
        <f t="shared" si="41"/>
        <v>1</v>
      </c>
      <c r="AS27">
        <v>3</v>
      </c>
      <c r="AT27">
        <v>5</v>
      </c>
      <c r="AU27">
        <v>6</v>
      </c>
      <c r="AV27">
        <v>8</v>
      </c>
      <c r="AW27">
        <v>0</v>
      </c>
      <c r="AX27">
        <v>0</v>
      </c>
      <c r="AY27" s="229"/>
      <c r="AZ27" s="229"/>
      <c r="BA27" s="229"/>
      <c r="BB27" s="150"/>
      <c r="BC27">
        <v>42</v>
      </c>
      <c r="BD27">
        <v>4</v>
      </c>
      <c r="BE27">
        <v>1</v>
      </c>
      <c r="BF27" s="57">
        <v>2</v>
      </c>
      <c r="BG27" s="57">
        <v>2</v>
      </c>
      <c r="BH27" s="57">
        <v>3</v>
      </c>
      <c r="BI27" s="57">
        <v>11.3</v>
      </c>
      <c r="BJ27" s="189">
        <f t="shared" si="42"/>
        <v>3</v>
      </c>
      <c r="BK27" s="173">
        <f t="shared" si="43"/>
        <v>228</v>
      </c>
      <c r="BL27" s="86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126"/>
      <c r="CA27" s="97">
        <v>20</v>
      </c>
      <c r="CB27" s="96">
        <v>23</v>
      </c>
      <c r="CC27" s="96"/>
      <c r="CD27" s="96"/>
      <c r="CE27" s="96"/>
      <c r="CF27" s="96"/>
      <c r="CG27" s="96"/>
      <c r="CH27" s="96"/>
      <c r="CI27" s="96"/>
      <c r="CJ27" s="96"/>
      <c r="CK27" s="96"/>
      <c r="CL27" s="96"/>
      <c r="CM27" s="61"/>
      <c r="CN27" s="61"/>
      <c r="CO27" s="126"/>
      <c r="CP27" s="90"/>
      <c r="CQ27" s="90"/>
      <c r="CR27" s="69"/>
      <c r="CS27" s="69"/>
      <c r="CT27" s="69"/>
      <c r="CU27" s="69"/>
      <c r="CV27" s="90"/>
      <c r="CW27" s="69"/>
      <c r="CX27" s="69"/>
      <c r="CY27" s="69"/>
      <c r="CZ27" s="69"/>
      <c r="DA27" s="90"/>
      <c r="DB27" s="69"/>
      <c r="DC27" s="69"/>
      <c r="DD27" s="69"/>
      <c r="DE27" s="69"/>
      <c r="DF27" s="131"/>
      <c r="DG27" s="254">
        <f t="shared" si="44"/>
        <v>40</v>
      </c>
      <c r="DH27" s="254" t="str">
        <f t="shared" si="45"/>
        <v>Control</v>
      </c>
      <c r="DI27" s="254">
        <f t="shared" si="46"/>
        <v>3</v>
      </c>
      <c r="DJ27" s="254">
        <f t="shared" si="47"/>
        <v>228</v>
      </c>
      <c r="DK27" s="121">
        <f t="shared" si="48"/>
        <v>80.66959050437049</v>
      </c>
      <c r="DL27" s="121">
        <f t="shared" si="49"/>
        <v>18.463846627537251</v>
      </c>
      <c r="DM27" s="121">
        <f t="shared" si="50"/>
        <v>111.78490528447705</v>
      </c>
      <c r="DN27" s="121">
        <f t="shared" si="51"/>
        <v>1.8241964942925146</v>
      </c>
      <c r="DO27" s="121">
        <f t="shared" si="52"/>
        <v>1.9907514321544675</v>
      </c>
      <c r="DP27" s="121">
        <f t="shared" si="53"/>
        <v>3.5245409981281597</v>
      </c>
      <c r="DQ27" s="121">
        <f t="shared" si="54"/>
        <v>0</v>
      </c>
      <c r="DR27" s="121">
        <f t="shared" si="55"/>
        <v>37.476693745994851</v>
      </c>
      <c r="DS27" s="121">
        <f t="shared" si="56"/>
        <v>0</v>
      </c>
      <c r="DT27" s="121">
        <f t="shared" si="57"/>
        <v>0</v>
      </c>
      <c r="DU27" s="121">
        <f t="shared" si="58"/>
        <v>0</v>
      </c>
      <c r="DV27" s="122">
        <f t="shared" si="59"/>
        <v>3</v>
      </c>
      <c r="DW27" s="157"/>
      <c r="DX27" s="157">
        <f t="shared" si="60"/>
        <v>40</v>
      </c>
      <c r="DY27" s="157">
        <f t="shared" si="18"/>
        <v>296</v>
      </c>
      <c r="DZ27" s="238" t="e">
        <f>#REF!</f>
        <v>#REF!</v>
      </c>
      <c r="EA27" s="180"/>
      <c r="EB27" s="180"/>
      <c r="EC27" s="180"/>
      <c r="ED27" s="180"/>
      <c r="EE27" s="180"/>
      <c r="EF27" s="180"/>
      <c r="EG27" s="180"/>
      <c r="EH27" s="180"/>
      <c r="EI27" s="180"/>
      <c r="EJ27" s="180"/>
      <c r="EK27" s="180"/>
      <c r="EL27" s="180"/>
      <c r="EM27" s="180"/>
      <c r="EN27" s="50">
        <f t="shared" si="61"/>
        <v>0.61034451219512187</v>
      </c>
      <c r="EO27" s="50">
        <f t="shared" si="62"/>
        <v>1.1128048780487805</v>
      </c>
      <c r="EP27" s="55">
        <f t="shared" si="63"/>
        <v>1.475609756097561</v>
      </c>
      <c r="EQ27" s="50">
        <f>4.656*AR27*(((BL27/2.54)^2)+((BM27/2.54)^2)+((BN27/2.54)^2)+((BO27)/2.54^2)+((BP27/2.54)^2)+((BQ27/2.54)^2)+((BR27/2.54)^2)+((BS27/2.54)^2)+((BT27/2.54)^2)+((BU27/2.54)^2)+((BV27/2.54)^2)+((BW27/2.54)^2)+((BX27/2.54)^2)+((BY27/2.54)^2)+((BZ27/2.54)^2))/(BI27*3.28)</f>
        <v>0</v>
      </c>
      <c r="ER27" s="50">
        <f>3.492*AR27*((CA27/2.54)^2 + (CB27/2.54)^2 + (CC27/2.54)^2 + (CD27/2.54)^2 + (CE27/2.54)^2 + (CF27/2.54)^2 + (CG27/2.54)^2 +(CH27/2.54)^2 +(CI27/2.54)^2 + (CJ27/2.54)^2 +(CK27/2.54)^2 + (CL27/2.54)^2 +(CM27/2.54)^2 + (CN27/2.54)^2 + (CO27/2.54)^2)/(BI27*3.28)</f>
        <v>13.566575266109739</v>
      </c>
      <c r="ES27" s="50">
        <f t="shared" si="19"/>
        <v>0</v>
      </c>
      <c r="ET27" s="50">
        <f t="shared" si="20"/>
        <v>0</v>
      </c>
      <c r="EU27" s="50">
        <f t="shared" si="21"/>
        <v>0</v>
      </c>
      <c r="EV27" s="56">
        <f t="shared" si="64"/>
        <v>3.1987591463414633</v>
      </c>
      <c r="EW27" s="56">
        <f t="shared" si="65"/>
        <v>13.566575266109739</v>
      </c>
      <c r="EX27" s="56">
        <f t="shared" si="66"/>
        <v>36.30131572696672</v>
      </c>
      <c r="EY27" s="56">
        <f t="shared" si="67"/>
        <v>8.3087309823917632</v>
      </c>
      <c r="EZ27" s="56">
        <f t="shared" si="68"/>
        <v>16.765334412451203</v>
      </c>
      <c r="FA27" s="56"/>
      <c r="FB27" s="56"/>
      <c r="FC27" s="56"/>
      <c r="FD27" s="54"/>
    </row>
    <row r="28" spans="1:161" s="45" customFormat="1" ht="18" customHeight="1">
      <c r="A28" s="6"/>
      <c r="B28">
        <v>40</v>
      </c>
      <c r="C28" s="171" t="s">
        <v>278</v>
      </c>
      <c r="D28">
        <v>3</v>
      </c>
      <c r="E28" s="171">
        <v>2009</v>
      </c>
      <c r="F28">
        <v>296</v>
      </c>
      <c r="G28" s="144">
        <v>18.468347204999997</v>
      </c>
      <c r="H28" s="144">
        <v>10.910050304999999</v>
      </c>
      <c r="I28" s="144"/>
      <c r="J28" s="144">
        <v>13.138249739999999</v>
      </c>
      <c r="K28" s="144">
        <v>15.170806035000004</v>
      </c>
      <c r="L28" s="144">
        <v>8.8574466749999985</v>
      </c>
      <c r="M28" s="144"/>
      <c r="N28" s="230"/>
      <c r="O28" s="80"/>
      <c r="P28" s="80"/>
      <c r="Q28" s="230">
        <f t="shared" si="22"/>
        <v>66.544899959999995</v>
      </c>
      <c r="R28" s="52">
        <f t="shared" si="23"/>
        <v>0.73855386510149001</v>
      </c>
      <c r="S28" s="52">
        <f t="shared" si="24"/>
        <v>1.4667198273521906</v>
      </c>
      <c r="T28" s="52">
        <f t="shared" si="25"/>
        <v>1.3973113160559631</v>
      </c>
      <c r="U28" s="52">
        <f t="shared" si="26"/>
        <v>0.12107155418436069</v>
      </c>
      <c r="V28" s="52">
        <f t="shared" si="27"/>
        <v>1.3942553707537348</v>
      </c>
      <c r="W28" s="52">
        <f t="shared" si="28"/>
        <v>15.510463321192436</v>
      </c>
      <c r="X28" s="52">
        <f t="shared" si="29"/>
        <v>124.05138878332158</v>
      </c>
      <c r="Y28" s="52">
        <f t="shared" si="30"/>
        <v>1.0280550565696576</v>
      </c>
      <c r="Z28" s="52">
        <f t="shared" si="31"/>
        <v>1.0262284721353423</v>
      </c>
      <c r="AA28" s="52">
        <f t="shared" si="32"/>
        <v>1.0249448938596015</v>
      </c>
      <c r="AB28" s="52">
        <f t="shared" si="33"/>
        <v>1.0261393421726621</v>
      </c>
      <c r="AC28" s="52">
        <f t="shared" si="34"/>
        <v>0.56555998118672357</v>
      </c>
      <c r="AD28" s="52">
        <f t="shared" si="35"/>
        <v>0.56374862500206546</v>
      </c>
      <c r="AE28" s="52">
        <f t="shared" si="36"/>
        <v>0.5389933097203502</v>
      </c>
      <c r="AF28" s="52">
        <f t="shared" si="37"/>
        <v>0.37870472243925818</v>
      </c>
      <c r="AG28" s="52">
        <f t="shared" si="38"/>
        <v>0.36</v>
      </c>
      <c r="AH28" s="52">
        <f t="shared" si="39"/>
        <v>0.36935236121962911</v>
      </c>
      <c r="AI28" s="64" t="s">
        <v>152</v>
      </c>
      <c r="AJ28" s="64"/>
      <c r="AK28" s="64"/>
      <c r="AL28" s="45">
        <f t="shared" si="40"/>
        <v>296</v>
      </c>
      <c r="AM28" s="65"/>
      <c r="AN28" s="145" t="e">
        <f>#REF!</f>
        <v>#REF!</v>
      </c>
      <c r="AO28" s="149"/>
      <c r="AP28" s="183"/>
      <c r="AQ28" s="149"/>
      <c r="AR28" s="147">
        <f t="shared" si="41"/>
        <v>1</v>
      </c>
      <c r="AS28">
        <v>4</v>
      </c>
      <c r="AT28">
        <v>1</v>
      </c>
      <c r="AU28">
        <v>1</v>
      </c>
      <c r="AV28">
        <v>3</v>
      </c>
      <c r="AW28">
        <v>1</v>
      </c>
      <c r="AX28">
        <v>1</v>
      </c>
      <c r="AY28" s="229"/>
      <c r="AZ28" s="229"/>
      <c r="BA28" s="229"/>
      <c r="BB28" s="151"/>
      <c r="BC28">
        <v>1</v>
      </c>
      <c r="BD28">
        <v>0</v>
      </c>
      <c r="BE28">
        <v>0</v>
      </c>
      <c r="BF28" s="57">
        <v>2</v>
      </c>
      <c r="BG28" s="57">
        <v>2</v>
      </c>
      <c r="BH28" s="57">
        <v>3</v>
      </c>
      <c r="BI28" s="57">
        <v>11.3</v>
      </c>
      <c r="BJ28" s="189">
        <f t="shared" si="42"/>
        <v>3</v>
      </c>
      <c r="BK28" s="173">
        <f t="shared" si="43"/>
        <v>296</v>
      </c>
      <c r="BL28" s="86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126"/>
      <c r="CA28" s="97"/>
      <c r="CB28" s="96"/>
      <c r="CC28" s="96"/>
      <c r="CD28" s="96"/>
      <c r="CE28" s="96"/>
      <c r="CF28" s="96"/>
      <c r="CG28" s="96"/>
      <c r="CH28" s="96"/>
      <c r="CI28" s="96"/>
      <c r="CJ28" s="96"/>
      <c r="CK28" s="96"/>
      <c r="CL28" s="96"/>
      <c r="CM28" s="61"/>
      <c r="CN28" s="61"/>
      <c r="CO28" s="126"/>
      <c r="CP28" s="90"/>
      <c r="CQ28" s="90"/>
      <c r="CR28" s="69"/>
      <c r="CS28" s="69"/>
      <c r="CT28" s="69"/>
      <c r="CU28" s="69"/>
      <c r="CV28" s="90"/>
      <c r="CW28" s="69"/>
      <c r="CX28" s="69"/>
      <c r="CY28" s="69"/>
      <c r="CZ28" s="69"/>
      <c r="DA28" s="90"/>
      <c r="DB28" s="69"/>
      <c r="DC28" s="69"/>
      <c r="DD28" s="69"/>
      <c r="DE28" s="69"/>
      <c r="DF28" s="131"/>
      <c r="DG28" s="254">
        <f t="shared" si="44"/>
        <v>40</v>
      </c>
      <c r="DH28" s="254" t="str">
        <f t="shared" si="45"/>
        <v>Control</v>
      </c>
      <c r="DI28" s="254">
        <f t="shared" si="46"/>
        <v>3</v>
      </c>
      <c r="DJ28" s="254">
        <f t="shared" si="47"/>
        <v>296</v>
      </c>
      <c r="DK28" s="121">
        <f t="shared" si="48"/>
        <v>51.33519395732668</v>
      </c>
      <c r="DL28" s="121">
        <f t="shared" si="49"/>
        <v>7.3855386510149001</v>
      </c>
      <c r="DM28" s="121">
        <f t="shared" si="50"/>
        <v>62.879009222518334</v>
      </c>
      <c r="DN28" s="121">
        <f t="shared" si="51"/>
        <v>4.3433249864107487E-2</v>
      </c>
      <c r="DO28" s="121">
        <f t="shared" si="52"/>
        <v>0</v>
      </c>
      <c r="DP28" s="121">
        <f t="shared" si="53"/>
        <v>0</v>
      </c>
      <c r="DQ28" s="121">
        <f t="shared" si="54"/>
        <v>0</v>
      </c>
      <c r="DR28" s="121">
        <f t="shared" si="55"/>
        <v>0</v>
      </c>
      <c r="DS28" s="121">
        <f t="shared" si="56"/>
        <v>0</v>
      </c>
      <c r="DT28" s="121">
        <f t="shared" si="57"/>
        <v>0</v>
      </c>
      <c r="DU28" s="121">
        <f t="shared" si="58"/>
        <v>0</v>
      </c>
      <c r="DV28" s="122">
        <f t="shared" si="59"/>
        <v>1</v>
      </c>
      <c r="DW28" s="157"/>
      <c r="DX28" s="157">
        <f t="shared" si="60"/>
        <v>40</v>
      </c>
      <c r="DY28" s="157">
        <f t="shared" si="18"/>
        <v>93</v>
      </c>
      <c r="DZ28" s="238" t="e">
        <f>#REF!</f>
        <v>#REF!</v>
      </c>
      <c r="EA28" s="180"/>
      <c r="EB28" s="180"/>
      <c r="EC28" s="180"/>
      <c r="ED28" s="180"/>
      <c r="EE28" s="180"/>
      <c r="EF28" s="180"/>
      <c r="EG28" s="180"/>
      <c r="EH28" s="180"/>
      <c r="EI28" s="180"/>
      <c r="EJ28" s="180"/>
      <c r="EK28" s="180"/>
      <c r="EL28" s="180"/>
      <c r="EM28" s="180"/>
      <c r="EN28" s="50"/>
      <c r="EO28" s="50"/>
      <c r="EP28" s="55"/>
      <c r="EQ28" s="50"/>
      <c r="ER28" s="50"/>
      <c r="ES28" s="50">
        <f t="shared" si="19"/>
        <v>0</v>
      </c>
      <c r="ET28" s="50">
        <f t="shared" si="20"/>
        <v>0</v>
      </c>
      <c r="EU28" s="50">
        <f t="shared" si="21"/>
        <v>0</v>
      </c>
      <c r="EV28" s="56"/>
      <c r="EW28" s="56"/>
      <c r="EX28" s="56">
        <f t="shared" si="66"/>
        <v>23.100837280797005</v>
      </c>
      <c r="EY28" s="56">
        <f t="shared" si="67"/>
        <v>3.3234923929567053</v>
      </c>
      <c r="EZ28" s="56"/>
      <c r="FA28" s="56"/>
      <c r="FB28" s="56"/>
      <c r="FC28" s="56"/>
      <c r="FD28" s="54"/>
    </row>
    <row r="29" spans="1:161" s="45" customFormat="1" ht="18" customHeight="1">
      <c r="A29" s="6"/>
      <c r="B29">
        <v>40</v>
      </c>
      <c r="C29" s="171" t="s">
        <v>278</v>
      </c>
      <c r="D29">
        <v>5</v>
      </c>
      <c r="E29" s="171">
        <v>2009</v>
      </c>
      <c r="F29">
        <v>93</v>
      </c>
      <c r="G29" s="144">
        <v>24.786536775000005</v>
      </c>
      <c r="H29" s="144">
        <v>26.046553995000004</v>
      </c>
      <c r="I29" s="144"/>
      <c r="J29" s="144"/>
      <c r="K29" s="144">
        <v>14.488293435000003</v>
      </c>
      <c r="L29" s="144">
        <v>10.022469765</v>
      </c>
      <c r="M29" s="144"/>
      <c r="N29" s="144"/>
      <c r="O29" s="80"/>
      <c r="P29" s="80"/>
      <c r="Q29" s="230">
        <f t="shared" si="22"/>
        <v>75.343853970000012</v>
      </c>
      <c r="R29" s="52">
        <f t="shared" si="23"/>
        <v>0.95454964919934271</v>
      </c>
      <c r="S29" s="52">
        <f t="shared" si="24"/>
        <v>1.5234974020267789</v>
      </c>
      <c r="T29" s="52">
        <f t="shared" si="25"/>
        <v>1.5017690209219068</v>
      </c>
      <c r="U29" s="52">
        <f t="shared" si="26"/>
        <v>0.10964090688524145</v>
      </c>
      <c r="V29" s="52">
        <f t="shared" si="27"/>
        <v>1.3416888832598166</v>
      </c>
      <c r="W29" s="52">
        <f t="shared" si="28"/>
        <v>16.504813409284111</v>
      </c>
      <c r="X29" s="52">
        <f t="shared" si="29"/>
        <v>108.8106307167008</v>
      </c>
      <c r="Y29" s="52">
        <f t="shared" si="30"/>
        <v>1.0246200193786026</v>
      </c>
      <c r="Z29" s="52">
        <f t="shared" si="31"/>
        <v>1.0219229562428236</v>
      </c>
      <c r="AA29" s="52">
        <f t="shared" si="32"/>
        <v>1.024787254946417</v>
      </c>
      <c r="AB29" s="52">
        <f t="shared" si="33"/>
        <v>1.0312758135963986</v>
      </c>
      <c r="AC29" s="52">
        <f t="shared" si="34"/>
        <v>0.56389967273199204</v>
      </c>
      <c r="AD29" s="52">
        <f t="shared" si="35"/>
        <v>0.55315752646054883</v>
      </c>
      <c r="AE29" s="52">
        <f t="shared" si="36"/>
        <v>0.54843980619312616</v>
      </c>
      <c r="AF29" s="52">
        <f t="shared" si="37"/>
        <v>0.37048756105328284</v>
      </c>
      <c r="AG29" s="52">
        <f t="shared" si="38"/>
        <v>0.36</v>
      </c>
      <c r="AH29" s="52">
        <f t="shared" si="39"/>
        <v>0.36524378052664142</v>
      </c>
      <c r="AI29" s="64" t="s">
        <v>152</v>
      </c>
      <c r="AJ29" s="64"/>
      <c r="AK29" s="64"/>
      <c r="AL29" s="45">
        <f t="shared" si="40"/>
        <v>93</v>
      </c>
      <c r="AM29" s="65"/>
      <c r="AN29" s="145" t="e">
        <f>#REF!</f>
        <v>#REF!</v>
      </c>
      <c r="AO29" s="149"/>
      <c r="AP29" s="183"/>
      <c r="AQ29" s="149"/>
      <c r="AR29" s="147">
        <f t="shared" si="41"/>
        <v>1</v>
      </c>
      <c r="AS29">
        <v>3</v>
      </c>
      <c r="AT29">
        <v>9</v>
      </c>
      <c r="AU29">
        <v>9</v>
      </c>
      <c r="AV29">
        <v>7</v>
      </c>
      <c r="AW29">
        <v>2</v>
      </c>
      <c r="AX29">
        <v>2</v>
      </c>
      <c r="AY29" s="229"/>
      <c r="AZ29" s="229"/>
      <c r="BA29" s="229"/>
      <c r="BB29" s="150"/>
      <c r="BC29">
        <v>8</v>
      </c>
      <c r="BD29">
        <v>8</v>
      </c>
      <c r="BE29">
        <v>0</v>
      </c>
      <c r="BF29" s="57">
        <v>2</v>
      </c>
      <c r="BG29" s="57">
        <v>2</v>
      </c>
      <c r="BH29" s="57">
        <v>3</v>
      </c>
      <c r="BI29" s="57">
        <v>11.3</v>
      </c>
      <c r="BJ29" s="189">
        <f t="shared" si="42"/>
        <v>5</v>
      </c>
      <c r="BK29" s="173">
        <f t="shared" si="43"/>
        <v>93</v>
      </c>
      <c r="BL29" s="86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126"/>
      <c r="CA29" s="97">
        <v>15</v>
      </c>
      <c r="CB29" s="96"/>
      <c r="CC29" s="96"/>
      <c r="CD29" s="96"/>
      <c r="CE29" s="96"/>
      <c r="CF29" s="96"/>
      <c r="CG29" s="96"/>
      <c r="CH29" s="96"/>
      <c r="CI29" s="96"/>
      <c r="CJ29" s="96"/>
      <c r="CK29" s="96"/>
      <c r="CL29" s="96"/>
      <c r="CM29" s="61"/>
      <c r="CN29" s="61"/>
      <c r="CO29" s="126"/>
      <c r="CP29" s="90"/>
      <c r="CQ29" s="90"/>
      <c r="CR29" s="69"/>
      <c r="CS29" s="69"/>
      <c r="CT29" s="69"/>
      <c r="CU29" s="69"/>
      <c r="CV29" s="90"/>
      <c r="CW29" s="69"/>
      <c r="CX29" s="69"/>
      <c r="CY29" s="69"/>
      <c r="CZ29" s="69"/>
      <c r="DA29" s="90"/>
      <c r="DB29" s="69"/>
      <c r="DC29" s="69"/>
      <c r="DD29" s="69"/>
      <c r="DE29" s="69"/>
      <c r="DF29" s="131"/>
      <c r="DG29" s="254">
        <f t="shared" si="44"/>
        <v>40</v>
      </c>
      <c r="DH29" s="254" t="str">
        <f t="shared" si="45"/>
        <v>Control</v>
      </c>
      <c r="DI29" s="254">
        <f t="shared" si="46"/>
        <v>5</v>
      </c>
      <c r="DJ29" s="254">
        <f t="shared" si="47"/>
        <v>93</v>
      </c>
      <c r="DK29" s="121">
        <f t="shared" si="48"/>
        <v>76.174870101338939</v>
      </c>
      <c r="DL29" s="121">
        <f t="shared" si="49"/>
        <v>52.500230705963844</v>
      </c>
      <c r="DM29" s="121">
        <f t="shared" si="50"/>
        <v>157.68574719680021</v>
      </c>
      <c r="DN29" s="121">
        <f t="shared" si="51"/>
        <v>0.31268888919865451</v>
      </c>
      <c r="DO29" s="121">
        <f t="shared" si="52"/>
        <v>3.743638918403247</v>
      </c>
      <c r="DP29" s="121">
        <f t="shared" si="53"/>
        <v>0</v>
      </c>
      <c r="DQ29" s="121">
        <f t="shared" si="54"/>
        <v>0</v>
      </c>
      <c r="DR29" s="121">
        <f t="shared" si="55"/>
        <v>9.1221365196649931</v>
      </c>
      <c r="DS29" s="121">
        <f t="shared" si="56"/>
        <v>0</v>
      </c>
      <c r="DT29" s="121">
        <f t="shared" si="57"/>
        <v>0</v>
      </c>
      <c r="DU29" s="121">
        <f t="shared" si="58"/>
        <v>0</v>
      </c>
      <c r="DV29" s="122">
        <f t="shared" si="59"/>
        <v>5.5</v>
      </c>
      <c r="DW29" s="157"/>
      <c r="DX29" s="157">
        <f t="shared" si="60"/>
        <v>40</v>
      </c>
      <c r="DY29" s="157">
        <f t="shared" si="18"/>
        <v>272</v>
      </c>
      <c r="DZ29" s="238" t="e">
        <f>#REF!</f>
        <v>#REF!</v>
      </c>
      <c r="EA29" s="180"/>
      <c r="EB29" s="180"/>
      <c r="EC29" s="180"/>
      <c r="ED29" s="180"/>
      <c r="EE29" s="180"/>
      <c r="EF29" s="180"/>
      <c r="EG29" s="180"/>
      <c r="EH29" s="180"/>
      <c r="EI29" s="180"/>
      <c r="EJ29" s="180"/>
      <c r="EK29" s="180"/>
      <c r="EL29" s="180"/>
      <c r="EM29" s="180"/>
      <c r="EN29" s="50">
        <f t="shared" si="61"/>
        <v>0.11625609756097562</v>
      </c>
      <c r="EO29" s="50">
        <f t="shared" si="62"/>
        <v>2.225609756097561</v>
      </c>
      <c r="EP29" s="55">
        <f t="shared" si="63"/>
        <v>0</v>
      </c>
      <c r="EQ29" s="50">
        <f>4.656*AR29*(((BL29/2.54)^2)+((BM29/2.54)^2)+((BN29/2.54)^2)+((BO29)/2.54^2)+((BP29/2.54)^2)+((BQ29/2.54)^2)+((BR29/2.54)^2)+((BS29/2.54)^2)+((BT29/2.54)^2)+((BU29/2.54)^2)+((BV29/2.54)^2)+((BW29/2.54)^2)+((BX29/2.54)^2)+((BY29/2.54)^2)+((BZ29/2.54)^2))/(BI29*3.28)</f>
        <v>0</v>
      </c>
      <c r="ER29" s="50">
        <f>3.492*AR29*((CA29/2.54)^2 + (CB29/2.54)^2 + (CC29/2.54)^2 + (CD29/2.54)^2 + (CE29/2.54)^2 + (CF29/2.54)^2 + (CG29/2.54)^2 +(CH29/2.54)^2 +(CI29/2.54)^2 + (CJ29/2.54)^2 +(CK29/2.54)^2 + (CL29/2.54)^2 +(CM29/2.54)^2 + (CN29/2.54)^2 + (CO29/2.54)^2)/(BI29*3.28)</f>
        <v>3.285769036463607</v>
      </c>
      <c r="ES29" s="50">
        <f t="shared" si="19"/>
        <v>0</v>
      </c>
      <c r="ET29" s="50">
        <f t="shared" si="20"/>
        <v>0</v>
      </c>
      <c r="EU29" s="50">
        <f t="shared" si="21"/>
        <v>0</v>
      </c>
      <c r="EV29" s="56">
        <f t="shared" si="64"/>
        <v>2.3418658536585366</v>
      </c>
      <c r="EW29" s="56">
        <f t="shared" si="65"/>
        <v>3.285769036463607</v>
      </c>
      <c r="EX29" s="56">
        <f t="shared" si="66"/>
        <v>34.278691545602527</v>
      </c>
      <c r="EY29" s="56">
        <f t="shared" si="67"/>
        <v>23.62510381768373</v>
      </c>
      <c r="EZ29" s="56">
        <f t="shared" si="68"/>
        <v>5.6276348901221436</v>
      </c>
      <c r="FA29" s="56"/>
      <c r="FB29" s="56"/>
      <c r="FC29" s="56"/>
      <c r="FD29" s="54"/>
    </row>
    <row r="30" spans="1:161" s="45" customFormat="1" ht="18" customHeight="1">
      <c r="A30" s="6"/>
      <c r="B30">
        <v>40</v>
      </c>
      <c r="C30" s="171" t="s">
        <v>278</v>
      </c>
      <c r="D30">
        <v>5</v>
      </c>
      <c r="E30" s="171">
        <v>2009</v>
      </c>
      <c r="F30">
        <v>272</v>
      </c>
      <c r="G30" s="144">
        <v>24.786536775000005</v>
      </c>
      <c r="H30" s="144">
        <v>26.046553995000004</v>
      </c>
      <c r="I30" s="144"/>
      <c r="J30" s="144"/>
      <c r="K30" s="144">
        <v>14.488293435000003</v>
      </c>
      <c r="L30" s="144">
        <v>10.022469765</v>
      </c>
      <c r="M30" s="144"/>
      <c r="N30" s="230"/>
      <c r="O30" s="80"/>
      <c r="P30" s="80"/>
      <c r="Q30" s="230">
        <f t="shared" si="22"/>
        <v>75.343853970000012</v>
      </c>
      <c r="R30" s="52">
        <f t="shared" si="23"/>
        <v>0.95454964919934271</v>
      </c>
      <c r="S30" s="52">
        <f t="shared" si="24"/>
        <v>1.5234974020267789</v>
      </c>
      <c r="T30" s="52">
        <f t="shared" si="25"/>
        <v>1.5017690209219068</v>
      </c>
      <c r="U30" s="52">
        <f t="shared" si="26"/>
        <v>0.10964090688524145</v>
      </c>
      <c r="V30" s="52">
        <f t="shared" si="27"/>
        <v>1.3416888832598166</v>
      </c>
      <c r="W30" s="52">
        <f t="shared" si="28"/>
        <v>16.504813409284111</v>
      </c>
      <c r="X30" s="52">
        <f t="shared" si="29"/>
        <v>108.8106307167008</v>
      </c>
      <c r="Y30" s="52">
        <f t="shared" si="30"/>
        <v>1.0246200193786026</v>
      </c>
      <c r="Z30" s="52">
        <f t="shared" si="31"/>
        <v>1.0219229562428236</v>
      </c>
      <c r="AA30" s="52">
        <f t="shared" si="32"/>
        <v>1.024787254946417</v>
      </c>
      <c r="AB30" s="52">
        <f t="shared" si="33"/>
        <v>1.0312758135963986</v>
      </c>
      <c r="AC30" s="52">
        <f t="shared" si="34"/>
        <v>0.56389967273199204</v>
      </c>
      <c r="AD30" s="52">
        <f t="shared" si="35"/>
        <v>0.55315752646054883</v>
      </c>
      <c r="AE30" s="52">
        <f t="shared" si="36"/>
        <v>0.54843980619312616</v>
      </c>
      <c r="AF30" s="52">
        <f t="shared" si="37"/>
        <v>0.37048756105328284</v>
      </c>
      <c r="AG30" s="52">
        <f t="shared" si="38"/>
        <v>0.36</v>
      </c>
      <c r="AH30" s="52">
        <f t="shared" si="39"/>
        <v>0.36524378052664142</v>
      </c>
      <c r="AI30" s="64" t="s">
        <v>152</v>
      </c>
      <c r="AJ30" s="64"/>
      <c r="AK30" s="64"/>
      <c r="AL30" s="45">
        <f t="shared" si="40"/>
        <v>272</v>
      </c>
      <c r="AM30" s="65"/>
      <c r="AN30" s="145" t="e">
        <f>#REF!</f>
        <v>#REF!</v>
      </c>
      <c r="AO30" s="149"/>
      <c r="AP30" s="183"/>
      <c r="AQ30" s="149"/>
      <c r="AR30" s="147">
        <f t="shared" si="41"/>
        <v>1</v>
      </c>
      <c r="AS30">
        <v>4</v>
      </c>
      <c r="AT30">
        <v>7</v>
      </c>
      <c r="AU30">
        <v>7</v>
      </c>
      <c r="AV30">
        <v>7</v>
      </c>
      <c r="AW30">
        <v>4</v>
      </c>
      <c r="AX30">
        <v>5</v>
      </c>
      <c r="AY30" s="229"/>
      <c r="AZ30" s="229"/>
      <c r="BA30" s="229"/>
      <c r="BB30" s="151"/>
      <c r="BC30">
        <v>4</v>
      </c>
      <c r="BD30">
        <v>1</v>
      </c>
      <c r="BE30">
        <v>2</v>
      </c>
      <c r="BF30" s="57">
        <v>2</v>
      </c>
      <c r="BG30" s="57">
        <v>2</v>
      </c>
      <c r="BH30" s="57">
        <v>3</v>
      </c>
      <c r="BI30" s="57">
        <v>11.3</v>
      </c>
      <c r="BJ30" s="189">
        <f t="shared" si="42"/>
        <v>5</v>
      </c>
      <c r="BK30" s="173">
        <f t="shared" si="43"/>
        <v>272</v>
      </c>
      <c r="BL30" s="86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126"/>
      <c r="CA30" s="97"/>
      <c r="CB30" s="96"/>
      <c r="CC30" s="96"/>
      <c r="CD30" s="96"/>
      <c r="CE30" s="96"/>
      <c r="CF30" s="96"/>
      <c r="CG30" s="96"/>
      <c r="CH30" s="96"/>
      <c r="CI30" s="96"/>
      <c r="CJ30" s="96"/>
      <c r="CK30" s="96"/>
      <c r="CL30" s="96"/>
      <c r="CM30" s="61"/>
      <c r="CN30" s="61"/>
      <c r="CO30" s="126"/>
      <c r="CP30" s="90"/>
      <c r="CQ30" s="90"/>
      <c r="CR30" s="69"/>
      <c r="CS30" s="69"/>
      <c r="CT30" s="69"/>
      <c r="CU30" s="69"/>
      <c r="CV30" s="90"/>
      <c r="CW30" s="69"/>
      <c r="CX30" s="69"/>
      <c r="CY30" s="69"/>
      <c r="CZ30" s="69"/>
      <c r="DA30" s="90"/>
      <c r="DB30" s="69"/>
      <c r="DC30" s="69"/>
      <c r="DD30" s="69"/>
      <c r="DE30" s="69"/>
      <c r="DF30" s="131"/>
      <c r="DG30" s="254">
        <f t="shared" si="44"/>
        <v>40</v>
      </c>
      <c r="DH30" s="254" t="str">
        <f t="shared" si="45"/>
        <v>Control</v>
      </c>
      <c r="DI30" s="254">
        <f t="shared" si="46"/>
        <v>5</v>
      </c>
      <c r="DJ30" s="254">
        <f t="shared" si="47"/>
        <v>272</v>
      </c>
      <c r="DK30" s="121">
        <f t="shared" si="48"/>
        <v>83.792357111472853</v>
      </c>
      <c r="DL30" s="121">
        <f t="shared" si="49"/>
        <v>52.500230705963851</v>
      </c>
      <c r="DM30" s="121">
        <f t="shared" si="50"/>
        <v>165.19459230140973</v>
      </c>
      <c r="DN30" s="121">
        <f t="shared" si="51"/>
        <v>0.15634444459932725</v>
      </c>
      <c r="DO30" s="121">
        <f t="shared" si="52"/>
        <v>0.46795486480040588</v>
      </c>
      <c r="DP30" s="121">
        <f t="shared" si="53"/>
        <v>7.6312767526342</v>
      </c>
      <c r="DQ30" s="121">
        <f t="shared" si="54"/>
        <v>0</v>
      </c>
      <c r="DR30" s="121">
        <f t="shared" si="55"/>
        <v>0</v>
      </c>
      <c r="DS30" s="121">
        <f t="shared" si="56"/>
        <v>0</v>
      </c>
      <c r="DT30" s="121">
        <f t="shared" si="57"/>
        <v>0</v>
      </c>
      <c r="DU30" s="121">
        <f t="shared" si="58"/>
        <v>0</v>
      </c>
      <c r="DV30" s="122">
        <f t="shared" si="59"/>
        <v>6</v>
      </c>
      <c r="DW30" s="157"/>
      <c r="DX30" s="157">
        <f t="shared" si="60"/>
        <v>40</v>
      </c>
      <c r="DY30" s="157">
        <f t="shared" si="18"/>
        <v>167</v>
      </c>
      <c r="DZ30" s="238" t="e">
        <f>#REF!</f>
        <v>#REF!</v>
      </c>
      <c r="EA30" s="180"/>
      <c r="EB30" s="180"/>
      <c r="EC30" s="180"/>
      <c r="ED30" s="180"/>
      <c r="EE30" s="180"/>
      <c r="EF30" s="180"/>
      <c r="EG30" s="180"/>
      <c r="EH30" s="180"/>
      <c r="EI30" s="180"/>
      <c r="EJ30" s="180"/>
      <c r="EK30" s="180"/>
      <c r="EL30" s="180"/>
      <c r="EM30" s="180"/>
      <c r="EN30" s="50">
        <f t="shared" si="61"/>
        <v>5.8128048780487808E-2</v>
      </c>
      <c r="EO30" s="50">
        <f t="shared" si="62"/>
        <v>0.27820121951219512</v>
      </c>
      <c r="EP30" s="55">
        <f t="shared" si="63"/>
        <v>2.9512195121951219</v>
      </c>
      <c r="EQ30" s="50">
        <f>4.656*AR30*(((BL30/2.54)^2)+((BM30/2.54)^2)+((BN30/2.54)^2)+((BO30)/2.54^2)+((BP30/2.54)^2)+((BQ30/2.54)^2)+((BR30/2.54)^2)+((BS30/2.54)^2)+((BT30/2.54)^2)+((BU30/2.54)^2)+((BV30/2.54)^2)+((BW30/2.54)^2)+((BX30/2.54)^2)+((BY30/2.54)^2)+((BZ30/2.54)^2))/(BI30*3.28)</f>
        <v>0</v>
      </c>
      <c r="ER30" s="50">
        <f>3.492*AR30*((CA30/2.54)^2 + (CB30/2.54)^2 + (CC30/2.54)^2 + (CD30/2.54)^2 + (CE30/2.54)^2 + (CF30/2.54)^2 + (CG30/2.54)^2 +(CH30/2.54)^2 +(CI30/2.54)^2 + (CJ30/2.54)^2 +(CK30/2.54)^2 + (CL30/2.54)^2 +(CM30/2.54)^2 + (CN30/2.54)^2 + (CO30/2.54)^2)/(BI30*3.28)</f>
        <v>0</v>
      </c>
      <c r="ES30" s="50">
        <f t="shared" si="19"/>
        <v>0</v>
      </c>
      <c r="ET30" s="50">
        <f t="shared" si="20"/>
        <v>0</v>
      </c>
      <c r="EU30" s="50">
        <f t="shared" si="21"/>
        <v>0</v>
      </c>
      <c r="EV30" s="56">
        <f t="shared" si="64"/>
        <v>3.2875487804878047</v>
      </c>
      <c r="EW30" s="56">
        <f t="shared" si="65"/>
        <v>0</v>
      </c>
      <c r="EX30" s="56">
        <f t="shared" si="66"/>
        <v>37.706560700162782</v>
      </c>
      <c r="EY30" s="56">
        <f t="shared" si="67"/>
        <v>23.625103817683733</v>
      </c>
      <c r="EZ30" s="56">
        <f t="shared" si="68"/>
        <v>3.2875487804878047</v>
      </c>
      <c r="FA30" s="56"/>
      <c r="FB30" s="56"/>
      <c r="FC30" s="56"/>
      <c r="FD30" s="54"/>
    </row>
    <row r="31" spans="1:161" s="45" customFormat="1" ht="18" customHeight="1">
      <c r="A31" s="6"/>
      <c r="B31">
        <v>40</v>
      </c>
      <c r="C31" s="171" t="s">
        <v>278</v>
      </c>
      <c r="D31">
        <v>7</v>
      </c>
      <c r="E31" s="171">
        <v>2009</v>
      </c>
      <c r="F31">
        <v>167</v>
      </c>
      <c r="G31" s="144">
        <v>24.353231594999997</v>
      </c>
      <c r="H31" s="144">
        <v>2.2179696</v>
      </c>
      <c r="I31" s="144"/>
      <c r="J31" s="144">
        <v>2.6446185150000003</v>
      </c>
      <c r="K31" s="144">
        <v>1.7553886349999999</v>
      </c>
      <c r="L31" s="144">
        <v>14.345507715000002</v>
      </c>
      <c r="M31" s="144">
        <v>2.2245473250000005</v>
      </c>
      <c r="N31" s="230"/>
      <c r="O31" s="80"/>
      <c r="P31" s="80"/>
      <c r="Q31" s="230">
        <f t="shared" si="22"/>
        <v>47.541263385000001</v>
      </c>
      <c r="R31" s="52">
        <f t="shared" si="23"/>
        <v>0.90219527137004807</v>
      </c>
      <c r="S31" s="52">
        <f t="shared" si="24"/>
        <v>1.4650626527361266</v>
      </c>
      <c r="T31" s="52">
        <f t="shared" si="25"/>
        <v>1.4613184312572303</v>
      </c>
      <c r="U31" s="52">
        <f t="shared" si="26"/>
        <v>8.4066876998708517E-2</v>
      </c>
      <c r="V31" s="52">
        <f t="shared" si="27"/>
        <v>1.3456664633282547</v>
      </c>
      <c r="W31" s="52">
        <f t="shared" si="28"/>
        <v>13.064915843091031</v>
      </c>
      <c r="X31" s="52">
        <f t="shared" si="29"/>
        <v>128.1944274550635</v>
      </c>
      <c r="Y31" s="52">
        <f t="shared" si="30"/>
        <v>1.029720508117498</v>
      </c>
      <c r="Z31" s="52">
        <f t="shared" si="31"/>
        <v>1.0214817918505765</v>
      </c>
      <c r="AA31" s="52">
        <f t="shared" si="32"/>
        <v>1.0240402998284772</v>
      </c>
      <c r="AB31" s="52">
        <f t="shared" si="33"/>
        <v>1.0229656115784775</v>
      </c>
      <c r="AC31" s="52">
        <f t="shared" si="34"/>
        <v>0.56033735040274635</v>
      </c>
      <c r="AD31" s="52">
        <f t="shared" si="35"/>
        <v>0.56604601918594977</v>
      </c>
      <c r="AE31" s="52">
        <f t="shared" si="36"/>
        <v>0.5671257172428632</v>
      </c>
      <c r="AF31" s="52">
        <f t="shared" si="37"/>
        <v>0.34934300904780213</v>
      </c>
      <c r="AG31" s="52">
        <f t="shared" si="38"/>
        <v>0.35999999999999993</v>
      </c>
      <c r="AH31" s="52">
        <f t="shared" si="39"/>
        <v>0.35467150452390106</v>
      </c>
      <c r="AI31" s="64" t="s">
        <v>152</v>
      </c>
      <c r="AJ31" s="64"/>
      <c r="AK31" s="64"/>
      <c r="AL31" s="45">
        <f t="shared" si="40"/>
        <v>167</v>
      </c>
      <c r="AM31" s="65"/>
      <c r="AN31" s="145" t="e">
        <f>#REF!</f>
        <v>#REF!</v>
      </c>
      <c r="AO31" s="149"/>
      <c r="AP31" s="183"/>
      <c r="AQ31" s="149"/>
      <c r="AR31" s="147">
        <f t="shared" si="41"/>
        <v>1</v>
      </c>
      <c r="AS31">
        <v>4</v>
      </c>
      <c r="AT31">
        <v>1</v>
      </c>
      <c r="AU31">
        <v>3</v>
      </c>
      <c r="AV31">
        <v>10</v>
      </c>
      <c r="AW31">
        <v>2</v>
      </c>
      <c r="AX31">
        <v>2</v>
      </c>
      <c r="AY31" s="229"/>
      <c r="AZ31" s="229"/>
      <c r="BA31" s="229"/>
      <c r="BB31" s="147"/>
      <c r="BC31">
        <v>16</v>
      </c>
      <c r="BD31">
        <v>8</v>
      </c>
      <c r="BE31">
        <v>1</v>
      </c>
      <c r="BF31" s="57">
        <v>2</v>
      </c>
      <c r="BG31" s="57">
        <v>2</v>
      </c>
      <c r="BH31" s="57">
        <v>3</v>
      </c>
      <c r="BI31" s="57">
        <v>11.3</v>
      </c>
      <c r="BJ31" s="189">
        <f t="shared" si="42"/>
        <v>7</v>
      </c>
      <c r="BK31" s="173">
        <f t="shared" si="43"/>
        <v>167</v>
      </c>
      <c r="BL31" s="86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126"/>
      <c r="CA31" s="97"/>
      <c r="CB31" s="96"/>
      <c r="CC31" s="96"/>
      <c r="CD31" s="96"/>
      <c r="CE31" s="96"/>
      <c r="CF31" s="96"/>
      <c r="CG31" s="96"/>
      <c r="CH31" s="96"/>
      <c r="CI31" s="96"/>
      <c r="CJ31" s="96"/>
      <c r="CK31" s="96"/>
      <c r="CL31" s="96"/>
      <c r="CM31" s="61"/>
      <c r="CN31" s="61"/>
      <c r="CO31" s="126"/>
      <c r="CP31" s="90"/>
      <c r="CQ31" s="90"/>
      <c r="CR31" s="69"/>
      <c r="CS31" s="69"/>
      <c r="CT31" s="69"/>
      <c r="CU31" s="69"/>
      <c r="CV31" s="90"/>
      <c r="CW31" s="69"/>
      <c r="CX31" s="69"/>
      <c r="CY31" s="69"/>
      <c r="CZ31" s="69"/>
      <c r="DA31" s="90"/>
      <c r="DB31" s="69"/>
      <c r="DC31" s="69"/>
      <c r="DD31" s="69"/>
      <c r="DE31" s="69"/>
      <c r="DF31" s="131"/>
      <c r="DG31" s="254">
        <f t="shared" si="44"/>
        <v>40</v>
      </c>
      <c r="DH31" s="254" t="str">
        <f t="shared" si="45"/>
        <v>Control</v>
      </c>
      <c r="DI31" s="254">
        <f t="shared" si="46"/>
        <v>7</v>
      </c>
      <c r="DJ31" s="254">
        <f t="shared" si="47"/>
        <v>167</v>
      </c>
      <c r="DK31" s="121">
        <f t="shared" si="48"/>
        <v>102.55438569152886</v>
      </c>
      <c r="DL31" s="121">
        <f t="shared" si="49"/>
        <v>13.532929070550722</v>
      </c>
      <c r="DM31" s="121">
        <f t="shared" si="50"/>
        <v>124.21206665686458</v>
      </c>
      <c r="DN31" s="121">
        <f t="shared" si="51"/>
        <v>0.47884945262814749</v>
      </c>
      <c r="DO31" s="121">
        <f t="shared" si="52"/>
        <v>3.8405635006735848</v>
      </c>
      <c r="DP31" s="121">
        <f t="shared" si="53"/>
        <v>3.121022583394375</v>
      </c>
      <c r="DQ31" s="121">
        <f t="shared" si="54"/>
        <v>0</v>
      </c>
      <c r="DR31" s="121">
        <f t="shared" si="55"/>
        <v>0</v>
      </c>
      <c r="DS31" s="121">
        <f t="shared" si="56"/>
        <v>0</v>
      </c>
      <c r="DT31" s="121">
        <f t="shared" si="57"/>
        <v>0</v>
      </c>
      <c r="DU31" s="121">
        <f t="shared" si="58"/>
        <v>0</v>
      </c>
      <c r="DV31" s="122">
        <f t="shared" si="59"/>
        <v>2.5</v>
      </c>
      <c r="DW31" s="157"/>
      <c r="DX31" s="157">
        <f t="shared" si="60"/>
        <v>40</v>
      </c>
      <c r="DY31" s="157">
        <f t="shared" si="18"/>
        <v>332</v>
      </c>
      <c r="DZ31" s="238" t="e">
        <f>#REF!</f>
        <v>#REF!</v>
      </c>
      <c r="EA31" s="180"/>
      <c r="EB31" s="180"/>
      <c r="EC31" s="180"/>
      <c r="ED31" s="180"/>
      <c r="EE31" s="180"/>
      <c r="EF31" s="180"/>
      <c r="EG31" s="180"/>
      <c r="EH31" s="180"/>
      <c r="EI31" s="180"/>
      <c r="EJ31" s="180"/>
      <c r="EK31" s="180"/>
      <c r="EL31" s="180"/>
      <c r="EM31" s="180"/>
      <c r="EN31" s="50">
        <f t="shared" si="61"/>
        <v>0.23251219512195123</v>
      </c>
      <c r="EO31" s="50">
        <f t="shared" si="62"/>
        <v>2.225609756097561</v>
      </c>
      <c r="EP31" s="55">
        <f t="shared" si="63"/>
        <v>1.475609756097561</v>
      </c>
      <c r="EQ31" s="50">
        <f>4.656*AR31*(((BL31/2.54)^2)+((BM31/2.54)^2)+((BN31/2.54)^2)+((BO31)/2.54^2)+((BP31/2.54)^2)+((BQ31/2.54)^2)+((BR31/2.54)^2)+((BS31/2.54)^2)+((BT31/2.54)^2)+((BU31/2.54)^2)+((BV31/2.54)^2)+((BW31/2.54)^2)+((BX31/2.54)^2)+((BY31/2.54)^2)+((BZ31/2.54)^2))/(BI31*3.28)</f>
        <v>0</v>
      </c>
      <c r="ER31" s="50">
        <f>3.492*AR31*((CA31/2.54)^2 + (CB31/2.54)^2 + (CC31/2.54)^2 + (CD31/2.54)^2 + (CE31/2.54)^2 + (CF31/2.54)^2 + (CG31/2.54)^2 +(CH31/2.54)^2 +(CI31/2.54)^2 + (CJ31/2.54)^2 +(CK31/2.54)^2 + (CL31/2.54)^2 +(CM31/2.54)^2 + (CN31/2.54)^2 + (CO31/2.54)^2)/(BI31*3.28)</f>
        <v>0</v>
      </c>
      <c r="ES31" s="50">
        <f t="shared" si="19"/>
        <v>0</v>
      </c>
      <c r="ET31" s="50">
        <f t="shared" si="20"/>
        <v>0</v>
      </c>
      <c r="EU31" s="50">
        <f t="shared" si="21"/>
        <v>0</v>
      </c>
      <c r="EV31" s="56">
        <f t="shared" si="64"/>
        <v>3.9337317073170732</v>
      </c>
      <c r="EW31" s="56">
        <f t="shared" si="65"/>
        <v>0</v>
      </c>
      <c r="EX31" s="56">
        <f t="shared" si="66"/>
        <v>46.149473561187989</v>
      </c>
      <c r="EY31" s="56">
        <f t="shared" si="67"/>
        <v>6.0898180817478247</v>
      </c>
      <c r="EZ31" s="56">
        <f t="shared" si="68"/>
        <v>3.9337317073170732</v>
      </c>
      <c r="FA31" s="56"/>
      <c r="FB31" s="56"/>
      <c r="FC31" s="56"/>
      <c r="FD31" s="54"/>
    </row>
    <row r="32" spans="1:161" s="45" customFormat="1" ht="18" customHeight="1">
      <c r="A32" s="6"/>
      <c r="B32">
        <v>40</v>
      </c>
      <c r="C32" s="171" t="s">
        <v>278</v>
      </c>
      <c r="D32">
        <v>7</v>
      </c>
      <c r="E32" s="171">
        <v>2009</v>
      </c>
      <c r="F32">
        <v>332</v>
      </c>
      <c r="G32" s="144">
        <v>24.353231594999997</v>
      </c>
      <c r="H32" s="144">
        <v>2.2179696</v>
      </c>
      <c r="I32" s="144"/>
      <c r="J32" s="144">
        <v>2.6446185150000003</v>
      </c>
      <c r="K32" s="144">
        <v>1.7553886349999999</v>
      </c>
      <c r="L32" s="144">
        <v>14.345507715000002</v>
      </c>
      <c r="M32" s="144">
        <v>2.2245473250000005</v>
      </c>
      <c r="N32" s="230"/>
      <c r="O32" s="80"/>
      <c r="P32" s="80"/>
      <c r="Q32" s="230">
        <f t="shared" si="22"/>
        <v>47.541263385000001</v>
      </c>
      <c r="R32" s="52">
        <f t="shared" si="23"/>
        <v>0.90219527137004807</v>
      </c>
      <c r="S32" s="52">
        <f t="shared" si="24"/>
        <v>1.4650626527361266</v>
      </c>
      <c r="T32" s="52">
        <f t="shared" si="25"/>
        <v>1.4613184312572303</v>
      </c>
      <c r="U32" s="52">
        <f t="shared" si="26"/>
        <v>8.4066876998708517E-2</v>
      </c>
      <c r="V32" s="52">
        <f t="shared" si="27"/>
        <v>1.3456664633282547</v>
      </c>
      <c r="W32" s="52">
        <f t="shared" si="28"/>
        <v>13.064915843091031</v>
      </c>
      <c r="X32" s="52">
        <f t="shared" si="29"/>
        <v>128.1944274550635</v>
      </c>
      <c r="Y32" s="52">
        <f t="shared" si="30"/>
        <v>1.029720508117498</v>
      </c>
      <c r="Z32" s="52">
        <f t="shared" si="31"/>
        <v>1.0214817918505765</v>
      </c>
      <c r="AA32" s="52">
        <f t="shared" si="32"/>
        <v>1.0240402998284772</v>
      </c>
      <c r="AB32" s="52">
        <f t="shared" si="33"/>
        <v>1.0229656115784775</v>
      </c>
      <c r="AC32" s="52">
        <f t="shared" si="34"/>
        <v>0.56033735040274635</v>
      </c>
      <c r="AD32" s="52">
        <f t="shared" si="35"/>
        <v>0.56604601918594977</v>
      </c>
      <c r="AE32" s="52">
        <f t="shared" si="36"/>
        <v>0.5671257172428632</v>
      </c>
      <c r="AF32" s="52">
        <f t="shared" si="37"/>
        <v>0.34934300904780213</v>
      </c>
      <c r="AG32" s="52">
        <f t="shared" si="38"/>
        <v>0.35999999999999993</v>
      </c>
      <c r="AH32" s="52">
        <f t="shared" si="39"/>
        <v>0.35467150452390106</v>
      </c>
      <c r="AI32" s="64" t="s">
        <v>152</v>
      </c>
      <c r="AJ32" s="64"/>
      <c r="AK32" s="64"/>
      <c r="AL32" s="45">
        <f t="shared" si="40"/>
        <v>332</v>
      </c>
      <c r="AM32" s="65"/>
      <c r="AN32" s="145" t="e">
        <f>#REF!</f>
        <v>#REF!</v>
      </c>
      <c r="AO32" s="149"/>
      <c r="AP32" s="183"/>
      <c r="AQ32" s="149"/>
      <c r="AR32" s="147">
        <f t="shared" si="41"/>
        <v>1</v>
      </c>
      <c r="AS32">
        <v>8</v>
      </c>
      <c r="AT32">
        <v>0</v>
      </c>
      <c r="AU32">
        <v>0</v>
      </c>
      <c r="AV32">
        <v>4</v>
      </c>
      <c r="AW32">
        <v>2</v>
      </c>
      <c r="AX32">
        <v>14</v>
      </c>
      <c r="AY32" s="229"/>
      <c r="AZ32" s="229"/>
      <c r="BA32" s="229"/>
      <c r="BB32" s="151"/>
      <c r="BC32">
        <v>20</v>
      </c>
      <c r="BD32">
        <v>14</v>
      </c>
      <c r="BE32">
        <v>1</v>
      </c>
      <c r="BF32" s="57">
        <v>2</v>
      </c>
      <c r="BG32" s="57">
        <v>2</v>
      </c>
      <c r="BH32" s="57">
        <v>3</v>
      </c>
      <c r="BI32" s="57">
        <v>11.3</v>
      </c>
      <c r="BJ32" s="189">
        <f t="shared" ref="BJ32:BJ95" si="69">D32</f>
        <v>7</v>
      </c>
      <c r="BK32" s="173">
        <f t="shared" ref="BK32:BK95" si="70">F32</f>
        <v>332</v>
      </c>
      <c r="BL32" s="86">
        <v>11</v>
      </c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126"/>
      <c r="CA32" s="97">
        <v>10</v>
      </c>
      <c r="CB32" s="96">
        <v>11</v>
      </c>
      <c r="CC32" s="96"/>
      <c r="CD32" s="96"/>
      <c r="CE32" s="96"/>
      <c r="CF32" s="96"/>
      <c r="CG32" s="96"/>
      <c r="CH32" s="96"/>
      <c r="CI32" s="96"/>
      <c r="CJ32" s="96"/>
      <c r="CK32" s="96"/>
      <c r="CL32" s="96"/>
      <c r="CM32" s="61"/>
      <c r="CN32" s="61"/>
      <c r="CO32" s="126"/>
      <c r="CP32" s="90"/>
      <c r="CQ32" s="90"/>
      <c r="CR32" s="69"/>
      <c r="CS32" s="69"/>
      <c r="CT32" s="69"/>
      <c r="CU32" s="69"/>
      <c r="CV32" s="90"/>
      <c r="CW32" s="69"/>
      <c r="CX32" s="69"/>
      <c r="CY32" s="69"/>
      <c r="CZ32" s="69"/>
      <c r="DA32" s="90"/>
      <c r="DB32" s="69"/>
      <c r="DC32" s="69"/>
      <c r="DD32" s="69"/>
      <c r="DE32" s="69"/>
      <c r="DF32" s="131"/>
      <c r="DG32" s="254">
        <f t="shared" si="44"/>
        <v>40</v>
      </c>
      <c r="DH32" s="254" t="str">
        <f t="shared" si="45"/>
        <v>Control</v>
      </c>
      <c r="DI32" s="254">
        <f t="shared" si="46"/>
        <v>7</v>
      </c>
      <c r="DJ32" s="254">
        <f t="shared" si="47"/>
        <v>332</v>
      </c>
      <c r="DK32" s="121">
        <f t="shared" si="48"/>
        <v>87.90375916416761</v>
      </c>
      <c r="DL32" s="121">
        <f t="shared" si="49"/>
        <v>9.0219527137004807</v>
      </c>
      <c r="DM32" s="121">
        <f t="shared" si="50"/>
        <v>102.29229018800612</v>
      </c>
      <c r="DN32" s="121">
        <f t="shared" si="51"/>
        <v>0.59856181578518441</v>
      </c>
      <c r="DO32" s="121">
        <f t="shared" si="52"/>
        <v>6.720986126178774</v>
      </c>
      <c r="DP32" s="121">
        <f t="shared" si="53"/>
        <v>3.121022583394375</v>
      </c>
      <c r="DQ32" s="121">
        <f t="shared" si="54"/>
        <v>4.7220999768270193</v>
      </c>
      <c r="DR32" s="121">
        <f t="shared" si="55"/>
        <v>8.8877642271296118</v>
      </c>
      <c r="DS32" s="121">
        <f t="shared" si="56"/>
        <v>0</v>
      </c>
      <c r="DT32" s="121">
        <f t="shared" si="57"/>
        <v>0</v>
      </c>
      <c r="DU32" s="121">
        <f t="shared" si="58"/>
        <v>0</v>
      </c>
      <c r="DV32" s="122">
        <f t="shared" si="59"/>
        <v>7</v>
      </c>
      <c r="DW32" s="157"/>
      <c r="DX32" s="157">
        <f t="shared" si="60"/>
        <v>40</v>
      </c>
      <c r="DY32" s="157">
        <f t="shared" si="18"/>
        <v>25</v>
      </c>
      <c r="DZ32" s="238" t="e">
        <f>#REF!</f>
        <v>#REF!</v>
      </c>
      <c r="EA32" s="180"/>
      <c r="EB32" s="180"/>
      <c r="EC32" s="180"/>
      <c r="ED32" s="180"/>
      <c r="EE32" s="180"/>
      <c r="EF32" s="180"/>
      <c r="EG32" s="180"/>
      <c r="EH32" s="180"/>
      <c r="EI32" s="180"/>
      <c r="EJ32" s="180"/>
      <c r="EK32" s="180"/>
      <c r="EL32" s="180"/>
      <c r="EM32" s="180"/>
      <c r="EN32" s="50"/>
      <c r="EO32" s="50"/>
      <c r="EP32" s="55"/>
      <c r="EQ32" s="50"/>
      <c r="ER32" s="50"/>
      <c r="ES32" s="50">
        <f t="shared" si="19"/>
        <v>0</v>
      </c>
      <c r="ET32" s="50">
        <f t="shared" si="20"/>
        <v>0</v>
      </c>
      <c r="EU32" s="50">
        <f t="shared" si="21"/>
        <v>0</v>
      </c>
      <c r="EV32" s="56"/>
      <c r="EW32" s="56"/>
      <c r="EX32" s="56">
        <f t="shared" si="66"/>
        <v>39.556691623875423</v>
      </c>
      <c r="EY32" s="56">
        <f t="shared" si="67"/>
        <v>4.0598787211652168</v>
      </c>
      <c r="EZ32" s="56"/>
      <c r="FA32" s="56"/>
      <c r="FB32" s="56"/>
      <c r="FC32" s="56"/>
      <c r="FD32" s="54"/>
    </row>
    <row r="33" spans="1:160" s="45" customFormat="1" ht="18" customHeight="1">
      <c r="A33" s="6"/>
      <c r="B33">
        <v>40</v>
      </c>
      <c r="C33" s="171" t="s">
        <v>278</v>
      </c>
      <c r="D33">
        <v>12</v>
      </c>
      <c r="E33" s="171">
        <v>2009</v>
      </c>
      <c r="F33">
        <v>25</v>
      </c>
      <c r="G33" s="144">
        <v>0.55417824000000004</v>
      </c>
      <c r="H33" s="144">
        <v>25.749712065000001</v>
      </c>
      <c r="I33" s="144"/>
      <c r="J33" s="144"/>
      <c r="K33" s="144"/>
      <c r="L33" s="144">
        <v>7.1173733400000012</v>
      </c>
      <c r="M33" s="144">
        <v>27.159642510000001</v>
      </c>
      <c r="N33" s="144"/>
      <c r="O33" s="80"/>
      <c r="P33" s="80"/>
      <c r="Q33" s="230">
        <f t="shared" si="22"/>
        <v>60.580906155000008</v>
      </c>
      <c r="R33" s="52">
        <f t="shared" si="23"/>
        <v>0.81621229661565464</v>
      </c>
      <c r="S33" s="52">
        <f t="shared" si="24"/>
        <v>1.6653630080577488</v>
      </c>
      <c r="T33" s="52">
        <f t="shared" si="25"/>
        <v>1.6018734802792418</v>
      </c>
      <c r="U33" s="52">
        <f t="shared" si="26"/>
        <v>9.98335652354852E-2</v>
      </c>
      <c r="V33" s="52">
        <f t="shared" si="27"/>
        <v>1.2696872643097887</v>
      </c>
      <c r="W33" s="52">
        <f t="shared" si="28"/>
        <v>16.626634226294364</v>
      </c>
      <c r="X33" s="52">
        <f t="shared" si="29"/>
        <v>93.961152205274388</v>
      </c>
      <c r="Y33" s="52">
        <f t="shared" si="30"/>
        <v>1.025749533359716</v>
      </c>
      <c r="Z33" s="52">
        <f t="shared" si="31"/>
        <v>1.02</v>
      </c>
      <c r="AA33" s="52">
        <f t="shared" si="32"/>
        <v>1.0254253208627992</v>
      </c>
      <c r="AB33" s="52">
        <f t="shared" si="33"/>
        <v>1.0392600976290232</v>
      </c>
      <c r="AC33" s="52">
        <f t="shared" si="34"/>
        <v>0.58614278819959975</v>
      </c>
      <c r="AD33" s="52">
        <f t="shared" si="35"/>
        <v>0.56167358483778029</v>
      </c>
      <c r="AE33" s="52">
        <f t="shared" si="36"/>
        <v>0.54591596812423082</v>
      </c>
      <c r="AF33" s="52">
        <f t="shared" si="37"/>
        <v>0.42902678883097001</v>
      </c>
      <c r="AG33" s="52">
        <f t="shared" si="38"/>
        <v>0.36</v>
      </c>
      <c r="AH33" s="52">
        <f t="shared" si="39"/>
        <v>0.394513394415485</v>
      </c>
      <c r="AI33" s="64" t="s">
        <v>152</v>
      </c>
      <c r="AJ33" s="64"/>
      <c r="AK33" s="64"/>
      <c r="AL33" s="45">
        <f t="shared" si="40"/>
        <v>25</v>
      </c>
      <c r="AM33" s="65"/>
      <c r="AN33" s="145" t="e">
        <f>#REF!</f>
        <v>#REF!</v>
      </c>
      <c r="AO33" s="149"/>
      <c r="AP33" s="183"/>
      <c r="AQ33" s="149"/>
      <c r="AR33" s="147">
        <f t="shared" si="41"/>
        <v>1</v>
      </c>
      <c r="AS33">
        <v>6</v>
      </c>
      <c r="AT33">
        <v>0</v>
      </c>
      <c r="AU33">
        <v>5</v>
      </c>
      <c r="AV33">
        <v>5</v>
      </c>
      <c r="AW33">
        <v>3</v>
      </c>
      <c r="AX33">
        <v>14</v>
      </c>
      <c r="AY33" s="229"/>
      <c r="AZ33" s="229"/>
      <c r="BA33" s="229"/>
      <c r="BB33" s="150"/>
      <c r="BC33">
        <v>13</v>
      </c>
      <c r="BD33">
        <v>0</v>
      </c>
      <c r="BE33">
        <v>0</v>
      </c>
      <c r="BF33" s="57">
        <v>2</v>
      </c>
      <c r="BG33" s="57">
        <v>2</v>
      </c>
      <c r="BH33" s="57">
        <v>3</v>
      </c>
      <c r="BI33" s="57">
        <v>11.3</v>
      </c>
      <c r="BJ33" s="189">
        <f t="shared" si="69"/>
        <v>12</v>
      </c>
      <c r="BK33" s="173">
        <f t="shared" si="70"/>
        <v>25</v>
      </c>
      <c r="BL33" s="86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126"/>
      <c r="CA33" s="97"/>
      <c r="CB33" s="96"/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61"/>
      <c r="CN33" s="61"/>
      <c r="CO33" s="126"/>
      <c r="CP33" s="90"/>
      <c r="CQ33" s="90"/>
      <c r="CR33" s="69"/>
      <c r="CS33" s="69"/>
      <c r="CT33" s="69"/>
      <c r="CU33" s="69"/>
      <c r="CV33" s="90"/>
      <c r="CW33" s="69"/>
      <c r="CX33" s="69"/>
      <c r="CY33" s="69"/>
      <c r="CZ33" s="69"/>
      <c r="DA33" s="90"/>
      <c r="DB33" s="69"/>
      <c r="DC33" s="69"/>
      <c r="DD33" s="69"/>
      <c r="DE33" s="69"/>
      <c r="DF33" s="131"/>
      <c r="DG33" s="254">
        <f t="shared" si="44"/>
        <v>40</v>
      </c>
      <c r="DH33" s="254" t="str">
        <f t="shared" si="45"/>
        <v>Control</v>
      </c>
      <c r="DI33" s="254">
        <f t="shared" si="46"/>
        <v>12</v>
      </c>
      <c r="DJ33" s="254">
        <f t="shared" si="47"/>
        <v>25</v>
      </c>
      <c r="DK33" s="121">
        <f t="shared" si="48"/>
        <v>91.594965443176193</v>
      </c>
      <c r="DL33" s="121">
        <f t="shared" si="49"/>
        <v>12.243184449234818</v>
      </c>
      <c r="DM33" s="121">
        <f t="shared" si="50"/>
        <v>112.13114361954693</v>
      </c>
      <c r="DN33" s="121">
        <f t="shared" si="51"/>
        <v>0.48144851457165794</v>
      </c>
      <c r="DO33" s="121">
        <f t="shared" si="52"/>
        <v>0</v>
      </c>
      <c r="DP33" s="121">
        <f t="shared" si="53"/>
        <v>0</v>
      </c>
      <c r="DQ33" s="121">
        <f t="shared" si="54"/>
        <v>0</v>
      </c>
      <c r="DR33" s="121">
        <f t="shared" si="55"/>
        <v>0</v>
      </c>
      <c r="DS33" s="121">
        <f t="shared" si="56"/>
        <v>0</v>
      </c>
      <c r="DT33" s="121">
        <f t="shared" si="57"/>
        <v>0</v>
      </c>
      <c r="DU33" s="121">
        <f t="shared" si="58"/>
        <v>0</v>
      </c>
      <c r="DV33" s="122">
        <f t="shared" si="59"/>
        <v>9.5</v>
      </c>
      <c r="DW33" s="157"/>
      <c r="DX33" s="157">
        <f t="shared" si="60"/>
        <v>40</v>
      </c>
      <c r="DY33" s="157">
        <f t="shared" si="18"/>
        <v>238</v>
      </c>
      <c r="DZ33" s="238" t="e">
        <f>#REF!</f>
        <v>#REF!</v>
      </c>
      <c r="EA33" s="180"/>
      <c r="EB33" s="180"/>
      <c r="EC33" s="180"/>
      <c r="ED33" s="180"/>
      <c r="EE33" s="180"/>
      <c r="EF33" s="180"/>
      <c r="EG33" s="180"/>
      <c r="EH33" s="180"/>
      <c r="EI33" s="180"/>
      <c r="EJ33" s="180"/>
      <c r="EK33" s="180"/>
      <c r="EL33" s="180"/>
      <c r="EM33" s="180"/>
      <c r="EN33" s="50">
        <f t="shared" si="61"/>
        <v>0.18891615853658539</v>
      </c>
      <c r="EO33" s="50">
        <f t="shared" si="62"/>
        <v>0</v>
      </c>
      <c r="EP33" s="55">
        <f t="shared" si="63"/>
        <v>0</v>
      </c>
      <c r="EQ33" s="50">
        <f>4.656*AR33*(((BL33/2.54)^2)+((BM33/2.54)^2)+((BN33/2.54)^2)+((BO33)/2.54^2)+((BP33/2.54)^2)+((BQ33/2.54)^2)+((BR33/2.54)^2)+((BS33/2.54)^2)+((BT33/2.54)^2)+((BU33/2.54)^2)+((BV33/2.54)^2)+((BW33/2.54)^2)+((BX33/2.54)^2)+((BY33/2.54)^2)+((BZ33/2.54)^2))/(BI33*3.28)</f>
        <v>0</v>
      </c>
      <c r="ER33" s="50">
        <f>3.492*AR33*((CA33/2.54)^2 + (CB33/2.54)^2 + (CC33/2.54)^2 + (CD33/2.54)^2 + (CE33/2.54)^2 + (CF33/2.54)^2 + (CG33/2.54)^2 +(CH33/2.54)^2 +(CI33/2.54)^2 + (CJ33/2.54)^2 +(CK33/2.54)^2 + (CL33/2.54)^2 +(CM33/2.54)^2 + (CN33/2.54)^2 + (CO33/2.54)^2)/(BI33*3.28)</f>
        <v>0</v>
      </c>
      <c r="ES33" s="50">
        <f t="shared" si="19"/>
        <v>0</v>
      </c>
      <c r="ET33" s="50">
        <f t="shared" si="20"/>
        <v>0</v>
      </c>
      <c r="EU33" s="50">
        <f t="shared" si="21"/>
        <v>0</v>
      </c>
      <c r="EV33" s="56">
        <f t="shared" si="64"/>
        <v>0.18891615853658539</v>
      </c>
      <c r="EW33" s="56">
        <f t="shared" si="65"/>
        <v>0</v>
      </c>
      <c r="EX33" s="56">
        <f t="shared" si="66"/>
        <v>41.217734449429287</v>
      </c>
      <c r="EY33" s="56">
        <f t="shared" si="67"/>
        <v>5.5094330021556681</v>
      </c>
      <c r="EZ33" s="56">
        <f t="shared" si="68"/>
        <v>0.18891615853658539</v>
      </c>
      <c r="FA33" s="56"/>
      <c r="FB33" s="56"/>
      <c r="FC33" s="56"/>
      <c r="FD33" s="54"/>
    </row>
    <row r="34" spans="1:160" s="45" customFormat="1" ht="18" customHeight="1">
      <c r="A34" s="6"/>
      <c r="B34">
        <v>40</v>
      </c>
      <c r="C34" s="171" t="s">
        <v>278</v>
      </c>
      <c r="D34">
        <v>12</v>
      </c>
      <c r="E34" s="171">
        <v>2009</v>
      </c>
      <c r="F34">
        <v>238</v>
      </c>
      <c r="G34" s="144">
        <v>0.55417824000000004</v>
      </c>
      <c r="H34" s="144">
        <v>25.749712065000001</v>
      </c>
      <c r="I34" s="144"/>
      <c r="J34" s="144"/>
      <c r="K34" s="144"/>
      <c r="L34" s="144">
        <v>7.1173733400000012</v>
      </c>
      <c r="M34" s="144">
        <v>27.159642510000001</v>
      </c>
      <c r="N34" s="230"/>
      <c r="O34" s="80"/>
      <c r="P34" s="80"/>
      <c r="Q34" s="230">
        <f t="shared" si="22"/>
        <v>60.580906155000008</v>
      </c>
      <c r="R34" s="52">
        <f t="shared" si="23"/>
        <v>0.81621229661565464</v>
      </c>
      <c r="S34" s="52">
        <f t="shared" si="24"/>
        <v>1.6653630080577488</v>
      </c>
      <c r="T34" s="52">
        <f t="shared" si="25"/>
        <v>1.6018734802792418</v>
      </c>
      <c r="U34" s="52">
        <f t="shared" si="26"/>
        <v>9.98335652354852E-2</v>
      </c>
      <c r="V34" s="52">
        <f t="shared" si="27"/>
        <v>1.2696872643097887</v>
      </c>
      <c r="W34" s="52">
        <f t="shared" si="28"/>
        <v>16.626634226294364</v>
      </c>
      <c r="X34" s="52">
        <f t="shared" si="29"/>
        <v>93.961152205274388</v>
      </c>
      <c r="Y34" s="52">
        <f t="shared" si="30"/>
        <v>1.025749533359716</v>
      </c>
      <c r="Z34" s="52">
        <f t="shared" si="31"/>
        <v>1.02</v>
      </c>
      <c r="AA34" s="52">
        <f t="shared" si="32"/>
        <v>1.0254253208627992</v>
      </c>
      <c r="AB34" s="52">
        <f t="shared" si="33"/>
        <v>1.0392600976290232</v>
      </c>
      <c r="AC34" s="52">
        <f t="shared" si="34"/>
        <v>0.58614278819959975</v>
      </c>
      <c r="AD34" s="52">
        <f t="shared" si="35"/>
        <v>0.56167358483778029</v>
      </c>
      <c r="AE34" s="52">
        <f t="shared" si="36"/>
        <v>0.54591596812423082</v>
      </c>
      <c r="AF34" s="52">
        <f t="shared" si="37"/>
        <v>0.42902678883097001</v>
      </c>
      <c r="AG34" s="52">
        <f t="shared" si="38"/>
        <v>0.36</v>
      </c>
      <c r="AH34" s="52">
        <f t="shared" si="39"/>
        <v>0.394513394415485</v>
      </c>
      <c r="AI34" s="64" t="s">
        <v>152</v>
      </c>
      <c r="AJ34" s="64"/>
      <c r="AK34" s="64"/>
      <c r="AL34" s="45">
        <f t="shared" si="40"/>
        <v>238</v>
      </c>
      <c r="AM34" s="65"/>
      <c r="AN34" s="145" t="e">
        <f>#REF!</f>
        <v>#REF!</v>
      </c>
      <c r="AO34" s="149"/>
      <c r="AP34" s="183"/>
      <c r="AQ34" s="149"/>
      <c r="AR34" s="147">
        <f t="shared" si="41"/>
        <v>1</v>
      </c>
      <c r="AS34">
        <v>3</v>
      </c>
      <c r="AT34">
        <v>0</v>
      </c>
      <c r="AU34">
        <v>2</v>
      </c>
      <c r="AV34">
        <v>4</v>
      </c>
      <c r="AW34">
        <v>0</v>
      </c>
      <c r="AX34">
        <v>32</v>
      </c>
      <c r="AY34" s="229"/>
      <c r="AZ34" s="229"/>
      <c r="BA34" s="229"/>
      <c r="BB34" s="151"/>
      <c r="BC34">
        <v>11</v>
      </c>
      <c r="BD34">
        <v>8</v>
      </c>
      <c r="BE34">
        <v>1</v>
      </c>
      <c r="BF34" s="57">
        <v>2</v>
      </c>
      <c r="BG34" s="57">
        <v>2</v>
      </c>
      <c r="BH34" s="57">
        <v>3</v>
      </c>
      <c r="BI34" s="57">
        <v>11.3</v>
      </c>
      <c r="BJ34" s="189">
        <f t="shared" si="69"/>
        <v>12</v>
      </c>
      <c r="BK34" s="173">
        <f t="shared" si="70"/>
        <v>238</v>
      </c>
      <c r="BL34" s="86">
        <v>9</v>
      </c>
      <c r="BM34" s="61">
        <v>13</v>
      </c>
      <c r="BN34" s="61">
        <v>15</v>
      </c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126"/>
      <c r="CA34" s="97">
        <v>7</v>
      </c>
      <c r="CB34" s="96"/>
      <c r="CC34" s="96"/>
      <c r="CD34" s="96"/>
      <c r="CE34" s="96"/>
      <c r="CF34" s="96"/>
      <c r="CG34" s="96"/>
      <c r="CH34" s="96"/>
      <c r="CI34" s="96"/>
      <c r="CJ34" s="96"/>
      <c r="CK34" s="96"/>
      <c r="CL34" s="96"/>
      <c r="CM34" s="61"/>
      <c r="CN34" s="61"/>
      <c r="CO34" s="126"/>
      <c r="CP34" s="90"/>
      <c r="CQ34" s="90"/>
      <c r="CR34" s="69"/>
      <c r="CS34" s="69"/>
      <c r="CT34" s="69"/>
      <c r="CU34" s="69"/>
      <c r="CV34" s="90"/>
      <c r="CW34" s="69"/>
      <c r="CX34" s="69"/>
      <c r="CY34" s="69"/>
      <c r="CZ34" s="69"/>
      <c r="DA34" s="90"/>
      <c r="DB34" s="69"/>
      <c r="DC34" s="69"/>
      <c r="DD34" s="69"/>
      <c r="DE34" s="69"/>
      <c r="DF34" s="131"/>
      <c r="DG34" s="254">
        <f t="shared" si="44"/>
        <v>40</v>
      </c>
      <c r="DH34" s="254" t="str">
        <f t="shared" si="45"/>
        <v>Control</v>
      </c>
      <c r="DI34" s="254">
        <f t="shared" si="46"/>
        <v>12</v>
      </c>
      <c r="DJ34" s="254">
        <f t="shared" si="47"/>
        <v>238</v>
      </c>
      <c r="DK34" s="121">
        <f t="shared" si="48"/>
        <v>58.287705282021207</v>
      </c>
      <c r="DL34" s="121">
        <f t="shared" si="49"/>
        <v>0</v>
      </c>
      <c r="DM34" s="121">
        <f t="shared" si="50"/>
        <v>56.065571809773466</v>
      </c>
      <c r="DN34" s="121">
        <f t="shared" si="51"/>
        <v>0.40737951232986447</v>
      </c>
      <c r="DO34" s="121">
        <f t="shared" si="52"/>
        <v>3.5905095478033742</v>
      </c>
      <c r="DP34" s="121">
        <f t="shared" si="53"/>
        <v>3.8284949860908299</v>
      </c>
      <c r="DQ34" s="121">
        <f t="shared" si="54"/>
        <v>23.128048505901582</v>
      </c>
      <c r="DR34" s="121">
        <f t="shared" si="55"/>
        <v>2.0019791489172691</v>
      </c>
      <c r="DS34" s="121">
        <f t="shared" si="56"/>
        <v>0</v>
      </c>
      <c r="DT34" s="121">
        <f t="shared" si="57"/>
        <v>0</v>
      </c>
      <c r="DU34" s="121">
        <f t="shared" si="58"/>
        <v>0</v>
      </c>
      <c r="DV34" s="122">
        <f t="shared" si="59"/>
        <v>17</v>
      </c>
      <c r="DW34" s="157"/>
      <c r="DX34" s="157">
        <f t="shared" si="60"/>
        <v>40</v>
      </c>
      <c r="DY34" s="157">
        <f t="shared" si="18"/>
        <v>82</v>
      </c>
      <c r="DZ34" s="238" t="e">
        <f>#REF!</f>
        <v>#REF!</v>
      </c>
      <c r="EA34" s="180"/>
      <c r="EB34" s="180"/>
      <c r="EC34" s="180"/>
      <c r="ED34" s="180"/>
      <c r="EE34" s="180"/>
      <c r="EF34" s="180"/>
      <c r="EG34" s="180"/>
      <c r="EH34" s="180"/>
      <c r="EI34" s="180"/>
      <c r="EJ34" s="180"/>
      <c r="EK34" s="180"/>
      <c r="EL34" s="180"/>
      <c r="EM34" s="180"/>
      <c r="EN34" s="50">
        <f t="shared" si="61"/>
        <v>0.15985213414634147</v>
      </c>
      <c r="EO34" s="50">
        <f t="shared" si="62"/>
        <v>2.225609756097561</v>
      </c>
      <c r="EP34" s="55">
        <f t="shared" si="63"/>
        <v>1.475609756097561</v>
      </c>
      <c r="EQ34" s="50">
        <f>4.656*AR34*(((BL34/2.54)^2)+((BM34/2.54)^2)+((BN34/2.54)^2)+((BO34)/2.54^2)+((BP34/2.54)^2)+((BQ34/2.54)^2)+((BR34/2.54)^2)+((BS34/2.54)^2)+((BT34/2.54)^2)+((BU34/2.54)^2)+((BV34/2.54)^2)+((BW34/2.54)^2)+((BX34/2.54)^2)+((BY34/2.54)^2)+((BZ34/2.54)^2))/(BI34*3.28)</f>
        <v>9.2488313618975599</v>
      </c>
      <c r="ER34" s="50">
        <f>3.492*AR34*((CA34/2.54)^2 + (CB34/2.54)^2 + (CC34/2.54)^2 + (CD34/2.54)^2 + (CE34/2.54)^2 + (CF34/2.54)^2 + (CG34/2.54)^2 +(CH34/2.54)^2 +(CI34/2.54)^2 + (CJ34/2.54)^2 +(CK34/2.54)^2 + (CL34/2.54)^2 +(CM34/2.54)^2 + (CN34/2.54)^2 + (CO34/2.54)^2)/(BI34*3.28)</f>
        <v>0.71556747905207441</v>
      </c>
      <c r="ES34" s="50">
        <f t="shared" si="19"/>
        <v>0</v>
      </c>
      <c r="ET34" s="50">
        <f t="shared" si="20"/>
        <v>0</v>
      </c>
      <c r="EU34" s="50">
        <f t="shared" si="21"/>
        <v>0</v>
      </c>
      <c r="EV34" s="56">
        <f t="shared" si="64"/>
        <v>3.8610716463414634</v>
      </c>
      <c r="EW34" s="56">
        <f t="shared" si="65"/>
        <v>9.9643988409496345</v>
      </c>
      <c r="EX34" s="56">
        <f t="shared" ref="EX34:EX97" si="71">DK34*0.45</f>
        <v>26.229467376909543</v>
      </c>
      <c r="EY34" s="56">
        <f t="shared" ref="EY34:EY97" si="72">DL34*0.45</f>
        <v>0</v>
      </c>
      <c r="EZ34" s="56">
        <f t="shared" si="68"/>
        <v>13.825470487291097</v>
      </c>
      <c r="FA34" s="56"/>
      <c r="FB34" s="56"/>
      <c r="FC34" s="56"/>
      <c r="FD34" s="54"/>
    </row>
    <row r="35" spans="1:160" s="45" customFormat="1" ht="18" customHeight="1">
      <c r="A35" s="6"/>
      <c r="B35">
        <v>40</v>
      </c>
      <c r="C35" s="171" t="s">
        <v>278</v>
      </c>
      <c r="D35">
        <v>101</v>
      </c>
      <c r="E35" s="171">
        <v>2009</v>
      </c>
      <c r="F35">
        <v>82</v>
      </c>
      <c r="G35" s="144">
        <v>11.303732055000001</v>
      </c>
      <c r="H35" s="144">
        <v>2.3100381149999998</v>
      </c>
      <c r="I35" s="144"/>
      <c r="J35" s="144"/>
      <c r="K35" s="144"/>
      <c r="L35" s="144">
        <v>1.7747880150000002</v>
      </c>
      <c r="M35" s="144">
        <v>40.557820379999995</v>
      </c>
      <c r="N35" s="230"/>
      <c r="O35" s="80"/>
      <c r="P35" s="80"/>
      <c r="Q35" s="230">
        <f t="shared" si="22"/>
        <v>55.946378564999996</v>
      </c>
      <c r="R35" s="52">
        <f t="shared" si="23"/>
        <v>0.55539668039977275</v>
      </c>
      <c r="S35" s="52">
        <f t="shared" si="24"/>
        <v>1.6863559819030445</v>
      </c>
      <c r="T35" s="52">
        <f t="shared" si="25"/>
        <v>1.6047083527678019</v>
      </c>
      <c r="U35" s="52">
        <f t="shared" si="26"/>
        <v>0.1087760794772365</v>
      </c>
      <c r="V35" s="52">
        <f t="shared" si="27"/>
        <v>1.2888723937193414</v>
      </c>
      <c r="W35" s="52">
        <f t="shared" si="28"/>
        <v>13.487828600448038</v>
      </c>
      <c r="X35" s="52">
        <f t="shared" si="29"/>
        <v>122.39944713456092</v>
      </c>
      <c r="Y35" s="52">
        <f t="shared" si="30"/>
        <v>1.0295870978293411</v>
      </c>
      <c r="Z35" s="52">
        <f t="shared" si="31"/>
        <v>1.02</v>
      </c>
      <c r="AA35" s="52">
        <f t="shared" si="32"/>
        <v>1.0207301323579425</v>
      </c>
      <c r="AB35" s="52">
        <f t="shared" si="33"/>
        <v>1.0202656108354313</v>
      </c>
      <c r="AC35" s="52">
        <f t="shared" si="34"/>
        <v>0.57094507143636775</v>
      </c>
      <c r="AD35" s="52">
        <f t="shared" si="35"/>
        <v>0.56396883957184163</v>
      </c>
      <c r="AE35" s="52">
        <f t="shared" si="36"/>
        <v>0.54081101835210454</v>
      </c>
      <c r="AF35" s="52">
        <f t="shared" si="37"/>
        <v>0.43340895140207186</v>
      </c>
      <c r="AG35" s="52">
        <f t="shared" si="38"/>
        <v>0.36</v>
      </c>
      <c r="AH35" s="52">
        <f t="shared" si="39"/>
        <v>0.39670447570103595</v>
      </c>
      <c r="AI35" s="64" t="s">
        <v>152</v>
      </c>
      <c r="AJ35" s="64"/>
      <c r="AK35" s="64"/>
      <c r="AL35" s="45">
        <f t="shared" si="40"/>
        <v>82</v>
      </c>
      <c r="AM35" s="65"/>
      <c r="AN35" s="145" t="e">
        <f>#REF!</f>
        <v>#REF!</v>
      </c>
      <c r="AO35" s="149"/>
      <c r="AP35" s="183"/>
      <c r="AQ35" s="149"/>
      <c r="AR35" s="147">
        <f t="shared" si="41"/>
        <v>1</v>
      </c>
      <c r="AS35">
        <v>1</v>
      </c>
      <c r="AT35">
        <v>5</v>
      </c>
      <c r="AU35">
        <v>5</v>
      </c>
      <c r="AV35">
        <v>4</v>
      </c>
      <c r="AW35">
        <v>1</v>
      </c>
      <c r="AX35">
        <v>1</v>
      </c>
      <c r="AY35" s="229"/>
      <c r="AZ35" s="229"/>
      <c r="BA35" s="229"/>
      <c r="BB35" s="150"/>
      <c r="BC35">
        <v>7</v>
      </c>
      <c r="BD35">
        <v>9</v>
      </c>
      <c r="BE35">
        <v>1</v>
      </c>
      <c r="BF35" s="57">
        <v>2</v>
      </c>
      <c r="BG35" s="57">
        <v>2</v>
      </c>
      <c r="BH35" s="57">
        <v>3</v>
      </c>
      <c r="BI35" s="57">
        <v>11.3</v>
      </c>
      <c r="BJ35" s="189">
        <f t="shared" si="69"/>
        <v>101</v>
      </c>
      <c r="BK35" s="173">
        <f t="shared" si="70"/>
        <v>82</v>
      </c>
      <c r="BL35" s="86">
        <v>9</v>
      </c>
      <c r="BM35" s="61">
        <v>24</v>
      </c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126"/>
      <c r="CA35" s="97">
        <v>10</v>
      </c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61"/>
      <c r="CN35" s="61"/>
      <c r="CO35" s="126"/>
      <c r="CP35" s="90"/>
      <c r="CQ35" s="90"/>
      <c r="CR35" s="69"/>
      <c r="CS35" s="69"/>
      <c r="CT35" s="69"/>
      <c r="CU35" s="69"/>
      <c r="CV35" s="90"/>
      <c r="CW35" s="69"/>
      <c r="CX35" s="69"/>
      <c r="CY35" s="69"/>
      <c r="CZ35" s="69"/>
      <c r="DA35" s="90"/>
      <c r="DB35" s="69"/>
      <c r="DC35" s="69"/>
      <c r="DD35" s="69"/>
      <c r="DE35" s="69"/>
      <c r="DF35" s="131"/>
      <c r="DG35" s="254">
        <f t="shared" si="44"/>
        <v>40</v>
      </c>
      <c r="DH35" s="254" t="str">
        <f t="shared" si="45"/>
        <v>Control</v>
      </c>
      <c r="DI35" s="254">
        <f t="shared" si="46"/>
        <v>101</v>
      </c>
      <c r="DJ35" s="254">
        <f t="shared" si="47"/>
        <v>82</v>
      </c>
      <c r="DK35" s="121">
        <f t="shared" si="48"/>
        <v>42.158899547576112</v>
      </c>
      <c r="DL35" s="121">
        <f t="shared" si="49"/>
        <v>16.661900411993184</v>
      </c>
      <c r="DM35" s="121">
        <f t="shared" si="50"/>
        <v>88.258959402229095</v>
      </c>
      <c r="DN35" s="121">
        <f t="shared" si="51"/>
        <v>0.27616842672982039</v>
      </c>
      <c r="DO35" s="121">
        <f t="shared" si="52"/>
        <v>4.1171138427552281</v>
      </c>
      <c r="DP35" s="121">
        <f t="shared" si="53"/>
        <v>3.0626150343595602</v>
      </c>
      <c r="DQ35" s="121">
        <f t="shared" si="54"/>
        <v>31.725845946892569</v>
      </c>
      <c r="DR35" s="121">
        <f t="shared" si="55"/>
        <v>4.0109981854648851</v>
      </c>
      <c r="DS35" s="121">
        <f t="shared" si="56"/>
        <v>0</v>
      </c>
      <c r="DT35" s="121">
        <f t="shared" si="57"/>
        <v>0</v>
      </c>
      <c r="DU35" s="121">
        <f t="shared" si="58"/>
        <v>0</v>
      </c>
      <c r="DV35" s="122">
        <f t="shared" si="59"/>
        <v>3</v>
      </c>
      <c r="DW35" s="157"/>
      <c r="DX35" s="157">
        <f t="shared" si="60"/>
        <v>40</v>
      </c>
      <c r="DY35" s="157">
        <f t="shared" si="18"/>
        <v>218</v>
      </c>
      <c r="DZ35" s="238" t="e">
        <f>#REF!</f>
        <v>#REF!</v>
      </c>
      <c r="EA35" s="180"/>
      <c r="EB35" s="180"/>
      <c r="EC35" s="180"/>
      <c r="ED35" s="180"/>
      <c r="EE35" s="180"/>
      <c r="EF35" s="180"/>
      <c r="EG35" s="180"/>
      <c r="EH35" s="180"/>
      <c r="EI35" s="180"/>
      <c r="EJ35" s="180"/>
      <c r="EK35" s="180"/>
      <c r="EL35" s="180"/>
      <c r="EM35" s="180"/>
      <c r="EN35" s="50">
        <f t="shared" si="61"/>
        <v>0.10172408536585366</v>
      </c>
      <c r="EO35" s="50">
        <f t="shared" si="62"/>
        <v>2.5038109756097562</v>
      </c>
      <c r="EP35" s="55">
        <f t="shared" si="63"/>
        <v>1.475609756097561</v>
      </c>
      <c r="EQ35" s="50">
        <f>4.656*AR35*(((BL35/2.54)^2)+((BM35/2.54)^2)+((BN35/2.54)^2)+((BO35)/2.54^2)+((BP35/2.54)^2)+((BQ35/2.54)^2)+((BR35/2.54)^2)+((BS35/2.54)^2)+((BT35/2.54)^2)+((BU35/2.54)^2)+((BV35/2.54)^2)+((BW35/2.54)^2)+((BX35/2.54)^2)+((BY35/2.54)^2)+((BZ35/2.54)^2))/(BI35*3.28)</f>
        <v>12.792594115298307</v>
      </c>
      <c r="ER35" s="50">
        <f>3.492*AR35*((CA35/2.54)^2 + (CB35/2.54)^2 + (CC35/2.54)^2 + (CD35/2.54)^2 + (CE35/2.54)^2 + (CF35/2.54)^2 + (CG35/2.54)^2 +(CH35/2.54)^2 +(CI35/2.54)^2 + (CJ35/2.54)^2 +(CK35/2.54)^2 + (CL35/2.54)^2 +(CM35/2.54)^2 + (CN35/2.54)^2 + (CO35/2.54)^2)/(BI35*3.28)</f>
        <v>1.4603417939838255</v>
      </c>
      <c r="ES35" s="50">
        <f t="shared" si="19"/>
        <v>0</v>
      </c>
      <c r="ET35" s="50">
        <f t="shared" si="20"/>
        <v>0</v>
      </c>
      <c r="EU35" s="50">
        <f t="shared" si="21"/>
        <v>0</v>
      </c>
      <c r="EV35" s="56">
        <f t="shared" si="64"/>
        <v>4.081144817073171</v>
      </c>
      <c r="EW35" s="56">
        <f t="shared" si="65"/>
        <v>14.252935909282133</v>
      </c>
      <c r="EX35" s="56">
        <f t="shared" si="71"/>
        <v>18.971504796409253</v>
      </c>
      <c r="EY35" s="56">
        <f t="shared" si="72"/>
        <v>7.4978551853969329</v>
      </c>
      <c r="EZ35" s="56">
        <f t="shared" si="68"/>
        <v>18.334080726355303</v>
      </c>
      <c r="FA35" s="56"/>
      <c r="FB35" s="56"/>
      <c r="FC35" s="56"/>
      <c r="FD35" s="54"/>
    </row>
    <row r="36" spans="1:160" s="45" customFormat="1" ht="18" customHeight="1">
      <c r="A36" s="6"/>
      <c r="B36">
        <v>40</v>
      </c>
      <c r="C36" s="171" t="s">
        <v>278</v>
      </c>
      <c r="D36">
        <v>101</v>
      </c>
      <c r="E36" s="171">
        <v>2009</v>
      </c>
      <c r="F36">
        <v>218</v>
      </c>
      <c r="G36" s="144">
        <v>11.303732055000001</v>
      </c>
      <c r="H36" s="144">
        <v>2.3100381149999998</v>
      </c>
      <c r="I36" s="144"/>
      <c r="J36" s="144"/>
      <c r="K36" s="144"/>
      <c r="L36" s="144">
        <v>1.7747880150000002</v>
      </c>
      <c r="M36" s="144">
        <v>40.557820379999995</v>
      </c>
      <c r="N36" s="230"/>
      <c r="O36" s="80"/>
      <c r="P36" s="80"/>
      <c r="Q36" s="230">
        <f t="shared" si="22"/>
        <v>55.946378564999996</v>
      </c>
      <c r="R36" s="52">
        <f t="shared" si="23"/>
        <v>0.55539668039977275</v>
      </c>
      <c r="S36" s="52">
        <f t="shared" si="24"/>
        <v>1.6863559819030445</v>
      </c>
      <c r="T36" s="52">
        <f t="shared" si="25"/>
        <v>1.6047083527678019</v>
      </c>
      <c r="U36" s="52">
        <f t="shared" si="26"/>
        <v>0.1087760794772365</v>
      </c>
      <c r="V36" s="52">
        <f t="shared" si="27"/>
        <v>1.2888723937193414</v>
      </c>
      <c r="W36" s="52">
        <f t="shared" si="28"/>
        <v>13.487828600448038</v>
      </c>
      <c r="X36" s="52">
        <f t="shared" si="29"/>
        <v>122.39944713456092</v>
      </c>
      <c r="Y36" s="52">
        <f t="shared" si="30"/>
        <v>1.0295870978293411</v>
      </c>
      <c r="Z36" s="52">
        <f t="shared" si="31"/>
        <v>1.02</v>
      </c>
      <c r="AA36" s="52">
        <f t="shared" si="32"/>
        <v>1.0207301323579425</v>
      </c>
      <c r="AB36" s="52">
        <f t="shared" si="33"/>
        <v>1.0202656108354313</v>
      </c>
      <c r="AC36" s="52">
        <f t="shared" si="34"/>
        <v>0.57094507143636775</v>
      </c>
      <c r="AD36" s="52">
        <f t="shared" si="35"/>
        <v>0.56396883957184163</v>
      </c>
      <c r="AE36" s="52">
        <f t="shared" si="36"/>
        <v>0.54081101835210454</v>
      </c>
      <c r="AF36" s="52">
        <f t="shared" si="37"/>
        <v>0.43340895140207186</v>
      </c>
      <c r="AG36" s="52">
        <f t="shared" si="38"/>
        <v>0.36</v>
      </c>
      <c r="AH36" s="52">
        <f t="shared" si="39"/>
        <v>0.39670447570103595</v>
      </c>
      <c r="AI36" s="64" t="s">
        <v>152</v>
      </c>
      <c r="AJ36" s="64"/>
      <c r="AK36" s="64"/>
      <c r="AL36" s="45">
        <f t="shared" si="40"/>
        <v>218</v>
      </c>
      <c r="AM36" s="65"/>
      <c r="AN36" s="145" t="e">
        <f>#REF!</f>
        <v>#REF!</v>
      </c>
      <c r="AO36" s="149"/>
      <c r="AP36" s="183"/>
      <c r="AQ36" s="149"/>
      <c r="AR36" s="147">
        <f t="shared" si="41"/>
        <v>1</v>
      </c>
      <c r="AS36">
        <v>6</v>
      </c>
      <c r="AT36">
        <v>8</v>
      </c>
      <c r="AU36">
        <v>51</v>
      </c>
      <c r="AV36">
        <v>13</v>
      </c>
      <c r="AW36">
        <v>8</v>
      </c>
      <c r="AX36">
        <v>8</v>
      </c>
      <c r="AY36" s="229"/>
      <c r="AZ36" s="229"/>
      <c r="BA36" s="229"/>
      <c r="BB36" s="151"/>
      <c r="BC36">
        <v>34</v>
      </c>
      <c r="BD36">
        <v>6</v>
      </c>
      <c r="BE36">
        <v>1</v>
      </c>
      <c r="BF36" s="57">
        <v>2</v>
      </c>
      <c r="BG36" s="57">
        <v>2</v>
      </c>
      <c r="BH36" s="57">
        <v>3</v>
      </c>
      <c r="BI36" s="57">
        <v>11.3</v>
      </c>
      <c r="BJ36" s="189">
        <f t="shared" si="69"/>
        <v>101</v>
      </c>
      <c r="BK36" s="173">
        <f t="shared" si="70"/>
        <v>218</v>
      </c>
      <c r="BL36" s="86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126"/>
      <c r="CA36" s="97"/>
      <c r="CB36" s="96"/>
      <c r="CC36" s="96"/>
      <c r="CD36" s="96"/>
      <c r="CE36" s="96"/>
      <c r="CF36" s="96"/>
      <c r="CG36" s="96"/>
      <c r="CH36" s="96"/>
      <c r="CI36" s="96"/>
      <c r="CJ36" s="96"/>
      <c r="CK36" s="96"/>
      <c r="CL36" s="96"/>
      <c r="CM36" s="61"/>
      <c r="CN36" s="61"/>
      <c r="CO36" s="126"/>
      <c r="CP36" s="90"/>
      <c r="CQ36" s="90"/>
      <c r="CR36" s="69"/>
      <c r="CS36" s="69"/>
      <c r="CT36" s="69"/>
      <c r="CU36" s="69"/>
      <c r="CV36" s="90"/>
      <c r="CW36" s="69"/>
      <c r="CX36" s="69"/>
      <c r="CY36" s="69"/>
      <c r="CZ36" s="69"/>
      <c r="DA36" s="90"/>
      <c r="DB36" s="69"/>
      <c r="DC36" s="69"/>
      <c r="DD36" s="69"/>
      <c r="DE36" s="69"/>
      <c r="DF36" s="131"/>
      <c r="DG36" s="254">
        <f t="shared" si="44"/>
        <v>40</v>
      </c>
      <c r="DH36" s="254" t="str">
        <f t="shared" si="45"/>
        <v>Control</v>
      </c>
      <c r="DI36" s="254">
        <f t="shared" si="46"/>
        <v>101</v>
      </c>
      <c r="DJ36" s="254">
        <f t="shared" si="47"/>
        <v>218</v>
      </c>
      <c r="DK36" s="121">
        <f t="shared" si="48"/>
        <v>160.20381828078922</v>
      </c>
      <c r="DL36" s="121">
        <f t="shared" si="49"/>
        <v>44.431734431981823</v>
      </c>
      <c r="DM36" s="121">
        <f t="shared" si="50"/>
        <v>280.82396173436535</v>
      </c>
      <c r="DN36" s="121">
        <f t="shared" si="51"/>
        <v>1.3413895012591275</v>
      </c>
      <c r="DO36" s="121">
        <f t="shared" si="52"/>
        <v>2.7447425618368189</v>
      </c>
      <c r="DP36" s="121">
        <f t="shared" si="53"/>
        <v>3.0626150343595602</v>
      </c>
      <c r="DQ36" s="121">
        <f t="shared" si="54"/>
        <v>0</v>
      </c>
      <c r="DR36" s="121">
        <f t="shared" si="55"/>
        <v>0</v>
      </c>
      <c r="DS36" s="121">
        <f t="shared" si="56"/>
        <v>0</v>
      </c>
      <c r="DT36" s="121">
        <f t="shared" si="57"/>
        <v>0</v>
      </c>
      <c r="DU36" s="121">
        <f t="shared" si="58"/>
        <v>0</v>
      </c>
      <c r="DV36" s="122">
        <f t="shared" si="59"/>
        <v>29.5</v>
      </c>
      <c r="DW36" s="157"/>
      <c r="DX36" s="157">
        <f t="shared" si="60"/>
        <v>40</v>
      </c>
      <c r="DY36" s="157">
        <f t="shared" si="18"/>
        <v>71</v>
      </c>
      <c r="DZ36" s="238" t="e">
        <f>#REF!</f>
        <v>#REF!</v>
      </c>
      <c r="EA36" s="180"/>
      <c r="EB36" s="180"/>
      <c r="EC36" s="180"/>
      <c r="ED36" s="180"/>
      <c r="EE36" s="180"/>
      <c r="EF36" s="180"/>
      <c r="EG36" s="180"/>
      <c r="EH36" s="180"/>
      <c r="EI36" s="180"/>
      <c r="EJ36" s="180"/>
      <c r="EK36" s="180"/>
      <c r="EL36" s="180"/>
      <c r="EM36" s="180"/>
      <c r="EN36" s="50"/>
      <c r="EO36" s="50"/>
      <c r="EP36" s="55"/>
      <c r="EQ36" s="50"/>
      <c r="ER36" s="50"/>
      <c r="ES36" s="50">
        <f t="shared" si="19"/>
        <v>0</v>
      </c>
      <c r="ET36" s="50">
        <f t="shared" si="20"/>
        <v>0</v>
      </c>
      <c r="EU36" s="50">
        <f t="shared" si="21"/>
        <v>0</v>
      </c>
      <c r="EV36" s="56"/>
      <c r="EW36" s="56"/>
      <c r="EX36" s="56">
        <f t="shared" si="71"/>
        <v>72.091718226355155</v>
      </c>
      <c r="EY36" s="56">
        <f t="shared" si="72"/>
        <v>19.99428049439182</v>
      </c>
      <c r="EZ36" s="56"/>
      <c r="FA36" s="56"/>
      <c r="FB36" s="56"/>
      <c r="FC36" s="56"/>
      <c r="FD36" s="54"/>
    </row>
    <row r="37" spans="1:160" s="45" customFormat="1" ht="18" customHeight="1">
      <c r="A37" s="6"/>
      <c r="B37">
        <v>40</v>
      </c>
      <c r="C37" s="171" t="s">
        <v>278</v>
      </c>
      <c r="D37">
        <v>103</v>
      </c>
      <c r="E37" s="171">
        <v>2009</v>
      </c>
      <c r="F37">
        <v>71</v>
      </c>
      <c r="G37" s="144">
        <v>30.312081030000002</v>
      </c>
      <c r="H37" s="144">
        <v>29.363455275</v>
      </c>
      <c r="I37" s="144"/>
      <c r="J37" s="144"/>
      <c r="K37" s="144">
        <v>15.48306144</v>
      </c>
      <c r="L37" s="144">
        <v>10.186716540000001</v>
      </c>
      <c r="M37" s="144">
        <v>7.3911048750000008</v>
      </c>
      <c r="N37" s="144"/>
      <c r="O37" s="80"/>
      <c r="P37" s="80"/>
      <c r="Q37" s="230">
        <f t="shared" si="22"/>
        <v>92.736419160000011</v>
      </c>
      <c r="R37" s="52">
        <f t="shared" si="23"/>
        <v>0.91714855825176111</v>
      </c>
      <c r="S37" s="52">
        <f t="shared" si="24"/>
        <v>1.5449754548788317</v>
      </c>
      <c r="T37" s="52">
        <f t="shared" si="25"/>
        <v>1.5182487012536057</v>
      </c>
      <c r="U37" s="52">
        <f t="shared" si="26"/>
        <v>0.10920108041133038</v>
      </c>
      <c r="V37" s="52">
        <f t="shared" si="27"/>
        <v>1.3338771306300889</v>
      </c>
      <c r="W37" s="52">
        <f t="shared" si="28"/>
        <v>16.157988243105674</v>
      </c>
      <c r="X37" s="52">
        <f t="shared" si="29"/>
        <v>111.2172976610708</v>
      </c>
      <c r="Y37" s="52">
        <f t="shared" si="30"/>
        <v>1.0251640879471928</v>
      </c>
      <c r="Z37" s="52">
        <f t="shared" si="31"/>
        <v>1.0216695772362403</v>
      </c>
      <c r="AA37" s="52">
        <f t="shared" si="32"/>
        <v>1.0242647939367555</v>
      </c>
      <c r="AB37" s="52">
        <f t="shared" si="33"/>
        <v>1.0299240527662832</v>
      </c>
      <c r="AC37" s="52">
        <f t="shared" si="34"/>
        <v>0.56401138382762195</v>
      </c>
      <c r="AD37" s="52">
        <f t="shared" si="35"/>
        <v>0.55341937228245675</v>
      </c>
      <c r="AE37" s="52">
        <f t="shared" si="36"/>
        <v>0.54765004818954655</v>
      </c>
      <c r="AF37" s="52">
        <f t="shared" si="37"/>
        <v>0.37710402844284241</v>
      </c>
      <c r="AG37" s="52">
        <f t="shared" si="38"/>
        <v>0.35999999999999993</v>
      </c>
      <c r="AH37" s="52">
        <f t="shared" si="39"/>
        <v>0.36855201422142114</v>
      </c>
      <c r="AI37" s="64" t="s">
        <v>152</v>
      </c>
      <c r="AJ37" s="64"/>
      <c r="AK37" s="64"/>
      <c r="AL37" s="45">
        <f t="shared" si="40"/>
        <v>71</v>
      </c>
      <c r="AM37" s="65"/>
      <c r="AN37" s="145" t="e">
        <f>#REF!</f>
        <v>#REF!</v>
      </c>
      <c r="AO37" s="149"/>
      <c r="AP37" s="183"/>
      <c r="AQ37" s="149"/>
      <c r="AR37" s="147">
        <f t="shared" si="41"/>
        <v>1</v>
      </c>
      <c r="AS37">
        <v>6</v>
      </c>
      <c r="AT37">
        <v>6</v>
      </c>
      <c r="AU37">
        <v>6</v>
      </c>
      <c r="AV37">
        <v>3</v>
      </c>
      <c r="AW37">
        <v>0</v>
      </c>
      <c r="AX37">
        <v>0</v>
      </c>
      <c r="AY37" s="229"/>
      <c r="AZ37" s="229"/>
      <c r="BA37" s="229"/>
      <c r="BB37" s="150"/>
      <c r="BC37">
        <v>6</v>
      </c>
      <c r="BD37">
        <v>2</v>
      </c>
      <c r="BE37">
        <v>0</v>
      </c>
      <c r="BF37" s="57">
        <v>2</v>
      </c>
      <c r="BG37" s="57">
        <v>2</v>
      </c>
      <c r="BH37" s="57">
        <v>3</v>
      </c>
      <c r="BI37" s="57">
        <v>11.3</v>
      </c>
      <c r="BJ37" s="189">
        <f t="shared" si="69"/>
        <v>103</v>
      </c>
      <c r="BK37" s="173">
        <f t="shared" si="70"/>
        <v>71</v>
      </c>
      <c r="BL37" s="86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126"/>
      <c r="CA37" s="97"/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61"/>
      <c r="CN37" s="61"/>
      <c r="CO37" s="126"/>
      <c r="CP37" s="90"/>
      <c r="CQ37" s="90"/>
      <c r="CR37" s="69"/>
      <c r="CS37" s="69"/>
      <c r="CT37" s="69"/>
      <c r="CU37" s="69"/>
      <c r="CV37" s="90"/>
      <c r="CW37" s="69"/>
      <c r="CX37" s="69"/>
      <c r="CY37" s="69"/>
      <c r="CZ37" s="69"/>
      <c r="DA37" s="90"/>
      <c r="DB37" s="69"/>
      <c r="DC37" s="69"/>
      <c r="DD37" s="69"/>
      <c r="DE37" s="69"/>
      <c r="DF37" s="131"/>
      <c r="DG37" s="254">
        <f t="shared" si="44"/>
        <v>40</v>
      </c>
      <c r="DH37" s="254" t="str">
        <f t="shared" si="45"/>
        <v>Control</v>
      </c>
      <c r="DI37" s="254">
        <f t="shared" si="46"/>
        <v>103</v>
      </c>
      <c r="DJ37" s="254">
        <f t="shared" si="47"/>
        <v>71</v>
      </c>
      <c r="DK37" s="121">
        <f t="shared" si="48"/>
        <v>69.523895469547426</v>
      </c>
      <c r="DL37" s="121">
        <f t="shared" si="49"/>
        <v>27.514456747552831</v>
      </c>
      <c r="DM37" s="121">
        <f t="shared" si="50"/>
        <v>113.86865259402043</v>
      </c>
      <c r="DN37" s="121">
        <f t="shared" si="51"/>
        <v>0.23374622382377747</v>
      </c>
      <c r="DO37" s="121">
        <f t="shared" si="52"/>
        <v>0.93067019369359061</v>
      </c>
      <c r="DP37" s="121">
        <f t="shared" si="53"/>
        <v>0</v>
      </c>
      <c r="DQ37" s="121">
        <f t="shared" si="54"/>
        <v>0</v>
      </c>
      <c r="DR37" s="121">
        <f t="shared" si="55"/>
        <v>0</v>
      </c>
      <c r="DS37" s="121">
        <f t="shared" si="56"/>
        <v>0</v>
      </c>
      <c r="DT37" s="121">
        <f t="shared" si="57"/>
        <v>0</v>
      </c>
      <c r="DU37" s="121">
        <f t="shared" si="58"/>
        <v>0</v>
      </c>
      <c r="DV37" s="122">
        <f t="shared" si="59"/>
        <v>3</v>
      </c>
      <c r="DW37" s="157"/>
      <c r="DX37" s="157">
        <f t="shared" si="60"/>
        <v>40</v>
      </c>
      <c r="DY37" s="157">
        <f t="shared" si="18"/>
        <v>145</v>
      </c>
      <c r="DZ37" s="238" t="e">
        <f>#REF!</f>
        <v>#REF!</v>
      </c>
      <c r="EA37" s="180"/>
      <c r="EB37" s="180"/>
      <c r="EC37" s="180"/>
      <c r="ED37" s="180"/>
      <c r="EE37" s="180"/>
      <c r="EF37" s="180"/>
      <c r="EG37" s="180"/>
      <c r="EH37" s="180"/>
      <c r="EI37" s="180"/>
      <c r="EJ37" s="180"/>
      <c r="EK37" s="180"/>
      <c r="EL37" s="180"/>
      <c r="EM37" s="180"/>
      <c r="EN37" s="50">
        <f t="shared" si="61"/>
        <v>8.7192073170731701E-2</v>
      </c>
      <c r="EO37" s="50">
        <f t="shared" si="62"/>
        <v>0.55640243902439024</v>
      </c>
      <c r="EP37" s="55">
        <f t="shared" si="63"/>
        <v>0</v>
      </c>
      <c r="EQ37" s="50">
        <f>4.656*AR37*(((BL37/2.54)^2)+((BM37/2.54)^2)+((BN37/2.54)^2)+((BO37)/2.54^2)+((BP37/2.54)^2)+((BQ37/2.54)^2)+((BR37/2.54)^2)+((BS37/2.54)^2)+((BT37/2.54)^2)+((BU37/2.54)^2)+((BV37/2.54)^2)+((BW37/2.54)^2)+((BX37/2.54)^2)+((BY37/2.54)^2)+((BZ37/2.54)^2))/(BI37*3.28)</f>
        <v>0</v>
      </c>
      <c r="ER37" s="50">
        <f>3.492*AR37*((CA37/2.54)^2 + (CB37/2.54)^2 + (CC37/2.54)^2 + (CD37/2.54)^2 + (CE37/2.54)^2 + (CF37/2.54)^2 + (CG37/2.54)^2 +(CH37/2.54)^2 +(CI37/2.54)^2 + (CJ37/2.54)^2 +(CK37/2.54)^2 + (CL37/2.54)^2 +(CM37/2.54)^2 + (CN37/2.54)^2 + (CO37/2.54)^2)/(BI37*3.28)</f>
        <v>0</v>
      </c>
      <c r="ES37" s="50">
        <f t="shared" si="19"/>
        <v>0</v>
      </c>
      <c r="ET37" s="50">
        <f t="shared" si="20"/>
        <v>0</v>
      </c>
      <c r="EU37" s="50">
        <f t="shared" si="21"/>
        <v>0</v>
      </c>
      <c r="EV37" s="56">
        <f t="shared" si="64"/>
        <v>0.64359451219512198</v>
      </c>
      <c r="EW37" s="56">
        <f t="shared" si="65"/>
        <v>0</v>
      </c>
      <c r="EX37" s="56">
        <f t="shared" si="71"/>
        <v>31.285752961296343</v>
      </c>
      <c r="EY37" s="56">
        <f t="shared" si="72"/>
        <v>12.381505536398775</v>
      </c>
      <c r="EZ37" s="56">
        <f t="shared" si="68"/>
        <v>0.64359451219512198</v>
      </c>
      <c r="FA37" s="56"/>
      <c r="FB37" s="56"/>
      <c r="FC37" s="56"/>
      <c r="FD37" s="54"/>
    </row>
    <row r="38" spans="1:160" s="45" customFormat="1" ht="18" customHeight="1">
      <c r="A38" s="6"/>
      <c r="B38">
        <v>40</v>
      </c>
      <c r="C38" s="171" t="s">
        <v>278</v>
      </c>
      <c r="D38">
        <v>103</v>
      </c>
      <c r="E38" s="171">
        <v>2009</v>
      </c>
      <c r="F38">
        <v>145</v>
      </c>
      <c r="G38" s="144">
        <v>30.312081030000002</v>
      </c>
      <c r="H38" s="144">
        <v>29.363455275</v>
      </c>
      <c r="I38" s="144"/>
      <c r="J38" s="144"/>
      <c r="K38" s="144">
        <v>15.48306144</v>
      </c>
      <c r="L38" s="144">
        <v>10.186716540000001</v>
      </c>
      <c r="M38" s="144">
        <v>7.3911048750000008</v>
      </c>
      <c r="N38" s="230"/>
      <c r="O38" s="80"/>
      <c r="P38" s="80"/>
      <c r="Q38" s="230">
        <f t="shared" si="22"/>
        <v>92.736419160000011</v>
      </c>
      <c r="R38" s="52">
        <f t="shared" si="23"/>
        <v>0.91714855825176111</v>
      </c>
      <c r="S38" s="52">
        <f t="shared" si="24"/>
        <v>1.5449754548788317</v>
      </c>
      <c r="T38" s="52">
        <f t="shared" si="25"/>
        <v>1.5182487012536057</v>
      </c>
      <c r="U38" s="52">
        <f t="shared" si="26"/>
        <v>0.10920108041133038</v>
      </c>
      <c r="V38" s="52">
        <f t="shared" si="27"/>
        <v>1.3338771306300889</v>
      </c>
      <c r="W38" s="52">
        <f t="shared" si="28"/>
        <v>16.157988243105674</v>
      </c>
      <c r="X38" s="52">
        <f t="shared" si="29"/>
        <v>111.2172976610708</v>
      </c>
      <c r="Y38" s="52">
        <f t="shared" si="30"/>
        <v>1.0251640879471928</v>
      </c>
      <c r="Z38" s="52">
        <f t="shared" si="31"/>
        <v>1.0216695772362403</v>
      </c>
      <c r="AA38" s="52">
        <f t="shared" si="32"/>
        <v>1.0242647939367555</v>
      </c>
      <c r="AB38" s="52">
        <f t="shared" si="33"/>
        <v>1.0299240527662832</v>
      </c>
      <c r="AC38" s="52">
        <f t="shared" si="34"/>
        <v>0.56401138382762195</v>
      </c>
      <c r="AD38" s="52">
        <f t="shared" si="35"/>
        <v>0.55341937228245675</v>
      </c>
      <c r="AE38" s="52">
        <f t="shared" si="36"/>
        <v>0.54765004818954655</v>
      </c>
      <c r="AF38" s="52">
        <f t="shared" si="37"/>
        <v>0.37710402844284241</v>
      </c>
      <c r="AG38" s="52">
        <f t="shared" si="38"/>
        <v>0.35999999999999993</v>
      </c>
      <c r="AH38" s="52">
        <f t="shared" si="39"/>
        <v>0.36855201422142114</v>
      </c>
      <c r="AI38" s="64" t="s">
        <v>152</v>
      </c>
      <c r="AJ38" s="64"/>
      <c r="AK38" s="64"/>
      <c r="AL38" s="45">
        <f t="shared" si="40"/>
        <v>145</v>
      </c>
      <c r="AM38" s="65"/>
      <c r="AN38" s="145" t="e">
        <f>#REF!</f>
        <v>#REF!</v>
      </c>
      <c r="AO38" s="149"/>
      <c r="AP38" s="183"/>
      <c r="AQ38" s="149"/>
      <c r="AR38" s="147">
        <f t="shared" si="41"/>
        <v>1</v>
      </c>
      <c r="AS38">
        <v>0</v>
      </c>
      <c r="AT38">
        <v>0</v>
      </c>
      <c r="AU38">
        <v>0</v>
      </c>
      <c r="AV38">
        <v>9</v>
      </c>
      <c r="AW38">
        <v>2</v>
      </c>
      <c r="AX38">
        <v>8</v>
      </c>
      <c r="AY38" s="229"/>
      <c r="AZ38" s="229"/>
      <c r="BA38" s="229"/>
      <c r="BB38" s="151"/>
      <c r="BC38">
        <v>8</v>
      </c>
      <c r="BD38">
        <v>2</v>
      </c>
      <c r="BE38">
        <v>3</v>
      </c>
      <c r="BF38" s="57">
        <v>2</v>
      </c>
      <c r="BG38" s="57">
        <v>2</v>
      </c>
      <c r="BH38" s="57">
        <v>3</v>
      </c>
      <c r="BI38" s="57">
        <v>11.3</v>
      </c>
      <c r="BJ38" s="189">
        <f t="shared" si="69"/>
        <v>103</v>
      </c>
      <c r="BK38" s="173">
        <f t="shared" si="70"/>
        <v>145</v>
      </c>
      <c r="BL38" s="86">
        <v>13</v>
      </c>
      <c r="BM38" s="61">
        <v>8</v>
      </c>
      <c r="BN38" s="61">
        <v>13</v>
      </c>
      <c r="BO38" s="61">
        <v>8</v>
      </c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126"/>
      <c r="CA38" s="97"/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61"/>
      <c r="CN38" s="61"/>
      <c r="CO38" s="126"/>
      <c r="CP38" s="90"/>
      <c r="CQ38" s="90"/>
      <c r="CR38" s="69"/>
      <c r="CS38" s="69"/>
      <c r="CT38" s="69"/>
      <c r="CU38" s="69"/>
      <c r="CV38" s="90"/>
      <c r="CW38" s="69"/>
      <c r="CX38" s="69"/>
      <c r="CY38" s="69"/>
      <c r="CZ38" s="69"/>
      <c r="DA38" s="90"/>
      <c r="DB38" s="69"/>
      <c r="DC38" s="69"/>
      <c r="DD38" s="69"/>
      <c r="DE38" s="69"/>
      <c r="DF38" s="131"/>
      <c r="DG38" s="254">
        <f t="shared" si="44"/>
        <v>40</v>
      </c>
      <c r="DH38" s="254" t="str">
        <f t="shared" si="45"/>
        <v>Control</v>
      </c>
      <c r="DI38" s="254">
        <f t="shared" si="46"/>
        <v>103</v>
      </c>
      <c r="DJ38" s="254">
        <f t="shared" si="47"/>
        <v>145</v>
      </c>
      <c r="DK38" s="121">
        <f t="shared" si="48"/>
        <v>69.523895469547426</v>
      </c>
      <c r="DL38" s="121">
        <f t="shared" si="49"/>
        <v>9.1714855825176116</v>
      </c>
      <c r="DM38" s="121">
        <f t="shared" si="50"/>
        <v>83.503678568948317</v>
      </c>
      <c r="DN38" s="121">
        <f t="shared" si="51"/>
        <v>0.31166163176503664</v>
      </c>
      <c r="DO38" s="121">
        <f t="shared" si="52"/>
        <v>0.93067019369359061</v>
      </c>
      <c r="DP38" s="121">
        <f t="shared" si="53"/>
        <v>11.184532172292164</v>
      </c>
      <c r="DQ38" s="121">
        <f t="shared" si="54"/>
        <v>19.764644419044821</v>
      </c>
      <c r="DR38" s="121">
        <f t="shared" si="55"/>
        <v>0</v>
      </c>
      <c r="DS38" s="121">
        <f t="shared" si="56"/>
        <v>0</v>
      </c>
      <c r="DT38" s="121">
        <f t="shared" si="57"/>
        <v>0</v>
      </c>
      <c r="DU38" s="121">
        <f t="shared" si="58"/>
        <v>0</v>
      </c>
      <c r="DV38" s="122">
        <f t="shared" si="59"/>
        <v>4</v>
      </c>
      <c r="DW38" s="157"/>
      <c r="DX38" s="157">
        <f t="shared" si="60"/>
        <v>40</v>
      </c>
      <c r="DY38" s="157">
        <f t="shared" si="18"/>
        <v>228</v>
      </c>
      <c r="DZ38" s="238" t="e">
        <f>#REF!</f>
        <v>#REF!</v>
      </c>
      <c r="EA38" s="180"/>
      <c r="EB38" s="180"/>
      <c r="EC38" s="180"/>
      <c r="ED38" s="180"/>
      <c r="EE38" s="180"/>
      <c r="EF38" s="180"/>
      <c r="EG38" s="180"/>
      <c r="EH38" s="180"/>
      <c r="EI38" s="180"/>
      <c r="EJ38" s="180"/>
      <c r="EK38" s="180"/>
      <c r="EL38" s="180"/>
      <c r="EM38" s="180"/>
      <c r="EN38" s="50">
        <f t="shared" si="61"/>
        <v>0.11625609756097562</v>
      </c>
      <c r="EO38" s="50">
        <f t="shared" si="62"/>
        <v>0.55640243902439024</v>
      </c>
      <c r="EP38" s="55">
        <f t="shared" si="63"/>
        <v>4.4268292682926829</v>
      </c>
      <c r="EQ38" s="50">
        <f>4.656*AR38*(((BL38/2.54)^2)+((BM38/2.54)^2)+((BN38/2.54)^2)+((BO38)/2.54^2)+((BP38/2.54)^2)+((BQ38/2.54)^2)+((BR38/2.54)^2)+((BS38/2.54)^2)+((BT38/2.54)^2)+((BU38/2.54)^2)+((BV38/2.54)^2)+((BW38/2.54)^2)+((BX38/2.54)^2)+((BY38/2.54)^2)+((BZ38/2.54)^2))/(BI38*3.28)</f>
        <v>7.9832018071115778</v>
      </c>
      <c r="ER38" s="50">
        <f>3.492*AR38*((CA38/2.54)^2 + (CB38/2.54)^2 + (CC38/2.54)^2 + (CD38/2.54)^2 + (CE38/2.54)^2 + (CF38/2.54)^2 + (CG38/2.54)^2 +(CH38/2.54)^2 +(CI38/2.54)^2 + (CJ38/2.54)^2 +(CK38/2.54)^2 + (CL38/2.54)^2 +(CM38/2.54)^2 + (CN38/2.54)^2 + (CO38/2.54)^2)/(BI38*3.28)</f>
        <v>0</v>
      </c>
      <c r="ES38" s="50">
        <f t="shared" si="19"/>
        <v>0</v>
      </c>
      <c r="ET38" s="50">
        <f t="shared" si="20"/>
        <v>0</v>
      </c>
      <c r="EU38" s="50">
        <f t="shared" si="21"/>
        <v>0</v>
      </c>
      <c r="EV38" s="56">
        <f t="shared" si="64"/>
        <v>5.0994878048780485</v>
      </c>
      <c r="EW38" s="56">
        <f t="shared" si="65"/>
        <v>7.9832018071115778</v>
      </c>
      <c r="EX38" s="56">
        <f t="shared" si="71"/>
        <v>31.285752961296343</v>
      </c>
      <c r="EY38" s="56">
        <f t="shared" si="72"/>
        <v>4.1271685121329256</v>
      </c>
      <c r="EZ38" s="56">
        <f t="shared" si="68"/>
        <v>13.082689611989625</v>
      </c>
      <c r="FA38" s="56"/>
      <c r="FB38" s="56"/>
      <c r="FC38" s="56"/>
      <c r="FD38" s="54"/>
    </row>
    <row r="39" spans="1:160" s="45" customFormat="1" ht="18" customHeight="1">
      <c r="A39" s="6"/>
      <c r="B39">
        <v>40</v>
      </c>
      <c r="C39" s="171" t="s">
        <v>278</v>
      </c>
      <c r="D39">
        <v>104</v>
      </c>
      <c r="E39" s="171">
        <v>2009</v>
      </c>
      <c r="F39">
        <v>228</v>
      </c>
      <c r="G39" s="144">
        <v>18.890833499999999</v>
      </c>
      <c r="H39" s="144">
        <v>19.671756719999998</v>
      </c>
      <c r="I39" s="144"/>
      <c r="J39" s="144"/>
      <c r="K39" s="144">
        <v>32.798814510000007</v>
      </c>
      <c r="L39" s="144">
        <v>2.5896601499999998</v>
      </c>
      <c r="M39" s="144">
        <v>2.0297877600000005</v>
      </c>
      <c r="N39" s="230"/>
      <c r="O39" s="80"/>
      <c r="P39" s="80"/>
      <c r="Q39" s="230">
        <f t="shared" si="22"/>
        <v>75.980852640000009</v>
      </c>
      <c r="R39" s="52">
        <f t="shared" si="23"/>
        <v>0.7497058390599286</v>
      </c>
      <c r="S39" s="52">
        <f t="shared" si="24"/>
        <v>1.5079892109495809</v>
      </c>
      <c r="T39" s="52">
        <f t="shared" si="25"/>
        <v>1.4414304807859286</v>
      </c>
      <c r="U39" s="52">
        <f t="shared" si="26"/>
        <v>0.14772677421088753</v>
      </c>
      <c r="V39" s="52">
        <f t="shared" si="27"/>
        <v>1.4009355075789527</v>
      </c>
      <c r="W39" s="52">
        <f t="shared" si="28"/>
        <v>17.436590851298714</v>
      </c>
      <c r="X39" s="52">
        <f t="shared" si="29"/>
        <v>109.28015274711188</v>
      </c>
      <c r="Y39" s="52">
        <f t="shared" si="30"/>
        <v>1.0230942376392369</v>
      </c>
      <c r="Z39" s="52">
        <f t="shared" si="31"/>
        <v>1.0243167210383122</v>
      </c>
      <c r="AA39" s="52">
        <f t="shared" si="32"/>
        <v>1.0229298719475384</v>
      </c>
      <c r="AB39" s="52">
        <f t="shared" si="33"/>
        <v>1.0242348431284989</v>
      </c>
      <c r="AC39" s="52">
        <f t="shared" si="34"/>
        <v>0.55788922759185289</v>
      </c>
      <c r="AD39" s="52">
        <f t="shared" si="35"/>
        <v>0.551820690375185</v>
      </c>
      <c r="AE39" s="52">
        <f t="shared" si="36"/>
        <v>0.52558451069653589</v>
      </c>
      <c r="AF39" s="52">
        <f t="shared" si="37"/>
        <v>0.38286480169854537</v>
      </c>
      <c r="AG39" s="52">
        <f t="shared" si="38"/>
        <v>0.36</v>
      </c>
      <c r="AH39" s="52">
        <f t="shared" si="39"/>
        <v>0.37143240084927265</v>
      </c>
      <c r="AI39" s="64" t="s">
        <v>152</v>
      </c>
      <c r="AJ39" s="64"/>
      <c r="AK39" s="64"/>
      <c r="AL39" s="45">
        <f t="shared" si="40"/>
        <v>228</v>
      </c>
      <c r="AM39" s="65"/>
      <c r="AN39" s="145" t="e">
        <f>#REF!</f>
        <v>#REF!</v>
      </c>
      <c r="AO39" s="149"/>
      <c r="AP39" s="183"/>
      <c r="AQ39" s="149"/>
      <c r="AR39" s="147">
        <f t="shared" si="41"/>
        <v>1</v>
      </c>
      <c r="AS39">
        <v>5</v>
      </c>
      <c r="AT39">
        <v>5</v>
      </c>
      <c r="AU39">
        <v>7</v>
      </c>
      <c r="AV39">
        <v>0</v>
      </c>
      <c r="AW39">
        <v>4</v>
      </c>
      <c r="AX39">
        <v>4</v>
      </c>
      <c r="AY39" s="229"/>
      <c r="AZ39" s="229"/>
      <c r="BA39" s="229"/>
      <c r="BB39" s="150"/>
      <c r="BC39">
        <v>35</v>
      </c>
      <c r="BD39">
        <v>8</v>
      </c>
      <c r="BE39">
        <v>2</v>
      </c>
      <c r="BF39" s="57">
        <v>2</v>
      </c>
      <c r="BG39" s="57">
        <v>2</v>
      </c>
      <c r="BH39" s="57">
        <v>3</v>
      </c>
      <c r="BI39" s="57">
        <v>11.3</v>
      </c>
      <c r="BJ39" s="189">
        <f t="shared" si="69"/>
        <v>104</v>
      </c>
      <c r="BK39" s="173">
        <f t="shared" si="70"/>
        <v>228</v>
      </c>
      <c r="BL39" s="86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126"/>
      <c r="CA39" s="97"/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61"/>
      <c r="CN39" s="61"/>
      <c r="CO39" s="126"/>
      <c r="CP39" s="90"/>
      <c r="CQ39" s="90"/>
      <c r="CR39" s="69"/>
      <c r="CS39" s="69"/>
      <c r="CT39" s="69"/>
      <c r="CU39" s="69"/>
      <c r="CV39" s="90"/>
      <c r="CW39" s="69"/>
      <c r="CX39" s="69"/>
      <c r="CY39" s="69"/>
      <c r="CZ39" s="69"/>
      <c r="DA39" s="90"/>
      <c r="DB39" s="69"/>
      <c r="DC39" s="69"/>
      <c r="DD39" s="69"/>
      <c r="DE39" s="69"/>
      <c r="DF39" s="131"/>
      <c r="DG39" s="254">
        <f t="shared" si="44"/>
        <v>40</v>
      </c>
      <c r="DH39" s="254" t="str">
        <f t="shared" si="45"/>
        <v>Control</v>
      </c>
      <c r="DI39" s="254">
        <f t="shared" si="46"/>
        <v>104</v>
      </c>
      <c r="DJ39" s="254">
        <f t="shared" si="47"/>
        <v>228</v>
      </c>
      <c r="DK39" s="121">
        <f t="shared" si="48"/>
        <v>37.699730273739519</v>
      </c>
      <c r="DL39" s="121">
        <f t="shared" si="49"/>
        <v>33.736762757696788</v>
      </c>
      <c r="DM39" s="121">
        <f t="shared" si="50"/>
        <v>100.900133655015</v>
      </c>
      <c r="DN39" s="121">
        <f t="shared" si="51"/>
        <v>1.8208578264869995</v>
      </c>
      <c r="DO39" s="121">
        <f t="shared" si="52"/>
        <v>3.9086387777306713</v>
      </c>
      <c r="DP39" s="121">
        <f t="shared" si="53"/>
        <v>7.7121220971701376</v>
      </c>
      <c r="DQ39" s="121">
        <f t="shared" si="54"/>
        <v>0</v>
      </c>
      <c r="DR39" s="121">
        <f t="shared" si="55"/>
        <v>0</v>
      </c>
      <c r="DS39" s="121">
        <f t="shared" si="56"/>
        <v>0</v>
      </c>
      <c r="DT39" s="121">
        <f t="shared" si="57"/>
        <v>0</v>
      </c>
      <c r="DU39" s="121">
        <f t="shared" si="58"/>
        <v>0</v>
      </c>
      <c r="DV39" s="122">
        <f t="shared" si="59"/>
        <v>5.5</v>
      </c>
      <c r="DW39" s="157"/>
      <c r="DX39" s="157">
        <f t="shared" si="60"/>
        <v>40</v>
      </c>
      <c r="DY39" s="157">
        <f t="shared" si="18"/>
        <v>303</v>
      </c>
      <c r="DZ39" s="238" t="e">
        <f>#REF!</f>
        <v>#REF!</v>
      </c>
      <c r="EA39" s="180"/>
      <c r="EB39" s="180"/>
      <c r="EC39" s="180"/>
      <c r="ED39" s="180"/>
      <c r="EE39" s="180"/>
      <c r="EF39" s="180"/>
      <c r="EG39" s="180"/>
      <c r="EH39" s="180"/>
      <c r="EI39" s="180"/>
      <c r="EJ39" s="180"/>
      <c r="EK39" s="180"/>
      <c r="EL39" s="180"/>
      <c r="EM39" s="180"/>
      <c r="EN39" s="50">
        <f t="shared" si="61"/>
        <v>0.50862042682926834</v>
      </c>
      <c r="EO39" s="50">
        <f t="shared" si="62"/>
        <v>2.225609756097561</v>
      </c>
      <c r="EP39" s="55">
        <f t="shared" si="63"/>
        <v>2.9512195121951219</v>
      </c>
      <c r="EQ39" s="50">
        <f>4.656*AR39*(((BL39/2.54)^2)+((BM39/2.54)^2)+((BN39/2.54)^2)+((BO39)/2.54^2)+((BP39/2.54)^2)+((BQ39/2.54)^2)+((BR39/2.54)^2)+((BS39/2.54)^2)+((BT39/2.54)^2)+((BU39/2.54)^2)+((BV39/2.54)^2)+((BW39/2.54)^2)+((BX39/2.54)^2)+((BY39/2.54)^2)+((BZ39/2.54)^2))/(BI39*3.28)</f>
        <v>0</v>
      </c>
      <c r="ER39" s="50">
        <f>3.492*AR39*((CA39/2.54)^2 + (CB39/2.54)^2 + (CC39/2.54)^2 + (CD39/2.54)^2 + (CE39/2.54)^2 + (CF39/2.54)^2 + (CG39/2.54)^2 +(CH39/2.54)^2 +(CI39/2.54)^2 + (CJ39/2.54)^2 +(CK39/2.54)^2 + (CL39/2.54)^2 +(CM39/2.54)^2 + (CN39/2.54)^2 + (CO39/2.54)^2)/(BI39*3.28)</f>
        <v>0</v>
      </c>
      <c r="ES39" s="50">
        <f t="shared" si="19"/>
        <v>0</v>
      </c>
      <c r="ET39" s="50">
        <f t="shared" si="20"/>
        <v>0</v>
      </c>
      <c r="EU39" s="50">
        <f t="shared" si="21"/>
        <v>0</v>
      </c>
      <c r="EV39" s="56">
        <f t="shared" si="64"/>
        <v>5.6854496951219513</v>
      </c>
      <c r="EW39" s="56">
        <f t="shared" si="65"/>
        <v>0</v>
      </c>
      <c r="EX39" s="56">
        <f t="shared" si="71"/>
        <v>16.964878623182784</v>
      </c>
      <c r="EY39" s="56">
        <f t="shared" si="72"/>
        <v>15.181543240963554</v>
      </c>
      <c r="EZ39" s="56">
        <f t="shared" si="68"/>
        <v>5.6854496951219513</v>
      </c>
      <c r="FA39" s="56"/>
      <c r="FB39" s="56"/>
      <c r="FC39" s="56"/>
      <c r="FD39" s="54"/>
    </row>
    <row r="40" spans="1:160" s="45" customFormat="1" ht="18" customHeight="1">
      <c r="A40" s="6"/>
      <c r="B40">
        <v>40</v>
      </c>
      <c r="C40" s="171" t="s">
        <v>278</v>
      </c>
      <c r="D40">
        <v>104</v>
      </c>
      <c r="E40" s="171">
        <v>2009</v>
      </c>
      <c r="F40">
        <v>303</v>
      </c>
      <c r="G40" s="144">
        <v>18.890833499999999</v>
      </c>
      <c r="H40" s="144">
        <v>19.671756719999998</v>
      </c>
      <c r="I40" s="144"/>
      <c r="J40" s="144"/>
      <c r="K40" s="144">
        <v>32.798814510000007</v>
      </c>
      <c r="L40" s="144">
        <v>2.5896601499999998</v>
      </c>
      <c r="M40" s="144">
        <v>2.0297877600000005</v>
      </c>
      <c r="N40" s="230"/>
      <c r="O40" s="80"/>
      <c r="P40" s="80"/>
      <c r="Q40" s="230">
        <f t="shared" si="22"/>
        <v>75.980852640000009</v>
      </c>
      <c r="R40" s="52">
        <f t="shared" si="23"/>
        <v>0.7497058390599286</v>
      </c>
      <c r="S40" s="52">
        <f t="shared" si="24"/>
        <v>1.5079892109495809</v>
      </c>
      <c r="T40" s="52">
        <f t="shared" si="25"/>
        <v>1.4414304807859286</v>
      </c>
      <c r="U40" s="52">
        <f t="shared" si="26"/>
        <v>0.14772677421088753</v>
      </c>
      <c r="V40" s="52">
        <f t="shared" si="27"/>
        <v>1.4009355075789527</v>
      </c>
      <c r="W40" s="52">
        <f t="shared" si="28"/>
        <v>17.436590851298714</v>
      </c>
      <c r="X40" s="52">
        <f t="shared" si="29"/>
        <v>109.28015274711188</v>
      </c>
      <c r="Y40" s="52">
        <f t="shared" si="30"/>
        <v>1.0230942376392369</v>
      </c>
      <c r="Z40" s="52">
        <f t="shared" si="31"/>
        <v>1.0243167210383122</v>
      </c>
      <c r="AA40" s="52">
        <f t="shared" si="32"/>
        <v>1.0229298719475384</v>
      </c>
      <c r="AB40" s="52">
        <f t="shared" si="33"/>
        <v>1.0242348431284989</v>
      </c>
      <c r="AC40" s="52">
        <f t="shared" si="34"/>
        <v>0.55788922759185289</v>
      </c>
      <c r="AD40" s="52">
        <f t="shared" si="35"/>
        <v>0.551820690375185</v>
      </c>
      <c r="AE40" s="52">
        <f t="shared" si="36"/>
        <v>0.52558451069653589</v>
      </c>
      <c r="AF40" s="52">
        <f t="shared" si="37"/>
        <v>0.38286480169854537</v>
      </c>
      <c r="AG40" s="52">
        <f t="shared" si="38"/>
        <v>0.36</v>
      </c>
      <c r="AH40" s="52">
        <f t="shared" si="39"/>
        <v>0.37143240084927265</v>
      </c>
      <c r="AI40" s="64" t="s">
        <v>152</v>
      </c>
      <c r="AJ40" s="64"/>
      <c r="AK40" s="64"/>
      <c r="AL40" s="45">
        <f t="shared" si="40"/>
        <v>303</v>
      </c>
      <c r="AM40" s="65"/>
      <c r="AN40" s="145" t="e">
        <f>#REF!</f>
        <v>#REF!</v>
      </c>
      <c r="AO40" s="149"/>
      <c r="AP40" s="183"/>
      <c r="AQ40" s="149"/>
      <c r="AR40" s="147">
        <f t="shared" si="41"/>
        <v>1</v>
      </c>
      <c r="AS40">
        <v>2</v>
      </c>
      <c r="AT40">
        <v>3</v>
      </c>
      <c r="AU40">
        <v>3</v>
      </c>
      <c r="AV40">
        <v>2</v>
      </c>
      <c r="AW40">
        <v>2</v>
      </c>
      <c r="AX40">
        <v>2</v>
      </c>
      <c r="AY40" s="229"/>
      <c r="AZ40" s="229"/>
      <c r="BA40" s="229"/>
      <c r="BB40" s="151"/>
      <c r="BC40">
        <v>0</v>
      </c>
      <c r="BD40">
        <v>1</v>
      </c>
      <c r="BE40">
        <v>2</v>
      </c>
      <c r="BF40" s="57">
        <v>2</v>
      </c>
      <c r="BG40" s="57">
        <v>2</v>
      </c>
      <c r="BH40" s="57">
        <v>3</v>
      </c>
      <c r="BI40" s="57">
        <v>11.3</v>
      </c>
      <c r="BJ40" s="189">
        <f t="shared" si="69"/>
        <v>104</v>
      </c>
      <c r="BK40" s="173">
        <f t="shared" si="70"/>
        <v>303</v>
      </c>
      <c r="BL40" s="86">
        <v>9</v>
      </c>
      <c r="BM40" s="61">
        <v>8</v>
      </c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126"/>
      <c r="CA40" s="97">
        <v>30</v>
      </c>
      <c r="CB40" s="96">
        <v>12</v>
      </c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61"/>
      <c r="CN40" s="61"/>
      <c r="CO40" s="126"/>
      <c r="CP40" s="90"/>
      <c r="CQ40" s="90"/>
      <c r="CR40" s="69"/>
      <c r="CS40" s="69"/>
      <c r="CT40" s="69"/>
      <c r="CU40" s="69"/>
      <c r="CV40" s="90"/>
      <c r="CW40" s="69"/>
      <c r="CX40" s="69"/>
      <c r="CY40" s="69"/>
      <c r="CZ40" s="69"/>
      <c r="DA40" s="90"/>
      <c r="DB40" s="69"/>
      <c r="DC40" s="69"/>
      <c r="DD40" s="69"/>
      <c r="DE40" s="69"/>
      <c r="DF40" s="131"/>
      <c r="DG40" s="254">
        <f t="shared" si="44"/>
        <v>40</v>
      </c>
      <c r="DH40" s="254" t="str">
        <f t="shared" si="45"/>
        <v>Control</v>
      </c>
      <c r="DI40" s="254">
        <f t="shared" si="46"/>
        <v>104</v>
      </c>
      <c r="DJ40" s="254">
        <f t="shared" si="47"/>
        <v>303</v>
      </c>
      <c r="DK40" s="121">
        <f t="shared" si="48"/>
        <v>30.159784218991618</v>
      </c>
      <c r="DL40" s="121">
        <f t="shared" si="49"/>
        <v>18.742645976498213</v>
      </c>
      <c r="DM40" s="121">
        <f t="shared" si="50"/>
        <v>64.864371635366794</v>
      </c>
      <c r="DN40" s="121">
        <f t="shared" si="51"/>
        <v>0</v>
      </c>
      <c r="DO40" s="121">
        <f t="shared" si="52"/>
        <v>0.48857984721633391</v>
      </c>
      <c r="DP40" s="121">
        <f t="shared" si="53"/>
        <v>7.7121220971701376</v>
      </c>
      <c r="DQ40" s="121">
        <f t="shared" si="54"/>
        <v>6.2094009828556969</v>
      </c>
      <c r="DR40" s="121">
        <f t="shared" si="55"/>
        <v>42.037730489089029</v>
      </c>
      <c r="DS40" s="121">
        <f t="shared" si="56"/>
        <v>0</v>
      </c>
      <c r="DT40" s="121">
        <f t="shared" si="57"/>
        <v>0</v>
      </c>
      <c r="DU40" s="121">
        <f t="shared" si="58"/>
        <v>0</v>
      </c>
      <c r="DV40" s="122">
        <f t="shared" si="59"/>
        <v>2.5</v>
      </c>
      <c r="DW40" s="157"/>
      <c r="DX40" s="157">
        <f t="shared" si="60"/>
        <v>40</v>
      </c>
      <c r="DY40" s="157">
        <f t="shared" si="18"/>
        <v>45</v>
      </c>
      <c r="DZ40" s="238" t="e">
        <f>#REF!</f>
        <v>#REF!</v>
      </c>
      <c r="EA40" s="180"/>
      <c r="EB40" s="180"/>
      <c r="EC40" s="180"/>
      <c r="ED40" s="180"/>
      <c r="EE40" s="180"/>
      <c r="EF40" s="180"/>
      <c r="EG40" s="180"/>
      <c r="EH40" s="180"/>
      <c r="EI40" s="180"/>
      <c r="EJ40" s="180"/>
      <c r="EK40" s="180"/>
      <c r="EL40" s="180"/>
      <c r="EM40" s="180"/>
      <c r="EN40" s="50"/>
      <c r="EO40" s="50"/>
      <c r="EP40" s="55"/>
      <c r="EQ40" s="50"/>
      <c r="ER40" s="50"/>
      <c r="ES40" s="50">
        <f t="shared" si="19"/>
        <v>0</v>
      </c>
      <c r="ET40" s="50">
        <f t="shared" si="20"/>
        <v>0</v>
      </c>
      <c r="EU40" s="50">
        <f t="shared" si="21"/>
        <v>0</v>
      </c>
      <c r="EV40" s="56"/>
      <c r="EW40" s="56"/>
      <c r="EX40" s="56">
        <f t="shared" si="71"/>
        <v>13.571902898546229</v>
      </c>
      <c r="EY40" s="56">
        <f t="shared" si="72"/>
        <v>8.4341906894241969</v>
      </c>
      <c r="EZ40" s="56"/>
      <c r="FA40" s="56"/>
      <c r="FB40" s="56"/>
      <c r="FC40" s="56"/>
      <c r="FD40" s="54"/>
    </row>
    <row r="41" spans="1:160" s="45" customFormat="1" ht="18" customHeight="1">
      <c r="A41" s="6"/>
      <c r="B41">
        <v>40</v>
      </c>
      <c r="C41" s="171" t="s">
        <v>278</v>
      </c>
      <c r="D41">
        <v>105</v>
      </c>
      <c r="E41" s="171">
        <v>2009</v>
      </c>
      <c r="F41">
        <v>45</v>
      </c>
      <c r="G41" s="144">
        <v>66.310732950000002</v>
      </c>
      <c r="H41" s="144">
        <v>16.013422425000002</v>
      </c>
      <c r="I41" s="144"/>
      <c r="J41" s="144">
        <v>20.388218235000004</v>
      </c>
      <c r="K41" s="144"/>
      <c r="L41" s="144">
        <v>8.7534204449999997</v>
      </c>
      <c r="M41" s="144"/>
      <c r="N41" s="144"/>
      <c r="O41" s="80"/>
      <c r="P41" s="80"/>
      <c r="Q41" s="230">
        <f t="shared" si="22"/>
        <v>111.46579405500002</v>
      </c>
      <c r="R41" s="52">
        <f t="shared" si="23"/>
        <v>0.93141013438160636</v>
      </c>
      <c r="S41" s="52">
        <f t="shared" si="24"/>
        <v>1.5026124455754231</v>
      </c>
      <c r="T41" s="52">
        <f t="shared" si="25"/>
        <v>1.4934095206656177</v>
      </c>
      <c r="U41" s="52">
        <f t="shared" si="26"/>
        <v>8.7182423554574659E-2</v>
      </c>
      <c r="V41" s="52">
        <f t="shared" si="27"/>
        <v>1.3366043185946961</v>
      </c>
      <c r="W41" s="52">
        <f t="shared" si="28"/>
        <v>13.410960388015063</v>
      </c>
      <c r="X41" s="52">
        <f t="shared" si="29"/>
        <v>144.33151730180577</v>
      </c>
      <c r="Y41" s="52">
        <f t="shared" si="30"/>
        <v>1.0303924787731598</v>
      </c>
      <c r="Z41" s="52">
        <f t="shared" si="31"/>
        <v>1.0236582017663536</v>
      </c>
      <c r="AA41" s="52">
        <f t="shared" si="32"/>
        <v>1.0240510240372682</v>
      </c>
      <c r="AB41" s="52">
        <f t="shared" si="33"/>
        <v>1.0231972154486617</v>
      </c>
      <c r="AC41" s="52">
        <f t="shared" si="34"/>
        <v>0.55509144526768428</v>
      </c>
      <c r="AD41" s="52">
        <f t="shared" si="35"/>
        <v>0.55464261172440621</v>
      </c>
      <c r="AE41" s="52">
        <f t="shared" si="36"/>
        <v>0.55955185345223157</v>
      </c>
      <c r="AF41" s="52">
        <f t="shared" si="37"/>
        <v>0.35540561183732011</v>
      </c>
      <c r="AG41" s="52">
        <f t="shared" si="38"/>
        <v>0.36</v>
      </c>
      <c r="AH41" s="52">
        <f t="shared" si="39"/>
        <v>0.35770280591866005</v>
      </c>
      <c r="AI41" s="64" t="s">
        <v>152</v>
      </c>
      <c r="AJ41" s="64"/>
      <c r="AK41" s="64"/>
      <c r="AL41" s="45">
        <f t="shared" si="40"/>
        <v>45</v>
      </c>
      <c r="AM41" s="65"/>
      <c r="AN41" s="145" t="e">
        <f>#REF!</f>
        <v>#REF!</v>
      </c>
      <c r="AO41" s="149"/>
      <c r="AP41" s="183"/>
      <c r="AQ41" s="149"/>
      <c r="AR41" s="147">
        <f t="shared" si="41"/>
        <v>1</v>
      </c>
      <c r="AS41">
        <v>0</v>
      </c>
      <c r="AT41">
        <v>1</v>
      </c>
      <c r="AU41">
        <v>1</v>
      </c>
      <c r="AV41">
        <v>7</v>
      </c>
      <c r="AW41">
        <v>4</v>
      </c>
      <c r="AX41">
        <v>8</v>
      </c>
      <c r="AY41" s="229"/>
      <c r="AZ41" s="229"/>
      <c r="BA41" s="229"/>
      <c r="BB41" s="150"/>
      <c r="BC41">
        <v>16</v>
      </c>
      <c r="BD41">
        <v>14</v>
      </c>
      <c r="BE41">
        <v>2</v>
      </c>
      <c r="BF41" s="57">
        <v>2</v>
      </c>
      <c r="BG41" s="57">
        <v>2</v>
      </c>
      <c r="BH41" s="57">
        <v>3</v>
      </c>
      <c r="BI41" s="57">
        <v>11.3</v>
      </c>
      <c r="BJ41" s="189">
        <f t="shared" si="69"/>
        <v>105</v>
      </c>
      <c r="BK41" s="173">
        <f t="shared" si="70"/>
        <v>45</v>
      </c>
      <c r="BL41" s="86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126"/>
      <c r="CA41" s="97"/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61"/>
      <c r="CN41" s="61"/>
      <c r="CO41" s="126"/>
      <c r="CP41" s="90"/>
      <c r="CQ41" s="90"/>
      <c r="CR41" s="69"/>
      <c r="CS41" s="69"/>
      <c r="CT41" s="69"/>
      <c r="CU41" s="69"/>
      <c r="CV41" s="90"/>
      <c r="CW41" s="69"/>
      <c r="CX41" s="69"/>
      <c r="CY41" s="69"/>
      <c r="CZ41" s="69"/>
      <c r="DA41" s="90"/>
      <c r="DB41" s="69"/>
      <c r="DC41" s="69"/>
      <c r="DD41" s="69"/>
      <c r="DE41" s="69"/>
      <c r="DF41" s="131"/>
      <c r="DG41" s="254">
        <f t="shared" si="44"/>
        <v>40</v>
      </c>
      <c r="DH41" s="254" t="str">
        <f t="shared" si="45"/>
        <v>Control</v>
      </c>
      <c r="DI41" s="254">
        <f t="shared" si="46"/>
        <v>105</v>
      </c>
      <c r="DJ41" s="254">
        <f t="shared" si="47"/>
        <v>45</v>
      </c>
      <c r="DK41" s="121">
        <f t="shared" si="48"/>
        <v>52.591435595139806</v>
      </c>
      <c r="DL41" s="121">
        <f t="shared" si="49"/>
        <v>23.285253359540157</v>
      </c>
      <c r="DM41" s="121">
        <f t="shared" si="50"/>
        <v>89.604571239937059</v>
      </c>
      <c r="DN41" s="121">
        <f t="shared" si="51"/>
        <v>0.49226765237917797</v>
      </c>
      <c r="DO41" s="121">
        <f t="shared" si="52"/>
        <v>6.5551745784145705</v>
      </c>
      <c r="DP41" s="121">
        <f t="shared" si="53"/>
        <v>6.3218722452025586</v>
      </c>
      <c r="DQ41" s="121">
        <f t="shared" si="54"/>
        <v>0</v>
      </c>
      <c r="DR41" s="121">
        <f t="shared" si="55"/>
        <v>0</v>
      </c>
      <c r="DS41" s="121">
        <f t="shared" si="56"/>
        <v>0</v>
      </c>
      <c r="DT41" s="121">
        <f t="shared" si="57"/>
        <v>0</v>
      </c>
      <c r="DU41" s="121">
        <f t="shared" si="58"/>
        <v>0</v>
      </c>
      <c r="DV41" s="122">
        <f t="shared" si="59"/>
        <v>4.5</v>
      </c>
      <c r="DW41" s="157"/>
      <c r="DX41" s="157">
        <f t="shared" si="60"/>
        <v>40</v>
      </c>
      <c r="DY41" s="157">
        <f t="shared" si="18"/>
        <v>157</v>
      </c>
      <c r="DZ41" s="238" t="e">
        <f>#REF!</f>
        <v>#REF!</v>
      </c>
      <c r="EA41" s="180"/>
      <c r="EB41" s="180"/>
      <c r="EC41" s="180"/>
      <c r="ED41" s="180"/>
      <c r="EE41" s="180"/>
      <c r="EF41" s="180"/>
      <c r="EG41" s="180"/>
      <c r="EH41" s="180"/>
      <c r="EI41" s="180"/>
      <c r="EJ41" s="180"/>
      <c r="EK41" s="180"/>
      <c r="EL41" s="180"/>
      <c r="EM41" s="180"/>
      <c r="EN41" s="50">
        <f t="shared" si="61"/>
        <v>0.23251219512195123</v>
      </c>
      <c r="EO41" s="50">
        <f t="shared" si="62"/>
        <v>3.8948170731707319</v>
      </c>
      <c r="EP41" s="55">
        <f t="shared" si="63"/>
        <v>2.9512195121951219</v>
      </c>
      <c r="EQ41" s="50">
        <f>4.656*AR41*(((BL41/2.54)^2)+((BM41/2.54)^2)+((BN41/2.54)^2)+((BO41)/2.54^2)+((BP41/2.54)^2)+((BQ41/2.54)^2)+((BR41/2.54)^2)+((BS41/2.54)^2)+((BT41/2.54)^2)+((BU41/2.54)^2)+((BV41/2.54)^2)+((BW41/2.54)^2)+((BX41/2.54)^2)+((BY41/2.54)^2)+((BZ41/2.54)^2))/(BI41*3.28)</f>
        <v>0</v>
      </c>
      <c r="ER41" s="50">
        <f>3.492*AR41*((CA41/2.54)^2 + (CB41/2.54)^2 + (CC41/2.54)^2 + (CD41/2.54)^2 + (CE41/2.54)^2 + (CF41/2.54)^2 + (CG41/2.54)^2 +(CH41/2.54)^2 +(CI41/2.54)^2 + (CJ41/2.54)^2 +(CK41/2.54)^2 + (CL41/2.54)^2 +(CM41/2.54)^2 + (CN41/2.54)^2 + (CO41/2.54)^2)/(BI41*3.28)</f>
        <v>0</v>
      </c>
      <c r="ES41" s="50">
        <f t="shared" si="19"/>
        <v>0</v>
      </c>
      <c r="ET41" s="50">
        <f t="shared" si="20"/>
        <v>0</v>
      </c>
      <c r="EU41" s="50">
        <f t="shared" si="21"/>
        <v>0</v>
      </c>
      <c r="EV41" s="56">
        <f t="shared" si="64"/>
        <v>7.0785487804878047</v>
      </c>
      <c r="EW41" s="56">
        <f t="shared" si="65"/>
        <v>0</v>
      </c>
      <c r="EX41" s="56">
        <f t="shared" si="71"/>
        <v>23.666146017812913</v>
      </c>
      <c r="EY41" s="56">
        <f t="shared" si="72"/>
        <v>10.478364011793071</v>
      </c>
      <c r="EZ41" s="56">
        <f t="shared" si="68"/>
        <v>7.0785487804878047</v>
      </c>
      <c r="FA41" s="56"/>
      <c r="FB41" s="56"/>
      <c r="FC41" s="56"/>
      <c r="FD41" s="54"/>
    </row>
    <row r="42" spans="1:160" s="45" customFormat="1" ht="18" customHeight="1">
      <c r="A42" s="6"/>
      <c r="B42">
        <v>40</v>
      </c>
      <c r="C42" s="171" t="s">
        <v>278</v>
      </c>
      <c r="D42">
        <v>105</v>
      </c>
      <c r="E42" s="171">
        <v>2009</v>
      </c>
      <c r="F42">
        <v>157</v>
      </c>
      <c r="G42" s="144">
        <v>66.310732950000002</v>
      </c>
      <c r="H42" s="144">
        <v>16.013422425000002</v>
      </c>
      <c r="I42" s="144"/>
      <c r="J42" s="144">
        <v>20.388218235000004</v>
      </c>
      <c r="K42" s="144"/>
      <c r="L42" s="144">
        <v>8.7534204449999997</v>
      </c>
      <c r="M42" s="144"/>
      <c r="N42" s="230"/>
      <c r="O42" s="80"/>
      <c r="P42" s="80"/>
      <c r="Q42" s="230">
        <f t="shared" si="22"/>
        <v>111.46579405500002</v>
      </c>
      <c r="R42" s="52">
        <f t="shared" si="23"/>
        <v>0.93141013438160636</v>
      </c>
      <c r="S42" s="52">
        <f t="shared" si="24"/>
        <v>1.5026124455754231</v>
      </c>
      <c r="T42" s="52">
        <f t="shared" si="25"/>
        <v>1.4934095206656177</v>
      </c>
      <c r="U42" s="52">
        <f t="shared" si="26"/>
        <v>8.7182423554574659E-2</v>
      </c>
      <c r="V42" s="52">
        <f t="shared" si="27"/>
        <v>1.3366043185946961</v>
      </c>
      <c r="W42" s="52">
        <f t="shared" si="28"/>
        <v>13.410960388015063</v>
      </c>
      <c r="X42" s="52">
        <f t="shared" si="29"/>
        <v>144.33151730180577</v>
      </c>
      <c r="Y42" s="52">
        <f t="shared" si="30"/>
        <v>1.0303924787731598</v>
      </c>
      <c r="Z42" s="52">
        <f t="shared" si="31"/>
        <v>1.0236582017663536</v>
      </c>
      <c r="AA42" s="52">
        <f t="shared" si="32"/>
        <v>1.0240510240372682</v>
      </c>
      <c r="AB42" s="52">
        <f t="shared" si="33"/>
        <v>1.0231972154486617</v>
      </c>
      <c r="AC42" s="52">
        <f t="shared" si="34"/>
        <v>0.55509144526768428</v>
      </c>
      <c r="AD42" s="52">
        <f t="shared" si="35"/>
        <v>0.55464261172440621</v>
      </c>
      <c r="AE42" s="52">
        <f t="shared" si="36"/>
        <v>0.55955185345223157</v>
      </c>
      <c r="AF42" s="52">
        <f t="shared" si="37"/>
        <v>0.35540561183732011</v>
      </c>
      <c r="AG42" s="52">
        <f t="shared" si="38"/>
        <v>0.36</v>
      </c>
      <c r="AH42" s="52">
        <f t="shared" si="39"/>
        <v>0.35770280591866005</v>
      </c>
      <c r="AI42" s="64" t="s">
        <v>152</v>
      </c>
      <c r="AJ42" s="64"/>
      <c r="AK42" s="64"/>
      <c r="AL42" s="45">
        <f t="shared" si="40"/>
        <v>157</v>
      </c>
      <c r="AM42" s="65"/>
      <c r="AN42" s="145" t="e">
        <f>#REF!</f>
        <v>#REF!</v>
      </c>
      <c r="AO42" s="149"/>
      <c r="AP42" s="183"/>
      <c r="AQ42" s="149"/>
      <c r="AR42" s="147">
        <f t="shared" si="41"/>
        <v>1</v>
      </c>
      <c r="AS42">
        <v>2</v>
      </c>
      <c r="AT42">
        <v>5</v>
      </c>
      <c r="AU42">
        <v>5</v>
      </c>
      <c r="AV42">
        <v>0</v>
      </c>
      <c r="AW42">
        <v>0</v>
      </c>
      <c r="AX42">
        <v>3</v>
      </c>
      <c r="AY42" s="229"/>
      <c r="AZ42" s="229"/>
      <c r="BA42" s="229"/>
      <c r="BB42" s="151"/>
      <c r="BC42">
        <v>10</v>
      </c>
      <c r="BD42">
        <v>0</v>
      </c>
      <c r="BE42">
        <v>1</v>
      </c>
      <c r="BF42" s="57">
        <v>2</v>
      </c>
      <c r="BG42" s="57">
        <v>2</v>
      </c>
      <c r="BH42" s="57">
        <v>3</v>
      </c>
      <c r="BI42" s="57">
        <v>11.3</v>
      </c>
      <c r="BJ42" s="189">
        <f t="shared" si="69"/>
        <v>105</v>
      </c>
      <c r="BK42" s="173">
        <f t="shared" si="70"/>
        <v>157</v>
      </c>
      <c r="BL42" s="86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126"/>
      <c r="CA42" s="97"/>
      <c r="CB42" s="96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61"/>
      <c r="CN42" s="61"/>
      <c r="CO42" s="126"/>
      <c r="CP42" s="90"/>
      <c r="CQ42" s="90"/>
      <c r="CR42" s="69"/>
      <c r="CS42" s="69"/>
      <c r="CT42" s="69"/>
      <c r="CU42" s="69"/>
      <c r="CV42" s="90"/>
      <c r="CW42" s="69"/>
      <c r="CX42" s="69"/>
      <c r="CY42" s="69"/>
      <c r="CZ42" s="69"/>
      <c r="DA42" s="90"/>
      <c r="DB42" s="69"/>
      <c r="DC42" s="69"/>
      <c r="DD42" s="69"/>
      <c r="DE42" s="69"/>
      <c r="DF42" s="131"/>
      <c r="DG42" s="254">
        <f t="shared" si="44"/>
        <v>40</v>
      </c>
      <c r="DH42" s="254" t="str">
        <f t="shared" si="45"/>
        <v>Control</v>
      </c>
      <c r="DI42" s="254">
        <f t="shared" si="46"/>
        <v>105</v>
      </c>
      <c r="DJ42" s="254">
        <f t="shared" si="47"/>
        <v>157</v>
      </c>
      <c r="DK42" s="121">
        <f t="shared" si="48"/>
        <v>15.02612445575423</v>
      </c>
      <c r="DL42" s="121">
        <f t="shared" si="49"/>
        <v>23.285253359540157</v>
      </c>
      <c r="DM42" s="121">
        <f t="shared" si="50"/>
        <v>52.269333223296627</v>
      </c>
      <c r="DN42" s="121">
        <f t="shared" si="51"/>
        <v>0.30766728273698624</v>
      </c>
      <c r="DO42" s="121">
        <f t="shared" si="52"/>
        <v>0</v>
      </c>
      <c r="DP42" s="121">
        <f t="shared" si="53"/>
        <v>3.1609361226012793</v>
      </c>
      <c r="DQ42" s="121">
        <f t="shared" si="54"/>
        <v>0</v>
      </c>
      <c r="DR42" s="121">
        <f t="shared" si="55"/>
        <v>0</v>
      </c>
      <c r="DS42" s="121">
        <f t="shared" si="56"/>
        <v>0</v>
      </c>
      <c r="DT42" s="121">
        <f t="shared" si="57"/>
        <v>0</v>
      </c>
      <c r="DU42" s="121">
        <f t="shared" si="58"/>
        <v>0</v>
      </c>
      <c r="DV42" s="122">
        <f t="shared" si="59"/>
        <v>4</v>
      </c>
      <c r="DW42" s="157"/>
      <c r="DX42" s="157">
        <f t="shared" si="60"/>
        <v>40</v>
      </c>
      <c r="DY42" s="157">
        <f t="shared" si="18"/>
        <v>183</v>
      </c>
      <c r="DZ42" s="238" t="e">
        <f>#REF!</f>
        <v>#REF!</v>
      </c>
      <c r="EA42" s="180"/>
      <c r="EB42" s="180"/>
      <c r="EC42" s="180"/>
      <c r="ED42" s="180"/>
      <c r="EE42" s="180"/>
      <c r="EF42" s="180"/>
      <c r="EG42" s="180"/>
      <c r="EH42" s="180"/>
      <c r="EI42" s="180"/>
      <c r="EJ42" s="180"/>
      <c r="EK42" s="180"/>
      <c r="EL42" s="180"/>
      <c r="EM42" s="180"/>
      <c r="EN42" s="50">
        <f t="shared" si="61"/>
        <v>0.14532012195121952</v>
      </c>
      <c r="EO42" s="50">
        <f t="shared" si="62"/>
        <v>0</v>
      </c>
      <c r="EP42" s="55">
        <f t="shared" si="63"/>
        <v>1.475609756097561</v>
      </c>
      <c r="EQ42" s="50">
        <f>4.656*AR42*(((BL42/2.54)^2)+((BM42/2.54)^2)+((BN42/2.54)^2)+((BO42)/2.54^2)+((BP42/2.54)^2)+((BQ42/2.54)^2)+((BR42/2.54)^2)+((BS42/2.54)^2)+((BT42/2.54)^2)+((BU42/2.54)^2)+((BV42/2.54)^2)+((BW42/2.54)^2)+((BX42/2.54)^2)+((BY42/2.54)^2)+((BZ42/2.54)^2))/(BI42*3.28)</f>
        <v>0</v>
      </c>
      <c r="ER42" s="50">
        <f>3.492*AR42*((CA42/2.54)^2 + (CB42/2.54)^2 + (CC42/2.54)^2 + (CD42/2.54)^2 + (CE42/2.54)^2 + (CF42/2.54)^2 + (CG42/2.54)^2 +(CH42/2.54)^2 +(CI42/2.54)^2 + (CJ42/2.54)^2 +(CK42/2.54)^2 + (CL42/2.54)^2 +(CM42/2.54)^2 + (CN42/2.54)^2 + (CO42/2.54)^2)/(BI42*3.28)</f>
        <v>0</v>
      </c>
      <c r="ES42" s="50">
        <f t="shared" si="19"/>
        <v>0</v>
      </c>
      <c r="ET42" s="50">
        <f t="shared" si="20"/>
        <v>0</v>
      </c>
      <c r="EU42" s="50">
        <f t="shared" si="21"/>
        <v>0</v>
      </c>
      <c r="EV42" s="56">
        <f t="shared" si="64"/>
        <v>1.6209298780487804</v>
      </c>
      <c r="EW42" s="56">
        <f t="shared" si="65"/>
        <v>0</v>
      </c>
      <c r="EX42" s="56">
        <f t="shared" si="71"/>
        <v>6.7617560050894037</v>
      </c>
      <c r="EY42" s="56">
        <f t="shared" si="72"/>
        <v>10.478364011793071</v>
      </c>
      <c r="EZ42" s="56">
        <f t="shared" si="68"/>
        <v>1.6209298780487804</v>
      </c>
      <c r="FA42" s="56"/>
      <c r="FB42" s="56"/>
      <c r="FC42" s="56"/>
      <c r="FD42" s="54"/>
    </row>
    <row r="43" spans="1:160" s="45" customFormat="1" ht="18" customHeight="1">
      <c r="A43" s="6"/>
      <c r="B43">
        <v>40</v>
      </c>
      <c r="C43" s="171" t="s">
        <v>278</v>
      </c>
      <c r="D43">
        <v>106</v>
      </c>
      <c r="E43" s="171">
        <v>2009</v>
      </c>
      <c r="F43">
        <v>183</v>
      </c>
      <c r="G43" s="144">
        <v>27.350003835000003</v>
      </c>
      <c r="H43" s="144">
        <v>5.5373841600000002</v>
      </c>
      <c r="I43" s="144"/>
      <c r="J43" s="144"/>
      <c r="K43" s="144">
        <v>15.067427759999999</v>
      </c>
      <c r="L43" s="144">
        <v>16.186112250000001</v>
      </c>
      <c r="M43" s="144"/>
      <c r="N43" s="230"/>
      <c r="O43" s="80"/>
      <c r="P43" s="80"/>
      <c r="Q43" s="230">
        <f t="shared" si="22"/>
        <v>64.140928005000006</v>
      </c>
      <c r="R43" s="52">
        <f t="shared" si="23"/>
        <v>0.8407520585992494</v>
      </c>
      <c r="S43" s="52">
        <f t="shared" si="24"/>
        <v>1.4540862280559701</v>
      </c>
      <c r="T43" s="52">
        <f t="shared" si="25"/>
        <v>1.4304059812720198</v>
      </c>
      <c r="U43" s="52">
        <f t="shared" si="26"/>
        <v>0.11105296138597706</v>
      </c>
      <c r="V43" s="52">
        <f t="shared" si="27"/>
        <v>1.3812264870909547</v>
      </c>
      <c r="W43" s="52">
        <f t="shared" si="28"/>
        <v>14.67114093495411</v>
      </c>
      <c r="X43" s="52">
        <f t="shared" si="29"/>
        <v>118.74767266167339</v>
      </c>
      <c r="Y43" s="52">
        <f t="shared" si="30"/>
        <v>1.0267875719044173</v>
      </c>
      <c r="Z43" s="52">
        <f t="shared" si="31"/>
        <v>1.0223491128408408</v>
      </c>
      <c r="AA43" s="52">
        <f t="shared" si="32"/>
        <v>1.0233868384954308</v>
      </c>
      <c r="AB43" s="52">
        <f t="shared" si="33"/>
        <v>1.0218871459957759</v>
      </c>
      <c r="AC43" s="52">
        <f t="shared" si="34"/>
        <v>0.55754277989495693</v>
      </c>
      <c r="AD43" s="52">
        <f t="shared" si="35"/>
        <v>0.56236288836650739</v>
      </c>
      <c r="AE43" s="52">
        <f t="shared" si="36"/>
        <v>0.55217840040432686</v>
      </c>
      <c r="AF43" s="52">
        <f t="shared" si="37"/>
        <v>0.35413330974147011</v>
      </c>
      <c r="AG43" s="52">
        <f t="shared" si="38"/>
        <v>0.35999999999999993</v>
      </c>
      <c r="AH43" s="52">
        <f t="shared" si="39"/>
        <v>0.35706665487073502</v>
      </c>
      <c r="AI43" s="64" t="s">
        <v>152</v>
      </c>
      <c r="AJ43" s="64"/>
      <c r="AK43" s="64"/>
      <c r="AL43" s="45">
        <f t="shared" si="40"/>
        <v>183</v>
      </c>
      <c r="AM43" s="65"/>
      <c r="AN43" s="145" t="e">
        <f>#REF!</f>
        <v>#REF!</v>
      </c>
      <c r="AO43" s="149"/>
      <c r="AP43" s="183"/>
      <c r="AQ43" s="149"/>
      <c r="AR43" s="147">
        <f t="shared" si="41"/>
        <v>1</v>
      </c>
      <c r="AS43">
        <v>0</v>
      </c>
      <c r="AT43">
        <v>0</v>
      </c>
      <c r="AU43">
        <v>4</v>
      </c>
      <c r="AV43">
        <v>1</v>
      </c>
      <c r="AW43">
        <v>3</v>
      </c>
      <c r="AX43">
        <v>8</v>
      </c>
      <c r="AY43" s="229"/>
      <c r="AZ43" s="229"/>
      <c r="BA43" s="229"/>
      <c r="BB43" s="150"/>
      <c r="BC43">
        <v>12</v>
      </c>
      <c r="BD43">
        <v>11</v>
      </c>
      <c r="BE43">
        <v>3</v>
      </c>
      <c r="BF43" s="57">
        <v>2</v>
      </c>
      <c r="BG43" s="57">
        <v>2</v>
      </c>
      <c r="BH43" s="57">
        <v>3</v>
      </c>
      <c r="BI43" s="57">
        <v>11.3</v>
      </c>
      <c r="BJ43" s="189">
        <f t="shared" si="69"/>
        <v>106</v>
      </c>
      <c r="BK43" s="173">
        <f t="shared" si="70"/>
        <v>183</v>
      </c>
      <c r="BL43" s="86">
        <v>16</v>
      </c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126"/>
      <c r="CA43" s="97"/>
      <c r="CB43" s="96"/>
      <c r="CC43" s="96"/>
      <c r="CD43" s="96"/>
      <c r="CE43" s="96"/>
      <c r="CF43" s="96"/>
      <c r="CG43" s="96"/>
      <c r="CH43" s="96"/>
      <c r="CI43" s="96"/>
      <c r="CJ43" s="96"/>
      <c r="CK43" s="96"/>
      <c r="CL43" s="96"/>
      <c r="CM43" s="61"/>
      <c r="CN43" s="61"/>
      <c r="CO43" s="126"/>
      <c r="CP43" s="90"/>
      <c r="CQ43" s="90"/>
      <c r="CR43" s="69"/>
      <c r="CS43" s="69"/>
      <c r="CT43" s="69"/>
      <c r="CU43" s="69"/>
      <c r="CV43" s="90"/>
      <c r="CW43" s="69"/>
      <c r="CX43" s="69"/>
      <c r="CY43" s="69"/>
      <c r="CZ43" s="69"/>
      <c r="DA43" s="90"/>
      <c r="DB43" s="69"/>
      <c r="DC43" s="69"/>
      <c r="DD43" s="69"/>
      <c r="DE43" s="69"/>
      <c r="DF43" s="131"/>
      <c r="DG43" s="254">
        <f t="shared" si="44"/>
        <v>40</v>
      </c>
      <c r="DH43" s="254" t="str">
        <f t="shared" si="45"/>
        <v>Control</v>
      </c>
      <c r="DI43" s="254">
        <f t="shared" si="46"/>
        <v>106</v>
      </c>
      <c r="DJ43" s="254">
        <f t="shared" si="47"/>
        <v>183</v>
      </c>
      <c r="DK43" s="121">
        <f t="shared" si="48"/>
        <v>7.2704311402798503</v>
      </c>
      <c r="DL43" s="121">
        <f t="shared" si="49"/>
        <v>12.611280878988742</v>
      </c>
      <c r="DM43" s="121">
        <f t="shared" si="50"/>
        <v>28.608119625440395</v>
      </c>
      <c r="DN43" s="121">
        <f t="shared" si="51"/>
        <v>0.47071209069720188</v>
      </c>
      <c r="DO43" s="121">
        <f t="shared" si="52"/>
        <v>5.3896259390549144</v>
      </c>
      <c r="DP43" s="121">
        <f t="shared" si="53"/>
        <v>10.230533702299507</v>
      </c>
      <c r="DQ43" s="121">
        <f t="shared" si="54"/>
        <v>10.116875283417174</v>
      </c>
      <c r="DR43" s="121">
        <f t="shared" si="55"/>
        <v>0</v>
      </c>
      <c r="DS43" s="121">
        <f t="shared" si="56"/>
        <v>0</v>
      </c>
      <c r="DT43" s="121">
        <f t="shared" si="57"/>
        <v>0</v>
      </c>
      <c r="DU43" s="121">
        <f t="shared" si="58"/>
        <v>0</v>
      </c>
      <c r="DV43" s="122">
        <f t="shared" si="59"/>
        <v>6</v>
      </c>
      <c r="DW43" s="157"/>
      <c r="DX43" s="157">
        <f t="shared" si="60"/>
        <v>40</v>
      </c>
      <c r="DY43" s="157">
        <f t="shared" si="18"/>
        <v>246</v>
      </c>
      <c r="DZ43" s="238" t="e">
        <f>#REF!</f>
        <v>#REF!</v>
      </c>
      <c r="EA43" s="180"/>
      <c r="EB43" s="180"/>
      <c r="EC43" s="180"/>
      <c r="ED43" s="180"/>
      <c r="EE43" s="180"/>
      <c r="EF43" s="180"/>
      <c r="EG43" s="180"/>
      <c r="EH43" s="180"/>
      <c r="EI43" s="180"/>
      <c r="EJ43" s="180"/>
      <c r="EK43" s="180"/>
      <c r="EL43" s="180"/>
      <c r="EM43" s="180"/>
      <c r="EN43" s="50">
        <f t="shared" si="61"/>
        <v>0.1743841463414634</v>
      </c>
      <c r="EO43" s="50">
        <f t="shared" si="62"/>
        <v>3.0602134146341462</v>
      </c>
      <c r="EP43" s="55">
        <f t="shared" si="63"/>
        <v>4.4268292682926829</v>
      </c>
      <c r="EQ43" s="50">
        <f>4.656*AR43*(((BL43/2.54)^2)+((BM43/2.54)^2)+((BN43/2.54)^2)+((BO43)/2.54^2)+((BP43/2.54)^2)+((BQ43/2.54)^2)+((BR43/2.54)^2)+((BS43/2.54)^2)+((BT43/2.54)^2)+((BU43/2.54)^2)+((BV43/2.54)^2)+((BW43/2.54)^2)+((BX43/2.54)^2)+((BY43/2.54)^2)+((BZ43/2.54)^2))/(BI43*3.28)</f>
        <v>4.9846333234647897</v>
      </c>
      <c r="ER43" s="50">
        <f>3.492*AR43*((CA43/2.54)^2 + (CB43/2.54)^2 + (CC43/2.54)^2 + (CD43/2.54)^2 + (CE43/2.54)^2 + (CF43/2.54)^2 + (CG43/2.54)^2 +(CH43/2.54)^2 +(CI43/2.54)^2 + (CJ43/2.54)^2 +(CK43/2.54)^2 + (CL43/2.54)^2 +(CM43/2.54)^2 + (CN43/2.54)^2 + (CO43/2.54)^2)/(BI43*3.28)</f>
        <v>0</v>
      </c>
      <c r="ES43" s="50">
        <f t="shared" si="19"/>
        <v>0</v>
      </c>
      <c r="ET43" s="50">
        <f t="shared" si="20"/>
        <v>0</v>
      </c>
      <c r="EU43" s="50">
        <f t="shared" si="21"/>
        <v>0</v>
      </c>
      <c r="EV43" s="56">
        <f t="shared" si="64"/>
        <v>7.6614268292682919</v>
      </c>
      <c r="EW43" s="56">
        <f t="shared" si="65"/>
        <v>4.9846333234647897</v>
      </c>
      <c r="EX43" s="56">
        <f t="shared" si="71"/>
        <v>3.2716940131259329</v>
      </c>
      <c r="EY43" s="56">
        <f t="shared" si="72"/>
        <v>5.6750763955449344</v>
      </c>
      <c r="EZ43" s="56">
        <f t="shared" si="68"/>
        <v>12.646060152733082</v>
      </c>
      <c r="FA43" s="56"/>
      <c r="FB43" s="56"/>
      <c r="FC43" s="56"/>
      <c r="FD43" s="54"/>
    </row>
    <row r="44" spans="1:160" s="45" customFormat="1" ht="18" customHeight="1">
      <c r="A44" s="6"/>
      <c r="B44">
        <v>40</v>
      </c>
      <c r="C44" s="171" t="s">
        <v>278</v>
      </c>
      <c r="D44">
        <v>106</v>
      </c>
      <c r="E44" s="171">
        <v>2009</v>
      </c>
      <c r="F44">
        <v>246</v>
      </c>
      <c r="G44" s="144">
        <v>27.350003835000003</v>
      </c>
      <c r="H44" s="144">
        <v>5.5373841600000002</v>
      </c>
      <c r="I44" s="144"/>
      <c r="J44" s="144"/>
      <c r="K44" s="144">
        <v>15.067427759999999</v>
      </c>
      <c r="L44" s="144">
        <v>16.186112250000001</v>
      </c>
      <c r="M44" s="144"/>
      <c r="N44" s="230"/>
      <c r="O44" s="80"/>
      <c r="P44" s="80"/>
      <c r="Q44" s="230">
        <f t="shared" si="22"/>
        <v>64.140928005000006</v>
      </c>
      <c r="R44" s="52">
        <f t="shared" si="23"/>
        <v>0.8407520585992494</v>
      </c>
      <c r="S44" s="52">
        <f t="shared" si="24"/>
        <v>1.4540862280559701</v>
      </c>
      <c r="T44" s="52">
        <f t="shared" si="25"/>
        <v>1.4304059812720198</v>
      </c>
      <c r="U44" s="52">
        <f t="shared" si="26"/>
        <v>0.11105296138597706</v>
      </c>
      <c r="V44" s="52">
        <f t="shared" si="27"/>
        <v>1.3812264870909547</v>
      </c>
      <c r="W44" s="52">
        <f t="shared" si="28"/>
        <v>14.67114093495411</v>
      </c>
      <c r="X44" s="52">
        <f t="shared" si="29"/>
        <v>118.74767266167339</v>
      </c>
      <c r="Y44" s="52">
        <f t="shared" si="30"/>
        <v>1.0267875719044173</v>
      </c>
      <c r="Z44" s="52">
        <f t="shared" si="31"/>
        <v>1.0223491128408408</v>
      </c>
      <c r="AA44" s="52">
        <f t="shared" si="32"/>
        <v>1.0233868384954308</v>
      </c>
      <c r="AB44" s="52">
        <f t="shared" si="33"/>
        <v>1.0218871459957759</v>
      </c>
      <c r="AC44" s="52">
        <f t="shared" si="34"/>
        <v>0.55754277989495693</v>
      </c>
      <c r="AD44" s="52">
        <f t="shared" si="35"/>
        <v>0.56236288836650739</v>
      </c>
      <c r="AE44" s="52">
        <f t="shared" si="36"/>
        <v>0.55217840040432686</v>
      </c>
      <c r="AF44" s="52">
        <f t="shared" si="37"/>
        <v>0.35413330974147011</v>
      </c>
      <c r="AG44" s="52">
        <f t="shared" si="38"/>
        <v>0.35999999999999993</v>
      </c>
      <c r="AH44" s="52">
        <f t="shared" si="39"/>
        <v>0.35706665487073502</v>
      </c>
      <c r="AI44" s="64" t="s">
        <v>152</v>
      </c>
      <c r="AJ44" s="64"/>
      <c r="AK44" s="64"/>
      <c r="AL44" s="45">
        <f t="shared" si="40"/>
        <v>246</v>
      </c>
      <c r="AM44" s="65"/>
      <c r="AN44" s="145" t="e">
        <f>#REF!</f>
        <v>#REF!</v>
      </c>
      <c r="AO44" s="149"/>
      <c r="AP44" s="183"/>
      <c r="AQ44" s="149"/>
      <c r="AR44" s="147">
        <f t="shared" si="41"/>
        <v>1</v>
      </c>
      <c r="AS44">
        <v>5</v>
      </c>
      <c r="AT44">
        <v>1</v>
      </c>
      <c r="AU44">
        <v>29</v>
      </c>
      <c r="AV44">
        <v>6</v>
      </c>
      <c r="AW44">
        <v>10</v>
      </c>
      <c r="AX44">
        <v>10</v>
      </c>
      <c r="AY44" s="229"/>
      <c r="AZ44" s="229"/>
      <c r="BA44" s="229"/>
      <c r="BB44" s="151"/>
      <c r="BC44">
        <v>21</v>
      </c>
      <c r="BD44">
        <v>8</v>
      </c>
      <c r="BE44">
        <v>3</v>
      </c>
      <c r="BF44" s="57">
        <v>2</v>
      </c>
      <c r="BG44" s="57">
        <v>2</v>
      </c>
      <c r="BH44" s="57">
        <v>3</v>
      </c>
      <c r="BI44" s="57">
        <v>11.3</v>
      </c>
      <c r="BJ44" s="189">
        <f t="shared" si="69"/>
        <v>106</v>
      </c>
      <c r="BK44" s="173">
        <f t="shared" si="70"/>
        <v>246</v>
      </c>
      <c r="BL44" s="86">
        <v>13</v>
      </c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126"/>
      <c r="CA44" s="97"/>
      <c r="CB44" s="96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61"/>
      <c r="CN44" s="61"/>
      <c r="CO44" s="126"/>
      <c r="CP44" s="90"/>
      <c r="CQ44" s="90"/>
      <c r="CR44" s="69"/>
      <c r="CS44" s="69"/>
      <c r="CT44" s="69"/>
      <c r="CU44" s="69"/>
      <c r="CV44" s="90"/>
      <c r="CW44" s="69"/>
      <c r="CX44" s="69"/>
      <c r="CY44" s="69"/>
      <c r="CZ44" s="69"/>
      <c r="DA44" s="90"/>
      <c r="DB44" s="69"/>
      <c r="DC44" s="69"/>
      <c r="DD44" s="69"/>
      <c r="DE44" s="69"/>
      <c r="DF44" s="131"/>
      <c r="DG44" s="254">
        <f t="shared" si="44"/>
        <v>40</v>
      </c>
      <c r="DH44" s="254" t="str">
        <f t="shared" si="45"/>
        <v>Control</v>
      </c>
      <c r="DI44" s="254">
        <f t="shared" si="46"/>
        <v>106</v>
      </c>
      <c r="DJ44" s="254">
        <f t="shared" si="47"/>
        <v>246</v>
      </c>
      <c r="DK44" s="121">
        <f t="shared" si="48"/>
        <v>79.974742543078349</v>
      </c>
      <c r="DL44" s="121">
        <f t="shared" si="49"/>
        <v>46.241363222958718</v>
      </c>
      <c r="DM44" s="121">
        <f t="shared" si="50"/>
        <v>157.34465793992217</v>
      </c>
      <c r="DN44" s="121">
        <f t="shared" si="51"/>
        <v>0.82374615872010337</v>
      </c>
      <c r="DO44" s="121">
        <f t="shared" si="52"/>
        <v>3.9197279556763007</v>
      </c>
      <c r="DP44" s="121">
        <f t="shared" si="53"/>
        <v>10.230533702299507</v>
      </c>
      <c r="DQ44" s="121">
        <f t="shared" si="54"/>
        <v>6.6787184488183691</v>
      </c>
      <c r="DR44" s="121">
        <f t="shared" si="55"/>
        <v>0</v>
      </c>
      <c r="DS44" s="121">
        <f t="shared" si="56"/>
        <v>0</v>
      </c>
      <c r="DT44" s="121">
        <f t="shared" si="57"/>
        <v>0</v>
      </c>
      <c r="DU44" s="121">
        <f t="shared" si="58"/>
        <v>0</v>
      </c>
      <c r="DV44" s="122">
        <f t="shared" si="59"/>
        <v>19.5</v>
      </c>
      <c r="DW44" s="157"/>
      <c r="DX44" s="157">
        <f t="shared" si="60"/>
        <v>40</v>
      </c>
      <c r="DY44" s="157">
        <f t="shared" si="18"/>
        <v>82</v>
      </c>
      <c r="DZ44" s="238" t="e">
        <f>#REF!</f>
        <v>#REF!</v>
      </c>
      <c r="EA44" s="180"/>
      <c r="EB44" s="180"/>
      <c r="EC44" s="180"/>
      <c r="ED44" s="180"/>
      <c r="EE44" s="180"/>
      <c r="EF44" s="180"/>
      <c r="EG44" s="180"/>
      <c r="EH44" s="180"/>
      <c r="EI44" s="180"/>
      <c r="EJ44" s="180"/>
      <c r="EK44" s="180"/>
      <c r="EL44" s="180"/>
      <c r="EM44" s="180"/>
      <c r="EN44" s="50"/>
      <c r="EO44" s="50"/>
      <c r="EP44" s="55"/>
      <c r="EQ44" s="50"/>
      <c r="ER44" s="50"/>
      <c r="ES44" s="50">
        <f t="shared" si="19"/>
        <v>0</v>
      </c>
      <c r="ET44" s="50">
        <f t="shared" si="20"/>
        <v>0</v>
      </c>
      <c r="EU44" s="50">
        <f t="shared" si="21"/>
        <v>0</v>
      </c>
      <c r="EV44" s="56"/>
      <c r="EW44" s="56"/>
      <c r="EX44" s="56">
        <f t="shared" si="71"/>
        <v>35.988634144385259</v>
      </c>
      <c r="EY44" s="56">
        <f t="shared" si="72"/>
        <v>20.808613450331425</v>
      </c>
      <c r="EZ44" s="56"/>
      <c r="FA44" s="56"/>
      <c r="FB44" s="56"/>
      <c r="FC44" s="56"/>
      <c r="FD44" s="54"/>
    </row>
    <row r="45" spans="1:160" s="45" customFormat="1" ht="18" customHeight="1">
      <c r="B45">
        <v>40</v>
      </c>
      <c r="C45" s="171" t="s">
        <v>278</v>
      </c>
      <c r="D45">
        <v>107</v>
      </c>
      <c r="E45" s="171">
        <v>2009</v>
      </c>
      <c r="F45">
        <v>82</v>
      </c>
      <c r="G45" s="144">
        <v>33.998002500000005</v>
      </c>
      <c r="H45" s="144">
        <v>7.4077160850000006</v>
      </c>
      <c r="I45" s="144"/>
      <c r="J45" s="144"/>
      <c r="K45" s="144"/>
      <c r="L45" s="144">
        <v>11.69947548</v>
      </c>
      <c r="M45" s="144">
        <v>3.2092229400000001</v>
      </c>
      <c r="N45" s="144"/>
      <c r="O45" s="80"/>
      <c r="P45" s="80"/>
      <c r="Q45" s="230">
        <f t="shared" si="22"/>
        <v>56.31441700500001</v>
      </c>
      <c r="R45" s="52">
        <f t="shared" si="23"/>
        <v>1.0019360244178737</v>
      </c>
      <c r="S45" s="52">
        <f t="shared" si="24"/>
        <v>1.5105304301195615</v>
      </c>
      <c r="T45" s="52">
        <f t="shared" si="25"/>
        <v>1.5295177128256947</v>
      </c>
      <c r="U45" s="52">
        <f t="shared" si="26"/>
        <v>7.9439869347360914E-2</v>
      </c>
      <c r="V45" s="52">
        <f t="shared" si="27"/>
        <v>1.3162693462451835</v>
      </c>
      <c r="W45" s="52">
        <f t="shared" si="28"/>
        <v>13.287765816162336</v>
      </c>
      <c r="X45" s="52">
        <f t="shared" si="29"/>
        <v>130.24870094555104</v>
      </c>
      <c r="Y45" s="52">
        <f t="shared" si="30"/>
        <v>1.0286845791044339</v>
      </c>
      <c r="Z45" s="52">
        <f t="shared" si="31"/>
        <v>1.02</v>
      </c>
      <c r="AA45" s="52">
        <f t="shared" si="32"/>
        <v>1.0233929484812572</v>
      </c>
      <c r="AB45" s="52">
        <f t="shared" si="33"/>
        <v>1.0233795631406981</v>
      </c>
      <c r="AC45" s="52">
        <f t="shared" si="34"/>
        <v>0.55528459800220564</v>
      </c>
      <c r="AD45" s="52">
        <f t="shared" si="35"/>
        <v>0.55625232081722042</v>
      </c>
      <c r="AE45" s="52">
        <f t="shared" si="36"/>
        <v>0.56924470975707298</v>
      </c>
      <c r="AF45" s="52">
        <f t="shared" si="37"/>
        <v>0.34661950940408204</v>
      </c>
      <c r="AG45" s="52">
        <f t="shared" si="38"/>
        <v>0.36</v>
      </c>
      <c r="AH45" s="52">
        <f t="shared" si="39"/>
        <v>0.35330975470204101</v>
      </c>
      <c r="AI45" s="64" t="s">
        <v>152</v>
      </c>
      <c r="AJ45" s="64"/>
      <c r="AK45" s="64"/>
      <c r="AL45" s="45">
        <f t="shared" si="40"/>
        <v>82</v>
      </c>
      <c r="AM45" s="65"/>
      <c r="AN45" s="145" t="e">
        <f>#REF!</f>
        <v>#REF!</v>
      </c>
      <c r="AO45" s="149"/>
      <c r="AP45" s="183"/>
      <c r="AQ45" s="149"/>
      <c r="AR45" s="147">
        <f t="shared" si="41"/>
        <v>1</v>
      </c>
      <c r="AS45">
        <v>3</v>
      </c>
      <c r="AT45">
        <v>2</v>
      </c>
      <c r="AU45">
        <v>2</v>
      </c>
      <c r="AV45">
        <v>3</v>
      </c>
      <c r="AW45">
        <v>1</v>
      </c>
      <c r="AX45">
        <v>1</v>
      </c>
      <c r="AY45" s="229"/>
      <c r="AZ45" s="229"/>
      <c r="BA45" s="229"/>
      <c r="BB45" s="150"/>
      <c r="BC45">
        <v>35</v>
      </c>
      <c r="BD45">
        <v>4</v>
      </c>
      <c r="BE45">
        <v>0</v>
      </c>
      <c r="BF45" s="57">
        <v>2</v>
      </c>
      <c r="BG45" s="57">
        <v>2</v>
      </c>
      <c r="BH45" s="57">
        <v>3</v>
      </c>
      <c r="BI45" s="57">
        <v>11.3</v>
      </c>
      <c r="BJ45" s="189">
        <f t="shared" si="69"/>
        <v>107</v>
      </c>
      <c r="BK45" s="173">
        <f t="shared" si="70"/>
        <v>82</v>
      </c>
      <c r="BL45" s="86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126"/>
      <c r="CA45" s="97">
        <v>9</v>
      </c>
      <c r="CB45" s="96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61"/>
      <c r="CN45" s="61"/>
      <c r="CO45" s="126"/>
      <c r="CP45" s="90"/>
      <c r="CQ45" s="90"/>
      <c r="CR45" s="69"/>
      <c r="CS45" s="69"/>
      <c r="CT45" s="69"/>
      <c r="CU45" s="69"/>
      <c r="CV45" s="90"/>
      <c r="CW45" s="69"/>
      <c r="CX45" s="69"/>
      <c r="CY45" s="69"/>
      <c r="CZ45" s="69"/>
      <c r="DA45" s="90"/>
      <c r="DB45" s="69"/>
      <c r="DC45" s="69"/>
      <c r="DD45" s="69"/>
      <c r="DE45" s="69"/>
      <c r="DF45" s="131"/>
      <c r="DG45" s="254">
        <f t="shared" si="44"/>
        <v>40</v>
      </c>
      <c r="DH45" s="254" t="str">
        <f t="shared" si="45"/>
        <v>Control</v>
      </c>
      <c r="DI45" s="254">
        <f t="shared" si="46"/>
        <v>107</v>
      </c>
      <c r="DJ45" s="254">
        <f t="shared" si="47"/>
        <v>82</v>
      </c>
      <c r="DK45" s="121">
        <f t="shared" si="48"/>
        <v>45.315912903586842</v>
      </c>
      <c r="DL45" s="121">
        <f t="shared" si="49"/>
        <v>15.029040366268106</v>
      </c>
      <c r="DM45" s="121">
        <f t="shared" si="50"/>
        <v>68.828297077156265</v>
      </c>
      <c r="DN45" s="121">
        <f t="shared" si="51"/>
        <v>0.97991766456247542</v>
      </c>
      <c r="DO45" s="121">
        <f t="shared" si="52"/>
        <v>1.8431553046473237</v>
      </c>
      <c r="DP45" s="121">
        <f t="shared" si="53"/>
        <v>0</v>
      </c>
      <c r="DQ45" s="121">
        <f t="shared" si="54"/>
        <v>0</v>
      </c>
      <c r="DR45" s="121">
        <f t="shared" si="55"/>
        <v>3.2588245227875681</v>
      </c>
      <c r="DS45" s="121">
        <f t="shared" si="56"/>
        <v>0</v>
      </c>
      <c r="DT45" s="121">
        <f t="shared" si="57"/>
        <v>0</v>
      </c>
      <c r="DU45" s="121">
        <f t="shared" si="58"/>
        <v>0</v>
      </c>
      <c r="DV45" s="122">
        <f t="shared" si="59"/>
        <v>1.5</v>
      </c>
      <c r="DW45" s="157"/>
      <c r="DX45" s="157">
        <f t="shared" si="60"/>
        <v>40</v>
      </c>
      <c r="DY45" s="157">
        <f t="shared" si="18"/>
        <v>219</v>
      </c>
      <c r="DZ45" s="238" t="e">
        <f>#REF!</f>
        <v>#REF!</v>
      </c>
      <c r="EA45" s="180"/>
      <c r="EB45" s="180"/>
      <c r="EC45" s="180"/>
      <c r="ED45" s="180"/>
      <c r="EE45" s="180"/>
      <c r="EF45" s="180"/>
      <c r="EG45" s="180"/>
      <c r="EH45" s="180"/>
      <c r="EI45" s="180"/>
      <c r="EJ45" s="180"/>
      <c r="EK45" s="180"/>
      <c r="EL45" s="180"/>
      <c r="EM45" s="180"/>
      <c r="EN45" s="50">
        <f t="shared" si="61"/>
        <v>0.50862042682926834</v>
      </c>
      <c r="EO45" s="50">
        <f t="shared" si="62"/>
        <v>1.1128048780487805</v>
      </c>
      <c r="EP45" s="55">
        <f t="shared" si="63"/>
        <v>0</v>
      </c>
      <c r="EQ45" s="50">
        <f>4.656*AR45*(((BL45/2.54)^2)+((BM45/2.54)^2)+((BN45/2.54)^2)+((BO45)/2.54^2)+((BP45/2.54)^2)+((BQ45/2.54)^2)+((BR45/2.54)^2)+((BS45/2.54)^2)+((BT45/2.54)^2)+((BU45/2.54)^2)+((BV45/2.54)^2)+((BW45/2.54)^2)+((BX45/2.54)^2)+((BY45/2.54)^2)+((BZ45/2.54)^2))/(BI45*3.28)</f>
        <v>0</v>
      </c>
      <c r="ER45" s="50">
        <f>3.492*AR45*((CA45/2.54)^2 + (CB45/2.54)^2 + (CC45/2.54)^2 + (CD45/2.54)^2 + (CE45/2.54)^2 + (CF45/2.54)^2 + (CG45/2.54)^2 +(CH45/2.54)^2 +(CI45/2.54)^2 + (CJ45/2.54)^2 +(CK45/2.54)^2 + (CL45/2.54)^2 +(CM45/2.54)^2 + (CN45/2.54)^2 + (CO45/2.54)^2)/(BI45*3.28)</f>
        <v>1.1828768531268985</v>
      </c>
      <c r="ES45" s="50">
        <f t="shared" si="19"/>
        <v>0</v>
      </c>
      <c r="ET45" s="50">
        <f t="shared" si="20"/>
        <v>0</v>
      </c>
      <c r="EU45" s="50">
        <f t="shared" si="21"/>
        <v>0</v>
      </c>
      <c r="EV45" s="56">
        <f t="shared" si="64"/>
        <v>1.6214253048780489</v>
      </c>
      <c r="EW45" s="56">
        <f t="shared" si="65"/>
        <v>1.1828768531268985</v>
      </c>
      <c r="EX45" s="56">
        <f t="shared" si="71"/>
        <v>20.392160806614079</v>
      </c>
      <c r="EY45" s="56">
        <f t="shared" si="72"/>
        <v>6.7630681648206474</v>
      </c>
      <c r="EZ45" s="56">
        <f t="shared" si="68"/>
        <v>2.8043021580049476</v>
      </c>
      <c r="FA45" s="56"/>
      <c r="FB45" s="56"/>
      <c r="FC45" s="56"/>
      <c r="FD45" s="54"/>
    </row>
    <row r="46" spans="1:160" s="45" customFormat="1" ht="18" customHeight="1">
      <c r="B46">
        <v>40</v>
      </c>
      <c r="C46" s="171" t="s">
        <v>278</v>
      </c>
      <c r="D46">
        <v>107</v>
      </c>
      <c r="E46" s="171">
        <v>2009</v>
      </c>
      <c r="F46">
        <v>219</v>
      </c>
      <c r="G46" s="144">
        <v>33.998002500000005</v>
      </c>
      <c r="H46" s="144">
        <v>7.4077160850000006</v>
      </c>
      <c r="I46" s="144"/>
      <c r="J46" s="144"/>
      <c r="K46" s="144"/>
      <c r="L46" s="144">
        <v>11.69947548</v>
      </c>
      <c r="M46" s="144">
        <v>3.2092229400000001</v>
      </c>
      <c r="N46" s="230"/>
      <c r="O46" s="80"/>
      <c r="P46" s="80"/>
      <c r="Q46" s="230">
        <f t="shared" si="22"/>
        <v>56.31441700500001</v>
      </c>
      <c r="R46" s="52">
        <f t="shared" si="23"/>
        <v>1.0019360244178737</v>
      </c>
      <c r="S46" s="52">
        <f t="shared" si="24"/>
        <v>1.5105304301195615</v>
      </c>
      <c r="T46" s="52">
        <f t="shared" si="25"/>
        <v>1.5295177128256947</v>
      </c>
      <c r="U46" s="52">
        <f t="shared" si="26"/>
        <v>7.9439869347360914E-2</v>
      </c>
      <c r="V46" s="52">
        <f t="shared" si="27"/>
        <v>1.3162693462451835</v>
      </c>
      <c r="W46" s="52">
        <f t="shared" si="28"/>
        <v>13.287765816162336</v>
      </c>
      <c r="X46" s="52">
        <f t="shared" si="29"/>
        <v>130.24870094555104</v>
      </c>
      <c r="Y46" s="52">
        <f t="shared" si="30"/>
        <v>1.0286845791044339</v>
      </c>
      <c r="Z46" s="52">
        <f t="shared" si="31"/>
        <v>1.02</v>
      </c>
      <c r="AA46" s="52">
        <f t="shared" si="32"/>
        <v>1.0233929484812572</v>
      </c>
      <c r="AB46" s="52">
        <f t="shared" si="33"/>
        <v>1.0233795631406981</v>
      </c>
      <c r="AC46" s="52">
        <f t="shared" si="34"/>
        <v>0.55528459800220564</v>
      </c>
      <c r="AD46" s="52">
        <f t="shared" si="35"/>
        <v>0.55625232081722042</v>
      </c>
      <c r="AE46" s="52">
        <f t="shared" si="36"/>
        <v>0.56924470975707298</v>
      </c>
      <c r="AF46" s="52">
        <f t="shared" si="37"/>
        <v>0.34661950940408204</v>
      </c>
      <c r="AG46" s="52">
        <f t="shared" si="38"/>
        <v>0.36</v>
      </c>
      <c r="AH46" s="52">
        <f t="shared" si="39"/>
        <v>0.35330975470204101</v>
      </c>
      <c r="AI46" s="64" t="s">
        <v>152</v>
      </c>
      <c r="AJ46" s="64"/>
      <c r="AK46" s="64"/>
      <c r="AL46" s="45">
        <f t="shared" si="40"/>
        <v>219</v>
      </c>
      <c r="AM46" s="65"/>
      <c r="AN46" s="145" t="e">
        <f>#REF!</f>
        <v>#REF!</v>
      </c>
      <c r="AO46" s="149"/>
      <c r="AP46" s="183"/>
      <c r="AQ46" s="149"/>
      <c r="AR46" s="147">
        <f t="shared" si="41"/>
        <v>1</v>
      </c>
      <c r="AS46">
        <v>7</v>
      </c>
      <c r="AT46">
        <v>2</v>
      </c>
      <c r="AU46">
        <v>2</v>
      </c>
      <c r="AV46">
        <v>2</v>
      </c>
      <c r="AW46">
        <v>2</v>
      </c>
      <c r="AX46">
        <v>37</v>
      </c>
      <c r="AY46" s="229"/>
      <c r="AZ46" s="229"/>
      <c r="BA46" s="229"/>
      <c r="BB46" s="151"/>
      <c r="BC46">
        <v>29</v>
      </c>
      <c r="BD46">
        <v>13</v>
      </c>
      <c r="BE46">
        <v>2</v>
      </c>
      <c r="BF46" s="57">
        <v>2</v>
      </c>
      <c r="BG46" s="57">
        <v>2</v>
      </c>
      <c r="BH46" s="57">
        <v>3</v>
      </c>
      <c r="BI46" s="57">
        <v>11.3</v>
      </c>
      <c r="BJ46" s="189">
        <f t="shared" si="69"/>
        <v>107</v>
      </c>
      <c r="BK46" s="173">
        <f t="shared" si="70"/>
        <v>219</v>
      </c>
      <c r="BL46" s="86">
        <v>16</v>
      </c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126"/>
      <c r="CA46" s="97">
        <v>22</v>
      </c>
      <c r="CB46" s="96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61"/>
      <c r="CN46" s="61"/>
      <c r="CO46" s="126"/>
      <c r="CP46" s="90"/>
      <c r="CQ46" s="90"/>
      <c r="CR46" s="69"/>
      <c r="CS46" s="69"/>
      <c r="CT46" s="69"/>
      <c r="CU46" s="69"/>
      <c r="CV46" s="90"/>
      <c r="CW46" s="69"/>
      <c r="CX46" s="69"/>
      <c r="CY46" s="69"/>
      <c r="CZ46" s="69"/>
      <c r="DA46" s="90"/>
      <c r="DB46" s="69"/>
      <c r="DC46" s="69"/>
      <c r="DD46" s="69"/>
      <c r="DE46" s="69"/>
      <c r="DF46" s="131"/>
      <c r="DG46" s="254">
        <f t="shared" si="44"/>
        <v>40</v>
      </c>
      <c r="DH46" s="254" t="str">
        <f t="shared" si="45"/>
        <v>Control</v>
      </c>
      <c r="DI46" s="254">
        <f t="shared" si="46"/>
        <v>107</v>
      </c>
      <c r="DJ46" s="254">
        <f t="shared" si="47"/>
        <v>219</v>
      </c>
      <c r="DK46" s="121">
        <f t="shared" si="48"/>
        <v>67.973869355380259</v>
      </c>
      <c r="DL46" s="121">
        <f t="shared" si="49"/>
        <v>20.038720488357473</v>
      </c>
      <c r="DM46" s="121">
        <f t="shared" si="50"/>
        <v>99.418651333670155</v>
      </c>
      <c r="DN46" s="121">
        <f t="shared" si="51"/>
        <v>0.81193177920890813</v>
      </c>
      <c r="DO46" s="121">
        <f t="shared" si="52"/>
        <v>5.9902547401038024</v>
      </c>
      <c r="DP46" s="121">
        <f t="shared" si="53"/>
        <v>6.3682087268584864</v>
      </c>
      <c r="DQ46" s="121">
        <f t="shared" si="54"/>
        <v>9.9166828626402737</v>
      </c>
      <c r="DR46" s="121">
        <f t="shared" si="55"/>
        <v>19.47248233369362</v>
      </c>
      <c r="DS46" s="121">
        <f t="shared" si="56"/>
        <v>0</v>
      </c>
      <c r="DT46" s="121">
        <f t="shared" si="57"/>
        <v>0</v>
      </c>
      <c r="DU46" s="121">
        <f t="shared" si="58"/>
        <v>0</v>
      </c>
      <c r="DV46" s="122">
        <f t="shared" si="59"/>
        <v>19.5</v>
      </c>
      <c r="DW46" s="157"/>
      <c r="DX46" s="157">
        <f t="shared" si="60"/>
        <v>40</v>
      </c>
      <c r="DY46" s="157">
        <f t="shared" si="18"/>
        <v>71</v>
      </c>
      <c r="DZ46" s="238" t="e">
        <f>#REF!</f>
        <v>#REF!</v>
      </c>
      <c r="EA46" s="180"/>
      <c r="EB46" s="180"/>
      <c r="EC46" s="180"/>
      <c r="ED46" s="180"/>
      <c r="EE46" s="180"/>
      <c r="EF46" s="180"/>
      <c r="EG46" s="180"/>
      <c r="EH46" s="180"/>
      <c r="EI46" s="180"/>
      <c r="EJ46" s="180"/>
      <c r="EK46" s="180"/>
      <c r="EL46" s="180"/>
      <c r="EM46" s="180"/>
      <c r="EN46" s="50">
        <f t="shared" si="61"/>
        <v>0.42142835365853659</v>
      </c>
      <c r="EO46" s="50">
        <f t="shared" si="62"/>
        <v>3.6166158536585367</v>
      </c>
      <c r="EP46" s="55">
        <f t="shared" si="63"/>
        <v>2.9512195121951219</v>
      </c>
      <c r="EQ46" s="50">
        <f>4.656*AR46*(((BL46/2.54)^2)+((BM46/2.54)^2)+((BN46/2.54)^2)+((BO46)/2.54^2)+((BP46/2.54)^2)+((BQ46/2.54)^2)+((BR46/2.54)^2)+((BS46/2.54)^2)+((BT46/2.54)^2)+((BU46/2.54)^2)+((BV46/2.54)^2)+((BW46/2.54)^2)+((BX46/2.54)^2)+((BY46/2.54)^2)+((BZ46/2.54)^2))/(BI46*3.28)</f>
        <v>4.9846333234647897</v>
      </c>
      <c r="ER46" s="50">
        <f>3.492*AR46*((CA46/2.54)^2 + (CB46/2.54)^2 + (CC46/2.54)^2 + (CD46/2.54)^2 + (CE46/2.54)^2 + (CF46/2.54)^2 + (CG46/2.54)^2 +(CH46/2.54)^2 +(CI46/2.54)^2 + (CJ46/2.54)^2 +(CK46/2.54)^2 + (CL46/2.54)^2 +(CM46/2.54)^2 + (CN46/2.54)^2 + (CO46/2.54)^2)/(BI46*3.28)</f>
        <v>7.0680542828817154</v>
      </c>
      <c r="ES46" s="50">
        <f t="shared" si="19"/>
        <v>0</v>
      </c>
      <c r="ET46" s="50">
        <f t="shared" si="20"/>
        <v>0</v>
      </c>
      <c r="EU46" s="50">
        <f t="shared" si="21"/>
        <v>0</v>
      </c>
      <c r="EV46" s="56">
        <f t="shared" si="64"/>
        <v>6.9892637195121949</v>
      </c>
      <c r="EW46" s="56">
        <f t="shared" si="65"/>
        <v>12.052687606346506</v>
      </c>
      <c r="EX46" s="56">
        <f t="shared" si="71"/>
        <v>30.588241209921119</v>
      </c>
      <c r="EY46" s="56">
        <f t="shared" si="72"/>
        <v>9.0174242197608638</v>
      </c>
      <c r="EZ46" s="56">
        <f t="shared" si="68"/>
        <v>19.041951325858701</v>
      </c>
      <c r="FA46" s="56"/>
      <c r="FB46" s="56"/>
      <c r="FC46" s="56"/>
      <c r="FD46" s="54"/>
    </row>
    <row r="47" spans="1:160" s="45" customFormat="1" ht="18" customHeight="1">
      <c r="B47">
        <v>40</v>
      </c>
      <c r="C47" s="171" t="s">
        <v>278</v>
      </c>
      <c r="D47">
        <v>108</v>
      </c>
      <c r="E47" s="171">
        <v>2009</v>
      </c>
      <c r="F47">
        <v>71</v>
      </c>
      <c r="G47" s="144">
        <v>8.0247655949999999</v>
      </c>
      <c r="H47" s="144">
        <v>10.323945555</v>
      </c>
      <c r="I47" s="144"/>
      <c r="J47" s="144">
        <v>0.57414703500000008</v>
      </c>
      <c r="K47" s="144"/>
      <c r="L47" s="144">
        <v>1.8385428600000004</v>
      </c>
      <c r="M47" s="144">
        <v>28.269137820000005</v>
      </c>
      <c r="N47" s="230"/>
      <c r="O47" s="80"/>
      <c r="P47" s="80"/>
      <c r="Q47" s="230">
        <f t="shared" si="22"/>
        <v>49.030538865000004</v>
      </c>
      <c r="R47" s="52">
        <f t="shared" si="23"/>
        <v>0.68577865835515528</v>
      </c>
      <c r="S47" s="52">
        <f t="shared" si="24"/>
        <v>1.6759298053461236</v>
      </c>
      <c r="T47" s="52">
        <f t="shared" si="25"/>
        <v>1.6064810297869649</v>
      </c>
      <c r="U47" s="52">
        <f t="shared" si="26"/>
        <v>0.1048865303297947</v>
      </c>
      <c r="V47" s="52">
        <f t="shared" si="27"/>
        <v>1.2815012820877347</v>
      </c>
      <c r="W47" s="52">
        <f t="shared" si="28"/>
        <v>14.781061239462272</v>
      </c>
      <c r="X47" s="52">
        <f t="shared" si="29"/>
        <v>113.94941172136147</v>
      </c>
      <c r="Y47" s="52">
        <f t="shared" si="30"/>
        <v>1.0280114845266448</v>
      </c>
      <c r="Z47" s="52">
        <f t="shared" si="31"/>
        <v>1.0202341997654079</v>
      </c>
      <c r="AA47" s="52">
        <f t="shared" si="32"/>
        <v>1.0225976943645407</v>
      </c>
      <c r="AB47" s="52">
        <f t="shared" si="33"/>
        <v>1.0276528323466552</v>
      </c>
      <c r="AC47" s="52">
        <f t="shared" si="34"/>
        <v>0.5747892374311151</v>
      </c>
      <c r="AD47" s="52">
        <f t="shared" si="35"/>
        <v>0.56050720856481862</v>
      </c>
      <c r="AE47" s="52">
        <f t="shared" si="36"/>
        <v>0.5428907544314423</v>
      </c>
      <c r="AF47" s="52">
        <f t="shared" si="37"/>
        <v>0.42784785064588948</v>
      </c>
      <c r="AG47" s="52">
        <f t="shared" si="38"/>
        <v>0.36</v>
      </c>
      <c r="AH47" s="52">
        <f t="shared" si="39"/>
        <v>0.39392392532294473</v>
      </c>
      <c r="AI47" s="64" t="s">
        <v>152</v>
      </c>
      <c r="AJ47" s="64"/>
      <c r="AK47" s="64"/>
      <c r="AL47" s="45">
        <f t="shared" si="40"/>
        <v>71</v>
      </c>
      <c r="AM47" s="65"/>
      <c r="AN47" s="145" t="e">
        <f>#REF!</f>
        <v>#REF!</v>
      </c>
      <c r="AO47" s="149"/>
      <c r="AP47" s="183"/>
      <c r="AQ47" s="149"/>
      <c r="AR47" s="147">
        <f t="shared" si="41"/>
        <v>1</v>
      </c>
      <c r="AS47">
        <v>2</v>
      </c>
      <c r="AT47">
        <v>0</v>
      </c>
      <c r="AU47">
        <v>0</v>
      </c>
      <c r="AV47">
        <v>5</v>
      </c>
      <c r="AW47">
        <v>1</v>
      </c>
      <c r="AX47">
        <v>0</v>
      </c>
      <c r="AY47" s="229"/>
      <c r="AZ47" s="229"/>
      <c r="BA47" s="229"/>
      <c r="BB47" s="147"/>
      <c r="BC47">
        <v>9</v>
      </c>
      <c r="BD47">
        <v>2</v>
      </c>
      <c r="BE47">
        <v>0</v>
      </c>
      <c r="BF47" s="57">
        <v>2</v>
      </c>
      <c r="BG47" s="57">
        <v>2</v>
      </c>
      <c r="BH47" s="57">
        <v>3</v>
      </c>
      <c r="BI47" s="57">
        <v>11.3</v>
      </c>
      <c r="BJ47" s="189">
        <f t="shared" si="69"/>
        <v>108</v>
      </c>
      <c r="BK47" s="173">
        <f t="shared" si="70"/>
        <v>71</v>
      </c>
      <c r="BL47" s="86">
        <v>9</v>
      </c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126"/>
      <c r="CA47" s="97">
        <v>48</v>
      </c>
      <c r="CB47" s="96"/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61"/>
      <c r="CN47" s="61"/>
      <c r="CO47" s="126"/>
      <c r="CP47" s="90"/>
      <c r="CQ47" s="90"/>
      <c r="CR47" s="69"/>
      <c r="CS47" s="69"/>
      <c r="CT47" s="69"/>
      <c r="CU47" s="69"/>
      <c r="CV47" s="90"/>
      <c r="CW47" s="69"/>
      <c r="CX47" s="69"/>
      <c r="CY47" s="69"/>
      <c r="CZ47" s="69"/>
      <c r="DA47" s="90"/>
      <c r="DB47" s="69"/>
      <c r="DC47" s="69"/>
      <c r="DD47" s="69"/>
      <c r="DE47" s="69"/>
      <c r="DF47" s="131"/>
      <c r="DG47" s="254">
        <f t="shared" si="44"/>
        <v>40</v>
      </c>
      <c r="DH47" s="254" t="str">
        <f t="shared" si="45"/>
        <v>Control</v>
      </c>
      <c r="DI47" s="254">
        <f t="shared" si="46"/>
        <v>108</v>
      </c>
      <c r="DJ47" s="254">
        <f t="shared" si="47"/>
        <v>71</v>
      </c>
      <c r="DK47" s="121">
        <f t="shared" si="48"/>
        <v>58.657543187114328</v>
      </c>
      <c r="DL47" s="121">
        <f t="shared" si="49"/>
        <v>3.4288932917757764</v>
      </c>
      <c r="DM47" s="121">
        <f t="shared" si="50"/>
        <v>64.259241191478594</v>
      </c>
      <c r="DN47" s="121">
        <f t="shared" si="51"/>
        <v>0.34415492324610358</v>
      </c>
      <c r="DO47" s="121">
        <f t="shared" si="52"/>
        <v>0.90430573414297766</v>
      </c>
      <c r="DP47" s="121">
        <f t="shared" si="53"/>
        <v>0</v>
      </c>
      <c r="DQ47" s="121">
        <f t="shared" si="54"/>
        <v>3.8891752492401181</v>
      </c>
      <c r="DR47" s="121">
        <f t="shared" si="55"/>
        <v>93.082516348037728</v>
      </c>
      <c r="DS47" s="121">
        <f t="shared" si="56"/>
        <v>0</v>
      </c>
      <c r="DT47" s="121">
        <f t="shared" si="57"/>
        <v>0</v>
      </c>
      <c r="DU47" s="121">
        <f t="shared" si="58"/>
        <v>0</v>
      </c>
      <c r="DV47" s="122">
        <f t="shared" si="59"/>
        <v>0</v>
      </c>
      <c r="DW47" s="157"/>
      <c r="DX47" s="157">
        <f t="shared" si="60"/>
        <v>40</v>
      </c>
      <c r="DY47" s="157">
        <f t="shared" si="18"/>
        <v>145</v>
      </c>
      <c r="DZ47" s="238" t="e">
        <f>#REF!</f>
        <v>#REF!</v>
      </c>
      <c r="EA47" s="180"/>
      <c r="EB47" s="180"/>
      <c r="EC47" s="180"/>
      <c r="ED47" s="180"/>
      <c r="EE47" s="180"/>
      <c r="EF47" s="180"/>
      <c r="EG47" s="180"/>
      <c r="EH47" s="180"/>
      <c r="EI47" s="180"/>
      <c r="EJ47" s="180"/>
      <c r="EK47" s="180"/>
      <c r="EL47" s="180"/>
      <c r="EM47" s="180"/>
      <c r="EN47" s="50">
        <f t="shared" si="61"/>
        <v>0.13078810975609756</v>
      </c>
      <c r="EO47" s="50">
        <f t="shared" si="62"/>
        <v>0.55640243902439024</v>
      </c>
      <c r="EP47" s="55">
        <f t="shared" si="63"/>
        <v>0</v>
      </c>
      <c r="EQ47" s="50">
        <f>4.656*AR47*(((BL47/2.54)^2)+((BM47/2.54)^2)+((BN47/2.54)^2)+((BO47)/2.54^2)+((BP47/2.54)^2)+((BQ47/2.54)^2)+((BR47/2.54)^2)+((BS47/2.54)^2)+((BT47/2.54)^2)+((BU47/2.54)^2)+((BV47/2.54)^2)+((BW47/2.54)^2)+((BX47/2.54)^2)+((BY47/2.54)^2)+((BZ47/2.54)^2))/(BI47*3.28)</f>
        <v>1.5771691375025314</v>
      </c>
      <c r="ER47" s="50">
        <f>3.492*AR47*((CA47/2.54)^2 + (CB47/2.54)^2 + (CC47/2.54)^2 + (CD47/2.54)^2 + (CE47/2.54)^2 + (CF47/2.54)^2 + (CG47/2.54)^2 +(CH47/2.54)^2 +(CI47/2.54)^2 + (CJ47/2.54)^2 +(CK47/2.54)^2 + (CL47/2.54)^2 +(CM47/2.54)^2 + (CN47/2.54)^2 + (CO47/2.54)^2)/(BI47*3.28)</f>
        <v>33.646274933387332</v>
      </c>
      <c r="ES47" s="50">
        <f t="shared" si="19"/>
        <v>0</v>
      </c>
      <c r="ET47" s="50">
        <f t="shared" si="20"/>
        <v>0</v>
      </c>
      <c r="EU47" s="50">
        <f t="shared" si="21"/>
        <v>0</v>
      </c>
      <c r="EV47" s="56">
        <f t="shared" si="64"/>
        <v>0.6871905487804878</v>
      </c>
      <c r="EW47" s="56">
        <f t="shared" si="65"/>
        <v>35.223444070889862</v>
      </c>
      <c r="EX47" s="56">
        <f t="shared" si="71"/>
        <v>26.395894434201448</v>
      </c>
      <c r="EY47" s="56">
        <f t="shared" si="72"/>
        <v>1.5430019812990994</v>
      </c>
      <c r="EZ47" s="56">
        <f t="shared" si="68"/>
        <v>35.910634619670347</v>
      </c>
      <c r="FA47" s="56"/>
      <c r="FB47" s="56"/>
      <c r="FC47" s="56"/>
      <c r="FD47" s="54"/>
    </row>
    <row r="48" spans="1:160" s="45" customFormat="1" ht="18" customHeight="1">
      <c r="B48">
        <v>40</v>
      </c>
      <c r="C48" s="171" t="s">
        <v>278</v>
      </c>
      <c r="D48">
        <v>108</v>
      </c>
      <c r="E48" s="171">
        <v>2009</v>
      </c>
      <c r="F48">
        <v>145</v>
      </c>
      <c r="G48" s="144">
        <v>8.0247655949999999</v>
      </c>
      <c r="H48" s="144">
        <v>10.323945555</v>
      </c>
      <c r="I48" s="144"/>
      <c r="J48" s="144">
        <v>0.57414703500000008</v>
      </c>
      <c r="K48" s="144"/>
      <c r="L48" s="144">
        <v>1.8385428600000004</v>
      </c>
      <c r="M48" s="144">
        <v>28.269137820000005</v>
      </c>
      <c r="N48" s="230"/>
      <c r="O48" s="80"/>
      <c r="P48" s="80"/>
      <c r="Q48" s="230">
        <f t="shared" si="22"/>
        <v>49.030538865000004</v>
      </c>
      <c r="R48" s="52">
        <f t="shared" si="23"/>
        <v>0.68577865835515528</v>
      </c>
      <c r="S48" s="52">
        <f t="shared" si="24"/>
        <v>1.6759298053461236</v>
      </c>
      <c r="T48" s="52">
        <f t="shared" si="25"/>
        <v>1.6064810297869649</v>
      </c>
      <c r="U48" s="52">
        <f t="shared" si="26"/>
        <v>0.1048865303297947</v>
      </c>
      <c r="V48" s="52">
        <f t="shared" si="27"/>
        <v>1.2815012820877347</v>
      </c>
      <c r="W48" s="52">
        <f t="shared" si="28"/>
        <v>14.781061239462272</v>
      </c>
      <c r="X48" s="52">
        <f t="shared" si="29"/>
        <v>113.94941172136147</v>
      </c>
      <c r="Y48" s="52">
        <f t="shared" si="30"/>
        <v>1.0280114845266448</v>
      </c>
      <c r="Z48" s="52">
        <f t="shared" si="31"/>
        <v>1.0202341997654079</v>
      </c>
      <c r="AA48" s="52">
        <f t="shared" si="32"/>
        <v>1.0225976943645407</v>
      </c>
      <c r="AB48" s="52">
        <f t="shared" si="33"/>
        <v>1.0276528323466552</v>
      </c>
      <c r="AC48" s="52">
        <f t="shared" si="34"/>
        <v>0.5747892374311151</v>
      </c>
      <c r="AD48" s="52">
        <f t="shared" si="35"/>
        <v>0.56050720856481862</v>
      </c>
      <c r="AE48" s="52">
        <f t="shared" si="36"/>
        <v>0.5428907544314423</v>
      </c>
      <c r="AF48" s="52">
        <f t="shared" si="37"/>
        <v>0.42784785064588948</v>
      </c>
      <c r="AG48" s="52">
        <f t="shared" si="38"/>
        <v>0.36</v>
      </c>
      <c r="AH48" s="52">
        <f t="shared" si="39"/>
        <v>0.39392392532294473</v>
      </c>
      <c r="AI48" s="64" t="s">
        <v>152</v>
      </c>
      <c r="AJ48" s="64"/>
      <c r="AK48" s="64"/>
      <c r="AL48" s="45">
        <f t="shared" si="40"/>
        <v>145</v>
      </c>
      <c r="AM48" s="65"/>
      <c r="AN48" s="145" t="e">
        <f>#REF!</f>
        <v>#REF!</v>
      </c>
      <c r="AO48" s="149"/>
      <c r="AP48" s="183"/>
      <c r="AQ48" s="149"/>
      <c r="AR48" s="147">
        <f t="shared" si="41"/>
        <v>1</v>
      </c>
      <c r="AS48">
        <v>1</v>
      </c>
      <c r="AT48">
        <v>0</v>
      </c>
      <c r="AU48">
        <v>33</v>
      </c>
      <c r="AV48">
        <v>2</v>
      </c>
      <c r="AW48">
        <v>0</v>
      </c>
      <c r="AX48">
        <v>0</v>
      </c>
      <c r="AY48" s="229"/>
      <c r="AZ48" s="229"/>
      <c r="BA48" s="229"/>
      <c r="BB48" s="151"/>
      <c r="BC48">
        <v>14</v>
      </c>
      <c r="BD48">
        <v>11</v>
      </c>
      <c r="BE48">
        <v>4</v>
      </c>
      <c r="BF48" s="57">
        <v>2</v>
      </c>
      <c r="BG48" s="57">
        <v>2</v>
      </c>
      <c r="BH48" s="57">
        <v>3</v>
      </c>
      <c r="BI48" s="57">
        <v>11.3</v>
      </c>
      <c r="BJ48" s="189">
        <f t="shared" si="69"/>
        <v>108</v>
      </c>
      <c r="BK48" s="173">
        <f t="shared" si="70"/>
        <v>145</v>
      </c>
      <c r="BL48" s="86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126"/>
      <c r="CA48" s="97"/>
      <c r="CB48" s="96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61"/>
      <c r="CN48" s="61"/>
      <c r="CO48" s="126"/>
      <c r="CP48" s="90"/>
      <c r="CQ48" s="90"/>
      <c r="CR48" s="69"/>
      <c r="CS48" s="69"/>
      <c r="CT48" s="69"/>
      <c r="CU48" s="69"/>
      <c r="CV48" s="90"/>
      <c r="CW48" s="69"/>
      <c r="CX48" s="69"/>
      <c r="CY48" s="69"/>
      <c r="CZ48" s="69"/>
      <c r="DA48" s="90"/>
      <c r="DB48" s="69"/>
      <c r="DC48" s="69"/>
      <c r="DD48" s="69"/>
      <c r="DE48" s="69"/>
      <c r="DF48" s="131"/>
      <c r="DG48" s="254">
        <f t="shared" si="44"/>
        <v>40</v>
      </c>
      <c r="DH48" s="254" t="str">
        <f t="shared" si="45"/>
        <v>Control</v>
      </c>
      <c r="DI48" s="254">
        <f t="shared" si="46"/>
        <v>108</v>
      </c>
      <c r="DJ48" s="254">
        <f t="shared" si="47"/>
        <v>145</v>
      </c>
      <c r="DK48" s="121">
        <f t="shared" si="48"/>
        <v>25.138947080191851</v>
      </c>
      <c r="DL48" s="121">
        <f t="shared" si="49"/>
        <v>0</v>
      </c>
      <c r="DM48" s="121">
        <f t="shared" si="50"/>
        <v>24.097215446804476</v>
      </c>
      <c r="DN48" s="121">
        <f t="shared" si="51"/>
        <v>0.53535210282727219</v>
      </c>
      <c r="DO48" s="121">
        <f t="shared" si="52"/>
        <v>4.9736815377863772</v>
      </c>
      <c r="DP48" s="121">
        <f t="shared" si="53"/>
        <v>13.501336682703425</v>
      </c>
      <c r="DQ48" s="121">
        <f t="shared" si="54"/>
        <v>0</v>
      </c>
      <c r="DR48" s="121">
        <f t="shared" si="55"/>
        <v>0</v>
      </c>
      <c r="DS48" s="121">
        <f t="shared" si="56"/>
        <v>0</v>
      </c>
      <c r="DT48" s="121">
        <f t="shared" si="57"/>
        <v>0</v>
      </c>
      <c r="DU48" s="121">
        <f t="shared" si="58"/>
        <v>0</v>
      </c>
      <c r="DV48" s="122">
        <f t="shared" si="59"/>
        <v>16.5</v>
      </c>
      <c r="DW48" s="157"/>
      <c r="DX48" s="157">
        <f t="shared" si="60"/>
        <v>40</v>
      </c>
      <c r="DY48" s="157">
        <f t="shared" si="18"/>
        <v>228</v>
      </c>
      <c r="DZ48" s="238" t="e">
        <f>#REF!</f>
        <v>#REF!</v>
      </c>
      <c r="EA48" s="180"/>
      <c r="EB48" s="180"/>
      <c r="EC48" s="180"/>
      <c r="ED48" s="180"/>
      <c r="EE48" s="180"/>
      <c r="EF48" s="180"/>
      <c r="EG48" s="180"/>
      <c r="EH48" s="180"/>
      <c r="EI48" s="180"/>
      <c r="EJ48" s="180"/>
      <c r="EK48" s="180"/>
      <c r="EL48" s="180"/>
      <c r="EM48" s="180"/>
      <c r="EN48" s="50"/>
      <c r="EO48" s="50"/>
      <c r="EP48" s="55"/>
      <c r="EQ48" s="50"/>
      <c r="ER48" s="50"/>
      <c r="ES48" s="50">
        <f t="shared" si="19"/>
        <v>0</v>
      </c>
      <c r="ET48" s="50">
        <f t="shared" si="20"/>
        <v>0</v>
      </c>
      <c r="EU48" s="50">
        <f t="shared" si="21"/>
        <v>0</v>
      </c>
      <c r="EV48" s="56"/>
      <c r="EW48" s="56"/>
      <c r="EX48" s="56">
        <f t="shared" si="71"/>
        <v>11.312526186086334</v>
      </c>
      <c r="EY48" s="56">
        <f t="shared" si="72"/>
        <v>0</v>
      </c>
      <c r="EZ48" s="56"/>
      <c r="FA48" s="56"/>
      <c r="FB48" s="56"/>
      <c r="FC48" s="56"/>
      <c r="FD48" s="54"/>
    </row>
    <row r="49" spans="2:160" s="45" customFormat="1" ht="18" customHeight="1">
      <c r="B49">
        <v>40</v>
      </c>
      <c r="C49" s="171" t="s">
        <v>278</v>
      </c>
      <c r="D49">
        <v>109</v>
      </c>
      <c r="E49" s="171">
        <v>2009</v>
      </c>
      <c r="F49">
        <v>228</v>
      </c>
      <c r="G49" s="144">
        <v>11.884751339999999</v>
      </c>
      <c r="H49" s="144">
        <v>1.5836805599999999</v>
      </c>
      <c r="I49" s="144"/>
      <c r="J49" s="144"/>
      <c r="K49" s="144">
        <v>21.771464715000004</v>
      </c>
      <c r="L49" s="144">
        <v>46.997059725</v>
      </c>
      <c r="M49" s="144">
        <v>7.7533117199999992</v>
      </c>
      <c r="N49" s="144"/>
      <c r="O49" s="80"/>
      <c r="P49" s="80"/>
      <c r="Q49" s="230">
        <f t="shared" si="22"/>
        <v>89.990268060000005</v>
      </c>
      <c r="R49" s="52">
        <f t="shared" si="23"/>
        <v>0.71039460930415621</v>
      </c>
      <c r="S49" s="52">
        <f t="shared" si="24"/>
        <v>1.4087604251306303</v>
      </c>
      <c r="T49" s="52">
        <f t="shared" si="25"/>
        <v>1.3514223565595411</v>
      </c>
      <c r="U49" s="52">
        <f t="shared" si="26"/>
        <v>0.10946705065243253</v>
      </c>
      <c r="V49" s="52">
        <f t="shared" si="27"/>
        <v>1.399145678218241</v>
      </c>
      <c r="W49" s="52">
        <f t="shared" si="28"/>
        <v>14.783609349103545</v>
      </c>
      <c r="X49" s="52">
        <f t="shared" si="29"/>
        <v>96.92958728875908</v>
      </c>
      <c r="Y49" s="52">
        <f t="shared" si="30"/>
        <v>1.027404703221972</v>
      </c>
      <c r="Z49" s="52">
        <f t="shared" si="31"/>
        <v>1.0224193132417925</v>
      </c>
      <c r="AA49" s="52">
        <f t="shared" si="32"/>
        <v>1.0253984437797885</v>
      </c>
      <c r="AB49" s="52">
        <f t="shared" si="33"/>
        <v>1.027408870655941</v>
      </c>
      <c r="AC49" s="52">
        <f t="shared" si="34"/>
        <v>0.57675961062638936</v>
      </c>
      <c r="AD49" s="52">
        <f t="shared" si="35"/>
        <v>0.58398056492076633</v>
      </c>
      <c r="AE49" s="52">
        <f t="shared" si="36"/>
        <v>0.5548728452620858</v>
      </c>
      <c r="AF49" s="52">
        <f t="shared" si="37"/>
        <v>0.36952932215268258</v>
      </c>
      <c r="AG49" s="52">
        <f t="shared" si="38"/>
        <v>0.35999999999999993</v>
      </c>
      <c r="AH49" s="52">
        <f t="shared" si="39"/>
        <v>0.36476466107634126</v>
      </c>
      <c r="AI49" s="64" t="s">
        <v>152</v>
      </c>
      <c r="AJ49" s="64"/>
      <c r="AK49" s="64"/>
      <c r="AL49" s="45">
        <f t="shared" si="40"/>
        <v>228</v>
      </c>
      <c r="AM49" s="65"/>
      <c r="AN49" s="145" t="e">
        <f>#REF!</f>
        <v>#REF!</v>
      </c>
      <c r="AO49" s="149"/>
      <c r="AP49" s="183"/>
      <c r="AQ49" s="149"/>
      <c r="AR49" s="147">
        <f t="shared" si="41"/>
        <v>1</v>
      </c>
      <c r="AS49">
        <v>8</v>
      </c>
      <c r="AT49">
        <v>1</v>
      </c>
      <c r="AU49">
        <v>19</v>
      </c>
      <c r="AV49">
        <v>3</v>
      </c>
      <c r="AW49">
        <v>2</v>
      </c>
      <c r="AX49">
        <v>2</v>
      </c>
      <c r="AY49" s="229"/>
      <c r="AZ49" s="229"/>
      <c r="BA49" s="229"/>
      <c r="BB49" s="150"/>
      <c r="BC49">
        <v>6</v>
      </c>
      <c r="BD49">
        <v>1</v>
      </c>
      <c r="BE49">
        <v>2</v>
      </c>
      <c r="BF49" s="57">
        <v>2</v>
      </c>
      <c r="BG49" s="57">
        <v>2</v>
      </c>
      <c r="BH49" s="57">
        <v>3</v>
      </c>
      <c r="BI49" s="57">
        <v>11.3</v>
      </c>
      <c r="BJ49" s="189">
        <f t="shared" si="69"/>
        <v>109</v>
      </c>
      <c r="BK49" s="173">
        <f t="shared" si="70"/>
        <v>228</v>
      </c>
      <c r="BL49" s="86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126"/>
      <c r="CA49" s="97">
        <v>19</v>
      </c>
      <c r="CB49" s="96">
        <v>8</v>
      </c>
      <c r="CC49" s="96">
        <v>12</v>
      </c>
      <c r="CD49" s="96">
        <v>12</v>
      </c>
      <c r="CE49" s="96"/>
      <c r="CF49" s="96"/>
      <c r="CG49" s="96"/>
      <c r="CH49" s="96"/>
      <c r="CI49" s="96"/>
      <c r="CJ49" s="96"/>
      <c r="CK49" s="96"/>
      <c r="CL49" s="96"/>
      <c r="CM49" s="61"/>
      <c r="CN49" s="61"/>
      <c r="CO49" s="126"/>
      <c r="CP49" s="90"/>
      <c r="CQ49" s="90"/>
      <c r="CR49" s="69"/>
      <c r="CS49" s="69"/>
      <c r="CT49" s="69"/>
      <c r="CU49" s="69"/>
      <c r="CV49" s="90"/>
      <c r="CW49" s="69"/>
      <c r="CX49" s="69"/>
      <c r="CY49" s="69"/>
      <c r="CZ49" s="69"/>
      <c r="DA49" s="90"/>
      <c r="DB49" s="69"/>
      <c r="DC49" s="69"/>
      <c r="DD49" s="69"/>
      <c r="DE49" s="69"/>
      <c r="DF49" s="131"/>
      <c r="DG49" s="254">
        <f t="shared" si="44"/>
        <v>40</v>
      </c>
      <c r="DH49" s="254" t="str">
        <f t="shared" si="45"/>
        <v>Control</v>
      </c>
      <c r="DI49" s="254">
        <f t="shared" si="46"/>
        <v>109</v>
      </c>
      <c r="DJ49" s="254">
        <f t="shared" si="47"/>
        <v>228</v>
      </c>
      <c r="DK49" s="121">
        <f t="shared" si="48"/>
        <v>77.481823382184672</v>
      </c>
      <c r="DL49" s="121">
        <f t="shared" si="49"/>
        <v>10.655919139562343</v>
      </c>
      <c r="DM49" s="121">
        <f t="shared" si="50"/>
        <v>94.599564959167878</v>
      </c>
      <c r="DN49" s="121">
        <f t="shared" si="51"/>
        <v>0.24013541875410555</v>
      </c>
      <c r="DO49" s="121">
        <f t="shared" si="52"/>
        <v>0.51543693736736707</v>
      </c>
      <c r="DP49" s="121">
        <f t="shared" si="53"/>
        <v>6.9197515901094917</v>
      </c>
      <c r="DQ49" s="121">
        <f t="shared" si="54"/>
        <v>0</v>
      </c>
      <c r="DR49" s="121">
        <f t="shared" si="55"/>
        <v>28.798645239578686</v>
      </c>
      <c r="DS49" s="121">
        <f t="shared" si="56"/>
        <v>0</v>
      </c>
      <c r="DT49" s="121">
        <f t="shared" si="57"/>
        <v>0</v>
      </c>
      <c r="DU49" s="121">
        <f t="shared" si="58"/>
        <v>0</v>
      </c>
      <c r="DV49" s="122">
        <f t="shared" si="59"/>
        <v>10.5</v>
      </c>
      <c r="DW49" s="157"/>
      <c r="DX49" s="157">
        <f t="shared" si="60"/>
        <v>40</v>
      </c>
      <c r="DY49" s="157">
        <f t="shared" si="18"/>
        <v>303</v>
      </c>
      <c r="DZ49" s="238" t="e">
        <f>#REF!</f>
        <v>#REF!</v>
      </c>
      <c r="EA49" s="180"/>
      <c r="EB49" s="180"/>
      <c r="EC49" s="180"/>
      <c r="ED49" s="180"/>
      <c r="EE49" s="180"/>
      <c r="EF49" s="180"/>
      <c r="EG49" s="180"/>
      <c r="EH49" s="180"/>
      <c r="EI49" s="180"/>
      <c r="EJ49" s="180"/>
      <c r="EK49" s="180"/>
      <c r="EL49" s="180"/>
      <c r="EM49" s="180"/>
      <c r="EN49" s="50">
        <f t="shared" si="61"/>
        <v>8.7192073170731701E-2</v>
      </c>
      <c r="EO49" s="50">
        <f t="shared" si="62"/>
        <v>0.27820121951219512</v>
      </c>
      <c r="EP49" s="55">
        <f t="shared" si="63"/>
        <v>2.9512195121951219</v>
      </c>
      <c r="EQ49" s="50">
        <f t="shared" ref="EQ49:EQ55" si="73">4.656*AR49*(((BL49/2.54)^2)+((BM49/2.54)^2)+((BN49/2.54)^2)+((BO49)/2.54^2)+((BP49/2.54)^2)+((BQ49/2.54)^2)+((BR49/2.54)^2)+((BS49/2.54)^2)+((BT49/2.54)^2)+((BU49/2.54)^2)+((BV49/2.54)^2)+((BW49/2.54)^2)+((BX49/2.54)^2)+((BY49/2.54)^2)+((BZ49/2.54)^2))/(BI49*3.28)</f>
        <v>0</v>
      </c>
      <c r="ER49" s="50">
        <f>3.492*AR49*((CA49/2.54)^2 + (CB49/2.54)^2 + (CC49/2.54)^2 + (CD49/2.54)^2 + (CE49/2.54)^2 + (CF49/2.54)^2 + (CG49/2.54)^2 +(CH49/2.54)^2 +(CI49/2.54)^2 + (CJ49/2.54)^2 +(CK49/2.54)^2 + (CL49/2.54)^2 +(CM49/2.54)^2 + (CN49/2.54)^2 + (CO49/2.54)^2)/(BI49*3.28)</f>
        <v>10.412236991104674</v>
      </c>
      <c r="ES49" s="50">
        <f t="shared" si="19"/>
        <v>0</v>
      </c>
      <c r="ET49" s="50">
        <f t="shared" si="20"/>
        <v>0</v>
      </c>
      <c r="EU49" s="50">
        <f t="shared" si="21"/>
        <v>0</v>
      </c>
      <c r="EV49" s="56">
        <f t="shared" si="64"/>
        <v>3.3166128048780488</v>
      </c>
      <c r="EW49" s="56">
        <f t="shared" si="65"/>
        <v>10.412236991104674</v>
      </c>
      <c r="EX49" s="56">
        <f t="shared" si="71"/>
        <v>34.866820521983101</v>
      </c>
      <c r="EY49" s="56">
        <f t="shared" si="72"/>
        <v>4.7951636128030541</v>
      </c>
      <c r="EZ49" s="56">
        <f t="shared" si="68"/>
        <v>13.728849795982722</v>
      </c>
      <c r="FA49" s="56"/>
      <c r="FB49" s="56"/>
      <c r="FC49" s="56"/>
      <c r="FD49" s="54"/>
    </row>
    <row r="50" spans="2:160" s="45" customFormat="1" ht="18" customHeight="1">
      <c r="B50">
        <v>40</v>
      </c>
      <c r="C50" s="171" t="s">
        <v>278</v>
      </c>
      <c r="D50">
        <v>109</v>
      </c>
      <c r="E50" s="171">
        <v>2009</v>
      </c>
      <c r="F50">
        <v>303</v>
      </c>
      <c r="G50" s="144">
        <v>11.884751339999999</v>
      </c>
      <c r="H50" s="144">
        <v>1.5836805599999999</v>
      </c>
      <c r="I50" s="144"/>
      <c r="J50" s="144"/>
      <c r="K50" s="144">
        <v>21.771464715000004</v>
      </c>
      <c r="L50" s="144">
        <v>46.997059725</v>
      </c>
      <c r="M50" s="144">
        <v>7.7533117199999992</v>
      </c>
      <c r="N50" s="230"/>
      <c r="O50" s="80"/>
      <c r="P50" s="80"/>
      <c r="Q50" s="230">
        <f t="shared" si="22"/>
        <v>89.990268060000005</v>
      </c>
      <c r="R50" s="52">
        <f t="shared" si="23"/>
        <v>0.71039460930415621</v>
      </c>
      <c r="S50" s="52">
        <f t="shared" si="24"/>
        <v>1.4087604251306303</v>
      </c>
      <c r="T50" s="52">
        <f t="shared" si="25"/>
        <v>1.3514223565595411</v>
      </c>
      <c r="U50" s="52">
        <f t="shared" si="26"/>
        <v>0.10946705065243253</v>
      </c>
      <c r="V50" s="52">
        <f t="shared" si="27"/>
        <v>1.399145678218241</v>
      </c>
      <c r="W50" s="52">
        <f t="shared" si="28"/>
        <v>14.783609349103545</v>
      </c>
      <c r="X50" s="52">
        <f t="shared" si="29"/>
        <v>96.92958728875908</v>
      </c>
      <c r="Y50" s="52">
        <f t="shared" si="30"/>
        <v>1.027404703221972</v>
      </c>
      <c r="Z50" s="52">
        <f t="shared" si="31"/>
        <v>1.0224193132417925</v>
      </c>
      <c r="AA50" s="52">
        <f t="shared" si="32"/>
        <v>1.0253984437797885</v>
      </c>
      <c r="AB50" s="52">
        <f t="shared" si="33"/>
        <v>1.027408870655941</v>
      </c>
      <c r="AC50" s="52">
        <f t="shared" si="34"/>
        <v>0.57675961062638936</v>
      </c>
      <c r="AD50" s="52">
        <f t="shared" si="35"/>
        <v>0.58398056492076633</v>
      </c>
      <c r="AE50" s="52">
        <f t="shared" si="36"/>
        <v>0.5548728452620858</v>
      </c>
      <c r="AF50" s="52">
        <f t="shared" si="37"/>
        <v>0.36952932215268258</v>
      </c>
      <c r="AG50" s="52">
        <f t="shared" si="38"/>
        <v>0.35999999999999993</v>
      </c>
      <c r="AH50" s="52">
        <f t="shared" si="39"/>
        <v>0.36476466107634126</v>
      </c>
      <c r="AI50" s="64" t="s">
        <v>152</v>
      </c>
      <c r="AJ50" s="64"/>
      <c r="AK50" s="64"/>
      <c r="AL50" s="45">
        <f t="shared" si="40"/>
        <v>303</v>
      </c>
      <c r="AM50" s="65"/>
      <c r="AN50" s="145" t="e">
        <f>#REF!</f>
        <v>#REF!</v>
      </c>
      <c r="AO50" s="149"/>
      <c r="AP50" s="183"/>
      <c r="AQ50" s="149"/>
      <c r="AR50" s="147">
        <f t="shared" si="41"/>
        <v>1</v>
      </c>
      <c r="AS50">
        <v>4</v>
      </c>
      <c r="AT50">
        <v>2</v>
      </c>
      <c r="AU50">
        <v>2</v>
      </c>
      <c r="AV50">
        <v>2</v>
      </c>
      <c r="AW50">
        <v>0</v>
      </c>
      <c r="AX50">
        <v>0</v>
      </c>
      <c r="AY50" s="229"/>
      <c r="AZ50" s="229"/>
      <c r="BA50" s="229"/>
      <c r="BB50" s="151"/>
      <c r="BC50">
        <v>27</v>
      </c>
      <c r="BD50">
        <v>0</v>
      </c>
      <c r="BE50">
        <v>1</v>
      </c>
      <c r="BF50" s="57">
        <v>2</v>
      </c>
      <c r="BG50" s="57">
        <v>2</v>
      </c>
      <c r="BH50" s="57">
        <v>3</v>
      </c>
      <c r="BI50" s="57">
        <v>11.3</v>
      </c>
      <c r="BJ50" s="189">
        <f t="shared" si="69"/>
        <v>109</v>
      </c>
      <c r="BK50" s="173">
        <f t="shared" si="70"/>
        <v>303</v>
      </c>
      <c r="BL50" s="86">
        <v>15</v>
      </c>
      <c r="BM50" s="61">
        <v>10</v>
      </c>
      <c r="BN50" s="61">
        <v>9</v>
      </c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126"/>
      <c r="CA50" s="97">
        <v>9</v>
      </c>
      <c r="CB50" s="96"/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61"/>
      <c r="CN50" s="61"/>
      <c r="CO50" s="126"/>
      <c r="CP50" s="90"/>
      <c r="CQ50" s="90"/>
      <c r="CR50" s="69"/>
      <c r="CS50" s="69"/>
      <c r="CT50" s="69"/>
      <c r="CU50" s="69"/>
      <c r="CV50" s="90"/>
      <c r="CW50" s="69"/>
      <c r="CX50" s="69"/>
      <c r="CY50" s="69"/>
      <c r="CZ50" s="69"/>
      <c r="DA50" s="90"/>
      <c r="DB50" s="69"/>
      <c r="DC50" s="69"/>
      <c r="DD50" s="69"/>
      <c r="DE50" s="69"/>
      <c r="DF50" s="131"/>
      <c r="DG50" s="254">
        <f t="shared" si="44"/>
        <v>40</v>
      </c>
      <c r="DH50" s="254" t="str">
        <f t="shared" si="45"/>
        <v>Control</v>
      </c>
      <c r="DI50" s="254">
        <f t="shared" si="46"/>
        <v>109</v>
      </c>
      <c r="DJ50" s="254">
        <f t="shared" si="47"/>
        <v>303</v>
      </c>
      <c r="DK50" s="121">
        <f t="shared" si="48"/>
        <v>42.262812753918908</v>
      </c>
      <c r="DL50" s="121">
        <f t="shared" si="49"/>
        <v>7.1039460930415625</v>
      </c>
      <c r="DM50" s="121">
        <f t="shared" si="50"/>
        <v>54.056894262381647</v>
      </c>
      <c r="DN50" s="121">
        <f t="shared" si="51"/>
        <v>1.080609384393475</v>
      </c>
      <c r="DO50" s="121">
        <f t="shared" si="52"/>
        <v>0</v>
      </c>
      <c r="DP50" s="121">
        <f t="shared" si="53"/>
        <v>3.4598757950547459</v>
      </c>
      <c r="DQ50" s="121">
        <f t="shared" si="54"/>
        <v>16.832745850259546</v>
      </c>
      <c r="DR50" s="121">
        <f t="shared" si="55"/>
        <v>3.2716553497978587</v>
      </c>
      <c r="DS50" s="121">
        <f t="shared" si="56"/>
        <v>0</v>
      </c>
      <c r="DT50" s="121">
        <f t="shared" si="57"/>
        <v>0</v>
      </c>
      <c r="DU50" s="121">
        <f t="shared" si="58"/>
        <v>0</v>
      </c>
      <c r="DV50" s="122">
        <f t="shared" si="59"/>
        <v>1</v>
      </c>
      <c r="DW50" s="157"/>
      <c r="DX50" s="157">
        <f t="shared" si="60"/>
        <v>40</v>
      </c>
      <c r="DY50" s="157">
        <f t="shared" si="18"/>
        <v>45</v>
      </c>
      <c r="DZ50" s="238" t="e">
        <f>#REF!</f>
        <v>#REF!</v>
      </c>
      <c r="EA50" s="180"/>
      <c r="EB50" s="180"/>
      <c r="EC50" s="180"/>
      <c r="ED50" s="180"/>
      <c r="EE50" s="180"/>
      <c r="EF50" s="180"/>
      <c r="EG50" s="180"/>
      <c r="EH50" s="180"/>
      <c r="EI50" s="180"/>
      <c r="EJ50" s="180"/>
      <c r="EK50" s="180"/>
      <c r="EL50" s="180"/>
      <c r="EM50" s="180"/>
      <c r="EN50" s="50">
        <f t="shared" si="61"/>
        <v>0.39236432926829273</v>
      </c>
      <c r="EO50" s="50">
        <f t="shared" si="62"/>
        <v>0</v>
      </c>
      <c r="EP50" s="55">
        <f t="shared" si="63"/>
        <v>1.475609756097561</v>
      </c>
      <c r="EQ50" s="50">
        <f t="shared" si="73"/>
        <v>7.9053169114324415</v>
      </c>
      <c r="ER50" s="50">
        <f>3.492*AR50*((CA50/2.54)^2 + (CB50/2.54)^2 + (CC50/2.54)^2 + (CD50/2.54)^2 + (CE50/2.54)^2 + (CF50/2.54)^2 + (CG50/2.54)^2 +(CH50/2.54)^2 +(CI50/2.54)^2 + (CJ50/2.54)^2 +(CK50/2.54)^2 + (CL50/2.54)^2 +(CM50/2.54)^2 + (CN50/2.54)^2 + (CO50/2.54)^2)/(BI50*3.28)</f>
        <v>1.1828768531268985</v>
      </c>
      <c r="ES50" s="50">
        <f t="shared" si="19"/>
        <v>0</v>
      </c>
      <c r="ET50" s="50">
        <f t="shared" si="20"/>
        <v>0</v>
      </c>
      <c r="EU50" s="50">
        <f t="shared" si="21"/>
        <v>0</v>
      </c>
      <c r="EV50" s="56">
        <f t="shared" si="64"/>
        <v>1.8679740853658537</v>
      </c>
      <c r="EW50" s="56">
        <f t="shared" si="65"/>
        <v>9.0881937645593407</v>
      </c>
      <c r="EX50" s="56">
        <f t="shared" si="71"/>
        <v>19.018265739263509</v>
      </c>
      <c r="EY50" s="56">
        <f t="shared" si="72"/>
        <v>3.1967757418687031</v>
      </c>
      <c r="EZ50" s="56">
        <f t="shared" si="68"/>
        <v>10.956167849925194</v>
      </c>
      <c r="FA50" s="56"/>
      <c r="FB50" s="56"/>
      <c r="FC50" s="56"/>
      <c r="FD50" s="54"/>
    </row>
    <row r="51" spans="2:160" s="45" customFormat="1" ht="18" customHeight="1">
      <c r="B51">
        <v>40</v>
      </c>
      <c r="C51" s="171" t="s">
        <v>278</v>
      </c>
      <c r="D51">
        <v>110</v>
      </c>
      <c r="E51" s="171">
        <v>2009</v>
      </c>
      <c r="F51">
        <v>45</v>
      </c>
      <c r="G51" s="144">
        <v>9.6357780749999993</v>
      </c>
      <c r="H51" s="144">
        <v>23.133603570000002</v>
      </c>
      <c r="I51" s="144"/>
      <c r="J51" s="144"/>
      <c r="K51" s="144"/>
      <c r="L51" s="144">
        <v>81.355069950000001</v>
      </c>
      <c r="M51" s="144">
        <v>20.440368795000005</v>
      </c>
      <c r="N51" s="230"/>
      <c r="O51" s="80"/>
      <c r="P51" s="80"/>
      <c r="Q51" s="230">
        <f t="shared" si="22"/>
        <v>134.56482039000002</v>
      </c>
      <c r="R51" s="52">
        <f t="shared" si="23"/>
        <v>0.8720457479403394</v>
      </c>
      <c r="S51" s="52">
        <f t="shared" si="24"/>
        <v>1.4599200532764147</v>
      </c>
      <c r="T51" s="52">
        <f t="shared" si="25"/>
        <v>1.4282465017654231</v>
      </c>
      <c r="U51" s="52">
        <f t="shared" si="26"/>
        <v>7.5703553054770278E-2</v>
      </c>
      <c r="V51" s="52">
        <f t="shared" si="27"/>
        <v>1.3286806820758541</v>
      </c>
      <c r="W51" s="52">
        <f t="shared" si="28"/>
        <v>14.612908623477633</v>
      </c>
      <c r="X51" s="52">
        <f t="shared" si="29"/>
        <v>87.793097898330629</v>
      </c>
      <c r="Y51" s="52">
        <f t="shared" si="30"/>
        <v>1.0282808579907472</v>
      </c>
      <c r="Z51" s="52">
        <f t="shared" si="31"/>
        <v>1.0199999999999998</v>
      </c>
      <c r="AA51" s="52">
        <f t="shared" si="32"/>
        <v>1.0277649324108014</v>
      </c>
      <c r="AB51" s="52">
        <f t="shared" si="33"/>
        <v>1.0382520792130638</v>
      </c>
      <c r="AC51" s="52">
        <f t="shared" si="34"/>
        <v>0.59023037467712691</v>
      </c>
      <c r="AD51" s="52">
        <f t="shared" si="35"/>
        <v>0.58687752669730286</v>
      </c>
      <c r="AE51" s="52">
        <f t="shared" si="36"/>
        <v>0.57257730493597692</v>
      </c>
      <c r="AF51" s="52">
        <f t="shared" si="37"/>
        <v>0.37639461872022784</v>
      </c>
      <c r="AG51" s="52">
        <f t="shared" si="38"/>
        <v>0.35999999999999993</v>
      </c>
      <c r="AH51" s="52">
        <f t="shared" si="39"/>
        <v>0.36819730936011386</v>
      </c>
      <c r="AI51" s="64" t="s">
        <v>152</v>
      </c>
      <c r="AJ51" s="64"/>
      <c r="AK51" s="64"/>
      <c r="AL51" s="45">
        <f t="shared" si="40"/>
        <v>45</v>
      </c>
      <c r="AM51" s="65"/>
      <c r="AN51" s="145" t="e">
        <f>#REF!</f>
        <v>#REF!</v>
      </c>
      <c r="AO51" s="149"/>
      <c r="AP51" s="183"/>
      <c r="AQ51" s="149"/>
      <c r="AR51" s="147">
        <f t="shared" si="41"/>
        <v>1</v>
      </c>
      <c r="AS51">
        <v>8</v>
      </c>
      <c r="AT51">
        <v>0</v>
      </c>
      <c r="AU51">
        <v>4</v>
      </c>
      <c r="AV51">
        <v>0</v>
      </c>
      <c r="AW51">
        <v>0</v>
      </c>
      <c r="AX51">
        <v>6</v>
      </c>
      <c r="AY51" s="229"/>
      <c r="AZ51" s="229"/>
      <c r="BA51" s="229"/>
      <c r="BB51" s="147"/>
      <c r="BC51">
        <v>21</v>
      </c>
      <c r="BD51">
        <v>5</v>
      </c>
      <c r="BE51">
        <v>2</v>
      </c>
      <c r="BF51" s="57">
        <v>2</v>
      </c>
      <c r="BG51" s="57">
        <v>2</v>
      </c>
      <c r="BH51" s="57">
        <v>3</v>
      </c>
      <c r="BI51" s="57">
        <v>11.3</v>
      </c>
      <c r="BJ51" s="189">
        <f t="shared" si="69"/>
        <v>110</v>
      </c>
      <c r="BK51" s="173">
        <f t="shared" si="70"/>
        <v>45</v>
      </c>
      <c r="BL51" s="86">
        <v>8</v>
      </c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126"/>
      <c r="CA51" s="97">
        <v>12</v>
      </c>
      <c r="CB51" s="96">
        <v>12</v>
      </c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61"/>
      <c r="CN51" s="61"/>
      <c r="CO51" s="126"/>
      <c r="CP51" s="90"/>
      <c r="CQ51" s="90"/>
      <c r="CR51" s="69"/>
      <c r="CS51" s="69"/>
      <c r="CT51" s="69"/>
      <c r="CU51" s="69"/>
      <c r="CV51" s="90"/>
      <c r="CW51" s="69"/>
      <c r="CX51" s="69"/>
      <c r="CY51" s="69"/>
      <c r="CZ51" s="69"/>
      <c r="DA51" s="90"/>
      <c r="DB51" s="69"/>
      <c r="DC51" s="69"/>
      <c r="DD51" s="69"/>
      <c r="DE51" s="69"/>
      <c r="DF51" s="131"/>
      <c r="DG51" s="254">
        <f t="shared" si="44"/>
        <v>40</v>
      </c>
      <c r="DH51" s="254" t="str">
        <f t="shared" si="45"/>
        <v>Control</v>
      </c>
      <c r="DI51" s="254">
        <f t="shared" si="46"/>
        <v>110</v>
      </c>
      <c r="DJ51" s="254">
        <f t="shared" si="47"/>
        <v>45</v>
      </c>
      <c r="DK51" s="121">
        <f t="shared" si="48"/>
        <v>58.396802131056589</v>
      </c>
      <c r="DL51" s="121">
        <f t="shared" si="49"/>
        <v>0</v>
      </c>
      <c r="DM51" s="121">
        <f t="shared" si="50"/>
        <v>57.129860070616928</v>
      </c>
      <c r="DN51" s="121">
        <f t="shared" si="51"/>
        <v>0.59532487391839572</v>
      </c>
      <c r="DO51" s="121">
        <f t="shared" si="52"/>
        <v>2.4537111719244202</v>
      </c>
      <c r="DP51" s="121">
        <f t="shared" si="53"/>
        <v>7.074381798808699</v>
      </c>
      <c r="DQ51" s="121">
        <f t="shared" si="54"/>
        <v>2.731259126007799</v>
      </c>
      <c r="DR51" s="121">
        <f t="shared" si="55"/>
        <v>11.755321580252041</v>
      </c>
      <c r="DS51" s="121">
        <f t="shared" si="56"/>
        <v>0</v>
      </c>
      <c r="DT51" s="121">
        <f t="shared" si="57"/>
        <v>0</v>
      </c>
      <c r="DU51" s="121">
        <f t="shared" si="58"/>
        <v>0</v>
      </c>
      <c r="DV51" s="122">
        <f t="shared" si="59"/>
        <v>5</v>
      </c>
      <c r="DW51" s="157"/>
      <c r="DX51" s="157">
        <f t="shared" si="60"/>
        <v>40</v>
      </c>
      <c r="DY51" s="157">
        <f t="shared" si="18"/>
        <v>157</v>
      </c>
      <c r="DZ51" s="238" t="e">
        <f>#REF!</f>
        <v>#REF!</v>
      </c>
      <c r="EA51" s="180"/>
      <c r="EB51" s="180"/>
      <c r="EC51" s="180"/>
      <c r="ED51" s="180"/>
      <c r="EE51" s="180"/>
      <c r="EF51" s="180"/>
      <c r="EG51" s="180"/>
      <c r="EH51" s="180"/>
      <c r="EI51" s="180"/>
      <c r="EJ51" s="180"/>
      <c r="EK51" s="180"/>
      <c r="EL51" s="180"/>
      <c r="EM51" s="180"/>
      <c r="EN51" s="50">
        <f t="shared" si="61"/>
        <v>0.30517225609756093</v>
      </c>
      <c r="EO51" s="50">
        <f t="shared" si="62"/>
        <v>1.3910060975609757</v>
      </c>
      <c r="EP51" s="55">
        <f t="shared" si="63"/>
        <v>2.9512195121951219</v>
      </c>
      <c r="EQ51" s="50">
        <f t="shared" si="73"/>
        <v>1.2461583308661974</v>
      </c>
      <c r="ER51" s="50">
        <f>3.492*AR51*((CA51/2.54)^2 + (CB51/2.54)^2 + (CC51/2.54)^2 + (CD51/2.54)^2 + (CE51/2.54)^2 + (CF51/2.54)^2 + (CG51/2.54)^2 +(CH51/2.54)^2 +(CI51/2.54)^2 + (CJ51/2.54)^2 +(CK51/2.54)^2 + (CL51/2.54)^2 +(CM51/2.54)^2 + (CN51/2.54)^2 + (CO51/2.54)^2)/(BI51*3.28)</f>
        <v>4.2057843666734165</v>
      </c>
      <c r="ES51" s="50">
        <f t="shared" si="19"/>
        <v>0</v>
      </c>
      <c r="ET51" s="50">
        <f t="shared" si="20"/>
        <v>0</v>
      </c>
      <c r="EU51" s="50">
        <f t="shared" si="21"/>
        <v>0</v>
      </c>
      <c r="EV51" s="56">
        <f t="shared" si="64"/>
        <v>4.6473978658536588</v>
      </c>
      <c r="EW51" s="56">
        <f t="shared" si="65"/>
        <v>5.4519426975396144</v>
      </c>
      <c r="EX51" s="56">
        <f t="shared" si="71"/>
        <v>26.278560958975465</v>
      </c>
      <c r="EY51" s="56">
        <f t="shared" si="72"/>
        <v>0</v>
      </c>
      <c r="EZ51" s="56">
        <f t="shared" si="68"/>
        <v>10.099340563393273</v>
      </c>
      <c r="FA51" s="56"/>
      <c r="FB51" s="56"/>
      <c r="FC51" s="56"/>
      <c r="FD51" s="54"/>
    </row>
    <row r="52" spans="2:160" s="45" customFormat="1" ht="18" customHeight="1">
      <c r="B52">
        <v>40</v>
      </c>
      <c r="C52" s="171" t="s">
        <v>278</v>
      </c>
      <c r="D52">
        <v>110</v>
      </c>
      <c r="E52" s="171">
        <v>2009</v>
      </c>
      <c r="F52">
        <v>157</v>
      </c>
      <c r="G52" s="144">
        <v>9.6357780749999993</v>
      </c>
      <c r="H52" s="144">
        <v>23.133603570000002</v>
      </c>
      <c r="I52" s="144"/>
      <c r="J52" s="144"/>
      <c r="K52" s="144"/>
      <c r="L52" s="144">
        <v>81.355069950000001</v>
      </c>
      <c r="M52" s="144">
        <v>20.440368795000005</v>
      </c>
      <c r="N52" s="80"/>
      <c r="O52" s="80"/>
      <c r="P52" s="80"/>
      <c r="Q52" s="230">
        <f t="shared" si="22"/>
        <v>134.56482039000002</v>
      </c>
      <c r="R52" s="52">
        <f t="shared" si="23"/>
        <v>0.8720457479403394</v>
      </c>
      <c r="S52" s="52">
        <f t="shared" si="24"/>
        <v>1.4599200532764147</v>
      </c>
      <c r="T52" s="52">
        <f t="shared" si="25"/>
        <v>1.4282465017654231</v>
      </c>
      <c r="U52" s="52">
        <f t="shared" si="26"/>
        <v>7.5703553054770278E-2</v>
      </c>
      <c r="V52" s="52">
        <f t="shared" si="27"/>
        <v>1.3286806820758541</v>
      </c>
      <c r="W52" s="52">
        <f t="shared" si="28"/>
        <v>14.612908623477633</v>
      </c>
      <c r="X52" s="52">
        <f t="shared" si="29"/>
        <v>87.793097898330629</v>
      </c>
      <c r="Y52" s="52">
        <f t="shared" si="30"/>
        <v>1.0282808579907472</v>
      </c>
      <c r="Z52" s="52">
        <f t="shared" si="31"/>
        <v>1.0199999999999998</v>
      </c>
      <c r="AA52" s="52">
        <f t="shared" si="32"/>
        <v>1.0277649324108014</v>
      </c>
      <c r="AB52" s="52">
        <f t="shared" si="33"/>
        <v>1.0382520792130638</v>
      </c>
      <c r="AC52" s="52">
        <f t="shared" si="34"/>
        <v>0.59023037467712691</v>
      </c>
      <c r="AD52" s="52">
        <f t="shared" si="35"/>
        <v>0.58687752669730286</v>
      </c>
      <c r="AE52" s="52">
        <f t="shared" si="36"/>
        <v>0.57257730493597692</v>
      </c>
      <c r="AF52" s="52">
        <f t="shared" si="37"/>
        <v>0.37639461872022784</v>
      </c>
      <c r="AG52" s="52">
        <f t="shared" si="38"/>
        <v>0.35999999999999993</v>
      </c>
      <c r="AH52" s="52">
        <f t="shared" si="39"/>
        <v>0.36819730936011386</v>
      </c>
      <c r="AI52" s="64" t="s">
        <v>152</v>
      </c>
      <c r="AJ52" s="64"/>
      <c r="AK52" s="64"/>
      <c r="AL52" s="45">
        <f t="shared" si="40"/>
        <v>157</v>
      </c>
      <c r="AM52" s="65"/>
      <c r="AN52" s="145" t="e">
        <f>#REF!</f>
        <v>#REF!</v>
      </c>
      <c r="AO52" s="149"/>
      <c r="AP52" s="183"/>
      <c r="AQ52" s="149"/>
      <c r="AR52" s="147">
        <f t="shared" si="41"/>
        <v>1</v>
      </c>
      <c r="AS52">
        <v>11</v>
      </c>
      <c r="AT52">
        <v>0</v>
      </c>
      <c r="AU52">
        <v>1</v>
      </c>
      <c r="AV52">
        <v>7</v>
      </c>
      <c r="AW52">
        <v>2</v>
      </c>
      <c r="AX52">
        <v>58</v>
      </c>
      <c r="AY52" s="229"/>
      <c r="AZ52" s="229"/>
      <c r="BA52" s="229"/>
      <c r="BB52" s="151"/>
      <c r="BC52">
        <v>21</v>
      </c>
      <c r="BD52">
        <v>9</v>
      </c>
      <c r="BE52">
        <v>3</v>
      </c>
      <c r="BF52" s="57">
        <v>2</v>
      </c>
      <c r="BG52" s="57">
        <v>2</v>
      </c>
      <c r="BH52" s="57">
        <v>3</v>
      </c>
      <c r="BI52" s="57">
        <v>11.3</v>
      </c>
      <c r="BJ52" s="189">
        <f t="shared" si="69"/>
        <v>110</v>
      </c>
      <c r="BK52" s="173">
        <f t="shared" si="70"/>
        <v>157</v>
      </c>
      <c r="BL52" s="86">
        <v>22</v>
      </c>
      <c r="BM52" s="61">
        <v>8</v>
      </c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126"/>
      <c r="CA52" s="97">
        <v>8</v>
      </c>
      <c r="CB52" s="96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61"/>
      <c r="CN52" s="61"/>
      <c r="CO52" s="126"/>
      <c r="CP52" s="90"/>
      <c r="CQ52" s="90"/>
      <c r="CR52" s="69"/>
      <c r="CS52" s="69"/>
      <c r="CT52" s="69"/>
      <c r="CU52" s="69"/>
      <c r="CV52" s="90"/>
      <c r="CW52" s="69"/>
      <c r="CX52" s="69"/>
      <c r="CY52" s="69"/>
      <c r="CZ52" s="69"/>
      <c r="DA52" s="90"/>
      <c r="DB52" s="69"/>
      <c r="DC52" s="69"/>
      <c r="DD52" s="69"/>
      <c r="DE52" s="69"/>
      <c r="DF52" s="131"/>
      <c r="DG52" s="254">
        <f t="shared" si="44"/>
        <v>40</v>
      </c>
      <c r="DH52" s="254" t="str">
        <f t="shared" si="45"/>
        <v>Control</v>
      </c>
      <c r="DI52" s="254">
        <f t="shared" si="46"/>
        <v>110</v>
      </c>
      <c r="DJ52" s="254">
        <f t="shared" si="47"/>
        <v>157</v>
      </c>
      <c r="DK52" s="121">
        <f t="shared" si="48"/>
        <v>131.39280479487735</v>
      </c>
      <c r="DL52" s="121">
        <f t="shared" si="49"/>
        <v>8.7204574794033931</v>
      </c>
      <c r="DM52" s="121">
        <f t="shared" si="50"/>
        <v>142.82465017654232</v>
      </c>
      <c r="DN52" s="121">
        <f t="shared" si="51"/>
        <v>0.59532487391839572</v>
      </c>
      <c r="DO52" s="121">
        <f t="shared" si="52"/>
        <v>4.4166801094639565</v>
      </c>
      <c r="DP52" s="121">
        <f t="shared" si="53"/>
        <v>10.611572698213051</v>
      </c>
      <c r="DQ52" s="121">
        <f t="shared" si="54"/>
        <v>23.386406266441782</v>
      </c>
      <c r="DR52" s="121">
        <f t="shared" si="55"/>
        <v>2.6122936845004538</v>
      </c>
      <c r="DS52" s="121">
        <f t="shared" si="56"/>
        <v>0</v>
      </c>
      <c r="DT52" s="121">
        <f t="shared" si="57"/>
        <v>0</v>
      </c>
      <c r="DU52" s="121">
        <f t="shared" si="58"/>
        <v>0</v>
      </c>
      <c r="DV52" s="122">
        <f t="shared" si="59"/>
        <v>29.5</v>
      </c>
      <c r="DW52" s="157"/>
      <c r="DX52" s="157">
        <f t="shared" si="60"/>
        <v>40</v>
      </c>
      <c r="DY52" s="157">
        <f t="shared" si="18"/>
        <v>183</v>
      </c>
      <c r="DZ52" s="238" t="e">
        <f>#REF!</f>
        <v>#REF!</v>
      </c>
      <c r="EA52" s="180"/>
      <c r="EB52" s="180"/>
      <c r="EC52" s="180"/>
      <c r="ED52" s="180"/>
      <c r="EE52" s="180"/>
      <c r="EF52" s="180"/>
      <c r="EG52" s="180"/>
      <c r="EH52" s="180"/>
      <c r="EI52" s="180"/>
      <c r="EJ52" s="180"/>
      <c r="EK52" s="180"/>
      <c r="EL52" s="180"/>
      <c r="EM52" s="180"/>
      <c r="EN52" s="50"/>
      <c r="EO52" s="50"/>
      <c r="EP52" s="55"/>
      <c r="EQ52" s="50">
        <f t="shared" si="73"/>
        <v>10.670230708041817</v>
      </c>
      <c r="ER52" s="50"/>
      <c r="ES52" s="50">
        <f t="shared" si="19"/>
        <v>0</v>
      </c>
      <c r="ET52" s="50">
        <f t="shared" si="20"/>
        <v>0</v>
      </c>
      <c r="EU52" s="50">
        <f t="shared" si="21"/>
        <v>0</v>
      </c>
      <c r="EV52" s="56"/>
      <c r="EW52" s="56"/>
      <c r="EX52" s="56">
        <f t="shared" si="71"/>
        <v>59.126762157694806</v>
      </c>
      <c r="EY52" s="56">
        <f t="shared" si="72"/>
        <v>3.9242058657315271</v>
      </c>
      <c r="EZ52" s="56"/>
      <c r="FA52" s="56"/>
      <c r="FB52" s="56"/>
      <c r="FC52" s="56"/>
      <c r="FD52" s="54"/>
    </row>
    <row r="53" spans="2:160" s="45" customFormat="1" ht="18" customHeight="1">
      <c r="B53">
        <v>40</v>
      </c>
      <c r="C53" s="171" t="s">
        <v>278</v>
      </c>
      <c r="D53">
        <v>111</v>
      </c>
      <c r="E53" s="171">
        <v>2009</v>
      </c>
      <c r="F53">
        <v>183</v>
      </c>
      <c r="G53" s="144">
        <v>14.053083659999999</v>
      </c>
      <c r="H53" s="144">
        <v>36.480121754999992</v>
      </c>
      <c r="I53" s="144"/>
      <c r="J53" s="144">
        <v>6.9279348599999997</v>
      </c>
      <c r="K53" s="144"/>
      <c r="L53" s="144">
        <v>10.229834999999998</v>
      </c>
      <c r="M53" s="144">
        <v>5.3963066849999999</v>
      </c>
      <c r="N53" s="230"/>
      <c r="O53" s="80"/>
      <c r="P53" s="80"/>
      <c r="Q53" s="230">
        <f t="shared" si="22"/>
        <v>73.087281959999984</v>
      </c>
      <c r="R53" s="52">
        <f t="shared" si="23"/>
        <v>1.015332629377137</v>
      </c>
      <c r="S53" s="52">
        <f t="shared" si="24"/>
        <v>1.5740751055262663</v>
      </c>
      <c r="T53" s="52">
        <f t="shared" si="25"/>
        <v>1.5466839101457812</v>
      </c>
      <c r="U53" s="52">
        <f t="shared" si="26"/>
        <v>8.8936906146099087E-2</v>
      </c>
      <c r="V53" s="52">
        <f t="shared" si="27"/>
        <v>1.2923938209105348</v>
      </c>
      <c r="W53" s="52">
        <f t="shared" si="28"/>
        <v>16.779994417424085</v>
      </c>
      <c r="X53" s="52">
        <f t="shared" si="29"/>
        <v>103.56904052498781</v>
      </c>
      <c r="Y53" s="52">
        <f t="shared" si="30"/>
        <v>1.0259565896962519</v>
      </c>
      <c r="Z53" s="52">
        <f t="shared" si="31"/>
        <v>1.0218957976474736</v>
      </c>
      <c r="AA53" s="52">
        <f t="shared" si="32"/>
        <v>1.0273388817009717</v>
      </c>
      <c r="AB53" s="52">
        <f t="shared" si="33"/>
        <v>1.0417897018399396</v>
      </c>
      <c r="AC53" s="52">
        <f t="shared" si="34"/>
        <v>0.57912465048453965</v>
      </c>
      <c r="AD53" s="52">
        <f t="shared" si="35"/>
        <v>0.55675222228431054</v>
      </c>
      <c r="AE53" s="52">
        <f t="shared" si="36"/>
        <v>0.55512388590267947</v>
      </c>
      <c r="AF53" s="52">
        <f t="shared" si="37"/>
        <v>0.39062275004459612</v>
      </c>
      <c r="AG53" s="52">
        <f t="shared" si="38"/>
        <v>0.36</v>
      </c>
      <c r="AH53" s="52">
        <f t="shared" si="39"/>
        <v>0.37531137502229805</v>
      </c>
      <c r="AI53" s="64" t="s">
        <v>152</v>
      </c>
      <c r="AJ53" s="64"/>
      <c r="AK53" s="64"/>
      <c r="AL53" s="45">
        <f t="shared" si="40"/>
        <v>183</v>
      </c>
      <c r="AM53" s="65"/>
      <c r="AN53" s="145" t="e">
        <f>#REF!</f>
        <v>#REF!</v>
      </c>
      <c r="AO53" s="149"/>
      <c r="AP53" s="183"/>
      <c r="AQ53" s="149"/>
      <c r="AR53" s="147">
        <f t="shared" si="41"/>
        <v>1</v>
      </c>
      <c r="AS53">
        <v>4</v>
      </c>
      <c r="AT53">
        <v>1</v>
      </c>
      <c r="AU53">
        <v>1</v>
      </c>
      <c r="AV53">
        <v>15</v>
      </c>
      <c r="AW53">
        <v>1</v>
      </c>
      <c r="AX53">
        <v>1</v>
      </c>
      <c r="AY53" s="229"/>
      <c r="AZ53" s="229"/>
      <c r="BA53" s="229"/>
      <c r="BB53" s="147"/>
      <c r="BC53">
        <v>3</v>
      </c>
      <c r="BD53">
        <v>4</v>
      </c>
      <c r="BE53">
        <v>0</v>
      </c>
      <c r="BF53" s="57">
        <v>2</v>
      </c>
      <c r="BG53" s="57">
        <v>2</v>
      </c>
      <c r="BH53" s="57">
        <v>3</v>
      </c>
      <c r="BI53" s="57">
        <v>11.3</v>
      </c>
      <c r="BJ53" s="189">
        <f t="shared" si="69"/>
        <v>111</v>
      </c>
      <c r="BK53" s="173">
        <f t="shared" si="70"/>
        <v>183</v>
      </c>
      <c r="BL53" s="86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126"/>
      <c r="CA53" s="97">
        <v>33</v>
      </c>
      <c r="CB53" s="96">
        <v>12</v>
      </c>
      <c r="CC53" s="96">
        <v>10</v>
      </c>
      <c r="CD53" s="96">
        <v>17</v>
      </c>
      <c r="CE53" s="96"/>
      <c r="CF53" s="96"/>
      <c r="CG53" s="96"/>
      <c r="CH53" s="96"/>
      <c r="CI53" s="96"/>
      <c r="CJ53" s="96"/>
      <c r="CK53" s="96"/>
      <c r="CL53" s="96"/>
      <c r="CM53" s="61"/>
      <c r="CN53" s="61"/>
      <c r="CO53" s="126"/>
      <c r="CP53" s="90"/>
      <c r="CQ53" s="90"/>
      <c r="CR53" s="69"/>
      <c r="CS53" s="69"/>
      <c r="CT53" s="69"/>
      <c r="CU53" s="69"/>
      <c r="CV53" s="90"/>
      <c r="CW53" s="69"/>
      <c r="CX53" s="69"/>
      <c r="CY53" s="69"/>
      <c r="CZ53" s="69"/>
      <c r="DA53" s="90"/>
      <c r="DB53" s="69"/>
      <c r="DC53" s="69"/>
      <c r="DD53" s="69"/>
      <c r="DE53" s="69"/>
      <c r="DF53" s="131"/>
      <c r="DG53" s="254">
        <f t="shared" si="44"/>
        <v>40</v>
      </c>
      <c r="DH53" s="254" t="str">
        <f t="shared" si="45"/>
        <v>Control</v>
      </c>
      <c r="DI53" s="254">
        <f t="shared" si="46"/>
        <v>111</v>
      </c>
      <c r="DJ53" s="254">
        <f t="shared" si="47"/>
        <v>183</v>
      </c>
      <c r="DK53" s="121">
        <f t="shared" si="48"/>
        <v>149.53713502499531</v>
      </c>
      <c r="DL53" s="121">
        <f t="shared" si="49"/>
        <v>10.15332629377137</v>
      </c>
      <c r="DM53" s="121">
        <f t="shared" si="50"/>
        <v>162.40181056530702</v>
      </c>
      <c r="DN53" s="121">
        <f t="shared" si="51"/>
        <v>9.7811399451918746E-2</v>
      </c>
      <c r="DO53" s="121">
        <f t="shared" si="52"/>
        <v>1.8147157173951216</v>
      </c>
      <c r="DP53" s="121">
        <f t="shared" si="53"/>
        <v>0</v>
      </c>
      <c r="DQ53" s="121">
        <f t="shared" si="54"/>
        <v>0</v>
      </c>
      <c r="DR53" s="121">
        <f t="shared" si="55"/>
        <v>66.430898574318391</v>
      </c>
      <c r="DS53" s="121">
        <f t="shared" si="56"/>
        <v>0</v>
      </c>
      <c r="DT53" s="121">
        <f t="shared" si="57"/>
        <v>0</v>
      </c>
      <c r="DU53" s="121">
        <f t="shared" si="58"/>
        <v>0</v>
      </c>
      <c r="DV53" s="122">
        <f t="shared" si="59"/>
        <v>1</v>
      </c>
      <c r="DW53" s="157"/>
      <c r="DX53" s="157">
        <f t="shared" si="60"/>
        <v>40</v>
      </c>
      <c r="DY53" s="157">
        <f t="shared" si="18"/>
        <v>246</v>
      </c>
      <c r="DZ53" s="238" t="e">
        <f>#REF!</f>
        <v>#REF!</v>
      </c>
      <c r="EA53" s="180"/>
      <c r="EB53" s="180"/>
      <c r="EC53" s="180"/>
      <c r="ED53" s="180"/>
      <c r="EE53" s="180"/>
      <c r="EF53" s="180"/>
      <c r="EG53" s="180"/>
      <c r="EH53" s="180"/>
      <c r="EI53" s="180"/>
      <c r="EJ53" s="180"/>
      <c r="EK53" s="180"/>
      <c r="EL53" s="180"/>
      <c r="EM53" s="180"/>
      <c r="EN53" s="50">
        <f t="shared" si="61"/>
        <v>4.3596036585365851E-2</v>
      </c>
      <c r="EO53" s="50">
        <f t="shared" si="62"/>
        <v>1.1128048780487805</v>
      </c>
      <c r="EP53" s="55">
        <f t="shared" si="63"/>
        <v>0</v>
      </c>
      <c r="EQ53" s="50">
        <f t="shared" si="73"/>
        <v>0</v>
      </c>
      <c r="ER53" s="50">
        <f>3.492*AR53*((CA53/2.54)^2 + (CB53/2.54)^2 + (CC53/2.54)^2 + (CD53/2.54)^2 + (CE53/2.54)^2 + (CF53/2.54)^2 + (CG53/2.54)^2 +(CH53/2.54)^2 +(CI53/2.54)^2 + (CJ53/2.54)^2 +(CK53/2.54)^2 + (CL53/2.54)^2 +(CM53/2.54)^2 + (CN53/2.54)^2 + (CO53/2.54)^2)/(BI53*3.28)</f>
        <v>23.686743898417646</v>
      </c>
      <c r="ES53" s="50">
        <f t="shared" si="19"/>
        <v>0</v>
      </c>
      <c r="ET53" s="50">
        <f t="shared" si="20"/>
        <v>0</v>
      </c>
      <c r="EU53" s="50">
        <f t="shared" si="21"/>
        <v>0</v>
      </c>
      <c r="EV53" s="56">
        <f t="shared" si="64"/>
        <v>1.1564009146341463</v>
      </c>
      <c r="EW53" s="56">
        <f t="shared" si="65"/>
        <v>23.686743898417646</v>
      </c>
      <c r="EX53" s="56">
        <f t="shared" si="71"/>
        <v>67.291710761247884</v>
      </c>
      <c r="EY53" s="56">
        <f t="shared" si="72"/>
        <v>4.5689968321971168</v>
      </c>
      <c r="EZ53" s="56">
        <f t="shared" si="68"/>
        <v>24.843144813051794</v>
      </c>
      <c r="FA53" s="56"/>
      <c r="FB53" s="56"/>
      <c r="FC53" s="56"/>
      <c r="FD53" s="54"/>
    </row>
    <row r="54" spans="2:160" s="45" customFormat="1" ht="18" customHeight="1">
      <c r="B54">
        <v>40</v>
      </c>
      <c r="C54" s="171" t="s">
        <v>278</v>
      </c>
      <c r="D54">
        <v>111</v>
      </c>
      <c r="E54" s="171">
        <v>2009</v>
      </c>
      <c r="F54">
        <v>246</v>
      </c>
      <c r="G54" s="144">
        <v>14.053083659999999</v>
      </c>
      <c r="H54" s="144">
        <v>36.480121754999992</v>
      </c>
      <c r="I54" s="144"/>
      <c r="J54" s="144">
        <v>6.9279348599999997</v>
      </c>
      <c r="K54" s="144"/>
      <c r="L54" s="144">
        <v>10.229834999999998</v>
      </c>
      <c r="M54" s="144">
        <v>5.3963066849999999</v>
      </c>
      <c r="N54" s="144"/>
      <c r="O54" s="80"/>
      <c r="P54" s="80"/>
      <c r="Q54" s="230">
        <f t="shared" si="22"/>
        <v>73.087281959999984</v>
      </c>
      <c r="R54" s="52">
        <f t="shared" si="23"/>
        <v>1.015332629377137</v>
      </c>
      <c r="S54" s="52">
        <f t="shared" si="24"/>
        <v>1.5740751055262663</v>
      </c>
      <c r="T54" s="52">
        <f t="shared" si="25"/>
        <v>1.5466839101457812</v>
      </c>
      <c r="U54" s="52">
        <f t="shared" si="26"/>
        <v>8.8936906146099087E-2</v>
      </c>
      <c r="V54" s="52">
        <f t="shared" si="27"/>
        <v>1.2923938209105348</v>
      </c>
      <c r="W54" s="52">
        <f t="shared" si="28"/>
        <v>16.779994417424085</v>
      </c>
      <c r="X54" s="52">
        <f t="shared" si="29"/>
        <v>103.56904052498781</v>
      </c>
      <c r="Y54" s="52">
        <f t="shared" si="30"/>
        <v>1.0259565896962519</v>
      </c>
      <c r="Z54" s="52">
        <f t="shared" si="31"/>
        <v>1.0218957976474736</v>
      </c>
      <c r="AA54" s="52">
        <f t="shared" si="32"/>
        <v>1.0273388817009717</v>
      </c>
      <c r="AB54" s="52">
        <f t="shared" si="33"/>
        <v>1.0417897018399396</v>
      </c>
      <c r="AC54" s="52">
        <f t="shared" si="34"/>
        <v>0.57912465048453965</v>
      </c>
      <c r="AD54" s="52">
        <f t="shared" si="35"/>
        <v>0.55675222228431054</v>
      </c>
      <c r="AE54" s="52">
        <f t="shared" si="36"/>
        <v>0.55512388590267947</v>
      </c>
      <c r="AF54" s="52">
        <f t="shared" si="37"/>
        <v>0.39062275004459612</v>
      </c>
      <c r="AG54" s="52">
        <f t="shared" si="38"/>
        <v>0.36</v>
      </c>
      <c r="AH54" s="52">
        <f t="shared" si="39"/>
        <v>0.37531137502229805</v>
      </c>
      <c r="AI54" s="64" t="s">
        <v>152</v>
      </c>
      <c r="AJ54" s="64"/>
      <c r="AK54" s="64"/>
      <c r="AL54" s="45">
        <f t="shared" si="40"/>
        <v>246</v>
      </c>
      <c r="AM54" s="65"/>
      <c r="AN54" s="145" t="e">
        <f>#REF!</f>
        <v>#REF!</v>
      </c>
      <c r="AO54" s="149"/>
      <c r="AP54" s="183"/>
      <c r="AQ54" s="149"/>
      <c r="AR54" s="147">
        <f t="shared" si="41"/>
        <v>1</v>
      </c>
      <c r="AS54">
        <v>12</v>
      </c>
      <c r="AT54">
        <v>3</v>
      </c>
      <c r="AU54">
        <v>8</v>
      </c>
      <c r="AV54">
        <v>8</v>
      </c>
      <c r="AW54">
        <v>0</v>
      </c>
      <c r="AX54">
        <v>3</v>
      </c>
      <c r="AY54" s="229"/>
      <c r="AZ54" s="229"/>
      <c r="BA54" s="229"/>
      <c r="BB54" s="151"/>
      <c r="BC54">
        <v>23</v>
      </c>
      <c r="BD54">
        <v>4</v>
      </c>
      <c r="BE54">
        <v>1</v>
      </c>
      <c r="BF54" s="57">
        <v>2</v>
      </c>
      <c r="BG54" s="57">
        <v>2</v>
      </c>
      <c r="BH54" s="57">
        <v>3</v>
      </c>
      <c r="BI54" s="57">
        <v>11.3</v>
      </c>
      <c r="BJ54" s="189">
        <f t="shared" si="69"/>
        <v>111</v>
      </c>
      <c r="BK54" s="173">
        <f t="shared" si="70"/>
        <v>246</v>
      </c>
      <c r="BL54" s="86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126"/>
      <c r="CA54" s="97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61"/>
      <c r="CN54" s="61"/>
      <c r="CO54" s="126"/>
      <c r="CP54" s="90"/>
      <c r="CQ54" s="90"/>
      <c r="CR54" s="69"/>
      <c r="CS54" s="69"/>
      <c r="CT54" s="69"/>
      <c r="CU54" s="69"/>
      <c r="CV54" s="90"/>
      <c r="CW54" s="69"/>
      <c r="CX54" s="69"/>
      <c r="CY54" s="69"/>
      <c r="CZ54" s="69"/>
      <c r="DA54" s="90"/>
      <c r="DB54" s="69"/>
      <c r="DC54" s="69"/>
      <c r="DD54" s="69"/>
      <c r="DE54" s="69"/>
      <c r="DF54" s="131"/>
      <c r="DG54" s="254">
        <f t="shared" si="44"/>
        <v>40</v>
      </c>
      <c r="DH54" s="254" t="str">
        <f t="shared" si="45"/>
        <v>Control</v>
      </c>
      <c r="DI54" s="254">
        <f t="shared" si="46"/>
        <v>111</v>
      </c>
      <c r="DJ54" s="254">
        <f t="shared" si="47"/>
        <v>246</v>
      </c>
      <c r="DK54" s="121">
        <f t="shared" si="48"/>
        <v>157.40751055262663</v>
      </c>
      <c r="DL54" s="121">
        <f t="shared" si="49"/>
        <v>15.229989440657054</v>
      </c>
      <c r="DM54" s="121">
        <f t="shared" si="50"/>
        <v>177.86864966676484</v>
      </c>
      <c r="DN54" s="121">
        <f t="shared" si="51"/>
        <v>0.74988739579804364</v>
      </c>
      <c r="DO54" s="121">
        <f t="shared" si="52"/>
        <v>1.8147157173951216</v>
      </c>
      <c r="DP54" s="121">
        <f t="shared" si="53"/>
        <v>3.9363105730113097</v>
      </c>
      <c r="DQ54" s="121">
        <f t="shared" si="54"/>
        <v>0</v>
      </c>
      <c r="DR54" s="121">
        <f t="shared" si="55"/>
        <v>0</v>
      </c>
      <c r="DS54" s="121">
        <f t="shared" si="56"/>
        <v>0</v>
      </c>
      <c r="DT54" s="121">
        <f t="shared" si="57"/>
        <v>0</v>
      </c>
      <c r="DU54" s="121">
        <f t="shared" si="58"/>
        <v>0</v>
      </c>
      <c r="DV54" s="122">
        <f t="shared" si="59"/>
        <v>5.5</v>
      </c>
      <c r="DW54" s="157"/>
      <c r="DX54" s="157">
        <f t="shared" si="60"/>
        <v>40</v>
      </c>
      <c r="DY54" s="157">
        <f t="shared" si="18"/>
        <v>60</v>
      </c>
      <c r="DZ54" s="238" t="e">
        <f>#REF!</f>
        <v>#REF!</v>
      </c>
      <c r="EA54" s="180"/>
      <c r="EB54" s="180"/>
      <c r="EC54" s="180"/>
      <c r="ED54" s="180"/>
      <c r="EE54" s="180"/>
      <c r="EF54" s="180"/>
      <c r="EG54" s="180"/>
      <c r="EH54" s="180"/>
      <c r="EI54" s="180"/>
      <c r="EJ54" s="180"/>
      <c r="EK54" s="180"/>
      <c r="EL54" s="180"/>
      <c r="EM54" s="180"/>
      <c r="EN54" s="50">
        <f t="shared" si="61"/>
        <v>0.3342362804878049</v>
      </c>
      <c r="EO54" s="50">
        <f t="shared" si="62"/>
        <v>1.1128048780487805</v>
      </c>
      <c r="EP54" s="55">
        <f t="shared" si="63"/>
        <v>1.475609756097561</v>
      </c>
      <c r="EQ54" s="50">
        <f t="shared" si="73"/>
        <v>0</v>
      </c>
      <c r="ER54" s="50">
        <f>3.492*AR54*((CA54/2.54)^2 + (CB54/2.54)^2 + (CC54/2.54)^2 + (CD54/2.54)^2 + (CE54/2.54)^2 + (CF54/2.54)^2 + (CG54/2.54)^2 +(CH54/2.54)^2 +(CI54/2.54)^2 + (CJ54/2.54)^2 +(CK54/2.54)^2 + (CL54/2.54)^2 +(CM54/2.54)^2 + (CN54/2.54)^2 + (CO54/2.54)^2)/(BI54*3.28)</f>
        <v>0</v>
      </c>
      <c r="ES54" s="50">
        <f t="shared" si="19"/>
        <v>0</v>
      </c>
      <c r="ET54" s="50">
        <f t="shared" si="20"/>
        <v>0</v>
      </c>
      <c r="EU54" s="50">
        <f t="shared" si="21"/>
        <v>0</v>
      </c>
      <c r="EV54" s="56">
        <f t="shared" si="64"/>
        <v>2.9226509146341462</v>
      </c>
      <c r="EW54" s="56">
        <f t="shared" si="65"/>
        <v>0</v>
      </c>
      <c r="EX54" s="56">
        <f t="shared" si="71"/>
        <v>70.833379748681992</v>
      </c>
      <c r="EY54" s="56">
        <f t="shared" si="72"/>
        <v>6.8534952482956744</v>
      </c>
      <c r="EZ54" s="56">
        <f t="shared" si="68"/>
        <v>2.9226509146341462</v>
      </c>
      <c r="FA54" s="56"/>
      <c r="FB54" s="56"/>
      <c r="FC54" s="56"/>
      <c r="FD54" s="54"/>
    </row>
    <row r="55" spans="2:160" s="45" customFormat="1" ht="18" customHeight="1">
      <c r="B55">
        <v>40</v>
      </c>
      <c r="C55" s="171" t="s">
        <v>278</v>
      </c>
      <c r="D55">
        <v>112</v>
      </c>
      <c r="E55" s="171">
        <v>2009</v>
      </c>
      <c r="F55">
        <v>60</v>
      </c>
      <c r="G55" s="144">
        <v>15.515321745000003</v>
      </c>
      <c r="H55" s="144">
        <v>27.976988654999996</v>
      </c>
      <c r="I55" s="144"/>
      <c r="J55" s="144"/>
      <c r="K55" s="144">
        <v>1.4633769150000002</v>
      </c>
      <c r="L55" s="144">
        <v>8.919709260000003</v>
      </c>
      <c r="M55" s="144"/>
      <c r="N55" s="80"/>
      <c r="O55" s="80"/>
      <c r="P55" s="80"/>
      <c r="Q55" s="230">
        <f t="shared" si="22"/>
        <v>53.875396575000003</v>
      </c>
      <c r="R55" s="52">
        <f t="shared" si="23"/>
        <v>1.1155416016575279</v>
      </c>
      <c r="S55" s="52">
        <f t="shared" si="24"/>
        <v>1.5634310039379047</v>
      </c>
      <c r="T55" s="52">
        <f t="shared" si="25"/>
        <v>1.5647061087634322</v>
      </c>
      <c r="U55" s="52">
        <f t="shared" si="26"/>
        <v>8.5956006990190764E-2</v>
      </c>
      <c r="V55" s="52">
        <f t="shared" si="27"/>
        <v>1.2880608744298603</v>
      </c>
      <c r="W55" s="52">
        <f t="shared" si="28"/>
        <v>16.881141154110381</v>
      </c>
      <c r="X55" s="52">
        <f t="shared" si="29"/>
        <v>100.69494616131742</v>
      </c>
      <c r="Y55" s="52">
        <f t="shared" si="30"/>
        <v>1.0245354712091974</v>
      </c>
      <c r="Z55" s="52">
        <f t="shared" si="31"/>
        <v>1.020271622485964</v>
      </c>
      <c r="AA55" s="52">
        <f t="shared" si="32"/>
        <v>1.026848524606893</v>
      </c>
      <c r="AB55" s="52">
        <f t="shared" si="33"/>
        <v>1.040931386430356</v>
      </c>
      <c r="AC55" s="52">
        <f t="shared" si="34"/>
        <v>0.5732900109153396</v>
      </c>
      <c r="AD55" s="52">
        <f t="shared" si="35"/>
        <v>0.5521325730863077</v>
      </c>
      <c r="AE55" s="52">
        <f t="shared" si="36"/>
        <v>0.56048082162075474</v>
      </c>
      <c r="AF55" s="52">
        <f t="shared" si="37"/>
        <v>0.37387599153742279</v>
      </c>
      <c r="AG55" s="52">
        <f t="shared" si="38"/>
        <v>0.36</v>
      </c>
      <c r="AH55" s="52">
        <f t="shared" si="39"/>
        <v>0.36693799576871139</v>
      </c>
      <c r="AI55" s="64" t="s">
        <v>152</v>
      </c>
      <c r="AJ55" s="64"/>
      <c r="AK55" s="64"/>
      <c r="AL55" s="45">
        <f t="shared" si="40"/>
        <v>60</v>
      </c>
      <c r="AM55" s="65"/>
      <c r="AN55" s="145" t="e">
        <f>#REF!</f>
        <v>#REF!</v>
      </c>
      <c r="AO55" s="149"/>
      <c r="AP55" s="183"/>
      <c r="AQ55" s="149"/>
      <c r="AR55" s="147">
        <f t="shared" si="41"/>
        <v>1</v>
      </c>
      <c r="AS55">
        <v>9</v>
      </c>
      <c r="AT55">
        <v>2</v>
      </c>
      <c r="AU55">
        <v>13</v>
      </c>
      <c r="AV55">
        <v>6</v>
      </c>
      <c r="AW55">
        <v>0</v>
      </c>
      <c r="AX55">
        <v>1</v>
      </c>
      <c r="AY55" s="229"/>
      <c r="AZ55" s="229"/>
      <c r="BA55" s="229"/>
      <c r="BB55" s="150"/>
      <c r="BC55">
        <v>43</v>
      </c>
      <c r="BD55">
        <v>11</v>
      </c>
      <c r="BE55">
        <v>2</v>
      </c>
      <c r="BF55" s="57">
        <v>2</v>
      </c>
      <c r="BG55" s="57">
        <v>2</v>
      </c>
      <c r="BH55" s="57">
        <v>3</v>
      </c>
      <c r="BI55" s="57">
        <v>11.3</v>
      </c>
      <c r="BJ55" s="189">
        <f t="shared" si="69"/>
        <v>112</v>
      </c>
      <c r="BK55" s="173">
        <f t="shared" si="70"/>
        <v>60</v>
      </c>
      <c r="BL55" s="86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126"/>
      <c r="CA55" s="97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61"/>
      <c r="CN55" s="61"/>
      <c r="CO55" s="126"/>
      <c r="CP55" s="90"/>
      <c r="CQ55" s="90"/>
      <c r="CR55" s="69"/>
      <c r="CS55" s="69"/>
      <c r="CT55" s="69"/>
      <c r="CU55" s="69"/>
      <c r="CV55" s="90"/>
      <c r="CW55" s="69"/>
      <c r="CX55" s="69"/>
      <c r="CY55" s="69"/>
      <c r="CZ55" s="69"/>
      <c r="DA55" s="90"/>
      <c r="DB55" s="69"/>
      <c r="DC55" s="69"/>
      <c r="DD55" s="69"/>
      <c r="DE55" s="69"/>
      <c r="DF55" s="131"/>
      <c r="DG55" s="254">
        <f t="shared" si="44"/>
        <v>40</v>
      </c>
      <c r="DH55" s="254" t="str">
        <f t="shared" si="45"/>
        <v>Control</v>
      </c>
      <c r="DI55" s="254">
        <f t="shared" si="46"/>
        <v>112</v>
      </c>
      <c r="DJ55" s="254">
        <f t="shared" si="47"/>
        <v>60</v>
      </c>
      <c r="DK55" s="121">
        <f t="shared" si="48"/>
        <v>117.25732529534284</v>
      </c>
      <c r="DL55" s="121">
        <f t="shared" si="49"/>
        <v>11.155416016575279</v>
      </c>
      <c r="DM55" s="121">
        <f t="shared" si="50"/>
        <v>133.00001924489175</v>
      </c>
      <c r="DN55" s="121">
        <f t="shared" si="51"/>
        <v>1.3394645551090403</v>
      </c>
      <c r="DO55" s="121">
        <f t="shared" si="52"/>
        <v>4.9246278215353518</v>
      </c>
      <c r="DP55" s="121">
        <f t="shared" si="53"/>
        <v>7.9926876629069996</v>
      </c>
      <c r="DQ55" s="121">
        <f t="shared" si="54"/>
        <v>0</v>
      </c>
      <c r="DR55" s="121">
        <f t="shared" si="55"/>
        <v>0</v>
      </c>
      <c r="DS55" s="121">
        <f t="shared" si="56"/>
        <v>0</v>
      </c>
      <c r="DT55" s="121">
        <f t="shared" si="57"/>
        <v>0</v>
      </c>
      <c r="DU55" s="121">
        <f t="shared" si="58"/>
        <v>0</v>
      </c>
      <c r="DV55" s="122">
        <f t="shared" si="59"/>
        <v>7</v>
      </c>
      <c r="DW55" s="157"/>
      <c r="DX55" s="157">
        <f t="shared" si="60"/>
        <v>40</v>
      </c>
      <c r="DY55" s="157">
        <f t="shared" si="18"/>
        <v>206</v>
      </c>
      <c r="DZ55" s="238" t="e">
        <f>#REF!</f>
        <v>#REF!</v>
      </c>
      <c r="EA55" s="180"/>
      <c r="EB55" s="180"/>
      <c r="EC55" s="180"/>
      <c r="ED55" s="180"/>
      <c r="EE55" s="180"/>
      <c r="EF55" s="180"/>
      <c r="EG55" s="180"/>
      <c r="EH55" s="180"/>
      <c r="EI55" s="180"/>
      <c r="EJ55" s="180"/>
      <c r="EK55" s="180"/>
      <c r="EL55" s="180"/>
      <c r="EM55" s="180"/>
      <c r="EN55" s="50">
        <f t="shared" si="61"/>
        <v>0.62487652439024399</v>
      </c>
      <c r="EO55" s="50">
        <f t="shared" si="62"/>
        <v>3.0602134146341462</v>
      </c>
      <c r="EP55" s="55">
        <f t="shared" si="63"/>
        <v>2.9512195121951219</v>
      </c>
      <c r="EQ55" s="50">
        <f t="shared" si="73"/>
        <v>0</v>
      </c>
      <c r="ER55" s="50">
        <f>3.492*AR55*((CA55/2.54)^2 + (CB55/2.54)^2 + (CC55/2.54)^2 + (CD55/2.54)^2 + (CE55/2.54)^2 + (CF55/2.54)^2 + (CG55/2.54)^2 +(CH55/2.54)^2 +(CI55/2.54)^2 + (CJ55/2.54)^2 +(CK55/2.54)^2 + (CL55/2.54)^2 +(CM55/2.54)^2 + (CN55/2.54)^2 + (CO55/2.54)^2)/(BI55*3.28)</f>
        <v>0</v>
      </c>
      <c r="ES55" s="50">
        <f t="shared" si="19"/>
        <v>0</v>
      </c>
      <c r="ET55" s="50">
        <f t="shared" si="20"/>
        <v>0</v>
      </c>
      <c r="EU55" s="50">
        <f t="shared" si="21"/>
        <v>0</v>
      </c>
      <c r="EV55" s="56">
        <f t="shared" si="64"/>
        <v>6.6363094512195122</v>
      </c>
      <c r="EW55" s="56">
        <f t="shared" si="65"/>
        <v>0</v>
      </c>
      <c r="EX55" s="56">
        <f t="shared" si="71"/>
        <v>52.765796382904277</v>
      </c>
      <c r="EY55" s="56">
        <f t="shared" si="72"/>
        <v>5.0199372074588755</v>
      </c>
      <c r="EZ55" s="56">
        <f t="shared" si="68"/>
        <v>6.6363094512195122</v>
      </c>
      <c r="FA55" s="56"/>
      <c r="FB55" s="56"/>
      <c r="FC55" s="56"/>
      <c r="FD55" s="54"/>
    </row>
    <row r="56" spans="2:160" s="45" customFormat="1" ht="18" customHeight="1">
      <c r="B56">
        <v>40</v>
      </c>
      <c r="C56" s="171" t="s">
        <v>278</v>
      </c>
      <c r="D56">
        <v>112</v>
      </c>
      <c r="E56" s="171">
        <v>2009</v>
      </c>
      <c r="F56">
        <v>206</v>
      </c>
      <c r="G56" s="144">
        <v>15.515321745000003</v>
      </c>
      <c r="H56" s="144">
        <v>27.976988654999996</v>
      </c>
      <c r="I56" s="144"/>
      <c r="J56" s="144"/>
      <c r="K56" s="144">
        <v>1.4633769150000002</v>
      </c>
      <c r="L56" s="144">
        <v>8.919709260000003</v>
      </c>
      <c r="M56" s="144"/>
      <c r="N56" s="80"/>
      <c r="O56" s="80"/>
      <c r="P56" s="80"/>
      <c r="Q56" s="230">
        <f t="shared" si="22"/>
        <v>53.875396575000003</v>
      </c>
      <c r="R56" s="52">
        <f t="shared" si="23"/>
        <v>1.1155416016575279</v>
      </c>
      <c r="S56" s="52">
        <f t="shared" si="24"/>
        <v>1.5634310039379047</v>
      </c>
      <c r="T56" s="52">
        <f t="shared" si="25"/>
        <v>1.5647061087634322</v>
      </c>
      <c r="U56" s="52">
        <f t="shared" si="26"/>
        <v>8.5956006990190764E-2</v>
      </c>
      <c r="V56" s="52">
        <f t="shared" si="27"/>
        <v>1.2880608744298603</v>
      </c>
      <c r="W56" s="52">
        <f t="shared" si="28"/>
        <v>16.881141154110381</v>
      </c>
      <c r="X56" s="52">
        <f t="shared" si="29"/>
        <v>100.69494616131742</v>
      </c>
      <c r="Y56" s="52">
        <f t="shared" si="30"/>
        <v>1.0245354712091974</v>
      </c>
      <c r="Z56" s="52">
        <f t="shared" si="31"/>
        <v>1.020271622485964</v>
      </c>
      <c r="AA56" s="52">
        <f t="shared" si="32"/>
        <v>1.026848524606893</v>
      </c>
      <c r="AB56" s="52">
        <f t="shared" si="33"/>
        <v>1.040931386430356</v>
      </c>
      <c r="AC56" s="52">
        <f t="shared" si="34"/>
        <v>0.5732900109153396</v>
      </c>
      <c r="AD56" s="52">
        <f t="shared" si="35"/>
        <v>0.5521325730863077</v>
      </c>
      <c r="AE56" s="52">
        <f t="shared" si="36"/>
        <v>0.56048082162075474</v>
      </c>
      <c r="AF56" s="52">
        <f t="shared" si="37"/>
        <v>0.37387599153742279</v>
      </c>
      <c r="AG56" s="52">
        <f t="shared" si="38"/>
        <v>0.36</v>
      </c>
      <c r="AH56" s="52">
        <f t="shared" si="39"/>
        <v>0.36693799576871139</v>
      </c>
      <c r="AI56" s="64" t="s">
        <v>152</v>
      </c>
      <c r="AJ56" s="64"/>
      <c r="AK56" s="64"/>
      <c r="AL56" s="45">
        <f t="shared" si="40"/>
        <v>206</v>
      </c>
      <c r="AM56" s="65"/>
      <c r="AN56" s="145" t="e">
        <f>#REF!</f>
        <v>#REF!</v>
      </c>
      <c r="AO56" s="149"/>
      <c r="AP56" s="183"/>
      <c r="AQ56" s="149"/>
      <c r="AR56" s="147">
        <f t="shared" si="41"/>
        <v>1</v>
      </c>
      <c r="AS56">
        <v>1</v>
      </c>
      <c r="AT56">
        <v>0</v>
      </c>
      <c r="AU56">
        <v>23</v>
      </c>
      <c r="AV56">
        <v>3</v>
      </c>
      <c r="AW56">
        <v>0</v>
      </c>
      <c r="AX56">
        <v>6</v>
      </c>
      <c r="AY56" s="229"/>
      <c r="AZ56" s="229"/>
      <c r="BA56" s="229"/>
      <c r="BB56" s="151"/>
      <c r="BC56">
        <v>13</v>
      </c>
      <c r="BD56">
        <v>17</v>
      </c>
      <c r="BE56">
        <v>1</v>
      </c>
      <c r="BF56" s="57">
        <v>2</v>
      </c>
      <c r="BG56" s="57">
        <v>2</v>
      </c>
      <c r="BH56" s="57">
        <v>3</v>
      </c>
      <c r="BI56" s="57">
        <v>11.3</v>
      </c>
      <c r="BJ56" s="189">
        <f t="shared" si="69"/>
        <v>112</v>
      </c>
      <c r="BK56" s="173">
        <f t="shared" si="70"/>
        <v>206</v>
      </c>
      <c r="BL56" s="86">
        <v>23</v>
      </c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126"/>
      <c r="CA56" s="97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61"/>
      <c r="CN56" s="61"/>
      <c r="CO56" s="126"/>
      <c r="CP56" s="90"/>
      <c r="CQ56" s="90"/>
      <c r="CR56" s="69"/>
      <c r="CS56" s="69"/>
      <c r="CT56" s="69"/>
      <c r="CU56" s="69"/>
      <c r="CV56" s="90"/>
      <c r="CW56" s="69"/>
      <c r="CX56" s="69"/>
      <c r="CY56" s="69"/>
      <c r="CZ56" s="69"/>
      <c r="DA56" s="90"/>
      <c r="DB56" s="69"/>
      <c r="DC56" s="69"/>
      <c r="DD56" s="69"/>
      <c r="DE56" s="69"/>
      <c r="DF56" s="131"/>
      <c r="DG56" s="254">
        <f t="shared" si="44"/>
        <v>40</v>
      </c>
      <c r="DH56" s="254" t="str">
        <f t="shared" si="45"/>
        <v>Control</v>
      </c>
      <c r="DI56" s="254">
        <f t="shared" si="46"/>
        <v>112</v>
      </c>
      <c r="DJ56" s="254">
        <f t="shared" si="47"/>
        <v>206</v>
      </c>
      <c r="DK56" s="121">
        <f t="shared" si="48"/>
        <v>31.268620078758094</v>
      </c>
      <c r="DL56" s="121">
        <f t="shared" si="49"/>
        <v>0</v>
      </c>
      <c r="DM56" s="121">
        <f t="shared" si="50"/>
        <v>31.294122175268644</v>
      </c>
      <c r="DN56" s="121">
        <f t="shared" si="51"/>
        <v>0.40495440038180286</v>
      </c>
      <c r="DO56" s="121">
        <f t="shared" si="52"/>
        <v>7.6107884514637263</v>
      </c>
      <c r="DP56" s="121">
        <f t="shared" si="53"/>
        <v>3.9963438314534998</v>
      </c>
      <c r="DQ56" s="121">
        <f t="shared" si="54"/>
        <v>22.482368906895225</v>
      </c>
      <c r="DR56" s="121">
        <f t="shared" si="55"/>
        <v>0</v>
      </c>
      <c r="DS56" s="121">
        <f t="shared" si="56"/>
        <v>0</v>
      </c>
      <c r="DT56" s="121">
        <f t="shared" si="57"/>
        <v>0</v>
      </c>
      <c r="DU56" s="121">
        <f t="shared" si="58"/>
        <v>0</v>
      </c>
      <c r="DV56" s="122">
        <f t="shared" si="59"/>
        <v>14.5</v>
      </c>
      <c r="DW56" s="157"/>
      <c r="DX56" s="157">
        <f t="shared" si="60"/>
        <v>40</v>
      </c>
      <c r="DY56" s="157">
        <f t="shared" si="18"/>
        <v>36</v>
      </c>
      <c r="DZ56" s="238" t="e">
        <f>#REF!</f>
        <v>#REF!</v>
      </c>
      <c r="EA56" s="180"/>
      <c r="EB56" s="180"/>
      <c r="EC56" s="180"/>
      <c r="ED56" s="180"/>
      <c r="EE56" s="180"/>
      <c r="EF56" s="180"/>
      <c r="EG56" s="180"/>
      <c r="EH56" s="180"/>
      <c r="EI56" s="180"/>
      <c r="EJ56" s="180"/>
      <c r="EK56" s="180"/>
      <c r="EL56" s="180"/>
      <c r="EM56" s="180"/>
      <c r="EN56" s="50"/>
      <c r="EO56" s="50"/>
      <c r="EP56" s="55"/>
      <c r="EQ56" s="50"/>
      <c r="ER56" s="50"/>
      <c r="ES56" s="50">
        <f t="shared" si="19"/>
        <v>0</v>
      </c>
      <c r="ET56" s="50">
        <f t="shared" si="20"/>
        <v>0</v>
      </c>
      <c r="EU56" s="50">
        <f t="shared" si="21"/>
        <v>0</v>
      </c>
      <c r="EV56" s="56"/>
      <c r="EW56" s="56"/>
      <c r="EX56" s="56">
        <f t="shared" si="71"/>
        <v>14.070879035441143</v>
      </c>
      <c r="EY56" s="56">
        <f t="shared" si="72"/>
        <v>0</v>
      </c>
      <c r="EZ56" s="56"/>
      <c r="FA56" s="56"/>
      <c r="FB56" s="56"/>
      <c r="FC56" s="56"/>
      <c r="FD56" s="54"/>
    </row>
    <row r="57" spans="2:160" s="45" customFormat="1" ht="18" customHeight="1">
      <c r="B57">
        <v>40</v>
      </c>
      <c r="C57" s="171" t="s">
        <v>278</v>
      </c>
      <c r="D57">
        <v>113</v>
      </c>
      <c r="E57" s="171">
        <v>2009</v>
      </c>
      <c r="F57">
        <v>36</v>
      </c>
      <c r="G57" s="144">
        <v>26.872525599149995</v>
      </c>
      <c r="H57" s="144">
        <v>9.3819171600000004</v>
      </c>
      <c r="I57" s="144"/>
      <c r="J57" s="144"/>
      <c r="K57" s="144"/>
      <c r="L57" s="144">
        <v>36.721141379999999</v>
      </c>
      <c r="M57" s="144">
        <v>25.263510195000002</v>
      </c>
      <c r="N57" s="80"/>
      <c r="O57" s="80"/>
      <c r="P57" s="80"/>
      <c r="Q57" s="230">
        <f t="shared" si="22"/>
        <v>98.239094334149996</v>
      </c>
      <c r="R57" s="52">
        <f t="shared" si="23"/>
        <v>0.82538625867793214</v>
      </c>
      <c r="S57" s="52">
        <f t="shared" si="24"/>
        <v>1.5182706481052193</v>
      </c>
      <c r="T57" s="52">
        <f t="shared" si="25"/>
        <v>1.4906177630444544</v>
      </c>
      <c r="U57" s="52">
        <f t="shared" si="26"/>
        <v>8.3765677547287837E-2</v>
      </c>
      <c r="V57" s="52">
        <f t="shared" si="27"/>
        <v>1.3198080613087102</v>
      </c>
      <c r="W57" s="52">
        <f t="shared" si="28"/>
        <v>13.682603763152397</v>
      </c>
      <c r="X57" s="52">
        <f t="shared" si="29"/>
        <v>109.68354317584929</v>
      </c>
      <c r="Y57" s="52">
        <f t="shared" si="30"/>
        <v>1.0290449914849491</v>
      </c>
      <c r="Z57" s="52">
        <f t="shared" si="31"/>
        <v>1.02</v>
      </c>
      <c r="AA57" s="52">
        <f t="shared" si="32"/>
        <v>1.0246929441738526</v>
      </c>
      <c r="AB57" s="52">
        <f t="shared" si="33"/>
        <v>1.0285604846391194</v>
      </c>
      <c r="AC57" s="52">
        <f t="shared" si="34"/>
        <v>0.5747537761392173</v>
      </c>
      <c r="AD57" s="52">
        <f t="shared" si="35"/>
        <v>0.57388045487399186</v>
      </c>
      <c r="AE57" s="52">
        <f t="shared" si="36"/>
        <v>0.56527931393766129</v>
      </c>
      <c r="AF57" s="52">
        <f t="shared" si="37"/>
        <v>0.37838340992376401</v>
      </c>
      <c r="AG57" s="52">
        <f t="shared" si="38"/>
        <v>0.36</v>
      </c>
      <c r="AH57" s="52">
        <f t="shared" si="39"/>
        <v>0.36919170496188203</v>
      </c>
      <c r="AI57" s="64" t="s">
        <v>152</v>
      </c>
      <c r="AJ57" s="64"/>
      <c r="AK57" s="64"/>
      <c r="AL57" s="45">
        <f t="shared" si="40"/>
        <v>36</v>
      </c>
      <c r="AM57" s="65"/>
      <c r="AN57" s="145" t="e">
        <f>#REF!</f>
        <v>#REF!</v>
      </c>
      <c r="AO57" s="149"/>
      <c r="AP57" s="183"/>
      <c r="AQ57" s="149"/>
      <c r="AR57" s="147">
        <f t="shared" si="41"/>
        <v>1</v>
      </c>
      <c r="AS57">
        <v>1</v>
      </c>
      <c r="AT57">
        <v>0</v>
      </c>
      <c r="AU57">
        <v>0</v>
      </c>
      <c r="AV57">
        <v>8</v>
      </c>
      <c r="AW57">
        <v>1</v>
      </c>
      <c r="AX57">
        <v>1</v>
      </c>
      <c r="AY57" s="229"/>
      <c r="AZ57" s="229"/>
      <c r="BA57" s="229"/>
      <c r="BB57" s="150"/>
      <c r="BC57">
        <v>17</v>
      </c>
      <c r="BD57">
        <v>5</v>
      </c>
      <c r="BE57">
        <v>0</v>
      </c>
      <c r="BF57" s="57">
        <v>2</v>
      </c>
      <c r="BG57" s="57">
        <v>2</v>
      </c>
      <c r="BH57" s="57">
        <v>3</v>
      </c>
      <c r="BI57" s="57">
        <v>11.3</v>
      </c>
      <c r="BJ57" s="189">
        <f t="shared" si="69"/>
        <v>113</v>
      </c>
      <c r="BK57" s="173">
        <f t="shared" si="70"/>
        <v>36</v>
      </c>
      <c r="BL57" s="86">
        <v>11</v>
      </c>
      <c r="BM57" s="61">
        <v>12</v>
      </c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126"/>
      <c r="CA57" s="97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61"/>
      <c r="CN57" s="61"/>
      <c r="CO57" s="126"/>
      <c r="CP57" s="90"/>
      <c r="CQ57" s="90"/>
      <c r="CR57" s="69"/>
      <c r="CS57" s="69"/>
      <c r="CT57" s="69"/>
      <c r="CU57" s="69"/>
      <c r="CV57" s="90"/>
      <c r="CW57" s="69"/>
      <c r="CX57" s="69"/>
      <c r="CY57" s="69"/>
      <c r="CZ57" s="69"/>
      <c r="DA57" s="90"/>
      <c r="DB57" s="69"/>
      <c r="DC57" s="69"/>
      <c r="DD57" s="69"/>
      <c r="DE57" s="69"/>
      <c r="DF57" s="131"/>
      <c r="DG57" s="254">
        <f t="shared" si="44"/>
        <v>40</v>
      </c>
      <c r="DH57" s="254" t="str">
        <f t="shared" si="45"/>
        <v>Control</v>
      </c>
      <c r="DI57" s="254">
        <f t="shared" si="46"/>
        <v>113</v>
      </c>
      <c r="DJ57" s="254">
        <f t="shared" si="47"/>
        <v>36</v>
      </c>
      <c r="DK57" s="121">
        <f t="shared" si="48"/>
        <v>68.322179164734862</v>
      </c>
      <c r="DL57" s="121">
        <f t="shared" si="49"/>
        <v>4.1269312933896609</v>
      </c>
      <c r="DM57" s="121">
        <f t="shared" si="50"/>
        <v>74.530888152222715</v>
      </c>
      <c r="DN57" s="121">
        <f t="shared" si="51"/>
        <v>0.51965652831049647</v>
      </c>
      <c r="DO57" s="121">
        <f t="shared" si="52"/>
        <v>2.3833484995292613</v>
      </c>
      <c r="DP57" s="121">
        <f t="shared" si="53"/>
        <v>0</v>
      </c>
      <c r="DQ57" s="121">
        <f t="shared" si="54"/>
        <v>11.262751768465275</v>
      </c>
      <c r="DR57" s="121">
        <f t="shared" si="55"/>
        <v>0</v>
      </c>
      <c r="DS57" s="121">
        <f t="shared" si="56"/>
        <v>0</v>
      </c>
      <c r="DT57" s="121">
        <f t="shared" si="57"/>
        <v>0</v>
      </c>
      <c r="DU57" s="121">
        <f t="shared" si="58"/>
        <v>0</v>
      </c>
      <c r="DV57" s="122">
        <f t="shared" si="59"/>
        <v>0.5</v>
      </c>
      <c r="DW57" s="157"/>
      <c r="DX57" s="157">
        <f t="shared" si="60"/>
        <v>40</v>
      </c>
      <c r="DY57" s="157">
        <f t="shared" si="18"/>
        <v>223</v>
      </c>
      <c r="DZ57" s="238" t="e">
        <f>#REF!</f>
        <v>#REF!</v>
      </c>
      <c r="EA57" s="180"/>
      <c r="EB57" s="180"/>
      <c r="EC57" s="180"/>
      <c r="ED57" s="180"/>
      <c r="EE57" s="180"/>
      <c r="EF57" s="180"/>
      <c r="EG57" s="180"/>
      <c r="EH57" s="180"/>
      <c r="EI57" s="180"/>
      <c r="EJ57" s="180"/>
      <c r="EK57" s="180"/>
      <c r="EL57" s="180"/>
      <c r="EM57" s="180"/>
      <c r="EN57" s="50">
        <f t="shared" si="61"/>
        <v>0.24704420731707316</v>
      </c>
      <c r="EO57" s="50">
        <f t="shared" si="62"/>
        <v>1.3910060975609757</v>
      </c>
      <c r="EP57" s="55">
        <f t="shared" si="63"/>
        <v>0</v>
      </c>
      <c r="EQ57" s="50">
        <f>4.656*AR57*(((BL57/2.54)^2)+((BM57/2.54)^2)+((BN57/2.54)^2)+((BO57)/2.54^2)+((BP57/2.54)^2)+((BQ57/2.54)^2)+((BR57/2.54)^2)+((BS57/2.54)^2)+((BT57/2.54)^2)+((BU57/2.54)^2)+((BV57/2.54)^2)+((BW57/2.54)^2)+((BX57/2.54)^2)+((BY57/2.54)^2)+((BZ57/2.54)^2))/(BI57*3.28)</f>
        <v>5.1598743387428492</v>
      </c>
      <c r="ER57" s="50">
        <f>3.492*AR57*((CA57/2.54)^2 + (CB57/2.54)^2 + (CC57/2.54)^2 + (CD57/2.54)^2 + (CE57/2.54)^2 + (CF57/2.54)^2 + (CG57/2.54)^2 +(CH57/2.54)^2 +(CI57/2.54)^2 + (CJ57/2.54)^2 +(CK57/2.54)^2 + (CL57/2.54)^2 +(CM57/2.54)^2 + (CN57/2.54)^2 + (CO57/2.54)^2)/(BI57*3.28)</f>
        <v>0</v>
      </c>
      <c r="ES57" s="50">
        <f t="shared" si="19"/>
        <v>0</v>
      </c>
      <c r="ET57" s="50">
        <f t="shared" si="20"/>
        <v>0</v>
      </c>
      <c r="EU57" s="50">
        <f t="shared" si="21"/>
        <v>0</v>
      </c>
      <c r="EV57" s="56">
        <f t="shared" si="64"/>
        <v>1.6380503048780488</v>
      </c>
      <c r="EW57" s="56">
        <f t="shared" si="65"/>
        <v>5.1598743387428492</v>
      </c>
      <c r="EX57" s="56">
        <f t="shared" si="71"/>
        <v>30.74498062413069</v>
      </c>
      <c r="EY57" s="56">
        <f t="shared" si="72"/>
        <v>1.8571190820253474</v>
      </c>
      <c r="EZ57" s="56">
        <f t="shared" si="68"/>
        <v>6.797924643620898</v>
      </c>
      <c r="FA57" s="56"/>
      <c r="FB57" s="56"/>
      <c r="FC57" s="56"/>
      <c r="FD57" s="54"/>
    </row>
    <row r="58" spans="2:160" s="45" customFormat="1" ht="18" customHeight="1">
      <c r="B58">
        <v>40</v>
      </c>
      <c r="C58" s="171" t="s">
        <v>278</v>
      </c>
      <c r="D58">
        <v>113</v>
      </c>
      <c r="E58" s="171">
        <v>2009</v>
      </c>
      <c r="F58">
        <v>223</v>
      </c>
      <c r="G58" s="144">
        <v>26.872525599149995</v>
      </c>
      <c r="H58" s="144">
        <v>9.3819171600000004</v>
      </c>
      <c r="I58" s="144"/>
      <c r="J58" s="144"/>
      <c r="K58" s="144"/>
      <c r="L58" s="144">
        <v>36.721141379999999</v>
      </c>
      <c r="M58" s="144">
        <v>25.263510195000002</v>
      </c>
      <c r="N58" s="80"/>
      <c r="O58" s="80"/>
      <c r="P58" s="80"/>
      <c r="Q58" s="230">
        <f t="shared" si="22"/>
        <v>98.239094334149996</v>
      </c>
      <c r="R58" s="52">
        <f t="shared" si="23"/>
        <v>0.82538625867793214</v>
      </c>
      <c r="S58" s="52">
        <f t="shared" si="24"/>
        <v>1.5182706481052193</v>
      </c>
      <c r="T58" s="52">
        <f t="shared" si="25"/>
        <v>1.4906177630444544</v>
      </c>
      <c r="U58" s="52">
        <f t="shared" si="26"/>
        <v>8.3765677547287837E-2</v>
      </c>
      <c r="V58" s="52">
        <f t="shared" si="27"/>
        <v>1.3198080613087102</v>
      </c>
      <c r="W58" s="52">
        <f t="shared" si="28"/>
        <v>13.682603763152397</v>
      </c>
      <c r="X58" s="52">
        <f t="shared" si="29"/>
        <v>109.68354317584929</v>
      </c>
      <c r="Y58" s="52">
        <f t="shared" si="30"/>
        <v>1.0290449914849491</v>
      </c>
      <c r="Z58" s="52">
        <f t="shared" si="31"/>
        <v>1.02</v>
      </c>
      <c r="AA58" s="52">
        <f t="shared" si="32"/>
        <v>1.0246929441738526</v>
      </c>
      <c r="AB58" s="52">
        <f t="shared" si="33"/>
        <v>1.0285604846391194</v>
      </c>
      <c r="AC58" s="52">
        <f t="shared" si="34"/>
        <v>0.5747537761392173</v>
      </c>
      <c r="AD58" s="52">
        <f t="shared" si="35"/>
        <v>0.57388045487399186</v>
      </c>
      <c r="AE58" s="52">
        <f t="shared" si="36"/>
        <v>0.56527931393766129</v>
      </c>
      <c r="AF58" s="52">
        <f t="shared" si="37"/>
        <v>0.37838340992376401</v>
      </c>
      <c r="AG58" s="52">
        <f t="shared" si="38"/>
        <v>0.36</v>
      </c>
      <c r="AH58" s="52">
        <f t="shared" si="39"/>
        <v>0.36919170496188203</v>
      </c>
      <c r="AI58" s="64" t="s">
        <v>152</v>
      </c>
      <c r="AJ58" s="64"/>
      <c r="AK58" s="64"/>
      <c r="AL58" s="45">
        <f t="shared" si="40"/>
        <v>223</v>
      </c>
      <c r="AM58" s="65"/>
      <c r="AN58" s="145" t="e">
        <f>#REF!</f>
        <v>#REF!</v>
      </c>
      <c r="AO58" s="149"/>
      <c r="AP58" s="183"/>
      <c r="AQ58" s="149"/>
      <c r="AR58" s="147">
        <f t="shared" si="41"/>
        <v>1</v>
      </c>
      <c r="AS58">
        <v>5</v>
      </c>
      <c r="AT58">
        <v>1</v>
      </c>
      <c r="AU58">
        <v>7</v>
      </c>
      <c r="AV58">
        <v>9</v>
      </c>
      <c r="AW58">
        <v>1</v>
      </c>
      <c r="AX58">
        <v>3</v>
      </c>
      <c r="AY58" s="229"/>
      <c r="AZ58" s="229"/>
      <c r="BA58" s="229"/>
      <c r="BB58" s="151"/>
      <c r="BC58">
        <v>31</v>
      </c>
      <c r="BD58">
        <v>11</v>
      </c>
      <c r="BE58">
        <v>2</v>
      </c>
      <c r="BF58" s="57">
        <v>2</v>
      </c>
      <c r="BG58" s="57">
        <v>2</v>
      </c>
      <c r="BH58" s="57">
        <v>3</v>
      </c>
      <c r="BI58" s="57">
        <v>11.3</v>
      </c>
      <c r="BJ58" s="189">
        <f t="shared" si="69"/>
        <v>113</v>
      </c>
      <c r="BK58" s="173">
        <f t="shared" si="70"/>
        <v>223</v>
      </c>
      <c r="BL58" s="86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126"/>
      <c r="CA58" s="97">
        <v>9</v>
      </c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61"/>
      <c r="CN58" s="61"/>
      <c r="CO58" s="126"/>
      <c r="CP58" s="90"/>
      <c r="CQ58" s="90"/>
      <c r="CR58" s="69"/>
      <c r="CS58" s="69"/>
      <c r="CT58" s="69"/>
      <c r="CU58" s="69"/>
      <c r="CV58" s="90"/>
      <c r="CW58" s="69"/>
      <c r="CX58" s="69"/>
      <c r="CY58" s="69"/>
      <c r="CZ58" s="69"/>
      <c r="DA58" s="90"/>
      <c r="DB58" s="69"/>
      <c r="DC58" s="69"/>
      <c r="DD58" s="69"/>
      <c r="DE58" s="69"/>
      <c r="DF58" s="131"/>
      <c r="DG58" s="254">
        <f t="shared" si="44"/>
        <v>40</v>
      </c>
      <c r="DH58" s="254" t="str">
        <f t="shared" si="45"/>
        <v>Control</v>
      </c>
      <c r="DI58" s="254">
        <f t="shared" si="46"/>
        <v>113</v>
      </c>
      <c r="DJ58" s="254">
        <f t="shared" si="47"/>
        <v>223</v>
      </c>
      <c r="DK58" s="121">
        <f t="shared" si="48"/>
        <v>106.27894536736534</v>
      </c>
      <c r="DL58" s="121">
        <f t="shared" si="49"/>
        <v>8.2538625867793218</v>
      </c>
      <c r="DM58" s="121">
        <f t="shared" si="50"/>
        <v>119.24942104355635</v>
      </c>
      <c r="DN58" s="121">
        <f t="shared" si="51"/>
        <v>0.94760896338972889</v>
      </c>
      <c r="DO58" s="121">
        <f t="shared" si="52"/>
        <v>5.2433666989643744</v>
      </c>
      <c r="DP58" s="121">
        <f t="shared" si="53"/>
        <v>6.5200284344012163</v>
      </c>
      <c r="DQ58" s="121">
        <f t="shared" si="54"/>
        <v>0</v>
      </c>
      <c r="DR58" s="121">
        <f t="shared" si="55"/>
        <v>3.2753225208303256</v>
      </c>
      <c r="DS58" s="121">
        <f t="shared" si="56"/>
        <v>0</v>
      </c>
      <c r="DT58" s="121">
        <f t="shared" si="57"/>
        <v>0</v>
      </c>
      <c r="DU58" s="121">
        <f t="shared" si="58"/>
        <v>0</v>
      </c>
      <c r="DV58" s="122">
        <f t="shared" si="59"/>
        <v>5</v>
      </c>
      <c r="DW58" s="157"/>
      <c r="DX58" s="157">
        <f t="shared" si="60"/>
        <v>40</v>
      </c>
      <c r="DY58" s="157">
        <f t="shared" si="18"/>
        <v>116</v>
      </c>
      <c r="DZ58" s="238" t="e">
        <f>#REF!</f>
        <v>#REF!</v>
      </c>
      <c r="EA58" s="180"/>
      <c r="EB58" s="180"/>
      <c r="EC58" s="180"/>
      <c r="ED58" s="180"/>
      <c r="EE58" s="180"/>
      <c r="EF58" s="180"/>
      <c r="EG58" s="180"/>
      <c r="EH58" s="180"/>
      <c r="EI58" s="180"/>
      <c r="EJ58" s="180"/>
      <c r="EK58" s="180"/>
      <c r="EL58" s="180"/>
      <c r="EM58" s="180"/>
      <c r="EN58" s="50">
        <f t="shared" si="61"/>
        <v>0.45049237804878051</v>
      </c>
      <c r="EO58" s="50">
        <f t="shared" si="62"/>
        <v>3.0602134146341462</v>
      </c>
      <c r="EP58" s="55">
        <f t="shared" si="63"/>
        <v>2.9512195121951219</v>
      </c>
      <c r="EQ58" s="50">
        <f>4.656*AR58*(((BL58/2.54)^2)+((BM58/2.54)^2)+((BN58/2.54)^2)+((BO58)/2.54^2)+((BP58/2.54)^2)+((BQ58/2.54)^2)+((BR58/2.54)^2)+((BS58/2.54)^2)+((BT58/2.54)^2)+((BU58/2.54)^2)+((BV58/2.54)^2)+((BW58/2.54)^2)+((BX58/2.54)^2)+((BY58/2.54)^2)+((BZ58/2.54)^2))/(BI58*3.28)</f>
        <v>0</v>
      </c>
      <c r="ER58" s="50">
        <f>3.492*AR58*((CA58/2.54)^2 + (CB58/2.54)^2 + (CC58/2.54)^2 + (CD58/2.54)^2 + (CE58/2.54)^2 + (CF58/2.54)^2 + (CG58/2.54)^2 +(CH58/2.54)^2 +(CI58/2.54)^2 + (CJ58/2.54)^2 +(CK58/2.54)^2 + (CL58/2.54)^2 +(CM58/2.54)^2 + (CN58/2.54)^2 + (CO58/2.54)^2)/(BI58*3.28)</f>
        <v>1.1828768531268985</v>
      </c>
      <c r="ES58" s="50">
        <f t="shared" si="19"/>
        <v>0</v>
      </c>
      <c r="ET58" s="50">
        <f t="shared" si="20"/>
        <v>0</v>
      </c>
      <c r="EU58" s="50">
        <f t="shared" si="21"/>
        <v>0</v>
      </c>
      <c r="EV58" s="56">
        <f t="shared" si="64"/>
        <v>6.4619253048780489</v>
      </c>
      <c r="EW58" s="56">
        <f t="shared" si="65"/>
        <v>1.1828768531268985</v>
      </c>
      <c r="EX58" s="56">
        <f t="shared" si="71"/>
        <v>47.825525415314402</v>
      </c>
      <c r="EY58" s="56">
        <f t="shared" si="72"/>
        <v>3.7142381640506947</v>
      </c>
      <c r="EZ58" s="56">
        <f t="shared" si="68"/>
        <v>7.6448021580049472</v>
      </c>
      <c r="FA58" s="56"/>
      <c r="FB58" s="56"/>
      <c r="FC58" s="56"/>
      <c r="FD58" s="54"/>
    </row>
    <row r="59" spans="2:160" s="70" customFormat="1" ht="18" customHeight="1">
      <c r="B59">
        <v>40</v>
      </c>
      <c r="C59" s="171" t="s">
        <v>278</v>
      </c>
      <c r="D59">
        <v>114</v>
      </c>
      <c r="E59" s="171">
        <v>2009</v>
      </c>
      <c r="F59">
        <v>116</v>
      </c>
      <c r="G59" s="144">
        <v>10.730547135</v>
      </c>
      <c r="H59" s="144">
        <v>39.267584895000006</v>
      </c>
      <c r="I59" s="144"/>
      <c r="J59" s="144"/>
      <c r="K59" s="144"/>
      <c r="L59" s="144">
        <v>1.1715222750000001</v>
      </c>
      <c r="M59" s="144"/>
      <c r="N59" s="81"/>
      <c r="O59" s="81"/>
      <c r="P59" s="81"/>
      <c r="Q59" s="230">
        <f t="shared" si="22"/>
        <v>51.169654305000009</v>
      </c>
      <c r="R59" s="52">
        <f t="shared" si="23"/>
        <v>1.2191739207679997</v>
      </c>
      <c r="S59" s="52">
        <f t="shared" si="24"/>
        <v>1.6339256980794252</v>
      </c>
      <c r="T59" s="52">
        <f t="shared" si="25"/>
        <v>1.6362589086212314</v>
      </c>
      <c r="U59" s="52">
        <f t="shared" si="26"/>
        <v>8.7216101192497592E-2</v>
      </c>
      <c r="V59" s="52">
        <f t="shared" si="27"/>
        <v>1.2520787569506717</v>
      </c>
      <c r="W59" s="52">
        <f t="shared" si="28"/>
        <v>18.68682977986165</v>
      </c>
      <c r="X59" s="52">
        <f t="shared" si="29"/>
        <v>92.840412652438943</v>
      </c>
      <c r="Y59" s="52">
        <f t="shared" si="30"/>
        <v>1.0223260015279871</v>
      </c>
      <c r="Z59" s="52">
        <f t="shared" si="31"/>
        <v>1.02</v>
      </c>
      <c r="AA59" s="52">
        <f t="shared" si="32"/>
        <v>1.0279029471117707</v>
      </c>
      <c r="AB59" s="52">
        <f t="shared" si="33"/>
        <v>1.0490568382793375</v>
      </c>
      <c r="AC59" s="52">
        <f t="shared" si="34"/>
        <v>0.57764663131038119</v>
      </c>
      <c r="AD59" s="52">
        <f t="shared" si="35"/>
        <v>0.54160264047830375</v>
      </c>
      <c r="AE59" s="52">
        <f t="shared" si="36"/>
        <v>0.55510990033548946</v>
      </c>
      <c r="AF59" s="52">
        <f t="shared" si="37"/>
        <v>0.38975283216738932</v>
      </c>
      <c r="AG59" s="52">
        <f t="shared" si="38"/>
        <v>0.36</v>
      </c>
      <c r="AH59" s="52">
        <f t="shared" si="39"/>
        <v>0.37487641608369465</v>
      </c>
      <c r="AI59" s="64" t="s">
        <v>152</v>
      </c>
      <c r="AJ59" s="71"/>
      <c r="AK59" s="71"/>
      <c r="AL59" s="45">
        <f t="shared" si="40"/>
        <v>116</v>
      </c>
      <c r="AM59" s="65"/>
      <c r="AN59" s="145" t="e">
        <f>#REF!</f>
        <v>#REF!</v>
      </c>
      <c r="AO59" s="149"/>
      <c r="AP59" s="183"/>
      <c r="AQ59" s="149"/>
      <c r="AR59" s="147">
        <f t="shared" si="41"/>
        <v>1</v>
      </c>
      <c r="AS59">
        <v>0</v>
      </c>
      <c r="AT59">
        <v>0</v>
      </c>
      <c r="AU59">
        <v>9</v>
      </c>
      <c r="AV59">
        <v>5</v>
      </c>
      <c r="AW59">
        <v>4</v>
      </c>
      <c r="AX59">
        <v>8</v>
      </c>
      <c r="AY59" s="229"/>
      <c r="AZ59" s="229"/>
      <c r="BA59" s="229"/>
      <c r="BB59" s="152"/>
      <c r="BC59">
        <v>2</v>
      </c>
      <c r="BD59">
        <v>1</v>
      </c>
      <c r="BE59">
        <v>5</v>
      </c>
      <c r="BF59" s="57">
        <v>2</v>
      </c>
      <c r="BG59" s="57">
        <v>2</v>
      </c>
      <c r="BH59" s="57">
        <v>3</v>
      </c>
      <c r="BI59" s="57">
        <v>11.3</v>
      </c>
      <c r="BJ59" s="189">
        <f t="shared" si="69"/>
        <v>114</v>
      </c>
      <c r="BK59" s="173">
        <f t="shared" si="70"/>
        <v>116</v>
      </c>
      <c r="BL59" s="243"/>
      <c r="BM59" s="244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126"/>
      <c r="CA59" s="97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73"/>
      <c r="CN59" s="73"/>
      <c r="CO59" s="127"/>
      <c r="CP59" s="91"/>
      <c r="CQ59" s="91"/>
      <c r="CR59" s="78"/>
      <c r="CS59" s="78"/>
      <c r="CT59" s="78"/>
      <c r="CU59" s="78"/>
      <c r="CV59" s="91"/>
      <c r="CW59" s="78"/>
      <c r="CX59" s="78"/>
      <c r="CY59" s="78"/>
      <c r="CZ59" s="78"/>
      <c r="DA59" s="91"/>
      <c r="DB59" s="78"/>
      <c r="DC59" s="78"/>
      <c r="DD59" s="78"/>
      <c r="DE59" s="78"/>
      <c r="DF59" s="132"/>
      <c r="DG59" s="254">
        <f t="shared" si="44"/>
        <v>40</v>
      </c>
      <c r="DH59" s="254" t="str">
        <f t="shared" si="45"/>
        <v>Control</v>
      </c>
      <c r="DI59" s="254">
        <f t="shared" si="46"/>
        <v>114</v>
      </c>
      <c r="DJ59" s="254">
        <f t="shared" si="47"/>
        <v>116</v>
      </c>
      <c r="DK59" s="121">
        <f t="shared" si="48"/>
        <v>40.848142451985638</v>
      </c>
      <c r="DL59" s="121">
        <f t="shared" si="49"/>
        <v>24.383478415359995</v>
      </c>
      <c r="DM59" s="121">
        <f t="shared" si="50"/>
        <v>73.631650887955416</v>
      </c>
      <c r="DN59" s="121">
        <f t="shared" si="51"/>
        <v>6.3557013220703645E-2</v>
      </c>
      <c r="DO59" s="121">
        <f t="shared" si="52"/>
        <v>0.42677380609014209</v>
      </c>
      <c r="DP59" s="121">
        <f t="shared" si="53"/>
        <v>21.929595606630134</v>
      </c>
      <c r="DQ59" s="121">
        <f t="shared" si="54"/>
        <v>0</v>
      </c>
      <c r="DR59" s="121">
        <f t="shared" si="55"/>
        <v>0</v>
      </c>
      <c r="DS59" s="121">
        <f t="shared" si="56"/>
        <v>0</v>
      </c>
      <c r="DT59" s="121">
        <f t="shared" si="57"/>
        <v>0</v>
      </c>
      <c r="DU59" s="121">
        <f t="shared" si="58"/>
        <v>0</v>
      </c>
      <c r="DV59" s="122">
        <f t="shared" si="59"/>
        <v>8.5</v>
      </c>
      <c r="DW59" s="157"/>
      <c r="DX59" s="157">
        <f t="shared" si="60"/>
        <v>40</v>
      </c>
      <c r="DY59" s="157">
        <f t="shared" si="18"/>
        <v>233</v>
      </c>
      <c r="DZ59" s="238" t="e">
        <f>#REF!</f>
        <v>#REF!</v>
      </c>
      <c r="EA59" s="180"/>
      <c r="EB59" s="180"/>
      <c r="EC59" s="180"/>
      <c r="ED59" s="180"/>
      <c r="EE59" s="180"/>
      <c r="EF59" s="180"/>
      <c r="EG59" s="180"/>
      <c r="EH59" s="180"/>
      <c r="EI59" s="180"/>
      <c r="EJ59" s="180"/>
      <c r="EK59" s="180"/>
      <c r="EL59" s="180"/>
      <c r="EM59" s="180"/>
      <c r="EN59" s="50">
        <f t="shared" si="61"/>
        <v>2.9064024390243904E-2</v>
      </c>
      <c r="EO59" s="50">
        <f t="shared" si="62"/>
        <v>0.27820121951219512</v>
      </c>
      <c r="EP59" s="55">
        <f t="shared" si="63"/>
        <v>7.3780487804878048</v>
      </c>
      <c r="EQ59" s="50">
        <f>4.656*AR59*(((BL59/2.54)^2)+((BM59/2.54)^2)+((BN59/2.54)^2)+((BO59)/2.54^2)+((BP59/2.54)^2)+((BQ59/2.54)^2)+((BR59/2.54)^2)+((BS59/2.54)^2)+((BT59/2.54)^2)+((BU59/2.54)^2)+((BV59/2.54)^2)+((BW59/2.54)^2)+((BX59/2.54)^2)+((BY59/2.54)^2)+((BZ59/2.54)^2))/(BI59*3.28)</f>
        <v>0</v>
      </c>
      <c r="ER59" s="50">
        <f>3.492*AR59*((CA59/2.54)^2 + (CB59/2.54)^2 + (CC59/2.54)^2 + (CD59/2.54)^2 + (CE59/2.54)^2 + (CF59/2.54)^2 + (CG59/2.54)^2 +(CH59/2.54)^2 +(CI59/2.54)^2 + (CJ59/2.54)^2 +(CK59/2.54)^2 + (CL59/2.54)^2 +(CM59/2.54)^2 + (CN59/2.54)^2 + (CO59/2.54)^2)/(BI59*3.28)</f>
        <v>0</v>
      </c>
      <c r="ES59" s="50">
        <f t="shared" si="19"/>
        <v>0</v>
      </c>
      <c r="ET59" s="50">
        <f t="shared" si="20"/>
        <v>0</v>
      </c>
      <c r="EU59" s="50">
        <f t="shared" si="21"/>
        <v>0</v>
      </c>
      <c r="EV59" s="56">
        <f t="shared" si="64"/>
        <v>7.6853140243902436</v>
      </c>
      <c r="EW59" s="56">
        <f t="shared" si="65"/>
        <v>0</v>
      </c>
      <c r="EX59" s="56">
        <f t="shared" si="71"/>
        <v>18.381664103393536</v>
      </c>
      <c r="EY59" s="56">
        <f t="shared" si="72"/>
        <v>10.972565286911998</v>
      </c>
      <c r="EZ59" s="56">
        <f t="shared" si="68"/>
        <v>7.6853140243902436</v>
      </c>
      <c r="FA59" s="56"/>
      <c r="FB59" s="56"/>
      <c r="FC59" s="56"/>
      <c r="FD59" s="54"/>
    </row>
    <row r="60" spans="2:160" s="45" customFormat="1" ht="18" customHeight="1">
      <c r="B60">
        <v>40</v>
      </c>
      <c r="C60" s="171" t="s">
        <v>278</v>
      </c>
      <c r="D60">
        <v>114</v>
      </c>
      <c r="E60" s="171">
        <v>2009</v>
      </c>
      <c r="F60">
        <v>233</v>
      </c>
      <c r="G60" s="144">
        <v>10.730547135</v>
      </c>
      <c r="H60" s="144">
        <v>39.267584895000006</v>
      </c>
      <c r="I60" s="144"/>
      <c r="J60" s="144"/>
      <c r="K60" s="144"/>
      <c r="L60" s="144">
        <v>1.1715222750000001</v>
      </c>
      <c r="M60" s="144"/>
      <c r="N60" s="80"/>
      <c r="O60" s="80"/>
      <c r="P60" s="80"/>
      <c r="Q60" s="230">
        <f t="shared" si="22"/>
        <v>51.169654305000009</v>
      </c>
      <c r="R60" s="52">
        <f t="shared" si="23"/>
        <v>1.2191739207679997</v>
      </c>
      <c r="S60" s="52">
        <f t="shared" si="24"/>
        <v>1.6339256980794252</v>
      </c>
      <c r="T60" s="52">
        <f t="shared" si="25"/>
        <v>1.6362589086212314</v>
      </c>
      <c r="U60" s="52">
        <f t="shared" si="26"/>
        <v>8.7216101192497592E-2</v>
      </c>
      <c r="V60" s="52">
        <f t="shared" si="27"/>
        <v>1.2520787569506717</v>
      </c>
      <c r="W60" s="52">
        <f t="shared" si="28"/>
        <v>18.68682977986165</v>
      </c>
      <c r="X60" s="52">
        <f t="shared" si="29"/>
        <v>92.840412652438943</v>
      </c>
      <c r="Y60" s="52">
        <f t="shared" si="30"/>
        <v>1.0223260015279871</v>
      </c>
      <c r="Z60" s="52">
        <f t="shared" si="31"/>
        <v>1.02</v>
      </c>
      <c r="AA60" s="52">
        <f t="shared" si="32"/>
        <v>1.0279029471117707</v>
      </c>
      <c r="AB60" s="52">
        <f t="shared" si="33"/>
        <v>1.0490568382793375</v>
      </c>
      <c r="AC60" s="52">
        <f t="shared" si="34"/>
        <v>0.57764663131038119</v>
      </c>
      <c r="AD60" s="52">
        <f t="shared" si="35"/>
        <v>0.54160264047830375</v>
      </c>
      <c r="AE60" s="52">
        <f t="shared" si="36"/>
        <v>0.55510990033548946</v>
      </c>
      <c r="AF60" s="52">
        <f t="shared" si="37"/>
        <v>0.38975283216738932</v>
      </c>
      <c r="AG60" s="52">
        <f t="shared" si="38"/>
        <v>0.36</v>
      </c>
      <c r="AH60" s="52">
        <f t="shared" si="39"/>
        <v>0.37487641608369465</v>
      </c>
      <c r="AI60" s="64" t="s">
        <v>152</v>
      </c>
      <c r="AJ60" s="64"/>
      <c r="AK60" s="64"/>
      <c r="AL60" s="45">
        <f t="shared" si="40"/>
        <v>233</v>
      </c>
      <c r="AM60" s="65"/>
      <c r="AN60" s="145" t="e">
        <f>#REF!</f>
        <v>#REF!</v>
      </c>
      <c r="AO60" s="149"/>
      <c r="AP60" s="183"/>
      <c r="AQ60" s="149"/>
      <c r="AR60" s="147">
        <f t="shared" si="41"/>
        <v>1</v>
      </c>
      <c r="AS60">
        <v>3</v>
      </c>
      <c r="AT60">
        <v>2</v>
      </c>
      <c r="AU60">
        <v>2</v>
      </c>
      <c r="AV60">
        <v>6</v>
      </c>
      <c r="AW60">
        <v>2</v>
      </c>
      <c r="AX60">
        <v>11</v>
      </c>
      <c r="AY60" s="229"/>
      <c r="AZ60" s="229"/>
      <c r="BA60" s="229"/>
      <c r="BB60" s="151"/>
      <c r="BC60">
        <v>33</v>
      </c>
      <c r="BD60">
        <v>9</v>
      </c>
      <c r="BE60">
        <v>1</v>
      </c>
      <c r="BF60" s="57">
        <v>2</v>
      </c>
      <c r="BG60" s="57">
        <v>2</v>
      </c>
      <c r="BH60" s="57">
        <v>3</v>
      </c>
      <c r="BI60" s="57">
        <v>11.3</v>
      </c>
      <c r="BJ60" s="189">
        <f t="shared" si="69"/>
        <v>114</v>
      </c>
      <c r="BK60" s="173">
        <f t="shared" si="70"/>
        <v>233</v>
      </c>
      <c r="BL60" s="86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126"/>
      <c r="CA60" s="97">
        <v>24</v>
      </c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61"/>
      <c r="CN60" s="61"/>
      <c r="CO60" s="126"/>
      <c r="CP60" s="90"/>
      <c r="CQ60" s="90"/>
      <c r="CR60" s="69"/>
      <c r="CS60" s="69"/>
      <c r="CT60" s="69"/>
      <c r="CU60" s="69"/>
      <c r="CV60" s="90"/>
      <c r="CW60" s="69"/>
      <c r="CX60" s="69"/>
      <c r="CY60" s="69"/>
      <c r="CZ60" s="69"/>
      <c r="DA60" s="90"/>
      <c r="DB60" s="69"/>
      <c r="DC60" s="69"/>
      <c r="DD60" s="69"/>
      <c r="DE60" s="69"/>
      <c r="DF60" s="131"/>
      <c r="DG60" s="254">
        <f t="shared" si="44"/>
        <v>40</v>
      </c>
      <c r="DH60" s="254" t="str">
        <f t="shared" si="45"/>
        <v>Control</v>
      </c>
      <c r="DI60" s="254">
        <f t="shared" si="46"/>
        <v>114</v>
      </c>
      <c r="DJ60" s="254">
        <f t="shared" si="47"/>
        <v>233</v>
      </c>
      <c r="DK60" s="121">
        <f t="shared" si="48"/>
        <v>73.526656413574131</v>
      </c>
      <c r="DL60" s="121">
        <f t="shared" si="49"/>
        <v>24.383478415359995</v>
      </c>
      <c r="DM60" s="121">
        <f t="shared" si="50"/>
        <v>106.35682906038002</v>
      </c>
      <c r="DN60" s="121">
        <f t="shared" si="51"/>
        <v>1.0486907181416103</v>
      </c>
      <c r="DO60" s="121">
        <f t="shared" si="52"/>
        <v>3.8409642548112788</v>
      </c>
      <c r="DP60" s="121">
        <f t="shared" si="53"/>
        <v>4.3859191213260269</v>
      </c>
      <c r="DQ60" s="121">
        <f t="shared" si="54"/>
        <v>0</v>
      </c>
      <c r="DR60" s="121">
        <f t="shared" si="55"/>
        <v>23.755310943914566</v>
      </c>
      <c r="DS60" s="121">
        <f t="shared" si="56"/>
        <v>0</v>
      </c>
      <c r="DT60" s="121">
        <f t="shared" si="57"/>
        <v>0</v>
      </c>
      <c r="DU60" s="121">
        <f t="shared" si="58"/>
        <v>0</v>
      </c>
      <c r="DV60" s="122">
        <f t="shared" si="59"/>
        <v>6.5</v>
      </c>
      <c r="DW60" s="157"/>
      <c r="DX60" s="157">
        <f t="shared" si="60"/>
        <v>40</v>
      </c>
      <c r="DY60" s="157">
        <f t="shared" si="18"/>
        <v>34</v>
      </c>
      <c r="DZ60" s="238" t="e">
        <f>#REF!</f>
        <v>#REF!</v>
      </c>
      <c r="EA60" s="180"/>
      <c r="EB60" s="180"/>
      <c r="EC60" s="180"/>
      <c r="ED60" s="180"/>
      <c r="EE60" s="180"/>
      <c r="EF60" s="180"/>
      <c r="EG60" s="180"/>
      <c r="EH60" s="180"/>
      <c r="EI60" s="180"/>
      <c r="EJ60" s="180"/>
      <c r="EK60" s="180"/>
      <c r="EL60" s="180"/>
      <c r="EM60" s="180"/>
      <c r="EN60" s="50"/>
      <c r="EO60" s="50"/>
      <c r="EP60" s="55"/>
      <c r="EQ60" s="50"/>
      <c r="ER60" s="50"/>
      <c r="ES60" s="50">
        <f t="shared" si="19"/>
        <v>0</v>
      </c>
      <c r="ET60" s="50">
        <f t="shared" si="20"/>
        <v>0</v>
      </c>
      <c r="EU60" s="50">
        <f t="shared" si="21"/>
        <v>0</v>
      </c>
      <c r="EV60" s="56"/>
      <c r="EW60" s="56"/>
      <c r="EX60" s="56">
        <f t="shared" si="71"/>
        <v>33.086995386108363</v>
      </c>
      <c r="EY60" s="56">
        <f t="shared" si="72"/>
        <v>10.972565286911998</v>
      </c>
      <c r="EZ60" s="56"/>
      <c r="FA60" s="56"/>
      <c r="FB60" s="56"/>
      <c r="FC60" s="56"/>
      <c r="FD60" s="54"/>
    </row>
    <row r="61" spans="2:160" s="45" customFormat="1" ht="18" customHeight="1">
      <c r="B61">
        <v>40</v>
      </c>
      <c r="C61" s="171" t="s">
        <v>278</v>
      </c>
      <c r="D61">
        <v>115</v>
      </c>
      <c r="E61" s="171">
        <v>2009</v>
      </c>
      <c r="F61">
        <v>34</v>
      </c>
      <c r="G61" s="144">
        <v>4.2511738499999998</v>
      </c>
      <c r="H61" s="144">
        <v>2.3235273599999999</v>
      </c>
      <c r="I61" s="144"/>
      <c r="J61" s="144"/>
      <c r="K61" s="144"/>
      <c r="L61" s="144">
        <v>10.128066795000001</v>
      </c>
      <c r="M61" s="144">
        <v>41.013705809999998</v>
      </c>
      <c r="N61" s="144"/>
      <c r="O61" s="144"/>
      <c r="P61" s="80"/>
      <c r="Q61" s="230">
        <f t="shared" si="22"/>
        <v>57.716473815000001</v>
      </c>
      <c r="R61" s="52">
        <f t="shared" si="23"/>
        <v>0.53827228727365384</v>
      </c>
      <c r="S61" s="52">
        <f t="shared" si="24"/>
        <v>1.6542607195381205</v>
      </c>
      <c r="T61" s="52">
        <f t="shared" si="25"/>
        <v>1.5640473782849895</v>
      </c>
      <c r="U61" s="52">
        <f t="shared" si="26"/>
        <v>0.10531724607403582</v>
      </c>
      <c r="V61" s="52">
        <f t="shared" si="27"/>
        <v>1.2967265346224097</v>
      </c>
      <c r="W61" s="52">
        <f t="shared" si="28"/>
        <v>13.723487367956592</v>
      </c>
      <c r="X61" s="52">
        <f t="shared" si="29"/>
        <v>110.66999756418591</v>
      </c>
      <c r="Y61" s="52">
        <f t="shared" si="30"/>
        <v>1.0295974238884642</v>
      </c>
      <c r="Z61" s="52">
        <f t="shared" si="31"/>
        <v>1.02</v>
      </c>
      <c r="AA61" s="52">
        <f t="shared" si="32"/>
        <v>1.0221573726411131</v>
      </c>
      <c r="AB61" s="52">
        <f t="shared" si="33"/>
        <v>1.0243833359018244</v>
      </c>
      <c r="AC61" s="52">
        <f t="shared" si="34"/>
        <v>0.58022936115332391</v>
      </c>
      <c r="AD61" s="52">
        <f t="shared" si="35"/>
        <v>0.57360177297328185</v>
      </c>
      <c r="AE61" s="52">
        <f t="shared" si="36"/>
        <v>0.54428017781442839</v>
      </c>
      <c r="AF61" s="52">
        <f t="shared" si="37"/>
        <v>0.43547856092375864</v>
      </c>
      <c r="AG61" s="52">
        <f t="shared" si="38"/>
        <v>0.36</v>
      </c>
      <c r="AH61" s="52">
        <f t="shared" si="39"/>
        <v>0.39773928046187934</v>
      </c>
      <c r="AI61" s="64" t="s">
        <v>152</v>
      </c>
      <c r="AJ61" s="64"/>
      <c r="AK61" s="64"/>
      <c r="AL61" s="45">
        <f t="shared" si="40"/>
        <v>34</v>
      </c>
      <c r="AM61" s="65"/>
      <c r="AN61" s="145" t="e">
        <f>#REF!</f>
        <v>#REF!</v>
      </c>
      <c r="AO61" s="149"/>
      <c r="AP61" s="183"/>
      <c r="AQ61" s="149"/>
      <c r="AR61" s="147">
        <f t="shared" si="41"/>
        <v>1</v>
      </c>
      <c r="AS61">
        <v>6</v>
      </c>
      <c r="AT61">
        <v>3</v>
      </c>
      <c r="AU61">
        <v>11</v>
      </c>
      <c r="AV61">
        <v>6</v>
      </c>
      <c r="AW61">
        <v>3</v>
      </c>
      <c r="AX61">
        <v>3</v>
      </c>
      <c r="AY61" s="229"/>
      <c r="AZ61" s="229"/>
      <c r="BA61" s="229"/>
      <c r="BB61" s="151"/>
      <c r="BC61">
        <v>16</v>
      </c>
      <c r="BD61">
        <v>5</v>
      </c>
      <c r="BE61">
        <v>0</v>
      </c>
      <c r="BF61" s="57">
        <v>2</v>
      </c>
      <c r="BG61" s="57">
        <v>2</v>
      </c>
      <c r="BH61" s="57">
        <v>3</v>
      </c>
      <c r="BI61" s="57">
        <v>11.3</v>
      </c>
      <c r="BJ61" s="189">
        <f t="shared" si="69"/>
        <v>115</v>
      </c>
      <c r="BK61" s="173">
        <f t="shared" si="70"/>
        <v>34</v>
      </c>
      <c r="BL61" s="86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126"/>
      <c r="CA61" s="97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61"/>
      <c r="CN61" s="61"/>
      <c r="CO61" s="126"/>
      <c r="CP61" s="90"/>
      <c r="CQ61" s="90"/>
      <c r="CR61" s="69"/>
      <c r="CS61" s="69"/>
      <c r="CT61" s="69"/>
      <c r="CU61" s="69"/>
      <c r="CV61" s="90"/>
      <c r="CW61" s="69"/>
      <c r="CX61" s="69"/>
      <c r="CY61" s="69"/>
      <c r="CZ61" s="69"/>
      <c r="DA61" s="90"/>
      <c r="DB61" s="69"/>
      <c r="DC61" s="69"/>
      <c r="DD61" s="69"/>
      <c r="DE61" s="69"/>
      <c r="DF61" s="131"/>
      <c r="DG61" s="254">
        <f t="shared" si="44"/>
        <v>40</v>
      </c>
      <c r="DH61" s="254" t="str">
        <f t="shared" si="45"/>
        <v>Control</v>
      </c>
      <c r="DI61" s="254">
        <f t="shared" si="46"/>
        <v>115</v>
      </c>
      <c r="DJ61" s="254">
        <f t="shared" si="47"/>
        <v>34</v>
      </c>
      <c r="DK61" s="121">
        <f t="shared" si="48"/>
        <v>99.255643172287222</v>
      </c>
      <c r="DL61" s="121">
        <f t="shared" si="49"/>
        <v>16.148168618209617</v>
      </c>
      <c r="DM61" s="121">
        <f t="shared" si="50"/>
        <v>140.76426404564904</v>
      </c>
      <c r="DN61" s="121">
        <f t="shared" si="51"/>
        <v>0.62111467403723941</v>
      </c>
      <c r="DO61" s="121">
        <f t="shared" si="52"/>
        <v>2.3405300585511197</v>
      </c>
      <c r="DP61" s="121">
        <f t="shared" si="53"/>
        <v>0</v>
      </c>
      <c r="DQ61" s="121">
        <f t="shared" si="54"/>
        <v>0</v>
      </c>
      <c r="DR61" s="121">
        <f t="shared" si="55"/>
        <v>0</v>
      </c>
      <c r="DS61" s="121">
        <f t="shared" si="56"/>
        <v>0</v>
      </c>
      <c r="DT61" s="121">
        <f t="shared" si="57"/>
        <v>0</v>
      </c>
      <c r="DU61" s="121">
        <f t="shared" si="58"/>
        <v>0</v>
      </c>
      <c r="DV61" s="122">
        <f t="shared" si="59"/>
        <v>7</v>
      </c>
      <c r="DW61" s="157"/>
      <c r="DX61" s="157">
        <f t="shared" si="60"/>
        <v>40</v>
      </c>
      <c r="DY61" s="157">
        <f t="shared" si="18"/>
        <v>223</v>
      </c>
      <c r="DZ61" s="238" t="e">
        <f>#REF!</f>
        <v>#REF!</v>
      </c>
      <c r="EA61" s="180"/>
      <c r="EB61" s="180"/>
      <c r="EC61" s="180"/>
      <c r="ED61" s="180"/>
      <c r="EE61" s="180"/>
      <c r="EF61" s="180"/>
      <c r="EG61" s="180"/>
      <c r="EH61" s="180"/>
      <c r="EI61" s="180"/>
      <c r="EJ61" s="180"/>
      <c r="EK61" s="180"/>
      <c r="EL61" s="180"/>
      <c r="EM61" s="180"/>
      <c r="EN61" s="50">
        <f t="shared" si="61"/>
        <v>0.23251219512195123</v>
      </c>
      <c r="EO61" s="50">
        <f t="shared" si="62"/>
        <v>1.3910060975609757</v>
      </c>
      <c r="EP61" s="55">
        <f t="shared" si="63"/>
        <v>0</v>
      </c>
      <c r="EQ61" s="50">
        <f>4.656*AR61*(((BL61/2.54)^2)+((BM61/2.54)^2)+((BN61/2.54)^2)+((BO61)/2.54^2)+((BP61/2.54)^2)+((BQ61/2.54)^2)+((BR61/2.54)^2)+((BS61/2.54)^2)+((BT61/2.54)^2)+((BU61/2.54)^2)+((BV61/2.54)^2)+((BW61/2.54)^2)+((BX61/2.54)^2)+((BY61/2.54)^2)+((BZ61/2.54)^2))/(BI61*3.28)</f>
        <v>0</v>
      </c>
      <c r="ER61" s="50">
        <f>3.492*AR61*((CA61/2.54)^2 + (CB61/2.54)^2 + (CC61/2.54)^2 + (CD61/2.54)^2 + (CE61/2.54)^2 + (CF61/2.54)^2 + (CG61/2.54)^2 +(CH61/2.54)^2 +(CI61/2.54)^2 + (CJ61/2.54)^2 +(CK61/2.54)^2 + (CL61/2.54)^2 +(CM61/2.54)^2 + (CN61/2.54)^2 + (CO61/2.54)^2)/(BI61*3.28)</f>
        <v>0</v>
      </c>
      <c r="ES61" s="50">
        <f t="shared" si="19"/>
        <v>0</v>
      </c>
      <c r="ET61" s="50">
        <f t="shared" si="20"/>
        <v>0</v>
      </c>
      <c r="EU61" s="50">
        <f t="shared" si="21"/>
        <v>0</v>
      </c>
      <c r="EV61" s="56">
        <f t="shared" si="64"/>
        <v>1.623518292682927</v>
      </c>
      <c r="EW61" s="56">
        <f t="shared" si="65"/>
        <v>0</v>
      </c>
      <c r="EX61" s="56">
        <f t="shared" si="71"/>
        <v>44.665039427529251</v>
      </c>
      <c r="EY61" s="56">
        <f t="shared" si="72"/>
        <v>7.2666758781943281</v>
      </c>
      <c r="EZ61" s="56">
        <f t="shared" si="68"/>
        <v>1.623518292682927</v>
      </c>
      <c r="FA61" s="56"/>
      <c r="FB61" s="56"/>
      <c r="FC61" s="56"/>
      <c r="FD61" s="54"/>
    </row>
    <row r="62" spans="2:160" s="45" customFormat="1" ht="18" customHeight="1">
      <c r="B62">
        <v>40</v>
      </c>
      <c r="C62" s="171" t="s">
        <v>278</v>
      </c>
      <c r="D62">
        <v>115</v>
      </c>
      <c r="E62" s="171">
        <v>2009</v>
      </c>
      <c r="F62">
        <v>223</v>
      </c>
      <c r="G62" s="144">
        <v>4.2511738499999998</v>
      </c>
      <c r="H62" s="144">
        <v>2.3235273599999999</v>
      </c>
      <c r="I62" s="144"/>
      <c r="J62" s="144"/>
      <c r="K62" s="144"/>
      <c r="L62" s="144">
        <v>10.128066795000001</v>
      </c>
      <c r="M62" s="144">
        <v>41.013705809999998</v>
      </c>
      <c r="N62" s="230"/>
      <c r="O62" s="230"/>
      <c r="P62" s="80"/>
      <c r="Q62" s="230">
        <f t="shared" si="22"/>
        <v>57.716473815000001</v>
      </c>
      <c r="R62" s="52">
        <f t="shared" si="23"/>
        <v>0.53827228727365384</v>
      </c>
      <c r="S62" s="52">
        <f t="shared" si="24"/>
        <v>1.6542607195381205</v>
      </c>
      <c r="T62" s="52">
        <f t="shared" si="25"/>
        <v>1.5640473782849895</v>
      </c>
      <c r="U62" s="52">
        <f t="shared" si="26"/>
        <v>0.10531724607403582</v>
      </c>
      <c r="V62" s="52">
        <f t="shared" si="27"/>
        <v>1.2967265346224097</v>
      </c>
      <c r="W62" s="52">
        <f t="shared" si="28"/>
        <v>13.723487367956592</v>
      </c>
      <c r="X62" s="52">
        <f t="shared" si="29"/>
        <v>110.66999756418591</v>
      </c>
      <c r="Y62" s="52">
        <f t="shared" si="30"/>
        <v>1.0295974238884642</v>
      </c>
      <c r="Z62" s="52">
        <f t="shared" si="31"/>
        <v>1.02</v>
      </c>
      <c r="AA62" s="52">
        <f t="shared" si="32"/>
        <v>1.0221573726411131</v>
      </c>
      <c r="AB62" s="52">
        <f t="shared" si="33"/>
        <v>1.0243833359018244</v>
      </c>
      <c r="AC62" s="52">
        <f t="shared" si="34"/>
        <v>0.58022936115332391</v>
      </c>
      <c r="AD62" s="52">
        <f t="shared" si="35"/>
        <v>0.57360177297328185</v>
      </c>
      <c r="AE62" s="52">
        <f t="shared" si="36"/>
        <v>0.54428017781442839</v>
      </c>
      <c r="AF62" s="52">
        <f t="shared" si="37"/>
        <v>0.43547856092375864</v>
      </c>
      <c r="AG62" s="52">
        <f t="shared" si="38"/>
        <v>0.36</v>
      </c>
      <c r="AH62" s="52">
        <f t="shared" si="39"/>
        <v>0.39773928046187934</v>
      </c>
      <c r="AI62" s="64" t="s">
        <v>152</v>
      </c>
      <c r="AJ62" s="62"/>
      <c r="AK62" s="62"/>
      <c r="AL62" s="45">
        <f t="shared" si="40"/>
        <v>223</v>
      </c>
      <c r="AM62" s="65"/>
      <c r="AN62" s="145" t="e">
        <f>#REF!</f>
        <v>#REF!</v>
      </c>
      <c r="AO62" s="149"/>
      <c r="AP62" s="183"/>
      <c r="AQ62" s="149"/>
      <c r="AR62" s="147">
        <f t="shared" si="41"/>
        <v>1</v>
      </c>
      <c r="AS62">
        <v>0</v>
      </c>
      <c r="AT62">
        <v>3</v>
      </c>
      <c r="AU62">
        <v>3</v>
      </c>
      <c r="AV62">
        <v>0</v>
      </c>
      <c r="AW62">
        <v>0</v>
      </c>
      <c r="AX62">
        <v>24</v>
      </c>
      <c r="AY62" s="229"/>
      <c r="AZ62" s="229"/>
      <c r="BA62" s="229"/>
      <c r="BB62" s="148"/>
      <c r="BC62">
        <v>5</v>
      </c>
      <c r="BD62">
        <v>1</v>
      </c>
      <c r="BE62">
        <v>0</v>
      </c>
      <c r="BF62" s="57">
        <v>2</v>
      </c>
      <c r="BG62" s="57">
        <v>2</v>
      </c>
      <c r="BH62" s="57">
        <v>3</v>
      </c>
      <c r="BI62" s="57">
        <v>11.3</v>
      </c>
      <c r="BJ62" s="189">
        <f t="shared" si="69"/>
        <v>115</v>
      </c>
      <c r="BK62" s="173">
        <f t="shared" si="70"/>
        <v>223</v>
      </c>
      <c r="BL62" s="87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128"/>
      <c r="CA62" s="99">
        <v>17</v>
      </c>
      <c r="CB62" s="98">
        <v>50</v>
      </c>
      <c r="CC62" s="98"/>
      <c r="CD62" s="98"/>
      <c r="CE62" s="98"/>
      <c r="CF62" s="98"/>
      <c r="CG62" s="98"/>
      <c r="CH62" s="98"/>
      <c r="CI62" s="98"/>
      <c r="CJ62" s="98"/>
      <c r="CK62" s="98"/>
      <c r="CL62" s="98"/>
      <c r="CM62" s="62"/>
      <c r="CN62" s="62"/>
      <c r="CO62" s="128"/>
      <c r="CP62" s="88"/>
      <c r="CQ62" s="88"/>
      <c r="CR62" s="63"/>
      <c r="CS62" s="63"/>
      <c r="CT62" s="63"/>
      <c r="CU62" s="63"/>
      <c r="CV62" s="88"/>
      <c r="CW62" s="63"/>
      <c r="CX62" s="63"/>
      <c r="CY62" s="63"/>
      <c r="CZ62" s="63"/>
      <c r="DA62" s="88"/>
      <c r="DB62" s="63"/>
      <c r="DC62" s="63"/>
      <c r="DD62" s="63"/>
      <c r="DE62" s="63"/>
      <c r="DF62" s="131"/>
      <c r="DG62" s="254">
        <f t="shared" si="44"/>
        <v>40</v>
      </c>
      <c r="DH62" s="254" t="str">
        <f t="shared" si="45"/>
        <v>Control</v>
      </c>
      <c r="DI62" s="254">
        <f t="shared" si="46"/>
        <v>115</v>
      </c>
      <c r="DJ62" s="254">
        <f t="shared" si="47"/>
        <v>223</v>
      </c>
      <c r="DK62" s="121">
        <f t="shared" si="48"/>
        <v>0</v>
      </c>
      <c r="DL62" s="121">
        <f t="shared" si="49"/>
        <v>8.0740843091048085</v>
      </c>
      <c r="DM62" s="121">
        <f t="shared" si="50"/>
        <v>23.460710674274843</v>
      </c>
      <c r="DN62" s="121">
        <f t="shared" si="51"/>
        <v>0.19409833563663731</v>
      </c>
      <c r="DO62" s="121">
        <f t="shared" si="52"/>
        <v>0.46810601171022398</v>
      </c>
      <c r="DP62" s="121">
        <f t="shared" si="53"/>
        <v>0</v>
      </c>
      <c r="DQ62" s="121">
        <f t="shared" si="54"/>
        <v>0</v>
      </c>
      <c r="DR62" s="121">
        <f t="shared" si="55"/>
        <v>112.31822621330286</v>
      </c>
      <c r="DS62" s="121">
        <f t="shared" si="56"/>
        <v>0</v>
      </c>
      <c r="DT62" s="121">
        <f t="shared" si="57"/>
        <v>0</v>
      </c>
      <c r="DU62" s="121">
        <f t="shared" si="58"/>
        <v>0</v>
      </c>
      <c r="DV62" s="122">
        <f t="shared" si="59"/>
        <v>13.5</v>
      </c>
      <c r="DW62" s="157"/>
      <c r="DX62" s="157">
        <f t="shared" si="60"/>
        <v>40</v>
      </c>
      <c r="DY62" s="157">
        <f t="shared" si="18"/>
        <v>42</v>
      </c>
      <c r="DZ62" s="238" t="e">
        <f>#REF!</f>
        <v>#REF!</v>
      </c>
      <c r="EA62" s="180"/>
      <c r="EB62" s="180"/>
      <c r="EC62" s="180"/>
      <c r="ED62" s="180"/>
      <c r="EE62" s="180"/>
      <c r="EF62" s="180"/>
      <c r="EG62" s="180"/>
      <c r="EH62" s="180"/>
      <c r="EI62" s="180"/>
      <c r="EJ62" s="180"/>
      <c r="EK62" s="180"/>
      <c r="EL62" s="180"/>
      <c r="EM62" s="180"/>
      <c r="EN62" s="50">
        <f t="shared" si="61"/>
        <v>7.2660060975609758E-2</v>
      </c>
      <c r="EO62" s="50">
        <f t="shared" si="62"/>
        <v>0.27820121951219512</v>
      </c>
      <c r="EP62" s="55">
        <f t="shared" si="63"/>
        <v>0</v>
      </c>
      <c r="EQ62" s="50">
        <f>4.656*AR62*(((BL62/2.54)^2)+((BM62/2.54)^2)+((BN62/2.54)^2)+((BO62)/2.54^2)+((BP62/2.54)^2)+((BQ62/2.54)^2)+((BR62/2.54)^2)+((BS62/2.54)^2)+((BT62/2.54)^2)+((BU62/2.54)^2)+((BV62/2.54)^2)+((BW62/2.54)^2)+((BX62/2.54)^2)+((BY62/2.54)^2)+((BZ62/2.54)^2))/(BI62*3.28)</f>
        <v>0</v>
      </c>
      <c r="ER62" s="50">
        <f>3.492*AR62*((CA62/2.54)^2 + (CB62/2.54)^2 + (CC62/2.54)^2 + (CD62/2.54)^2 + (CE62/2.54)^2 + (CF62/2.54)^2 + (CG62/2.54)^2 +(CH62/2.54)^2 +(CI62/2.54)^2 + (CJ62/2.54)^2 +(CK62/2.54)^2 + (CL62/2.54)^2 +(CM62/2.54)^2 + (CN62/2.54)^2 + (CO62/2.54)^2)/(BI62*3.28)</f>
        <v>40.728932634208896</v>
      </c>
      <c r="ES62" s="50">
        <f t="shared" si="19"/>
        <v>0</v>
      </c>
      <c r="ET62" s="50">
        <f t="shared" si="20"/>
        <v>0</v>
      </c>
      <c r="EU62" s="50">
        <f t="shared" si="21"/>
        <v>0</v>
      </c>
      <c r="EV62" s="56">
        <f t="shared" si="64"/>
        <v>0.35086128048780485</v>
      </c>
      <c r="EW62" s="56">
        <f t="shared" si="65"/>
        <v>40.728932634208896</v>
      </c>
      <c r="EX62" s="56">
        <f t="shared" si="71"/>
        <v>0</v>
      </c>
      <c r="EY62" s="56">
        <f t="shared" si="72"/>
        <v>3.6333379390971641</v>
      </c>
      <c r="EZ62" s="56">
        <f t="shared" si="68"/>
        <v>41.079793914696701</v>
      </c>
      <c r="FA62" s="56"/>
      <c r="FB62" s="56"/>
      <c r="FC62" s="56"/>
      <c r="FD62" s="54"/>
    </row>
    <row r="63" spans="2:160" s="45" customFormat="1" ht="18" customHeight="1">
      <c r="B63">
        <v>40</v>
      </c>
      <c r="C63" s="171" t="s">
        <v>278</v>
      </c>
      <c r="D63">
        <v>116</v>
      </c>
      <c r="E63" s="171">
        <v>2009</v>
      </c>
      <c r="F63">
        <v>42</v>
      </c>
      <c r="G63" s="144">
        <v>3.4468457100000007</v>
      </c>
      <c r="H63" s="144">
        <v>10.399383225000001</v>
      </c>
      <c r="I63" s="144"/>
      <c r="J63" s="144"/>
      <c r="K63" s="144"/>
      <c r="L63" s="144">
        <v>5.5607105400000005</v>
      </c>
      <c r="M63" s="144">
        <v>43.613104919999998</v>
      </c>
      <c r="N63" s="230"/>
      <c r="O63" s="230"/>
      <c r="P63" s="80"/>
      <c r="Q63" s="230">
        <f t="shared" si="22"/>
        <v>63.020044394999999</v>
      </c>
      <c r="R63" s="52">
        <f t="shared" si="23"/>
        <v>0.59544248728103422</v>
      </c>
      <c r="S63" s="52">
        <f t="shared" si="24"/>
        <v>1.686904389269988</v>
      </c>
      <c r="T63" s="52">
        <f t="shared" si="25"/>
        <v>1.5987265424696151</v>
      </c>
      <c r="U63" s="52">
        <f t="shared" si="26"/>
        <v>0.10756748007603495</v>
      </c>
      <c r="V63" s="52">
        <f t="shared" si="27"/>
        <v>1.2818782693171094</v>
      </c>
      <c r="W63" s="52">
        <f t="shared" si="28"/>
        <v>14.67034578388367</v>
      </c>
      <c r="X63" s="52">
        <f t="shared" si="29"/>
        <v>108.10160002392838</v>
      </c>
      <c r="Y63" s="52">
        <f t="shared" si="30"/>
        <v>1.0283498292765683</v>
      </c>
      <c r="Z63" s="52">
        <f t="shared" si="31"/>
        <v>1.02</v>
      </c>
      <c r="AA63" s="52">
        <f t="shared" si="32"/>
        <v>1.022532542450298</v>
      </c>
      <c r="AB63" s="52">
        <f t="shared" si="33"/>
        <v>1.0278184819993412</v>
      </c>
      <c r="AC63" s="52">
        <f t="shared" si="34"/>
        <v>0.58068019243657343</v>
      </c>
      <c r="AD63" s="52">
        <f t="shared" si="35"/>
        <v>0.56693814169281498</v>
      </c>
      <c r="AE63" s="52">
        <f t="shared" si="36"/>
        <v>0.54078234920053325</v>
      </c>
      <c r="AF63" s="52">
        <f t="shared" si="37"/>
        <v>0.4413063497152428</v>
      </c>
      <c r="AG63" s="52">
        <f t="shared" si="38"/>
        <v>0.36</v>
      </c>
      <c r="AH63" s="52">
        <f t="shared" si="39"/>
        <v>0.40065317485762142</v>
      </c>
      <c r="AI63" s="64" t="s">
        <v>152</v>
      </c>
      <c r="AJ63" s="62"/>
      <c r="AK63" s="62"/>
      <c r="AL63" s="45">
        <f t="shared" si="40"/>
        <v>42</v>
      </c>
      <c r="AM63" s="65"/>
      <c r="AN63" s="145" t="e">
        <f>#REF!</f>
        <v>#REF!</v>
      </c>
      <c r="AO63" s="149"/>
      <c r="AP63" s="183"/>
      <c r="AQ63" s="149"/>
      <c r="AR63" s="147">
        <f t="shared" si="41"/>
        <v>1</v>
      </c>
      <c r="AS63">
        <v>0</v>
      </c>
      <c r="AT63">
        <v>13</v>
      </c>
      <c r="AU63">
        <v>13</v>
      </c>
      <c r="AV63">
        <v>11</v>
      </c>
      <c r="AW63">
        <v>5</v>
      </c>
      <c r="AX63">
        <v>5</v>
      </c>
      <c r="AY63" s="229"/>
      <c r="AZ63" s="229"/>
      <c r="BA63" s="229"/>
      <c r="BB63" s="148"/>
      <c r="BC63">
        <v>4</v>
      </c>
      <c r="BD63">
        <v>3</v>
      </c>
      <c r="BE63">
        <v>2</v>
      </c>
      <c r="BF63" s="57">
        <v>2</v>
      </c>
      <c r="BG63" s="57">
        <v>2</v>
      </c>
      <c r="BH63" s="57">
        <v>3</v>
      </c>
      <c r="BI63" s="57">
        <v>11.3</v>
      </c>
      <c r="BJ63" s="189">
        <f t="shared" si="69"/>
        <v>116</v>
      </c>
      <c r="BK63" s="173">
        <f t="shared" si="70"/>
        <v>42</v>
      </c>
      <c r="BL63" s="87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128"/>
      <c r="CA63" s="99"/>
      <c r="CB63" s="98"/>
      <c r="CC63" s="98"/>
      <c r="CD63" s="98"/>
      <c r="CE63" s="98"/>
      <c r="CF63" s="98"/>
      <c r="CG63" s="98"/>
      <c r="CH63" s="98"/>
      <c r="CI63" s="98"/>
      <c r="CJ63" s="98"/>
      <c r="CK63" s="98"/>
      <c r="CL63" s="98"/>
      <c r="CM63" s="62"/>
      <c r="CN63" s="62"/>
      <c r="CO63" s="128"/>
      <c r="CP63" s="88"/>
      <c r="CQ63" s="88"/>
      <c r="CR63" s="63"/>
      <c r="CS63" s="63"/>
      <c r="CT63" s="63"/>
      <c r="CU63" s="63"/>
      <c r="CV63" s="88"/>
      <c r="CW63" s="63"/>
      <c r="CX63" s="63"/>
      <c r="CY63" s="63"/>
      <c r="CZ63" s="63"/>
      <c r="DA63" s="88"/>
      <c r="DB63" s="63"/>
      <c r="DC63" s="63"/>
      <c r="DD63" s="63"/>
      <c r="DE63" s="63"/>
      <c r="DF63" s="131"/>
      <c r="DG63" s="254">
        <f t="shared" si="44"/>
        <v>40</v>
      </c>
      <c r="DH63" s="254" t="str">
        <f t="shared" si="45"/>
        <v>Control</v>
      </c>
      <c r="DI63" s="254">
        <f t="shared" si="46"/>
        <v>116</v>
      </c>
      <c r="DJ63" s="254">
        <f t="shared" si="47"/>
        <v>42</v>
      </c>
      <c r="DK63" s="121">
        <f t="shared" si="48"/>
        <v>92.77974140984935</v>
      </c>
      <c r="DL63" s="121">
        <f t="shared" si="49"/>
        <v>53.589823855293083</v>
      </c>
      <c r="DM63" s="121">
        <f t="shared" si="50"/>
        <v>231.81534865809419</v>
      </c>
      <c r="DN63" s="121">
        <f t="shared" si="51"/>
        <v>0.15852729256290224</v>
      </c>
      <c r="DO63" s="121">
        <f t="shared" si="52"/>
        <v>1.3721103860848642</v>
      </c>
      <c r="DP63" s="121">
        <f t="shared" si="53"/>
        <v>6.6736572416844568</v>
      </c>
      <c r="DQ63" s="121">
        <f t="shared" si="54"/>
        <v>0</v>
      </c>
      <c r="DR63" s="121">
        <f t="shared" si="55"/>
        <v>0</v>
      </c>
      <c r="DS63" s="121">
        <f t="shared" si="56"/>
        <v>0</v>
      </c>
      <c r="DT63" s="121">
        <f t="shared" si="57"/>
        <v>0</v>
      </c>
      <c r="DU63" s="121">
        <f t="shared" si="58"/>
        <v>0</v>
      </c>
      <c r="DV63" s="122">
        <f t="shared" si="59"/>
        <v>9</v>
      </c>
      <c r="DW63" s="157"/>
      <c r="DX63" s="157">
        <f t="shared" si="60"/>
        <v>40</v>
      </c>
      <c r="DY63" s="157">
        <f t="shared" si="18"/>
        <v>122</v>
      </c>
      <c r="DZ63" s="238" t="e">
        <f>#REF!</f>
        <v>#REF!</v>
      </c>
      <c r="EA63" s="180"/>
      <c r="EB63" s="180"/>
      <c r="EC63" s="180"/>
      <c r="ED63" s="180"/>
      <c r="EE63" s="180"/>
      <c r="EF63" s="180"/>
      <c r="EG63" s="180"/>
      <c r="EH63" s="180"/>
      <c r="EI63" s="180"/>
      <c r="EJ63" s="180"/>
      <c r="EK63" s="180"/>
      <c r="EL63" s="180"/>
      <c r="EM63" s="180"/>
      <c r="EN63" s="50">
        <f t="shared" si="61"/>
        <v>5.8128048780487808E-2</v>
      </c>
      <c r="EO63" s="50">
        <f t="shared" si="62"/>
        <v>0.83460365853658536</v>
      </c>
      <c r="EP63" s="55">
        <f t="shared" si="63"/>
        <v>2.9512195121951219</v>
      </c>
      <c r="EQ63" s="50">
        <f>4.656*AR63*(((BL63/2.54)^2)+((BM63/2.54)^2)+((BN63/2.54)^2)+((BO63)/2.54^2)+((BP63/2.54)^2)+((BQ63/2.54)^2)+((BR63/2.54)^2)+((BS63/2.54)^2)+((BT63/2.54)^2)+((BU63/2.54)^2)+((BV63/2.54)^2)+((BW63/2.54)^2)+((BX63/2.54)^2)+((BY63/2.54)^2)+((BZ63/2.54)^2))/(BI63*3.28)</f>
        <v>0</v>
      </c>
      <c r="ER63" s="50">
        <f>3.492*AR63*((CA63/2.54)^2 + (CB63/2.54)^2 + (CC63/2.54)^2 + (CD63/2.54)^2 + (CE63/2.54)^2 + (CF63/2.54)^2 + (CG63/2.54)^2 +(CH63/2.54)^2 +(CI63/2.54)^2 + (CJ63/2.54)^2 +(CK63/2.54)^2 + (CL63/2.54)^2 +(CM63/2.54)^2 + (CN63/2.54)^2 + (CO63/2.54)^2)/(BI63*3.28)</f>
        <v>0</v>
      </c>
      <c r="ES63" s="50">
        <f t="shared" si="19"/>
        <v>0</v>
      </c>
      <c r="ET63" s="50">
        <f t="shared" si="20"/>
        <v>0</v>
      </c>
      <c r="EU63" s="50">
        <f t="shared" si="21"/>
        <v>0</v>
      </c>
      <c r="EV63" s="56">
        <f t="shared" si="64"/>
        <v>3.8439512195121952</v>
      </c>
      <c r="EW63" s="56">
        <f t="shared" si="65"/>
        <v>0</v>
      </c>
      <c r="EX63" s="56">
        <f t="shared" si="71"/>
        <v>41.750883634432206</v>
      </c>
      <c r="EY63" s="56">
        <f t="shared" si="72"/>
        <v>24.115420734881887</v>
      </c>
      <c r="EZ63" s="56">
        <f t="shared" si="68"/>
        <v>3.8439512195121952</v>
      </c>
      <c r="FA63" s="56"/>
      <c r="FB63" s="56"/>
      <c r="FC63" s="56"/>
      <c r="FD63" s="54"/>
    </row>
    <row r="64" spans="2:160" s="45" customFormat="1" ht="18" customHeight="1">
      <c r="B64">
        <v>40</v>
      </c>
      <c r="C64" s="171" t="s">
        <v>278</v>
      </c>
      <c r="D64">
        <v>116</v>
      </c>
      <c r="E64" s="171">
        <v>2009</v>
      </c>
      <c r="F64">
        <v>122</v>
      </c>
      <c r="G64" s="144">
        <v>3.4468457100000007</v>
      </c>
      <c r="H64" s="144">
        <v>10.399383225000001</v>
      </c>
      <c r="I64" s="144"/>
      <c r="J64" s="144"/>
      <c r="K64" s="144"/>
      <c r="L64" s="144">
        <v>5.5607105400000005</v>
      </c>
      <c r="M64" s="144">
        <v>43.613104919999998</v>
      </c>
      <c r="N64" s="230"/>
      <c r="O64" s="230"/>
      <c r="P64" s="80"/>
      <c r="Q64" s="230">
        <f t="shared" si="22"/>
        <v>63.020044394999999</v>
      </c>
      <c r="R64" s="52">
        <f t="shared" si="23"/>
        <v>0.59544248728103422</v>
      </c>
      <c r="S64" s="52">
        <f t="shared" si="24"/>
        <v>1.686904389269988</v>
      </c>
      <c r="T64" s="52">
        <f t="shared" si="25"/>
        <v>1.5987265424696151</v>
      </c>
      <c r="U64" s="52">
        <f t="shared" si="26"/>
        <v>0.10756748007603495</v>
      </c>
      <c r="V64" s="52">
        <f t="shared" si="27"/>
        <v>1.2818782693171094</v>
      </c>
      <c r="W64" s="52">
        <f t="shared" si="28"/>
        <v>14.67034578388367</v>
      </c>
      <c r="X64" s="52">
        <f t="shared" si="29"/>
        <v>108.10160002392838</v>
      </c>
      <c r="Y64" s="52">
        <f t="shared" si="30"/>
        <v>1.0283498292765683</v>
      </c>
      <c r="Z64" s="52">
        <f t="shared" si="31"/>
        <v>1.02</v>
      </c>
      <c r="AA64" s="52">
        <f t="shared" si="32"/>
        <v>1.022532542450298</v>
      </c>
      <c r="AB64" s="52">
        <f t="shared" si="33"/>
        <v>1.0278184819993412</v>
      </c>
      <c r="AC64" s="52">
        <f t="shared" si="34"/>
        <v>0.58068019243657343</v>
      </c>
      <c r="AD64" s="52">
        <f t="shared" si="35"/>
        <v>0.56693814169281498</v>
      </c>
      <c r="AE64" s="52">
        <f t="shared" si="36"/>
        <v>0.54078234920053325</v>
      </c>
      <c r="AF64" s="52">
        <f t="shared" si="37"/>
        <v>0.4413063497152428</v>
      </c>
      <c r="AG64" s="52">
        <f t="shared" si="38"/>
        <v>0.36</v>
      </c>
      <c r="AH64" s="52">
        <f t="shared" si="39"/>
        <v>0.40065317485762142</v>
      </c>
      <c r="AI64" s="64" t="s">
        <v>152</v>
      </c>
      <c r="AJ64" s="64"/>
      <c r="AK64" s="64"/>
      <c r="AL64" s="45">
        <f t="shared" si="40"/>
        <v>122</v>
      </c>
      <c r="AM64" s="65"/>
      <c r="AN64" s="145" t="e">
        <f>#REF!</f>
        <v>#REF!</v>
      </c>
      <c r="AO64" s="149"/>
      <c r="AP64" s="183"/>
      <c r="AQ64" s="149"/>
      <c r="AR64" s="147">
        <f t="shared" si="41"/>
        <v>1</v>
      </c>
      <c r="AS64">
        <v>6</v>
      </c>
      <c r="AT64">
        <v>4</v>
      </c>
      <c r="AU64">
        <v>12</v>
      </c>
      <c r="AV64">
        <v>4</v>
      </c>
      <c r="AW64">
        <v>1</v>
      </c>
      <c r="AX64">
        <v>1</v>
      </c>
      <c r="AY64" s="229"/>
      <c r="AZ64" s="229"/>
      <c r="BA64" s="229"/>
      <c r="BB64" s="151"/>
      <c r="BC64">
        <v>9</v>
      </c>
      <c r="BD64">
        <v>4</v>
      </c>
      <c r="BE64">
        <v>2</v>
      </c>
      <c r="BF64" s="57">
        <v>2</v>
      </c>
      <c r="BG64" s="57">
        <v>2</v>
      </c>
      <c r="BH64" s="57">
        <v>3</v>
      </c>
      <c r="BI64" s="57">
        <v>11.3</v>
      </c>
      <c r="BJ64" s="189">
        <f t="shared" si="69"/>
        <v>116</v>
      </c>
      <c r="BK64" s="173">
        <f t="shared" si="70"/>
        <v>122</v>
      </c>
      <c r="BL64" s="86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126"/>
      <c r="CA64" s="97">
        <v>9</v>
      </c>
      <c r="CB64" s="96">
        <v>13</v>
      </c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61"/>
      <c r="CN64" s="61"/>
      <c r="CO64" s="126"/>
      <c r="CP64" s="90"/>
      <c r="CQ64" s="90"/>
      <c r="CR64" s="69"/>
      <c r="CS64" s="69"/>
      <c r="CT64" s="69"/>
      <c r="CU64" s="69"/>
      <c r="CV64" s="90"/>
      <c r="CW64" s="69"/>
      <c r="CX64" s="69"/>
      <c r="CY64" s="69"/>
      <c r="CZ64" s="69"/>
      <c r="DA64" s="90"/>
      <c r="DB64" s="69"/>
      <c r="DC64" s="69"/>
      <c r="DD64" s="69"/>
      <c r="DE64" s="69"/>
      <c r="DF64" s="131"/>
      <c r="DG64" s="254">
        <f t="shared" si="44"/>
        <v>40</v>
      </c>
      <c r="DH64" s="254" t="str">
        <f t="shared" si="45"/>
        <v>Control</v>
      </c>
      <c r="DI64" s="254">
        <f t="shared" si="46"/>
        <v>116</v>
      </c>
      <c r="DJ64" s="254">
        <f t="shared" si="47"/>
        <v>122</v>
      </c>
      <c r="DK64" s="121">
        <f t="shared" si="48"/>
        <v>84.34521946349939</v>
      </c>
      <c r="DL64" s="121">
        <f t="shared" si="49"/>
        <v>14.886062182025857</v>
      </c>
      <c r="DM64" s="121">
        <f t="shared" si="50"/>
        <v>119.90449068522113</v>
      </c>
      <c r="DN64" s="121">
        <f t="shared" si="51"/>
        <v>0.35668640826653003</v>
      </c>
      <c r="DO64" s="121">
        <f t="shared" si="52"/>
        <v>1.8294805147798194</v>
      </c>
      <c r="DP64" s="121">
        <f t="shared" si="53"/>
        <v>6.6736572416844568</v>
      </c>
      <c r="DQ64" s="121">
        <f t="shared" si="54"/>
        <v>0</v>
      </c>
      <c r="DR64" s="121">
        <f t="shared" si="55"/>
        <v>10.10172748768556</v>
      </c>
      <c r="DS64" s="121">
        <f t="shared" si="56"/>
        <v>0</v>
      </c>
      <c r="DT64" s="121">
        <f t="shared" si="57"/>
        <v>0</v>
      </c>
      <c r="DU64" s="121">
        <f t="shared" si="58"/>
        <v>0</v>
      </c>
      <c r="DV64" s="122">
        <f t="shared" si="59"/>
        <v>6.5</v>
      </c>
      <c r="DW64" s="157"/>
      <c r="DX64" s="157">
        <f t="shared" si="60"/>
        <v>60</v>
      </c>
      <c r="DY64" s="157">
        <f t="shared" si="18"/>
        <v>143</v>
      </c>
      <c r="DZ64" s="238" t="e">
        <f>#REF!</f>
        <v>#REF!</v>
      </c>
      <c r="EA64" s="180"/>
      <c r="EB64" s="180"/>
      <c r="EC64" s="180"/>
      <c r="ED64" s="180"/>
      <c r="EE64" s="180"/>
      <c r="EF64" s="180"/>
      <c r="EG64" s="180"/>
      <c r="EH64" s="180"/>
      <c r="EI64" s="180"/>
      <c r="EJ64" s="180"/>
      <c r="EK64" s="180"/>
      <c r="EL64" s="180"/>
      <c r="EM64" s="180"/>
      <c r="EN64" s="50"/>
      <c r="EO64" s="50"/>
      <c r="EP64" s="55"/>
      <c r="EQ64" s="50"/>
      <c r="ER64" s="50"/>
      <c r="ES64" s="50">
        <f t="shared" si="19"/>
        <v>0</v>
      </c>
      <c r="ET64" s="50">
        <f t="shared" si="20"/>
        <v>0</v>
      </c>
      <c r="EU64" s="50">
        <f t="shared" si="21"/>
        <v>0</v>
      </c>
      <c r="EV64" s="56"/>
      <c r="EW64" s="56"/>
      <c r="EX64" s="56">
        <f t="shared" si="71"/>
        <v>37.955348758574729</v>
      </c>
      <c r="EY64" s="56">
        <f t="shared" si="72"/>
        <v>6.6987279819116354</v>
      </c>
      <c r="EZ64" s="56"/>
      <c r="FA64" s="56"/>
      <c r="FB64" s="56"/>
      <c r="FC64" s="56"/>
      <c r="FD64" s="54"/>
    </row>
    <row r="65" spans="1:160" s="45" customFormat="1" ht="18" customHeight="1">
      <c r="A65" s="6"/>
      <c r="B65">
        <v>60</v>
      </c>
      <c r="C65" s="66" t="s">
        <v>389</v>
      </c>
      <c r="D65">
        <v>21</v>
      </c>
      <c r="E65" s="171">
        <v>2009</v>
      </c>
      <c r="F65">
        <v>143</v>
      </c>
      <c r="G65" s="144">
        <v>5.1314501700000017</v>
      </c>
      <c r="H65" s="144">
        <v>15.417382365</v>
      </c>
      <c r="I65" s="144"/>
      <c r="J65" s="144"/>
      <c r="K65" s="144">
        <v>11.952570630000002</v>
      </c>
      <c r="L65" s="144">
        <v>2.1253120349999999</v>
      </c>
      <c r="M65" s="144">
        <v>13.690012875000001</v>
      </c>
      <c r="N65" s="144"/>
      <c r="O65" s="144"/>
      <c r="P65" s="80"/>
      <c r="Q65" s="230">
        <f t="shared" si="22"/>
        <v>48.316728075000007</v>
      </c>
      <c r="R65" s="52">
        <f t="shared" si="23"/>
        <v>0.72780707102930209</v>
      </c>
      <c r="S65" s="52">
        <f t="shared" si="24"/>
        <v>1.5963823094225527</v>
      </c>
      <c r="T65" s="52">
        <f t="shared" si="25"/>
        <v>1.5200438115286223</v>
      </c>
      <c r="U65" s="52">
        <f t="shared" si="26"/>
        <v>0.1307516504148134</v>
      </c>
      <c r="V65" s="52">
        <f t="shared" si="27"/>
        <v>1.3415187920731322</v>
      </c>
      <c r="W65" s="52">
        <f t="shared" si="28"/>
        <v>17.099621021276072</v>
      </c>
      <c r="X65" s="52">
        <f t="shared" si="29"/>
        <v>102.35255828621007</v>
      </c>
      <c r="Y65" s="52">
        <f t="shared" si="30"/>
        <v>1.0243353049584576</v>
      </c>
      <c r="Z65" s="52">
        <f t="shared" si="31"/>
        <v>1.0224737955375303</v>
      </c>
      <c r="AA65" s="52">
        <f t="shared" si="32"/>
        <v>1.023630770356132</v>
      </c>
      <c r="AB65" s="52">
        <f t="shared" si="33"/>
        <v>1.0301074999644415</v>
      </c>
      <c r="AC65" s="52">
        <f t="shared" si="34"/>
        <v>0.571339033504081</v>
      </c>
      <c r="AD65" s="52">
        <f t="shared" si="35"/>
        <v>0.55652685670396562</v>
      </c>
      <c r="AE65" s="52">
        <f t="shared" si="36"/>
        <v>0.53090022330635633</v>
      </c>
      <c r="AF65" s="52">
        <f t="shared" si="37"/>
        <v>0.41232892071303606</v>
      </c>
      <c r="AG65" s="52">
        <f t="shared" si="38"/>
        <v>0.36</v>
      </c>
      <c r="AH65" s="52">
        <f t="shared" si="39"/>
        <v>0.38616446035651802</v>
      </c>
      <c r="AI65" s="64" t="s">
        <v>152</v>
      </c>
      <c r="AJ65" s="64"/>
      <c r="AK65" s="64"/>
      <c r="AL65" s="45">
        <f t="shared" si="40"/>
        <v>143</v>
      </c>
      <c r="AM65" s="65"/>
      <c r="AN65" s="145" t="e">
        <f>#REF!</f>
        <v>#REF!</v>
      </c>
      <c r="AO65" s="149"/>
      <c r="AP65" s="183"/>
      <c r="AQ65" s="149"/>
      <c r="AR65" s="147">
        <f t="shared" si="41"/>
        <v>1</v>
      </c>
      <c r="AS65">
        <v>0</v>
      </c>
      <c r="AT65">
        <v>3</v>
      </c>
      <c r="AU65">
        <v>30</v>
      </c>
      <c r="AV65">
        <v>0</v>
      </c>
      <c r="AW65">
        <v>2</v>
      </c>
      <c r="AX65">
        <v>2</v>
      </c>
      <c r="AY65" s="229"/>
      <c r="AZ65" s="229"/>
      <c r="BA65" s="229"/>
      <c r="BB65" s="151"/>
      <c r="BC65">
        <v>11</v>
      </c>
      <c r="BD65">
        <v>12</v>
      </c>
      <c r="BE65">
        <v>2</v>
      </c>
      <c r="BF65" s="57">
        <v>2</v>
      </c>
      <c r="BG65" s="57">
        <v>2</v>
      </c>
      <c r="BH65" s="57">
        <v>3</v>
      </c>
      <c r="BI65" s="57">
        <v>11.3</v>
      </c>
      <c r="BJ65" s="189">
        <f t="shared" si="69"/>
        <v>21</v>
      </c>
      <c r="BK65" s="173">
        <f t="shared" si="70"/>
        <v>143</v>
      </c>
      <c r="BL65" s="86">
        <v>23</v>
      </c>
      <c r="BM65" s="61">
        <v>16</v>
      </c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126"/>
      <c r="CA65" s="97">
        <v>36</v>
      </c>
      <c r="CB65" s="96">
        <v>34</v>
      </c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61"/>
      <c r="CN65" s="61"/>
      <c r="CO65" s="126"/>
      <c r="CP65" s="90"/>
      <c r="CQ65" s="90"/>
      <c r="CR65" s="69"/>
      <c r="CS65" s="69"/>
      <c r="CT65" s="69"/>
      <c r="CU65" s="69"/>
      <c r="CV65" s="90"/>
      <c r="CW65" s="69"/>
      <c r="CX65" s="69"/>
      <c r="CY65" s="69"/>
      <c r="CZ65" s="69"/>
      <c r="DA65" s="90"/>
      <c r="DB65" s="69"/>
      <c r="DC65" s="69"/>
      <c r="DD65" s="69"/>
      <c r="DE65" s="69"/>
      <c r="DF65" s="131"/>
      <c r="DG65" s="254">
        <f t="shared" si="44"/>
        <v>60</v>
      </c>
      <c r="DH65" s="254" t="str">
        <f t="shared" si="45"/>
        <v>Burn</v>
      </c>
      <c r="DI65" s="254">
        <f t="shared" si="46"/>
        <v>21</v>
      </c>
      <c r="DJ65" s="254">
        <f t="shared" si="47"/>
        <v>143</v>
      </c>
      <c r="DK65" s="121">
        <f t="shared" si="48"/>
        <v>0</v>
      </c>
      <c r="DL65" s="121">
        <f t="shared" si="49"/>
        <v>18.195176775732552</v>
      </c>
      <c r="DM65" s="121">
        <f t="shared" si="50"/>
        <v>38.001095288215559</v>
      </c>
      <c r="DN65" s="121">
        <f t="shared" si="51"/>
        <v>0.51935111207232876</v>
      </c>
      <c r="DO65" s="121">
        <f t="shared" si="52"/>
        <v>5.6519912975829278</v>
      </c>
      <c r="DP65" s="121">
        <f t="shared" si="53"/>
        <v>7.6448087684855004</v>
      </c>
      <c r="DQ65" s="121">
        <f t="shared" si="54"/>
        <v>36.411009450394737</v>
      </c>
      <c r="DR65" s="121">
        <f t="shared" si="55"/>
        <v>99.298395715297943</v>
      </c>
      <c r="DS65" s="121">
        <f t="shared" si="56"/>
        <v>0</v>
      </c>
      <c r="DT65" s="121">
        <f t="shared" si="57"/>
        <v>0</v>
      </c>
      <c r="DU65" s="121">
        <f t="shared" si="58"/>
        <v>0</v>
      </c>
      <c r="DV65" s="122">
        <f t="shared" si="59"/>
        <v>16</v>
      </c>
      <c r="DW65" s="157"/>
      <c r="DX65" s="157">
        <f t="shared" si="60"/>
        <v>60</v>
      </c>
      <c r="DY65" s="157">
        <f t="shared" si="18"/>
        <v>350</v>
      </c>
      <c r="DZ65" s="238" t="e">
        <f>#REF!</f>
        <v>#REF!</v>
      </c>
      <c r="EA65" s="180"/>
      <c r="EB65" s="180"/>
      <c r="EC65" s="180"/>
      <c r="ED65" s="180"/>
      <c r="EE65" s="180"/>
      <c r="EF65" s="180"/>
      <c r="EG65" s="180"/>
      <c r="EH65" s="180"/>
      <c r="EI65" s="180"/>
      <c r="EJ65" s="180"/>
      <c r="EK65" s="180"/>
      <c r="EL65" s="180"/>
      <c r="EM65" s="180"/>
      <c r="EN65" s="50">
        <f t="shared" si="61"/>
        <v>0.15985213414634147</v>
      </c>
      <c r="EO65" s="50">
        <f t="shared" si="62"/>
        <v>3.3384146341463414</v>
      </c>
      <c r="EP65" s="55">
        <f t="shared" si="63"/>
        <v>2.9512195121951219</v>
      </c>
      <c r="EQ65" s="50">
        <f>4.656*AR65*(((BL65/2.54)^2)+((BM65/2.54)^2)+((BN65/2.54)^2)+((BO65)/2.54^2)+((BP65/2.54)^2)+((BQ65/2.54)^2)+((BR65/2.54)^2)+((BS65/2.54)^2)+((BT65/2.54)^2)+((BU65/2.54)^2)+((BV65/2.54)^2)+((BW65/2.54)^2)+((BX65/2.54)^2)+((BY65/2.54)^2)+((BZ65/2.54)^2))/(BI65*3.28)</f>
        <v>15.284910777030705</v>
      </c>
      <c r="ER65" s="50">
        <f>3.492*AR65*((CA65/2.54)^2 + (CB65/2.54)^2 + (CC65/2.54)^2 + (CD65/2.54)^2 + (CE65/2.54)^2 + (CF65/2.54)^2 + (CG65/2.54)^2 +(CH65/2.54)^2 +(CI65/2.54)^2 + (CJ65/2.54)^2 +(CK65/2.54)^2 + (CL65/2.54)^2 +(CM65/2.54)^2 + (CN65/2.54)^2 + (CO65/2.54)^2)/(BI65*3.28)</f>
        <v>35.807580788483399</v>
      </c>
      <c r="ES65" s="50">
        <f t="shared" si="19"/>
        <v>0</v>
      </c>
      <c r="ET65" s="50">
        <f t="shared" si="20"/>
        <v>0</v>
      </c>
      <c r="EU65" s="50">
        <f t="shared" si="21"/>
        <v>0</v>
      </c>
      <c r="EV65" s="56">
        <f t="shared" si="64"/>
        <v>6.4494862804878048</v>
      </c>
      <c r="EW65" s="56">
        <f t="shared" si="65"/>
        <v>51.092491565514102</v>
      </c>
      <c r="EX65" s="56">
        <f t="shared" si="71"/>
        <v>0</v>
      </c>
      <c r="EY65" s="56">
        <f t="shared" si="72"/>
        <v>8.1878295490796482</v>
      </c>
      <c r="EZ65" s="56">
        <f t="shared" si="68"/>
        <v>57.541977846001906</v>
      </c>
      <c r="FA65" s="56"/>
      <c r="FB65" s="56"/>
      <c r="FC65" s="56"/>
      <c r="FD65" s="54"/>
    </row>
    <row r="66" spans="1:160" s="45" customFormat="1" ht="18" customHeight="1">
      <c r="A66" s="6"/>
      <c r="B66">
        <v>60</v>
      </c>
      <c r="C66" s="66" t="s">
        <v>389</v>
      </c>
      <c r="D66">
        <v>21</v>
      </c>
      <c r="E66" s="171">
        <v>2009</v>
      </c>
      <c r="F66">
        <v>350</v>
      </c>
      <c r="G66" s="144">
        <v>5.1314501700000017</v>
      </c>
      <c r="H66" s="144">
        <v>15.417382365</v>
      </c>
      <c r="I66" s="144"/>
      <c r="J66" s="144"/>
      <c r="K66" s="144">
        <v>11.952570630000002</v>
      </c>
      <c r="L66" s="144">
        <v>2.1253120349999999</v>
      </c>
      <c r="M66" s="144">
        <v>13.690012875000001</v>
      </c>
      <c r="N66" s="230"/>
      <c r="O66" s="230"/>
      <c r="P66" s="80"/>
      <c r="Q66" s="230">
        <f t="shared" si="22"/>
        <v>48.316728075000007</v>
      </c>
      <c r="R66" s="52">
        <f t="shared" si="23"/>
        <v>0.72780707102930209</v>
      </c>
      <c r="S66" s="52">
        <f t="shared" si="24"/>
        <v>1.5963823094225527</v>
      </c>
      <c r="T66" s="52">
        <f t="shared" si="25"/>
        <v>1.5200438115286223</v>
      </c>
      <c r="U66" s="52">
        <f t="shared" si="26"/>
        <v>0.1307516504148134</v>
      </c>
      <c r="V66" s="52">
        <f t="shared" si="27"/>
        <v>1.3415187920731322</v>
      </c>
      <c r="W66" s="52">
        <f t="shared" si="28"/>
        <v>17.099621021276072</v>
      </c>
      <c r="X66" s="52">
        <f t="shared" si="29"/>
        <v>102.35255828621007</v>
      </c>
      <c r="Y66" s="52">
        <f t="shared" si="30"/>
        <v>1.0243353049584576</v>
      </c>
      <c r="Z66" s="52">
        <f t="shared" si="31"/>
        <v>1.0224737955375303</v>
      </c>
      <c r="AA66" s="52">
        <f t="shared" si="32"/>
        <v>1.023630770356132</v>
      </c>
      <c r="AB66" s="52">
        <f t="shared" si="33"/>
        <v>1.0301074999644415</v>
      </c>
      <c r="AC66" s="52">
        <f t="shared" si="34"/>
        <v>0.571339033504081</v>
      </c>
      <c r="AD66" s="52">
        <f t="shared" si="35"/>
        <v>0.55652685670396562</v>
      </c>
      <c r="AE66" s="52">
        <f t="shared" si="36"/>
        <v>0.53090022330635633</v>
      </c>
      <c r="AF66" s="52">
        <f t="shared" si="37"/>
        <v>0.41232892071303606</v>
      </c>
      <c r="AG66" s="52">
        <f t="shared" si="38"/>
        <v>0.36</v>
      </c>
      <c r="AH66" s="52">
        <f t="shared" si="39"/>
        <v>0.38616446035651802</v>
      </c>
      <c r="AI66" s="64" t="s">
        <v>152</v>
      </c>
      <c r="AJ66" s="64"/>
      <c r="AK66" s="64"/>
      <c r="AL66" s="45">
        <f t="shared" si="40"/>
        <v>350</v>
      </c>
      <c r="AM66" s="65"/>
      <c r="AN66" s="145" t="e">
        <f>#REF!</f>
        <v>#REF!</v>
      </c>
      <c r="AO66" s="149"/>
      <c r="AP66" s="183"/>
      <c r="AQ66" s="149"/>
      <c r="AR66" s="147">
        <f t="shared" si="41"/>
        <v>1</v>
      </c>
      <c r="AS66">
        <v>1</v>
      </c>
      <c r="AT66">
        <v>1</v>
      </c>
      <c r="AU66">
        <v>10</v>
      </c>
      <c r="AV66">
        <v>0</v>
      </c>
      <c r="AW66">
        <v>2</v>
      </c>
      <c r="AX66">
        <v>2</v>
      </c>
      <c r="AY66" s="229"/>
      <c r="AZ66" s="229"/>
      <c r="BA66" s="229"/>
      <c r="BB66" s="151"/>
      <c r="BC66">
        <v>18</v>
      </c>
      <c r="BD66">
        <v>17</v>
      </c>
      <c r="BE66">
        <v>1</v>
      </c>
      <c r="BF66" s="57">
        <v>2</v>
      </c>
      <c r="BG66" s="57">
        <v>2</v>
      </c>
      <c r="BH66" s="57">
        <v>3</v>
      </c>
      <c r="BI66" s="57">
        <v>11.3</v>
      </c>
      <c r="BJ66" s="189">
        <f t="shared" si="69"/>
        <v>21</v>
      </c>
      <c r="BK66" s="173">
        <f t="shared" si="70"/>
        <v>350</v>
      </c>
      <c r="BL66" s="86">
        <v>20</v>
      </c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126"/>
      <c r="CA66" s="97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61"/>
      <c r="CN66" s="61"/>
      <c r="CO66" s="126"/>
      <c r="CP66" s="90"/>
      <c r="CQ66" s="90"/>
      <c r="CR66" s="69"/>
      <c r="CS66" s="69"/>
      <c r="CT66" s="69"/>
      <c r="CU66" s="69"/>
      <c r="CV66" s="90"/>
      <c r="CW66" s="69"/>
      <c r="CX66" s="69"/>
      <c r="CY66" s="69"/>
      <c r="CZ66" s="69"/>
      <c r="DA66" s="90"/>
      <c r="DB66" s="69"/>
      <c r="DC66" s="69"/>
      <c r="DD66" s="69"/>
      <c r="DE66" s="69"/>
      <c r="DF66" s="131"/>
      <c r="DG66" s="254">
        <f t="shared" si="44"/>
        <v>60</v>
      </c>
      <c r="DH66" s="254" t="str">
        <f t="shared" si="45"/>
        <v>Burn</v>
      </c>
      <c r="DI66" s="254">
        <f t="shared" si="46"/>
        <v>21</v>
      </c>
      <c r="DJ66" s="254">
        <f t="shared" si="47"/>
        <v>350</v>
      </c>
      <c r="DK66" s="121">
        <f t="shared" si="48"/>
        <v>7.9819115471127633</v>
      </c>
      <c r="DL66" s="121">
        <f t="shared" si="49"/>
        <v>10.917106065439533</v>
      </c>
      <c r="DM66" s="121">
        <f t="shared" si="50"/>
        <v>30.400876230572447</v>
      </c>
      <c r="DN66" s="121">
        <f t="shared" si="51"/>
        <v>0.84984727430017415</v>
      </c>
      <c r="DO66" s="121">
        <f t="shared" si="52"/>
        <v>8.0069876715758141</v>
      </c>
      <c r="DP66" s="121">
        <f t="shared" si="53"/>
        <v>3.8224043842427502</v>
      </c>
      <c r="DQ66" s="121">
        <f t="shared" si="54"/>
        <v>18.55338061166611</v>
      </c>
      <c r="DR66" s="121">
        <f t="shared" si="55"/>
        <v>0</v>
      </c>
      <c r="DS66" s="121">
        <f t="shared" si="56"/>
        <v>0</v>
      </c>
      <c r="DT66" s="121">
        <f t="shared" si="57"/>
        <v>0</v>
      </c>
      <c r="DU66" s="121">
        <f t="shared" si="58"/>
        <v>0</v>
      </c>
      <c r="DV66" s="122">
        <f t="shared" si="59"/>
        <v>6</v>
      </c>
      <c r="DW66" s="157"/>
      <c r="DX66" s="157">
        <f t="shared" si="60"/>
        <v>60</v>
      </c>
      <c r="DY66" s="157">
        <f t="shared" si="18"/>
        <v>34</v>
      </c>
      <c r="DZ66" s="238" t="e">
        <f>#REF!</f>
        <v>#REF!</v>
      </c>
      <c r="EA66" s="180"/>
      <c r="EB66" s="180"/>
      <c r="EC66" s="180"/>
      <c r="ED66" s="180"/>
      <c r="EE66" s="180"/>
      <c r="EF66" s="180"/>
      <c r="EG66" s="180"/>
      <c r="EH66" s="180"/>
      <c r="EI66" s="180"/>
      <c r="EJ66" s="180"/>
      <c r="EK66" s="180"/>
      <c r="EL66" s="180"/>
      <c r="EM66" s="180"/>
      <c r="EN66" s="50">
        <f t="shared" si="61"/>
        <v>0.26157621951219512</v>
      </c>
      <c r="EO66" s="50">
        <f t="shared" si="62"/>
        <v>4.7294207317073171</v>
      </c>
      <c r="EP66" s="55">
        <f t="shared" si="63"/>
        <v>1.475609756097561</v>
      </c>
      <c r="EQ66" s="50">
        <f>4.656*AR66*(((BL66/2.54)^2)+((BM66/2.54)^2)+((BN66/2.54)^2)+((BO66)/2.54^2)+((BP66/2.54)^2)+((BQ66/2.54)^2)+((BR66/2.54)^2)+((BS66/2.54)^2)+((BT66/2.54)^2)+((BU66/2.54)^2)+((BV66/2.54)^2)+((BW66/2.54)^2)+((BX66/2.54)^2)+((BY66/2.54)^2)+((BZ66/2.54)^2))/(BI66*3.28)</f>
        <v>7.7884895679137358</v>
      </c>
      <c r="ER66" s="50">
        <f>3.492*AR66*((CA66/2.54)^2 + (CB66/2.54)^2 + (CC66/2.54)^2 + (CD66/2.54)^2 + (CE66/2.54)^2 + (CF66/2.54)^2 + (CG66/2.54)^2 +(CH66/2.54)^2 +(CI66/2.54)^2 + (CJ66/2.54)^2 +(CK66/2.54)^2 + (CL66/2.54)^2 +(CM66/2.54)^2 + (CN66/2.54)^2 + (CO66/2.54)^2)/(BI66*3.28)</f>
        <v>0</v>
      </c>
      <c r="ES66" s="50">
        <f t="shared" si="19"/>
        <v>0</v>
      </c>
      <c r="ET66" s="50">
        <f t="shared" si="20"/>
        <v>0</v>
      </c>
      <c r="EU66" s="50">
        <f t="shared" si="21"/>
        <v>0</v>
      </c>
      <c r="EV66" s="56">
        <f t="shared" si="64"/>
        <v>6.466606707317073</v>
      </c>
      <c r="EW66" s="56">
        <f t="shared" si="65"/>
        <v>7.7884895679137358</v>
      </c>
      <c r="EX66" s="56">
        <f t="shared" si="71"/>
        <v>3.5918601962007437</v>
      </c>
      <c r="EY66" s="56">
        <f t="shared" si="72"/>
        <v>4.9126977294477898</v>
      </c>
      <c r="EZ66" s="56">
        <f t="shared" si="68"/>
        <v>14.255096275230809</v>
      </c>
      <c r="FA66" s="56"/>
      <c r="FB66" s="56"/>
      <c r="FC66" s="56"/>
      <c r="FD66" s="54"/>
    </row>
    <row r="67" spans="1:160" s="45" customFormat="1" ht="18" customHeight="1">
      <c r="A67" s="6"/>
      <c r="B67">
        <v>60</v>
      </c>
      <c r="C67" s="66" t="s">
        <v>389</v>
      </c>
      <c r="D67">
        <v>27</v>
      </c>
      <c r="E67" s="171">
        <v>2009</v>
      </c>
      <c r="F67">
        <v>34</v>
      </c>
      <c r="G67" s="144"/>
      <c r="H67" s="144">
        <v>31.035925305000003</v>
      </c>
      <c r="I67" s="144"/>
      <c r="J67" s="144"/>
      <c r="K67" s="144"/>
      <c r="L67" s="144"/>
      <c r="M67" s="144"/>
      <c r="N67" s="230"/>
      <c r="O67" s="230"/>
      <c r="P67" s="80"/>
      <c r="Q67" s="230">
        <f t="shared" si="22"/>
        <v>31.035925305000003</v>
      </c>
      <c r="R67" s="52">
        <f t="shared" si="23"/>
        <v>1.276</v>
      </c>
      <c r="S67" s="52">
        <f t="shared" si="24"/>
        <v>1.675</v>
      </c>
      <c r="T67" s="52">
        <f t="shared" si="25"/>
        <v>1.6639999999999999</v>
      </c>
      <c r="U67" s="52">
        <f t="shared" si="26"/>
        <v>0.09</v>
      </c>
      <c r="V67" s="52">
        <f t="shared" si="27"/>
        <v>1.23</v>
      </c>
      <c r="W67" s="52">
        <f t="shared" si="28"/>
        <v>20.79</v>
      </c>
      <c r="X67" s="52">
        <f t="shared" si="29"/>
        <v>74.3</v>
      </c>
      <c r="Y67" s="52">
        <f t="shared" si="30"/>
        <v>1.02</v>
      </c>
      <c r="Z67" s="52">
        <f t="shared" si="31"/>
        <v>1.02</v>
      </c>
      <c r="AA67" s="52">
        <f t="shared" si="32"/>
        <v>1.03</v>
      </c>
      <c r="AB67" s="52">
        <f t="shared" si="33"/>
        <v>1.06</v>
      </c>
      <c r="AC67" s="52">
        <f t="shared" si="34"/>
        <v>0.59</v>
      </c>
      <c r="AD67" s="52">
        <f t="shared" si="35"/>
        <v>0.54</v>
      </c>
      <c r="AE67" s="52">
        <f t="shared" si="36"/>
        <v>0.55000000000000004</v>
      </c>
      <c r="AF67" s="52">
        <f t="shared" si="37"/>
        <v>0.41</v>
      </c>
      <c r="AG67" s="52">
        <f t="shared" si="38"/>
        <v>0.36</v>
      </c>
      <c r="AH67" s="52">
        <f t="shared" si="39"/>
        <v>0.38500000000000001</v>
      </c>
      <c r="AI67" s="64" t="s">
        <v>152</v>
      </c>
      <c r="AJ67" s="64"/>
      <c r="AK67" s="64"/>
      <c r="AL67" s="45">
        <f t="shared" si="40"/>
        <v>34</v>
      </c>
      <c r="AM67" s="65"/>
      <c r="AN67" s="145" t="e">
        <f>#REF!</f>
        <v>#REF!</v>
      </c>
      <c r="AO67" s="149"/>
      <c r="AP67" s="183"/>
      <c r="AQ67" s="149"/>
      <c r="AR67" s="147">
        <f t="shared" si="41"/>
        <v>1</v>
      </c>
      <c r="AS67">
        <v>0</v>
      </c>
      <c r="AT67">
        <v>0</v>
      </c>
      <c r="AU67">
        <v>2</v>
      </c>
      <c r="AV67">
        <v>1</v>
      </c>
      <c r="AW67">
        <v>1</v>
      </c>
      <c r="AX67">
        <v>5</v>
      </c>
      <c r="AY67" s="229"/>
      <c r="AZ67" s="229"/>
      <c r="BA67" s="229"/>
      <c r="BB67" s="151"/>
      <c r="BC67">
        <v>13</v>
      </c>
      <c r="BD67">
        <v>9</v>
      </c>
      <c r="BE67">
        <v>0</v>
      </c>
      <c r="BF67" s="57">
        <v>2</v>
      </c>
      <c r="BG67" s="57">
        <v>2</v>
      </c>
      <c r="BH67" s="57">
        <v>3</v>
      </c>
      <c r="BI67" s="57">
        <v>11.3</v>
      </c>
      <c r="BJ67" s="189">
        <f t="shared" si="69"/>
        <v>27</v>
      </c>
      <c r="BK67" s="173">
        <f t="shared" si="70"/>
        <v>34</v>
      </c>
      <c r="BL67" s="86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126"/>
      <c r="CA67" s="97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61"/>
      <c r="CN67" s="61"/>
      <c r="CO67" s="126"/>
      <c r="CP67" s="90"/>
      <c r="CQ67" s="90"/>
      <c r="CR67" s="69"/>
      <c r="CS67" s="69"/>
      <c r="CT67" s="69"/>
      <c r="CU67" s="69"/>
      <c r="CV67" s="90"/>
      <c r="CW67" s="69"/>
      <c r="CX67" s="69"/>
      <c r="CY67" s="69"/>
      <c r="CZ67" s="69"/>
      <c r="DA67" s="90"/>
      <c r="DB67" s="69"/>
      <c r="DC67" s="69"/>
      <c r="DD67" s="69"/>
      <c r="DE67" s="69"/>
      <c r="DF67" s="131"/>
      <c r="DG67" s="254">
        <f t="shared" si="44"/>
        <v>60</v>
      </c>
      <c r="DH67" s="254" t="str">
        <f t="shared" si="45"/>
        <v>Burn</v>
      </c>
      <c r="DI67" s="254">
        <f t="shared" si="46"/>
        <v>27</v>
      </c>
      <c r="DJ67" s="254">
        <f t="shared" si="47"/>
        <v>34</v>
      </c>
      <c r="DK67" s="121">
        <f t="shared" si="48"/>
        <v>8.375</v>
      </c>
      <c r="DL67" s="121">
        <f t="shared" si="49"/>
        <v>6.38</v>
      </c>
      <c r="DM67" s="121">
        <f t="shared" si="50"/>
        <v>16.64</v>
      </c>
      <c r="DN67" s="121">
        <f t="shared" si="51"/>
        <v>0.43443340200000002</v>
      </c>
      <c r="DO67" s="121">
        <f t="shared" si="52"/>
        <v>3.762068652</v>
      </c>
      <c r="DP67" s="121">
        <f t="shared" si="53"/>
        <v>0</v>
      </c>
      <c r="DQ67" s="121">
        <f t="shared" si="54"/>
        <v>0</v>
      </c>
      <c r="DR67" s="121">
        <f t="shared" si="55"/>
        <v>0</v>
      </c>
      <c r="DS67" s="121">
        <f t="shared" si="56"/>
        <v>0</v>
      </c>
      <c r="DT67" s="121">
        <f t="shared" si="57"/>
        <v>0</v>
      </c>
      <c r="DU67" s="121">
        <f t="shared" si="58"/>
        <v>0</v>
      </c>
      <c r="DV67" s="122">
        <f t="shared" si="59"/>
        <v>3.5</v>
      </c>
      <c r="DW67" s="157"/>
      <c r="DX67" s="157">
        <f t="shared" si="60"/>
        <v>60</v>
      </c>
      <c r="DY67" s="157">
        <f t="shared" si="18"/>
        <v>175</v>
      </c>
      <c r="DZ67" s="238" t="e">
        <f>#REF!</f>
        <v>#REF!</v>
      </c>
      <c r="EA67" s="180"/>
      <c r="EB67" s="180"/>
      <c r="EC67" s="180"/>
      <c r="ED67" s="180"/>
      <c r="EE67" s="180"/>
      <c r="EF67" s="180"/>
      <c r="EG67" s="180"/>
      <c r="EH67" s="180"/>
      <c r="EI67" s="180"/>
      <c r="EJ67" s="180"/>
      <c r="EK67" s="180"/>
      <c r="EL67" s="180"/>
      <c r="EM67" s="180"/>
      <c r="EN67" s="50">
        <f t="shared" si="61"/>
        <v>0.18891615853658539</v>
      </c>
      <c r="EO67" s="50">
        <f t="shared" si="62"/>
        <v>2.5038109756097562</v>
      </c>
      <c r="EP67" s="55">
        <f t="shared" si="63"/>
        <v>0</v>
      </c>
      <c r="EQ67" s="50">
        <f>4.656*AR67*(((BL67/2.54)^2)+((BM67/2.54)^2)+((BN67/2.54)^2)+((BO67)/2.54^2)+((BP67/2.54)^2)+((BQ67/2.54)^2)+((BR67/2.54)^2)+((BS67/2.54)^2)+((BT67/2.54)^2)+((BU67/2.54)^2)+((BV67/2.54)^2)+((BW67/2.54)^2)+((BX67/2.54)^2)+((BY67/2.54)^2)+((BZ67/2.54)^2))/(BI67*3.28)</f>
        <v>0</v>
      </c>
      <c r="ER67" s="50">
        <f>3.492*AR67*((CA67/2.54)^2 + (CB67/2.54)^2 + (CC67/2.54)^2 + (CD67/2.54)^2 + (CE67/2.54)^2 + (CF67/2.54)^2 + (CG67/2.54)^2 +(CH67/2.54)^2 +(CI67/2.54)^2 + (CJ67/2.54)^2 +(CK67/2.54)^2 + (CL67/2.54)^2 +(CM67/2.54)^2 + (CN67/2.54)^2 + (CO67/2.54)^2)/(BI67*3.28)</f>
        <v>0</v>
      </c>
      <c r="ES67" s="50">
        <f t="shared" si="19"/>
        <v>0</v>
      </c>
      <c r="ET67" s="50">
        <f t="shared" si="20"/>
        <v>0</v>
      </c>
      <c r="EU67" s="50">
        <f t="shared" si="21"/>
        <v>0</v>
      </c>
      <c r="EV67" s="56">
        <f t="shared" si="64"/>
        <v>2.6927271341463417</v>
      </c>
      <c r="EW67" s="56">
        <f t="shared" si="65"/>
        <v>0</v>
      </c>
      <c r="EX67" s="56">
        <f t="shared" si="71"/>
        <v>3.7687500000000003</v>
      </c>
      <c r="EY67" s="56">
        <f t="shared" si="72"/>
        <v>2.871</v>
      </c>
      <c r="EZ67" s="56">
        <f t="shared" si="68"/>
        <v>2.6927271341463417</v>
      </c>
      <c r="FA67" s="56"/>
      <c r="FB67" s="56"/>
      <c r="FC67" s="56"/>
      <c r="FD67" s="54"/>
    </row>
    <row r="68" spans="1:160" s="45" customFormat="1" ht="18" customHeight="1">
      <c r="A68" s="6"/>
      <c r="B68">
        <v>60</v>
      </c>
      <c r="C68" s="66" t="s">
        <v>389</v>
      </c>
      <c r="D68">
        <v>27</v>
      </c>
      <c r="E68" s="171">
        <v>2009</v>
      </c>
      <c r="F68">
        <v>175</v>
      </c>
      <c r="G68" s="144"/>
      <c r="H68" s="144">
        <v>31.035925305000003</v>
      </c>
      <c r="I68" s="144"/>
      <c r="J68" s="144"/>
      <c r="K68" s="144"/>
      <c r="L68" s="144"/>
      <c r="M68" s="144"/>
      <c r="N68" s="230"/>
      <c r="O68" s="230"/>
      <c r="P68" s="80"/>
      <c r="Q68" s="230">
        <f t="shared" si="22"/>
        <v>31.035925305000003</v>
      </c>
      <c r="R68" s="52">
        <f t="shared" si="23"/>
        <v>1.276</v>
      </c>
      <c r="S68" s="52">
        <f t="shared" si="24"/>
        <v>1.675</v>
      </c>
      <c r="T68" s="52">
        <f t="shared" si="25"/>
        <v>1.6639999999999999</v>
      </c>
      <c r="U68" s="52">
        <f t="shared" si="26"/>
        <v>0.09</v>
      </c>
      <c r="V68" s="52">
        <f t="shared" si="27"/>
        <v>1.23</v>
      </c>
      <c r="W68" s="52">
        <f t="shared" si="28"/>
        <v>20.79</v>
      </c>
      <c r="X68" s="52">
        <f t="shared" si="29"/>
        <v>74.3</v>
      </c>
      <c r="Y68" s="52">
        <f t="shared" si="30"/>
        <v>1.02</v>
      </c>
      <c r="Z68" s="52">
        <f t="shared" si="31"/>
        <v>1.02</v>
      </c>
      <c r="AA68" s="52">
        <f t="shared" si="32"/>
        <v>1.03</v>
      </c>
      <c r="AB68" s="52">
        <f t="shared" si="33"/>
        <v>1.06</v>
      </c>
      <c r="AC68" s="52">
        <f t="shared" si="34"/>
        <v>0.59</v>
      </c>
      <c r="AD68" s="52">
        <f t="shared" si="35"/>
        <v>0.54</v>
      </c>
      <c r="AE68" s="52">
        <f t="shared" si="36"/>
        <v>0.55000000000000004</v>
      </c>
      <c r="AF68" s="52">
        <f t="shared" si="37"/>
        <v>0.41</v>
      </c>
      <c r="AG68" s="52">
        <f t="shared" si="38"/>
        <v>0.36</v>
      </c>
      <c r="AH68" s="52">
        <f t="shared" si="39"/>
        <v>0.38500000000000001</v>
      </c>
      <c r="AI68" s="64" t="s">
        <v>152</v>
      </c>
      <c r="AJ68" s="64"/>
      <c r="AK68" s="64"/>
      <c r="AL68" s="45">
        <f t="shared" si="40"/>
        <v>175</v>
      </c>
      <c r="AM68" s="65"/>
      <c r="AN68" s="145" t="e">
        <f>#REF!</f>
        <v>#REF!</v>
      </c>
      <c r="AO68" s="149"/>
      <c r="AP68" s="183"/>
      <c r="AQ68" s="149"/>
      <c r="AR68" s="147">
        <f t="shared" si="41"/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 s="229"/>
      <c r="AZ68" s="229"/>
      <c r="BA68" s="229"/>
      <c r="BB68" s="151"/>
      <c r="BC68">
        <v>13</v>
      </c>
      <c r="BD68">
        <v>3</v>
      </c>
      <c r="BE68">
        <v>1</v>
      </c>
      <c r="BF68" s="57">
        <v>2</v>
      </c>
      <c r="BG68" s="57">
        <v>2</v>
      </c>
      <c r="BH68" s="57">
        <v>3</v>
      </c>
      <c r="BI68" s="57">
        <v>11.3</v>
      </c>
      <c r="BJ68" s="189">
        <f t="shared" si="69"/>
        <v>27</v>
      </c>
      <c r="BK68" s="173">
        <f t="shared" si="70"/>
        <v>175</v>
      </c>
      <c r="BL68" s="86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126"/>
      <c r="CA68" s="97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61"/>
      <c r="CN68" s="61"/>
      <c r="CO68" s="126"/>
      <c r="CP68" s="90"/>
      <c r="CQ68" s="90"/>
      <c r="CR68" s="69"/>
      <c r="CS68" s="69"/>
      <c r="CT68" s="69"/>
      <c r="CU68" s="69"/>
      <c r="CV68" s="90"/>
      <c r="CW68" s="69"/>
      <c r="CX68" s="69"/>
      <c r="CY68" s="69"/>
      <c r="CZ68" s="69"/>
      <c r="DA68" s="90"/>
      <c r="DB68" s="69"/>
      <c r="DC68" s="69"/>
      <c r="DD68" s="69"/>
      <c r="DE68" s="69"/>
      <c r="DF68" s="131"/>
      <c r="DG68" s="254">
        <f t="shared" si="44"/>
        <v>60</v>
      </c>
      <c r="DH68" s="254" t="str">
        <f t="shared" si="45"/>
        <v>Burn</v>
      </c>
      <c r="DI68" s="254">
        <f t="shared" si="46"/>
        <v>27</v>
      </c>
      <c r="DJ68" s="254">
        <f t="shared" si="47"/>
        <v>175</v>
      </c>
      <c r="DK68" s="121">
        <f t="shared" si="48"/>
        <v>16.75</v>
      </c>
      <c r="DL68" s="121">
        <f t="shared" si="49"/>
        <v>12.76</v>
      </c>
      <c r="DM68" s="121">
        <f t="shared" si="50"/>
        <v>33.28</v>
      </c>
      <c r="DN68" s="121">
        <f t="shared" si="51"/>
        <v>0.43443340200000002</v>
      </c>
      <c r="DO68" s="121">
        <f t="shared" si="52"/>
        <v>1.2540228840000001</v>
      </c>
      <c r="DP68" s="121">
        <f t="shared" si="53"/>
        <v>4.8444927300000007</v>
      </c>
      <c r="DQ68" s="121">
        <f t="shared" si="54"/>
        <v>0</v>
      </c>
      <c r="DR68" s="121">
        <f t="shared" si="55"/>
        <v>0</v>
      </c>
      <c r="DS68" s="121">
        <f t="shared" si="56"/>
        <v>0</v>
      </c>
      <c r="DT68" s="121">
        <f t="shared" si="57"/>
        <v>0</v>
      </c>
      <c r="DU68" s="121">
        <f t="shared" si="58"/>
        <v>0</v>
      </c>
      <c r="DV68" s="122">
        <f t="shared" si="59"/>
        <v>1</v>
      </c>
      <c r="DW68" s="157"/>
      <c r="DX68" s="157">
        <f t="shared" si="60"/>
        <v>60</v>
      </c>
      <c r="DY68" s="157">
        <f t="shared" si="18"/>
        <v>71</v>
      </c>
      <c r="DZ68" s="238" t="e">
        <f>#REF!</f>
        <v>#REF!</v>
      </c>
      <c r="EA68" s="180"/>
      <c r="EB68" s="180"/>
      <c r="EC68" s="180"/>
      <c r="ED68" s="180"/>
      <c r="EE68" s="180"/>
      <c r="EF68" s="180"/>
      <c r="EG68" s="180"/>
      <c r="EH68" s="180"/>
      <c r="EI68" s="180"/>
      <c r="EJ68" s="180"/>
      <c r="EK68" s="180"/>
      <c r="EL68" s="180"/>
      <c r="EM68" s="180"/>
      <c r="EN68" s="50"/>
      <c r="EO68" s="50"/>
      <c r="EP68" s="55"/>
      <c r="EQ68" s="50"/>
      <c r="ER68" s="50"/>
      <c r="ES68" s="50">
        <f t="shared" si="19"/>
        <v>0</v>
      </c>
      <c r="ET68" s="50">
        <f t="shared" si="20"/>
        <v>0</v>
      </c>
      <c r="EU68" s="50">
        <f t="shared" si="21"/>
        <v>0</v>
      </c>
      <c r="EV68" s="56"/>
      <c r="EW68" s="56"/>
      <c r="EX68" s="56">
        <f t="shared" si="71"/>
        <v>7.5375000000000005</v>
      </c>
      <c r="EY68" s="56">
        <f t="shared" si="72"/>
        <v>5.742</v>
      </c>
      <c r="EZ68" s="56"/>
      <c r="FA68" s="56"/>
      <c r="FB68" s="56"/>
      <c r="FC68" s="56"/>
      <c r="FD68" s="54"/>
    </row>
    <row r="69" spans="1:160" s="45" customFormat="1" ht="18" customHeight="1">
      <c r="A69" s="6"/>
      <c r="B69">
        <v>60</v>
      </c>
      <c r="C69" s="66" t="s">
        <v>389</v>
      </c>
      <c r="D69">
        <v>101</v>
      </c>
      <c r="E69" s="171">
        <v>2009</v>
      </c>
      <c r="F69">
        <v>71</v>
      </c>
      <c r="G69" s="144">
        <v>4.9306626600000003</v>
      </c>
      <c r="H69" s="144">
        <v>42.526189859999995</v>
      </c>
      <c r="I69" s="144"/>
      <c r="J69" s="144"/>
      <c r="K69" s="144"/>
      <c r="L69" s="144">
        <v>1.66449822</v>
      </c>
      <c r="M69" s="144"/>
      <c r="N69" s="230"/>
      <c r="O69" s="144"/>
      <c r="P69" s="80"/>
      <c r="Q69" s="230">
        <f t="shared" si="22"/>
        <v>49.121350739999997</v>
      </c>
      <c r="R69" s="52">
        <f t="shared" si="23"/>
        <v>1.239353959109798</v>
      </c>
      <c r="S69" s="52">
        <f t="shared" si="24"/>
        <v>1.647177568748591</v>
      </c>
      <c r="T69" s="52">
        <f t="shared" si="25"/>
        <v>1.6422615748180056</v>
      </c>
      <c r="U69" s="52">
        <f t="shared" si="26"/>
        <v>8.7979665222862311E-2</v>
      </c>
      <c r="V69" s="52">
        <f t="shared" si="27"/>
        <v>1.2437779067555015</v>
      </c>
      <c r="W69" s="52">
        <f t="shared" si="28"/>
        <v>19.615477262879519</v>
      </c>
      <c r="X69" s="52">
        <f t="shared" si="29"/>
        <v>83.206390649008441</v>
      </c>
      <c r="Y69" s="52">
        <f t="shared" si="30"/>
        <v>1.0213426261250242</v>
      </c>
      <c r="Z69" s="52">
        <f t="shared" si="31"/>
        <v>1.02</v>
      </c>
      <c r="AA69" s="52">
        <f t="shared" si="32"/>
        <v>1.0289962282010325</v>
      </c>
      <c r="AB69" s="52">
        <f t="shared" si="33"/>
        <v>1.0543034323530494</v>
      </c>
      <c r="AC69" s="52">
        <f t="shared" si="34"/>
        <v>0.5843162235322521</v>
      </c>
      <c r="AD69" s="52">
        <f t="shared" si="35"/>
        <v>0.5423719802823973</v>
      </c>
      <c r="AE69" s="52">
        <f t="shared" si="36"/>
        <v>0.55336296090216197</v>
      </c>
      <c r="AF69" s="52">
        <f t="shared" si="37"/>
        <v>0.39893292785295259</v>
      </c>
      <c r="AG69" s="52">
        <f t="shared" si="38"/>
        <v>0.35999999999999993</v>
      </c>
      <c r="AH69" s="52">
        <f t="shared" si="39"/>
        <v>0.37946646392647626</v>
      </c>
      <c r="AI69" s="64" t="s">
        <v>152</v>
      </c>
      <c r="AJ69" s="64"/>
      <c r="AK69" s="64"/>
      <c r="AL69" s="45">
        <f t="shared" si="40"/>
        <v>71</v>
      </c>
      <c r="AM69" s="65"/>
      <c r="AN69" s="145" t="e">
        <f>#REF!</f>
        <v>#REF!</v>
      </c>
      <c r="AO69" s="149"/>
      <c r="AP69" s="183"/>
      <c r="AQ69" s="149"/>
      <c r="AR69" s="147">
        <f t="shared" si="41"/>
        <v>1</v>
      </c>
      <c r="AS69">
        <v>0</v>
      </c>
      <c r="AT69">
        <v>1</v>
      </c>
      <c r="AU69">
        <v>1</v>
      </c>
      <c r="AV69">
        <v>0</v>
      </c>
      <c r="AW69">
        <v>1</v>
      </c>
      <c r="AX69">
        <v>2</v>
      </c>
      <c r="AY69" s="229"/>
      <c r="AZ69" s="229"/>
      <c r="BA69" s="229"/>
      <c r="BB69" s="151"/>
      <c r="BC69">
        <v>21</v>
      </c>
      <c r="BD69">
        <v>2</v>
      </c>
      <c r="BE69">
        <v>0</v>
      </c>
      <c r="BF69" s="57">
        <v>2</v>
      </c>
      <c r="BG69" s="57">
        <v>2</v>
      </c>
      <c r="BH69" s="57">
        <v>3</v>
      </c>
      <c r="BI69" s="57">
        <v>11.3</v>
      </c>
      <c r="BJ69" s="189">
        <f t="shared" si="69"/>
        <v>101</v>
      </c>
      <c r="BK69" s="173">
        <f t="shared" si="70"/>
        <v>71</v>
      </c>
      <c r="BL69" s="86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126"/>
      <c r="CA69" s="97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61"/>
      <c r="CN69" s="61"/>
      <c r="CO69" s="126"/>
      <c r="CP69" s="90"/>
      <c r="CQ69" s="90"/>
      <c r="CR69" s="69"/>
      <c r="CS69" s="69"/>
      <c r="CT69" s="69"/>
      <c r="CU69" s="69"/>
      <c r="CV69" s="90"/>
      <c r="CW69" s="69"/>
      <c r="CX69" s="69"/>
      <c r="CY69" s="69"/>
      <c r="CZ69" s="69"/>
      <c r="DA69" s="90"/>
      <c r="DB69" s="69"/>
      <c r="DC69" s="69"/>
      <c r="DD69" s="69"/>
      <c r="DE69" s="69"/>
      <c r="DF69" s="131"/>
      <c r="DG69" s="254">
        <f t="shared" si="44"/>
        <v>60</v>
      </c>
      <c r="DH69" s="254" t="str">
        <f t="shared" si="45"/>
        <v>Burn</v>
      </c>
      <c r="DI69" s="254">
        <f t="shared" si="46"/>
        <v>101</v>
      </c>
      <c r="DJ69" s="254">
        <f t="shared" si="47"/>
        <v>71</v>
      </c>
      <c r="DK69" s="121">
        <f t="shared" si="48"/>
        <v>0</v>
      </c>
      <c r="DL69" s="121">
        <f t="shared" si="49"/>
        <v>12.39353959109798</v>
      </c>
      <c r="DM69" s="121">
        <f t="shared" si="50"/>
        <v>16.422615748180057</v>
      </c>
      <c r="DN69" s="121">
        <f t="shared" si="51"/>
        <v>0.6803089214203768</v>
      </c>
      <c r="DO69" s="121">
        <f t="shared" si="52"/>
        <v>0.84909330158333951</v>
      </c>
      <c r="DP69" s="121">
        <f t="shared" si="53"/>
        <v>0</v>
      </c>
      <c r="DQ69" s="121">
        <f t="shared" si="54"/>
        <v>0</v>
      </c>
      <c r="DR69" s="121">
        <f t="shared" si="55"/>
        <v>0</v>
      </c>
      <c r="DS69" s="121">
        <f t="shared" si="56"/>
        <v>0</v>
      </c>
      <c r="DT69" s="121">
        <f t="shared" si="57"/>
        <v>0</v>
      </c>
      <c r="DU69" s="121">
        <f t="shared" si="58"/>
        <v>0</v>
      </c>
      <c r="DV69" s="122">
        <f t="shared" si="59"/>
        <v>1.5</v>
      </c>
      <c r="DW69" s="157"/>
      <c r="DX69" s="157">
        <f t="shared" si="60"/>
        <v>60</v>
      </c>
      <c r="DY69" s="157">
        <f t="shared" si="18"/>
        <v>216</v>
      </c>
      <c r="DZ69" s="238" t="e">
        <f>#REF!</f>
        <v>#REF!</v>
      </c>
      <c r="EA69" s="180"/>
      <c r="EB69" s="180"/>
      <c r="EC69" s="180"/>
      <c r="ED69" s="180"/>
      <c r="EE69" s="180"/>
      <c r="EF69" s="180"/>
      <c r="EG69" s="180"/>
      <c r="EH69" s="180"/>
      <c r="EI69" s="180"/>
      <c r="EJ69" s="180"/>
      <c r="EK69" s="180"/>
      <c r="EL69" s="180"/>
      <c r="EM69" s="180"/>
      <c r="EN69" s="50">
        <f t="shared" si="61"/>
        <v>0.30517225609756093</v>
      </c>
      <c r="EO69" s="50">
        <f t="shared" si="62"/>
        <v>0.55640243902439024</v>
      </c>
      <c r="EP69" s="55">
        <f t="shared" si="63"/>
        <v>0</v>
      </c>
      <c r="EQ69" s="50">
        <f>4.656*AR69*(((BL69/2.54)^2)+((BM69/2.54)^2)+((BN69/2.54)^2)+((BO69)/2.54^2)+((BP69/2.54)^2)+((BQ69/2.54)^2)+((BR69/2.54)^2)+((BS69/2.54)^2)+((BT69/2.54)^2)+((BU69/2.54)^2)+((BV69/2.54)^2)+((BW69/2.54)^2)+((BX69/2.54)^2)+((BY69/2.54)^2)+((BZ69/2.54)^2))/(BI69*3.28)</f>
        <v>0</v>
      </c>
      <c r="ER69" s="50">
        <f>3.492*AR69*((CA69/2.54)^2 + (CB69/2.54)^2 + (CC69/2.54)^2 + (CD69/2.54)^2 + (CE69/2.54)^2 + (CF69/2.54)^2 + (CG69/2.54)^2 +(CH69/2.54)^2 +(CI69/2.54)^2 + (CJ69/2.54)^2 +(CK69/2.54)^2 + (CL69/2.54)^2 +(CM69/2.54)^2 + (CN69/2.54)^2 + (CO69/2.54)^2)/(BI69*3.28)</f>
        <v>0</v>
      </c>
      <c r="ES69" s="50">
        <f t="shared" si="19"/>
        <v>0</v>
      </c>
      <c r="ET69" s="50">
        <f t="shared" si="20"/>
        <v>0</v>
      </c>
      <c r="EU69" s="50">
        <f t="shared" si="21"/>
        <v>0</v>
      </c>
      <c r="EV69" s="56">
        <f t="shared" si="64"/>
        <v>0.86157469512195117</v>
      </c>
      <c r="EW69" s="56">
        <f t="shared" si="65"/>
        <v>0</v>
      </c>
      <c r="EX69" s="56">
        <f t="shared" si="71"/>
        <v>0</v>
      </c>
      <c r="EY69" s="56">
        <f t="shared" si="72"/>
        <v>5.5770928159940913</v>
      </c>
      <c r="EZ69" s="56">
        <f t="shared" si="68"/>
        <v>0.86157469512195117</v>
      </c>
      <c r="FA69" s="56"/>
      <c r="FB69" s="56"/>
      <c r="FC69" s="56"/>
      <c r="FD69" s="54"/>
    </row>
    <row r="70" spans="1:160" s="45" customFormat="1" ht="18" customHeight="1">
      <c r="A70" s="6"/>
      <c r="B70">
        <v>60</v>
      </c>
      <c r="C70" s="66" t="s">
        <v>389</v>
      </c>
      <c r="D70">
        <v>101</v>
      </c>
      <c r="E70" s="171">
        <v>2009</v>
      </c>
      <c r="F70">
        <v>216</v>
      </c>
      <c r="G70" s="144">
        <v>4.9306626600000003</v>
      </c>
      <c r="H70" s="144">
        <v>42.526189859999995</v>
      </c>
      <c r="I70" s="144"/>
      <c r="J70" s="144"/>
      <c r="K70" s="144"/>
      <c r="L70" s="144">
        <v>1.66449822</v>
      </c>
      <c r="M70" s="144"/>
      <c r="N70" s="230"/>
      <c r="O70" s="230"/>
      <c r="P70" s="80"/>
      <c r="Q70" s="230">
        <f t="shared" si="22"/>
        <v>49.121350739999997</v>
      </c>
      <c r="R70" s="52">
        <f t="shared" si="23"/>
        <v>1.239353959109798</v>
      </c>
      <c r="S70" s="52">
        <f t="shared" si="24"/>
        <v>1.647177568748591</v>
      </c>
      <c r="T70" s="52">
        <f t="shared" si="25"/>
        <v>1.6422615748180056</v>
      </c>
      <c r="U70" s="52">
        <f t="shared" si="26"/>
        <v>8.7979665222862311E-2</v>
      </c>
      <c r="V70" s="52">
        <f t="shared" si="27"/>
        <v>1.2437779067555015</v>
      </c>
      <c r="W70" s="52">
        <f t="shared" si="28"/>
        <v>19.615477262879519</v>
      </c>
      <c r="X70" s="52">
        <f t="shared" si="29"/>
        <v>83.206390649008441</v>
      </c>
      <c r="Y70" s="52">
        <f t="shared" si="30"/>
        <v>1.0213426261250242</v>
      </c>
      <c r="Z70" s="52">
        <f t="shared" si="31"/>
        <v>1.02</v>
      </c>
      <c r="AA70" s="52">
        <f t="shared" si="32"/>
        <v>1.0289962282010325</v>
      </c>
      <c r="AB70" s="52">
        <f t="shared" si="33"/>
        <v>1.0543034323530494</v>
      </c>
      <c r="AC70" s="52">
        <f t="shared" si="34"/>
        <v>0.5843162235322521</v>
      </c>
      <c r="AD70" s="52">
        <f t="shared" si="35"/>
        <v>0.5423719802823973</v>
      </c>
      <c r="AE70" s="52">
        <f t="shared" si="36"/>
        <v>0.55336296090216197</v>
      </c>
      <c r="AF70" s="52">
        <f t="shared" si="37"/>
        <v>0.39893292785295259</v>
      </c>
      <c r="AG70" s="52">
        <f t="shared" si="38"/>
        <v>0.35999999999999993</v>
      </c>
      <c r="AH70" s="52">
        <f t="shared" si="39"/>
        <v>0.37946646392647626</v>
      </c>
      <c r="AI70" s="64" t="s">
        <v>152</v>
      </c>
      <c r="AJ70" s="64"/>
      <c r="AK70" s="64"/>
      <c r="AL70" s="45">
        <f t="shared" si="40"/>
        <v>216</v>
      </c>
      <c r="AM70" s="65"/>
      <c r="AN70" s="145" t="e">
        <f>#REF!</f>
        <v>#REF!</v>
      </c>
      <c r="AO70" s="149"/>
      <c r="AP70" s="183"/>
      <c r="AQ70" s="149"/>
      <c r="AR70" s="147">
        <f t="shared" si="41"/>
        <v>1</v>
      </c>
      <c r="AS70">
        <v>0</v>
      </c>
      <c r="AT70">
        <v>0</v>
      </c>
      <c r="AU70">
        <v>0</v>
      </c>
      <c r="AV70">
        <v>0</v>
      </c>
      <c r="AW70">
        <v>3</v>
      </c>
      <c r="AX70">
        <v>3</v>
      </c>
      <c r="AY70" s="229"/>
      <c r="AZ70" s="229"/>
      <c r="BA70" s="229"/>
      <c r="BB70" s="151"/>
      <c r="BC70">
        <v>8</v>
      </c>
      <c r="BD70">
        <v>4</v>
      </c>
      <c r="BE70">
        <v>0</v>
      </c>
      <c r="BF70" s="57">
        <v>2</v>
      </c>
      <c r="BG70" s="57">
        <v>2</v>
      </c>
      <c r="BH70" s="57">
        <v>3</v>
      </c>
      <c r="BI70" s="57">
        <v>11.3</v>
      </c>
      <c r="BJ70" s="189">
        <f t="shared" si="69"/>
        <v>101</v>
      </c>
      <c r="BK70" s="173">
        <f t="shared" si="70"/>
        <v>216</v>
      </c>
      <c r="BL70" s="86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126"/>
      <c r="CA70" s="97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61"/>
      <c r="CN70" s="61"/>
      <c r="CO70" s="126"/>
      <c r="CP70" s="90"/>
      <c r="CQ70" s="90"/>
      <c r="CR70" s="69"/>
      <c r="CS70" s="69"/>
      <c r="CT70" s="69"/>
      <c r="CU70" s="69"/>
      <c r="CV70" s="90"/>
      <c r="CW70" s="69"/>
      <c r="CX70" s="69"/>
      <c r="CY70" s="69"/>
      <c r="CZ70" s="69"/>
      <c r="DA70" s="90"/>
      <c r="DB70" s="69"/>
      <c r="DC70" s="69"/>
      <c r="DD70" s="69"/>
      <c r="DE70" s="69"/>
      <c r="DF70" s="131"/>
      <c r="DG70" s="254">
        <f t="shared" si="44"/>
        <v>60</v>
      </c>
      <c r="DH70" s="254" t="str">
        <f t="shared" si="45"/>
        <v>Burn</v>
      </c>
      <c r="DI70" s="254">
        <f t="shared" si="46"/>
        <v>101</v>
      </c>
      <c r="DJ70" s="254">
        <f t="shared" si="47"/>
        <v>216</v>
      </c>
      <c r="DK70" s="121">
        <f t="shared" si="48"/>
        <v>0</v>
      </c>
      <c r="DL70" s="121">
        <f t="shared" si="49"/>
        <v>18.590309386646968</v>
      </c>
      <c r="DM70" s="121">
        <f t="shared" si="50"/>
        <v>24.633923622270082</v>
      </c>
      <c r="DN70" s="121">
        <f t="shared" si="51"/>
        <v>0.25916530339823879</v>
      </c>
      <c r="DO70" s="121">
        <f t="shared" si="52"/>
        <v>1.698186603166679</v>
      </c>
      <c r="DP70" s="121">
        <f t="shared" si="53"/>
        <v>0</v>
      </c>
      <c r="DQ70" s="121">
        <f t="shared" si="54"/>
        <v>0</v>
      </c>
      <c r="DR70" s="121">
        <f t="shared" si="55"/>
        <v>0</v>
      </c>
      <c r="DS70" s="121">
        <f t="shared" si="56"/>
        <v>0</v>
      </c>
      <c r="DT70" s="121">
        <f t="shared" si="57"/>
        <v>0</v>
      </c>
      <c r="DU70" s="121">
        <f t="shared" si="58"/>
        <v>0</v>
      </c>
      <c r="DV70" s="122">
        <f t="shared" si="59"/>
        <v>1.5</v>
      </c>
      <c r="DW70" s="157"/>
      <c r="DX70" s="157">
        <f t="shared" si="60"/>
        <v>60</v>
      </c>
      <c r="DY70" s="157">
        <f t="shared" si="18"/>
        <v>71</v>
      </c>
      <c r="DZ70" s="238" t="e">
        <f>#REF!</f>
        <v>#REF!</v>
      </c>
      <c r="EA70" s="180"/>
      <c r="EB70" s="180"/>
      <c r="EC70" s="180"/>
      <c r="ED70" s="180"/>
      <c r="EE70" s="180"/>
      <c r="EF70" s="180"/>
      <c r="EG70" s="180"/>
      <c r="EH70" s="180"/>
      <c r="EI70" s="180"/>
      <c r="EJ70" s="180"/>
      <c r="EK70" s="180"/>
      <c r="EL70" s="180"/>
      <c r="EM70" s="180"/>
      <c r="EN70" s="50">
        <f t="shared" si="61"/>
        <v>0.11625609756097562</v>
      </c>
      <c r="EO70" s="50">
        <f t="shared" si="62"/>
        <v>1.1128048780487805</v>
      </c>
      <c r="EP70" s="55">
        <f t="shared" si="63"/>
        <v>0</v>
      </c>
      <c r="EQ70" s="50">
        <f>4.656*AR70*(((BL70/2.54)^2)+((BM70/2.54)^2)+((BN70/2.54)^2)+((BO70)/2.54^2)+((BP70/2.54)^2)+((BQ70/2.54)^2)+((BR70/2.54)^2)+((BS70/2.54)^2)+((BT70/2.54)^2)+((BU70/2.54)^2)+((BV70/2.54)^2)+((BW70/2.54)^2)+((BX70/2.54)^2)+((BY70/2.54)^2)+((BZ70/2.54)^2))/(BI70*3.28)</f>
        <v>0</v>
      </c>
      <c r="ER70" s="50">
        <f>3.492*AR70*((CA70/2.54)^2 + (CB70/2.54)^2 + (CC70/2.54)^2 + (CD70/2.54)^2 + (CE70/2.54)^2 + (CF70/2.54)^2 + (CG70/2.54)^2 +(CH70/2.54)^2 +(CI70/2.54)^2 + (CJ70/2.54)^2 +(CK70/2.54)^2 + (CL70/2.54)^2 +(CM70/2.54)^2 + (CN70/2.54)^2 + (CO70/2.54)^2)/(BI70*3.28)</f>
        <v>0</v>
      </c>
      <c r="ES70" s="50">
        <f t="shared" si="19"/>
        <v>0</v>
      </c>
      <c r="ET70" s="50">
        <f t="shared" si="20"/>
        <v>0</v>
      </c>
      <c r="EU70" s="50">
        <f t="shared" si="21"/>
        <v>0</v>
      </c>
      <c r="EV70" s="56">
        <f t="shared" si="64"/>
        <v>1.2290609756097561</v>
      </c>
      <c r="EW70" s="56">
        <f t="shared" si="65"/>
        <v>0</v>
      </c>
      <c r="EX70" s="56">
        <f t="shared" si="71"/>
        <v>0</v>
      </c>
      <c r="EY70" s="56">
        <f t="shared" si="72"/>
        <v>8.3656392239911366</v>
      </c>
      <c r="EZ70" s="56">
        <f t="shared" si="68"/>
        <v>1.2290609756097561</v>
      </c>
      <c r="FA70" s="56"/>
      <c r="FB70" s="56"/>
      <c r="FC70" s="56"/>
      <c r="FD70" s="54"/>
    </row>
    <row r="71" spans="1:160" s="45" customFormat="1" ht="18" customHeight="1">
      <c r="A71" s="6"/>
      <c r="B71">
        <v>60</v>
      </c>
      <c r="C71" s="66" t="s">
        <v>389</v>
      </c>
      <c r="D71">
        <v>102</v>
      </c>
      <c r="E71" s="171">
        <v>2009</v>
      </c>
      <c r="F71">
        <v>71</v>
      </c>
      <c r="G71" s="144">
        <v>5.8404307500000012</v>
      </c>
      <c r="H71" s="144">
        <v>19.383357840000002</v>
      </c>
      <c r="I71" s="144"/>
      <c r="J71" s="144">
        <v>21.946039499999998</v>
      </c>
      <c r="K71" s="144"/>
      <c r="L71" s="144"/>
      <c r="M71" s="144">
        <v>12.968230275000002</v>
      </c>
      <c r="N71" s="230"/>
      <c r="O71" s="230"/>
      <c r="P71" s="80"/>
      <c r="Q71" s="230">
        <f t="shared" si="22"/>
        <v>60.138058365000006</v>
      </c>
      <c r="R71" s="52">
        <f t="shared" si="23"/>
        <v>0.7024616630082483</v>
      </c>
      <c r="S71" s="52">
        <f t="shared" si="24"/>
        <v>1.5741108868064797</v>
      </c>
      <c r="T71" s="52">
        <f t="shared" si="25"/>
        <v>1.4730989647051602</v>
      </c>
      <c r="U71" s="52">
        <f t="shared" si="26"/>
        <v>0.10644588822185197</v>
      </c>
      <c r="V71" s="52">
        <f t="shared" si="27"/>
        <v>1.3334559401384158</v>
      </c>
      <c r="W71" s="52">
        <f t="shared" si="28"/>
        <v>15.725126921485868</v>
      </c>
      <c r="X71" s="52">
        <f t="shared" si="29"/>
        <v>126.61003302861207</v>
      </c>
      <c r="Y71" s="52">
        <f t="shared" si="30"/>
        <v>1.0304261330893734</v>
      </c>
      <c r="Z71" s="52">
        <f t="shared" si="31"/>
        <v>1.0272985527290559</v>
      </c>
      <c r="AA71" s="52">
        <f t="shared" si="32"/>
        <v>1.0268724196396826</v>
      </c>
      <c r="AB71" s="52">
        <f t="shared" si="33"/>
        <v>1.035570678976975</v>
      </c>
      <c r="AC71" s="52">
        <f t="shared" si="34"/>
        <v>0.58201656719882688</v>
      </c>
      <c r="AD71" s="52">
        <f t="shared" si="35"/>
        <v>0.564715611439079</v>
      </c>
      <c r="AE71" s="52">
        <f t="shared" si="36"/>
        <v>0.5366816921384655</v>
      </c>
      <c r="AF71" s="52">
        <f t="shared" si="37"/>
        <v>0.42149647756839403</v>
      </c>
      <c r="AG71" s="52">
        <f t="shared" si="38"/>
        <v>0.36</v>
      </c>
      <c r="AH71" s="52">
        <f t="shared" si="39"/>
        <v>0.39074823878419701</v>
      </c>
      <c r="AI71" s="64" t="s">
        <v>152</v>
      </c>
      <c r="AJ71" s="64"/>
      <c r="AK71" s="64"/>
      <c r="AL71" s="45">
        <f t="shared" si="40"/>
        <v>71</v>
      </c>
      <c r="AM71" s="65"/>
      <c r="AN71" s="145" t="e">
        <f>#REF!</f>
        <v>#REF!</v>
      </c>
      <c r="AO71" s="149"/>
      <c r="AP71" s="183"/>
      <c r="AQ71" s="149"/>
      <c r="AR71" s="147">
        <f t="shared" si="41"/>
        <v>1</v>
      </c>
      <c r="AS71">
        <v>0</v>
      </c>
      <c r="AT71">
        <v>0</v>
      </c>
      <c r="AU71">
        <v>15</v>
      </c>
      <c r="AV71">
        <v>0</v>
      </c>
      <c r="AW71">
        <v>0</v>
      </c>
      <c r="AX71">
        <v>12</v>
      </c>
      <c r="AY71" s="229"/>
      <c r="AZ71" s="229"/>
      <c r="BA71" s="229"/>
      <c r="BB71" s="151"/>
      <c r="BC71">
        <v>10</v>
      </c>
      <c r="BD71">
        <v>6</v>
      </c>
      <c r="BE71">
        <v>0</v>
      </c>
      <c r="BF71" s="57">
        <v>2</v>
      </c>
      <c r="BG71" s="57">
        <v>2</v>
      </c>
      <c r="BH71" s="57">
        <v>3</v>
      </c>
      <c r="BI71" s="57">
        <v>11.3</v>
      </c>
      <c r="BJ71" s="189">
        <f t="shared" si="69"/>
        <v>102</v>
      </c>
      <c r="BK71" s="173">
        <f t="shared" si="70"/>
        <v>71</v>
      </c>
      <c r="BL71" s="86">
        <v>30</v>
      </c>
      <c r="BM71" s="61">
        <v>10</v>
      </c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126"/>
      <c r="CA71" s="97">
        <v>14</v>
      </c>
      <c r="CB71" s="96">
        <v>14</v>
      </c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61"/>
      <c r="CN71" s="61"/>
      <c r="CO71" s="126"/>
      <c r="CP71" s="90"/>
      <c r="CQ71" s="90"/>
      <c r="CR71" s="69"/>
      <c r="CS71" s="69"/>
      <c r="CT71" s="69"/>
      <c r="CU71" s="69"/>
      <c r="CV71" s="90"/>
      <c r="CW71" s="69"/>
      <c r="CX71" s="69"/>
      <c r="CY71" s="69"/>
      <c r="CZ71" s="69"/>
      <c r="DA71" s="90"/>
      <c r="DB71" s="69"/>
      <c r="DC71" s="69"/>
      <c r="DD71" s="69"/>
      <c r="DE71" s="69"/>
      <c r="DF71" s="131"/>
      <c r="DG71" s="254">
        <f t="shared" si="44"/>
        <v>60</v>
      </c>
      <c r="DH71" s="254" t="str">
        <f t="shared" si="45"/>
        <v>Burn</v>
      </c>
      <c r="DI71" s="254">
        <f t="shared" si="46"/>
        <v>102</v>
      </c>
      <c r="DJ71" s="254">
        <f t="shared" si="47"/>
        <v>71</v>
      </c>
      <c r="DK71" s="121">
        <f t="shared" si="48"/>
        <v>0</v>
      </c>
      <c r="DL71" s="121">
        <f t="shared" si="49"/>
        <v>0</v>
      </c>
      <c r="DM71" s="121">
        <f t="shared" si="50"/>
        <v>0</v>
      </c>
      <c r="DN71" s="121">
        <f t="shared" si="51"/>
        <v>0.39388211915932192</v>
      </c>
      <c r="DO71" s="121">
        <f t="shared" si="52"/>
        <v>2.8637925498608729</v>
      </c>
      <c r="DP71" s="121">
        <f t="shared" si="53"/>
        <v>0</v>
      </c>
      <c r="DQ71" s="121">
        <f t="shared" si="54"/>
        <v>47.666186861238138</v>
      </c>
      <c r="DR71" s="121">
        <f t="shared" si="55"/>
        <v>15.958976285315282</v>
      </c>
      <c r="DS71" s="121">
        <f t="shared" si="56"/>
        <v>0</v>
      </c>
      <c r="DT71" s="121">
        <f t="shared" si="57"/>
        <v>0</v>
      </c>
      <c r="DU71" s="121">
        <f t="shared" si="58"/>
        <v>0</v>
      </c>
      <c r="DV71" s="122">
        <f t="shared" si="59"/>
        <v>13.5</v>
      </c>
      <c r="DW71" s="157"/>
      <c r="DX71" s="157">
        <f t="shared" si="60"/>
        <v>60</v>
      </c>
      <c r="DY71" s="157">
        <f t="shared" si="18"/>
        <v>347</v>
      </c>
      <c r="DZ71" s="238" t="e">
        <f>#REF!</f>
        <v>#REF!</v>
      </c>
      <c r="EA71" s="180"/>
      <c r="EB71" s="180"/>
      <c r="EC71" s="180"/>
      <c r="ED71" s="180"/>
      <c r="EE71" s="180"/>
      <c r="EF71" s="180"/>
      <c r="EG71" s="180"/>
      <c r="EH71" s="180"/>
      <c r="EI71" s="180"/>
      <c r="EJ71" s="180"/>
      <c r="EK71" s="180"/>
      <c r="EL71" s="180"/>
      <c r="EM71" s="180"/>
      <c r="EN71" s="50">
        <f t="shared" si="61"/>
        <v>0.14532012195121952</v>
      </c>
      <c r="EO71" s="50">
        <f t="shared" si="62"/>
        <v>1.6692073170731707</v>
      </c>
      <c r="EP71" s="55">
        <f t="shared" si="63"/>
        <v>0</v>
      </c>
      <c r="EQ71" s="50">
        <f>4.656*AR71*(((BL71/2.54)^2)+((BM71/2.54)^2)+((BN71/2.54)^2)+((BO71)/2.54^2)+((BP71/2.54)^2)+((BQ71/2.54)^2)+((BR71/2.54)^2)+((BS71/2.54)^2)+((BT71/2.54)^2)+((BU71/2.54)^2)+((BV71/2.54)^2)+((BW71/2.54)^2)+((BX71/2.54)^2)+((BY71/2.54)^2)+((BZ71/2.54)^2))/(BI71*3.28)</f>
        <v>19.47122391978434</v>
      </c>
      <c r="ER71" s="50">
        <f>3.492*AR71*((CA71/2.54)^2 + (CB71/2.54)^2 + (CC71/2.54)^2 + (CD71/2.54)^2 + (CE71/2.54)^2 + (CF71/2.54)^2 + (CG71/2.54)^2 +(CH71/2.54)^2 +(CI71/2.54)^2 + (CJ71/2.54)^2 +(CK71/2.54)^2 + (CL71/2.54)^2 +(CM71/2.54)^2 + (CN71/2.54)^2 + (CO71/2.54)^2)/(BI71*3.28)</f>
        <v>5.7245398324165953</v>
      </c>
      <c r="ES71" s="50">
        <f t="shared" si="19"/>
        <v>0</v>
      </c>
      <c r="ET71" s="50">
        <f t="shared" si="20"/>
        <v>0</v>
      </c>
      <c r="EU71" s="50">
        <f t="shared" si="21"/>
        <v>0</v>
      </c>
      <c r="EV71" s="56">
        <f t="shared" si="64"/>
        <v>1.8145274390243902</v>
      </c>
      <c r="EW71" s="56">
        <f t="shared" si="65"/>
        <v>25.195763752200936</v>
      </c>
      <c r="EX71" s="56">
        <f t="shared" si="71"/>
        <v>0</v>
      </c>
      <c r="EY71" s="56">
        <f t="shared" si="72"/>
        <v>0</v>
      </c>
      <c r="EZ71" s="56">
        <f t="shared" si="68"/>
        <v>27.010291191225328</v>
      </c>
      <c r="FA71" s="56"/>
      <c r="FB71" s="56"/>
      <c r="FC71" s="56"/>
      <c r="FD71" s="54"/>
    </row>
    <row r="72" spans="1:160" s="70" customFormat="1" ht="18" customHeight="1">
      <c r="A72" s="6"/>
      <c r="B72">
        <v>60</v>
      </c>
      <c r="C72" s="66" t="s">
        <v>389</v>
      </c>
      <c r="D72">
        <v>102</v>
      </c>
      <c r="E72" s="171">
        <v>2009</v>
      </c>
      <c r="F72">
        <v>347</v>
      </c>
      <c r="G72" s="144">
        <v>5.8404307500000012</v>
      </c>
      <c r="H72" s="144">
        <v>19.383357840000002</v>
      </c>
      <c r="I72" s="144"/>
      <c r="J72" s="144">
        <v>21.946039499999998</v>
      </c>
      <c r="K72" s="144"/>
      <c r="L72" s="144"/>
      <c r="M72" s="144">
        <v>12.968230275000002</v>
      </c>
      <c r="N72" s="231"/>
      <c r="O72" s="231"/>
      <c r="P72" s="81"/>
      <c r="Q72" s="230">
        <f t="shared" si="22"/>
        <v>60.138058365000006</v>
      </c>
      <c r="R72" s="52">
        <f t="shared" si="23"/>
        <v>0.7024616630082483</v>
      </c>
      <c r="S72" s="52">
        <f t="shared" si="24"/>
        <v>1.5741108868064797</v>
      </c>
      <c r="T72" s="52">
        <f t="shared" si="25"/>
        <v>1.4730989647051602</v>
      </c>
      <c r="U72" s="52">
        <f t="shared" si="26"/>
        <v>0.10644588822185197</v>
      </c>
      <c r="V72" s="52">
        <f t="shared" si="27"/>
        <v>1.3334559401384158</v>
      </c>
      <c r="W72" s="52">
        <f t="shared" si="28"/>
        <v>15.725126921485868</v>
      </c>
      <c r="X72" s="52">
        <f t="shared" si="29"/>
        <v>126.61003302861207</v>
      </c>
      <c r="Y72" s="52">
        <f t="shared" si="30"/>
        <v>1.0304261330893734</v>
      </c>
      <c r="Z72" s="52">
        <f t="shared" si="31"/>
        <v>1.0272985527290559</v>
      </c>
      <c r="AA72" s="52">
        <f t="shared" si="32"/>
        <v>1.0268724196396826</v>
      </c>
      <c r="AB72" s="52">
        <f t="shared" si="33"/>
        <v>1.035570678976975</v>
      </c>
      <c r="AC72" s="52">
        <f t="shared" si="34"/>
        <v>0.58201656719882688</v>
      </c>
      <c r="AD72" s="52">
        <f t="shared" si="35"/>
        <v>0.564715611439079</v>
      </c>
      <c r="AE72" s="52">
        <f t="shared" si="36"/>
        <v>0.5366816921384655</v>
      </c>
      <c r="AF72" s="52">
        <f t="shared" si="37"/>
        <v>0.42149647756839403</v>
      </c>
      <c r="AG72" s="52">
        <f t="shared" si="38"/>
        <v>0.36</v>
      </c>
      <c r="AH72" s="52">
        <f t="shared" si="39"/>
        <v>0.39074823878419701</v>
      </c>
      <c r="AI72" s="64" t="s">
        <v>152</v>
      </c>
      <c r="AJ72" s="71"/>
      <c r="AK72" s="71"/>
      <c r="AL72" s="45">
        <f t="shared" si="40"/>
        <v>347</v>
      </c>
      <c r="AM72" s="65"/>
      <c r="AN72" s="145" t="e">
        <f>#REF!</f>
        <v>#REF!</v>
      </c>
      <c r="AO72" s="149"/>
      <c r="AP72" s="183"/>
      <c r="AQ72" s="149"/>
      <c r="AR72" s="147">
        <f t="shared" si="41"/>
        <v>1</v>
      </c>
      <c r="AS72">
        <v>0</v>
      </c>
      <c r="AT72">
        <v>0</v>
      </c>
      <c r="AU72">
        <v>105</v>
      </c>
      <c r="AV72">
        <v>1</v>
      </c>
      <c r="AW72">
        <v>1</v>
      </c>
      <c r="AX72">
        <v>1</v>
      </c>
      <c r="AY72" s="229"/>
      <c r="AZ72" s="229"/>
      <c r="BA72" s="229"/>
      <c r="BB72" s="152"/>
      <c r="BC72">
        <v>13</v>
      </c>
      <c r="BD72">
        <v>9</v>
      </c>
      <c r="BE72">
        <v>5</v>
      </c>
      <c r="BF72" s="57">
        <v>2</v>
      </c>
      <c r="BG72" s="57">
        <v>2</v>
      </c>
      <c r="BH72" s="57">
        <v>3</v>
      </c>
      <c r="BI72" s="57">
        <v>11.3</v>
      </c>
      <c r="BJ72" s="189">
        <f t="shared" si="69"/>
        <v>102</v>
      </c>
      <c r="BK72" s="173">
        <f t="shared" si="70"/>
        <v>347</v>
      </c>
      <c r="BL72" s="243">
        <v>9</v>
      </c>
      <c r="BM72" s="244">
        <v>16</v>
      </c>
      <c r="BN72" s="61">
        <v>25</v>
      </c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126"/>
      <c r="CA72" s="97">
        <v>11</v>
      </c>
      <c r="CB72" s="96">
        <v>59</v>
      </c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73"/>
      <c r="CN72" s="73"/>
      <c r="CO72" s="127"/>
      <c r="CP72" s="91"/>
      <c r="CQ72" s="91"/>
      <c r="CR72" s="78"/>
      <c r="CS72" s="78"/>
      <c r="CT72" s="78"/>
      <c r="CU72" s="78"/>
      <c r="CV72" s="91"/>
      <c r="CW72" s="78"/>
      <c r="CX72" s="78"/>
      <c r="CY72" s="78"/>
      <c r="CZ72" s="78"/>
      <c r="DA72" s="91"/>
      <c r="DB72" s="78"/>
      <c r="DC72" s="78"/>
      <c r="DD72" s="78"/>
      <c r="DE72" s="78"/>
      <c r="DF72" s="132"/>
      <c r="DG72" s="254">
        <f t="shared" si="44"/>
        <v>60</v>
      </c>
      <c r="DH72" s="254" t="str">
        <f t="shared" si="45"/>
        <v>Burn</v>
      </c>
      <c r="DI72" s="254">
        <f t="shared" si="46"/>
        <v>102</v>
      </c>
      <c r="DJ72" s="254">
        <f t="shared" si="47"/>
        <v>347</v>
      </c>
      <c r="DK72" s="121">
        <f t="shared" si="48"/>
        <v>7.8705544340323987</v>
      </c>
      <c r="DL72" s="121">
        <f t="shared" si="49"/>
        <v>3.5123083150412415</v>
      </c>
      <c r="DM72" s="121">
        <f t="shared" si="50"/>
        <v>14.730989647051603</v>
      </c>
      <c r="DN72" s="121">
        <f t="shared" si="51"/>
        <v>0.51204675490711848</v>
      </c>
      <c r="DO72" s="121">
        <f t="shared" si="52"/>
        <v>4.2956888247913101</v>
      </c>
      <c r="DP72" s="121">
        <f t="shared" si="53"/>
        <v>17.823432208857398</v>
      </c>
      <c r="DQ72" s="121">
        <f t="shared" si="54"/>
        <v>45.854871760511088</v>
      </c>
      <c r="DR72" s="121">
        <f t="shared" si="55"/>
        <v>146.64345045843277</v>
      </c>
      <c r="DS72" s="121">
        <f t="shared" si="56"/>
        <v>0</v>
      </c>
      <c r="DT72" s="121">
        <f t="shared" si="57"/>
        <v>0</v>
      </c>
      <c r="DU72" s="121">
        <f t="shared" si="58"/>
        <v>0</v>
      </c>
      <c r="DV72" s="122">
        <f t="shared" si="59"/>
        <v>53</v>
      </c>
      <c r="DW72" s="157"/>
      <c r="DX72" s="157">
        <f t="shared" si="60"/>
        <v>60</v>
      </c>
      <c r="DY72" s="157">
        <f t="shared" si="18"/>
        <v>71</v>
      </c>
      <c r="DZ72" s="238" t="e">
        <f>#REF!</f>
        <v>#REF!</v>
      </c>
      <c r="EA72" s="180"/>
      <c r="EB72" s="180"/>
      <c r="EC72" s="180"/>
      <c r="ED72" s="180"/>
      <c r="EE72" s="180"/>
      <c r="EF72" s="180"/>
      <c r="EG72" s="180"/>
      <c r="EH72" s="180"/>
      <c r="EI72" s="180"/>
      <c r="EJ72" s="180"/>
      <c r="EK72" s="180"/>
      <c r="EL72" s="180"/>
      <c r="EM72" s="180"/>
      <c r="EN72" s="50"/>
      <c r="EO72" s="50"/>
      <c r="EP72" s="55"/>
      <c r="EQ72" s="50"/>
      <c r="ER72" s="50"/>
      <c r="ES72" s="50">
        <f t="shared" si="19"/>
        <v>0</v>
      </c>
      <c r="ET72" s="50">
        <f t="shared" si="20"/>
        <v>0</v>
      </c>
      <c r="EU72" s="50">
        <f t="shared" si="21"/>
        <v>0</v>
      </c>
      <c r="EV72" s="56"/>
      <c r="EW72" s="56"/>
      <c r="EX72" s="56">
        <f t="shared" si="71"/>
        <v>3.5417494953145794</v>
      </c>
      <c r="EY72" s="56">
        <f t="shared" si="72"/>
        <v>1.5805387417685588</v>
      </c>
      <c r="EZ72" s="56"/>
      <c r="FA72" s="56"/>
      <c r="FB72" s="56"/>
      <c r="FC72" s="56"/>
      <c r="FD72" s="54"/>
    </row>
    <row r="73" spans="1:160" s="45" customFormat="1" ht="18" customHeight="1">
      <c r="A73" s="6"/>
      <c r="B73">
        <v>60</v>
      </c>
      <c r="C73" s="66" t="s">
        <v>389</v>
      </c>
      <c r="D73">
        <v>103</v>
      </c>
      <c r="E73" s="171">
        <v>2009</v>
      </c>
      <c r="F73">
        <v>71</v>
      </c>
      <c r="G73" s="144"/>
      <c r="H73" s="144">
        <v>14.734221810000001</v>
      </c>
      <c r="I73" s="144"/>
      <c r="J73" s="144"/>
      <c r="K73" s="144">
        <v>5.683232939999999</v>
      </c>
      <c r="L73" s="144">
        <v>24.670297575000003</v>
      </c>
      <c r="M73" s="144">
        <v>5.9395875</v>
      </c>
      <c r="N73" s="144"/>
      <c r="O73" s="144"/>
      <c r="P73" s="80"/>
      <c r="Q73" s="230">
        <f t="shared" si="22"/>
        <v>51.027339825000006</v>
      </c>
      <c r="R73" s="52">
        <f t="shared" si="23"/>
        <v>0.85915994913027005</v>
      </c>
      <c r="S73" s="52">
        <f t="shared" si="24"/>
        <v>1.4812082111132274</v>
      </c>
      <c r="T73" s="52">
        <f t="shared" si="25"/>
        <v>1.4329396166300152</v>
      </c>
      <c r="U73" s="52">
        <f t="shared" si="26"/>
        <v>9.4580511352376773E-2</v>
      </c>
      <c r="V73" s="52">
        <f t="shared" si="27"/>
        <v>1.3402602629295499</v>
      </c>
      <c r="W73" s="52">
        <f t="shared" si="28"/>
        <v>16.255963140609396</v>
      </c>
      <c r="X73" s="52">
        <f t="shared" si="29"/>
        <v>82.88870668521372</v>
      </c>
      <c r="Y73" s="52">
        <f t="shared" si="30"/>
        <v>1.0259987224848439</v>
      </c>
      <c r="Z73" s="52">
        <f t="shared" si="31"/>
        <v>1.0211137623398536</v>
      </c>
      <c r="AA73" s="52">
        <f t="shared" si="32"/>
        <v>1.0277222366519867</v>
      </c>
      <c r="AB73" s="52">
        <f t="shared" si="33"/>
        <v>1.0401057413147248</v>
      </c>
      <c r="AC73" s="52">
        <f t="shared" si="34"/>
        <v>0.58921567110911022</v>
      </c>
      <c r="AD73" s="52">
        <f t="shared" si="35"/>
        <v>0.57956257804097677</v>
      </c>
      <c r="AE73" s="52">
        <f t="shared" si="36"/>
        <v>0.55921454751144284</v>
      </c>
      <c r="AF73" s="52">
        <f t="shared" si="37"/>
        <v>0.38686191484899729</v>
      </c>
      <c r="AG73" s="52">
        <f t="shared" si="38"/>
        <v>0.36</v>
      </c>
      <c r="AH73" s="52">
        <f t="shared" si="39"/>
        <v>0.37343095742449861</v>
      </c>
      <c r="AI73" s="64" t="s">
        <v>152</v>
      </c>
      <c r="AJ73" s="64"/>
      <c r="AK73" s="64"/>
      <c r="AL73" s="45">
        <f t="shared" si="40"/>
        <v>71</v>
      </c>
      <c r="AM73" s="65"/>
      <c r="AN73" s="145" t="e">
        <f>#REF!</f>
        <v>#REF!</v>
      </c>
      <c r="AO73" s="149"/>
      <c r="AP73" s="183"/>
      <c r="AQ73" s="149"/>
      <c r="AR73" s="147">
        <f t="shared" si="41"/>
        <v>1</v>
      </c>
      <c r="AS73">
        <v>2</v>
      </c>
      <c r="AT73">
        <v>0</v>
      </c>
      <c r="AU73">
        <v>0</v>
      </c>
      <c r="AV73">
        <v>5</v>
      </c>
      <c r="AW73">
        <v>0</v>
      </c>
      <c r="AX73">
        <v>40</v>
      </c>
      <c r="AY73" s="229"/>
      <c r="AZ73" s="229"/>
      <c r="BA73" s="229"/>
      <c r="BB73" s="151"/>
      <c r="BC73">
        <v>6</v>
      </c>
      <c r="BD73">
        <v>2</v>
      </c>
      <c r="BE73">
        <v>0</v>
      </c>
      <c r="BF73" s="57">
        <v>2</v>
      </c>
      <c r="BG73" s="57">
        <v>2</v>
      </c>
      <c r="BH73" s="57">
        <v>3</v>
      </c>
      <c r="BI73" s="57">
        <v>11.3</v>
      </c>
      <c r="BJ73" s="189">
        <f t="shared" si="69"/>
        <v>103</v>
      </c>
      <c r="BK73" s="173">
        <f t="shared" si="70"/>
        <v>71</v>
      </c>
      <c r="BL73" s="86">
        <v>10</v>
      </c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126"/>
      <c r="CA73" s="97"/>
      <c r="CB73" s="96"/>
      <c r="CC73" s="96"/>
      <c r="CD73" s="96"/>
      <c r="CE73" s="96"/>
      <c r="CF73" s="96"/>
      <c r="CG73" s="96"/>
      <c r="CH73" s="96"/>
      <c r="CI73" s="96"/>
      <c r="CJ73" s="96"/>
      <c r="CK73" s="96"/>
      <c r="CL73" s="96"/>
      <c r="CM73" s="61"/>
      <c r="CN73" s="61"/>
      <c r="CO73" s="126"/>
      <c r="CP73" s="90"/>
      <c r="CQ73" s="90"/>
      <c r="CR73" s="69"/>
      <c r="CS73" s="69"/>
      <c r="CT73" s="69"/>
      <c r="CU73" s="69"/>
      <c r="CV73" s="90"/>
      <c r="CW73" s="69"/>
      <c r="CX73" s="69"/>
      <c r="CY73" s="69"/>
      <c r="CZ73" s="69"/>
      <c r="DA73" s="90"/>
      <c r="DB73" s="69"/>
      <c r="DC73" s="69"/>
      <c r="DD73" s="69"/>
      <c r="DE73" s="69"/>
      <c r="DF73" s="131"/>
      <c r="DG73" s="254">
        <f t="shared" si="44"/>
        <v>60</v>
      </c>
      <c r="DH73" s="254" t="str">
        <f t="shared" si="45"/>
        <v>Burn</v>
      </c>
      <c r="DI73" s="254">
        <f t="shared" si="46"/>
        <v>103</v>
      </c>
      <c r="DJ73" s="254">
        <f t="shared" si="47"/>
        <v>71</v>
      </c>
      <c r="DK73" s="121">
        <f t="shared" si="48"/>
        <v>51.842287388962959</v>
      </c>
      <c r="DL73" s="121">
        <f t="shared" si="49"/>
        <v>0</v>
      </c>
      <c r="DM73" s="121">
        <f t="shared" si="50"/>
        <v>50.152886582050527</v>
      </c>
      <c r="DN73" s="121">
        <f t="shared" si="51"/>
        <v>0.21166993732548642</v>
      </c>
      <c r="DO73" s="121">
        <f t="shared" si="52"/>
        <v>0.97876575605150229</v>
      </c>
      <c r="DP73" s="121">
        <f t="shared" si="53"/>
        <v>0</v>
      </c>
      <c r="DQ73" s="121">
        <f t="shared" si="54"/>
        <v>4.3941025365785453</v>
      </c>
      <c r="DR73" s="121">
        <f t="shared" si="55"/>
        <v>0</v>
      </c>
      <c r="DS73" s="121">
        <f t="shared" si="56"/>
        <v>0</v>
      </c>
      <c r="DT73" s="121">
        <f t="shared" si="57"/>
        <v>0</v>
      </c>
      <c r="DU73" s="121">
        <f t="shared" si="58"/>
        <v>0</v>
      </c>
      <c r="DV73" s="122">
        <f t="shared" si="59"/>
        <v>20</v>
      </c>
      <c r="DW73" s="157"/>
      <c r="DX73" s="157">
        <f t="shared" si="60"/>
        <v>60</v>
      </c>
      <c r="DY73" s="157">
        <f t="shared" si="18"/>
        <v>347</v>
      </c>
      <c r="DZ73" s="238" t="e">
        <f>#REF!</f>
        <v>#REF!</v>
      </c>
      <c r="EA73" s="180"/>
      <c r="EB73" s="180"/>
      <c r="EC73" s="180"/>
      <c r="ED73" s="180"/>
      <c r="EE73" s="180"/>
      <c r="EF73" s="180"/>
      <c r="EG73" s="180"/>
      <c r="EH73" s="180"/>
      <c r="EI73" s="180"/>
      <c r="EJ73" s="180"/>
      <c r="EK73" s="180"/>
      <c r="EL73" s="180"/>
      <c r="EM73" s="180"/>
      <c r="EN73" s="50">
        <f t="shared" si="61"/>
        <v>8.7192073170731701E-2</v>
      </c>
      <c r="EO73" s="50">
        <f t="shared" si="62"/>
        <v>0.55640243902439024</v>
      </c>
      <c r="EP73" s="55">
        <f t="shared" si="63"/>
        <v>0</v>
      </c>
      <c r="EQ73" s="50">
        <f>4.656*AR73*(((BL73/2.54)^2)+((BM73/2.54)^2)+((BN73/2.54)^2)+((BO73)/2.54^2)+((BP73/2.54)^2)+((BQ73/2.54)^2)+((BR73/2.54)^2)+((BS73/2.54)^2)+((BT73/2.54)^2)+((BU73/2.54)^2)+((BV73/2.54)^2)+((BW73/2.54)^2)+((BX73/2.54)^2)+((BY73/2.54)^2)+((BZ73/2.54)^2))/(BI73*3.28)</f>
        <v>1.947122391978434</v>
      </c>
      <c r="ER73" s="50">
        <f>3.492*AR73*((CA73/2.54)^2 + (CB73/2.54)^2 + (CC73/2.54)^2 + (CD73/2.54)^2 + (CE73/2.54)^2 + (CF73/2.54)^2 + (CG73/2.54)^2 +(CH73/2.54)^2 +(CI73/2.54)^2 + (CJ73/2.54)^2 +(CK73/2.54)^2 + (CL73/2.54)^2 +(CM73/2.54)^2 + (CN73/2.54)^2 + (CO73/2.54)^2)/(BI73*3.28)</f>
        <v>0</v>
      </c>
      <c r="ES73" s="50">
        <f t="shared" si="19"/>
        <v>0</v>
      </c>
      <c r="ET73" s="50">
        <f t="shared" si="20"/>
        <v>0</v>
      </c>
      <c r="EU73" s="50">
        <f t="shared" si="21"/>
        <v>0</v>
      </c>
      <c r="EV73" s="56">
        <f t="shared" si="64"/>
        <v>0.64359451219512198</v>
      </c>
      <c r="EW73" s="56">
        <f t="shared" si="65"/>
        <v>1.947122391978434</v>
      </c>
      <c r="EX73" s="56">
        <f t="shared" si="71"/>
        <v>23.329029325033332</v>
      </c>
      <c r="EY73" s="56">
        <f t="shared" si="72"/>
        <v>0</v>
      </c>
      <c r="EZ73" s="56">
        <f t="shared" si="68"/>
        <v>2.590716904173556</v>
      </c>
      <c r="FA73" s="56"/>
      <c r="FB73" s="56"/>
      <c r="FC73" s="56"/>
      <c r="FD73" s="54"/>
    </row>
    <row r="74" spans="1:160" s="45" customFormat="1" ht="18" customHeight="1">
      <c r="A74" s="6"/>
      <c r="B74">
        <v>60</v>
      </c>
      <c r="C74" s="66" t="s">
        <v>389</v>
      </c>
      <c r="D74">
        <v>103</v>
      </c>
      <c r="E74" s="171">
        <v>2009</v>
      </c>
      <c r="F74">
        <v>347</v>
      </c>
      <c r="G74" s="144"/>
      <c r="H74" s="144">
        <v>14.734221810000001</v>
      </c>
      <c r="I74" s="144"/>
      <c r="J74" s="144"/>
      <c r="K74" s="144">
        <v>5.683232939999999</v>
      </c>
      <c r="L74" s="144">
        <v>24.670297575000003</v>
      </c>
      <c r="M74" s="144">
        <v>5.9395875</v>
      </c>
      <c r="N74" s="230"/>
      <c r="O74" s="230"/>
      <c r="P74" s="80"/>
      <c r="Q74" s="230">
        <f t="shared" si="22"/>
        <v>51.027339825000006</v>
      </c>
      <c r="R74" s="52">
        <f t="shared" si="23"/>
        <v>0.85915994913027005</v>
      </c>
      <c r="S74" s="52">
        <f t="shared" si="24"/>
        <v>1.4812082111132274</v>
      </c>
      <c r="T74" s="52">
        <f t="shared" si="25"/>
        <v>1.4329396166300152</v>
      </c>
      <c r="U74" s="52">
        <f t="shared" si="26"/>
        <v>9.4580511352376773E-2</v>
      </c>
      <c r="V74" s="52">
        <f t="shared" si="27"/>
        <v>1.3402602629295499</v>
      </c>
      <c r="W74" s="52">
        <f t="shared" si="28"/>
        <v>16.255963140609396</v>
      </c>
      <c r="X74" s="52">
        <f t="shared" si="29"/>
        <v>82.88870668521372</v>
      </c>
      <c r="Y74" s="52">
        <f t="shared" si="30"/>
        <v>1.0259987224848439</v>
      </c>
      <c r="Z74" s="52">
        <f t="shared" si="31"/>
        <v>1.0211137623398536</v>
      </c>
      <c r="AA74" s="52">
        <f t="shared" si="32"/>
        <v>1.0277222366519867</v>
      </c>
      <c r="AB74" s="52">
        <f t="shared" si="33"/>
        <v>1.0401057413147248</v>
      </c>
      <c r="AC74" s="52">
        <f t="shared" si="34"/>
        <v>0.58921567110911022</v>
      </c>
      <c r="AD74" s="52">
        <f t="shared" si="35"/>
        <v>0.57956257804097677</v>
      </c>
      <c r="AE74" s="52">
        <f t="shared" si="36"/>
        <v>0.55921454751144284</v>
      </c>
      <c r="AF74" s="52">
        <f t="shared" si="37"/>
        <v>0.38686191484899729</v>
      </c>
      <c r="AG74" s="52">
        <f t="shared" si="38"/>
        <v>0.36</v>
      </c>
      <c r="AH74" s="52">
        <f t="shared" si="39"/>
        <v>0.37343095742449861</v>
      </c>
      <c r="AI74" s="64" t="s">
        <v>152</v>
      </c>
      <c r="AJ74" s="64"/>
      <c r="AK74" s="64"/>
      <c r="AL74" s="45">
        <f t="shared" si="40"/>
        <v>347</v>
      </c>
      <c r="AM74" s="65"/>
      <c r="AN74" s="145" t="e">
        <f>#REF!</f>
        <v>#REF!</v>
      </c>
      <c r="AO74" s="149"/>
      <c r="AP74" s="183"/>
      <c r="AQ74" s="149"/>
      <c r="AR74" s="147">
        <f t="shared" si="41"/>
        <v>1</v>
      </c>
      <c r="AS74">
        <v>1</v>
      </c>
      <c r="AT74">
        <v>1</v>
      </c>
      <c r="AU74">
        <v>113</v>
      </c>
      <c r="AV74">
        <v>2</v>
      </c>
      <c r="AW74">
        <v>5</v>
      </c>
      <c r="AX74">
        <v>5</v>
      </c>
      <c r="AY74" s="229"/>
      <c r="AZ74" s="229"/>
      <c r="BA74" s="229"/>
      <c r="BB74" s="151"/>
      <c r="BC74">
        <v>52</v>
      </c>
      <c r="BD74">
        <v>10</v>
      </c>
      <c r="BE74">
        <v>0</v>
      </c>
      <c r="BF74" s="57">
        <v>2</v>
      </c>
      <c r="BG74" s="57">
        <v>2</v>
      </c>
      <c r="BH74" s="57">
        <v>3</v>
      </c>
      <c r="BI74" s="57">
        <v>11.3</v>
      </c>
      <c r="BJ74" s="189">
        <f t="shared" si="69"/>
        <v>103</v>
      </c>
      <c r="BK74" s="173">
        <f t="shared" si="70"/>
        <v>347</v>
      </c>
      <c r="BL74" s="86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126"/>
      <c r="CA74" s="97">
        <v>12</v>
      </c>
      <c r="CB74" s="96">
        <v>8</v>
      </c>
      <c r="CC74" s="96"/>
      <c r="CD74" s="96"/>
      <c r="CE74" s="96"/>
      <c r="CF74" s="96"/>
      <c r="CG74" s="96"/>
      <c r="CH74" s="96"/>
      <c r="CI74" s="96"/>
      <c r="CJ74" s="96"/>
      <c r="CK74" s="96"/>
      <c r="CL74" s="96"/>
      <c r="CM74" s="61"/>
      <c r="CN74" s="61"/>
      <c r="CO74" s="126"/>
      <c r="CP74" s="90"/>
      <c r="CQ74" s="90"/>
      <c r="CR74" s="69"/>
      <c r="CS74" s="69"/>
      <c r="CT74" s="69"/>
      <c r="CU74" s="69"/>
      <c r="CV74" s="90"/>
      <c r="CW74" s="69"/>
      <c r="CX74" s="69"/>
      <c r="CY74" s="69"/>
      <c r="CZ74" s="69"/>
      <c r="DA74" s="90"/>
      <c r="DB74" s="69"/>
      <c r="DC74" s="69"/>
      <c r="DD74" s="69"/>
      <c r="DE74" s="69"/>
      <c r="DF74" s="131"/>
      <c r="DG74" s="254">
        <f t="shared" si="44"/>
        <v>60</v>
      </c>
      <c r="DH74" s="254" t="str">
        <f t="shared" si="45"/>
        <v>Burn</v>
      </c>
      <c r="DI74" s="254">
        <f t="shared" si="46"/>
        <v>103</v>
      </c>
      <c r="DJ74" s="254">
        <f t="shared" si="47"/>
        <v>347</v>
      </c>
      <c r="DK74" s="121">
        <f t="shared" si="48"/>
        <v>22.218123166698412</v>
      </c>
      <c r="DL74" s="121">
        <f t="shared" si="49"/>
        <v>25.774798473908103</v>
      </c>
      <c r="DM74" s="121">
        <f t="shared" si="50"/>
        <v>64.482282748350684</v>
      </c>
      <c r="DN74" s="121">
        <f t="shared" si="51"/>
        <v>1.8344727901542157</v>
      </c>
      <c r="DO74" s="121">
        <f t="shared" si="52"/>
        <v>4.8938287802575111</v>
      </c>
      <c r="DP74" s="121">
        <f t="shared" si="53"/>
        <v>0</v>
      </c>
      <c r="DQ74" s="121">
        <f t="shared" si="54"/>
        <v>0</v>
      </c>
      <c r="DR74" s="121">
        <f t="shared" si="55"/>
        <v>8.5051121681861837</v>
      </c>
      <c r="DS74" s="121">
        <f t="shared" si="56"/>
        <v>0</v>
      </c>
      <c r="DT74" s="121">
        <f t="shared" si="57"/>
        <v>0</v>
      </c>
      <c r="DU74" s="121">
        <f t="shared" si="58"/>
        <v>0</v>
      </c>
      <c r="DV74" s="122">
        <f t="shared" si="59"/>
        <v>59</v>
      </c>
      <c r="DW74" s="157"/>
      <c r="DX74" s="157">
        <f t="shared" si="60"/>
        <v>60</v>
      </c>
      <c r="DY74" s="157">
        <f t="shared" si="18"/>
        <v>30</v>
      </c>
      <c r="DZ74" s="238" t="e">
        <f>#REF!</f>
        <v>#REF!</v>
      </c>
      <c r="EA74" s="180"/>
      <c r="EB74" s="180"/>
      <c r="EC74" s="180"/>
      <c r="ED74" s="180"/>
      <c r="EE74" s="180"/>
      <c r="EF74" s="180"/>
      <c r="EG74" s="180"/>
      <c r="EH74" s="180"/>
      <c r="EI74" s="180"/>
      <c r="EJ74" s="180"/>
      <c r="EK74" s="180"/>
      <c r="EL74" s="180"/>
      <c r="EM74" s="180"/>
      <c r="EN74" s="50">
        <f t="shared" si="61"/>
        <v>0.75566463414634155</v>
      </c>
      <c r="EO74" s="50">
        <f t="shared" si="62"/>
        <v>2.7820121951219514</v>
      </c>
      <c r="EP74" s="55">
        <f t="shared" si="63"/>
        <v>0</v>
      </c>
      <c r="EQ74" s="50">
        <f>4.656*AR74*(((BL74/2.54)^2)+((BM74/2.54)^2)+((BN74/2.54)^2)+((BO74)/2.54^2)+((BP74/2.54)^2)+((BQ74/2.54)^2)+((BR74/2.54)^2)+((BS74/2.54)^2)+((BT74/2.54)^2)+((BU74/2.54)^2)+((BV74/2.54)^2)+((BW74/2.54)^2)+((BX74/2.54)^2)+((BY74/2.54)^2)+((BZ74/2.54)^2))/(BI74*3.28)</f>
        <v>0</v>
      </c>
      <c r="ER74" s="50">
        <f>3.492*AR74*((CA74/2.54)^2 + (CB74/2.54)^2 + (CC74/2.54)^2 + (CD74/2.54)^2 + (CE74/2.54)^2 + (CF74/2.54)^2 + (CG74/2.54)^2 +(CH74/2.54)^2 +(CI74/2.54)^2 + (CJ74/2.54)^2 +(CK74/2.54)^2 + (CL74/2.54)^2 +(CM74/2.54)^2 + (CN74/2.54)^2 + (CO74/2.54)^2)/(BI74*3.28)</f>
        <v>3.0375109314863558</v>
      </c>
      <c r="ES74" s="50">
        <f t="shared" si="19"/>
        <v>0</v>
      </c>
      <c r="ET74" s="50">
        <f t="shared" si="20"/>
        <v>0</v>
      </c>
      <c r="EU74" s="50">
        <f t="shared" si="21"/>
        <v>0</v>
      </c>
      <c r="EV74" s="56">
        <f t="shared" si="64"/>
        <v>3.537676829268293</v>
      </c>
      <c r="EW74" s="56">
        <f t="shared" si="65"/>
        <v>3.0375109314863558</v>
      </c>
      <c r="EX74" s="56">
        <f t="shared" si="71"/>
        <v>9.9981554250142857</v>
      </c>
      <c r="EY74" s="56">
        <f t="shared" si="72"/>
        <v>11.598659313258647</v>
      </c>
      <c r="EZ74" s="56">
        <f t="shared" si="68"/>
        <v>6.5751877607546483</v>
      </c>
      <c r="FA74" s="56"/>
      <c r="FB74" s="56"/>
      <c r="FC74" s="56"/>
      <c r="FD74" s="54"/>
    </row>
    <row r="75" spans="1:160" s="45" customFormat="1" ht="18" customHeight="1">
      <c r="A75" s="6"/>
      <c r="B75">
        <v>60</v>
      </c>
      <c r="C75" s="66" t="s">
        <v>389</v>
      </c>
      <c r="D75">
        <v>104</v>
      </c>
      <c r="E75" s="171">
        <v>2009</v>
      </c>
      <c r="F75">
        <v>30</v>
      </c>
      <c r="G75" s="144">
        <v>0.41853966000000004</v>
      </c>
      <c r="H75" s="144">
        <v>12.147722895000001</v>
      </c>
      <c r="I75" s="144"/>
      <c r="J75" s="144"/>
      <c r="K75" s="144">
        <v>7.7299853400000007</v>
      </c>
      <c r="L75" s="144">
        <v>19.208331449999999</v>
      </c>
      <c r="M75" s="144"/>
      <c r="N75" s="230"/>
      <c r="O75" s="230"/>
      <c r="P75" s="80"/>
      <c r="Q75" s="230">
        <f t="shared" si="22"/>
        <v>39.504579344999996</v>
      </c>
      <c r="R75" s="52">
        <f t="shared" si="23"/>
        <v>0.87760548165533203</v>
      </c>
      <c r="S75" s="52">
        <f t="shared" si="24"/>
        <v>1.4468198024103023</v>
      </c>
      <c r="T75" s="52">
        <f t="shared" si="25"/>
        <v>1.3992711050539604</v>
      </c>
      <c r="U75" s="52">
        <f t="shared" si="26"/>
        <v>0.10270137831662565</v>
      </c>
      <c r="V75" s="52">
        <f t="shared" si="27"/>
        <v>1.3635979327487258</v>
      </c>
      <c r="W75" s="52">
        <f t="shared" si="28"/>
        <v>16.853190928985708</v>
      </c>
      <c r="X75" s="52">
        <f t="shared" si="29"/>
        <v>81.293917980940847</v>
      </c>
      <c r="Y75" s="52">
        <f t="shared" si="30"/>
        <v>1.0249682521458072</v>
      </c>
      <c r="Z75" s="52">
        <f t="shared" si="31"/>
        <v>1.0219567314645963</v>
      </c>
      <c r="AA75" s="52">
        <f t="shared" si="32"/>
        <v>1.0279373214105541</v>
      </c>
      <c r="AB75" s="52">
        <f t="shared" si="33"/>
        <v>1.0399619970108558</v>
      </c>
      <c r="AC75" s="52">
        <f t="shared" si="34"/>
        <v>0.58639969641347411</v>
      </c>
      <c r="AD75" s="52">
        <f t="shared" si="35"/>
        <v>0.57794959807589374</v>
      </c>
      <c r="AE75" s="52">
        <f t="shared" si="36"/>
        <v>0.555963994081355</v>
      </c>
      <c r="AF75" s="52">
        <f t="shared" si="37"/>
        <v>0.37791591428601251</v>
      </c>
      <c r="AG75" s="52">
        <f t="shared" si="38"/>
        <v>0.36</v>
      </c>
      <c r="AH75" s="52">
        <f t="shared" si="39"/>
        <v>0.36895795714300628</v>
      </c>
      <c r="AI75" s="64" t="s">
        <v>152</v>
      </c>
      <c r="AJ75" s="62"/>
      <c r="AK75" s="62"/>
      <c r="AL75" s="45">
        <f t="shared" si="40"/>
        <v>30</v>
      </c>
      <c r="AM75" s="65"/>
      <c r="AN75" s="145" t="e">
        <f>#REF!</f>
        <v>#REF!</v>
      </c>
      <c r="AO75" s="149"/>
      <c r="AP75" s="183"/>
      <c r="AQ75" s="149"/>
      <c r="AR75" s="147">
        <f t="shared" si="41"/>
        <v>1</v>
      </c>
      <c r="AS75">
        <v>4</v>
      </c>
      <c r="AT75">
        <v>0</v>
      </c>
      <c r="AU75">
        <v>7</v>
      </c>
      <c r="AV75">
        <v>1</v>
      </c>
      <c r="AW75">
        <v>1</v>
      </c>
      <c r="AX75">
        <v>0</v>
      </c>
      <c r="AY75" s="229"/>
      <c r="AZ75" s="229"/>
      <c r="BA75" s="229"/>
      <c r="BB75" s="148"/>
      <c r="BC75">
        <v>41</v>
      </c>
      <c r="BD75">
        <v>9</v>
      </c>
      <c r="BE75">
        <v>0</v>
      </c>
      <c r="BF75" s="57">
        <v>2</v>
      </c>
      <c r="BG75" s="57">
        <v>2</v>
      </c>
      <c r="BH75" s="57">
        <v>3</v>
      </c>
      <c r="BI75" s="57">
        <v>11.3</v>
      </c>
      <c r="BJ75" s="189">
        <f t="shared" si="69"/>
        <v>104</v>
      </c>
      <c r="BK75" s="173">
        <f t="shared" si="70"/>
        <v>30</v>
      </c>
      <c r="BL75" s="87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128"/>
      <c r="CA75" s="99"/>
      <c r="CB75" s="98"/>
      <c r="CC75" s="98"/>
      <c r="CD75" s="98"/>
      <c r="CE75" s="98"/>
      <c r="CF75" s="98"/>
      <c r="CG75" s="98"/>
      <c r="CH75" s="98"/>
      <c r="CI75" s="98"/>
      <c r="CJ75" s="98"/>
      <c r="CK75" s="98"/>
      <c r="CL75" s="98"/>
      <c r="CM75" s="62"/>
      <c r="CN75" s="62"/>
      <c r="CO75" s="128"/>
      <c r="CP75" s="88"/>
      <c r="CQ75" s="88"/>
      <c r="CR75" s="63"/>
      <c r="CS75" s="63"/>
      <c r="CT75" s="63"/>
      <c r="CU75" s="63"/>
      <c r="CV75" s="88"/>
      <c r="CW75" s="63"/>
      <c r="CX75" s="63"/>
      <c r="CY75" s="63"/>
      <c r="CZ75" s="63"/>
      <c r="DA75" s="88"/>
      <c r="DB75" s="63"/>
      <c r="DC75" s="63"/>
      <c r="DD75" s="63"/>
      <c r="DE75" s="63"/>
      <c r="DF75" s="131"/>
      <c r="DG75" s="254">
        <f t="shared" si="44"/>
        <v>60</v>
      </c>
      <c r="DH75" s="254" t="str">
        <f t="shared" si="45"/>
        <v>Burn</v>
      </c>
      <c r="DI75" s="254">
        <f t="shared" si="46"/>
        <v>104</v>
      </c>
      <c r="DJ75" s="254">
        <f t="shared" si="47"/>
        <v>30</v>
      </c>
      <c r="DK75" s="121">
        <f t="shared" si="48"/>
        <v>36.170495060257558</v>
      </c>
      <c r="DL75" s="121">
        <f t="shared" si="49"/>
        <v>4.3880274082766597</v>
      </c>
      <c r="DM75" s="121">
        <f t="shared" si="50"/>
        <v>41.978133151618813</v>
      </c>
      <c r="DN75" s="121">
        <f t="shared" si="51"/>
        <v>1.5615268034175527</v>
      </c>
      <c r="DO75" s="121">
        <f t="shared" si="52"/>
        <v>4.4723571962864535</v>
      </c>
      <c r="DP75" s="121">
        <f t="shared" si="53"/>
        <v>0</v>
      </c>
      <c r="DQ75" s="121">
        <f t="shared" si="54"/>
        <v>0</v>
      </c>
      <c r="DR75" s="121">
        <f t="shared" si="55"/>
        <v>0</v>
      </c>
      <c r="DS75" s="121">
        <f t="shared" si="56"/>
        <v>0</v>
      </c>
      <c r="DT75" s="121">
        <f t="shared" si="57"/>
        <v>0</v>
      </c>
      <c r="DU75" s="121">
        <f t="shared" si="58"/>
        <v>0</v>
      </c>
      <c r="DV75" s="122">
        <f t="shared" si="59"/>
        <v>3.5</v>
      </c>
      <c r="DW75" s="157"/>
      <c r="DX75" s="157">
        <f t="shared" si="60"/>
        <v>60</v>
      </c>
      <c r="DY75" s="157">
        <f t="shared" si="18"/>
        <v>95</v>
      </c>
      <c r="DZ75" s="238" t="e">
        <f>#REF!</f>
        <v>#REF!</v>
      </c>
      <c r="EA75" s="180"/>
      <c r="EB75" s="180"/>
      <c r="EC75" s="180"/>
      <c r="ED75" s="180"/>
      <c r="EE75" s="180"/>
      <c r="EF75" s="180"/>
      <c r="EG75" s="180"/>
      <c r="EH75" s="180"/>
      <c r="EI75" s="180"/>
      <c r="EJ75" s="180"/>
      <c r="EK75" s="180"/>
      <c r="EL75" s="180"/>
      <c r="EM75" s="180"/>
      <c r="EN75" s="50">
        <f t="shared" si="61"/>
        <v>0.59581249999999997</v>
      </c>
      <c r="EO75" s="50">
        <f t="shared" si="62"/>
        <v>2.5038109756097562</v>
      </c>
      <c r="EP75" s="55">
        <f t="shared" si="63"/>
        <v>0</v>
      </c>
      <c r="EQ75" s="50">
        <f>4.656*AR75*(((BL75/2.54)^2)+((BM75/2.54)^2)+((BN75/2.54)^2)+((BO75)/2.54^2)+((BP75/2.54)^2)+((BQ75/2.54)^2)+((BR75/2.54)^2)+((BS75/2.54)^2)+((BT75/2.54)^2)+((BU75/2.54)^2)+((BV75/2.54)^2)+((BW75/2.54)^2)+((BX75/2.54)^2)+((BY75/2.54)^2)+((BZ75/2.54)^2))/(BI75*3.28)</f>
        <v>0</v>
      </c>
      <c r="ER75" s="50">
        <f>3.492*AR75*((CA75/2.54)^2 + (CB75/2.54)^2 + (CC75/2.54)^2 + (CD75/2.54)^2 + (CE75/2.54)^2 + (CF75/2.54)^2 + (CG75/2.54)^2 +(CH75/2.54)^2 +(CI75/2.54)^2 + (CJ75/2.54)^2 +(CK75/2.54)^2 + (CL75/2.54)^2 +(CM75/2.54)^2 + (CN75/2.54)^2 + (CO75/2.54)^2)/(BI75*3.28)</f>
        <v>0</v>
      </c>
      <c r="ES75" s="50">
        <f t="shared" si="19"/>
        <v>0</v>
      </c>
      <c r="ET75" s="50">
        <f t="shared" si="20"/>
        <v>0</v>
      </c>
      <c r="EU75" s="50">
        <f t="shared" si="21"/>
        <v>0</v>
      </c>
      <c r="EV75" s="56">
        <f t="shared" si="64"/>
        <v>3.0996234756097563</v>
      </c>
      <c r="EW75" s="56">
        <f t="shared" si="65"/>
        <v>0</v>
      </c>
      <c r="EX75" s="56">
        <f t="shared" si="71"/>
        <v>16.2767227771159</v>
      </c>
      <c r="EY75" s="56">
        <f t="shared" si="72"/>
        <v>1.974612333724497</v>
      </c>
      <c r="EZ75" s="56">
        <f t="shared" si="68"/>
        <v>3.0996234756097563</v>
      </c>
      <c r="FA75" s="56"/>
      <c r="FB75" s="56"/>
      <c r="FC75" s="56"/>
      <c r="FD75" s="54"/>
    </row>
    <row r="76" spans="1:160" s="45" customFormat="1" ht="18" customHeight="1">
      <c r="A76" s="6"/>
      <c r="B76">
        <v>60</v>
      </c>
      <c r="C76" s="66" t="s">
        <v>389</v>
      </c>
      <c r="D76">
        <v>104</v>
      </c>
      <c r="E76" s="171">
        <v>2009</v>
      </c>
      <c r="F76">
        <v>95</v>
      </c>
      <c r="G76" s="144">
        <v>0.41853966000000004</v>
      </c>
      <c r="H76" s="144">
        <v>12.147722895000001</v>
      </c>
      <c r="I76" s="144"/>
      <c r="J76" s="144"/>
      <c r="K76" s="144">
        <v>7.7299853400000007</v>
      </c>
      <c r="L76" s="144">
        <v>19.208331449999999</v>
      </c>
      <c r="M76" s="144"/>
      <c r="N76" s="230"/>
      <c r="O76" s="230"/>
      <c r="P76" s="80"/>
      <c r="Q76" s="230">
        <f t="shared" si="22"/>
        <v>39.504579344999996</v>
      </c>
      <c r="R76" s="52">
        <f t="shared" si="23"/>
        <v>0.87760548165533203</v>
      </c>
      <c r="S76" s="52">
        <f t="shared" si="24"/>
        <v>1.4468198024103023</v>
      </c>
      <c r="T76" s="52">
        <f t="shared" si="25"/>
        <v>1.3992711050539604</v>
      </c>
      <c r="U76" s="52">
        <f t="shared" si="26"/>
        <v>0.10270137831662565</v>
      </c>
      <c r="V76" s="52">
        <f t="shared" si="27"/>
        <v>1.3635979327487258</v>
      </c>
      <c r="W76" s="52">
        <f t="shared" si="28"/>
        <v>16.853190928985708</v>
      </c>
      <c r="X76" s="52">
        <f t="shared" si="29"/>
        <v>81.293917980940847</v>
      </c>
      <c r="Y76" s="52">
        <f t="shared" si="30"/>
        <v>1.0249682521458072</v>
      </c>
      <c r="Z76" s="52">
        <f t="shared" si="31"/>
        <v>1.0219567314645963</v>
      </c>
      <c r="AA76" s="52">
        <f t="shared" si="32"/>
        <v>1.0279373214105541</v>
      </c>
      <c r="AB76" s="52">
        <f t="shared" si="33"/>
        <v>1.0399619970108558</v>
      </c>
      <c r="AC76" s="52">
        <f t="shared" si="34"/>
        <v>0.58639969641347411</v>
      </c>
      <c r="AD76" s="52">
        <f t="shared" si="35"/>
        <v>0.57794959807589374</v>
      </c>
      <c r="AE76" s="52">
        <f t="shared" si="36"/>
        <v>0.555963994081355</v>
      </c>
      <c r="AF76" s="52">
        <f t="shared" si="37"/>
        <v>0.37791591428601251</v>
      </c>
      <c r="AG76" s="52">
        <f t="shared" si="38"/>
        <v>0.36</v>
      </c>
      <c r="AH76" s="52">
        <f t="shared" si="39"/>
        <v>0.36895795714300628</v>
      </c>
      <c r="AI76" s="64" t="s">
        <v>152</v>
      </c>
      <c r="AJ76" s="62"/>
      <c r="AK76" s="62"/>
      <c r="AL76" s="45">
        <f t="shared" si="40"/>
        <v>95</v>
      </c>
      <c r="AM76" s="65"/>
      <c r="AN76" s="145" t="e">
        <f>#REF!</f>
        <v>#REF!</v>
      </c>
      <c r="AO76" s="149"/>
      <c r="AP76" s="183"/>
      <c r="AQ76" s="149"/>
      <c r="AR76" s="147">
        <f t="shared" si="41"/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 s="229"/>
      <c r="AZ76" s="229"/>
      <c r="BA76" s="229"/>
      <c r="BB76" s="148"/>
      <c r="BC76">
        <v>28</v>
      </c>
      <c r="BD76">
        <v>0</v>
      </c>
      <c r="BE76">
        <v>0</v>
      </c>
      <c r="BF76" s="57">
        <v>2</v>
      </c>
      <c r="BG76" s="57">
        <v>2</v>
      </c>
      <c r="BH76" s="57">
        <v>3</v>
      </c>
      <c r="BI76" s="57">
        <v>11.3</v>
      </c>
      <c r="BJ76" s="189">
        <f t="shared" si="69"/>
        <v>104</v>
      </c>
      <c r="BK76" s="173">
        <f t="shared" si="70"/>
        <v>95</v>
      </c>
      <c r="BL76" s="87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128"/>
      <c r="CA76" s="99"/>
      <c r="CB76" s="98"/>
      <c r="CC76" s="98"/>
      <c r="CD76" s="98"/>
      <c r="CE76" s="98"/>
      <c r="CF76" s="98"/>
      <c r="CG76" s="98"/>
      <c r="CH76" s="98"/>
      <c r="CI76" s="98"/>
      <c r="CJ76" s="98"/>
      <c r="CK76" s="98"/>
      <c r="CL76" s="98"/>
      <c r="CM76" s="62"/>
      <c r="CN76" s="62"/>
      <c r="CO76" s="128"/>
      <c r="CP76" s="88"/>
      <c r="CQ76" s="88"/>
      <c r="CR76" s="63"/>
      <c r="CS76" s="63"/>
      <c r="CT76" s="63"/>
      <c r="CU76" s="63"/>
      <c r="CV76" s="88"/>
      <c r="CW76" s="63"/>
      <c r="CX76" s="63"/>
      <c r="CY76" s="63"/>
      <c r="CZ76" s="63"/>
      <c r="DA76" s="88"/>
      <c r="DB76" s="63"/>
      <c r="DC76" s="63"/>
      <c r="DD76" s="63"/>
      <c r="DE76" s="63"/>
      <c r="DF76" s="131"/>
      <c r="DG76" s="254">
        <f t="shared" si="44"/>
        <v>60</v>
      </c>
      <c r="DH76" s="254" t="str">
        <f t="shared" si="45"/>
        <v>Burn</v>
      </c>
      <c r="DI76" s="254">
        <f t="shared" si="46"/>
        <v>104</v>
      </c>
      <c r="DJ76" s="254">
        <f t="shared" si="47"/>
        <v>95</v>
      </c>
      <c r="DK76" s="121">
        <f t="shared" si="48"/>
        <v>7.2340990120515114</v>
      </c>
      <c r="DL76" s="121">
        <f t="shared" si="49"/>
        <v>0</v>
      </c>
      <c r="DM76" s="121">
        <f t="shared" si="50"/>
        <v>6.9963555252698022</v>
      </c>
      <c r="DN76" s="121">
        <f t="shared" si="51"/>
        <v>1.0664085486754018</v>
      </c>
      <c r="DO76" s="121">
        <f t="shared" si="52"/>
        <v>0</v>
      </c>
      <c r="DP76" s="121">
        <f t="shared" si="53"/>
        <v>0</v>
      </c>
      <c r="DQ76" s="121">
        <f t="shared" si="54"/>
        <v>0</v>
      </c>
      <c r="DR76" s="121">
        <f t="shared" si="55"/>
        <v>0</v>
      </c>
      <c r="DS76" s="121">
        <f t="shared" si="56"/>
        <v>0</v>
      </c>
      <c r="DT76" s="121">
        <f t="shared" si="57"/>
        <v>0</v>
      </c>
      <c r="DU76" s="121">
        <f t="shared" si="58"/>
        <v>0</v>
      </c>
      <c r="DV76" s="122">
        <f t="shared" si="59"/>
        <v>0</v>
      </c>
      <c r="DW76" s="157"/>
      <c r="DX76" s="157">
        <f t="shared" si="60"/>
        <v>60</v>
      </c>
      <c r="DY76" s="157">
        <f t="shared" si="18"/>
        <v>26</v>
      </c>
      <c r="DZ76" s="238" t="e">
        <f>#REF!</f>
        <v>#REF!</v>
      </c>
      <c r="EA76" s="180"/>
      <c r="EB76" s="180"/>
      <c r="EC76" s="180"/>
      <c r="ED76" s="180"/>
      <c r="EE76" s="180"/>
      <c r="EF76" s="180"/>
      <c r="EG76" s="180"/>
      <c r="EH76" s="180"/>
      <c r="EI76" s="180"/>
      <c r="EJ76" s="180"/>
      <c r="EK76" s="180"/>
      <c r="EL76" s="180"/>
      <c r="EM76" s="180"/>
      <c r="EN76" s="50"/>
      <c r="EO76" s="50"/>
      <c r="EP76" s="55"/>
      <c r="EQ76" s="50"/>
      <c r="ER76" s="50"/>
      <c r="ES76" s="50">
        <f t="shared" si="19"/>
        <v>0</v>
      </c>
      <c r="ET76" s="50">
        <f t="shared" si="20"/>
        <v>0</v>
      </c>
      <c r="EU76" s="50">
        <f t="shared" si="21"/>
        <v>0</v>
      </c>
      <c r="EV76" s="56"/>
      <c r="EW76" s="56"/>
      <c r="EX76" s="56">
        <f t="shared" si="71"/>
        <v>3.2553445554231804</v>
      </c>
      <c r="EY76" s="56">
        <f t="shared" si="72"/>
        <v>0</v>
      </c>
      <c r="EZ76" s="56"/>
      <c r="FA76" s="56"/>
      <c r="FB76" s="56"/>
      <c r="FC76" s="56"/>
      <c r="FD76" s="54"/>
    </row>
    <row r="77" spans="1:160" s="45" customFormat="1" ht="18" customHeight="1">
      <c r="A77" s="6"/>
      <c r="B77">
        <v>60</v>
      </c>
      <c r="C77" s="66" t="s">
        <v>389</v>
      </c>
      <c r="D77">
        <v>105</v>
      </c>
      <c r="E77" s="171">
        <v>2009</v>
      </c>
      <c r="F77">
        <v>26</v>
      </c>
      <c r="G77" s="144">
        <v>19.596888464999999</v>
      </c>
      <c r="H77" s="144">
        <v>24.100764764999997</v>
      </c>
      <c r="I77" s="144"/>
      <c r="J77" s="144"/>
      <c r="K77" s="144">
        <v>10.578474060000001</v>
      </c>
      <c r="L77" s="144"/>
      <c r="M77" s="144"/>
      <c r="N77" s="230"/>
      <c r="O77" s="144"/>
      <c r="P77" s="80"/>
      <c r="Q77" s="230">
        <f t="shared" si="22"/>
        <v>54.276127290000005</v>
      </c>
      <c r="R77" s="52">
        <f t="shared" si="23"/>
        <v>0.99949960097733404</v>
      </c>
      <c r="S77" s="52">
        <f t="shared" si="24"/>
        <v>1.5651057388358665</v>
      </c>
      <c r="T77" s="52">
        <f t="shared" si="25"/>
        <v>1.5467802133957298</v>
      </c>
      <c r="U77" s="52">
        <f t="shared" si="26"/>
        <v>0.11367555586425848</v>
      </c>
      <c r="V77" s="52">
        <f t="shared" si="27"/>
        <v>1.3268126626569048</v>
      </c>
      <c r="W77" s="52">
        <f t="shared" si="28"/>
        <v>17.17871621421186</v>
      </c>
      <c r="X77" s="52">
        <f t="shared" si="29"/>
        <v>111.52880202036424</v>
      </c>
      <c r="Y77" s="52">
        <f t="shared" si="30"/>
        <v>1.0236105907778372</v>
      </c>
      <c r="Z77" s="52">
        <f t="shared" si="31"/>
        <v>1.0219490104744353</v>
      </c>
      <c r="AA77" s="52">
        <f t="shared" si="32"/>
        <v>1.0244403987477271</v>
      </c>
      <c r="AB77" s="52">
        <f t="shared" si="33"/>
        <v>1.032201993738636</v>
      </c>
      <c r="AC77" s="52">
        <f t="shared" si="34"/>
        <v>0.5605404134352342</v>
      </c>
      <c r="AD77" s="52">
        <f t="shared" si="35"/>
        <v>0.54389802094887074</v>
      </c>
      <c r="AE77" s="52">
        <f t="shared" si="36"/>
        <v>0.54357810823462671</v>
      </c>
      <c r="AF77" s="52">
        <f t="shared" si="37"/>
        <v>0.37555567252502836</v>
      </c>
      <c r="AG77" s="52">
        <f t="shared" si="38"/>
        <v>0.36</v>
      </c>
      <c r="AH77" s="52">
        <f t="shared" si="39"/>
        <v>0.36777783626251415</v>
      </c>
      <c r="AI77" s="64" t="s">
        <v>152</v>
      </c>
      <c r="AJ77" s="62"/>
      <c r="AK77" s="62"/>
      <c r="AL77" s="45">
        <f t="shared" si="40"/>
        <v>26</v>
      </c>
      <c r="AM77" s="65"/>
      <c r="AN77" s="145" t="e">
        <f>#REF!</f>
        <v>#REF!</v>
      </c>
      <c r="AO77" s="149"/>
      <c r="AP77" s="183"/>
      <c r="AQ77" s="149"/>
      <c r="AR77" s="147">
        <f t="shared" si="41"/>
        <v>1</v>
      </c>
      <c r="AS77">
        <v>2</v>
      </c>
      <c r="AT77">
        <v>0</v>
      </c>
      <c r="AU77">
        <v>0</v>
      </c>
      <c r="AV77">
        <v>0</v>
      </c>
      <c r="AW77">
        <v>1</v>
      </c>
      <c r="AX77">
        <v>6</v>
      </c>
      <c r="AY77" s="229"/>
      <c r="AZ77" s="229"/>
      <c r="BA77" s="229"/>
      <c r="BB77" s="148"/>
      <c r="BC77">
        <v>16</v>
      </c>
      <c r="BD77">
        <v>4</v>
      </c>
      <c r="BE77">
        <v>1</v>
      </c>
      <c r="BF77" s="57">
        <v>2</v>
      </c>
      <c r="BG77" s="57">
        <v>2</v>
      </c>
      <c r="BH77" s="57">
        <v>3</v>
      </c>
      <c r="BI77" s="57">
        <v>11.3</v>
      </c>
      <c r="BJ77" s="189">
        <f t="shared" si="69"/>
        <v>105</v>
      </c>
      <c r="BK77" s="173">
        <f t="shared" si="70"/>
        <v>26</v>
      </c>
      <c r="BL77" s="87">
        <v>9</v>
      </c>
      <c r="BM77" s="62">
        <v>13</v>
      </c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2"/>
      <c r="BZ77" s="128"/>
      <c r="CA77" s="99"/>
      <c r="CB77" s="98"/>
      <c r="CC77" s="98"/>
      <c r="CD77" s="98"/>
      <c r="CE77" s="98"/>
      <c r="CF77" s="98"/>
      <c r="CG77" s="98"/>
      <c r="CH77" s="98"/>
      <c r="CI77" s="98"/>
      <c r="CJ77" s="98"/>
      <c r="CK77" s="98"/>
      <c r="CL77" s="98"/>
      <c r="CM77" s="62"/>
      <c r="CN77" s="62"/>
      <c r="CO77" s="128"/>
      <c r="CP77" s="88"/>
      <c r="CQ77" s="88"/>
      <c r="CR77" s="63"/>
      <c r="CS77" s="63"/>
      <c r="CT77" s="63"/>
      <c r="CU77" s="63"/>
      <c r="CV77" s="88"/>
      <c r="CW77" s="63"/>
      <c r="CX77" s="63"/>
      <c r="CY77" s="63"/>
      <c r="CZ77" s="63"/>
      <c r="DA77" s="88"/>
      <c r="DB77" s="63"/>
      <c r="DC77" s="63"/>
      <c r="DD77" s="63"/>
      <c r="DE77" s="63"/>
      <c r="DF77" s="131"/>
      <c r="DG77" s="254">
        <f t="shared" si="44"/>
        <v>60</v>
      </c>
      <c r="DH77" s="254" t="str">
        <f t="shared" si="45"/>
        <v>Burn</v>
      </c>
      <c r="DI77" s="254">
        <f t="shared" si="46"/>
        <v>105</v>
      </c>
      <c r="DJ77" s="254">
        <f t="shared" si="47"/>
        <v>26</v>
      </c>
      <c r="DK77" s="121">
        <f t="shared" si="48"/>
        <v>15.651057388358664</v>
      </c>
      <c r="DL77" s="121">
        <f t="shared" si="49"/>
        <v>4.99749800488667</v>
      </c>
      <c r="DM77" s="121">
        <f t="shared" si="50"/>
        <v>23.201703200935949</v>
      </c>
      <c r="DN77" s="121">
        <f t="shared" si="51"/>
        <v>0.64389334050592817</v>
      </c>
      <c r="DO77" s="121">
        <f t="shared" si="52"/>
        <v>1.8201260652091042</v>
      </c>
      <c r="DP77" s="121">
        <f t="shared" si="53"/>
        <v>3.9348960576798326</v>
      </c>
      <c r="DQ77" s="121">
        <f t="shared" si="54"/>
        <v>10.583169323057358</v>
      </c>
      <c r="DR77" s="121">
        <f t="shared" si="55"/>
        <v>0</v>
      </c>
      <c r="DS77" s="121">
        <f t="shared" si="56"/>
        <v>0</v>
      </c>
      <c r="DT77" s="121">
        <f t="shared" si="57"/>
        <v>0</v>
      </c>
      <c r="DU77" s="121">
        <f t="shared" si="58"/>
        <v>0</v>
      </c>
      <c r="DV77" s="122">
        <f t="shared" si="59"/>
        <v>3</v>
      </c>
      <c r="DW77" s="157"/>
      <c r="DX77" s="157">
        <f t="shared" si="60"/>
        <v>60</v>
      </c>
      <c r="DY77" s="157">
        <f t="shared" si="18"/>
        <v>78</v>
      </c>
      <c r="DZ77" s="238" t="e">
        <f>#REF!</f>
        <v>#REF!</v>
      </c>
      <c r="EA77" s="180"/>
      <c r="EB77" s="180"/>
      <c r="EC77" s="180"/>
      <c r="ED77" s="180"/>
      <c r="EE77" s="180"/>
      <c r="EF77" s="180"/>
      <c r="EG77" s="180"/>
      <c r="EH77" s="180"/>
      <c r="EI77" s="180"/>
      <c r="EJ77" s="180"/>
      <c r="EK77" s="180"/>
      <c r="EL77" s="180"/>
      <c r="EM77" s="180"/>
      <c r="EN77" s="50">
        <f t="shared" si="61"/>
        <v>0.23251219512195123</v>
      </c>
      <c r="EO77" s="50">
        <f t="shared" si="62"/>
        <v>1.1128048780487805</v>
      </c>
      <c r="EP77" s="55">
        <f t="shared" si="63"/>
        <v>1.475609756097561</v>
      </c>
      <c r="EQ77" s="50">
        <f>4.656*AR77*(((BL77/2.54)^2)+((BM77/2.54)^2)+((BN77/2.54)^2)+((BO77)/2.54^2)+((BP77/2.54)^2)+((BQ77/2.54)^2)+((BR77/2.54)^2)+((BS77/2.54)^2)+((BT77/2.54)^2)+((BU77/2.54)^2)+((BV77/2.54)^2)+((BW77/2.54)^2)+((BX77/2.54)^2)+((BY77/2.54)^2)+((BZ77/2.54)^2))/(BI77*3.28)</f>
        <v>4.8678059799460849</v>
      </c>
      <c r="ER77" s="50">
        <f>3.492*AR77*((CA77/2.54)^2 + (CB77/2.54)^2 + (CC77/2.54)^2 + (CD77/2.54)^2 + (CE77/2.54)^2 + (CF77/2.54)^2 + (CG77/2.54)^2 +(CH77/2.54)^2 +(CI77/2.54)^2 + (CJ77/2.54)^2 +(CK77/2.54)^2 + (CL77/2.54)^2 +(CM77/2.54)^2 + (CN77/2.54)^2 + (CO77/2.54)^2)/(BI77*3.28)</f>
        <v>0</v>
      </c>
      <c r="ES77" s="50">
        <f t="shared" si="19"/>
        <v>0</v>
      </c>
      <c r="ET77" s="50">
        <f t="shared" si="20"/>
        <v>0</v>
      </c>
      <c r="EU77" s="50">
        <f t="shared" si="21"/>
        <v>0</v>
      </c>
      <c r="EV77" s="56">
        <f t="shared" si="64"/>
        <v>2.8209268292682927</v>
      </c>
      <c r="EW77" s="56">
        <f t="shared" si="65"/>
        <v>4.8678059799460849</v>
      </c>
      <c r="EX77" s="56">
        <f t="shared" si="71"/>
        <v>7.0429758247613989</v>
      </c>
      <c r="EY77" s="56">
        <f t="shared" si="72"/>
        <v>2.2488741021990015</v>
      </c>
      <c r="EZ77" s="56">
        <f t="shared" si="68"/>
        <v>7.6887328092143772</v>
      </c>
      <c r="FA77" s="56"/>
      <c r="FB77" s="56"/>
      <c r="FC77" s="56"/>
      <c r="FD77" s="54"/>
    </row>
    <row r="78" spans="1:160" s="45" customFormat="1" ht="18" customHeight="1">
      <c r="A78" s="6"/>
      <c r="B78">
        <v>60</v>
      </c>
      <c r="C78" s="66" t="s">
        <v>389</v>
      </c>
      <c r="D78">
        <v>105</v>
      </c>
      <c r="E78" s="171">
        <v>2009</v>
      </c>
      <c r="F78">
        <v>78</v>
      </c>
      <c r="G78" s="144">
        <v>19.596888464999999</v>
      </c>
      <c r="H78" s="144">
        <v>24.100764764999997</v>
      </c>
      <c r="I78" s="144"/>
      <c r="J78" s="144"/>
      <c r="K78" s="144">
        <v>10.578474060000001</v>
      </c>
      <c r="L78" s="144"/>
      <c r="M78" s="144"/>
      <c r="N78" s="230"/>
      <c r="O78" s="230"/>
      <c r="P78" s="80"/>
      <c r="Q78" s="230">
        <f t="shared" si="22"/>
        <v>54.276127290000005</v>
      </c>
      <c r="R78" s="52">
        <f t="shared" si="23"/>
        <v>0.99949960097733404</v>
      </c>
      <c r="S78" s="52">
        <f t="shared" si="24"/>
        <v>1.5651057388358665</v>
      </c>
      <c r="T78" s="52">
        <f t="shared" si="25"/>
        <v>1.5467802133957298</v>
      </c>
      <c r="U78" s="52">
        <f t="shared" si="26"/>
        <v>0.11367555586425848</v>
      </c>
      <c r="V78" s="52">
        <f t="shared" si="27"/>
        <v>1.3268126626569048</v>
      </c>
      <c r="W78" s="52">
        <f t="shared" si="28"/>
        <v>17.17871621421186</v>
      </c>
      <c r="X78" s="52">
        <f t="shared" si="29"/>
        <v>111.52880202036424</v>
      </c>
      <c r="Y78" s="52">
        <f t="shared" si="30"/>
        <v>1.0236105907778372</v>
      </c>
      <c r="Z78" s="52">
        <f t="shared" si="31"/>
        <v>1.0219490104744353</v>
      </c>
      <c r="AA78" s="52">
        <f t="shared" si="32"/>
        <v>1.0244403987477271</v>
      </c>
      <c r="AB78" s="52">
        <f t="shared" si="33"/>
        <v>1.032201993738636</v>
      </c>
      <c r="AC78" s="52">
        <f t="shared" si="34"/>
        <v>0.5605404134352342</v>
      </c>
      <c r="AD78" s="52">
        <f t="shared" si="35"/>
        <v>0.54389802094887074</v>
      </c>
      <c r="AE78" s="52">
        <f t="shared" si="36"/>
        <v>0.54357810823462671</v>
      </c>
      <c r="AF78" s="52">
        <f t="shared" si="37"/>
        <v>0.37555567252502836</v>
      </c>
      <c r="AG78" s="52">
        <f t="shared" si="38"/>
        <v>0.36</v>
      </c>
      <c r="AH78" s="52">
        <f t="shared" si="39"/>
        <v>0.36777783626251415</v>
      </c>
      <c r="AI78" s="64" t="s">
        <v>152</v>
      </c>
      <c r="AJ78" s="62"/>
      <c r="AK78" s="62"/>
      <c r="AL78" s="45">
        <f t="shared" si="40"/>
        <v>78</v>
      </c>
      <c r="AM78" s="65"/>
      <c r="AN78" s="145" t="e">
        <f>#REF!</f>
        <v>#REF!</v>
      </c>
      <c r="AO78" s="149"/>
      <c r="AP78" s="183"/>
      <c r="AQ78" s="149"/>
      <c r="AR78" s="147">
        <f t="shared" si="41"/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 s="229"/>
      <c r="AZ78" s="229"/>
      <c r="BA78" s="229"/>
      <c r="BB78" s="148"/>
      <c r="BC78">
        <v>5</v>
      </c>
      <c r="BD78">
        <v>0</v>
      </c>
      <c r="BE78">
        <v>2</v>
      </c>
      <c r="BF78" s="57">
        <v>2</v>
      </c>
      <c r="BG78" s="57">
        <v>2</v>
      </c>
      <c r="BH78" s="57">
        <v>3</v>
      </c>
      <c r="BI78" s="57">
        <v>11.3</v>
      </c>
      <c r="BJ78" s="189">
        <f t="shared" si="69"/>
        <v>105</v>
      </c>
      <c r="BK78" s="173">
        <f t="shared" si="70"/>
        <v>78</v>
      </c>
      <c r="BL78" s="87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2"/>
      <c r="BZ78" s="128"/>
      <c r="CA78" s="99"/>
      <c r="CB78" s="98"/>
      <c r="CC78" s="98"/>
      <c r="CD78" s="98"/>
      <c r="CE78" s="98"/>
      <c r="CF78" s="98"/>
      <c r="CG78" s="98"/>
      <c r="CH78" s="98"/>
      <c r="CI78" s="98"/>
      <c r="CJ78" s="98"/>
      <c r="CK78" s="98"/>
      <c r="CL78" s="98"/>
      <c r="CM78" s="62"/>
      <c r="CN78" s="62"/>
      <c r="CO78" s="128"/>
      <c r="CP78" s="88"/>
      <c r="CQ78" s="88"/>
      <c r="CR78" s="63"/>
      <c r="CS78" s="63"/>
      <c r="CT78" s="63"/>
      <c r="CU78" s="63"/>
      <c r="CV78" s="88"/>
      <c r="CW78" s="63"/>
      <c r="CX78" s="63"/>
      <c r="CY78" s="63"/>
      <c r="CZ78" s="63"/>
      <c r="DA78" s="88"/>
      <c r="DB78" s="63"/>
      <c r="DC78" s="63"/>
      <c r="DD78" s="63"/>
      <c r="DE78" s="63"/>
      <c r="DF78" s="131"/>
      <c r="DG78" s="254">
        <f t="shared" si="44"/>
        <v>60</v>
      </c>
      <c r="DH78" s="254" t="str">
        <f t="shared" si="45"/>
        <v>Burn</v>
      </c>
      <c r="DI78" s="254">
        <f t="shared" si="46"/>
        <v>105</v>
      </c>
      <c r="DJ78" s="254">
        <f t="shared" si="47"/>
        <v>78</v>
      </c>
      <c r="DK78" s="121">
        <f t="shared" si="48"/>
        <v>7.8255286941793321</v>
      </c>
      <c r="DL78" s="121">
        <f t="shared" si="49"/>
        <v>0</v>
      </c>
      <c r="DM78" s="121">
        <f t="shared" si="50"/>
        <v>7.7339010669786488</v>
      </c>
      <c r="DN78" s="121">
        <f t="shared" si="51"/>
        <v>0.20121666890810255</v>
      </c>
      <c r="DO78" s="121">
        <f t="shared" si="52"/>
        <v>0</v>
      </c>
      <c r="DP78" s="121">
        <f t="shared" si="53"/>
        <v>7.8697921153596653</v>
      </c>
      <c r="DQ78" s="121">
        <f t="shared" si="54"/>
        <v>0</v>
      </c>
      <c r="DR78" s="121">
        <f t="shared" si="55"/>
        <v>0</v>
      </c>
      <c r="DS78" s="121">
        <f t="shared" si="56"/>
        <v>0</v>
      </c>
      <c r="DT78" s="121">
        <f t="shared" si="57"/>
        <v>0</v>
      </c>
      <c r="DU78" s="121">
        <f t="shared" si="58"/>
        <v>0</v>
      </c>
      <c r="DV78" s="122">
        <f t="shared" si="59"/>
        <v>0</v>
      </c>
      <c r="DW78" s="157"/>
      <c r="DX78" s="157">
        <f t="shared" si="60"/>
        <v>60</v>
      </c>
      <c r="DY78" s="157">
        <f t="shared" si="18"/>
        <v>13</v>
      </c>
      <c r="DZ78" s="238" t="e">
        <f>#REF!</f>
        <v>#REF!</v>
      </c>
      <c r="EA78" s="180"/>
      <c r="EB78" s="180"/>
      <c r="EC78" s="180"/>
      <c r="ED78" s="180"/>
      <c r="EE78" s="180"/>
      <c r="EF78" s="180"/>
      <c r="EG78" s="180"/>
      <c r="EH78" s="180"/>
      <c r="EI78" s="180"/>
      <c r="EJ78" s="180"/>
      <c r="EK78" s="180"/>
      <c r="EL78" s="180"/>
      <c r="EM78" s="180"/>
      <c r="EN78" s="50">
        <f t="shared" si="61"/>
        <v>7.2660060975609758E-2</v>
      </c>
      <c r="EO78" s="50">
        <f t="shared" si="62"/>
        <v>0</v>
      </c>
      <c r="EP78" s="55">
        <f t="shared" si="63"/>
        <v>2.9512195121951219</v>
      </c>
      <c r="EQ78" s="50">
        <f>4.656*AR78*(((BL78/2.54)^2)+((BM78/2.54)^2)+((BN78/2.54)^2)+((BO78)/2.54^2)+((BP78/2.54)^2)+((BQ78/2.54)^2)+((BR78/2.54)^2)+((BS78/2.54)^2)+((BT78/2.54)^2)+((BU78/2.54)^2)+((BV78/2.54)^2)+((BW78/2.54)^2)+((BX78/2.54)^2)+((BY78/2.54)^2)+((BZ78/2.54)^2))/(BI78*3.28)</f>
        <v>0</v>
      </c>
      <c r="ER78" s="50">
        <f>3.492*AR78*((CA78/2.54)^2 + (CB78/2.54)^2 + (CC78/2.54)^2 + (CD78/2.54)^2 + (CE78/2.54)^2 + (CF78/2.54)^2 + (CG78/2.54)^2 +(CH78/2.54)^2 +(CI78/2.54)^2 + (CJ78/2.54)^2 +(CK78/2.54)^2 + (CL78/2.54)^2 +(CM78/2.54)^2 + (CN78/2.54)^2 + (CO78/2.54)^2)/(BI78*3.28)</f>
        <v>0</v>
      </c>
      <c r="ES78" s="50">
        <f t="shared" si="19"/>
        <v>0</v>
      </c>
      <c r="ET78" s="50">
        <f t="shared" si="20"/>
        <v>0</v>
      </c>
      <c r="EU78" s="50">
        <f t="shared" si="21"/>
        <v>0</v>
      </c>
      <c r="EV78" s="56">
        <f t="shared" si="64"/>
        <v>3.0238795731707317</v>
      </c>
      <c r="EW78" s="56">
        <f t="shared" si="65"/>
        <v>0</v>
      </c>
      <c r="EX78" s="56">
        <f t="shared" si="71"/>
        <v>3.5214879123806995</v>
      </c>
      <c r="EY78" s="56">
        <f t="shared" si="72"/>
        <v>0</v>
      </c>
      <c r="EZ78" s="56">
        <f t="shared" si="68"/>
        <v>3.0238795731707317</v>
      </c>
      <c r="FA78" s="56"/>
      <c r="FB78" s="56"/>
      <c r="FC78" s="56"/>
      <c r="FD78" s="54"/>
    </row>
    <row r="79" spans="1:160" s="45" customFormat="1" ht="18" customHeight="1">
      <c r="A79" s="6"/>
      <c r="B79">
        <v>60</v>
      </c>
      <c r="C79" s="66" t="s">
        <v>389</v>
      </c>
      <c r="D79">
        <v>106</v>
      </c>
      <c r="E79" s="171">
        <v>2009</v>
      </c>
      <c r="F79">
        <v>13</v>
      </c>
      <c r="G79" s="144">
        <v>21.985073880000002</v>
      </c>
      <c r="H79" s="144">
        <v>17.9353944</v>
      </c>
      <c r="I79" s="144"/>
      <c r="J79" s="144">
        <v>2.1642482400000005</v>
      </c>
      <c r="K79" s="144">
        <v>10.73771391</v>
      </c>
      <c r="L79" s="144">
        <v>5.309304</v>
      </c>
      <c r="M79" s="144"/>
      <c r="N79" s="230"/>
      <c r="O79" s="230"/>
      <c r="P79" s="80"/>
      <c r="Q79" s="230">
        <f t="shared" si="22"/>
        <v>58.131734429999995</v>
      </c>
      <c r="R79" s="52">
        <f t="shared" si="23"/>
        <v>0.93199816795007007</v>
      </c>
      <c r="S79" s="52">
        <f t="shared" si="24"/>
        <v>1.5222952842953739</v>
      </c>
      <c r="T79" s="52">
        <f t="shared" si="25"/>
        <v>1.4982087557395116</v>
      </c>
      <c r="U79" s="52">
        <f t="shared" si="26"/>
        <v>0.11045487800182262</v>
      </c>
      <c r="V79" s="52">
        <f t="shared" si="27"/>
        <v>1.3463423379848398</v>
      </c>
      <c r="W79" s="52">
        <f t="shared" si="28"/>
        <v>16.099264842678121</v>
      </c>
      <c r="X79" s="52">
        <f t="shared" si="29"/>
        <v>116.43286949549051</v>
      </c>
      <c r="Y79" s="52">
        <f t="shared" si="30"/>
        <v>1.0254398642445599</v>
      </c>
      <c r="Z79" s="52">
        <f t="shared" si="31"/>
        <v>1.0225917359145964</v>
      </c>
      <c r="AA79" s="52">
        <f t="shared" si="32"/>
        <v>1.0243709252595237</v>
      </c>
      <c r="AB79" s="52">
        <f t="shared" si="33"/>
        <v>1.0289110787004607</v>
      </c>
      <c r="AC79" s="52">
        <f t="shared" si="34"/>
        <v>0.56083314362069014</v>
      </c>
      <c r="AD79" s="52">
        <f t="shared" si="35"/>
        <v>0.55194903226285874</v>
      </c>
      <c r="AE79" s="52">
        <f t="shared" si="36"/>
        <v>0.54717032727626469</v>
      </c>
      <c r="AF79" s="52">
        <f t="shared" si="37"/>
        <v>0.36938006862080824</v>
      </c>
      <c r="AG79" s="52">
        <f t="shared" si="38"/>
        <v>0.36</v>
      </c>
      <c r="AH79" s="52">
        <f t="shared" si="39"/>
        <v>0.36469003431040414</v>
      </c>
      <c r="AI79" s="64" t="s">
        <v>152</v>
      </c>
      <c r="AJ79" s="62"/>
      <c r="AK79" s="62"/>
      <c r="AL79" s="45">
        <f t="shared" si="40"/>
        <v>13</v>
      </c>
      <c r="AM79" s="65"/>
      <c r="AN79" s="145" t="e">
        <f>#REF!</f>
        <v>#REF!</v>
      </c>
      <c r="AO79" s="149"/>
      <c r="AP79" s="183"/>
      <c r="AQ79" s="149"/>
      <c r="AR79" s="147">
        <f t="shared" si="41"/>
        <v>1</v>
      </c>
      <c r="AS79">
        <v>0</v>
      </c>
      <c r="AT79">
        <v>1</v>
      </c>
      <c r="AU79">
        <v>26</v>
      </c>
      <c r="AV79">
        <v>0</v>
      </c>
      <c r="AW79">
        <v>1</v>
      </c>
      <c r="AX79">
        <v>2</v>
      </c>
      <c r="AY79" s="229"/>
      <c r="AZ79" s="229"/>
      <c r="BA79" s="229"/>
      <c r="BB79" s="148"/>
      <c r="BC79">
        <v>20</v>
      </c>
      <c r="BD79">
        <v>2</v>
      </c>
      <c r="BE79">
        <v>0</v>
      </c>
      <c r="BF79" s="57">
        <v>2</v>
      </c>
      <c r="BG79" s="57">
        <v>2</v>
      </c>
      <c r="BH79" s="57">
        <v>3</v>
      </c>
      <c r="BI79" s="57">
        <v>11.3</v>
      </c>
      <c r="BJ79" s="189">
        <f t="shared" si="69"/>
        <v>106</v>
      </c>
      <c r="BK79" s="173">
        <f t="shared" si="70"/>
        <v>13</v>
      </c>
      <c r="BL79" s="87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128"/>
      <c r="CA79" s="99"/>
      <c r="CB79" s="98"/>
      <c r="CC79" s="98"/>
      <c r="CD79" s="98"/>
      <c r="CE79" s="98"/>
      <c r="CF79" s="98"/>
      <c r="CG79" s="98"/>
      <c r="CH79" s="98"/>
      <c r="CI79" s="98"/>
      <c r="CJ79" s="98"/>
      <c r="CK79" s="98"/>
      <c r="CL79" s="98"/>
      <c r="CM79" s="62"/>
      <c r="CN79" s="62"/>
      <c r="CO79" s="128"/>
      <c r="CP79" s="88"/>
      <c r="CQ79" s="88"/>
      <c r="CR79" s="63"/>
      <c r="CS79" s="63"/>
      <c r="CT79" s="63"/>
      <c r="CU79" s="63"/>
      <c r="CV79" s="88"/>
      <c r="CW79" s="63"/>
      <c r="CX79" s="63"/>
      <c r="CY79" s="63"/>
      <c r="CZ79" s="63"/>
      <c r="DA79" s="88"/>
      <c r="DB79" s="63"/>
      <c r="DC79" s="63"/>
      <c r="DD79" s="63"/>
      <c r="DE79" s="63"/>
      <c r="DF79" s="131"/>
      <c r="DG79" s="254">
        <f t="shared" si="44"/>
        <v>60</v>
      </c>
      <c r="DH79" s="254" t="str">
        <f t="shared" si="45"/>
        <v>Burn</v>
      </c>
      <c r="DI79" s="254">
        <f t="shared" si="46"/>
        <v>106</v>
      </c>
      <c r="DJ79" s="254">
        <f t="shared" si="47"/>
        <v>13</v>
      </c>
      <c r="DK79" s="121">
        <f t="shared" si="48"/>
        <v>0</v>
      </c>
      <c r="DL79" s="121">
        <f t="shared" si="49"/>
        <v>9.3199816795007013</v>
      </c>
      <c r="DM79" s="121">
        <f t="shared" si="50"/>
        <v>14.982087557395117</v>
      </c>
      <c r="DN79" s="121">
        <f t="shared" si="51"/>
        <v>0.78386979139332513</v>
      </c>
      <c r="DO79" s="121">
        <f t="shared" si="52"/>
        <v>0.93771727687817208</v>
      </c>
      <c r="DP79" s="121">
        <f t="shared" si="53"/>
        <v>0</v>
      </c>
      <c r="DQ79" s="121">
        <f t="shared" si="54"/>
        <v>0</v>
      </c>
      <c r="DR79" s="121">
        <f t="shared" si="55"/>
        <v>0</v>
      </c>
      <c r="DS79" s="121">
        <f t="shared" si="56"/>
        <v>0</v>
      </c>
      <c r="DT79" s="121">
        <f t="shared" si="57"/>
        <v>0</v>
      </c>
      <c r="DU79" s="121">
        <f t="shared" si="58"/>
        <v>0</v>
      </c>
      <c r="DV79" s="122">
        <f t="shared" si="59"/>
        <v>14</v>
      </c>
      <c r="DW79" s="157"/>
      <c r="DX79" s="157">
        <f t="shared" si="60"/>
        <v>60</v>
      </c>
      <c r="DY79" s="157">
        <f t="shared" si="18"/>
        <v>95</v>
      </c>
      <c r="DZ79" s="238" t="e">
        <f>#REF!</f>
        <v>#REF!</v>
      </c>
      <c r="EA79" s="180"/>
      <c r="EB79" s="180"/>
      <c r="EC79" s="180"/>
      <c r="ED79" s="180"/>
      <c r="EE79" s="180"/>
      <c r="EF79" s="180"/>
      <c r="EG79" s="180"/>
      <c r="EH79" s="180"/>
      <c r="EI79" s="180"/>
      <c r="EJ79" s="180"/>
      <c r="EK79" s="180"/>
      <c r="EL79" s="180"/>
      <c r="EM79" s="180"/>
      <c r="EN79" s="50">
        <f t="shared" si="61"/>
        <v>0.29064024390243903</v>
      </c>
      <c r="EO79" s="50">
        <f t="shared" si="62"/>
        <v>0.55640243902439024</v>
      </c>
      <c r="EP79" s="55">
        <f t="shared" si="63"/>
        <v>0</v>
      </c>
      <c r="EQ79" s="50">
        <f>4.656*AR79*(((BL79/2.54)^2)+((BM79/2.54)^2)+((BN79/2.54)^2)+((BO79)/2.54^2)+((BP79/2.54)^2)+((BQ79/2.54)^2)+((BR79/2.54)^2)+((BS79/2.54)^2)+((BT79/2.54)^2)+((BU79/2.54)^2)+((BV79/2.54)^2)+((BW79/2.54)^2)+((BX79/2.54)^2)+((BY79/2.54)^2)+((BZ79/2.54)^2))/(BI79*3.28)</f>
        <v>0</v>
      </c>
      <c r="ER79" s="50">
        <f>3.492*AR79*((CA79/2.54)^2 + (CB79/2.54)^2 + (CC79/2.54)^2 + (CD79/2.54)^2 + (CE79/2.54)^2 + (CF79/2.54)^2 + (CG79/2.54)^2 +(CH79/2.54)^2 +(CI79/2.54)^2 + (CJ79/2.54)^2 +(CK79/2.54)^2 + (CL79/2.54)^2 +(CM79/2.54)^2 + (CN79/2.54)^2 + (CO79/2.54)^2)/(BI79*3.28)</f>
        <v>0</v>
      </c>
      <c r="ES79" s="50">
        <f t="shared" si="19"/>
        <v>0</v>
      </c>
      <c r="ET79" s="50">
        <f t="shared" si="20"/>
        <v>0</v>
      </c>
      <c r="EU79" s="50">
        <f t="shared" si="21"/>
        <v>0</v>
      </c>
      <c r="EV79" s="56">
        <f t="shared" si="64"/>
        <v>0.84704268292682927</v>
      </c>
      <c r="EW79" s="56">
        <f t="shared" si="65"/>
        <v>0</v>
      </c>
      <c r="EX79" s="56">
        <f t="shared" si="71"/>
        <v>0</v>
      </c>
      <c r="EY79" s="56">
        <f t="shared" si="72"/>
        <v>4.1939917557753157</v>
      </c>
      <c r="EZ79" s="56">
        <f t="shared" si="68"/>
        <v>0.84704268292682927</v>
      </c>
      <c r="FA79" s="56"/>
      <c r="FB79" s="56"/>
      <c r="FC79" s="56"/>
      <c r="FD79" s="54"/>
    </row>
    <row r="80" spans="1:160" s="45" customFormat="1" ht="18" customHeight="1">
      <c r="A80" s="6"/>
      <c r="B80">
        <v>60</v>
      </c>
      <c r="C80" s="66" t="s">
        <v>389</v>
      </c>
      <c r="D80">
        <v>106</v>
      </c>
      <c r="E80" s="171">
        <v>2009</v>
      </c>
      <c r="F80">
        <v>95</v>
      </c>
      <c r="G80" s="144">
        <v>21.985073880000002</v>
      </c>
      <c r="H80" s="144">
        <v>17.9353944</v>
      </c>
      <c r="I80" s="144"/>
      <c r="J80" s="144">
        <v>2.1642482400000005</v>
      </c>
      <c r="K80" s="144">
        <v>10.73771391</v>
      </c>
      <c r="L80" s="144">
        <v>5.309304</v>
      </c>
      <c r="M80" s="144"/>
      <c r="N80" s="230"/>
      <c r="O80" s="230"/>
      <c r="P80" s="80"/>
      <c r="Q80" s="230">
        <f t="shared" si="22"/>
        <v>58.131734429999995</v>
      </c>
      <c r="R80" s="52">
        <f t="shared" si="23"/>
        <v>0.93199816795007007</v>
      </c>
      <c r="S80" s="52">
        <f t="shared" si="24"/>
        <v>1.5222952842953739</v>
      </c>
      <c r="T80" s="52">
        <f t="shared" si="25"/>
        <v>1.4982087557395116</v>
      </c>
      <c r="U80" s="52">
        <f t="shared" si="26"/>
        <v>0.11045487800182262</v>
      </c>
      <c r="V80" s="52">
        <f t="shared" si="27"/>
        <v>1.3463423379848398</v>
      </c>
      <c r="W80" s="52">
        <f t="shared" si="28"/>
        <v>16.099264842678121</v>
      </c>
      <c r="X80" s="52">
        <f t="shared" si="29"/>
        <v>116.43286949549051</v>
      </c>
      <c r="Y80" s="52">
        <f t="shared" si="30"/>
        <v>1.0254398642445599</v>
      </c>
      <c r="Z80" s="52">
        <f t="shared" si="31"/>
        <v>1.0225917359145964</v>
      </c>
      <c r="AA80" s="52">
        <f t="shared" si="32"/>
        <v>1.0243709252595237</v>
      </c>
      <c r="AB80" s="52">
        <f t="shared" si="33"/>
        <v>1.0289110787004607</v>
      </c>
      <c r="AC80" s="52">
        <f t="shared" si="34"/>
        <v>0.56083314362069014</v>
      </c>
      <c r="AD80" s="52">
        <f t="shared" si="35"/>
        <v>0.55194903226285874</v>
      </c>
      <c r="AE80" s="52">
        <f t="shared" si="36"/>
        <v>0.54717032727626469</v>
      </c>
      <c r="AF80" s="52">
        <f t="shared" si="37"/>
        <v>0.36938006862080824</v>
      </c>
      <c r="AG80" s="52">
        <f t="shared" si="38"/>
        <v>0.36</v>
      </c>
      <c r="AH80" s="52">
        <f t="shared" si="39"/>
        <v>0.36469003431040414</v>
      </c>
      <c r="AI80" s="64" t="s">
        <v>152</v>
      </c>
      <c r="AJ80" s="62"/>
      <c r="AK80" s="62"/>
      <c r="AL80" s="45">
        <f t="shared" si="40"/>
        <v>95</v>
      </c>
      <c r="AM80" s="65"/>
      <c r="AN80" s="145" t="e">
        <f>#REF!</f>
        <v>#REF!</v>
      </c>
      <c r="AO80" s="149"/>
      <c r="AP80" s="183"/>
      <c r="AQ80" s="149"/>
      <c r="AR80" s="147">
        <f t="shared" si="41"/>
        <v>1</v>
      </c>
      <c r="AS80">
        <v>3</v>
      </c>
      <c r="AT80">
        <v>0</v>
      </c>
      <c r="AU80">
        <v>0</v>
      </c>
      <c r="AV80">
        <v>1</v>
      </c>
      <c r="AW80">
        <v>0</v>
      </c>
      <c r="AX80">
        <v>0</v>
      </c>
      <c r="AY80" s="229"/>
      <c r="AZ80" s="229"/>
      <c r="BA80" s="229"/>
      <c r="BB80" s="148"/>
      <c r="BC80">
        <v>8</v>
      </c>
      <c r="BD80">
        <v>7</v>
      </c>
      <c r="BE80">
        <v>0</v>
      </c>
      <c r="BF80" s="57">
        <v>2</v>
      </c>
      <c r="BG80" s="57">
        <v>2</v>
      </c>
      <c r="BH80" s="57">
        <v>3</v>
      </c>
      <c r="BI80" s="57">
        <v>11.3</v>
      </c>
      <c r="BJ80" s="189">
        <f t="shared" si="69"/>
        <v>106</v>
      </c>
      <c r="BK80" s="173">
        <f t="shared" si="70"/>
        <v>95</v>
      </c>
      <c r="BL80" s="87"/>
      <c r="BM80" s="62"/>
      <c r="BN80" s="62"/>
      <c r="BO80" s="62"/>
      <c r="BP80" s="62"/>
      <c r="BQ80" s="62"/>
      <c r="BR80" s="62"/>
      <c r="BS80" s="62"/>
      <c r="BT80" s="62"/>
      <c r="BU80" s="62"/>
      <c r="BV80" s="62"/>
      <c r="BW80" s="62"/>
      <c r="BX80" s="62"/>
      <c r="BY80" s="62"/>
      <c r="BZ80" s="128"/>
      <c r="CA80" s="99"/>
      <c r="CB80" s="98"/>
      <c r="CC80" s="98"/>
      <c r="CD80" s="98"/>
      <c r="CE80" s="98"/>
      <c r="CF80" s="98"/>
      <c r="CG80" s="98"/>
      <c r="CH80" s="98"/>
      <c r="CI80" s="98"/>
      <c r="CJ80" s="98"/>
      <c r="CK80" s="98"/>
      <c r="CL80" s="98"/>
      <c r="CM80" s="62"/>
      <c r="CN80" s="62"/>
      <c r="CO80" s="128"/>
      <c r="CP80" s="88"/>
      <c r="CQ80" s="88"/>
      <c r="CR80" s="63"/>
      <c r="CS80" s="63"/>
      <c r="CT80" s="63"/>
      <c r="CU80" s="63"/>
      <c r="CV80" s="88"/>
      <c r="CW80" s="63"/>
      <c r="CX80" s="63"/>
      <c r="CY80" s="63"/>
      <c r="CZ80" s="63"/>
      <c r="DA80" s="88"/>
      <c r="DB80" s="63"/>
      <c r="DC80" s="63"/>
      <c r="DD80" s="63"/>
      <c r="DE80" s="63"/>
      <c r="DF80" s="131"/>
      <c r="DG80" s="254">
        <f t="shared" si="44"/>
        <v>60</v>
      </c>
      <c r="DH80" s="254" t="str">
        <f t="shared" si="45"/>
        <v>Burn</v>
      </c>
      <c r="DI80" s="254">
        <f t="shared" si="46"/>
        <v>106</v>
      </c>
      <c r="DJ80" s="254">
        <f t="shared" si="47"/>
        <v>95</v>
      </c>
      <c r="DK80" s="121">
        <f t="shared" si="48"/>
        <v>30.445905685907476</v>
      </c>
      <c r="DL80" s="121">
        <f t="shared" si="49"/>
        <v>0</v>
      </c>
      <c r="DM80" s="121">
        <f t="shared" si="50"/>
        <v>29.964175114790233</v>
      </c>
      <c r="DN80" s="121">
        <f t="shared" si="51"/>
        <v>0.31354791655733005</v>
      </c>
      <c r="DO80" s="121">
        <f t="shared" si="52"/>
        <v>3.2820104690736023</v>
      </c>
      <c r="DP80" s="121">
        <f t="shared" si="53"/>
        <v>0</v>
      </c>
      <c r="DQ80" s="121">
        <f t="shared" si="54"/>
        <v>0</v>
      </c>
      <c r="DR80" s="121">
        <f t="shared" si="55"/>
        <v>0</v>
      </c>
      <c r="DS80" s="121">
        <f t="shared" si="56"/>
        <v>0</v>
      </c>
      <c r="DT80" s="121">
        <f t="shared" si="57"/>
        <v>0</v>
      </c>
      <c r="DU80" s="121">
        <f t="shared" si="58"/>
        <v>0</v>
      </c>
      <c r="DV80" s="122">
        <f t="shared" si="59"/>
        <v>0</v>
      </c>
      <c r="DW80" s="157"/>
      <c r="DX80" s="157">
        <f t="shared" si="60"/>
        <v>60</v>
      </c>
      <c r="DY80" s="157">
        <f t="shared" si="18"/>
        <v>33</v>
      </c>
      <c r="DZ80" s="238" t="e">
        <f>#REF!</f>
        <v>#REF!</v>
      </c>
      <c r="EA80" s="180"/>
      <c r="EB80" s="180"/>
      <c r="EC80" s="180"/>
      <c r="ED80" s="180"/>
      <c r="EE80" s="180"/>
      <c r="EF80" s="180"/>
      <c r="EG80" s="180"/>
      <c r="EH80" s="180"/>
      <c r="EI80" s="180"/>
      <c r="EJ80" s="180"/>
      <c r="EK80" s="180"/>
      <c r="EL80" s="180"/>
      <c r="EM80" s="180"/>
      <c r="EN80" s="50"/>
      <c r="EO80" s="50"/>
      <c r="EP80" s="55"/>
      <c r="EQ80" s="50"/>
      <c r="ER80" s="50"/>
      <c r="ES80" s="50">
        <f t="shared" si="19"/>
        <v>0</v>
      </c>
      <c r="ET80" s="50">
        <f t="shared" si="20"/>
        <v>0</v>
      </c>
      <c r="EU80" s="50">
        <f t="shared" si="21"/>
        <v>0</v>
      </c>
      <c r="EV80" s="56"/>
      <c r="EW80" s="56"/>
      <c r="EX80" s="56">
        <f t="shared" si="71"/>
        <v>13.700657558658365</v>
      </c>
      <c r="EY80" s="56">
        <f t="shared" si="72"/>
        <v>0</v>
      </c>
      <c r="EZ80" s="56"/>
      <c r="FA80" s="56"/>
      <c r="FB80" s="56"/>
      <c r="FC80" s="56"/>
      <c r="FD80" s="54"/>
    </row>
    <row r="81" spans="1:160" s="45" customFormat="1" ht="18" customHeight="1">
      <c r="A81" s="6"/>
      <c r="B81">
        <v>60</v>
      </c>
      <c r="C81" s="66" t="s">
        <v>389</v>
      </c>
      <c r="D81">
        <v>107</v>
      </c>
      <c r="E81" s="171">
        <v>2009</v>
      </c>
      <c r="F81">
        <v>33</v>
      </c>
      <c r="G81" s="144">
        <v>13.913007570000001</v>
      </c>
      <c r="H81" s="144">
        <v>5.6176324049999984</v>
      </c>
      <c r="I81" s="144"/>
      <c r="J81" s="144"/>
      <c r="K81" s="144"/>
      <c r="L81" s="144">
        <v>6.7442494350000004</v>
      </c>
      <c r="M81" s="144"/>
      <c r="N81" s="230"/>
      <c r="O81" s="144"/>
      <c r="P81" s="80"/>
      <c r="Q81" s="230">
        <f t="shared" si="22"/>
        <v>26.27488941</v>
      </c>
      <c r="R81" s="52">
        <f t="shared" si="23"/>
        <v>1.0505767685025624</v>
      </c>
      <c r="S81" s="52">
        <f t="shared" si="24"/>
        <v>1.5004875628285281</v>
      </c>
      <c r="T81" s="52">
        <f t="shared" si="25"/>
        <v>1.520569339678336</v>
      </c>
      <c r="U81" s="52">
        <f t="shared" si="26"/>
        <v>7.7004414997840331E-2</v>
      </c>
      <c r="V81" s="52">
        <f t="shared" si="27"/>
        <v>1.3135918114792935</v>
      </c>
      <c r="W81" s="52">
        <f t="shared" si="28"/>
        <v>14.023655032335302</v>
      </c>
      <c r="X81" s="52">
        <f t="shared" si="29"/>
        <v>121.39197955261157</v>
      </c>
      <c r="Y81" s="52">
        <f t="shared" si="30"/>
        <v>1.0278619767652146</v>
      </c>
      <c r="Z81" s="52">
        <f t="shared" si="31"/>
        <v>1.02</v>
      </c>
      <c r="AA81" s="52">
        <f t="shared" si="32"/>
        <v>1.0247048273532582</v>
      </c>
      <c r="AB81" s="52">
        <f t="shared" si="33"/>
        <v>1.0283905285293455</v>
      </c>
      <c r="AC81" s="52">
        <f t="shared" si="34"/>
        <v>0.56079576823802135</v>
      </c>
      <c r="AD81" s="52">
        <f t="shared" si="35"/>
        <v>0.55796762882930817</v>
      </c>
      <c r="AE81" s="52">
        <f t="shared" si="36"/>
        <v>0.57085756176737412</v>
      </c>
      <c r="AF81" s="52">
        <f t="shared" si="37"/>
        <v>0.34694262146848753</v>
      </c>
      <c r="AG81" s="52">
        <f t="shared" si="38"/>
        <v>0.36</v>
      </c>
      <c r="AH81" s="52">
        <f t="shared" si="39"/>
        <v>0.35347131073424376</v>
      </c>
      <c r="AI81" s="64" t="s">
        <v>152</v>
      </c>
      <c r="AJ81" s="62"/>
      <c r="AK81" s="62"/>
      <c r="AL81" s="45">
        <f t="shared" si="40"/>
        <v>33</v>
      </c>
      <c r="AM81" s="65"/>
      <c r="AN81" s="145" t="e">
        <f>#REF!</f>
        <v>#REF!</v>
      </c>
      <c r="AO81" s="149"/>
      <c r="AP81" s="183"/>
      <c r="AQ81" s="149"/>
      <c r="AR81" s="147">
        <f t="shared" si="41"/>
        <v>1</v>
      </c>
      <c r="AS81">
        <v>1</v>
      </c>
      <c r="AT81">
        <v>2</v>
      </c>
      <c r="AU81">
        <v>3</v>
      </c>
      <c r="AV81">
        <v>0</v>
      </c>
      <c r="AW81">
        <v>14</v>
      </c>
      <c r="AX81">
        <v>134</v>
      </c>
      <c r="AY81" s="229"/>
      <c r="AZ81" s="229"/>
      <c r="BA81" s="229"/>
      <c r="BB81" s="148"/>
      <c r="BC81">
        <v>19</v>
      </c>
      <c r="BD81">
        <v>9</v>
      </c>
      <c r="BE81">
        <v>0</v>
      </c>
      <c r="BF81" s="57">
        <v>2</v>
      </c>
      <c r="BG81" s="57">
        <v>2</v>
      </c>
      <c r="BH81" s="57">
        <v>3</v>
      </c>
      <c r="BI81" s="57">
        <v>11.3</v>
      </c>
      <c r="BJ81" s="189">
        <f t="shared" si="69"/>
        <v>107</v>
      </c>
      <c r="BK81" s="173">
        <f t="shared" si="70"/>
        <v>33</v>
      </c>
      <c r="BL81" s="87">
        <v>9</v>
      </c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  <c r="BY81" s="62"/>
      <c r="BZ81" s="128"/>
      <c r="CA81" s="99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62"/>
      <c r="CN81" s="62"/>
      <c r="CO81" s="128"/>
      <c r="CP81" s="88"/>
      <c r="CQ81" s="88"/>
      <c r="CR81" s="63"/>
      <c r="CS81" s="63"/>
      <c r="CT81" s="63"/>
      <c r="CU81" s="63"/>
      <c r="CV81" s="88"/>
      <c r="CW81" s="63"/>
      <c r="CX81" s="63"/>
      <c r="CY81" s="63"/>
      <c r="CZ81" s="63"/>
      <c r="DA81" s="88"/>
      <c r="DB81" s="63"/>
      <c r="DC81" s="63"/>
      <c r="DD81" s="63"/>
      <c r="DE81" s="63"/>
      <c r="DF81" s="131"/>
      <c r="DG81" s="254">
        <f t="shared" si="44"/>
        <v>60</v>
      </c>
      <c r="DH81" s="254" t="str">
        <f t="shared" si="45"/>
        <v>Burn</v>
      </c>
      <c r="DI81" s="254">
        <f t="shared" si="46"/>
        <v>107</v>
      </c>
      <c r="DJ81" s="254">
        <f t="shared" si="47"/>
        <v>33</v>
      </c>
      <c r="DK81" s="121">
        <f t="shared" si="48"/>
        <v>7.5024378141426409</v>
      </c>
      <c r="DL81" s="121">
        <f t="shared" si="49"/>
        <v>84.046141480204994</v>
      </c>
      <c r="DM81" s="121">
        <f t="shared" si="50"/>
        <v>129.24839387265854</v>
      </c>
      <c r="DN81" s="121">
        <f t="shared" si="51"/>
        <v>0.52034803557507392</v>
      </c>
      <c r="DO81" s="121">
        <f t="shared" si="52"/>
        <v>4.1514258123176457</v>
      </c>
      <c r="DP81" s="121">
        <f t="shared" si="53"/>
        <v>0</v>
      </c>
      <c r="DQ81" s="121">
        <f t="shared" si="54"/>
        <v>3.1560033744127285</v>
      </c>
      <c r="DR81" s="121">
        <f t="shared" si="55"/>
        <v>0</v>
      </c>
      <c r="DS81" s="121">
        <f t="shared" si="56"/>
        <v>0</v>
      </c>
      <c r="DT81" s="121">
        <f t="shared" si="57"/>
        <v>0</v>
      </c>
      <c r="DU81" s="121">
        <f t="shared" si="58"/>
        <v>0</v>
      </c>
      <c r="DV81" s="122">
        <f t="shared" si="59"/>
        <v>68.5</v>
      </c>
      <c r="DW81" s="157"/>
      <c r="DX81" s="157">
        <f t="shared" si="60"/>
        <v>60</v>
      </c>
      <c r="DY81" s="157">
        <f t="shared" si="18"/>
        <v>241</v>
      </c>
      <c r="DZ81" s="238" t="e">
        <f>#REF!</f>
        <v>#REF!</v>
      </c>
      <c r="EA81" s="180"/>
      <c r="EB81" s="180"/>
      <c r="EC81" s="180"/>
      <c r="ED81" s="180"/>
      <c r="EE81" s="180"/>
      <c r="EF81" s="180"/>
      <c r="EG81" s="180"/>
      <c r="EH81" s="180"/>
      <c r="EI81" s="180"/>
      <c r="EJ81" s="180"/>
      <c r="EK81" s="180"/>
      <c r="EL81" s="180"/>
      <c r="EM81" s="180"/>
      <c r="EN81" s="50">
        <f t="shared" si="61"/>
        <v>0.27610823170731708</v>
      </c>
      <c r="EO81" s="50">
        <f t="shared" si="62"/>
        <v>2.5038109756097562</v>
      </c>
      <c r="EP81" s="55">
        <f t="shared" si="63"/>
        <v>0</v>
      </c>
      <c r="EQ81" s="50">
        <f>4.656*AR81*(((BL81/2.54)^2)+((BM81/2.54)^2)+((BN81/2.54)^2)+((BO81)/2.54^2)+((BP81/2.54)^2)+((BQ81/2.54)^2)+((BR81/2.54)^2)+((BS81/2.54)^2)+((BT81/2.54)^2)+((BU81/2.54)^2)+((BV81/2.54)^2)+((BW81/2.54)^2)+((BX81/2.54)^2)+((BY81/2.54)^2)+((BZ81/2.54)^2))/(BI81*3.28)</f>
        <v>1.5771691375025314</v>
      </c>
      <c r="ER81" s="50">
        <f>3.492*AR81*((CA81/2.54)^2 + (CB81/2.54)^2 + (CC81/2.54)^2 + (CD81/2.54)^2 + (CE81/2.54)^2 + (CF81/2.54)^2 + (CG81/2.54)^2 +(CH81/2.54)^2 +(CI81/2.54)^2 + (CJ81/2.54)^2 +(CK81/2.54)^2 + (CL81/2.54)^2 +(CM81/2.54)^2 + (CN81/2.54)^2 + (CO81/2.54)^2)/(BI81*3.28)</f>
        <v>0</v>
      </c>
      <c r="ES81" s="50">
        <f t="shared" si="19"/>
        <v>0</v>
      </c>
      <c r="ET81" s="50">
        <f t="shared" si="20"/>
        <v>0</v>
      </c>
      <c r="EU81" s="50">
        <f t="shared" si="21"/>
        <v>0</v>
      </c>
      <c r="EV81" s="56">
        <f t="shared" si="64"/>
        <v>2.7799192073170733</v>
      </c>
      <c r="EW81" s="56">
        <f t="shared" si="65"/>
        <v>1.5771691375025314</v>
      </c>
      <c r="EX81" s="56">
        <f t="shared" si="71"/>
        <v>3.3760970163641884</v>
      </c>
      <c r="EY81" s="56">
        <f t="shared" si="72"/>
        <v>37.820763666092247</v>
      </c>
      <c r="EZ81" s="56">
        <f t="shared" si="68"/>
        <v>4.3570883448196049</v>
      </c>
      <c r="FA81" s="56"/>
      <c r="FB81" s="56"/>
      <c r="FC81" s="56"/>
      <c r="FD81" s="54"/>
    </row>
    <row r="82" spans="1:160" s="45" customFormat="1" ht="18" customHeight="1">
      <c r="A82" s="6"/>
      <c r="B82">
        <v>60</v>
      </c>
      <c r="C82" s="66" t="s">
        <v>389</v>
      </c>
      <c r="D82">
        <v>107</v>
      </c>
      <c r="E82" s="171">
        <v>2009</v>
      </c>
      <c r="F82">
        <v>241</v>
      </c>
      <c r="G82" s="144">
        <v>13.913007570000001</v>
      </c>
      <c r="H82" s="144">
        <v>5.6176324049999984</v>
      </c>
      <c r="I82" s="144"/>
      <c r="J82" s="144"/>
      <c r="K82" s="144"/>
      <c r="L82" s="144">
        <v>6.7442494350000004</v>
      </c>
      <c r="M82" s="144"/>
      <c r="N82" s="230"/>
      <c r="O82" s="230"/>
      <c r="P82" s="80"/>
      <c r="Q82" s="230">
        <f t="shared" si="22"/>
        <v>26.27488941</v>
      </c>
      <c r="R82" s="52">
        <f t="shared" si="23"/>
        <v>1.0505767685025624</v>
      </c>
      <c r="S82" s="52">
        <f t="shared" si="24"/>
        <v>1.5004875628285281</v>
      </c>
      <c r="T82" s="52">
        <f t="shared" si="25"/>
        <v>1.520569339678336</v>
      </c>
      <c r="U82" s="52">
        <f t="shared" si="26"/>
        <v>7.7004414997840331E-2</v>
      </c>
      <c r="V82" s="52">
        <f t="shared" si="27"/>
        <v>1.3135918114792935</v>
      </c>
      <c r="W82" s="52">
        <f t="shared" si="28"/>
        <v>14.023655032335302</v>
      </c>
      <c r="X82" s="52">
        <f t="shared" si="29"/>
        <v>121.39197955261157</v>
      </c>
      <c r="Y82" s="52">
        <f t="shared" si="30"/>
        <v>1.0278619767652146</v>
      </c>
      <c r="Z82" s="52">
        <f t="shared" si="31"/>
        <v>1.02</v>
      </c>
      <c r="AA82" s="52">
        <f t="shared" si="32"/>
        <v>1.0247048273532582</v>
      </c>
      <c r="AB82" s="52">
        <f t="shared" si="33"/>
        <v>1.0283905285293455</v>
      </c>
      <c r="AC82" s="52">
        <f t="shared" si="34"/>
        <v>0.56079576823802135</v>
      </c>
      <c r="AD82" s="52">
        <f t="shared" si="35"/>
        <v>0.55796762882930817</v>
      </c>
      <c r="AE82" s="52">
        <f t="shared" si="36"/>
        <v>0.57085756176737412</v>
      </c>
      <c r="AF82" s="52">
        <f t="shared" si="37"/>
        <v>0.34694262146848753</v>
      </c>
      <c r="AG82" s="52">
        <f t="shared" si="38"/>
        <v>0.36</v>
      </c>
      <c r="AH82" s="52">
        <f t="shared" si="39"/>
        <v>0.35347131073424376</v>
      </c>
      <c r="AI82" s="64" t="s">
        <v>152</v>
      </c>
      <c r="AJ82" s="62"/>
      <c r="AK82" s="62"/>
      <c r="AL82" s="45">
        <f t="shared" si="40"/>
        <v>241</v>
      </c>
      <c r="AM82" s="65"/>
      <c r="AN82" s="145" t="e">
        <f>#REF!</f>
        <v>#REF!</v>
      </c>
      <c r="AO82" s="149"/>
      <c r="AP82" s="183"/>
      <c r="AQ82" s="149"/>
      <c r="AR82" s="147">
        <f t="shared" si="41"/>
        <v>1</v>
      </c>
      <c r="AS82">
        <v>1</v>
      </c>
      <c r="AT82">
        <v>2</v>
      </c>
      <c r="AU82">
        <v>2</v>
      </c>
      <c r="AV82">
        <v>1</v>
      </c>
      <c r="AW82">
        <v>2</v>
      </c>
      <c r="AX82">
        <v>2</v>
      </c>
      <c r="AY82" s="229"/>
      <c r="AZ82" s="229"/>
      <c r="BA82" s="229"/>
      <c r="BB82" s="148"/>
      <c r="BC82">
        <v>2</v>
      </c>
      <c r="BD82">
        <v>1</v>
      </c>
      <c r="BE82">
        <v>2</v>
      </c>
      <c r="BF82" s="57">
        <v>2</v>
      </c>
      <c r="BG82" s="57">
        <v>2</v>
      </c>
      <c r="BH82" s="57">
        <v>3</v>
      </c>
      <c r="BI82" s="57">
        <v>11.3</v>
      </c>
      <c r="BJ82" s="189">
        <f t="shared" si="69"/>
        <v>107</v>
      </c>
      <c r="BK82" s="173">
        <f t="shared" si="70"/>
        <v>241</v>
      </c>
      <c r="BL82" s="87">
        <v>10</v>
      </c>
      <c r="BM82" s="62">
        <v>10</v>
      </c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128"/>
      <c r="CA82" s="99"/>
      <c r="CB82" s="98"/>
      <c r="CC82" s="98"/>
      <c r="CD82" s="98"/>
      <c r="CE82" s="98"/>
      <c r="CF82" s="98"/>
      <c r="CG82" s="98"/>
      <c r="CH82" s="98"/>
      <c r="CI82" s="98"/>
      <c r="CJ82" s="98"/>
      <c r="CK82" s="98"/>
      <c r="CL82" s="98"/>
      <c r="CM82" s="62"/>
      <c r="CN82" s="62"/>
      <c r="CO82" s="128"/>
      <c r="CP82" s="88"/>
      <c r="CQ82" s="88"/>
      <c r="CR82" s="63"/>
      <c r="CS82" s="63"/>
      <c r="CT82" s="63"/>
      <c r="CU82" s="63"/>
      <c r="CV82" s="88"/>
      <c r="CW82" s="63"/>
      <c r="CX82" s="63"/>
      <c r="CY82" s="63"/>
      <c r="CZ82" s="63"/>
      <c r="DA82" s="88"/>
      <c r="DB82" s="63"/>
      <c r="DC82" s="63"/>
      <c r="DD82" s="63"/>
      <c r="DE82" s="63"/>
      <c r="DF82" s="131"/>
      <c r="DG82" s="254">
        <f t="shared" si="44"/>
        <v>60</v>
      </c>
      <c r="DH82" s="254" t="str">
        <f t="shared" si="45"/>
        <v>Burn</v>
      </c>
      <c r="DI82" s="254">
        <f t="shared" si="46"/>
        <v>107</v>
      </c>
      <c r="DJ82" s="254">
        <f t="shared" si="47"/>
        <v>241</v>
      </c>
      <c r="DK82" s="121">
        <f t="shared" si="48"/>
        <v>15.004875628285282</v>
      </c>
      <c r="DL82" s="121">
        <f t="shared" si="49"/>
        <v>21.011535370051249</v>
      </c>
      <c r="DM82" s="121">
        <f t="shared" si="50"/>
        <v>45.61708019035008</v>
      </c>
      <c r="DN82" s="121">
        <f t="shared" si="51"/>
        <v>5.477347742895515E-2</v>
      </c>
      <c r="DO82" s="121">
        <f t="shared" si="52"/>
        <v>0.46126953470196069</v>
      </c>
      <c r="DP82" s="121">
        <f t="shared" si="53"/>
        <v>6.7485685091427525</v>
      </c>
      <c r="DQ82" s="121">
        <f t="shared" si="54"/>
        <v>7.7926009244758712</v>
      </c>
      <c r="DR82" s="121">
        <f t="shared" si="55"/>
        <v>0</v>
      </c>
      <c r="DS82" s="121">
        <f t="shared" si="56"/>
        <v>0</v>
      </c>
      <c r="DT82" s="121">
        <f t="shared" si="57"/>
        <v>0</v>
      </c>
      <c r="DU82" s="121">
        <f t="shared" si="58"/>
        <v>0</v>
      </c>
      <c r="DV82" s="122">
        <f t="shared" si="59"/>
        <v>2</v>
      </c>
      <c r="DW82" s="157"/>
      <c r="DX82" s="157">
        <f t="shared" si="60"/>
        <v>60</v>
      </c>
      <c r="DY82" s="157">
        <f t="shared" si="18"/>
        <v>310</v>
      </c>
      <c r="DZ82" s="238" t="e">
        <f>#REF!</f>
        <v>#REF!</v>
      </c>
      <c r="EA82" s="180"/>
      <c r="EB82" s="180"/>
      <c r="EC82" s="180"/>
      <c r="ED82" s="180"/>
      <c r="EE82" s="180"/>
      <c r="EF82" s="180"/>
      <c r="EG82" s="180"/>
      <c r="EH82" s="180"/>
      <c r="EI82" s="180"/>
      <c r="EJ82" s="180"/>
      <c r="EK82" s="180"/>
      <c r="EL82" s="180"/>
      <c r="EM82" s="180"/>
      <c r="EN82" s="50">
        <f t="shared" si="61"/>
        <v>2.9064024390243904E-2</v>
      </c>
      <c r="EO82" s="50">
        <f t="shared" si="62"/>
        <v>0.27820121951219512</v>
      </c>
      <c r="EP82" s="55">
        <f t="shared" si="63"/>
        <v>2.9512195121951219</v>
      </c>
      <c r="EQ82" s="50">
        <f>4.656*AR82*(((BL82/2.54)^2)+((BM82/2.54)^2)+((BN82/2.54)^2)+((BO82)/2.54^2)+((BP82/2.54)^2)+((BQ82/2.54)^2)+((BR82/2.54)^2)+((BS82/2.54)^2)+((BT82/2.54)^2)+((BU82/2.54)^2)+((BV82/2.54)^2)+((BW82/2.54)^2)+((BX82/2.54)^2)+((BY82/2.54)^2)+((BZ82/2.54)^2))/(BI82*3.28)</f>
        <v>3.8942447839568679</v>
      </c>
      <c r="ER82" s="50">
        <f>3.492*AR82*((CA82/2.54)^2 + (CB82/2.54)^2 + (CC82/2.54)^2 + (CD82/2.54)^2 + (CE82/2.54)^2 + (CF82/2.54)^2 + (CG82/2.54)^2 +(CH82/2.54)^2 +(CI82/2.54)^2 + (CJ82/2.54)^2 +(CK82/2.54)^2 + (CL82/2.54)^2 +(CM82/2.54)^2 + (CN82/2.54)^2 + (CO82/2.54)^2)/(BI82*3.28)</f>
        <v>0</v>
      </c>
      <c r="ES82" s="50">
        <f t="shared" si="19"/>
        <v>0</v>
      </c>
      <c r="ET82" s="50">
        <f t="shared" si="20"/>
        <v>0</v>
      </c>
      <c r="EU82" s="50">
        <f t="shared" si="21"/>
        <v>0</v>
      </c>
      <c r="EV82" s="56">
        <f t="shared" si="64"/>
        <v>3.2584847560975607</v>
      </c>
      <c r="EW82" s="56">
        <f t="shared" si="65"/>
        <v>3.8942447839568679</v>
      </c>
      <c r="EX82" s="56">
        <f t="shared" si="71"/>
        <v>6.7521940327283767</v>
      </c>
      <c r="EY82" s="56">
        <f t="shared" si="72"/>
        <v>9.4551909165230619</v>
      </c>
      <c r="EZ82" s="56">
        <f t="shared" si="68"/>
        <v>7.1527295400544286</v>
      </c>
      <c r="FA82" s="56"/>
      <c r="FB82" s="56"/>
      <c r="FC82" s="56"/>
      <c r="FD82" s="54"/>
    </row>
    <row r="83" spans="1:160" s="45" customFormat="1" ht="18" customHeight="1">
      <c r="A83" s="6"/>
      <c r="B83">
        <v>60</v>
      </c>
      <c r="C83" s="66" t="s">
        <v>389</v>
      </c>
      <c r="D83">
        <v>108</v>
      </c>
      <c r="E83" s="171">
        <v>2009</v>
      </c>
      <c r="F83">
        <v>310</v>
      </c>
      <c r="G83" s="144">
        <v>0.47173087500000005</v>
      </c>
      <c r="H83" s="144">
        <v>10.62563733</v>
      </c>
      <c r="I83" s="144"/>
      <c r="J83" s="144"/>
      <c r="K83" s="144"/>
      <c r="L83" s="144">
        <v>1.4595284550000001</v>
      </c>
      <c r="M83" s="144">
        <v>9.1863525600000013</v>
      </c>
      <c r="N83" s="230"/>
      <c r="O83" s="230"/>
      <c r="P83" s="80"/>
      <c r="Q83" s="230">
        <f t="shared" si="22"/>
        <v>21.743249220000003</v>
      </c>
      <c r="R83" s="52">
        <f t="shared" si="23"/>
        <v>0.8577057194872183</v>
      </c>
      <c r="S83" s="52">
        <f t="shared" si="24"/>
        <v>1.6793840073615729</v>
      </c>
      <c r="T83" s="52">
        <f t="shared" si="25"/>
        <v>1.6203349831854155</v>
      </c>
      <c r="U83" s="52">
        <f t="shared" si="26"/>
        <v>0.10044404229111806</v>
      </c>
      <c r="V83" s="52">
        <f t="shared" si="27"/>
        <v>1.2624747871537296</v>
      </c>
      <c r="W83" s="52">
        <f t="shared" si="28"/>
        <v>17.064897333506714</v>
      </c>
      <c r="X83" s="52">
        <f t="shared" si="29"/>
        <v>93.92184885476604</v>
      </c>
      <c r="Y83" s="52">
        <f t="shared" si="30"/>
        <v>1.0251131327142098</v>
      </c>
      <c r="Z83" s="52">
        <f t="shared" si="31"/>
        <v>1.0199999999999998</v>
      </c>
      <c r="AA83" s="52">
        <f t="shared" si="32"/>
        <v>1.0255581231961797</v>
      </c>
      <c r="AB83" s="52">
        <f t="shared" si="33"/>
        <v>1.0406730258666463</v>
      </c>
      <c r="AC83" s="52">
        <f t="shared" si="34"/>
        <v>0.58514460362010234</v>
      </c>
      <c r="AD83" s="52">
        <f t="shared" si="35"/>
        <v>0.55737355649230791</v>
      </c>
      <c r="AE83" s="52">
        <f t="shared" si="36"/>
        <v>0.54466909042309175</v>
      </c>
      <c r="AF83" s="52">
        <f t="shared" si="37"/>
        <v>0.4293693989011822</v>
      </c>
      <c r="AG83" s="52">
        <f t="shared" si="38"/>
        <v>0.36</v>
      </c>
      <c r="AH83" s="52">
        <f t="shared" si="39"/>
        <v>0.39468469945059109</v>
      </c>
      <c r="AI83" s="64" t="s">
        <v>152</v>
      </c>
      <c r="AJ83" s="62"/>
      <c r="AK83" s="62"/>
      <c r="AL83" s="45">
        <f t="shared" si="40"/>
        <v>310</v>
      </c>
      <c r="AM83" s="65"/>
      <c r="AN83" s="145" t="e">
        <f>#REF!</f>
        <v>#REF!</v>
      </c>
      <c r="AO83" s="149"/>
      <c r="AP83" s="183"/>
      <c r="AQ83" s="149"/>
      <c r="AR83" s="147">
        <f t="shared" si="41"/>
        <v>1</v>
      </c>
      <c r="AS83">
        <v>0</v>
      </c>
      <c r="AT83">
        <v>0</v>
      </c>
      <c r="AU83">
        <v>1</v>
      </c>
      <c r="AV83">
        <v>2</v>
      </c>
      <c r="AW83">
        <v>1</v>
      </c>
      <c r="AX83">
        <v>5</v>
      </c>
      <c r="AY83" s="229"/>
      <c r="AZ83" s="229"/>
      <c r="BA83" s="229"/>
      <c r="BB83" s="148"/>
      <c r="BC83">
        <v>7</v>
      </c>
      <c r="BD83">
        <v>3</v>
      </c>
      <c r="BE83">
        <v>0</v>
      </c>
      <c r="BF83" s="57">
        <v>2</v>
      </c>
      <c r="BG83" s="57">
        <v>2</v>
      </c>
      <c r="BH83" s="57">
        <v>3</v>
      </c>
      <c r="BI83" s="57">
        <v>11.3</v>
      </c>
      <c r="BJ83" s="189">
        <f t="shared" si="69"/>
        <v>108</v>
      </c>
      <c r="BK83" s="173">
        <f t="shared" si="70"/>
        <v>310</v>
      </c>
      <c r="BL83" s="87"/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  <c r="BY83" s="62"/>
      <c r="BZ83" s="128"/>
      <c r="CA83" s="99"/>
      <c r="CB83" s="98"/>
      <c r="CC83" s="98"/>
      <c r="CD83" s="98"/>
      <c r="CE83" s="98"/>
      <c r="CF83" s="98"/>
      <c r="CG83" s="98"/>
      <c r="CH83" s="98"/>
      <c r="CI83" s="98"/>
      <c r="CJ83" s="98"/>
      <c r="CK83" s="98"/>
      <c r="CL83" s="98"/>
      <c r="CM83" s="62"/>
      <c r="CN83" s="62"/>
      <c r="CO83" s="128"/>
      <c r="CP83" s="88"/>
      <c r="CQ83" s="88"/>
      <c r="CR83" s="63"/>
      <c r="CS83" s="63"/>
      <c r="CT83" s="63"/>
      <c r="CU83" s="63"/>
      <c r="CV83" s="88"/>
      <c r="CW83" s="63"/>
      <c r="CX83" s="63"/>
      <c r="CY83" s="63"/>
      <c r="CZ83" s="63"/>
      <c r="DA83" s="88"/>
      <c r="DB83" s="63"/>
      <c r="DC83" s="63"/>
      <c r="DD83" s="63"/>
      <c r="DE83" s="63"/>
      <c r="DF83" s="131"/>
      <c r="DG83" s="254">
        <f t="shared" si="44"/>
        <v>60</v>
      </c>
      <c r="DH83" s="254" t="str">
        <f t="shared" si="45"/>
        <v>Burn</v>
      </c>
      <c r="DI83" s="254">
        <f t="shared" si="46"/>
        <v>108</v>
      </c>
      <c r="DJ83" s="254">
        <f t="shared" si="47"/>
        <v>310</v>
      </c>
      <c r="DK83" s="121">
        <f t="shared" si="48"/>
        <v>16.79384007361573</v>
      </c>
      <c r="DL83" s="121">
        <f t="shared" si="49"/>
        <v>4.2885285974360912</v>
      </c>
      <c r="DM83" s="121">
        <f t="shared" si="50"/>
        <v>24.305024747781232</v>
      </c>
      <c r="DN83" s="121">
        <f t="shared" si="51"/>
        <v>0.26022102773349409</v>
      </c>
      <c r="DO83" s="121">
        <f t="shared" si="52"/>
        <v>1.3285431506417815</v>
      </c>
      <c r="DP83" s="121">
        <f t="shared" si="53"/>
        <v>0</v>
      </c>
      <c r="DQ83" s="121">
        <f t="shared" si="54"/>
        <v>0</v>
      </c>
      <c r="DR83" s="121">
        <f t="shared" si="55"/>
        <v>0</v>
      </c>
      <c r="DS83" s="121">
        <f t="shared" si="56"/>
        <v>0</v>
      </c>
      <c r="DT83" s="121">
        <f t="shared" si="57"/>
        <v>0</v>
      </c>
      <c r="DU83" s="121">
        <f t="shared" si="58"/>
        <v>0</v>
      </c>
      <c r="DV83" s="122">
        <f t="shared" si="59"/>
        <v>3</v>
      </c>
      <c r="DW83" s="157"/>
      <c r="DX83" s="157">
        <f t="shared" si="60"/>
        <v>60</v>
      </c>
      <c r="DY83" s="157">
        <f t="shared" si="18"/>
        <v>356</v>
      </c>
      <c r="DZ83" s="238" t="e">
        <f>#REF!</f>
        <v>#REF!</v>
      </c>
      <c r="EA83" s="180"/>
      <c r="EB83" s="180"/>
      <c r="EC83" s="180"/>
      <c r="ED83" s="180"/>
      <c r="EE83" s="180"/>
      <c r="EF83" s="180"/>
      <c r="EG83" s="180"/>
      <c r="EH83" s="180"/>
      <c r="EI83" s="180"/>
      <c r="EJ83" s="180"/>
      <c r="EK83" s="180"/>
      <c r="EL83" s="180"/>
      <c r="EM83" s="180"/>
      <c r="EN83" s="50">
        <f t="shared" si="61"/>
        <v>0.10172408536585366</v>
      </c>
      <c r="EO83" s="50">
        <f t="shared" si="62"/>
        <v>0.83460365853658536</v>
      </c>
      <c r="EP83" s="55">
        <f t="shared" si="63"/>
        <v>0</v>
      </c>
      <c r="EQ83" s="50">
        <f>4.656*AR83*(((BL83/2.54)^2)+((BM83/2.54)^2)+((BN83/2.54)^2)+((BO83)/2.54^2)+((BP83/2.54)^2)+((BQ83/2.54)^2)+((BR83/2.54)^2)+((BS83/2.54)^2)+((BT83/2.54)^2)+((BU83/2.54)^2)+((BV83/2.54)^2)+((BW83/2.54)^2)+((BX83/2.54)^2)+((BY83/2.54)^2)+((BZ83/2.54)^2))/(BI83*3.28)</f>
        <v>0</v>
      </c>
      <c r="ER83" s="50">
        <f>3.492*AR83*((CA83/2.54)^2 + (CB83/2.54)^2 + (CC83/2.54)^2 + (CD83/2.54)^2 + (CE83/2.54)^2 + (CF83/2.54)^2 + (CG83/2.54)^2 +(CH83/2.54)^2 +(CI83/2.54)^2 + (CJ83/2.54)^2 +(CK83/2.54)^2 + (CL83/2.54)^2 +(CM83/2.54)^2 + (CN83/2.54)^2 + (CO83/2.54)^2)/(BI83*3.28)</f>
        <v>0</v>
      </c>
      <c r="ES83" s="50">
        <f t="shared" si="19"/>
        <v>0</v>
      </c>
      <c r="ET83" s="50">
        <f t="shared" si="20"/>
        <v>0</v>
      </c>
      <c r="EU83" s="50">
        <f t="shared" si="21"/>
        <v>0</v>
      </c>
      <c r="EV83" s="56">
        <f t="shared" si="64"/>
        <v>0.936327743902439</v>
      </c>
      <c r="EW83" s="56">
        <f t="shared" si="65"/>
        <v>0</v>
      </c>
      <c r="EX83" s="56">
        <f t="shared" si="71"/>
        <v>7.5572280331270782</v>
      </c>
      <c r="EY83" s="56">
        <f t="shared" si="72"/>
        <v>1.929837868846241</v>
      </c>
      <c r="EZ83" s="56">
        <f t="shared" si="68"/>
        <v>0.936327743902439</v>
      </c>
      <c r="FA83" s="56"/>
      <c r="FB83" s="56"/>
      <c r="FC83" s="56"/>
      <c r="FD83" s="54"/>
    </row>
    <row r="84" spans="1:160" s="45" customFormat="1" ht="18" customHeight="1">
      <c r="A84" s="6"/>
      <c r="B84">
        <v>60</v>
      </c>
      <c r="C84" s="66" t="s">
        <v>389</v>
      </c>
      <c r="D84">
        <v>108</v>
      </c>
      <c r="E84" s="171">
        <v>2009</v>
      </c>
      <c r="F84">
        <v>356</v>
      </c>
      <c r="G84" s="144">
        <v>0.47173087500000005</v>
      </c>
      <c r="H84" s="144">
        <v>10.62563733</v>
      </c>
      <c r="I84" s="144"/>
      <c r="J84" s="144"/>
      <c r="K84" s="144"/>
      <c r="L84" s="144">
        <v>1.4595284550000001</v>
      </c>
      <c r="M84" s="144">
        <v>9.1863525600000013</v>
      </c>
      <c r="N84" s="230"/>
      <c r="O84" s="230"/>
      <c r="P84" s="80"/>
      <c r="Q84" s="230">
        <f t="shared" si="22"/>
        <v>21.743249220000003</v>
      </c>
      <c r="R84" s="52">
        <f t="shared" si="23"/>
        <v>0.8577057194872183</v>
      </c>
      <c r="S84" s="52">
        <f t="shared" si="24"/>
        <v>1.6793840073615729</v>
      </c>
      <c r="T84" s="52">
        <f t="shared" si="25"/>
        <v>1.6203349831854155</v>
      </c>
      <c r="U84" s="52">
        <f t="shared" si="26"/>
        <v>0.10044404229111806</v>
      </c>
      <c r="V84" s="52">
        <f t="shared" si="27"/>
        <v>1.2624747871537296</v>
      </c>
      <c r="W84" s="52">
        <f t="shared" si="28"/>
        <v>17.064897333506714</v>
      </c>
      <c r="X84" s="52">
        <f t="shared" si="29"/>
        <v>93.92184885476604</v>
      </c>
      <c r="Y84" s="52">
        <f t="shared" si="30"/>
        <v>1.0251131327142098</v>
      </c>
      <c r="Z84" s="52">
        <f t="shared" si="31"/>
        <v>1.0199999999999998</v>
      </c>
      <c r="AA84" s="52">
        <f t="shared" si="32"/>
        <v>1.0255581231961797</v>
      </c>
      <c r="AB84" s="52">
        <f t="shared" si="33"/>
        <v>1.0406730258666463</v>
      </c>
      <c r="AC84" s="52">
        <f t="shared" si="34"/>
        <v>0.58514460362010234</v>
      </c>
      <c r="AD84" s="52">
        <f t="shared" si="35"/>
        <v>0.55737355649230791</v>
      </c>
      <c r="AE84" s="52">
        <f t="shared" si="36"/>
        <v>0.54466909042309175</v>
      </c>
      <c r="AF84" s="52">
        <f t="shared" si="37"/>
        <v>0.4293693989011822</v>
      </c>
      <c r="AG84" s="52">
        <f t="shared" si="38"/>
        <v>0.36</v>
      </c>
      <c r="AH84" s="52">
        <f t="shared" si="39"/>
        <v>0.39468469945059109</v>
      </c>
      <c r="AI84" s="64" t="s">
        <v>152</v>
      </c>
      <c r="AJ84" s="63"/>
      <c r="AK84" s="63"/>
      <c r="AL84" s="45">
        <f t="shared" si="40"/>
        <v>356</v>
      </c>
      <c r="AM84" s="65"/>
      <c r="AN84" s="145" t="e">
        <f>#REF!</f>
        <v>#REF!</v>
      </c>
      <c r="AO84" s="149"/>
      <c r="AP84" s="183"/>
      <c r="AQ84" s="149"/>
      <c r="AR84" s="147">
        <f t="shared" si="41"/>
        <v>1</v>
      </c>
      <c r="AS84">
        <v>3</v>
      </c>
      <c r="AT84">
        <v>3</v>
      </c>
      <c r="AU84">
        <v>3</v>
      </c>
      <c r="AV84">
        <v>0</v>
      </c>
      <c r="AW84">
        <v>0</v>
      </c>
      <c r="AX84">
        <v>0</v>
      </c>
      <c r="AY84" s="229"/>
      <c r="AZ84" s="229"/>
      <c r="BA84" s="229"/>
      <c r="BB84" s="63"/>
      <c r="BC84">
        <v>12</v>
      </c>
      <c r="BD84">
        <v>4</v>
      </c>
      <c r="BE84">
        <v>0</v>
      </c>
      <c r="BF84" s="57">
        <v>2</v>
      </c>
      <c r="BG84" s="57">
        <v>2</v>
      </c>
      <c r="BH84" s="57">
        <v>3</v>
      </c>
      <c r="BI84" s="57">
        <v>11.3</v>
      </c>
      <c r="BJ84" s="189">
        <f t="shared" si="69"/>
        <v>108</v>
      </c>
      <c r="BK84" s="173">
        <f t="shared" si="70"/>
        <v>356</v>
      </c>
      <c r="BL84" s="88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95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63"/>
      <c r="CN84" s="63"/>
      <c r="CO84" s="63"/>
      <c r="CP84" s="88"/>
      <c r="CQ84" s="88"/>
      <c r="CR84" s="63"/>
      <c r="CS84" s="63"/>
      <c r="CT84" s="63"/>
      <c r="CU84" s="63"/>
      <c r="CV84" s="88"/>
      <c r="CW84" s="63"/>
      <c r="CX84" s="63"/>
      <c r="CY84" s="63"/>
      <c r="CZ84" s="63"/>
      <c r="DA84" s="88"/>
      <c r="DB84" s="63"/>
      <c r="DC84" s="63"/>
      <c r="DD84" s="63"/>
      <c r="DE84" s="63"/>
      <c r="DF84" s="131"/>
      <c r="DG84" s="254">
        <f t="shared" si="44"/>
        <v>60</v>
      </c>
      <c r="DH84" s="254" t="str">
        <f t="shared" si="45"/>
        <v>Burn</v>
      </c>
      <c r="DI84" s="254">
        <f t="shared" si="46"/>
        <v>108</v>
      </c>
      <c r="DJ84" s="254">
        <f t="shared" si="47"/>
        <v>356</v>
      </c>
      <c r="DK84" s="121">
        <f t="shared" si="48"/>
        <v>25.190760110423589</v>
      </c>
      <c r="DL84" s="121">
        <f t="shared" si="49"/>
        <v>12.865585792308273</v>
      </c>
      <c r="DM84" s="121">
        <f t="shared" si="50"/>
        <v>48.610049495562464</v>
      </c>
      <c r="DN84" s="121">
        <f t="shared" si="51"/>
        <v>0.44609319040027562</v>
      </c>
      <c r="DO84" s="121">
        <f t="shared" si="52"/>
        <v>1.7713908675223755</v>
      </c>
      <c r="DP84" s="121">
        <f t="shared" si="53"/>
        <v>0</v>
      </c>
      <c r="DQ84" s="121">
        <f t="shared" si="54"/>
        <v>0</v>
      </c>
      <c r="DR84" s="121">
        <f t="shared" si="55"/>
        <v>0</v>
      </c>
      <c r="DS84" s="121">
        <f t="shared" si="56"/>
        <v>0</v>
      </c>
      <c r="DT84" s="121">
        <f t="shared" si="57"/>
        <v>0</v>
      </c>
      <c r="DU84" s="121">
        <f t="shared" si="58"/>
        <v>0</v>
      </c>
      <c r="DV84" s="122">
        <f t="shared" si="59"/>
        <v>1.5</v>
      </c>
      <c r="DW84" s="157"/>
      <c r="DX84" s="157">
        <f t="shared" si="60"/>
        <v>60</v>
      </c>
      <c r="DY84" s="157">
        <f t="shared" si="18"/>
        <v>29</v>
      </c>
      <c r="DZ84" s="238" t="e">
        <f>#REF!</f>
        <v>#REF!</v>
      </c>
      <c r="EA84" s="180"/>
      <c r="EB84" s="180"/>
      <c r="EC84" s="180"/>
      <c r="ED84" s="180"/>
      <c r="EE84" s="180"/>
      <c r="EF84" s="180"/>
      <c r="EG84" s="180"/>
      <c r="EH84" s="180"/>
      <c r="EI84" s="180"/>
      <c r="EJ84" s="180"/>
      <c r="EK84" s="180"/>
      <c r="EL84" s="180"/>
      <c r="EM84" s="180"/>
      <c r="EN84" s="50"/>
      <c r="EO84" s="50"/>
      <c r="EP84" s="55"/>
      <c r="EQ84" s="50"/>
      <c r="ER84" s="50"/>
      <c r="ES84" s="50">
        <f t="shared" si="19"/>
        <v>0</v>
      </c>
      <c r="ET84" s="50">
        <f t="shared" si="20"/>
        <v>0</v>
      </c>
      <c r="EU84" s="50">
        <f t="shared" si="21"/>
        <v>0</v>
      </c>
      <c r="EV84" s="56"/>
      <c r="EW84" s="56"/>
      <c r="EX84" s="56">
        <f t="shared" si="71"/>
        <v>11.335842049690616</v>
      </c>
      <c r="EY84" s="56">
        <f t="shared" si="72"/>
        <v>5.7895136065387236</v>
      </c>
      <c r="EZ84" s="56"/>
      <c r="FA84" s="56"/>
      <c r="FB84" s="56"/>
      <c r="FC84" s="56"/>
      <c r="FD84" s="54"/>
    </row>
    <row r="85" spans="1:160" s="70" customFormat="1" ht="18" customHeight="1">
      <c r="B85">
        <v>60</v>
      </c>
      <c r="C85" s="66" t="s">
        <v>389</v>
      </c>
      <c r="D85">
        <v>109</v>
      </c>
      <c r="E85" s="171">
        <v>2009</v>
      </c>
      <c r="F85">
        <v>29</v>
      </c>
      <c r="G85" s="144">
        <v>20.389769399999999</v>
      </c>
      <c r="H85" s="144">
        <v>9.7299279000000016</v>
      </c>
      <c r="I85" s="144"/>
      <c r="J85" s="144"/>
      <c r="K85" s="144">
        <v>21.169612694999998</v>
      </c>
      <c r="L85" s="144">
        <v>14.751500609999997</v>
      </c>
      <c r="M85" s="144"/>
      <c r="N85" s="231"/>
      <c r="O85" s="231"/>
      <c r="P85" s="81"/>
      <c r="Q85" s="230">
        <f t="shared" si="22"/>
        <v>66.04081060499999</v>
      </c>
      <c r="R85" s="52">
        <f t="shared" si="23"/>
        <v>0.79364191658319527</v>
      </c>
      <c r="S85" s="52">
        <f t="shared" si="24"/>
        <v>1.459496402325845</v>
      </c>
      <c r="T85" s="52">
        <f t="shared" si="25"/>
        <v>1.4150135712932927</v>
      </c>
      <c r="U85" s="52">
        <f t="shared" si="26"/>
        <v>0.1250889555075291</v>
      </c>
      <c r="V85" s="52">
        <f t="shared" si="27"/>
        <v>1.3948414279143602</v>
      </c>
      <c r="W85" s="52">
        <f t="shared" si="28"/>
        <v>15.846827752560413</v>
      </c>
      <c r="X85" s="52">
        <f t="shared" si="29"/>
        <v>110.67874302756449</v>
      </c>
      <c r="Y85" s="52">
        <f t="shared" si="30"/>
        <v>1.02532114456017</v>
      </c>
      <c r="Z85" s="52">
        <f t="shared" si="31"/>
        <v>1.0232055349565015</v>
      </c>
      <c r="AA85" s="52">
        <f t="shared" si="32"/>
        <v>1.0237070151449879</v>
      </c>
      <c r="AB85" s="52">
        <f t="shared" si="33"/>
        <v>1.0240676864016214</v>
      </c>
      <c r="AC85" s="52">
        <f t="shared" si="34"/>
        <v>0.56088685544458738</v>
      </c>
      <c r="AD85" s="52">
        <f t="shared" si="35"/>
        <v>0.56204693254461313</v>
      </c>
      <c r="AE85" s="52">
        <f t="shared" si="36"/>
        <v>0.54267093374814879</v>
      </c>
      <c r="AF85" s="52">
        <f t="shared" si="37"/>
        <v>0.36560524798694666</v>
      </c>
      <c r="AG85" s="52">
        <f t="shared" si="38"/>
        <v>0.36000000000000004</v>
      </c>
      <c r="AH85" s="52">
        <f t="shared" si="39"/>
        <v>0.36280262399347335</v>
      </c>
      <c r="AI85" s="64" t="s">
        <v>152</v>
      </c>
      <c r="AJ85" s="75"/>
      <c r="AK85" s="75"/>
      <c r="AL85" s="45">
        <f t="shared" si="40"/>
        <v>29</v>
      </c>
      <c r="AM85" s="65"/>
      <c r="AN85" s="145" t="e">
        <f>#REF!</f>
        <v>#REF!</v>
      </c>
      <c r="AO85" s="149"/>
      <c r="AP85" s="183"/>
      <c r="AQ85" s="149"/>
      <c r="AR85" s="147">
        <f t="shared" si="41"/>
        <v>1</v>
      </c>
      <c r="AS85">
        <v>1</v>
      </c>
      <c r="AT85">
        <v>3</v>
      </c>
      <c r="AU85">
        <v>3</v>
      </c>
      <c r="AV85">
        <v>3</v>
      </c>
      <c r="AW85">
        <v>3</v>
      </c>
      <c r="AX85">
        <v>90</v>
      </c>
      <c r="AY85" s="229"/>
      <c r="AZ85" s="229"/>
      <c r="BA85" s="229"/>
      <c r="BB85" s="75"/>
      <c r="BC85">
        <v>3</v>
      </c>
      <c r="BD85">
        <v>0</v>
      </c>
      <c r="BE85">
        <v>0</v>
      </c>
      <c r="BF85" s="57">
        <v>2</v>
      </c>
      <c r="BG85" s="57">
        <v>2</v>
      </c>
      <c r="BH85" s="57">
        <v>3</v>
      </c>
      <c r="BI85" s="57">
        <v>11.3</v>
      </c>
      <c r="BJ85" s="189">
        <f t="shared" si="69"/>
        <v>109</v>
      </c>
      <c r="BK85" s="173">
        <f t="shared" si="70"/>
        <v>29</v>
      </c>
      <c r="BL85" s="88">
        <v>11</v>
      </c>
      <c r="BM85" s="63">
        <v>12</v>
      </c>
      <c r="BN85" s="63">
        <v>10</v>
      </c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95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75"/>
      <c r="CN85" s="75"/>
      <c r="CO85" s="75"/>
      <c r="CP85" s="89"/>
      <c r="CQ85" s="89"/>
      <c r="CR85" s="75"/>
      <c r="CS85" s="75"/>
      <c r="CT85" s="75"/>
      <c r="CU85" s="75"/>
      <c r="CV85" s="89"/>
      <c r="CW85" s="75"/>
      <c r="CX85" s="75"/>
      <c r="CY85" s="75"/>
      <c r="CZ85" s="75"/>
      <c r="DA85" s="89"/>
      <c r="DB85" s="75"/>
      <c r="DC85" s="75"/>
      <c r="DD85" s="75"/>
      <c r="DE85" s="75"/>
      <c r="DF85" s="132"/>
      <c r="DG85" s="254">
        <f t="shared" si="44"/>
        <v>60</v>
      </c>
      <c r="DH85" s="254" t="str">
        <f t="shared" si="45"/>
        <v>Burn</v>
      </c>
      <c r="DI85" s="254">
        <f t="shared" si="46"/>
        <v>109</v>
      </c>
      <c r="DJ85" s="254">
        <f t="shared" si="47"/>
        <v>29</v>
      </c>
      <c r="DK85" s="121">
        <f t="shared" si="48"/>
        <v>29.189928046516901</v>
      </c>
      <c r="DL85" s="121">
        <f t="shared" si="49"/>
        <v>23.80925749749586</v>
      </c>
      <c r="DM85" s="121">
        <f t="shared" si="50"/>
        <v>70.750678564664639</v>
      </c>
      <c r="DN85" s="121">
        <f t="shared" si="51"/>
        <v>0.13315594493136917</v>
      </c>
      <c r="DO85" s="121">
        <f t="shared" si="52"/>
        <v>0</v>
      </c>
      <c r="DP85" s="121">
        <f t="shared" si="53"/>
        <v>0</v>
      </c>
      <c r="DQ85" s="121">
        <f t="shared" si="54"/>
        <v>14.923499119682203</v>
      </c>
      <c r="DR85" s="121">
        <f t="shared" si="55"/>
        <v>0</v>
      </c>
      <c r="DS85" s="121">
        <f t="shared" si="56"/>
        <v>0</v>
      </c>
      <c r="DT85" s="121">
        <f t="shared" si="57"/>
        <v>0</v>
      </c>
      <c r="DU85" s="121">
        <f t="shared" si="58"/>
        <v>0</v>
      </c>
      <c r="DV85" s="122">
        <f t="shared" si="59"/>
        <v>46.5</v>
      </c>
      <c r="DW85" s="157"/>
      <c r="DX85" s="157">
        <f t="shared" si="60"/>
        <v>60</v>
      </c>
      <c r="DY85" s="157">
        <f t="shared" si="18"/>
        <v>84</v>
      </c>
      <c r="DZ85" s="238" t="e">
        <f>#REF!</f>
        <v>#REF!</v>
      </c>
      <c r="EA85" s="180"/>
      <c r="EB85" s="180"/>
      <c r="EC85" s="180"/>
      <c r="ED85" s="180"/>
      <c r="EE85" s="180"/>
      <c r="EF85" s="180"/>
      <c r="EG85" s="180"/>
      <c r="EH85" s="180"/>
      <c r="EI85" s="180"/>
      <c r="EJ85" s="180"/>
      <c r="EK85" s="180"/>
      <c r="EL85" s="180"/>
      <c r="EM85" s="180"/>
      <c r="EN85" s="50">
        <f t="shared" si="61"/>
        <v>4.3596036585365851E-2</v>
      </c>
      <c r="EO85" s="50">
        <f t="shared" si="62"/>
        <v>0</v>
      </c>
      <c r="EP85" s="55">
        <f t="shared" si="63"/>
        <v>0</v>
      </c>
      <c r="EQ85" s="50">
        <f>4.656*AR85*(((BL85/2.54)^2)+((BM85/2.54)^2)+((BN85/2.54)^2)+((BO85)/2.54^2)+((BP85/2.54)^2)+((BQ85/2.54)^2)+((BR85/2.54)^2)+((BS85/2.54)^2)+((BT85/2.54)^2)+((BU85/2.54)^2)+((BV85/2.54)^2)+((BW85/2.54)^2)+((BX85/2.54)^2)+((BY85/2.54)^2)+((BZ85/2.54)^2))/(BI85*3.28)</f>
        <v>7.1069967307212822</v>
      </c>
      <c r="ER85" s="50">
        <f>3.492*AR85*((CA85/2.54)^2 + (CB85/2.54)^2 + (CC85/2.54)^2 + (CD85/2.54)^2 + (CE85/2.54)^2 + (CF85/2.54)^2 + (CG85/2.54)^2 +(CH85/2.54)^2 +(CI85/2.54)^2 + (CJ85/2.54)^2 +(CK85/2.54)^2 + (CL85/2.54)^2 +(CM85/2.54)^2 + (CN85/2.54)^2 + (CO85/2.54)^2)/(BI85*3.28)</f>
        <v>0</v>
      </c>
      <c r="ES85" s="50">
        <f t="shared" si="19"/>
        <v>0</v>
      </c>
      <c r="ET85" s="50">
        <f t="shared" si="20"/>
        <v>0</v>
      </c>
      <c r="EU85" s="50">
        <f t="shared" si="21"/>
        <v>0</v>
      </c>
      <c r="EV85" s="56">
        <f t="shared" si="64"/>
        <v>4.3596036585365851E-2</v>
      </c>
      <c r="EW85" s="56">
        <f t="shared" si="65"/>
        <v>7.1069967307212822</v>
      </c>
      <c r="EX85" s="56">
        <f t="shared" si="71"/>
        <v>13.135467620932605</v>
      </c>
      <c r="EY85" s="56">
        <f t="shared" si="72"/>
        <v>10.714165873873137</v>
      </c>
      <c r="EZ85" s="56">
        <f t="shared" si="68"/>
        <v>7.1505927673066481</v>
      </c>
      <c r="FA85" s="56"/>
      <c r="FB85" s="56"/>
      <c r="FC85" s="56"/>
      <c r="FD85" s="54"/>
    </row>
    <row r="86" spans="1:160" s="45" customFormat="1" ht="18" customHeight="1">
      <c r="B86">
        <v>60</v>
      </c>
      <c r="C86" s="66" t="s">
        <v>389</v>
      </c>
      <c r="D86">
        <v>109</v>
      </c>
      <c r="E86" s="171">
        <v>2009</v>
      </c>
      <c r="F86">
        <v>84</v>
      </c>
      <c r="G86" s="144">
        <v>20.389769399999999</v>
      </c>
      <c r="H86" s="144">
        <v>9.7299279000000016</v>
      </c>
      <c r="I86" s="144"/>
      <c r="J86" s="144"/>
      <c r="K86" s="144">
        <v>21.169612694999998</v>
      </c>
      <c r="L86" s="144">
        <v>14.751500609999997</v>
      </c>
      <c r="M86" s="144"/>
      <c r="N86" s="230"/>
      <c r="O86" s="230"/>
      <c r="P86" s="80"/>
      <c r="Q86" s="230">
        <f t="shared" si="22"/>
        <v>66.04081060499999</v>
      </c>
      <c r="R86" s="52">
        <f t="shared" si="23"/>
        <v>0.79364191658319527</v>
      </c>
      <c r="S86" s="52">
        <f t="shared" si="24"/>
        <v>1.459496402325845</v>
      </c>
      <c r="T86" s="52">
        <f t="shared" si="25"/>
        <v>1.4150135712932927</v>
      </c>
      <c r="U86" s="52">
        <f t="shared" si="26"/>
        <v>0.1250889555075291</v>
      </c>
      <c r="V86" s="52">
        <f t="shared" si="27"/>
        <v>1.3948414279143602</v>
      </c>
      <c r="W86" s="52">
        <f t="shared" si="28"/>
        <v>15.846827752560413</v>
      </c>
      <c r="X86" s="52">
        <f t="shared" si="29"/>
        <v>110.67874302756449</v>
      </c>
      <c r="Y86" s="52">
        <f t="shared" si="30"/>
        <v>1.02532114456017</v>
      </c>
      <c r="Z86" s="52">
        <f t="shared" si="31"/>
        <v>1.0232055349565015</v>
      </c>
      <c r="AA86" s="52">
        <f t="shared" si="32"/>
        <v>1.0237070151449879</v>
      </c>
      <c r="AB86" s="52">
        <f t="shared" si="33"/>
        <v>1.0240676864016214</v>
      </c>
      <c r="AC86" s="52">
        <f t="shared" si="34"/>
        <v>0.56088685544458738</v>
      </c>
      <c r="AD86" s="52">
        <f t="shared" si="35"/>
        <v>0.56204693254461313</v>
      </c>
      <c r="AE86" s="52">
        <f t="shared" si="36"/>
        <v>0.54267093374814879</v>
      </c>
      <c r="AF86" s="52">
        <f t="shared" si="37"/>
        <v>0.36560524798694666</v>
      </c>
      <c r="AG86" s="52">
        <f t="shared" si="38"/>
        <v>0.36000000000000004</v>
      </c>
      <c r="AH86" s="52">
        <f t="shared" si="39"/>
        <v>0.36280262399347335</v>
      </c>
      <c r="AI86" s="64" t="s">
        <v>152</v>
      </c>
      <c r="AJ86" s="63"/>
      <c r="AK86" s="63"/>
      <c r="AL86" s="45">
        <f t="shared" si="40"/>
        <v>84</v>
      </c>
      <c r="AM86" s="65"/>
      <c r="AN86" s="145" t="e">
        <f>#REF!</f>
        <v>#REF!</v>
      </c>
      <c r="AO86" s="149"/>
      <c r="AP86" s="183"/>
      <c r="AQ86" s="149"/>
      <c r="AR86" s="147">
        <f t="shared" si="41"/>
        <v>1</v>
      </c>
      <c r="AS86">
        <v>2</v>
      </c>
      <c r="AT86">
        <v>1</v>
      </c>
      <c r="AU86">
        <v>23</v>
      </c>
      <c r="AV86">
        <v>0</v>
      </c>
      <c r="AW86">
        <v>3</v>
      </c>
      <c r="AX86">
        <v>3</v>
      </c>
      <c r="AY86" s="229"/>
      <c r="AZ86" s="229"/>
      <c r="BA86" s="229"/>
      <c r="BB86" s="63"/>
      <c r="BC86">
        <v>5</v>
      </c>
      <c r="BD86">
        <v>4</v>
      </c>
      <c r="BE86">
        <v>0</v>
      </c>
      <c r="BF86" s="57">
        <v>2</v>
      </c>
      <c r="BG86" s="57">
        <v>2</v>
      </c>
      <c r="BH86" s="57">
        <v>3</v>
      </c>
      <c r="BI86" s="57">
        <v>11.3</v>
      </c>
      <c r="BJ86" s="189">
        <f t="shared" si="69"/>
        <v>109</v>
      </c>
      <c r="BK86" s="173">
        <f t="shared" si="70"/>
        <v>84</v>
      </c>
      <c r="BL86" s="88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95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63"/>
      <c r="CN86" s="63"/>
      <c r="CO86" s="63"/>
      <c r="CP86" s="88"/>
      <c r="CQ86" s="88"/>
      <c r="CR86" s="63"/>
      <c r="CS86" s="63"/>
      <c r="CT86" s="63"/>
      <c r="CU86" s="63"/>
      <c r="CV86" s="88"/>
      <c r="CW86" s="63"/>
      <c r="CX86" s="63"/>
      <c r="CY86" s="63"/>
      <c r="CZ86" s="63"/>
      <c r="DA86" s="88"/>
      <c r="DB86" s="63"/>
      <c r="DC86" s="63"/>
      <c r="DD86" s="63"/>
      <c r="DE86" s="63"/>
      <c r="DF86" s="131"/>
      <c r="DG86" s="254">
        <f t="shared" si="44"/>
        <v>60</v>
      </c>
      <c r="DH86" s="254" t="str">
        <f t="shared" si="45"/>
        <v>Burn</v>
      </c>
      <c r="DI86" s="254">
        <f t="shared" si="46"/>
        <v>109</v>
      </c>
      <c r="DJ86" s="254">
        <f t="shared" si="47"/>
        <v>84</v>
      </c>
      <c r="DK86" s="121">
        <f t="shared" si="48"/>
        <v>14.59496402325845</v>
      </c>
      <c r="DL86" s="121">
        <f t="shared" si="49"/>
        <v>15.872838331663905</v>
      </c>
      <c r="DM86" s="121">
        <f t="shared" si="50"/>
        <v>42.450407138798781</v>
      </c>
      <c r="DN86" s="121">
        <f t="shared" si="51"/>
        <v>0.22192657488561526</v>
      </c>
      <c r="DO86" s="121">
        <f t="shared" si="52"/>
        <v>1.979727682436917</v>
      </c>
      <c r="DP86" s="121">
        <f t="shared" si="53"/>
        <v>0</v>
      </c>
      <c r="DQ86" s="121">
        <f t="shared" si="54"/>
        <v>0</v>
      </c>
      <c r="DR86" s="121">
        <f t="shared" si="55"/>
        <v>0</v>
      </c>
      <c r="DS86" s="121">
        <f t="shared" si="56"/>
        <v>0</v>
      </c>
      <c r="DT86" s="121">
        <f t="shared" si="57"/>
        <v>0</v>
      </c>
      <c r="DU86" s="121">
        <f t="shared" si="58"/>
        <v>0</v>
      </c>
      <c r="DV86" s="122">
        <f t="shared" si="59"/>
        <v>13</v>
      </c>
      <c r="DW86" s="157"/>
      <c r="DX86" s="157">
        <f t="shared" si="60"/>
        <v>60</v>
      </c>
      <c r="DY86" s="157">
        <f t="shared" si="18"/>
        <v>47</v>
      </c>
      <c r="DZ86" s="238" t="e">
        <f>#REF!</f>
        <v>#REF!</v>
      </c>
      <c r="EA86" s="180"/>
      <c r="EB86" s="180"/>
      <c r="EC86" s="180"/>
      <c r="ED86" s="180"/>
      <c r="EE86" s="180"/>
      <c r="EF86" s="180"/>
      <c r="EG86" s="180"/>
      <c r="EH86" s="180"/>
      <c r="EI86" s="180"/>
      <c r="EJ86" s="180"/>
      <c r="EK86" s="180"/>
      <c r="EL86" s="180"/>
      <c r="EM86" s="180"/>
      <c r="EN86" s="50">
        <f t="shared" si="61"/>
        <v>7.2660060975609758E-2</v>
      </c>
      <c r="EO86" s="50">
        <f t="shared" si="62"/>
        <v>1.1128048780487805</v>
      </c>
      <c r="EP86" s="55">
        <f t="shared" si="63"/>
        <v>0</v>
      </c>
      <c r="EQ86" s="50">
        <f>4.656*AR86*(((BL86/2.54)^2)+((BM86/2.54)^2)+((BN86/2.54)^2)+((BO86)/2.54^2)+((BP86/2.54)^2)+((BQ86/2.54)^2)+((BR86/2.54)^2)+((BS86/2.54)^2)+((BT86/2.54)^2)+((BU86/2.54)^2)+((BV86/2.54)^2)+((BW86/2.54)^2)+((BX86/2.54)^2)+((BY86/2.54)^2)+((BZ86/2.54)^2))/(BI86*3.28)</f>
        <v>0</v>
      </c>
      <c r="ER86" s="50">
        <f>3.492*AR86*((CA86/2.54)^2 + (CB86/2.54)^2 + (CC86/2.54)^2 + (CD86/2.54)^2 + (CE86/2.54)^2 + (CF86/2.54)^2 + (CG86/2.54)^2 +(CH86/2.54)^2 +(CI86/2.54)^2 + (CJ86/2.54)^2 +(CK86/2.54)^2 + (CL86/2.54)^2 +(CM86/2.54)^2 + (CN86/2.54)^2 + (CO86/2.54)^2)/(BI86*3.28)</f>
        <v>0</v>
      </c>
      <c r="ES86" s="50">
        <f t="shared" si="19"/>
        <v>0</v>
      </c>
      <c r="ET86" s="50">
        <f t="shared" si="20"/>
        <v>0</v>
      </c>
      <c r="EU86" s="50">
        <f t="shared" si="21"/>
        <v>0</v>
      </c>
      <c r="EV86" s="56">
        <f t="shared" si="64"/>
        <v>1.1854649390243903</v>
      </c>
      <c r="EW86" s="56">
        <f t="shared" si="65"/>
        <v>0</v>
      </c>
      <c r="EX86" s="56">
        <f t="shared" si="71"/>
        <v>6.5677338104663026</v>
      </c>
      <c r="EY86" s="56">
        <f t="shared" si="72"/>
        <v>7.1427772492487573</v>
      </c>
      <c r="EZ86" s="56">
        <f t="shared" si="68"/>
        <v>1.1854649390243903</v>
      </c>
      <c r="FA86" s="56"/>
      <c r="FB86" s="56"/>
      <c r="FC86" s="56"/>
      <c r="FD86" s="54"/>
    </row>
    <row r="87" spans="1:160" s="45" customFormat="1" ht="18" customHeight="1">
      <c r="B87">
        <v>60</v>
      </c>
      <c r="C87" s="66" t="s">
        <v>389</v>
      </c>
      <c r="D87">
        <v>111</v>
      </c>
      <c r="E87" s="171">
        <v>2009</v>
      </c>
      <c r="F87">
        <v>47</v>
      </c>
      <c r="G87" s="144">
        <v>18.384387945</v>
      </c>
      <c r="H87" s="144">
        <v>17.868380145000003</v>
      </c>
      <c r="I87" s="144"/>
      <c r="J87" s="144"/>
      <c r="K87" s="144">
        <v>11.490892875</v>
      </c>
      <c r="L87" s="144"/>
      <c r="M87" s="144"/>
      <c r="N87" s="230"/>
      <c r="O87" s="230"/>
      <c r="P87" s="80"/>
      <c r="Q87" s="230">
        <f t="shared" si="22"/>
        <v>47.743660965000004</v>
      </c>
      <c r="R87" s="52">
        <f t="shared" si="23"/>
        <v>0.94829650524622278</v>
      </c>
      <c r="S87" s="52">
        <f t="shared" si="24"/>
        <v>1.5488395309346803</v>
      </c>
      <c r="T87" s="52">
        <f t="shared" si="25"/>
        <v>1.5248414523357239</v>
      </c>
      <c r="U87" s="52">
        <f t="shared" si="26"/>
        <v>0.11984440435128245</v>
      </c>
      <c r="V87" s="52">
        <f t="shared" si="27"/>
        <v>1.3440798475381432</v>
      </c>
      <c r="W87" s="52">
        <f t="shared" si="28"/>
        <v>16.891683997797301</v>
      </c>
      <c r="X87" s="52">
        <f t="shared" si="29"/>
        <v>114.90686809162352</v>
      </c>
      <c r="Y87" s="52">
        <f t="shared" si="30"/>
        <v>1.0238506447920861</v>
      </c>
      <c r="Z87" s="52">
        <f t="shared" si="31"/>
        <v>1.0224067892245263</v>
      </c>
      <c r="AA87" s="52">
        <f t="shared" si="32"/>
        <v>1.0237425659833876</v>
      </c>
      <c r="AB87" s="52">
        <f t="shared" si="33"/>
        <v>1.0287128299169381</v>
      </c>
      <c r="AC87" s="52">
        <f t="shared" si="34"/>
        <v>0.55726897434937839</v>
      </c>
      <c r="AD87" s="52">
        <f t="shared" si="35"/>
        <v>0.54481357844905265</v>
      </c>
      <c r="AE87" s="52">
        <f t="shared" si="36"/>
        <v>0.54085376501248783</v>
      </c>
      <c r="AF87" s="52">
        <f t="shared" si="37"/>
        <v>0.37293740764669908</v>
      </c>
      <c r="AG87" s="52">
        <f t="shared" si="38"/>
        <v>0.36</v>
      </c>
      <c r="AH87" s="52">
        <f t="shared" si="39"/>
        <v>0.36646870382334951</v>
      </c>
      <c r="AI87" s="64" t="s">
        <v>152</v>
      </c>
      <c r="AJ87" s="63"/>
      <c r="AK87" s="63"/>
      <c r="AL87" s="45">
        <f t="shared" si="40"/>
        <v>47</v>
      </c>
      <c r="AM87" s="65"/>
      <c r="AN87" s="145" t="e">
        <f>#REF!</f>
        <v>#REF!</v>
      </c>
      <c r="AO87" s="149"/>
      <c r="AP87" s="183"/>
      <c r="AQ87" s="149"/>
      <c r="AR87" s="147">
        <f t="shared" si="41"/>
        <v>1</v>
      </c>
      <c r="AS87">
        <v>2</v>
      </c>
      <c r="AT87">
        <v>3</v>
      </c>
      <c r="AU87">
        <v>78</v>
      </c>
      <c r="AV87">
        <v>0</v>
      </c>
      <c r="AW87">
        <v>2</v>
      </c>
      <c r="AX87">
        <v>2</v>
      </c>
      <c r="AY87" s="229"/>
      <c r="AZ87" s="229"/>
      <c r="BA87" s="229"/>
      <c r="BB87" s="63"/>
      <c r="BC87">
        <v>52</v>
      </c>
      <c r="BD87">
        <v>18</v>
      </c>
      <c r="BE87">
        <v>0</v>
      </c>
      <c r="BF87" s="57">
        <v>2</v>
      </c>
      <c r="BG87" s="57">
        <v>2</v>
      </c>
      <c r="BH87" s="57">
        <v>3</v>
      </c>
      <c r="BI87" s="57">
        <v>11.3</v>
      </c>
      <c r="BJ87" s="189">
        <f t="shared" si="69"/>
        <v>111</v>
      </c>
      <c r="BK87" s="173">
        <f t="shared" si="70"/>
        <v>47</v>
      </c>
      <c r="BL87" s="88">
        <v>12</v>
      </c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95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63"/>
      <c r="CN87" s="63"/>
      <c r="CO87" s="63"/>
      <c r="CP87" s="88"/>
      <c r="CQ87" s="88"/>
      <c r="CR87" s="63"/>
      <c r="CS87" s="63"/>
      <c r="CT87" s="63"/>
      <c r="CU87" s="63"/>
      <c r="CV87" s="88"/>
      <c r="CW87" s="63"/>
      <c r="CX87" s="63"/>
      <c r="CY87" s="63"/>
      <c r="CZ87" s="63"/>
      <c r="DA87" s="88"/>
      <c r="DB87" s="63"/>
      <c r="DC87" s="63"/>
      <c r="DD87" s="63"/>
      <c r="DE87" s="63"/>
      <c r="DF87" s="131"/>
      <c r="DG87" s="254">
        <f t="shared" si="44"/>
        <v>60</v>
      </c>
      <c r="DH87" s="254" t="str">
        <f t="shared" si="45"/>
        <v>Burn</v>
      </c>
      <c r="DI87" s="254">
        <f t="shared" si="46"/>
        <v>111</v>
      </c>
      <c r="DJ87" s="254">
        <f t="shared" si="47"/>
        <v>47</v>
      </c>
      <c r="DK87" s="121">
        <f t="shared" si="48"/>
        <v>15.488395309346803</v>
      </c>
      <c r="DL87" s="121">
        <f t="shared" si="49"/>
        <v>23.70741263115557</v>
      </c>
      <c r="DM87" s="121">
        <f t="shared" si="50"/>
        <v>53.369450831750328</v>
      </c>
      <c r="DN87" s="121">
        <f t="shared" si="51"/>
        <v>2.1938540987128032</v>
      </c>
      <c r="DO87" s="121">
        <f t="shared" si="52"/>
        <v>8.3148493772398098</v>
      </c>
      <c r="DP87" s="121">
        <f t="shared" si="53"/>
        <v>0</v>
      </c>
      <c r="DQ87" s="121">
        <f t="shared" si="54"/>
        <v>6.0329442528843522</v>
      </c>
      <c r="DR87" s="121">
        <f t="shared" si="55"/>
        <v>0</v>
      </c>
      <c r="DS87" s="121">
        <f t="shared" si="56"/>
        <v>0</v>
      </c>
      <c r="DT87" s="121">
        <f t="shared" si="57"/>
        <v>0</v>
      </c>
      <c r="DU87" s="121">
        <f t="shared" si="58"/>
        <v>0</v>
      </c>
      <c r="DV87" s="122">
        <f t="shared" si="59"/>
        <v>40</v>
      </c>
      <c r="DW87" s="157"/>
      <c r="DX87" s="157">
        <f t="shared" si="60"/>
        <v>60</v>
      </c>
      <c r="DY87" s="157">
        <f t="shared" si="18"/>
        <v>120</v>
      </c>
      <c r="DZ87" s="238" t="e">
        <f>#REF!</f>
        <v>#REF!</v>
      </c>
      <c r="EA87" s="180"/>
      <c r="EB87" s="180"/>
      <c r="EC87" s="180"/>
      <c r="ED87" s="180"/>
      <c r="EE87" s="180"/>
      <c r="EF87" s="180"/>
      <c r="EG87" s="180"/>
      <c r="EH87" s="180"/>
      <c r="EI87" s="180"/>
      <c r="EJ87" s="180"/>
      <c r="EK87" s="180"/>
      <c r="EL87" s="180"/>
      <c r="EM87" s="180"/>
      <c r="EN87" s="50">
        <f t="shared" si="61"/>
        <v>0.75566463414634155</v>
      </c>
      <c r="EO87" s="50">
        <f t="shared" si="62"/>
        <v>5.0076219512195124</v>
      </c>
      <c r="EP87" s="55">
        <f t="shared" si="63"/>
        <v>0</v>
      </c>
      <c r="EQ87" s="50">
        <f>4.656*AR87*(((BL87/2.54)^2)+((BM87/2.54)^2)+((BN87/2.54)^2)+((BO87)/2.54^2)+((BP87/2.54)^2)+((BQ87/2.54)^2)+((BR87/2.54)^2)+((BS87/2.54)^2)+((BT87/2.54)^2)+((BU87/2.54)^2)+((BV87/2.54)^2)+((BW87/2.54)^2)+((BX87/2.54)^2)+((BY87/2.54)^2)+((BZ87/2.54)^2))/(BI87*3.28)</f>
        <v>2.8038562444489439</v>
      </c>
      <c r="ER87" s="50">
        <f>3.492*AR87*((CA87/2.54)^2 + (CB87/2.54)^2 + (CC87/2.54)^2 + (CD87/2.54)^2 + (CE87/2.54)^2 + (CF87/2.54)^2 + (CG87/2.54)^2 +(CH87/2.54)^2 +(CI87/2.54)^2 + (CJ87/2.54)^2 +(CK87/2.54)^2 + (CL87/2.54)^2 +(CM87/2.54)^2 + (CN87/2.54)^2 + (CO87/2.54)^2)/(BI87*3.28)</f>
        <v>0</v>
      </c>
      <c r="ES87" s="50">
        <f t="shared" si="19"/>
        <v>0</v>
      </c>
      <c r="ET87" s="50">
        <f t="shared" si="20"/>
        <v>0</v>
      </c>
      <c r="EU87" s="50">
        <f t="shared" si="21"/>
        <v>0</v>
      </c>
      <c r="EV87" s="56">
        <f t="shared" si="64"/>
        <v>5.7632865853658544</v>
      </c>
      <c r="EW87" s="56">
        <f t="shared" si="65"/>
        <v>2.8038562444489439</v>
      </c>
      <c r="EX87" s="56">
        <f t="shared" si="71"/>
        <v>6.9697778892060613</v>
      </c>
      <c r="EY87" s="56">
        <f t="shared" si="72"/>
        <v>10.668335684020008</v>
      </c>
      <c r="EZ87" s="56">
        <f t="shared" si="68"/>
        <v>8.5671428298147987</v>
      </c>
      <c r="FA87" s="56"/>
      <c r="FB87" s="56"/>
      <c r="FC87" s="56"/>
      <c r="FD87" s="54"/>
    </row>
    <row r="88" spans="1:160" s="45" customFormat="1" ht="18" customHeight="1">
      <c r="B88">
        <v>60</v>
      </c>
      <c r="C88" s="66" t="s">
        <v>389</v>
      </c>
      <c r="D88">
        <v>111</v>
      </c>
      <c r="E88" s="171">
        <v>2009</v>
      </c>
      <c r="F88">
        <v>120</v>
      </c>
      <c r="G88" s="144">
        <v>18.384387945</v>
      </c>
      <c r="H88" s="144">
        <v>17.868380145000003</v>
      </c>
      <c r="I88" s="144"/>
      <c r="J88" s="144"/>
      <c r="K88" s="144">
        <v>11.490892875</v>
      </c>
      <c r="L88" s="144"/>
      <c r="M88" s="144"/>
      <c r="N88" s="230"/>
      <c r="O88" s="230"/>
      <c r="P88" s="80"/>
      <c r="Q88" s="230">
        <f t="shared" si="22"/>
        <v>47.743660965000004</v>
      </c>
      <c r="R88" s="52">
        <f t="shared" si="23"/>
        <v>0.94829650524622278</v>
      </c>
      <c r="S88" s="52">
        <f t="shared" si="24"/>
        <v>1.5488395309346803</v>
      </c>
      <c r="T88" s="52">
        <f t="shared" si="25"/>
        <v>1.5248414523357239</v>
      </c>
      <c r="U88" s="52">
        <f t="shared" si="26"/>
        <v>0.11984440435128245</v>
      </c>
      <c r="V88" s="52">
        <f t="shared" si="27"/>
        <v>1.3440798475381432</v>
      </c>
      <c r="W88" s="52">
        <f t="shared" si="28"/>
        <v>16.891683997797301</v>
      </c>
      <c r="X88" s="52">
        <f t="shared" si="29"/>
        <v>114.90686809162352</v>
      </c>
      <c r="Y88" s="52">
        <f t="shared" si="30"/>
        <v>1.0238506447920861</v>
      </c>
      <c r="Z88" s="52">
        <f t="shared" si="31"/>
        <v>1.0224067892245263</v>
      </c>
      <c r="AA88" s="52">
        <f t="shared" si="32"/>
        <v>1.0237425659833876</v>
      </c>
      <c r="AB88" s="52">
        <f t="shared" si="33"/>
        <v>1.0287128299169381</v>
      </c>
      <c r="AC88" s="52">
        <f t="shared" si="34"/>
        <v>0.55726897434937839</v>
      </c>
      <c r="AD88" s="52">
        <f t="shared" si="35"/>
        <v>0.54481357844905265</v>
      </c>
      <c r="AE88" s="52">
        <f t="shared" si="36"/>
        <v>0.54085376501248783</v>
      </c>
      <c r="AF88" s="52">
        <f t="shared" si="37"/>
        <v>0.37293740764669908</v>
      </c>
      <c r="AG88" s="52">
        <f t="shared" si="38"/>
        <v>0.36</v>
      </c>
      <c r="AH88" s="52">
        <f t="shared" si="39"/>
        <v>0.36646870382334951</v>
      </c>
      <c r="AI88" s="64" t="s">
        <v>152</v>
      </c>
      <c r="AJ88" s="63"/>
      <c r="AK88" s="63"/>
      <c r="AL88" s="45">
        <f t="shared" si="40"/>
        <v>120</v>
      </c>
      <c r="AM88" s="65"/>
      <c r="AN88" s="145" t="e">
        <f>#REF!</f>
        <v>#REF!</v>
      </c>
      <c r="AO88" s="149"/>
      <c r="AP88" s="183"/>
      <c r="AQ88" s="149"/>
      <c r="AR88" s="147">
        <f t="shared" si="41"/>
        <v>1</v>
      </c>
      <c r="AS88">
        <v>0</v>
      </c>
      <c r="AT88">
        <v>1</v>
      </c>
      <c r="AU88">
        <v>1</v>
      </c>
      <c r="AV88">
        <v>0</v>
      </c>
      <c r="AW88">
        <v>1</v>
      </c>
      <c r="AX88">
        <v>1</v>
      </c>
      <c r="AY88" s="229"/>
      <c r="AZ88" s="229"/>
      <c r="BA88" s="229"/>
      <c r="BB88" s="63"/>
      <c r="BC88">
        <v>6</v>
      </c>
      <c r="BD88">
        <v>1</v>
      </c>
      <c r="BE88">
        <v>0</v>
      </c>
      <c r="BF88" s="57">
        <v>2</v>
      </c>
      <c r="BG88" s="57">
        <v>2</v>
      </c>
      <c r="BH88" s="57">
        <v>3</v>
      </c>
      <c r="BI88" s="57">
        <v>11.3</v>
      </c>
      <c r="BJ88" s="189">
        <f t="shared" si="69"/>
        <v>111</v>
      </c>
      <c r="BK88" s="173">
        <f t="shared" si="70"/>
        <v>120</v>
      </c>
      <c r="BL88" s="88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95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63"/>
      <c r="CN88" s="63"/>
      <c r="CO88" s="63"/>
      <c r="CP88" s="88"/>
      <c r="CQ88" s="88"/>
      <c r="CR88" s="63"/>
      <c r="CS88" s="63"/>
      <c r="CT88" s="63"/>
      <c r="CU88" s="63"/>
      <c r="CV88" s="88"/>
      <c r="CW88" s="63"/>
      <c r="CX88" s="63"/>
      <c r="CY88" s="63"/>
      <c r="CZ88" s="63"/>
      <c r="DA88" s="88"/>
      <c r="DB88" s="63"/>
      <c r="DC88" s="63"/>
      <c r="DD88" s="63"/>
      <c r="DE88" s="63"/>
      <c r="DF88" s="131"/>
      <c r="DG88" s="254">
        <f t="shared" si="44"/>
        <v>60</v>
      </c>
      <c r="DH88" s="254" t="str">
        <f t="shared" si="45"/>
        <v>Burn</v>
      </c>
      <c r="DI88" s="254">
        <f t="shared" si="46"/>
        <v>111</v>
      </c>
      <c r="DJ88" s="254">
        <f t="shared" si="47"/>
        <v>120</v>
      </c>
      <c r="DK88" s="121">
        <f t="shared" si="48"/>
        <v>0</v>
      </c>
      <c r="DL88" s="121">
        <f t="shared" si="49"/>
        <v>9.4829650524622284</v>
      </c>
      <c r="DM88" s="121">
        <f t="shared" si="50"/>
        <v>15.248414523357239</v>
      </c>
      <c r="DN88" s="121">
        <f t="shared" si="51"/>
        <v>0.25313701138993883</v>
      </c>
      <c r="DO88" s="121">
        <f t="shared" si="52"/>
        <v>0.46193607651332269</v>
      </c>
      <c r="DP88" s="121">
        <f t="shared" si="53"/>
        <v>0</v>
      </c>
      <c r="DQ88" s="121">
        <f t="shared" si="54"/>
        <v>0</v>
      </c>
      <c r="DR88" s="121">
        <f t="shared" si="55"/>
        <v>0</v>
      </c>
      <c r="DS88" s="121">
        <f t="shared" si="56"/>
        <v>0</v>
      </c>
      <c r="DT88" s="121">
        <f t="shared" si="57"/>
        <v>0</v>
      </c>
      <c r="DU88" s="121">
        <f t="shared" si="58"/>
        <v>0</v>
      </c>
      <c r="DV88" s="122">
        <f t="shared" si="59"/>
        <v>1</v>
      </c>
      <c r="DW88" s="157"/>
      <c r="DX88" s="157">
        <f t="shared" si="60"/>
        <v>60</v>
      </c>
      <c r="DY88" s="157">
        <f t="shared" si="18"/>
        <v>84</v>
      </c>
      <c r="DZ88" s="238" t="e">
        <f>#REF!</f>
        <v>#REF!</v>
      </c>
      <c r="EA88" s="180"/>
      <c r="EB88" s="180"/>
      <c r="EC88" s="180"/>
      <c r="ED88" s="180"/>
      <c r="EE88" s="180"/>
      <c r="EF88" s="180"/>
      <c r="EG88" s="180"/>
      <c r="EH88" s="180"/>
      <c r="EI88" s="180"/>
      <c r="EJ88" s="180"/>
      <c r="EK88" s="180"/>
      <c r="EL88" s="180"/>
      <c r="EM88" s="180"/>
      <c r="EN88" s="50"/>
      <c r="EO88" s="50"/>
      <c r="EP88" s="55"/>
      <c r="EQ88" s="50"/>
      <c r="ER88" s="50"/>
      <c r="ES88" s="50">
        <f t="shared" si="19"/>
        <v>0</v>
      </c>
      <c r="ET88" s="50">
        <f t="shared" si="20"/>
        <v>0</v>
      </c>
      <c r="EU88" s="50">
        <f t="shared" si="21"/>
        <v>0</v>
      </c>
      <c r="EV88" s="56"/>
      <c r="EW88" s="56"/>
      <c r="EX88" s="56">
        <f t="shared" si="71"/>
        <v>0</v>
      </c>
      <c r="EY88" s="56">
        <f t="shared" si="72"/>
        <v>4.2673342736080029</v>
      </c>
      <c r="EZ88" s="56"/>
      <c r="FA88" s="56"/>
      <c r="FB88" s="56"/>
      <c r="FC88" s="56"/>
      <c r="FD88" s="54"/>
    </row>
    <row r="89" spans="1:160" s="45" customFormat="1" ht="18" customHeight="1">
      <c r="B89">
        <v>60</v>
      </c>
      <c r="C89" s="66" t="s">
        <v>389</v>
      </c>
      <c r="D89">
        <v>112</v>
      </c>
      <c r="E89" s="171">
        <v>2009</v>
      </c>
      <c r="F89">
        <v>84</v>
      </c>
      <c r="G89" s="144">
        <v>22.61790993</v>
      </c>
      <c r="H89" s="144">
        <v>12.676905779999998</v>
      </c>
      <c r="I89" s="144"/>
      <c r="J89" s="144"/>
      <c r="K89" s="144"/>
      <c r="L89" s="144">
        <v>6.4018150350000012</v>
      </c>
      <c r="M89" s="144"/>
      <c r="N89" s="230"/>
      <c r="O89" s="230"/>
      <c r="P89" s="80"/>
      <c r="Q89" s="230">
        <f t="shared" si="22"/>
        <v>41.696630744999993</v>
      </c>
      <c r="R89" s="52">
        <f t="shared" si="23"/>
        <v>1.0901529591205825</v>
      </c>
      <c r="S89" s="52">
        <f t="shared" si="24"/>
        <v>1.5351791581884804</v>
      </c>
      <c r="T89" s="52">
        <f t="shared" si="25"/>
        <v>1.557441810954767</v>
      </c>
      <c r="U89" s="52">
        <f t="shared" si="26"/>
        <v>7.9969608026419461E-2</v>
      </c>
      <c r="V89" s="52">
        <f t="shared" si="27"/>
        <v>1.3003142183484833</v>
      </c>
      <c r="W89" s="52">
        <f t="shared" si="28"/>
        <v>14.65941846036918</v>
      </c>
      <c r="X89" s="52">
        <f t="shared" si="29"/>
        <v>122.38914335508743</v>
      </c>
      <c r="Y89" s="52">
        <f t="shared" si="30"/>
        <v>1.0269597289868511</v>
      </c>
      <c r="Z89" s="52">
        <f t="shared" si="31"/>
        <v>1.0200000000000002</v>
      </c>
      <c r="AA89" s="52">
        <f t="shared" si="32"/>
        <v>1.024575602506514</v>
      </c>
      <c r="AB89" s="52">
        <f t="shared" si="33"/>
        <v>1.0298073495458393</v>
      </c>
      <c r="AC89" s="52">
        <f t="shared" si="34"/>
        <v>0.55898894653244735</v>
      </c>
      <c r="AD89" s="52">
        <f t="shared" si="35"/>
        <v>0.55074732045355346</v>
      </c>
      <c r="AE89" s="52">
        <f t="shared" si="36"/>
        <v>0.56699012096043166</v>
      </c>
      <c r="AF89" s="52">
        <f t="shared" si="37"/>
        <v>0.35196843359843516</v>
      </c>
      <c r="AG89" s="52">
        <f t="shared" si="38"/>
        <v>0.36000000000000004</v>
      </c>
      <c r="AH89" s="52">
        <f t="shared" si="39"/>
        <v>0.3559842167992176</v>
      </c>
      <c r="AI89" s="64" t="s">
        <v>152</v>
      </c>
      <c r="AJ89" s="63"/>
      <c r="AK89" s="63"/>
      <c r="AL89" s="45">
        <f t="shared" si="40"/>
        <v>84</v>
      </c>
      <c r="AM89" s="65"/>
      <c r="AN89" s="145" t="e">
        <f>#REF!</f>
        <v>#REF!</v>
      </c>
      <c r="AO89" s="149"/>
      <c r="AP89" s="183"/>
      <c r="AQ89" s="149"/>
      <c r="AR89" s="147">
        <f t="shared" si="41"/>
        <v>1</v>
      </c>
      <c r="AS89">
        <v>0</v>
      </c>
      <c r="AT89">
        <v>2</v>
      </c>
      <c r="AU89">
        <v>2</v>
      </c>
      <c r="AV89">
        <v>1</v>
      </c>
      <c r="AW89">
        <v>0</v>
      </c>
      <c r="AX89">
        <v>14</v>
      </c>
      <c r="AY89" s="229"/>
      <c r="AZ89" s="229"/>
      <c r="BA89" s="229"/>
      <c r="BB89" s="63"/>
      <c r="BC89">
        <v>16</v>
      </c>
      <c r="BD89">
        <v>11</v>
      </c>
      <c r="BE89">
        <v>0</v>
      </c>
      <c r="BF89" s="57">
        <v>2</v>
      </c>
      <c r="BG89" s="57">
        <v>2</v>
      </c>
      <c r="BH89" s="57">
        <v>3</v>
      </c>
      <c r="BI89" s="57">
        <v>11.3</v>
      </c>
      <c r="BJ89" s="189">
        <f t="shared" si="69"/>
        <v>112</v>
      </c>
      <c r="BK89" s="173">
        <f t="shared" si="70"/>
        <v>84</v>
      </c>
      <c r="BL89" s="88"/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95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63"/>
      <c r="CN89" s="63"/>
      <c r="CO89" s="63"/>
      <c r="CP89" s="88"/>
      <c r="CQ89" s="88"/>
      <c r="CR89" s="63"/>
      <c r="CS89" s="63"/>
      <c r="CT89" s="63"/>
      <c r="CU89" s="63"/>
      <c r="CV89" s="88"/>
      <c r="CW89" s="63"/>
      <c r="CX89" s="63"/>
      <c r="CY89" s="63"/>
      <c r="CZ89" s="63"/>
      <c r="DA89" s="88"/>
      <c r="DB89" s="63"/>
      <c r="DC89" s="63"/>
      <c r="DD89" s="63"/>
      <c r="DE89" s="63"/>
      <c r="DF89" s="131"/>
      <c r="DG89" s="254">
        <f t="shared" si="44"/>
        <v>60</v>
      </c>
      <c r="DH89" s="254" t="str">
        <f t="shared" si="45"/>
        <v>Burn</v>
      </c>
      <c r="DI89" s="254">
        <f t="shared" si="46"/>
        <v>112</v>
      </c>
      <c r="DJ89" s="254">
        <f t="shared" si="47"/>
        <v>84</v>
      </c>
      <c r="DK89" s="121">
        <f t="shared" si="48"/>
        <v>7.6758957909424019</v>
      </c>
      <c r="DL89" s="121">
        <f t="shared" si="49"/>
        <v>10.901529591205826</v>
      </c>
      <c r="DM89" s="121">
        <f t="shared" si="50"/>
        <v>23.361627164321504</v>
      </c>
      <c r="DN89" s="121">
        <f t="shared" si="51"/>
        <v>0.45319670935469186</v>
      </c>
      <c r="DO89" s="121">
        <f t="shared" si="52"/>
        <v>4.9576826709272606</v>
      </c>
      <c r="DP89" s="121">
        <f t="shared" si="53"/>
        <v>0</v>
      </c>
      <c r="DQ89" s="121">
        <f t="shared" si="54"/>
        <v>0</v>
      </c>
      <c r="DR89" s="121">
        <f t="shared" si="55"/>
        <v>0</v>
      </c>
      <c r="DS89" s="121">
        <f t="shared" si="56"/>
        <v>0</v>
      </c>
      <c r="DT89" s="121">
        <f t="shared" si="57"/>
        <v>0</v>
      </c>
      <c r="DU89" s="121">
        <f t="shared" si="58"/>
        <v>0</v>
      </c>
      <c r="DV89" s="122">
        <f t="shared" si="59"/>
        <v>8</v>
      </c>
      <c r="DW89" s="157"/>
      <c r="DX89" s="157">
        <f t="shared" si="60"/>
        <v>60</v>
      </c>
      <c r="DY89" s="157">
        <f t="shared" ref="DY89:DY152" si="74">F90</f>
        <v>288</v>
      </c>
      <c r="DZ89" s="238" t="e">
        <f>#REF!</f>
        <v>#REF!</v>
      </c>
      <c r="EA89" s="180"/>
      <c r="EB89" s="180"/>
      <c r="EC89" s="180"/>
      <c r="ED89" s="180"/>
      <c r="EE89" s="180"/>
      <c r="EF89" s="180"/>
      <c r="EG89" s="180"/>
      <c r="EH89" s="180"/>
      <c r="EI89" s="180"/>
      <c r="EJ89" s="180"/>
      <c r="EK89" s="180"/>
      <c r="EL89" s="180"/>
      <c r="EM89" s="180"/>
      <c r="EN89" s="50">
        <f t="shared" si="61"/>
        <v>0.23251219512195123</v>
      </c>
      <c r="EO89" s="50">
        <f t="shared" si="62"/>
        <v>3.0602134146341462</v>
      </c>
      <c r="EP89" s="55">
        <f t="shared" si="63"/>
        <v>0</v>
      </c>
      <c r="EQ89" s="50">
        <f>4.656*AR89*(((BL89/2.54)^2)+((BM89/2.54)^2)+((BN89/2.54)^2)+((BO89)/2.54^2)+((BP89/2.54)^2)+((BQ89/2.54)^2)+((BR89/2.54)^2)+((BS89/2.54)^2)+((BT89/2.54)^2)+((BU89/2.54)^2)+((BV89/2.54)^2)+((BW89/2.54)^2)+((BX89/2.54)^2)+((BY89/2.54)^2)+((BZ89/2.54)^2))/(BI89*3.28)</f>
        <v>0</v>
      </c>
      <c r="ER89" s="50">
        <f>3.492*AR89*((CA89/2.54)^2 + (CB89/2.54)^2 + (CC89/2.54)^2 + (CD89/2.54)^2 + (CE89/2.54)^2 + (CF89/2.54)^2 + (CG89/2.54)^2 +(CH89/2.54)^2 +(CI89/2.54)^2 + (CJ89/2.54)^2 +(CK89/2.54)^2 + (CL89/2.54)^2 +(CM89/2.54)^2 + (CN89/2.54)^2 + (CO89/2.54)^2)/(BI89*3.28)</f>
        <v>0</v>
      </c>
      <c r="ES89" s="50">
        <f t="shared" ref="ES89:ES152" si="75">4.074*AR89*((CQ89/2.54)^2 + (CR89/2.54)^2 + (CS89/2.54)^2 + (CT89/2.54)^2 + (CU89/2.54)^2)/(BI89*3.28)</f>
        <v>0</v>
      </c>
      <c r="ET89" s="50">
        <f t="shared" ref="ET89:ET152" si="76">4.074*AR89*((CV89/2.54)^2 + (CW89/2.54)^2 + (CX89/2.54)^2 + (CY89/2.54)^2 + (CZ89/2.54)^2)/(BI89*3.28)</f>
        <v>0</v>
      </c>
      <c r="EU89" s="50">
        <f t="shared" ref="EU89:EU152" si="77">4.074*AR89*((DA89/2.54)^2 + (DB89/2.54)^2 + (DC89/2.54)^2 + (DD89/2.54)^2 + (DE89/2.54)^2)/(BI89*3.28)</f>
        <v>0</v>
      </c>
      <c r="EV89" s="56">
        <f t="shared" si="64"/>
        <v>3.2927256097560975</v>
      </c>
      <c r="EW89" s="56">
        <f t="shared" si="65"/>
        <v>0</v>
      </c>
      <c r="EX89" s="56">
        <f t="shared" si="71"/>
        <v>3.4541531059240809</v>
      </c>
      <c r="EY89" s="56">
        <f t="shared" si="72"/>
        <v>4.9056883160426219</v>
      </c>
      <c r="EZ89" s="56">
        <f t="shared" si="68"/>
        <v>3.2927256097560975</v>
      </c>
      <c r="FA89" s="56"/>
      <c r="FB89" s="56"/>
      <c r="FC89" s="56"/>
      <c r="FD89" s="54"/>
    </row>
    <row r="90" spans="1:160" s="45" customFormat="1" ht="18" customHeight="1">
      <c r="B90">
        <v>60</v>
      </c>
      <c r="C90" s="66" t="s">
        <v>389</v>
      </c>
      <c r="D90">
        <v>112</v>
      </c>
      <c r="E90" s="171">
        <v>2009</v>
      </c>
      <c r="F90">
        <v>288</v>
      </c>
      <c r="G90" s="144">
        <v>22.61790993</v>
      </c>
      <c r="H90" s="144">
        <v>12.676905779999998</v>
      </c>
      <c r="I90" s="144"/>
      <c r="J90" s="144"/>
      <c r="K90" s="144"/>
      <c r="L90" s="144">
        <v>6.4018150350000012</v>
      </c>
      <c r="M90" s="144"/>
      <c r="N90" s="230"/>
      <c r="O90" s="230"/>
      <c r="P90" s="80"/>
      <c r="Q90" s="230">
        <f t="shared" ref="Q90:Q153" si="78">SUM(G90:P90)</f>
        <v>41.696630744999993</v>
      </c>
      <c r="R90" s="52">
        <f t="shared" ref="R90:R153" si="79">((G90/$Q90)*$G$5) + ((H90/$Q90)*$H$5) + (( I90/$Q90)*$I$5) + ((J90/$Q90)*$J$5) + ((K90/$Q90)*$K$5) + ((L90/$Q90)*$L$5) + ((M90/$Q90)*$M$5) + ((N90/$Q90)*$N$5) + ((O90/$Q90)*$O$5) + ((P90/$Q90)*$P$5)</f>
        <v>1.0901529591205825</v>
      </c>
      <c r="S90" s="52">
        <f t="shared" ref="S90:S153" si="80">((G90/$Q90)*$G$6) + ((H90/$Q90)*$H$6) + (( I90/$Q90)*$I$6) + ((J90/$Q90)*$J$6) + ((K90/$Q90)*$K$6) + ((L90/$Q90)*$L$6) + ((M90/$Q90)*$M$6) + ((N90/$Q90)*$N$6) + ((O90/$Q90)*$O$6) + ((P90/$Q90)*$P$6)</f>
        <v>1.5351791581884804</v>
      </c>
      <c r="T90" s="52">
        <f t="shared" ref="T90:T153" si="81">((G90/$Q90)*$G$7) + ((H90/$Q90)*$H$7) + (( I90/$Q90)*$I$7) + ((J90/$Q90)*$J$7) + ((K90/$Q90)*$K$7) + ((L90/$Q90)*$L$7) + ((M90/$Q90)*$M$7) + ((N90/$Q90)*$N$7) + ((O90/$Q90)*$O$7) + ((P90/$Q90)*$P$7)</f>
        <v>1.557441810954767</v>
      </c>
      <c r="U90" s="52">
        <f t="shared" ref="U90:U153" si="82">((G90/$Q90)*$G$8) + ((H90/$Q90)*$H$8) + (( I90/$Q90)*$I$8) + ((J90/$Q90)*$J$8) + ((K90/$Q90)*$K$8) + ((L90/$Q90)*$L$8) + ((M90/$Q90)*$M$8) + ((N90/$Q90)*$N$8) + ((O90/$Q90)*$O$8) + ((P90/$Q90)*$P$8)</f>
        <v>7.9969608026419461E-2</v>
      </c>
      <c r="V90" s="52">
        <f t="shared" ref="V90:V153" si="83">((G90/$Q90)*$G$9) + ((H90/$Q90)*$H$9) + (( I90/$Q90)*$I$9) + ((J90/$Q90)*$J$9) + ((K90/$Q90)*$K$9) + ((L90/$Q90)*$L$9) + ((M90/$Q90)*$M$9) + ((N90/$Q90)*$N$9) + ((O90/$Q90)*$O$9) + ((P90/$Q90)*$P$9)</f>
        <v>1.3003142183484833</v>
      </c>
      <c r="W90" s="52">
        <f t="shared" ref="W90:W153" si="84">((G90/$Q90)*$G$10) + ((H90/$Q90)*$H$10) + (( I90/$Q90)*$I$10) + ((J90/$Q90)*$J$10) + ((K90/$Q90)*$K$10) + ((L90/$Q90)*$L$10) + ((M90/$Q90)*$M$10) + ((N90/$Q90)*$N$10) + ((O90/$Q90)*$O$10) + ((P90/$Q90)*$P$10)</f>
        <v>14.65941846036918</v>
      </c>
      <c r="X90" s="52">
        <f t="shared" ref="X90:X153" si="85">((G90/$Q90)*$G$11) + ((H90/$Q90)*$H$11) + (( I90/$Q90)*$I$11) + ((J90/$Q90)*$J$11) + ((K90/$Q90)*$K$11) + ((L90/$Q90)*$L$11) + ((M90/$Q90)*$M$11) + ((N90/$Q90)*$N$11) + ((O90/$Q90)*$O$11) + ((P90/$Q90)*$P$11)</f>
        <v>122.38914335508743</v>
      </c>
      <c r="Y90" s="52">
        <f t="shared" ref="Y90:Y153" si="86">((G90/$Q90)*$G$12) + ((H90/$Q90)*$H$12) + (( I90/$Q90)*$I$12) + ((J90/$Q90)*$J$12) + ((K90/$Q90)*$K$12) + ((L90/$Q90)*$L$12) + ((M90/$Q90)*$M$12) + ((N90/$Q90)*$N$12) + ((O90/$Q90)*$O$12) + ((P90/$Q90)*$P$12)</f>
        <v>1.0269597289868511</v>
      </c>
      <c r="Z90" s="52">
        <f t="shared" ref="Z90:Z153" si="87">((G90/$Q90)*$G$13) + ((H90/$Q90)*$H$13) + (( I90/$Q90)*$I$13) + ((J90/$Q90)*$J$13) + ((K90/$Q90)*$K$13) + ((L90/$Q90)*$L$13) + ((M90/$Q90)*$M$13) + ((N90/$Q90)*$N$13) + ((O90/$Q90)*$O$13) + ((P90/$Q90)*$P$13)</f>
        <v>1.0200000000000002</v>
      </c>
      <c r="AA90" s="52">
        <f t="shared" ref="AA90:AA153" si="88">((G90/$Q90)*$G$14) + ((H90/$Q90)*$H$14) + (( I90/$Q90)*$I$14) + ((J90/$Q90)*$J$14) + ((K90/$Q90)*$K$14) + ((L90/$Q90)*$L$14) + ((M90/$Q90)*$M$14) + ((N90/$Q90)*$N$14) + ((O90/$Q90)*$O$14) + ((P90/$Q90)*$P$14)</f>
        <v>1.024575602506514</v>
      </c>
      <c r="AB90" s="52">
        <f t="shared" ref="AB90:AB153" si="89">((G90/$Q90)*$G$15) + ((H90/$Q90)*$H$15) + (( I90/$Q90)*$I$15) + ((J90/$Q90)*$J$15) + ((K90/$Q90)*$K$15) + ((L90/$Q90)*$L$15) + ((M90/$Q90)*$M$15) + ((N90/$Q90)*$N$15) + ((O90/$Q90)*$O$15) + ((P90/$Q90)*$P$15)</f>
        <v>1.0298073495458393</v>
      </c>
      <c r="AC90" s="52">
        <f t="shared" ref="AC90:AC153" si="90">((G90/$Q90)*$G$16) + ((H90/$Q90)*$H$16) + (( I90/$Q90)*$I$16) + ((J90/$Q90)*$J$16) + ((K90/$Q90)*$K$16) + ((L90/$Q90)*$L$16) + ((M90/$Q90)*$M$16) + ((N90/$Q90)*$N$16) + ((O90/$Q90)*$O$16) + ((P90/$Q90)*$P$16)</f>
        <v>0.55898894653244735</v>
      </c>
      <c r="AD90" s="52">
        <f t="shared" ref="AD90:AD153" si="91">((G90/$Q90)*$G$17) + ((H90/$Q90)*$H$17) + (( I90/$Q90)*$I$17) + ((J90/$Q90)*$J$17) + ((K90/$Q90)*$K$17) + ((L90/$Q90)*$L$17) + ((M90/$Q90)*$M$17) + ((N90/$Q90)*$N$17) + ((O90/$Q90)*$O$17) + ((P90/$Q90)*$P$17)</f>
        <v>0.55074732045355346</v>
      </c>
      <c r="AE90" s="52">
        <f t="shared" ref="AE90:AE153" si="92">((G90/$Q90)*$G$18) + ((H90/$Q90)*$H$18) + (( I90/$Q90)*$I$18) + ((J90/$Q90)*$J$18) + ((K90/$Q90)*$K$18) + ((L90/$Q90)*$L$18) + ((M90/$Q90)*$M$18) + ((N90/$Q90)*$N$18) + ((O90/$Q90)*$O$18) + ((P90/$Q90)*$P$18)</f>
        <v>0.56699012096043166</v>
      </c>
      <c r="AF90" s="52">
        <f t="shared" ref="AF90:AF153" si="93">((G90/$Q90)*$G$19) + ((H90/$Q90)*$H$19) + (( I90/$Q90)*$I$19) + ((J90/$Q90)*$J$19) + ((K90/$Q90)*$K$19) + ((L90/$Q90)*$L$19) + ((M90/$Q90)*$M$19) + ((N90/$Q90)*$N$19) + ((O90/$Q90)*$O$19) + ((P90/$Q90)*$P$19)</f>
        <v>0.35196843359843516</v>
      </c>
      <c r="AG90" s="52">
        <f t="shared" ref="AG90:AG153" si="94">((G90/$Q90)*$G$20) + ((H90/$Q90)*$H$20) + (( I90/$Q90)*$I$20) + ((J90/$Q90)*$J$20) + ((K90/$Q90)*$K$20) + ((L90/$Q90)*$L$20) + ((M90/$Q90)*$M$20) + ((N90/$Q90)*$N$20) + ((O90/$Q90)*$O$20) + ((P90/$Q90)*$P$20)</f>
        <v>0.36000000000000004</v>
      </c>
      <c r="AH90" s="52">
        <f t="shared" ref="AH90:AH153" si="95">(AF90+AG90)/2</f>
        <v>0.3559842167992176</v>
      </c>
      <c r="AI90" s="64" t="s">
        <v>152</v>
      </c>
      <c r="AJ90" s="63"/>
      <c r="AK90" s="63"/>
      <c r="AL90" s="45">
        <f t="shared" ref="AL90:AL153" si="96">F90</f>
        <v>288</v>
      </c>
      <c r="AM90" s="65"/>
      <c r="AN90" s="145" t="e">
        <f>#REF!</f>
        <v>#REF!</v>
      </c>
      <c r="AO90" s="149"/>
      <c r="AP90" s="183"/>
      <c r="AQ90" s="149"/>
      <c r="AR90" s="147">
        <f t="shared" ref="AR90:AR153" si="97">(1+(AQ90/100)^2)^0.5</f>
        <v>1</v>
      </c>
      <c r="AS90">
        <v>1</v>
      </c>
      <c r="AT90">
        <v>0</v>
      </c>
      <c r="AU90">
        <v>2</v>
      </c>
      <c r="AV90">
        <v>3</v>
      </c>
      <c r="AW90">
        <v>2</v>
      </c>
      <c r="AX90">
        <v>3</v>
      </c>
      <c r="AY90" s="229"/>
      <c r="AZ90" s="229"/>
      <c r="BA90" s="229"/>
      <c r="BB90" s="63"/>
      <c r="BC90">
        <v>15</v>
      </c>
      <c r="BD90">
        <v>8</v>
      </c>
      <c r="BE90">
        <v>0</v>
      </c>
      <c r="BF90" s="57">
        <v>2</v>
      </c>
      <c r="BG90" s="57">
        <v>2</v>
      </c>
      <c r="BH90" s="57">
        <v>3</v>
      </c>
      <c r="BI90" s="57">
        <v>11.3</v>
      </c>
      <c r="BJ90" s="189">
        <f t="shared" si="69"/>
        <v>112</v>
      </c>
      <c r="BK90" s="173">
        <f t="shared" si="70"/>
        <v>288</v>
      </c>
      <c r="BL90" s="88"/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95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63"/>
      <c r="CN90" s="63"/>
      <c r="CO90" s="63"/>
      <c r="CP90" s="88"/>
      <c r="CQ90" s="88"/>
      <c r="CR90" s="63"/>
      <c r="CS90" s="63"/>
      <c r="CT90" s="63"/>
      <c r="CU90" s="63"/>
      <c r="CV90" s="88"/>
      <c r="CW90" s="63"/>
      <c r="CX90" s="63"/>
      <c r="CY90" s="63"/>
      <c r="CZ90" s="63"/>
      <c r="DA90" s="88"/>
      <c r="DB90" s="63"/>
      <c r="DC90" s="63"/>
      <c r="DD90" s="63"/>
      <c r="DE90" s="63"/>
      <c r="DF90" s="131"/>
      <c r="DG90" s="254">
        <f t="shared" ref="DG90:DG153" si="98">B90</f>
        <v>60</v>
      </c>
      <c r="DH90" s="254" t="str">
        <f t="shared" ref="DH90:DH153" si="99">C90</f>
        <v>Burn</v>
      </c>
      <c r="DI90" s="254">
        <f t="shared" ref="DI90:DI153" si="100">D90</f>
        <v>112</v>
      </c>
      <c r="DJ90" s="254">
        <f t="shared" ref="DJ90:DJ153" si="101">F90</f>
        <v>288</v>
      </c>
      <c r="DK90" s="121">
        <f t="shared" ref="DK90:DK153" si="102">(((AS90*$S90) + (AV90*$S90)+(AY90*$S90))/2)*10</f>
        <v>30.703583163769608</v>
      </c>
      <c r="DL90" s="121">
        <f t="shared" ref="DL90:DL153" si="103">((($AT90*$R90) +($AW90*$R90)+($AZ90*$R90))/2)*10</f>
        <v>10.901529591205826</v>
      </c>
      <c r="DM90" s="121">
        <f t="shared" ref="DM90:DM153" si="104">((((AS90+AV90+AY90)*T90) +((AT90+AW90+AZ90)*T90))/2)*10</f>
        <v>46.723254328643009</v>
      </c>
      <c r="DN90" s="121">
        <f t="shared" ref="DN90:DN153" si="105">(10*(0.1234*U90*Y90*AC90*BC90))/BF90</f>
        <v>0.42487191502002364</v>
      </c>
      <c r="DO90" s="121">
        <f t="shared" ref="DO90:DO153" si="106">(10*(0.1234*V90*Z90*AD90*BD90))/BG90</f>
        <v>3.6055873970380077</v>
      </c>
      <c r="DP90" s="121">
        <f t="shared" ref="DP90:DP153" si="107">(10*(0.1234*W90*AA90*AE90*BE90))/BH90</f>
        <v>0</v>
      </c>
      <c r="DQ90" s="121">
        <f t="shared" ref="DQ90:DQ153" si="108">(10*0.1234*AB90*AF90)*((BL90^2)+(BM90^2)+(BN90^2)+(BO90^2)+(BP90^2)+(BQ90^2)+(BR90^2)+(BS90^2)+(BT90^2)+(BU90^2)+(BV90^2)+(BW90^2)+(BX90^2)+(BY90^2)+(BZ90^2))/$BI90</f>
        <v>0</v>
      </c>
      <c r="DR90" s="121">
        <f t="shared" ref="DR90:DR153" si="109">(10*0.1234*AB90*AG90*(CA90^2 + CB90^2 + CC90^2 + CD90^2 + CE90^2 + CF90^2 + CG90^2 +CH90^2 +CI90^2 + CJ90^2 +CK90^2 + CL90^2 +CM90^2 + CN90^2 + CO90^2))/$BI90</f>
        <v>0</v>
      </c>
      <c r="DS90" s="121">
        <f t="shared" ref="DS90:DS153" si="110">(10*0.1234*AB90*AH90)*((CQ90^2)+(CR90^2)+(CS90^2)+(CT90^2)+(CU90^2))/$BI90</f>
        <v>0</v>
      </c>
      <c r="DT90" s="121">
        <f t="shared" ref="DT90:DT153" si="111">(10*0.1234*AB90*AH90)*((CV90^2)+(CW90^2)+(CX90^2)+(CY90^2)+(CZ90^2))/$BI90</f>
        <v>0</v>
      </c>
      <c r="DU90" s="121">
        <f t="shared" ref="DU90:DU153" si="112">(10*0.1234*AB90*AH90)*((DA90^2)+(DB90^2)+(DC90^2)+(DD90^2)+(DE90^2))/$BI90</f>
        <v>0</v>
      </c>
      <c r="DV90" s="122">
        <f t="shared" ref="DV90:DV153" si="113">AVERAGE(AU90,AX90)</f>
        <v>2.5</v>
      </c>
      <c r="DW90" s="157"/>
      <c r="DX90" s="157">
        <f t="shared" ref="DX90:DX153" si="114">B91</f>
        <v>60</v>
      </c>
      <c r="DY90" s="157">
        <f t="shared" si="74"/>
        <v>177</v>
      </c>
      <c r="DZ90" s="238" t="e">
        <f>#REF!</f>
        <v>#REF!</v>
      </c>
      <c r="EA90" s="180"/>
      <c r="EB90" s="180"/>
      <c r="EC90" s="180"/>
      <c r="ED90" s="180"/>
      <c r="EE90" s="180"/>
      <c r="EF90" s="180"/>
      <c r="EG90" s="180"/>
      <c r="EH90" s="180"/>
      <c r="EI90" s="180"/>
      <c r="EJ90" s="180"/>
      <c r="EK90" s="180"/>
      <c r="EL90" s="180"/>
      <c r="EM90" s="180"/>
      <c r="EN90" s="50">
        <f t="shared" ref="EN90:EN153" si="115">(0.09533*BC90*AR90)/(BF90*3.28)</f>
        <v>0.2179801829268293</v>
      </c>
      <c r="EO90" s="50">
        <f t="shared" ref="EO90:EO153" si="116">(1.825*BD90*AR90)/(BG90*3.28)</f>
        <v>2.225609756097561</v>
      </c>
      <c r="EP90" s="55">
        <f t="shared" ref="EP90:EP153" si="117">(14.52*BE90*AR90)/(BH90*3.28)</f>
        <v>0</v>
      </c>
      <c r="EQ90" s="50">
        <f>4.656*AR90*(((BL90/2.54)^2)+((BM90/2.54)^2)+((BN90/2.54)^2)+((BO90)/2.54^2)+((BP90/2.54)^2)+((BQ90/2.54)^2)+((BR90/2.54)^2)+((BS90/2.54)^2)+((BT90/2.54)^2)+((BU90/2.54)^2)+((BV90/2.54)^2)+((BW90/2.54)^2)+((BX90/2.54)^2)+((BY90/2.54)^2)+((BZ90/2.54)^2))/(BI90*3.28)</f>
        <v>0</v>
      </c>
      <c r="ER90" s="50">
        <f>3.492*AR90*((CA90/2.54)^2 + (CB90/2.54)^2 + (CC90/2.54)^2 + (CD90/2.54)^2 + (CE90/2.54)^2 + (CF90/2.54)^2 + (CG90/2.54)^2 +(CH90/2.54)^2 +(CI90/2.54)^2 + (CJ90/2.54)^2 +(CK90/2.54)^2 + (CL90/2.54)^2 +(CM90/2.54)^2 + (CN90/2.54)^2 + (CO90/2.54)^2)/(BI90*3.28)</f>
        <v>0</v>
      </c>
      <c r="ES90" s="50">
        <f t="shared" si="75"/>
        <v>0</v>
      </c>
      <c r="ET90" s="50">
        <f t="shared" si="76"/>
        <v>0</v>
      </c>
      <c r="EU90" s="50">
        <f t="shared" si="77"/>
        <v>0</v>
      </c>
      <c r="EV90" s="56">
        <f t="shared" ref="EV90:EV153" si="118">EN90+EO90+EP90</f>
        <v>2.44358993902439</v>
      </c>
      <c r="EW90" s="56">
        <f t="shared" ref="EW90:EW153" si="119">EQ90+ER90</f>
        <v>0</v>
      </c>
      <c r="EX90" s="56">
        <f t="shared" si="71"/>
        <v>13.816612423696323</v>
      </c>
      <c r="EY90" s="56">
        <f t="shared" si="72"/>
        <v>4.9056883160426219</v>
      </c>
      <c r="EZ90" s="56">
        <f t="shared" ref="EZ90:EZ153" si="120">EV90+EW90</f>
        <v>2.44358993902439</v>
      </c>
      <c r="FA90" s="56"/>
      <c r="FB90" s="56"/>
      <c r="FC90" s="56"/>
      <c r="FD90" s="54"/>
    </row>
    <row r="91" spans="1:160" s="45" customFormat="1" ht="18" customHeight="1">
      <c r="B91">
        <v>60</v>
      </c>
      <c r="C91" s="66" t="s">
        <v>389</v>
      </c>
      <c r="D91">
        <v>113</v>
      </c>
      <c r="E91" s="171">
        <v>2009</v>
      </c>
      <c r="F91">
        <v>177</v>
      </c>
      <c r="G91" s="144">
        <v>20.717163390000003</v>
      </c>
      <c r="H91" s="144"/>
      <c r="I91" s="144"/>
      <c r="J91" s="144"/>
      <c r="K91" s="144">
        <v>13.234795034999999</v>
      </c>
      <c r="L91" s="144">
        <v>8.656992960000002</v>
      </c>
      <c r="M91" s="144"/>
      <c r="N91" s="230"/>
      <c r="O91" s="230"/>
      <c r="P91" s="80"/>
      <c r="Q91" s="230">
        <f t="shared" si="78"/>
        <v>42.608951385000005</v>
      </c>
      <c r="R91" s="52">
        <f t="shared" si="79"/>
        <v>0.7717971420948172</v>
      </c>
      <c r="S91" s="52">
        <f t="shared" si="80"/>
        <v>1.4415377140905903</v>
      </c>
      <c r="T91" s="52">
        <f t="shared" si="81"/>
        <v>1.4104240319697554</v>
      </c>
      <c r="U91" s="52">
        <f t="shared" si="82"/>
        <v>0.12252813873959643</v>
      </c>
      <c r="V91" s="52">
        <f t="shared" si="83"/>
        <v>1.4047052166055085</v>
      </c>
      <c r="W91" s="52">
        <f t="shared" si="84"/>
        <v>14.370823874646264</v>
      </c>
      <c r="X91" s="52">
        <f t="shared" si="85"/>
        <v>126.04075401453699</v>
      </c>
      <c r="Y91" s="52">
        <f t="shared" si="86"/>
        <v>1.0268938932771625</v>
      </c>
      <c r="Z91" s="52">
        <f t="shared" si="87"/>
        <v>1.0231061067228375</v>
      </c>
      <c r="AA91" s="52">
        <f t="shared" si="88"/>
        <v>1.0220317310514822</v>
      </c>
      <c r="AB91" s="52">
        <f t="shared" si="89"/>
        <v>1.0160951931544466</v>
      </c>
      <c r="AC91" s="52">
        <f t="shared" si="90"/>
        <v>0.5504343308060502</v>
      </c>
      <c r="AD91" s="52">
        <f t="shared" si="91"/>
        <v>0.56043433080605021</v>
      </c>
      <c r="AE91" s="52">
        <f t="shared" si="92"/>
        <v>0.54610850159742785</v>
      </c>
      <c r="AF91" s="52">
        <f t="shared" si="93"/>
        <v>0.35094404693714576</v>
      </c>
      <c r="AG91" s="52">
        <f t="shared" si="94"/>
        <v>0.36</v>
      </c>
      <c r="AH91" s="52">
        <f t="shared" si="95"/>
        <v>0.35547202346857287</v>
      </c>
      <c r="AI91" s="64" t="s">
        <v>152</v>
      </c>
      <c r="AJ91" s="63"/>
      <c r="AK91" s="63"/>
      <c r="AL91" s="45">
        <f t="shared" si="96"/>
        <v>177</v>
      </c>
      <c r="AM91" s="65"/>
      <c r="AN91" s="145" t="e">
        <f>#REF!</f>
        <v>#REF!</v>
      </c>
      <c r="AO91" s="149"/>
      <c r="AP91" s="183"/>
      <c r="AQ91" s="149"/>
      <c r="AR91" s="147">
        <f t="shared" si="97"/>
        <v>1</v>
      </c>
      <c r="AS91">
        <v>0</v>
      </c>
      <c r="AT91">
        <v>1</v>
      </c>
      <c r="AU91">
        <v>1</v>
      </c>
      <c r="AV91">
        <v>0</v>
      </c>
      <c r="AW91">
        <v>3</v>
      </c>
      <c r="AX91">
        <v>3</v>
      </c>
      <c r="AY91" s="229"/>
      <c r="AZ91" s="229"/>
      <c r="BA91" s="229"/>
      <c r="BB91" s="63"/>
      <c r="BC91">
        <v>8</v>
      </c>
      <c r="BD91">
        <v>5</v>
      </c>
      <c r="BE91">
        <v>1</v>
      </c>
      <c r="BF91" s="57">
        <v>2</v>
      </c>
      <c r="BG91" s="57">
        <v>2</v>
      </c>
      <c r="BH91" s="57">
        <v>3</v>
      </c>
      <c r="BI91" s="57">
        <v>11.3</v>
      </c>
      <c r="BJ91" s="189">
        <f t="shared" si="69"/>
        <v>113</v>
      </c>
      <c r="BK91" s="173">
        <f t="shared" si="70"/>
        <v>177</v>
      </c>
      <c r="BL91" s="88"/>
      <c r="BM91" s="63"/>
      <c r="BN91" s="63"/>
      <c r="BO91" s="63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95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63"/>
      <c r="CN91" s="63"/>
      <c r="CO91" s="63"/>
      <c r="CP91" s="88"/>
      <c r="CQ91" s="88"/>
      <c r="CR91" s="63"/>
      <c r="CS91" s="63"/>
      <c r="CT91" s="63"/>
      <c r="CU91" s="63"/>
      <c r="CV91" s="88"/>
      <c r="CW91" s="63"/>
      <c r="CX91" s="63"/>
      <c r="CY91" s="63"/>
      <c r="CZ91" s="63"/>
      <c r="DA91" s="88"/>
      <c r="DB91" s="63"/>
      <c r="DC91" s="63"/>
      <c r="DD91" s="63"/>
      <c r="DE91" s="63"/>
      <c r="DF91" s="131"/>
      <c r="DG91" s="254">
        <f t="shared" si="98"/>
        <v>60</v>
      </c>
      <c r="DH91" s="254" t="str">
        <f t="shared" si="99"/>
        <v>Burn</v>
      </c>
      <c r="DI91" s="254">
        <f t="shared" si="100"/>
        <v>113</v>
      </c>
      <c r="DJ91" s="254">
        <f t="shared" si="101"/>
        <v>177</v>
      </c>
      <c r="DK91" s="121">
        <f t="shared" si="102"/>
        <v>0</v>
      </c>
      <c r="DL91" s="121">
        <f t="shared" si="103"/>
        <v>15.435942841896344</v>
      </c>
      <c r="DM91" s="121">
        <f t="shared" si="104"/>
        <v>28.208480639395109</v>
      </c>
      <c r="DN91" s="121">
        <f t="shared" si="105"/>
        <v>0.3418551066864951</v>
      </c>
      <c r="DO91" s="121">
        <f t="shared" si="106"/>
        <v>2.4847675786826038</v>
      </c>
      <c r="DP91" s="121">
        <f t="shared" si="107"/>
        <v>3.2992778309355799</v>
      </c>
      <c r="DQ91" s="121">
        <f t="shared" si="108"/>
        <v>0</v>
      </c>
      <c r="DR91" s="121">
        <f t="shared" si="109"/>
        <v>0</v>
      </c>
      <c r="DS91" s="121">
        <f t="shared" si="110"/>
        <v>0</v>
      </c>
      <c r="DT91" s="121">
        <f t="shared" si="111"/>
        <v>0</v>
      </c>
      <c r="DU91" s="121">
        <f t="shared" si="112"/>
        <v>0</v>
      </c>
      <c r="DV91" s="122">
        <f t="shared" si="113"/>
        <v>2</v>
      </c>
      <c r="DW91" s="157"/>
      <c r="DX91" s="157">
        <f t="shared" si="114"/>
        <v>60</v>
      </c>
      <c r="DY91" s="157">
        <f t="shared" si="74"/>
        <v>260</v>
      </c>
      <c r="DZ91" s="238" t="e">
        <f>#REF!</f>
        <v>#REF!</v>
      </c>
      <c r="EA91" s="180"/>
      <c r="EB91" s="180"/>
      <c r="EC91" s="180"/>
      <c r="ED91" s="180"/>
      <c r="EE91" s="180"/>
      <c r="EF91" s="180"/>
      <c r="EG91" s="180"/>
      <c r="EH91" s="180"/>
      <c r="EI91" s="180"/>
      <c r="EJ91" s="180"/>
      <c r="EK91" s="180"/>
      <c r="EL91" s="180"/>
      <c r="EM91" s="180"/>
      <c r="EN91" s="50">
        <f t="shared" si="115"/>
        <v>0.11625609756097562</v>
      </c>
      <c r="EO91" s="50">
        <f t="shared" si="116"/>
        <v>1.3910060975609757</v>
      </c>
      <c r="EP91" s="55">
        <f t="shared" si="117"/>
        <v>1.475609756097561</v>
      </c>
      <c r="EQ91" s="50">
        <f>4.656*AR91*(((BL91/2.54)^2)+((BM91/2.54)^2)+((BN91/2.54)^2)+((BO91)/2.54^2)+((BP91/2.54)^2)+((BQ91/2.54)^2)+((BR91/2.54)^2)+((BS91/2.54)^2)+((BT91/2.54)^2)+((BU91/2.54)^2)+((BV91/2.54)^2)+((BW91/2.54)^2)+((BX91/2.54)^2)+((BY91/2.54)^2)+((BZ91/2.54)^2))/(BI91*3.28)</f>
        <v>0</v>
      </c>
      <c r="ER91" s="50">
        <f>3.492*AR91*((CA91/2.54)^2 + (CB91/2.54)^2 + (CC91/2.54)^2 + (CD91/2.54)^2 + (CE91/2.54)^2 + (CF91/2.54)^2 + (CG91/2.54)^2 +(CH91/2.54)^2 +(CI91/2.54)^2 + (CJ91/2.54)^2 +(CK91/2.54)^2 + (CL91/2.54)^2 +(CM91/2.54)^2 + (CN91/2.54)^2 + (CO91/2.54)^2)/(BI91*3.28)</f>
        <v>0</v>
      </c>
      <c r="ES91" s="50">
        <f t="shared" si="75"/>
        <v>0</v>
      </c>
      <c r="ET91" s="50">
        <f t="shared" si="76"/>
        <v>0</v>
      </c>
      <c r="EU91" s="50">
        <f t="shared" si="77"/>
        <v>0</v>
      </c>
      <c r="EV91" s="56">
        <f t="shared" si="118"/>
        <v>2.9828719512195123</v>
      </c>
      <c r="EW91" s="56">
        <f t="shared" si="119"/>
        <v>0</v>
      </c>
      <c r="EX91" s="56">
        <f t="shared" si="71"/>
        <v>0</v>
      </c>
      <c r="EY91" s="56">
        <f t="shared" si="72"/>
        <v>6.9461742788533547</v>
      </c>
      <c r="EZ91" s="56">
        <f t="shared" si="120"/>
        <v>2.9828719512195123</v>
      </c>
      <c r="FA91" s="56"/>
      <c r="FB91" s="56"/>
      <c r="FC91" s="56"/>
      <c r="FD91" s="54"/>
    </row>
    <row r="92" spans="1:160" s="45" customFormat="1" ht="18" customHeight="1">
      <c r="B92">
        <v>60</v>
      </c>
      <c r="C92" s="66" t="s">
        <v>389</v>
      </c>
      <c r="D92">
        <v>113</v>
      </c>
      <c r="E92" s="171">
        <v>2009</v>
      </c>
      <c r="F92">
        <v>260</v>
      </c>
      <c r="G92" s="144">
        <v>20.717163390000003</v>
      </c>
      <c r="H92" s="144"/>
      <c r="I92" s="144"/>
      <c r="J92" s="144"/>
      <c r="K92" s="144">
        <v>13.234795034999999</v>
      </c>
      <c r="L92" s="144">
        <v>8.656992960000002</v>
      </c>
      <c r="M92" s="144"/>
      <c r="N92" s="230"/>
      <c r="O92" s="230"/>
      <c r="P92" s="80"/>
      <c r="Q92" s="230">
        <f t="shared" si="78"/>
        <v>42.608951385000005</v>
      </c>
      <c r="R92" s="52">
        <f t="shared" si="79"/>
        <v>0.7717971420948172</v>
      </c>
      <c r="S92" s="52">
        <f t="shared" si="80"/>
        <v>1.4415377140905903</v>
      </c>
      <c r="T92" s="52">
        <f t="shared" si="81"/>
        <v>1.4104240319697554</v>
      </c>
      <c r="U92" s="52">
        <f t="shared" si="82"/>
        <v>0.12252813873959643</v>
      </c>
      <c r="V92" s="52">
        <f t="shared" si="83"/>
        <v>1.4047052166055085</v>
      </c>
      <c r="W92" s="52">
        <f t="shared" si="84"/>
        <v>14.370823874646264</v>
      </c>
      <c r="X92" s="52">
        <f t="shared" si="85"/>
        <v>126.04075401453699</v>
      </c>
      <c r="Y92" s="52">
        <f t="shared" si="86"/>
        <v>1.0268938932771625</v>
      </c>
      <c r="Z92" s="52">
        <f t="shared" si="87"/>
        <v>1.0231061067228375</v>
      </c>
      <c r="AA92" s="52">
        <f t="shared" si="88"/>
        <v>1.0220317310514822</v>
      </c>
      <c r="AB92" s="52">
        <f t="shared" si="89"/>
        <v>1.0160951931544466</v>
      </c>
      <c r="AC92" s="52">
        <f t="shared" si="90"/>
        <v>0.5504343308060502</v>
      </c>
      <c r="AD92" s="52">
        <f t="shared" si="91"/>
        <v>0.56043433080605021</v>
      </c>
      <c r="AE92" s="52">
        <f t="shared" si="92"/>
        <v>0.54610850159742785</v>
      </c>
      <c r="AF92" s="52">
        <f t="shared" si="93"/>
        <v>0.35094404693714576</v>
      </c>
      <c r="AG92" s="52">
        <f t="shared" si="94"/>
        <v>0.36</v>
      </c>
      <c r="AH92" s="52">
        <f t="shared" si="95"/>
        <v>0.35547202346857287</v>
      </c>
      <c r="AI92" s="64" t="s">
        <v>152</v>
      </c>
      <c r="AJ92" s="63"/>
      <c r="AK92" s="63"/>
      <c r="AL92" s="45">
        <f t="shared" si="96"/>
        <v>260</v>
      </c>
      <c r="AM92" s="65"/>
      <c r="AN92" s="145" t="e">
        <f>#REF!</f>
        <v>#REF!</v>
      </c>
      <c r="AO92" s="149"/>
      <c r="AP92" s="183"/>
      <c r="AQ92" s="149"/>
      <c r="AR92" s="147">
        <f t="shared" si="97"/>
        <v>1</v>
      </c>
      <c r="AS92">
        <v>1</v>
      </c>
      <c r="AT92">
        <v>2</v>
      </c>
      <c r="AU92">
        <v>51</v>
      </c>
      <c r="AV92">
        <v>1</v>
      </c>
      <c r="AW92">
        <v>1</v>
      </c>
      <c r="AX92">
        <v>1</v>
      </c>
      <c r="AY92" s="229"/>
      <c r="AZ92" s="229"/>
      <c r="BA92" s="229"/>
      <c r="BB92" s="63"/>
      <c r="BC92">
        <v>14</v>
      </c>
      <c r="BD92">
        <v>15</v>
      </c>
      <c r="BE92">
        <v>0</v>
      </c>
      <c r="BF92" s="57">
        <v>2</v>
      </c>
      <c r="BG92" s="57">
        <v>2</v>
      </c>
      <c r="BH92" s="57">
        <v>3</v>
      </c>
      <c r="BI92" s="57">
        <v>11.3</v>
      </c>
      <c r="BJ92" s="189">
        <f t="shared" si="69"/>
        <v>113</v>
      </c>
      <c r="BK92" s="173">
        <f t="shared" si="70"/>
        <v>260</v>
      </c>
      <c r="BL92" s="88">
        <v>10</v>
      </c>
      <c r="BM92" s="63"/>
      <c r="BN92" s="63"/>
      <c r="BO92" s="63"/>
      <c r="BP92" s="63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95"/>
      <c r="CB92" s="94"/>
      <c r="CC92" s="94"/>
      <c r="CD92" s="94"/>
      <c r="CE92" s="94"/>
      <c r="CF92" s="94"/>
      <c r="CG92" s="94"/>
      <c r="CH92" s="94"/>
      <c r="CI92" s="94"/>
      <c r="CJ92" s="94"/>
      <c r="CK92" s="94"/>
      <c r="CL92" s="94"/>
      <c r="CM92" s="63"/>
      <c r="CN92" s="63"/>
      <c r="CO92" s="63"/>
      <c r="CP92" s="88"/>
      <c r="CQ92" s="88"/>
      <c r="CR92" s="63"/>
      <c r="CS92" s="63"/>
      <c r="CT92" s="63"/>
      <c r="CU92" s="63"/>
      <c r="CV92" s="88"/>
      <c r="CW92" s="63"/>
      <c r="CX92" s="63"/>
      <c r="CY92" s="63"/>
      <c r="CZ92" s="63"/>
      <c r="DA92" s="88"/>
      <c r="DB92" s="63"/>
      <c r="DC92" s="63"/>
      <c r="DD92" s="63"/>
      <c r="DE92" s="63"/>
      <c r="DF92" s="131"/>
      <c r="DG92" s="254">
        <f t="shared" si="98"/>
        <v>60</v>
      </c>
      <c r="DH92" s="254" t="str">
        <f t="shared" si="99"/>
        <v>Burn</v>
      </c>
      <c r="DI92" s="254">
        <f t="shared" si="100"/>
        <v>113</v>
      </c>
      <c r="DJ92" s="254">
        <f t="shared" si="101"/>
        <v>260</v>
      </c>
      <c r="DK92" s="121">
        <f t="shared" si="102"/>
        <v>14.415377140905903</v>
      </c>
      <c r="DL92" s="121">
        <f t="shared" si="103"/>
        <v>11.576957131422258</v>
      </c>
      <c r="DM92" s="121">
        <f t="shared" si="104"/>
        <v>35.260600799243882</v>
      </c>
      <c r="DN92" s="121">
        <f t="shared" si="105"/>
        <v>0.59824643670136646</v>
      </c>
      <c r="DO92" s="121">
        <f t="shared" si="106"/>
        <v>7.4543027360478122</v>
      </c>
      <c r="DP92" s="121">
        <f t="shared" si="107"/>
        <v>0</v>
      </c>
      <c r="DQ92" s="121">
        <f t="shared" si="108"/>
        <v>3.894116973470874</v>
      </c>
      <c r="DR92" s="121">
        <f t="shared" si="109"/>
        <v>0</v>
      </c>
      <c r="DS92" s="121">
        <f t="shared" si="110"/>
        <v>0</v>
      </c>
      <c r="DT92" s="121">
        <f t="shared" si="111"/>
        <v>0</v>
      </c>
      <c r="DU92" s="121">
        <f t="shared" si="112"/>
        <v>0</v>
      </c>
      <c r="DV92" s="122">
        <f t="shared" si="113"/>
        <v>26</v>
      </c>
      <c r="DW92" s="157"/>
      <c r="DX92" s="157">
        <f t="shared" si="114"/>
        <v>60</v>
      </c>
      <c r="DY92" s="157">
        <f t="shared" si="74"/>
        <v>48</v>
      </c>
      <c r="DZ92" s="238" t="e">
        <f>#REF!</f>
        <v>#REF!</v>
      </c>
      <c r="EA92" s="180"/>
      <c r="EB92" s="180"/>
      <c r="EC92" s="180"/>
      <c r="ED92" s="180"/>
      <c r="EE92" s="180"/>
      <c r="EF92" s="180"/>
      <c r="EG92" s="180"/>
      <c r="EH92" s="180"/>
      <c r="EI92" s="180"/>
      <c r="EJ92" s="180"/>
      <c r="EK92" s="180"/>
      <c r="EL92" s="180"/>
      <c r="EM92" s="180"/>
      <c r="EN92" s="50"/>
      <c r="EO92" s="50"/>
      <c r="EP92" s="55"/>
      <c r="EQ92" s="50"/>
      <c r="ER92" s="50"/>
      <c r="ES92" s="50">
        <f t="shared" si="75"/>
        <v>0</v>
      </c>
      <c r="ET92" s="50">
        <f t="shared" si="76"/>
        <v>0</v>
      </c>
      <c r="EU92" s="50">
        <f t="shared" si="77"/>
        <v>0</v>
      </c>
      <c r="EV92" s="56"/>
      <c r="EW92" s="56"/>
      <c r="EX92" s="56">
        <f t="shared" si="71"/>
        <v>6.4869197134076568</v>
      </c>
      <c r="EY92" s="56">
        <f t="shared" si="72"/>
        <v>5.2096307091400167</v>
      </c>
      <c r="EZ92" s="56"/>
      <c r="FA92" s="56"/>
      <c r="FB92" s="56"/>
      <c r="FC92" s="56"/>
      <c r="FD92" s="54"/>
    </row>
    <row r="93" spans="1:160" s="45" customFormat="1" ht="18" customHeight="1">
      <c r="B93">
        <v>60</v>
      </c>
      <c r="C93" s="66" t="s">
        <v>389</v>
      </c>
      <c r="D93">
        <v>114</v>
      </c>
      <c r="E93" s="171">
        <v>2009</v>
      </c>
      <c r="F93">
        <v>48</v>
      </c>
      <c r="G93" s="144"/>
      <c r="H93" s="144">
        <v>11.177891339999999</v>
      </c>
      <c r="I93" s="144"/>
      <c r="J93" s="144">
        <v>15.362050935000001</v>
      </c>
      <c r="K93" s="144">
        <v>16.69139934</v>
      </c>
      <c r="L93" s="144">
        <v>23.013987149999998</v>
      </c>
      <c r="M93" s="144"/>
      <c r="N93" s="144"/>
      <c r="O93" s="230"/>
      <c r="P93" s="80"/>
      <c r="Q93" s="230">
        <f t="shared" si="78"/>
        <v>66.245328765000011</v>
      </c>
      <c r="R93" s="52">
        <f t="shared" si="79"/>
        <v>0.65550227856160281</v>
      </c>
      <c r="S93" s="52">
        <f t="shared" si="80"/>
        <v>1.4178385672819598</v>
      </c>
      <c r="T93" s="52">
        <f t="shared" si="81"/>
        <v>1.3170603893665345</v>
      </c>
      <c r="U93" s="52">
        <f t="shared" si="82"/>
        <v>0.12180960620823933</v>
      </c>
      <c r="V93" s="52">
        <f t="shared" si="83"/>
        <v>1.4151208519434388</v>
      </c>
      <c r="W93" s="52">
        <f t="shared" si="84"/>
        <v>16.221668642161049</v>
      </c>
      <c r="X93" s="52">
        <f t="shared" si="85"/>
        <v>103.7955790006577</v>
      </c>
      <c r="Y93" s="52">
        <f t="shared" si="86"/>
        <v>1.0281119816327926</v>
      </c>
      <c r="Z93" s="52">
        <f t="shared" si="87"/>
        <v>1.0271575614604016</v>
      </c>
      <c r="AA93" s="52">
        <f t="shared" si="88"/>
        <v>1.0274803658384408</v>
      </c>
      <c r="AB93" s="52">
        <f t="shared" si="89"/>
        <v>1.0334968295760407</v>
      </c>
      <c r="AC93" s="52">
        <f t="shared" si="90"/>
        <v>0.58339551768771403</v>
      </c>
      <c r="AD93" s="52">
        <f t="shared" si="91"/>
        <v>0.5809524669078755</v>
      </c>
      <c r="AE93" s="52">
        <f t="shared" si="92"/>
        <v>0.53930188725662354</v>
      </c>
      <c r="AF93" s="52">
        <f t="shared" si="93"/>
        <v>0.39127396713358276</v>
      </c>
      <c r="AG93" s="52">
        <f t="shared" si="94"/>
        <v>0.35999999999999993</v>
      </c>
      <c r="AH93" s="52">
        <f t="shared" si="95"/>
        <v>0.37563698356679132</v>
      </c>
      <c r="AI93" s="64" t="s">
        <v>152</v>
      </c>
      <c r="AJ93" s="63"/>
      <c r="AK93" s="63"/>
      <c r="AL93" s="45">
        <f t="shared" si="96"/>
        <v>48</v>
      </c>
      <c r="AM93" s="65"/>
      <c r="AN93" s="145" t="e">
        <f>#REF!</f>
        <v>#REF!</v>
      </c>
      <c r="AO93" s="149"/>
      <c r="AP93" s="183"/>
      <c r="AQ93" s="149"/>
      <c r="AR93" s="147">
        <f t="shared" si="97"/>
        <v>1</v>
      </c>
      <c r="AS93">
        <v>4</v>
      </c>
      <c r="AT93">
        <v>3</v>
      </c>
      <c r="AU93">
        <v>3</v>
      </c>
      <c r="AV93">
        <v>0</v>
      </c>
      <c r="AW93">
        <v>1</v>
      </c>
      <c r="AX93">
        <v>1</v>
      </c>
      <c r="AY93" s="229"/>
      <c r="AZ93" s="229"/>
      <c r="BA93" s="229"/>
      <c r="BB93" s="63"/>
      <c r="BC93">
        <v>2</v>
      </c>
      <c r="BD93">
        <v>4</v>
      </c>
      <c r="BE93">
        <v>4</v>
      </c>
      <c r="BF93" s="57">
        <v>2</v>
      </c>
      <c r="BG93" s="57">
        <v>2</v>
      </c>
      <c r="BH93" s="57">
        <v>3</v>
      </c>
      <c r="BI93" s="57">
        <v>11.3</v>
      </c>
      <c r="BJ93" s="189">
        <f t="shared" si="69"/>
        <v>114</v>
      </c>
      <c r="BK93" s="173">
        <f t="shared" si="70"/>
        <v>48</v>
      </c>
      <c r="BL93" s="88"/>
      <c r="BM93" s="63"/>
      <c r="BN93" s="63"/>
      <c r="BO93" s="63"/>
      <c r="BP93" s="63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95"/>
      <c r="CB93" s="94"/>
      <c r="CC93" s="94"/>
      <c r="CD93" s="94"/>
      <c r="CE93" s="94"/>
      <c r="CF93" s="94"/>
      <c r="CG93" s="94"/>
      <c r="CH93" s="94"/>
      <c r="CI93" s="94"/>
      <c r="CJ93" s="94"/>
      <c r="CK93" s="94"/>
      <c r="CL93" s="94"/>
      <c r="CM93" s="63"/>
      <c r="CN93" s="63"/>
      <c r="CO93" s="63"/>
      <c r="CP93" s="88"/>
      <c r="CQ93" s="88"/>
      <c r="CR93" s="63"/>
      <c r="CS93" s="63"/>
      <c r="CT93" s="63"/>
      <c r="CU93" s="63"/>
      <c r="CV93" s="88"/>
      <c r="CW93" s="63"/>
      <c r="CX93" s="63"/>
      <c r="CY93" s="63"/>
      <c r="CZ93" s="63"/>
      <c r="DA93" s="88"/>
      <c r="DB93" s="63"/>
      <c r="DC93" s="63"/>
      <c r="DD93" s="63"/>
      <c r="DE93" s="63"/>
      <c r="DF93" s="131"/>
      <c r="DG93" s="254">
        <f t="shared" si="98"/>
        <v>60</v>
      </c>
      <c r="DH93" s="254" t="str">
        <f t="shared" si="99"/>
        <v>Burn</v>
      </c>
      <c r="DI93" s="254">
        <f t="shared" si="100"/>
        <v>114</v>
      </c>
      <c r="DJ93" s="254">
        <f t="shared" si="101"/>
        <v>48</v>
      </c>
      <c r="DK93" s="121">
        <f t="shared" si="102"/>
        <v>28.356771345639196</v>
      </c>
      <c r="DL93" s="121">
        <f t="shared" si="103"/>
        <v>13.110045571232057</v>
      </c>
      <c r="DM93" s="121">
        <f t="shared" si="104"/>
        <v>52.682415574661377</v>
      </c>
      <c r="DN93" s="121">
        <f t="shared" si="105"/>
        <v>9.0157156813901046E-2</v>
      </c>
      <c r="DO93" s="121">
        <f t="shared" si="106"/>
        <v>2.0840894422570182</v>
      </c>
      <c r="DP93" s="121">
        <f t="shared" si="107"/>
        <v>14.789547751600395</v>
      </c>
      <c r="DQ93" s="121">
        <f t="shared" si="108"/>
        <v>0</v>
      </c>
      <c r="DR93" s="121">
        <f t="shared" si="109"/>
        <v>0</v>
      </c>
      <c r="DS93" s="121">
        <f t="shared" si="110"/>
        <v>0</v>
      </c>
      <c r="DT93" s="121">
        <f t="shared" si="111"/>
        <v>0</v>
      </c>
      <c r="DU93" s="121">
        <f t="shared" si="112"/>
        <v>0</v>
      </c>
      <c r="DV93" s="122">
        <f t="shared" si="113"/>
        <v>2</v>
      </c>
      <c r="DW93" s="157"/>
      <c r="DX93" s="157">
        <f t="shared" si="114"/>
        <v>60</v>
      </c>
      <c r="DY93" s="157">
        <f t="shared" si="74"/>
        <v>315</v>
      </c>
      <c r="DZ93" s="238" t="e">
        <f>#REF!</f>
        <v>#REF!</v>
      </c>
      <c r="EA93" s="180"/>
      <c r="EB93" s="180"/>
      <c r="EC93" s="180"/>
      <c r="ED93" s="180"/>
      <c r="EE93" s="180"/>
      <c r="EF93" s="180"/>
      <c r="EG93" s="180"/>
      <c r="EH93" s="180"/>
      <c r="EI93" s="180"/>
      <c r="EJ93" s="180"/>
      <c r="EK93" s="180"/>
      <c r="EL93" s="180"/>
      <c r="EM93" s="180"/>
      <c r="EN93" s="50">
        <f t="shared" si="115"/>
        <v>2.9064024390243904E-2</v>
      </c>
      <c r="EO93" s="50">
        <f t="shared" si="116"/>
        <v>1.1128048780487805</v>
      </c>
      <c r="EP93" s="55">
        <f t="shared" si="117"/>
        <v>5.9024390243902438</v>
      </c>
      <c r="EQ93" s="50">
        <f>4.656*AR93*(((BL93/2.54)^2)+((BM93/2.54)^2)+((BN93/2.54)^2)+((BO93)/2.54^2)+((BP93/2.54)^2)+((BQ93/2.54)^2)+((BR93/2.54)^2)+((BS93/2.54)^2)+((BT93/2.54)^2)+((BU93/2.54)^2)+((BV93/2.54)^2)+((BW93/2.54)^2)+((BX93/2.54)^2)+((BY93/2.54)^2)+((BZ93/2.54)^2))/(BI93*3.28)</f>
        <v>0</v>
      </c>
      <c r="ER93" s="50">
        <f>3.492*AR93*((CA93/2.54)^2 + (CB93/2.54)^2 + (CC93/2.54)^2 + (CD93/2.54)^2 + (CE93/2.54)^2 + (CF93/2.54)^2 + (CG93/2.54)^2 +(CH93/2.54)^2 +(CI93/2.54)^2 + (CJ93/2.54)^2 +(CK93/2.54)^2 + (CL93/2.54)^2 +(CM93/2.54)^2 + (CN93/2.54)^2 + (CO93/2.54)^2)/(BI93*3.28)</f>
        <v>0</v>
      </c>
      <c r="ES93" s="50">
        <f t="shared" si="75"/>
        <v>0</v>
      </c>
      <c r="ET93" s="50">
        <f t="shared" si="76"/>
        <v>0</v>
      </c>
      <c r="EU93" s="50">
        <f t="shared" si="77"/>
        <v>0</v>
      </c>
      <c r="EV93" s="56">
        <f t="shared" si="118"/>
        <v>7.0443079268292683</v>
      </c>
      <c r="EW93" s="56">
        <f t="shared" si="119"/>
        <v>0</v>
      </c>
      <c r="EX93" s="56">
        <f t="shared" si="71"/>
        <v>12.760547105537638</v>
      </c>
      <c r="EY93" s="56">
        <f t="shared" si="72"/>
        <v>5.8995205070544259</v>
      </c>
      <c r="EZ93" s="56">
        <f t="shared" si="120"/>
        <v>7.0443079268292683</v>
      </c>
      <c r="FA93" s="56"/>
      <c r="FB93" s="56"/>
      <c r="FC93" s="56"/>
      <c r="FD93" s="54"/>
    </row>
    <row r="94" spans="1:160" s="45" customFormat="1" ht="18" customHeight="1">
      <c r="B94">
        <v>60</v>
      </c>
      <c r="C94" s="66" t="s">
        <v>389</v>
      </c>
      <c r="D94">
        <v>114</v>
      </c>
      <c r="E94" s="171">
        <v>2009</v>
      </c>
      <c r="F94">
        <v>315</v>
      </c>
      <c r="G94" s="144"/>
      <c r="H94" s="144">
        <v>11.177891339999999</v>
      </c>
      <c r="I94" s="144"/>
      <c r="J94" s="144">
        <v>15.362050935000001</v>
      </c>
      <c r="K94" s="144">
        <v>16.69139934</v>
      </c>
      <c r="L94" s="144">
        <v>23.013987149999998</v>
      </c>
      <c r="M94" s="144"/>
      <c r="N94" s="230"/>
      <c r="O94" s="230"/>
      <c r="P94" s="80"/>
      <c r="Q94" s="230">
        <f t="shared" si="78"/>
        <v>66.245328765000011</v>
      </c>
      <c r="R94" s="52">
        <f t="shared" si="79"/>
        <v>0.65550227856160281</v>
      </c>
      <c r="S94" s="52">
        <f t="shared" si="80"/>
        <v>1.4178385672819598</v>
      </c>
      <c r="T94" s="52">
        <f t="shared" si="81"/>
        <v>1.3170603893665345</v>
      </c>
      <c r="U94" s="52">
        <f t="shared" si="82"/>
        <v>0.12180960620823933</v>
      </c>
      <c r="V94" s="52">
        <f t="shared" si="83"/>
        <v>1.4151208519434388</v>
      </c>
      <c r="W94" s="52">
        <f t="shared" si="84"/>
        <v>16.221668642161049</v>
      </c>
      <c r="X94" s="52">
        <f t="shared" si="85"/>
        <v>103.7955790006577</v>
      </c>
      <c r="Y94" s="52">
        <f t="shared" si="86"/>
        <v>1.0281119816327926</v>
      </c>
      <c r="Z94" s="52">
        <f t="shared" si="87"/>
        <v>1.0271575614604016</v>
      </c>
      <c r="AA94" s="52">
        <f t="shared" si="88"/>
        <v>1.0274803658384408</v>
      </c>
      <c r="AB94" s="52">
        <f t="shared" si="89"/>
        <v>1.0334968295760407</v>
      </c>
      <c r="AC94" s="52">
        <f t="shared" si="90"/>
        <v>0.58339551768771403</v>
      </c>
      <c r="AD94" s="52">
        <f t="shared" si="91"/>
        <v>0.5809524669078755</v>
      </c>
      <c r="AE94" s="52">
        <f t="shared" si="92"/>
        <v>0.53930188725662354</v>
      </c>
      <c r="AF94" s="52">
        <f t="shared" si="93"/>
        <v>0.39127396713358276</v>
      </c>
      <c r="AG94" s="52">
        <f t="shared" si="94"/>
        <v>0.35999999999999993</v>
      </c>
      <c r="AH94" s="52">
        <f t="shared" si="95"/>
        <v>0.37563698356679132</v>
      </c>
      <c r="AI94" s="64" t="s">
        <v>152</v>
      </c>
      <c r="AJ94" s="63"/>
      <c r="AK94" s="63"/>
      <c r="AL94" s="45">
        <f t="shared" si="96"/>
        <v>315</v>
      </c>
      <c r="AM94" s="65"/>
      <c r="AN94" s="145" t="e">
        <f>#REF!</f>
        <v>#REF!</v>
      </c>
      <c r="AO94" s="149"/>
      <c r="AP94" s="183"/>
      <c r="AQ94" s="149"/>
      <c r="AR94" s="147">
        <f t="shared" si="97"/>
        <v>1</v>
      </c>
      <c r="AS94">
        <v>2</v>
      </c>
      <c r="AT94">
        <v>2</v>
      </c>
      <c r="AU94">
        <v>2</v>
      </c>
      <c r="AV94">
        <v>2</v>
      </c>
      <c r="AW94">
        <v>2</v>
      </c>
      <c r="AX94">
        <v>2</v>
      </c>
      <c r="AY94" s="229"/>
      <c r="AZ94" s="229"/>
      <c r="BA94" s="229"/>
      <c r="BB94" s="63"/>
      <c r="BC94">
        <v>2</v>
      </c>
      <c r="BD94">
        <v>1</v>
      </c>
      <c r="BE94">
        <v>0</v>
      </c>
      <c r="BF94" s="57">
        <v>2</v>
      </c>
      <c r="BG94" s="57">
        <v>2</v>
      </c>
      <c r="BH94" s="57">
        <v>3</v>
      </c>
      <c r="BI94" s="57">
        <v>11.3</v>
      </c>
      <c r="BJ94" s="189">
        <f t="shared" si="69"/>
        <v>114</v>
      </c>
      <c r="BK94" s="173">
        <f t="shared" si="70"/>
        <v>315</v>
      </c>
      <c r="BL94" s="88"/>
      <c r="BM94" s="63"/>
      <c r="BN94" s="63"/>
      <c r="BO94" s="63"/>
      <c r="BP94" s="63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95">
        <v>14</v>
      </c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63"/>
      <c r="CN94" s="63"/>
      <c r="CO94" s="63"/>
      <c r="CP94" s="88"/>
      <c r="CQ94" s="88"/>
      <c r="CR94" s="63"/>
      <c r="CS94" s="63"/>
      <c r="CT94" s="63"/>
      <c r="CU94" s="63"/>
      <c r="CV94" s="88"/>
      <c r="CW94" s="63"/>
      <c r="CX94" s="63"/>
      <c r="CY94" s="63"/>
      <c r="CZ94" s="63"/>
      <c r="DA94" s="88"/>
      <c r="DB94" s="63"/>
      <c r="DC94" s="63"/>
      <c r="DD94" s="63"/>
      <c r="DE94" s="63"/>
      <c r="DF94" s="131"/>
      <c r="DG94" s="254">
        <f t="shared" si="98"/>
        <v>60</v>
      </c>
      <c r="DH94" s="254" t="str">
        <f t="shared" si="99"/>
        <v>Burn</v>
      </c>
      <c r="DI94" s="254">
        <f t="shared" si="100"/>
        <v>114</v>
      </c>
      <c r="DJ94" s="254">
        <f t="shared" si="101"/>
        <v>315</v>
      </c>
      <c r="DK94" s="121">
        <f t="shared" si="102"/>
        <v>28.356771345639196</v>
      </c>
      <c r="DL94" s="121">
        <f t="shared" si="103"/>
        <v>13.110045571232057</v>
      </c>
      <c r="DM94" s="121">
        <f t="shared" si="104"/>
        <v>52.682415574661377</v>
      </c>
      <c r="DN94" s="121">
        <f t="shared" si="105"/>
        <v>9.0157156813901046E-2</v>
      </c>
      <c r="DO94" s="121">
        <f t="shared" si="106"/>
        <v>0.52102236056425455</v>
      </c>
      <c r="DP94" s="121">
        <f t="shared" si="107"/>
        <v>0</v>
      </c>
      <c r="DQ94" s="121">
        <f t="shared" si="108"/>
        <v>0</v>
      </c>
      <c r="DR94" s="121">
        <f t="shared" si="109"/>
        <v>7.9635082998131503</v>
      </c>
      <c r="DS94" s="121">
        <f t="shared" si="110"/>
        <v>0</v>
      </c>
      <c r="DT94" s="121">
        <f t="shared" si="111"/>
        <v>0</v>
      </c>
      <c r="DU94" s="121">
        <f t="shared" si="112"/>
        <v>0</v>
      </c>
      <c r="DV94" s="122">
        <f t="shared" si="113"/>
        <v>2</v>
      </c>
      <c r="DW94" s="157"/>
      <c r="DX94" s="157">
        <f t="shared" si="114"/>
        <v>60</v>
      </c>
      <c r="DY94" s="157">
        <f t="shared" si="74"/>
        <v>158</v>
      </c>
      <c r="DZ94" s="238" t="e">
        <f>#REF!</f>
        <v>#REF!</v>
      </c>
      <c r="EA94" s="180"/>
      <c r="EB94" s="180"/>
      <c r="EC94" s="180"/>
      <c r="ED94" s="180"/>
      <c r="EE94" s="180"/>
      <c r="EF94" s="180"/>
      <c r="EG94" s="180"/>
      <c r="EH94" s="180"/>
      <c r="EI94" s="180"/>
      <c r="EJ94" s="180"/>
      <c r="EK94" s="180"/>
      <c r="EL94" s="180"/>
      <c r="EM94" s="180"/>
      <c r="EN94" s="50">
        <f t="shared" si="115"/>
        <v>2.9064024390243904E-2</v>
      </c>
      <c r="EO94" s="50">
        <f t="shared" si="116"/>
        <v>0.27820121951219512</v>
      </c>
      <c r="EP94" s="55">
        <f t="shared" si="117"/>
        <v>0</v>
      </c>
      <c r="EQ94" s="50">
        <f>4.656*AR94*(((BL94/2.54)^2)+((BM94/2.54)^2)+((BN94/2.54)^2)+((BO94)/2.54^2)+((BP94/2.54)^2)+((BQ94/2.54)^2)+((BR94/2.54)^2)+((BS94/2.54)^2)+((BT94/2.54)^2)+((BU94/2.54)^2)+((BV94/2.54)^2)+((BW94/2.54)^2)+((BX94/2.54)^2)+((BY94/2.54)^2)+((BZ94/2.54)^2))/(BI94*3.28)</f>
        <v>0</v>
      </c>
      <c r="ER94" s="50">
        <f>3.492*AR94*((CA94/2.54)^2 + (CB94/2.54)^2 + (CC94/2.54)^2 + (CD94/2.54)^2 + (CE94/2.54)^2 + (CF94/2.54)^2 + (CG94/2.54)^2 +(CH94/2.54)^2 +(CI94/2.54)^2 + (CJ94/2.54)^2 +(CK94/2.54)^2 + (CL94/2.54)^2 +(CM94/2.54)^2 + (CN94/2.54)^2 + (CO94/2.54)^2)/(BI94*3.28)</f>
        <v>2.8622699162082976</v>
      </c>
      <c r="ES94" s="50">
        <f t="shared" si="75"/>
        <v>0</v>
      </c>
      <c r="ET94" s="50">
        <f t="shared" si="76"/>
        <v>0</v>
      </c>
      <c r="EU94" s="50">
        <f t="shared" si="77"/>
        <v>0</v>
      </c>
      <c r="EV94" s="56">
        <f t="shared" si="118"/>
        <v>0.30726524390243903</v>
      </c>
      <c r="EW94" s="56">
        <f t="shared" si="119"/>
        <v>2.8622699162082976</v>
      </c>
      <c r="EX94" s="56">
        <f t="shared" si="71"/>
        <v>12.760547105537638</v>
      </c>
      <c r="EY94" s="56">
        <f t="shared" si="72"/>
        <v>5.8995205070544259</v>
      </c>
      <c r="EZ94" s="56">
        <f t="shared" si="120"/>
        <v>3.1695351601107369</v>
      </c>
      <c r="FA94" s="56"/>
      <c r="FB94" s="56"/>
      <c r="FC94" s="56"/>
      <c r="FD94" s="54"/>
    </row>
    <row r="95" spans="1:160" s="45" customFormat="1" ht="18" customHeight="1">
      <c r="B95">
        <v>60</v>
      </c>
      <c r="C95" s="66" t="s">
        <v>389</v>
      </c>
      <c r="D95">
        <v>115</v>
      </c>
      <c r="E95" s="171">
        <v>2009</v>
      </c>
      <c r="F95">
        <v>158</v>
      </c>
      <c r="G95" s="144">
        <v>19.380216239999999</v>
      </c>
      <c r="H95" s="144">
        <v>29.249474099999997</v>
      </c>
      <c r="I95" s="144"/>
      <c r="J95" s="144"/>
      <c r="K95" s="144">
        <v>12.755602859999998</v>
      </c>
      <c r="L95" s="144">
        <v>4.5427732350000003</v>
      </c>
      <c r="M95" s="144"/>
      <c r="N95" s="80"/>
      <c r="O95" s="80"/>
      <c r="P95" s="80"/>
      <c r="Q95" s="230">
        <f t="shared" si="78"/>
        <v>65.928066434999991</v>
      </c>
      <c r="R95" s="52">
        <f t="shared" si="79"/>
        <v>0.98769859316593811</v>
      </c>
      <c r="S95" s="52">
        <f t="shared" si="80"/>
        <v>1.5514987168227121</v>
      </c>
      <c r="T95" s="52">
        <f t="shared" si="81"/>
        <v>1.5281408957551357</v>
      </c>
      <c r="U95" s="52">
        <f t="shared" si="82"/>
        <v>0.11208011124344451</v>
      </c>
      <c r="V95" s="52">
        <f t="shared" si="83"/>
        <v>1.3299507040722451</v>
      </c>
      <c r="W95" s="52">
        <f t="shared" si="84"/>
        <v>17.295691422145225</v>
      </c>
      <c r="X95" s="52">
        <f t="shared" si="85"/>
        <v>105.66325826962121</v>
      </c>
      <c r="Y95" s="52">
        <f t="shared" si="86"/>
        <v>1.0236286502499792</v>
      </c>
      <c r="Z95" s="52">
        <f t="shared" si="87"/>
        <v>1.0219347758169999</v>
      </c>
      <c r="AA95" s="52">
        <f t="shared" si="88"/>
        <v>1.0251256239053084</v>
      </c>
      <c r="AB95" s="52">
        <f t="shared" si="89"/>
        <v>1.0342500195819675</v>
      </c>
      <c r="AC95" s="52">
        <f t="shared" si="90"/>
        <v>0.56531234503813799</v>
      </c>
      <c r="AD95" s="52">
        <f t="shared" si="91"/>
        <v>0.54869290144001182</v>
      </c>
      <c r="AE95" s="52">
        <f t="shared" si="92"/>
        <v>0.54509196972553375</v>
      </c>
      <c r="AF95" s="52">
        <f t="shared" si="93"/>
        <v>0.3774745218500507</v>
      </c>
      <c r="AG95" s="52">
        <f t="shared" si="94"/>
        <v>0.36</v>
      </c>
      <c r="AH95" s="52">
        <f t="shared" si="95"/>
        <v>0.36873726092502535</v>
      </c>
      <c r="AI95" s="64" t="s">
        <v>152</v>
      </c>
      <c r="AJ95" s="63"/>
      <c r="AK95" s="63"/>
      <c r="AL95" s="45">
        <f t="shared" si="96"/>
        <v>158</v>
      </c>
      <c r="AM95" s="65"/>
      <c r="AN95" s="145" t="e">
        <f>#REF!</f>
        <v>#REF!</v>
      </c>
      <c r="AO95" s="149"/>
      <c r="AP95" s="183"/>
      <c r="AQ95" s="149"/>
      <c r="AR95" s="147">
        <f t="shared" si="97"/>
        <v>1</v>
      </c>
      <c r="AS95">
        <v>1</v>
      </c>
      <c r="AT95">
        <v>2</v>
      </c>
      <c r="AU95">
        <v>2</v>
      </c>
      <c r="AV95">
        <v>1</v>
      </c>
      <c r="AW95">
        <v>1</v>
      </c>
      <c r="AX95">
        <v>25</v>
      </c>
      <c r="AY95" s="229"/>
      <c r="AZ95" s="229"/>
      <c r="BA95" s="229"/>
      <c r="BB95" s="63"/>
      <c r="BC95">
        <v>14</v>
      </c>
      <c r="BD95">
        <v>5</v>
      </c>
      <c r="BE95">
        <v>0</v>
      </c>
      <c r="BF95" s="57">
        <v>2</v>
      </c>
      <c r="BG95" s="57">
        <v>2</v>
      </c>
      <c r="BH95" s="57">
        <v>3</v>
      </c>
      <c r="BI95" s="57">
        <v>11.3</v>
      </c>
      <c r="BJ95" s="189">
        <f t="shared" si="69"/>
        <v>115</v>
      </c>
      <c r="BK95" s="173">
        <f t="shared" si="70"/>
        <v>158</v>
      </c>
      <c r="BL95" s="88">
        <v>19</v>
      </c>
      <c r="BM95" s="63">
        <v>10</v>
      </c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95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63"/>
      <c r="CN95" s="63"/>
      <c r="CO95" s="63"/>
      <c r="CP95" s="88"/>
      <c r="CQ95" s="88"/>
      <c r="CR95" s="63"/>
      <c r="CS95" s="63"/>
      <c r="CT95" s="63"/>
      <c r="CU95" s="63"/>
      <c r="CV95" s="88"/>
      <c r="CW95" s="63"/>
      <c r="CX95" s="63"/>
      <c r="CY95" s="63"/>
      <c r="CZ95" s="63"/>
      <c r="DA95" s="88"/>
      <c r="DB95" s="63"/>
      <c r="DC95" s="63"/>
      <c r="DD95" s="63"/>
      <c r="DE95" s="63"/>
      <c r="DF95" s="131"/>
      <c r="DG95" s="254">
        <f t="shared" si="98"/>
        <v>60</v>
      </c>
      <c r="DH95" s="254" t="str">
        <f t="shared" si="99"/>
        <v>Burn</v>
      </c>
      <c r="DI95" s="254">
        <f t="shared" si="100"/>
        <v>115</v>
      </c>
      <c r="DJ95" s="254">
        <f t="shared" si="101"/>
        <v>158</v>
      </c>
      <c r="DK95" s="121">
        <f t="shared" si="102"/>
        <v>15.514987168227121</v>
      </c>
      <c r="DL95" s="121">
        <f t="shared" si="103"/>
        <v>14.815478897489072</v>
      </c>
      <c r="DM95" s="121">
        <f t="shared" si="104"/>
        <v>38.203522393878387</v>
      </c>
      <c r="DN95" s="121">
        <f t="shared" si="105"/>
        <v>0.56023811919393096</v>
      </c>
      <c r="DO95" s="121">
        <f t="shared" si="106"/>
        <v>2.300611211702142</v>
      </c>
      <c r="DP95" s="121">
        <f t="shared" si="107"/>
        <v>0</v>
      </c>
      <c r="DQ95" s="121">
        <f t="shared" si="108"/>
        <v>19.653994177611803</v>
      </c>
      <c r="DR95" s="121">
        <f t="shared" si="109"/>
        <v>0</v>
      </c>
      <c r="DS95" s="121">
        <f t="shared" si="110"/>
        <v>0</v>
      </c>
      <c r="DT95" s="121">
        <f t="shared" si="111"/>
        <v>0</v>
      </c>
      <c r="DU95" s="121">
        <f t="shared" si="112"/>
        <v>0</v>
      </c>
      <c r="DV95" s="122">
        <f t="shared" si="113"/>
        <v>13.5</v>
      </c>
      <c r="DW95" s="157"/>
      <c r="DX95" s="157">
        <f t="shared" si="114"/>
        <v>60</v>
      </c>
      <c r="DY95" s="157">
        <f t="shared" si="74"/>
        <v>237</v>
      </c>
      <c r="DZ95" s="238" t="e">
        <f>#REF!</f>
        <v>#REF!</v>
      </c>
      <c r="EA95" s="180"/>
      <c r="EB95" s="180"/>
      <c r="EC95" s="180"/>
      <c r="ED95" s="180"/>
      <c r="EE95" s="180"/>
      <c r="EF95" s="180"/>
      <c r="EG95" s="180"/>
      <c r="EH95" s="180"/>
      <c r="EI95" s="180"/>
      <c r="EJ95" s="180"/>
      <c r="EK95" s="180"/>
      <c r="EL95" s="180"/>
      <c r="EM95" s="180"/>
      <c r="EN95" s="50">
        <f t="shared" si="115"/>
        <v>0.20344817073170732</v>
      </c>
      <c r="EO95" s="50">
        <f t="shared" si="116"/>
        <v>1.3910060975609757</v>
      </c>
      <c r="EP95" s="55">
        <f t="shared" si="117"/>
        <v>0</v>
      </c>
      <c r="EQ95" s="50">
        <f>4.656*AR95*(((BL95/2.54)^2)+((BM95/2.54)^2)+((BN95/2.54)^2)+((BO95)/2.54^2)+((BP95/2.54)^2)+((BQ95/2.54)^2)+((BR95/2.54)^2)+((BS95/2.54)^2)+((BT95/2.54)^2)+((BU95/2.54)^2)+((BV95/2.54)^2)+((BW95/2.54)^2)+((BX95/2.54)^2)+((BY95/2.54)^2)+((BZ95/2.54)^2))/(BI95*3.28)</f>
        <v>8.9762342270205799</v>
      </c>
      <c r="ER95" s="50">
        <f>3.492*AR95*((CA95/2.54)^2 + (CB95/2.54)^2 + (CC95/2.54)^2 + (CD95/2.54)^2 + (CE95/2.54)^2 + (CF95/2.54)^2 + (CG95/2.54)^2 +(CH95/2.54)^2 +(CI95/2.54)^2 + (CJ95/2.54)^2 +(CK95/2.54)^2 + (CL95/2.54)^2 +(CM95/2.54)^2 + (CN95/2.54)^2 + (CO95/2.54)^2)/(BI95*3.28)</f>
        <v>0</v>
      </c>
      <c r="ES95" s="50">
        <f t="shared" si="75"/>
        <v>0</v>
      </c>
      <c r="ET95" s="50">
        <f t="shared" si="76"/>
        <v>0</v>
      </c>
      <c r="EU95" s="50">
        <f t="shared" si="77"/>
        <v>0</v>
      </c>
      <c r="EV95" s="56">
        <f t="shared" si="118"/>
        <v>1.594454268292683</v>
      </c>
      <c r="EW95" s="56">
        <f t="shared" si="119"/>
        <v>8.9762342270205799</v>
      </c>
      <c r="EX95" s="56">
        <f t="shared" si="71"/>
        <v>6.9817442257022044</v>
      </c>
      <c r="EY95" s="56">
        <f t="shared" si="72"/>
        <v>6.6669655038700828</v>
      </c>
      <c r="EZ95" s="56">
        <f t="shared" si="120"/>
        <v>10.570688495313263</v>
      </c>
      <c r="FA95" s="56"/>
      <c r="FB95" s="56"/>
      <c r="FC95" s="56"/>
      <c r="FD95" s="54"/>
    </row>
    <row r="96" spans="1:160" s="45" customFormat="1" ht="18" customHeight="1">
      <c r="B96">
        <v>60</v>
      </c>
      <c r="C96" s="66" t="s">
        <v>389</v>
      </c>
      <c r="D96">
        <v>115</v>
      </c>
      <c r="E96" s="171">
        <v>2009</v>
      </c>
      <c r="F96">
        <v>237</v>
      </c>
      <c r="G96" s="144">
        <v>19.380216239999999</v>
      </c>
      <c r="H96" s="144">
        <v>29.249474099999997</v>
      </c>
      <c r="I96" s="144"/>
      <c r="J96" s="144"/>
      <c r="K96" s="144">
        <v>12.755602859999998</v>
      </c>
      <c r="L96" s="144">
        <v>4.5427732350000003</v>
      </c>
      <c r="M96" s="144"/>
      <c r="N96" s="81"/>
      <c r="O96" s="81"/>
      <c r="P96" s="80"/>
      <c r="Q96" s="230">
        <f t="shared" si="78"/>
        <v>65.928066434999991</v>
      </c>
      <c r="R96" s="52">
        <f t="shared" si="79"/>
        <v>0.98769859316593811</v>
      </c>
      <c r="S96" s="52">
        <f t="shared" si="80"/>
        <v>1.5514987168227121</v>
      </c>
      <c r="T96" s="52">
        <f t="shared" si="81"/>
        <v>1.5281408957551357</v>
      </c>
      <c r="U96" s="52">
        <f t="shared" si="82"/>
        <v>0.11208011124344451</v>
      </c>
      <c r="V96" s="52">
        <f t="shared" si="83"/>
        <v>1.3299507040722451</v>
      </c>
      <c r="W96" s="52">
        <f t="shared" si="84"/>
        <v>17.295691422145225</v>
      </c>
      <c r="X96" s="52">
        <f t="shared" si="85"/>
        <v>105.66325826962121</v>
      </c>
      <c r="Y96" s="52">
        <f t="shared" si="86"/>
        <v>1.0236286502499792</v>
      </c>
      <c r="Z96" s="52">
        <f t="shared" si="87"/>
        <v>1.0219347758169999</v>
      </c>
      <c r="AA96" s="52">
        <f t="shared" si="88"/>
        <v>1.0251256239053084</v>
      </c>
      <c r="AB96" s="52">
        <f t="shared" si="89"/>
        <v>1.0342500195819675</v>
      </c>
      <c r="AC96" s="52">
        <f t="shared" si="90"/>
        <v>0.56531234503813799</v>
      </c>
      <c r="AD96" s="52">
        <f t="shared" si="91"/>
        <v>0.54869290144001182</v>
      </c>
      <c r="AE96" s="52">
        <f t="shared" si="92"/>
        <v>0.54509196972553375</v>
      </c>
      <c r="AF96" s="52">
        <f t="shared" si="93"/>
        <v>0.3774745218500507</v>
      </c>
      <c r="AG96" s="52">
        <f t="shared" si="94"/>
        <v>0.36</v>
      </c>
      <c r="AH96" s="52">
        <f t="shared" si="95"/>
        <v>0.36873726092502535</v>
      </c>
      <c r="AI96" s="64" t="s">
        <v>152</v>
      </c>
      <c r="AJ96" s="63"/>
      <c r="AK96" s="63"/>
      <c r="AL96" s="45">
        <f t="shared" si="96"/>
        <v>237</v>
      </c>
      <c r="AM96" s="65"/>
      <c r="AN96" s="145" t="e">
        <f>#REF!</f>
        <v>#REF!</v>
      </c>
      <c r="AO96" s="149"/>
      <c r="AP96" s="183"/>
      <c r="AQ96" s="149"/>
      <c r="AR96" s="147">
        <f t="shared" si="97"/>
        <v>1</v>
      </c>
      <c r="AS96">
        <v>0</v>
      </c>
      <c r="AT96">
        <v>2</v>
      </c>
      <c r="AU96">
        <v>2</v>
      </c>
      <c r="AV96">
        <v>2</v>
      </c>
      <c r="AW96">
        <v>2</v>
      </c>
      <c r="AX96">
        <v>2</v>
      </c>
      <c r="AY96" s="229"/>
      <c r="AZ96" s="229"/>
      <c r="BA96" s="229"/>
      <c r="BB96" s="63"/>
      <c r="BC96">
        <v>16</v>
      </c>
      <c r="BD96">
        <v>7</v>
      </c>
      <c r="BE96">
        <v>0</v>
      </c>
      <c r="BF96" s="57">
        <v>2</v>
      </c>
      <c r="BG96" s="57">
        <v>2</v>
      </c>
      <c r="BH96" s="57">
        <v>3</v>
      </c>
      <c r="BI96" s="57">
        <v>11.3</v>
      </c>
      <c r="BJ96" s="189">
        <f t="shared" ref="BJ96:BJ159" si="121">D96</f>
        <v>115</v>
      </c>
      <c r="BK96" s="173">
        <f t="shared" ref="BK96:BK159" si="122">F96</f>
        <v>237</v>
      </c>
      <c r="BL96" s="88">
        <v>15</v>
      </c>
      <c r="BM96" s="63">
        <v>19</v>
      </c>
      <c r="BN96" s="63"/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95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63"/>
      <c r="CN96" s="63"/>
      <c r="CO96" s="63"/>
      <c r="CP96" s="88"/>
      <c r="CQ96" s="88"/>
      <c r="CR96" s="63"/>
      <c r="CS96" s="63"/>
      <c r="CT96" s="63"/>
      <c r="CU96" s="63"/>
      <c r="CV96" s="88"/>
      <c r="CW96" s="63"/>
      <c r="CX96" s="63"/>
      <c r="CY96" s="63"/>
      <c r="CZ96" s="63"/>
      <c r="DA96" s="88"/>
      <c r="DB96" s="63"/>
      <c r="DC96" s="63"/>
      <c r="DD96" s="63"/>
      <c r="DE96" s="63"/>
      <c r="DF96" s="131"/>
      <c r="DG96" s="254">
        <f t="shared" si="98"/>
        <v>60</v>
      </c>
      <c r="DH96" s="254" t="str">
        <f t="shared" si="99"/>
        <v>Burn</v>
      </c>
      <c r="DI96" s="254">
        <f t="shared" si="100"/>
        <v>115</v>
      </c>
      <c r="DJ96" s="254">
        <f t="shared" si="101"/>
        <v>237</v>
      </c>
      <c r="DK96" s="121">
        <f t="shared" si="102"/>
        <v>15.514987168227121</v>
      </c>
      <c r="DL96" s="121">
        <f t="shared" si="103"/>
        <v>19.75397186331876</v>
      </c>
      <c r="DM96" s="121">
        <f t="shared" si="104"/>
        <v>45.844226872654076</v>
      </c>
      <c r="DN96" s="121">
        <f t="shared" si="105"/>
        <v>0.64027213622163548</v>
      </c>
      <c r="DO96" s="121">
        <f t="shared" si="106"/>
        <v>3.2208556963829995</v>
      </c>
      <c r="DP96" s="121">
        <f t="shared" si="107"/>
        <v>0</v>
      </c>
      <c r="DQ96" s="121">
        <f t="shared" si="108"/>
        <v>24.983168303862293</v>
      </c>
      <c r="DR96" s="121">
        <f t="shared" si="109"/>
        <v>0</v>
      </c>
      <c r="DS96" s="121">
        <f t="shared" si="110"/>
        <v>0</v>
      </c>
      <c r="DT96" s="121">
        <f t="shared" si="111"/>
        <v>0</v>
      </c>
      <c r="DU96" s="121">
        <f t="shared" si="112"/>
        <v>0</v>
      </c>
      <c r="DV96" s="122">
        <f t="shared" si="113"/>
        <v>2</v>
      </c>
      <c r="DW96" s="157"/>
      <c r="DX96" s="157">
        <f t="shared" si="114"/>
        <v>60</v>
      </c>
      <c r="DY96" s="157">
        <f t="shared" si="74"/>
        <v>98</v>
      </c>
      <c r="DZ96" s="238" t="e">
        <f>#REF!</f>
        <v>#REF!</v>
      </c>
      <c r="EA96" s="180"/>
      <c r="EB96" s="180"/>
      <c r="EC96" s="180"/>
      <c r="ED96" s="180"/>
      <c r="EE96" s="180"/>
      <c r="EF96" s="180"/>
      <c r="EG96" s="180"/>
      <c r="EH96" s="180"/>
      <c r="EI96" s="180"/>
      <c r="EJ96" s="180"/>
      <c r="EK96" s="180"/>
      <c r="EL96" s="180"/>
      <c r="EM96" s="180"/>
      <c r="EN96" s="50"/>
      <c r="EO96" s="50"/>
      <c r="EP96" s="55"/>
      <c r="EQ96" s="50"/>
      <c r="ER96" s="50"/>
      <c r="ES96" s="50">
        <f t="shared" si="75"/>
        <v>0</v>
      </c>
      <c r="ET96" s="50">
        <f t="shared" si="76"/>
        <v>0</v>
      </c>
      <c r="EU96" s="50">
        <f t="shared" si="77"/>
        <v>0</v>
      </c>
      <c r="EV96" s="56"/>
      <c r="EW96" s="56"/>
      <c r="EX96" s="56">
        <f t="shared" si="71"/>
        <v>6.9817442257022044</v>
      </c>
      <c r="EY96" s="56">
        <f t="shared" si="72"/>
        <v>8.8892873384934425</v>
      </c>
      <c r="EZ96" s="56"/>
      <c r="FA96" s="56"/>
      <c r="FB96" s="56"/>
      <c r="FC96" s="56"/>
      <c r="FD96" s="54"/>
    </row>
    <row r="97" spans="1:160" s="45" customFormat="1" ht="18" customHeight="1">
      <c r="B97">
        <v>60</v>
      </c>
      <c r="C97" s="66" t="s">
        <v>389</v>
      </c>
      <c r="D97">
        <v>116</v>
      </c>
      <c r="E97" s="171">
        <v>2009</v>
      </c>
      <c r="F97">
        <v>98</v>
      </c>
      <c r="G97" s="144">
        <v>21.937616085000002</v>
      </c>
      <c r="H97" s="144">
        <v>11.834348295000002</v>
      </c>
      <c r="I97" s="144"/>
      <c r="J97" s="144"/>
      <c r="K97" s="144"/>
      <c r="L97" s="144">
        <v>8.2068409500000001</v>
      </c>
      <c r="M97" s="144"/>
      <c r="N97" s="144"/>
      <c r="O97" s="230"/>
      <c r="P97" s="80"/>
      <c r="Q97" s="230">
        <f t="shared" si="78"/>
        <v>41.97880533</v>
      </c>
      <c r="R97" s="52">
        <f t="shared" si="79"/>
        <v>1.0773492846912802</v>
      </c>
      <c r="S97" s="52">
        <f t="shared" si="80"/>
        <v>1.5233558297216316</v>
      </c>
      <c r="T97" s="52">
        <f t="shared" si="81"/>
        <v>1.5437825485814034</v>
      </c>
      <c r="U97" s="52">
        <f t="shared" si="82"/>
        <v>7.8909131984819164E-2</v>
      </c>
      <c r="V97" s="52">
        <f t="shared" si="83"/>
        <v>1.304402860112313</v>
      </c>
      <c r="W97" s="52">
        <f t="shared" si="84"/>
        <v>14.535456304567257</v>
      </c>
      <c r="X97" s="52">
        <f t="shared" si="85"/>
        <v>120.69535330441479</v>
      </c>
      <c r="Y97" s="52">
        <f t="shared" si="86"/>
        <v>1.0271808753960556</v>
      </c>
      <c r="Z97" s="52">
        <f t="shared" si="87"/>
        <v>1.02</v>
      </c>
      <c r="AA97" s="52">
        <f t="shared" si="88"/>
        <v>1.0247741209135073</v>
      </c>
      <c r="AB97" s="52">
        <f t="shared" si="89"/>
        <v>1.0299606119484106</v>
      </c>
      <c r="AC97" s="52">
        <f t="shared" si="90"/>
        <v>0.56059972179060591</v>
      </c>
      <c r="AD97" s="52">
        <f t="shared" si="91"/>
        <v>0.55368497416693874</v>
      </c>
      <c r="AE97" s="52">
        <f t="shared" si="92"/>
        <v>0.56827174341123632</v>
      </c>
      <c r="AF97" s="52">
        <f t="shared" si="93"/>
        <v>0.35123711036418864</v>
      </c>
      <c r="AG97" s="52">
        <f t="shared" si="94"/>
        <v>0.36</v>
      </c>
      <c r="AH97" s="52">
        <f t="shared" si="95"/>
        <v>0.35561855518209429</v>
      </c>
      <c r="AI97" s="64" t="s">
        <v>152</v>
      </c>
      <c r="AJ97" s="63"/>
      <c r="AK97" s="63"/>
      <c r="AL97" s="45">
        <f t="shared" si="96"/>
        <v>98</v>
      </c>
      <c r="AM97" s="65"/>
      <c r="AN97" s="145" t="e">
        <f>#REF!</f>
        <v>#REF!</v>
      </c>
      <c r="AO97" s="149"/>
      <c r="AP97" s="183"/>
      <c r="AQ97" s="149"/>
      <c r="AR97" s="147">
        <f t="shared" si="97"/>
        <v>1</v>
      </c>
      <c r="AS97">
        <v>1</v>
      </c>
      <c r="AT97">
        <v>2</v>
      </c>
      <c r="AU97">
        <v>2</v>
      </c>
      <c r="AV97">
        <v>0</v>
      </c>
      <c r="AW97">
        <v>1</v>
      </c>
      <c r="AX97">
        <v>1</v>
      </c>
      <c r="AY97" s="229"/>
      <c r="AZ97" s="229"/>
      <c r="BA97" s="229"/>
      <c r="BB97" s="63"/>
      <c r="BC97">
        <v>12</v>
      </c>
      <c r="BD97">
        <v>1</v>
      </c>
      <c r="BE97">
        <v>0</v>
      </c>
      <c r="BF97" s="57">
        <v>2</v>
      </c>
      <c r="BG97" s="57">
        <v>2</v>
      </c>
      <c r="BH97" s="57">
        <v>3</v>
      </c>
      <c r="BI97" s="57">
        <v>11.3</v>
      </c>
      <c r="BJ97" s="189">
        <f t="shared" si="121"/>
        <v>116</v>
      </c>
      <c r="BK97" s="173">
        <f t="shared" si="122"/>
        <v>98</v>
      </c>
      <c r="BL97" s="88">
        <v>9</v>
      </c>
      <c r="BM97" s="63">
        <v>8</v>
      </c>
      <c r="BN97" s="63"/>
      <c r="BO97" s="63"/>
      <c r="BP97" s="63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95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63"/>
      <c r="CN97" s="63"/>
      <c r="CO97" s="63"/>
      <c r="CP97" s="88"/>
      <c r="CQ97" s="88"/>
      <c r="CR97" s="63"/>
      <c r="CS97" s="63"/>
      <c r="CT97" s="63"/>
      <c r="CU97" s="63"/>
      <c r="CV97" s="88"/>
      <c r="CW97" s="63"/>
      <c r="CX97" s="63"/>
      <c r="CY97" s="63"/>
      <c r="CZ97" s="63"/>
      <c r="DA97" s="88"/>
      <c r="DB97" s="63"/>
      <c r="DC97" s="63"/>
      <c r="DD97" s="63"/>
      <c r="DE97" s="63"/>
      <c r="DF97" s="131"/>
      <c r="DG97" s="254">
        <f t="shared" si="98"/>
        <v>60</v>
      </c>
      <c r="DH97" s="254" t="str">
        <f t="shared" si="99"/>
        <v>Burn</v>
      </c>
      <c r="DI97" s="254">
        <f t="shared" si="100"/>
        <v>116</v>
      </c>
      <c r="DJ97" s="254">
        <f t="shared" si="101"/>
        <v>98</v>
      </c>
      <c r="DK97" s="121">
        <f t="shared" si="102"/>
        <v>7.616779148608158</v>
      </c>
      <c r="DL97" s="121">
        <f t="shared" si="103"/>
        <v>16.160239270369203</v>
      </c>
      <c r="DM97" s="121">
        <f t="shared" si="104"/>
        <v>30.875650971628069</v>
      </c>
      <c r="DN97" s="121">
        <f t="shared" si="105"/>
        <v>0.33642904202233725</v>
      </c>
      <c r="DO97" s="121">
        <f t="shared" si="106"/>
        <v>0.45452713560570018</v>
      </c>
      <c r="DP97" s="121">
        <f t="shared" si="107"/>
        <v>0</v>
      </c>
      <c r="DQ97" s="121">
        <f t="shared" si="108"/>
        <v>5.7282996838031535</v>
      </c>
      <c r="DR97" s="121">
        <f t="shared" si="109"/>
        <v>0</v>
      </c>
      <c r="DS97" s="121">
        <f t="shared" si="110"/>
        <v>0</v>
      </c>
      <c r="DT97" s="121">
        <f t="shared" si="111"/>
        <v>0</v>
      </c>
      <c r="DU97" s="121">
        <f t="shared" si="112"/>
        <v>0</v>
      </c>
      <c r="DV97" s="122">
        <f t="shared" si="113"/>
        <v>1.5</v>
      </c>
      <c r="DW97" s="157"/>
      <c r="DX97" s="157">
        <f t="shared" si="114"/>
        <v>60</v>
      </c>
      <c r="DY97" s="157">
        <f t="shared" si="74"/>
        <v>228</v>
      </c>
      <c r="DZ97" s="238" t="e">
        <f>#REF!</f>
        <v>#REF!</v>
      </c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50">
        <f t="shared" si="115"/>
        <v>0.1743841463414634</v>
      </c>
      <c r="EO97" s="50">
        <f t="shared" si="116"/>
        <v>0.27820121951219512</v>
      </c>
      <c r="EP97" s="55">
        <f t="shared" si="117"/>
        <v>0</v>
      </c>
      <c r="EQ97" s="50">
        <f t="shared" ref="EQ97:EQ103" si="123">4.656*AR97*(((BL97/2.54)^2)+((BM97/2.54)^2)+((BN97/2.54)^2)+((BO97)/2.54^2)+((BP97/2.54)^2)+((BQ97/2.54)^2)+((BR97/2.54)^2)+((BS97/2.54)^2)+((BT97/2.54)^2)+((BU97/2.54)^2)+((BV97/2.54)^2)+((BW97/2.54)^2)+((BX97/2.54)^2)+((BY97/2.54)^2)+((BZ97/2.54)^2))/(BI97*3.28)</f>
        <v>2.8233274683687291</v>
      </c>
      <c r="ER97" s="50">
        <f>3.492*AR97*((CA97/2.54)^2 + (CB97/2.54)^2 + (CC97/2.54)^2 + (CD97/2.54)^2 + (CE97/2.54)^2 + (CF97/2.54)^2 + (CG97/2.54)^2 +(CH97/2.54)^2 +(CI97/2.54)^2 + (CJ97/2.54)^2 +(CK97/2.54)^2 + (CL97/2.54)^2 +(CM97/2.54)^2 + (CN97/2.54)^2 + (CO97/2.54)^2)/(BI97*3.28)</f>
        <v>0</v>
      </c>
      <c r="ES97" s="50">
        <f t="shared" si="75"/>
        <v>0</v>
      </c>
      <c r="ET97" s="50">
        <f t="shared" si="76"/>
        <v>0</v>
      </c>
      <c r="EU97" s="50">
        <f t="shared" si="77"/>
        <v>0</v>
      </c>
      <c r="EV97" s="56">
        <f t="shared" si="118"/>
        <v>0.45258536585365849</v>
      </c>
      <c r="EW97" s="56">
        <f t="shared" si="119"/>
        <v>2.8233274683687291</v>
      </c>
      <c r="EX97" s="56">
        <f t="shared" si="71"/>
        <v>3.4275506168736714</v>
      </c>
      <c r="EY97" s="56">
        <f t="shared" si="72"/>
        <v>7.2721076716661415</v>
      </c>
      <c r="EZ97" s="56">
        <f t="shared" si="120"/>
        <v>3.2759128342223875</v>
      </c>
      <c r="FA97" s="56"/>
      <c r="FB97" s="56"/>
      <c r="FC97" s="56"/>
      <c r="FD97" s="54"/>
    </row>
    <row r="98" spans="1:160" s="70" customFormat="1" ht="18" customHeight="1">
      <c r="B98">
        <v>60</v>
      </c>
      <c r="C98" s="66" t="s">
        <v>389</v>
      </c>
      <c r="D98">
        <v>116</v>
      </c>
      <c r="E98" s="171">
        <v>2009</v>
      </c>
      <c r="F98">
        <v>228</v>
      </c>
      <c r="G98" s="144">
        <v>21.937616085000002</v>
      </c>
      <c r="H98" s="144">
        <v>11.834348295000002</v>
      </c>
      <c r="I98" s="144"/>
      <c r="J98" s="144"/>
      <c r="K98" s="144"/>
      <c r="L98" s="144">
        <v>8.2068409500000001</v>
      </c>
      <c r="M98" s="144"/>
      <c r="N98" s="81"/>
      <c r="O98" s="81"/>
      <c r="P98" s="81"/>
      <c r="Q98" s="230">
        <f t="shared" si="78"/>
        <v>41.97880533</v>
      </c>
      <c r="R98" s="52">
        <f t="shared" si="79"/>
        <v>1.0773492846912802</v>
      </c>
      <c r="S98" s="52">
        <f t="shared" si="80"/>
        <v>1.5233558297216316</v>
      </c>
      <c r="T98" s="52">
        <f t="shared" si="81"/>
        <v>1.5437825485814034</v>
      </c>
      <c r="U98" s="52">
        <f t="shared" si="82"/>
        <v>7.8909131984819164E-2</v>
      </c>
      <c r="V98" s="52">
        <f t="shared" si="83"/>
        <v>1.304402860112313</v>
      </c>
      <c r="W98" s="52">
        <f t="shared" si="84"/>
        <v>14.535456304567257</v>
      </c>
      <c r="X98" s="52">
        <f t="shared" si="85"/>
        <v>120.69535330441479</v>
      </c>
      <c r="Y98" s="52">
        <f t="shared" si="86"/>
        <v>1.0271808753960556</v>
      </c>
      <c r="Z98" s="52">
        <f t="shared" si="87"/>
        <v>1.02</v>
      </c>
      <c r="AA98" s="52">
        <f t="shared" si="88"/>
        <v>1.0247741209135073</v>
      </c>
      <c r="AB98" s="52">
        <f t="shared" si="89"/>
        <v>1.0299606119484106</v>
      </c>
      <c r="AC98" s="52">
        <f t="shared" si="90"/>
        <v>0.56059972179060591</v>
      </c>
      <c r="AD98" s="52">
        <f t="shared" si="91"/>
        <v>0.55368497416693874</v>
      </c>
      <c r="AE98" s="52">
        <f t="shared" si="92"/>
        <v>0.56827174341123632</v>
      </c>
      <c r="AF98" s="52">
        <f t="shared" si="93"/>
        <v>0.35123711036418864</v>
      </c>
      <c r="AG98" s="52">
        <f t="shared" si="94"/>
        <v>0.36</v>
      </c>
      <c r="AH98" s="52">
        <f t="shared" si="95"/>
        <v>0.35561855518209429</v>
      </c>
      <c r="AI98" s="64" t="s">
        <v>152</v>
      </c>
      <c r="AJ98" s="75"/>
      <c r="AK98" s="75"/>
      <c r="AL98" s="45">
        <f t="shared" si="96"/>
        <v>228</v>
      </c>
      <c r="AM98" s="65"/>
      <c r="AN98" s="145" t="e">
        <f>#REF!</f>
        <v>#REF!</v>
      </c>
      <c r="AO98" s="149"/>
      <c r="AP98" s="183"/>
      <c r="AQ98" s="149"/>
      <c r="AR98" s="147">
        <f t="shared" si="97"/>
        <v>1</v>
      </c>
      <c r="AS98">
        <v>1</v>
      </c>
      <c r="AT98">
        <v>2</v>
      </c>
      <c r="AU98">
        <v>30</v>
      </c>
      <c r="AV98">
        <v>1</v>
      </c>
      <c r="AW98">
        <v>2</v>
      </c>
      <c r="AX98">
        <v>2</v>
      </c>
      <c r="AY98" s="229"/>
      <c r="AZ98" s="229"/>
      <c r="BA98" s="229"/>
      <c r="BB98" s="75"/>
      <c r="BC98">
        <v>14</v>
      </c>
      <c r="BD98">
        <v>5</v>
      </c>
      <c r="BE98">
        <v>1</v>
      </c>
      <c r="BF98" s="57">
        <v>2</v>
      </c>
      <c r="BG98" s="57">
        <v>2</v>
      </c>
      <c r="BH98" s="57">
        <v>3</v>
      </c>
      <c r="BI98" s="57">
        <v>11.3</v>
      </c>
      <c r="BJ98" s="189">
        <f t="shared" si="121"/>
        <v>116</v>
      </c>
      <c r="BK98" s="173">
        <f t="shared" si="122"/>
        <v>228</v>
      </c>
      <c r="BL98" s="245">
        <v>27</v>
      </c>
      <c r="BM98" s="246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95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75"/>
      <c r="CN98" s="75"/>
      <c r="CO98" s="75"/>
      <c r="CP98" s="89"/>
      <c r="CQ98" s="89"/>
      <c r="CR98" s="75"/>
      <c r="CS98" s="75"/>
      <c r="CT98" s="75"/>
      <c r="CU98" s="75"/>
      <c r="CV98" s="89"/>
      <c r="CW98" s="75"/>
      <c r="CX98" s="75"/>
      <c r="CY98" s="75"/>
      <c r="CZ98" s="75"/>
      <c r="DA98" s="89"/>
      <c r="DB98" s="75"/>
      <c r="DC98" s="75"/>
      <c r="DD98" s="75"/>
      <c r="DE98" s="75"/>
      <c r="DF98" s="132"/>
      <c r="DG98" s="254">
        <f t="shared" si="98"/>
        <v>60</v>
      </c>
      <c r="DH98" s="254" t="str">
        <f t="shared" si="99"/>
        <v>Burn</v>
      </c>
      <c r="DI98" s="254">
        <f t="shared" si="100"/>
        <v>116</v>
      </c>
      <c r="DJ98" s="254">
        <f t="shared" si="101"/>
        <v>228</v>
      </c>
      <c r="DK98" s="121">
        <f t="shared" si="102"/>
        <v>15.233558297216316</v>
      </c>
      <c r="DL98" s="121">
        <f t="shared" si="103"/>
        <v>21.546985693825604</v>
      </c>
      <c r="DM98" s="121">
        <f t="shared" si="104"/>
        <v>46.3134764574421</v>
      </c>
      <c r="DN98" s="121">
        <f t="shared" si="105"/>
        <v>0.39250054902606013</v>
      </c>
      <c r="DO98" s="121">
        <f t="shared" si="106"/>
        <v>2.2726356780285011</v>
      </c>
      <c r="DP98" s="121">
        <f t="shared" si="107"/>
        <v>3.4818237727295567</v>
      </c>
      <c r="DQ98" s="121">
        <f t="shared" si="108"/>
        <v>28.799520479258614</v>
      </c>
      <c r="DR98" s="121">
        <f t="shared" si="109"/>
        <v>0</v>
      </c>
      <c r="DS98" s="121">
        <f t="shared" si="110"/>
        <v>0</v>
      </c>
      <c r="DT98" s="121">
        <f t="shared" si="111"/>
        <v>0</v>
      </c>
      <c r="DU98" s="121">
        <f t="shared" si="112"/>
        <v>0</v>
      </c>
      <c r="DV98" s="122">
        <f t="shared" si="113"/>
        <v>16</v>
      </c>
      <c r="DW98" s="157"/>
      <c r="DX98" s="157">
        <f t="shared" si="114"/>
        <v>60</v>
      </c>
      <c r="DY98" s="157">
        <f t="shared" si="74"/>
        <v>108</v>
      </c>
      <c r="DZ98" s="238" t="e">
        <f>#REF!</f>
        <v>#REF!</v>
      </c>
      <c r="EA98" s="180"/>
      <c r="EB98" s="180"/>
      <c r="EC98" s="180"/>
      <c r="ED98" s="180"/>
      <c r="EE98" s="180"/>
      <c r="EF98" s="180"/>
      <c r="EG98" s="180"/>
      <c r="EH98" s="180"/>
      <c r="EI98" s="180"/>
      <c r="EJ98" s="180"/>
      <c r="EK98" s="180"/>
      <c r="EL98" s="180"/>
      <c r="EM98" s="180"/>
      <c r="EN98" s="50">
        <f t="shared" si="115"/>
        <v>0.20344817073170732</v>
      </c>
      <c r="EO98" s="50">
        <f t="shared" si="116"/>
        <v>1.3910060975609757</v>
      </c>
      <c r="EP98" s="55">
        <f t="shared" si="117"/>
        <v>1.475609756097561</v>
      </c>
      <c r="EQ98" s="50">
        <f t="shared" si="123"/>
        <v>14.194522237522785</v>
      </c>
      <c r="ER98" s="50">
        <f>3.492*AR98*((CA98/2.54)^2 + (CB98/2.54)^2 + (CC98/2.54)^2 + (CD98/2.54)^2 + (CE98/2.54)^2 + (CF98/2.54)^2 + (CG98/2.54)^2 +(CH98/2.54)^2 +(CI98/2.54)^2 + (CJ98/2.54)^2 +(CK98/2.54)^2 + (CL98/2.54)^2 +(CM98/2.54)^2 + (CN98/2.54)^2 + (CO98/2.54)^2)/(BI98*3.28)</f>
        <v>0</v>
      </c>
      <c r="ES98" s="50">
        <f t="shared" si="75"/>
        <v>0</v>
      </c>
      <c r="ET98" s="50">
        <f t="shared" si="76"/>
        <v>0</v>
      </c>
      <c r="EU98" s="50">
        <f t="shared" si="77"/>
        <v>0</v>
      </c>
      <c r="EV98" s="56">
        <f t="shared" si="118"/>
        <v>3.070064024390244</v>
      </c>
      <c r="EW98" s="56">
        <f t="shared" si="119"/>
        <v>14.194522237522785</v>
      </c>
      <c r="EX98" s="56">
        <f t="shared" ref="EX98:EX161" si="124">DK98*0.45</f>
        <v>6.8551012337473427</v>
      </c>
      <c r="EY98" s="56">
        <f t="shared" ref="EY98:EY161" si="125">DL98*0.45</f>
        <v>9.696143562221522</v>
      </c>
      <c r="EZ98" s="56">
        <f t="shared" si="120"/>
        <v>17.264586261913028</v>
      </c>
      <c r="FA98" s="56"/>
      <c r="FB98" s="56"/>
      <c r="FC98" s="56"/>
      <c r="FD98" s="54"/>
    </row>
    <row r="99" spans="1:160" s="45" customFormat="1" ht="18" customHeight="1">
      <c r="B99">
        <v>60</v>
      </c>
      <c r="C99" s="66" t="s">
        <v>389</v>
      </c>
      <c r="D99">
        <v>117</v>
      </c>
      <c r="E99" s="171">
        <v>2009</v>
      </c>
      <c r="F99">
        <v>108</v>
      </c>
      <c r="G99" s="144">
        <v>3.6918905100000003</v>
      </c>
      <c r="H99" s="144">
        <v>15.509509785000002</v>
      </c>
      <c r="I99" s="144"/>
      <c r="J99" s="144">
        <v>26.512040940000002</v>
      </c>
      <c r="K99" s="144">
        <v>3.2685206400000002</v>
      </c>
      <c r="L99" s="144"/>
      <c r="M99" s="144"/>
      <c r="N99" s="80"/>
      <c r="O99" s="80"/>
      <c r="P99" s="80"/>
      <c r="Q99" s="230">
        <f t="shared" si="78"/>
        <v>48.981961875000003</v>
      </c>
      <c r="R99" s="52">
        <f t="shared" si="79"/>
        <v>0.6661307635416146</v>
      </c>
      <c r="S99" s="52">
        <f t="shared" si="80"/>
        <v>1.4939375838051812</v>
      </c>
      <c r="T99" s="52">
        <f t="shared" si="81"/>
        <v>1.371206383324147</v>
      </c>
      <c r="U99" s="52">
        <f t="shared" si="82"/>
        <v>0.11482618429623691</v>
      </c>
      <c r="V99" s="52">
        <f t="shared" si="83"/>
        <v>1.3832942145613067</v>
      </c>
      <c r="W99" s="52">
        <f t="shared" si="84"/>
        <v>16.112633494012126</v>
      </c>
      <c r="X99" s="52">
        <f t="shared" si="85"/>
        <v>134.32699126321592</v>
      </c>
      <c r="Y99" s="52">
        <f t="shared" si="86"/>
        <v>1.0315789507441</v>
      </c>
      <c r="Z99" s="52">
        <f t="shared" si="87"/>
        <v>1.0314925169113596</v>
      </c>
      <c r="AA99" s="52">
        <f t="shared" si="88"/>
        <v>1.0285789848173574</v>
      </c>
      <c r="AB99" s="52">
        <f t="shared" si="89"/>
        <v>1.0366570847321743</v>
      </c>
      <c r="AC99" s="52">
        <f t="shared" si="90"/>
        <v>0.58280849025404624</v>
      </c>
      <c r="AD99" s="52">
        <f t="shared" si="91"/>
        <v>0.5683976469409231</v>
      </c>
      <c r="AE99" s="52">
        <f t="shared" si="92"/>
        <v>0.53059857493611273</v>
      </c>
      <c r="AF99" s="52">
        <f t="shared" si="93"/>
        <v>0.41337441499223332</v>
      </c>
      <c r="AG99" s="52">
        <f t="shared" si="94"/>
        <v>0.36000000000000004</v>
      </c>
      <c r="AH99" s="52">
        <f t="shared" si="95"/>
        <v>0.38668720749611668</v>
      </c>
      <c r="AI99" s="64" t="s">
        <v>152</v>
      </c>
      <c r="AJ99" s="63"/>
      <c r="AK99" s="63"/>
      <c r="AL99" s="45">
        <f t="shared" si="96"/>
        <v>108</v>
      </c>
      <c r="AM99" s="65"/>
      <c r="AN99" s="145" t="e">
        <f>#REF!</f>
        <v>#REF!</v>
      </c>
      <c r="AO99" s="149"/>
      <c r="AP99" s="183"/>
      <c r="AQ99" s="149"/>
      <c r="AR99" s="147">
        <f t="shared" si="97"/>
        <v>1</v>
      </c>
      <c r="AS99">
        <v>4</v>
      </c>
      <c r="AT99">
        <v>2</v>
      </c>
      <c r="AU99">
        <v>2</v>
      </c>
      <c r="AV99">
        <v>1</v>
      </c>
      <c r="AW99">
        <v>2</v>
      </c>
      <c r="AX99">
        <v>2</v>
      </c>
      <c r="AY99" s="229"/>
      <c r="AZ99" s="229"/>
      <c r="BA99" s="229"/>
      <c r="BB99" s="63"/>
      <c r="BC99">
        <v>22</v>
      </c>
      <c r="BD99">
        <v>6</v>
      </c>
      <c r="BE99">
        <v>0</v>
      </c>
      <c r="BF99" s="57">
        <v>2</v>
      </c>
      <c r="BG99" s="57">
        <v>2</v>
      </c>
      <c r="BH99" s="57">
        <v>3</v>
      </c>
      <c r="BI99" s="57">
        <v>11.3</v>
      </c>
      <c r="BJ99" s="189">
        <f t="shared" si="121"/>
        <v>117</v>
      </c>
      <c r="BK99" s="173">
        <f t="shared" si="122"/>
        <v>108</v>
      </c>
      <c r="BL99" s="88">
        <v>9</v>
      </c>
      <c r="BM99" s="63"/>
      <c r="BN99" s="63"/>
      <c r="BO99" s="63"/>
      <c r="BP99" s="63"/>
      <c r="BQ99" s="63"/>
      <c r="BR99" s="63"/>
      <c r="BS99" s="63"/>
      <c r="BT99" s="63"/>
      <c r="BU99" s="63"/>
      <c r="BV99" s="63"/>
      <c r="BW99" s="63"/>
      <c r="BX99" s="63"/>
      <c r="BY99" s="63"/>
      <c r="BZ99" s="63"/>
      <c r="CA99" s="95"/>
      <c r="CB99" s="94"/>
      <c r="CC99" s="94"/>
      <c r="CD99" s="94"/>
      <c r="CE99" s="94"/>
      <c r="CF99" s="94"/>
      <c r="CG99" s="94"/>
      <c r="CH99" s="94"/>
      <c r="CI99" s="94"/>
      <c r="CJ99" s="94"/>
      <c r="CK99" s="94"/>
      <c r="CL99" s="94"/>
      <c r="CM99" s="63"/>
      <c r="CN99" s="63"/>
      <c r="CO99" s="63"/>
      <c r="CP99" s="88"/>
      <c r="CQ99" s="88"/>
      <c r="CR99" s="63"/>
      <c r="CS99" s="63"/>
      <c r="CT99" s="63"/>
      <c r="CU99" s="63"/>
      <c r="CV99" s="88"/>
      <c r="CW99" s="63"/>
      <c r="CX99" s="63"/>
      <c r="CY99" s="63"/>
      <c r="CZ99" s="63"/>
      <c r="DA99" s="88"/>
      <c r="DB99" s="63"/>
      <c r="DC99" s="63"/>
      <c r="DD99" s="63"/>
      <c r="DE99" s="63"/>
      <c r="DF99" s="131"/>
      <c r="DG99" s="254">
        <f t="shared" si="98"/>
        <v>60</v>
      </c>
      <c r="DH99" s="254" t="str">
        <f t="shared" si="99"/>
        <v>Burn</v>
      </c>
      <c r="DI99" s="254">
        <f t="shared" si="100"/>
        <v>117</v>
      </c>
      <c r="DJ99" s="254">
        <f t="shared" si="101"/>
        <v>108</v>
      </c>
      <c r="DK99" s="121">
        <f t="shared" si="102"/>
        <v>37.348439595129527</v>
      </c>
      <c r="DL99" s="121">
        <f t="shared" si="103"/>
        <v>13.322615270832292</v>
      </c>
      <c r="DM99" s="121">
        <f t="shared" si="104"/>
        <v>61.704287249586613</v>
      </c>
      <c r="DN99" s="121">
        <f t="shared" si="105"/>
        <v>0.93708097317368344</v>
      </c>
      <c r="DO99" s="121">
        <f t="shared" si="106"/>
        <v>3.0024053689805634</v>
      </c>
      <c r="DP99" s="121">
        <f t="shared" si="107"/>
        <v>0</v>
      </c>
      <c r="DQ99" s="121">
        <f t="shared" si="108"/>
        <v>3.7905344539060191</v>
      </c>
      <c r="DR99" s="121">
        <f t="shared" si="109"/>
        <v>0</v>
      </c>
      <c r="DS99" s="121">
        <f t="shared" si="110"/>
        <v>0</v>
      </c>
      <c r="DT99" s="121">
        <f t="shared" si="111"/>
        <v>0</v>
      </c>
      <c r="DU99" s="121">
        <f t="shared" si="112"/>
        <v>0</v>
      </c>
      <c r="DV99" s="122">
        <f t="shared" si="113"/>
        <v>2</v>
      </c>
      <c r="DW99" s="157"/>
      <c r="DX99" s="157">
        <f t="shared" si="114"/>
        <v>60</v>
      </c>
      <c r="DY99" s="157">
        <f t="shared" si="74"/>
        <v>276</v>
      </c>
      <c r="DZ99" s="238" t="e">
        <f>#REF!</f>
        <v>#REF!</v>
      </c>
      <c r="EA99" s="180"/>
      <c r="EB99" s="180"/>
      <c r="EC99" s="180"/>
      <c r="ED99" s="180"/>
      <c r="EE99" s="180"/>
      <c r="EF99" s="180"/>
      <c r="EG99" s="180"/>
      <c r="EH99" s="180"/>
      <c r="EI99" s="180"/>
      <c r="EJ99" s="180"/>
      <c r="EK99" s="180"/>
      <c r="EL99" s="180"/>
      <c r="EM99" s="180"/>
      <c r="EN99" s="50">
        <f t="shared" si="115"/>
        <v>0.31970426829268295</v>
      </c>
      <c r="EO99" s="50">
        <f t="shared" si="116"/>
        <v>1.6692073170731707</v>
      </c>
      <c r="EP99" s="55">
        <f t="shared" si="117"/>
        <v>0</v>
      </c>
      <c r="EQ99" s="50">
        <f t="shared" si="123"/>
        <v>1.5771691375025314</v>
      </c>
      <c r="ER99" s="50">
        <f>3.492*AR99*((CA99/2.54)^2 + (CB99/2.54)^2 + (CC99/2.54)^2 + (CD99/2.54)^2 + (CE99/2.54)^2 + (CF99/2.54)^2 + (CG99/2.54)^2 +(CH99/2.54)^2 +(CI99/2.54)^2 + (CJ99/2.54)^2 +(CK99/2.54)^2 + (CL99/2.54)^2 +(CM99/2.54)^2 + (CN99/2.54)^2 + (CO99/2.54)^2)/(BI99*3.28)</f>
        <v>0</v>
      </c>
      <c r="ES99" s="50">
        <f t="shared" si="75"/>
        <v>0</v>
      </c>
      <c r="ET99" s="50">
        <f t="shared" si="76"/>
        <v>0</v>
      </c>
      <c r="EU99" s="50">
        <f t="shared" si="77"/>
        <v>0</v>
      </c>
      <c r="EV99" s="56">
        <f t="shared" si="118"/>
        <v>1.9889115853658537</v>
      </c>
      <c r="EW99" s="56">
        <f t="shared" si="119"/>
        <v>1.5771691375025314</v>
      </c>
      <c r="EX99" s="56">
        <f t="shared" si="124"/>
        <v>16.806797817808288</v>
      </c>
      <c r="EY99" s="56">
        <f t="shared" si="125"/>
        <v>5.9951768718745315</v>
      </c>
      <c r="EZ99" s="56">
        <f t="shared" si="120"/>
        <v>3.5660807228683851</v>
      </c>
      <c r="FA99" s="56"/>
      <c r="FB99" s="56"/>
      <c r="FC99" s="56"/>
      <c r="FD99" s="54"/>
    </row>
    <row r="100" spans="1:160" s="45" customFormat="1" ht="18" customHeight="1">
      <c r="B100">
        <v>60</v>
      </c>
      <c r="C100" s="66" t="s">
        <v>389</v>
      </c>
      <c r="D100">
        <v>117</v>
      </c>
      <c r="E100" s="171">
        <v>2009</v>
      </c>
      <c r="F100">
        <v>276</v>
      </c>
      <c r="G100" s="144">
        <v>3.6918905100000003</v>
      </c>
      <c r="H100" s="144">
        <v>15.509509785000002</v>
      </c>
      <c r="I100" s="144"/>
      <c r="J100" s="144">
        <v>26.512040940000002</v>
      </c>
      <c r="K100" s="144">
        <v>3.2685206400000002</v>
      </c>
      <c r="L100" s="144"/>
      <c r="M100" s="144"/>
      <c r="N100" s="80"/>
      <c r="O100" s="80"/>
      <c r="P100" s="80"/>
      <c r="Q100" s="230">
        <f t="shared" si="78"/>
        <v>48.981961875000003</v>
      </c>
      <c r="R100" s="52">
        <f t="shared" si="79"/>
        <v>0.6661307635416146</v>
      </c>
      <c r="S100" s="52">
        <f t="shared" si="80"/>
        <v>1.4939375838051812</v>
      </c>
      <c r="T100" s="52">
        <f t="shared" si="81"/>
        <v>1.371206383324147</v>
      </c>
      <c r="U100" s="52">
        <f t="shared" si="82"/>
        <v>0.11482618429623691</v>
      </c>
      <c r="V100" s="52">
        <f t="shared" si="83"/>
        <v>1.3832942145613067</v>
      </c>
      <c r="W100" s="52">
        <f t="shared" si="84"/>
        <v>16.112633494012126</v>
      </c>
      <c r="X100" s="52">
        <f t="shared" si="85"/>
        <v>134.32699126321592</v>
      </c>
      <c r="Y100" s="52">
        <f t="shared" si="86"/>
        <v>1.0315789507441</v>
      </c>
      <c r="Z100" s="52">
        <f t="shared" si="87"/>
        <v>1.0314925169113596</v>
      </c>
      <c r="AA100" s="52">
        <f t="shared" si="88"/>
        <v>1.0285789848173574</v>
      </c>
      <c r="AB100" s="52">
        <f t="shared" si="89"/>
        <v>1.0366570847321743</v>
      </c>
      <c r="AC100" s="52">
        <f t="shared" si="90"/>
        <v>0.58280849025404624</v>
      </c>
      <c r="AD100" s="52">
        <f t="shared" si="91"/>
        <v>0.5683976469409231</v>
      </c>
      <c r="AE100" s="52">
        <f t="shared" si="92"/>
        <v>0.53059857493611273</v>
      </c>
      <c r="AF100" s="52">
        <f t="shared" si="93"/>
        <v>0.41337441499223332</v>
      </c>
      <c r="AG100" s="52">
        <f t="shared" si="94"/>
        <v>0.36000000000000004</v>
      </c>
      <c r="AH100" s="52">
        <f t="shared" si="95"/>
        <v>0.38668720749611668</v>
      </c>
      <c r="AI100" s="64" t="s">
        <v>152</v>
      </c>
      <c r="AJ100" s="63"/>
      <c r="AK100" s="63"/>
      <c r="AL100" s="45">
        <f t="shared" si="96"/>
        <v>276</v>
      </c>
      <c r="AM100" s="65"/>
      <c r="AN100" s="145" t="e">
        <f>#REF!</f>
        <v>#REF!</v>
      </c>
      <c r="AO100" s="149"/>
      <c r="AP100" s="183"/>
      <c r="AQ100" s="149"/>
      <c r="AR100" s="147">
        <f t="shared" si="97"/>
        <v>1</v>
      </c>
      <c r="AS100">
        <v>1</v>
      </c>
      <c r="AT100">
        <v>3</v>
      </c>
      <c r="AU100">
        <v>8</v>
      </c>
      <c r="AV100">
        <v>0</v>
      </c>
      <c r="AW100">
        <v>1</v>
      </c>
      <c r="AX100">
        <v>40</v>
      </c>
      <c r="AY100" s="229"/>
      <c r="AZ100" s="229"/>
      <c r="BA100" s="229"/>
      <c r="BB100" s="63"/>
      <c r="BC100">
        <v>58</v>
      </c>
      <c r="BD100">
        <v>11</v>
      </c>
      <c r="BE100">
        <v>2</v>
      </c>
      <c r="BF100" s="57">
        <v>2</v>
      </c>
      <c r="BG100" s="57">
        <v>2</v>
      </c>
      <c r="BH100" s="57">
        <v>3</v>
      </c>
      <c r="BI100" s="57">
        <v>11.3</v>
      </c>
      <c r="BJ100" s="189">
        <f t="shared" si="121"/>
        <v>117</v>
      </c>
      <c r="BK100" s="173">
        <f t="shared" si="122"/>
        <v>276</v>
      </c>
      <c r="BL100" s="88">
        <v>11</v>
      </c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95"/>
      <c r="CB100" s="94"/>
      <c r="CC100" s="94"/>
      <c r="CD100" s="94"/>
      <c r="CE100" s="94"/>
      <c r="CF100" s="94"/>
      <c r="CG100" s="94"/>
      <c r="CH100" s="94"/>
      <c r="CI100" s="94"/>
      <c r="CJ100" s="94"/>
      <c r="CK100" s="94"/>
      <c r="CL100" s="94"/>
      <c r="CM100" s="63"/>
      <c r="CN100" s="63"/>
      <c r="CO100" s="63"/>
      <c r="CP100" s="88"/>
      <c r="CQ100" s="88"/>
      <c r="CR100" s="63"/>
      <c r="CS100" s="63"/>
      <c r="CT100" s="63"/>
      <c r="CU100" s="63"/>
      <c r="CV100" s="88"/>
      <c r="CW100" s="63"/>
      <c r="CX100" s="63"/>
      <c r="CY100" s="63"/>
      <c r="CZ100" s="63"/>
      <c r="DA100" s="88"/>
      <c r="DB100" s="63"/>
      <c r="DC100" s="63"/>
      <c r="DD100" s="63"/>
      <c r="DE100" s="63"/>
      <c r="DF100" s="131"/>
      <c r="DG100" s="254">
        <f t="shared" si="98"/>
        <v>60</v>
      </c>
      <c r="DH100" s="254" t="str">
        <f t="shared" si="99"/>
        <v>Burn</v>
      </c>
      <c r="DI100" s="254">
        <f t="shared" si="100"/>
        <v>117</v>
      </c>
      <c r="DJ100" s="254">
        <f t="shared" si="101"/>
        <v>276</v>
      </c>
      <c r="DK100" s="121">
        <f t="shared" si="102"/>
        <v>7.4696879190259056</v>
      </c>
      <c r="DL100" s="121">
        <f t="shared" si="103"/>
        <v>13.322615270832292</v>
      </c>
      <c r="DM100" s="121">
        <f t="shared" si="104"/>
        <v>34.280159583103675</v>
      </c>
      <c r="DN100" s="121">
        <f t="shared" si="105"/>
        <v>2.4704862020033471</v>
      </c>
      <c r="DO100" s="121">
        <f t="shared" si="106"/>
        <v>5.5044098431310324</v>
      </c>
      <c r="DP100" s="121">
        <f t="shared" si="107"/>
        <v>7.2342606995790737</v>
      </c>
      <c r="DQ100" s="121">
        <f t="shared" si="108"/>
        <v>5.662403320032448</v>
      </c>
      <c r="DR100" s="121">
        <f t="shared" si="109"/>
        <v>0</v>
      </c>
      <c r="DS100" s="121">
        <f t="shared" si="110"/>
        <v>0</v>
      </c>
      <c r="DT100" s="121">
        <f t="shared" si="111"/>
        <v>0</v>
      </c>
      <c r="DU100" s="121">
        <f t="shared" si="112"/>
        <v>0</v>
      </c>
      <c r="DV100" s="122">
        <f t="shared" si="113"/>
        <v>24</v>
      </c>
      <c r="DW100" s="157"/>
      <c r="DX100" s="157">
        <f t="shared" si="114"/>
        <v>60</v>
      </c>
      <c r="DY100" s="157">
        <f t="shared" si="74"/>
        <v>109</v>
      </c>
      <c r="DZ100" s="238" t="e">
        <f>#REF!</f>
        <v>#REF!</v>
      </c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50"/>
      <c r="EO100" s="50"/>
      <c r="EP100" s="55"/>
      <c r="EQ100" s="50">
        <f t="shared" si="123"/>
        <v>2.3560180942939053</v>
      </c>
      <c r="ER100" s="50"/>
      <c r="ES100" s="50">
        <f t="shared" si="75"/>
        <v>0</v>
      </c>
      <c r="ET100" s="50">
        <f t="shared" si="76"/>
        <v>0</v>
      </c>
      <c r="EU100" s="50">
        <f t="shared" si="77"/>
        <v>0</v>
      </c>
      <c r="EV100" s="56"/>
      <c r="EW100" s="56"/>
      <c r="EX100" s="56">
        <f t="shared" si="124"/>
        <v>3.3613595635616575</v>
      </c>
      <c r="EY100" s="56">
        <f t="shared" si="125"/>
        <v>5.9951768718745315</v>
      </c>
      <c r="EZ100" s="56"/>
      <c r="FA100" s="56"/>
      <c r="FB100" s="56"/>
      <c r="FC100" s="56"/>
      <c r="FD100" s="54"/>
    </row>
    <row r="101" spans="1:160" s="45" customFormat="1" ht="18" customHeight="1">
      <c r="B101">
        <v>60</v>
      </c>
      <c r="C101" s="66" t="s">
        <v>389</v>
      </c>
      <c r="D101">
        <v>119</v>
      </c>
      <c r="E101" s="171">
        <v>2009</v>
      </c>
      <c r="F101">
        <v>109</v>
      </c>
      <c r="G101" s="144">
        <v>43.547936354999997</v>
      </c>
      <c r="H101" s="144">
        <v>2.6506071900000001</v>
      </c>
      <c r="I101" s="144"/>
      <c r="J101" s="144"/>
      <c r="K101" s="144">
        <v>12.118093680000003</v>
      </c>
      <c r="L101" s="144">
        <v>0.72382464000000002</v>
      </c>
      <c r="M101" s="144">
        <v>7.4023164600000007</v>
      </c>
      <c r="N101" s="230"/>
      <c r="O101" s="230"/>
      <c r="P101" s="144"/>
      <c r="Q101" s="230">
        <f t="shared" si="78"/>
        <v>66.442778324999992</v>
      </c>
      <c r="R101" s="52">
        <f t="shared" si="79"/>
        <v>0.83928650445714181</v>
      </c>
      <c r="S101" s="52">
        <f t="shared" si="80"/>
        <v>1.5267856467177618</v>
      </c>
      <c r="T101" s="52">
        <f t="shared" si="81"/>
        <v>1.5166176550986366</v>
      </c>
      <c r="U101" s="52">
        <f t="shared" si="82"/>
        <v>0.11199499393450449</v>
      </c>
      <c r="V101" s="52">
        <f t="shared" si="83"/>
        <v>1.3562701029435018</v>
      </c>
      <c r="W101" s="52">
        <f t="shared" si="84"/>
        <v>13.600003327526418</v>
      </c>
      <c r="X101" s="52">
        <f t="shared" si="85"/>
        <v>141.82454401215168</v>
      </c>
      <c r="Y101" s="52">
        <f t="shared" si="86"/>
        <v>1.0277772300854491</v>
      </c>
      <c r="Z101" s="52">
        <f t="shared" si="87"/>
        <v>1.0218238390966623</v>
      </c>
      <c r="AA101" s="52">
        <f t="shared" si="88"/>
        <v>1.0205078703683181</v>
      </c>
      <c r="AB101" s="52">
        <f t="shared" si="89"/>
        <v>1.0134355616826174</v>
      </c>
      <c r="AC101" s="52">
        <f t="shared" si="90"/>
        <v>0.54237428466308801</v>
      </c>
      <c r="AD101" s="52">
        <f t="shared" si="91"/>
        <v>0.54775252187198498</v>
      </c>
      <c r="AE101" s="52">
        <f t="shared" si="92"/>
        <v>0.54854910982758032</v>
      </c>
      <c r="AF101" s="52">
        <f t="shared" si="93"/>
        <v>0.35521924291386109</v>
      </c>
      <c r="AG101" s="52">
        <f t="shared" si="94"/>
        <v>0.36</v>
      </c>
      <c r="AH101" s="52">
        <f t="shared" si="95"/>
        <v>0.35760962145693054</v>
      </c>
      <c r="AI101" s="64" t="s">
        <v>152</v>
      </c>
      <c r="AJ101" s="66"/>
      <c r="AK101" s="66"/>
      <c r="AL101" s="45">
        <f t="shared" si="96"/>
        <v>109</v>
      </c>
      <c r="AM101" s="65"/>
      <c r="AN101" s="145" t="e">
        <f>#REF!</f>
        <v>#REF!</v>
      </c>
      <c r="AO101" s="149"/>
      <c r="AP101" s="183"/>
      <c r="AQ101" s="149"/>
      <c r="AR101" s="147">
        <f t="shared" si="97"/>
        <v>1</v>
      </c>
      <c r="AS101">
        <v>0</v>
      </c>
      <c r="AT101">
        <v>1</v>
      </c>
      <c r="AU101">
        <v>1</v>
      </c>
      <c r="AV101">
        <v>0</v>
      </c>
      <c r="AW101">
        <v>2</v>
      </c>
      <c r="AX101">
        <v>2</v>
      </c>
      <c r="AY101" s="229"/>
      <c r="AZ101" s="229"/>
      <c r="BA101" s="229"/>
      <c r="BB101" s="67"/>
      <c r="BC101">
        <v>28</v>
      </c>
      <c r="BD101">
        <v>1</v>
      </c>
      <c r="BE101">
        <v>0</v>
      </c>
      <c r="BF101" s="57">
        <v>2</v>
      </c>
      <c r="BG101" s="57">
        <v>2</v>
      </c>
      <c r="BH101" s="57">
        <v>3</v>
      </c>
      <c r="BI101" s="57">
        <v>11.3</v>
      </c>
      <c r="BJ101" s="189">
        <f t="shared" si="121"/>
        <v>119</v>
      </c>
      <c r="BK101" s="173">
        <f t="shared" si="122"/>
        <v>109</v>
      </c>
      <c r="BL101" s="90">
        <v>8</v>
      </c>
      <c r="BM101" s="69">
        <v>12</v>
      </c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101">
        <v>9</v>
      </c>
      <c r="CB101" s="100"/>
      <c r="CC101" s="100"/>
      <c r="CD101" s="100"/>
      <c r="CE101" s="100"/>
      <c r="CF101" s="100"/>
      <c r="CG101" s="100"/>
      <c r="CH101" s="100"/>
      <c r="CI101" s="100"/>
      <c r="CJ101" s="100"/>
      <c r="CK101" s="100"/>
      <c r="CL101" s="100"/>
      <c r="CM101" s="69"/>
      <c r="CN101" s="69"/>
      <c r="CO101" s="69"/>
      <c r="CP101" s="90"/>
      <c r="CQ101" s="90"/>
      <c r="CR101" s="69"/>
      <c r="CS101" s="69"/>
      <c r="CT101" s="69"/>
      <c r="CU101" s="69"/>
      <c r="CV101" s="90"/>
      <c r="CW101" s="69"/>
      <c r="CX101" s="69"/>
      <c r="CY101" s="69"/>
      <c r="CZ101" s="69"/>
      <c r="DA101" s="90"/>
      <c r="DB101" s="69"/>
      <c r="DC101" s="69"/>
      <c r="DD101" s="69"/>
      <c r="DE101" s="69"/>
      <c r="DF101" s="131"/>
      <c r="DG101" s="254">
        <f t="shared" si="98"/>
        <v>60</v>
      </c>
      <c r="DH101" s="254" t="str">
        <f t="shared" si="99"/>
        <v>Burn</v>
      </c>
      <c r="DI101" s="254">
        <f t="shared" si="100"/>
        <v>119</v>
      </c>
      <c r="DJ101" s="254">
        <f t="shared" si="101"/>
        <v>109</v>
      </c>
      <c r="DK101" s="121">
        <f t="shared" si="102"/>
        <v>0</v>
      </c>
      <c r="DL101" s="121">
        <f t="shared" si="103"/>
        <v>12.589297566857127</v>
      </c>
      <c r="DM101" s="121">
        <f t="shared" si="104"/>
        <v>22.749264826479546</v>
      </c>
      <c r="DN101" s="121">
        <f t="shared" si="105"/>
        <v>1.0785490190343032</v>
      </c>
      <c r="DO101" s="121">
        <f t="shared" si="106"/>
        <v>0.46837291063478848</v>
      </c>
      <c r="DP101" s="121">
        <f t="shared" si="107"/>
        <v>0</v>
      </c>
      <c r="DQ101" s="121">
        <f t="shared" si="108"/>
        <v>8.1769750988326617</v>
      </c>
      <c r="DR101" s="121">
        <f t="shared" si="109"/>
        <v>3.2271590909444918</v>
      </c>
      <c r="DS101" s="121">
        <f t="shared" si="110"/>
        <v>0</v>
      </c>
      <c r="DT101" s="121">
        <f t="shared" si="111"/>
        <v>0</v>
      </c>
      <c r="DU101" s="121">
        <f t="shared" si="112"/>
        <v>0</v>
      </c>
      <c r="DV101" s="122">
        <f t="shared" si="113"/>
        <v>1.5</v>
      </c>
      <c r="DW101" s="157"/>
      <c r="DX101" s="157">
        <f t="shared" si="114"/>
        <v>60</v>
      </c>
      <c r="DY101" s="157">
        <f t="shared" si="74"/>
        <v>357</v>
      </c>
      <c r="DZ101" s="238" t="e">
        <f>#REF!</f>
        <v>#REF!</v>
      </c>
      <c r="EA101" s="180"/>
      <c r="EB101" s="180"/>
      <c r="EC101" s="180"/>
      <c r="ED101" s="180"/>
      <c r="EE101" s="180"/>
      <c r="EF101" s="180"/>
      <c r="EG101" s="180"/>
      <c r="EH101" s="180"/>
      <c r="EI101" s="180"/>
      <c r="EJ101" s="180"/>
      <c r="EK101" s="180"/>
      <c r="EL101" s="180"/>
      <c r="EM101" s="180"/>
      <c r="EN101" s="50">
        <f t="shared" si="115"/>
        <v>0.40689634146341463</v>
      </c>
      <c r="EO101" s="50">
        <f t="shared" si="116"/>
        <v>0.27820121951219512</v>
      </c>
      <c r="EP101" s="55">
        <f t="shared" si="117"/>
        <v>0</v>
      </c>
      <c r="EQ101" s="50">
        <f t="shared" si="123"/>
        <v>4.0500145753151413</v>
      </c>
      <c r="ER101" s="50">
        <f>3.492*AR101*((CA101/2.54)^2 + (CB101/2.54)^2 + (CC101/2.54)^2 + (CD101/2.54)^2 + (CE101/2.54)^2 + (CF101/2.54)^2 + (CG101/2.54)^2 +(CH101/2.54)^2 +(CI101/2.54)^2 + (CJ101/2.54)^2 +(CK101/2.54)^2 + (CL101/2.54)^2 +(CM101/2.54)^2 + (CN101/2.54)^2 + (CO101/2.54)^2)/(BI101*3.28)</f>
        <v>1.1828768531268985</v>
      </c>
      <c r="ES101" s="50">
        <f t="shared" si="75"/>
        <v>0</v>
      </c>
      <c r="ET101" s="50">
        <f t="shared" si="76"/>
        <v>0</v>
      </c>
      <c r="EU101" s="50">
        <f t="shared" si="77"/>
        <v>0</v>
      </c>
      <c r="EV101" s="56">
        <f t="shared" si="118"/>
        <v>0.68509756097560981</v>
      </c>
      <c r="EW101" s="56">
        <f t="shared" si="119"/>
        <v>5.2328914284420396</v>
      </c>
      <c r="EX101" s="56">
        <f t="shared" si="124"/>
        <v>0</v>
      </c>
      <c r="EY101" s="56">
        <f t="shared" si="125"/>
        <v>5.6651839050857076</v>
      </c>
      <c r="EZ101" s="56">
        <f t="shared" si="120"/>
        <v>5.9179889894176494</v>
      </c>
      <c r="FA101" s="56"/>
      <c r="FB101" s="56"/>
      <c r="FC101" s="56"/>
      <c r="FD101" s="54"/>
    </row>
    <row r="102" spans="1:160" s="45" customFormat="1" ht="18" customHeight="1">
      <c r="B102">
        <v>60</v>
      </c>
      <c r="C102" s="66" t="s">
        <v>389</v>
      </c>
      <c r="D102">
        <v>119</v>
      </c>
      <c r="E102" s="171">
        <v>2009</v>
      </c>
      <c r="F102">
        <v>357</v>
      </c>
      <c r="G102" s="144">
        <v>43.547936354999997</v>
      </c>
      <c r="H102" s="144">
        <v>2.6506071900000001</v>
      </c>
      <c r="I102" s="144"/>
      <c r="J102" s="144"/>
      <c r="K102" s="144">
        <v>12.118093680000003</v>
      </c>
      <c r="L102" s="144">
        <v>0.72382464000000002</v>
      </c>
      <c r="M102" s="144">
        <v>7.4023164600000007</v>
      </c>
      <c r="N102" s="230"/>
      <c r="O102" s="230"/>
      <c r="P102" s="144"/>
      <c r="Q102" s="230">
        <f t="shared" si="78"/>
        <v>66.442778324999992</v>
      </c>
      <c r="R102" s="52">
        <f t="shared" si="79"/>
        <v>0.83928650445714181</v>
      </c>
      <c r="S102" s="52">
        <f t="shared" si="80"/>
        <v>1.5267856467177618</v>
      </c>
      <c r="T102" s="52">
        <f t="shared" si="81"/>
        <v>1.5166176550986366</v>
      </c>
      <c r="U102" s="52">
        <f t="shared" si="82"/>
        <v>0.11199499393450449</v>
      </c>
      <c r="V102" s="52">
        <f t="shared" si="83"/>
        <v>1.3562701029435018</v>
      </c>
      <c r="W102" s="52">
        <f t="shared" si="84"/>
        <v>13.600003327526418</v>
      </c>
      <c r="X102" s="52">
        <f t="shared" si="85"/>
        <v>141.82454401215168</v>
      </c>
      <c r="Y102" s="52">
        <f t="shared" si="86"/>
        <v>1.0277772300854491</v>
      </c>
      <c r="Z102" s="52">
        <f t="shared" si="87"/>
        <v>1.0218238390966623</v>
      </c>
      <c r="AA102" s="52">
        <f t="shared" si="88"/>
        <v>1.0205078703683181</v>
      </c>
      <c r="AB102" s="52">
        <f t="shared" si="89"/>
        <v>1.0134355616826174</v>
      </c>
      <c r="AC102" s="52">
        <f t="shared" si="90"/>
        <v>0.54237428466308801</v>
      </c>
      <c r="AD102" s="52">
        <f t="shared" si="91"/>
        <v>0.54775252187198498</v>
      </c>
      <c r="AE102" s="52">
        <f t="shared" si="92"/>
        <v>0.54854910982758032</v>
      </c>
      <c r="AF102" s="52">
        <f t="shared" si="93"/>
        <v>0.35521924291386109</v>
      </c>
      <c r="AG102" s="52">
        <f t="shared" si="94"/>
        <v>0.36</v>
      </c>
      <c r="AH102" s="52">
        <f t="shared" si="95"/>
        <v>0.35760962145693054</v>
      </c>
      <c r="AI102" s="64" t="s">
        <v>152</v>
      </c>
      <c r="AJ102" s="66"/>
      <c r="AK102" s="66"/>
      <c r="AL102" s="45">
        <f t="shared" si="96"/>
        <v>357</v>
      </c>
      <c r="AM102" s="65"/>
      <c r="AN102" s="145" t="e">
        <f>#REF!</f>
        <v>#REF!</v>
      </c>
      <c r="AO102" s="149"/>
      <c r="AP102" s="183"/>
      <c r="AQ102" s="149"/>
      <c r="AR102" s="147">
        <f t="shared" si="97"/>
        <v>1</v>
      </c>
      <c r="AS102">
        <v>0</v>
      </c>
      <c r="AT102">
        <v>2</v>
      </c>
      <c r="AU102">
        <v>5</v>
      </c>
      <c r="AV102">
        <v>0</v>
      </c>
      <c r="AW102">
        <v>2</v>
      </c>
      <c r="AX102">
        <v>2</v>
      </c>
      <c r="AY102" s="229"/>
      <c r="AZ102" s="229"/>
      <c r="BA102" s="229"/>
      <c r="BB102" s="68"/>
      <c r="BC102">
        <v>23</v>
      </c>
      <c r="BD102">
        <v>3</v>
      </c>
      <c r="BE102">
        <v>0</v>
      </c>
      <c r="BF102" s="57">
        <v>2</v>
      </c>
      <c r="BG102" s="57">
        <v>2</v>
      </c>
      <c r="BH102" s="57">
        <v>3</v>
      </c>
      <c r="BI102" s="57">
        <v>11.3</v>
      </c>
      <c r="BJ102" s="189">
        <f t="shared" si="121"/>
        <v>119</v>
      </c>
      <c r="BK102" s="173">
        <f t="shared" si="122"/>
        <v>357</v>
      </c>
      <c r="BL102" s="90"/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9"/>
      <c r="BY102" s="69"/>
      <c r="BZ102" s="69"/>
      <c r="CA102" s="101"/>
      <c r="CB102" s="100"/>
      <c r="CC102" s="100"/>
      <c r="CD102" s="100"/>
      <c r="CE102" s="100"/>
      <c r="CF102" s="100"/>
      <c r="CG102" s="100"/>
      <c r="CH102" s="100"/>
      <c r="CI102" s="100"/>
      <c r="CJ102" s="100"/>
      <c r="CK102" s="100"/>
      <c r="CL102" s="100"/>
      <c r="CM102" s="69"/>
      <c r="CN102" s="69"/>
      <c r="CO102" s="69"/>
      <c r="CP102" s="90"/>
      <c r="CQ102" s="90"/>
      <c r="CR102" s="69"/>
      <c r="CS102" s="69"/>
      <c r="CT102" s="69"/>
      <c r="CU102" s="69"/>
      <c r="CV102" s="90"/>
      <c r="CW102" s="69"/>
      <c r="CX102" s="69"/>
      <c r="CY102" s="69"/>
      <c r="CZ102" s="69"/>
      <c r="DA102" s="90"/>
      <c r="DB102" s="69"/>
      <c r="DC102" s="69"/>
      <c r="DD102" s="69"/>
      <c r="DE102" s="69"/>
      <c r="DF102" s="131"/>
      <c r="DG102" s="254">
        <f t="shared" si="98"/>
        <v>60</v>
      </c>
      <c r="DH102" s="254" t="str">
        <f t="shared" si="99"/>
        <v>Burn</v>
      </c>
      <c r="DI102" s="254">
        <f t="shared" si="100"/>
        <v>119</v>
      </c>
      <c r="DJ102" s="254">
        <f t="shared" si="101"/>
        <v>357</v>
      </c>
      <c r="DK102" s="121">
        <f t="shared" si="102"/>
        <v>0</v>
      </c>
      <c r="DL102" s="121">
        <f t="shared" si="103"/>
        <v>16.785730089142838</v>
      </c>
      <c r="DM102" s="121">
        <f t="shared" si="104"/>
        <v>30.332353101972732</v>
      </c>
      <c r="DN102" s="121">
        <f t="shared" si="105"/>
        <v>0.88595097992103478</v>
      </c>
      <c r="DO102" s="121">
        <f t="shared" si="106"/>
        <v>1.4051187319043656</v>
      </c>
      <c r="DP102" s="121">
        <f t="shared" si="107"/>
        <v>0</v>
      </c>
      <c r="DQ102" s="121">
        <f t="shared" si="108"/>
        <v>0</v>
      </c>
      <c r="DR102" s="121">
        <f t="shared" si="109"/>
        <v>0</v>
      </c>
      <c r="DS102" s="121">
        <f t="shared" si="110"/>
        <v>0</v>
      </c>
      <c r="DT102" s="121">
        <f t="shared" si="111"/>
        <v>0</v>
      </c>
      <c r="DU102" s="121">
        <f t="shared" si="112"/>
        <v>0</v>
      </c>
      <c r="DV102" s="122">
        <f t="shared" si="113"/>
        <v>3.5</v>
      </c>
      <c r="DW102" s="157"/>
      <c r="DX102" s="157">
        <f t="shared" si="114"/>
        <v>60</v>
      </c>
      <c r="DY102" s="157">
        <f t="shared" si="74"/>
        <v>91</v>
      </c>
      <c r="DZ102" s="238" t="e">
        <f>#REF!</f>
        <v>#REF!</v>
      </c>
      <c r="EA102" s="180"/>
      <c r="EB102" s="180"/>
      <c r="EC102" s="180"/>
      <c r="ED102" s="180"/>
      <c r="EE102" s="180"/>
      <c r="EF102" s="180"/>
      <c r="EG102" s="180"/>
      <c r="EH102" s="180"/>
      <c r="EI102" s="180"/>
      <c r="EJ102" s="180"/>
      <c r="EK102" s="180"/>
      <c r="EL102" s="180"/>
      <c r="EM102" s="180"/>
      <c r="EN102" s="50">
        <f t="shared" si="115"/>
        <v>0.3342362804878049</v>
      </c>
      <c r="EO102" s="50">
        <f t="shared" si="116"/>
        <v>0.83460365853658536</v>
      </c>
      <c r="EP102" s="55">
        <f t="shared" si="117"/>
        <v>0</v>
      </c>
      <c r="EQ102" s="50">
        <f t="shared" si="123"/>
        <v>0</v>
      </c>
      <c r="ER102" s="50">
        <f>3.492*AR102*((CA102/2.54)^2 + (CB102/2.54)^2 + (CC102/2.54)^2 + (CD102/2.54)^2 + (CE102/2.54)^2 + (CF102/2.54)^2 + (CG102/2.54)^2 +(CH102/2.54)^2 +(CI102/2.54)^2 + (CJ102/2.54)^2 +(CK102/2.54)^2 + (CL102/2.54)^2 +(CM102/2.54)^2 + (CN102/2.54)^2 + (CO102/2.54)^2)/(BI102*3.28)</f>
        <v>0</v>
      </c>
      <c r="ES102" s="50">
        <f t="shared" si="75"/>
        <v>0</v>
      </c>
      <c r="ET102" s="50">
        <f t="shared" si="76"/>
        <v>0</v>
      </c>
      <c r="EU102" s="50">
        <f t="shared" si="77"/>
        <v>0</v>
      </c>
      <c r="EV102" s="56">
        <f t="shared" si="118"/>
        <v>1.1688399390243902</v>
      </c>
      <c r="EW102" s="56">
        <f t="shared" si="119"/>
        <v>0</v>
      </c>
      <c r="EX102" s="56">
        <f t="shared" si="124"/>
        <v>0</v>
      </c>
      <c r="EY102" s="56">
        <f t="shared" si="125"/>
        <v>7.5535785401142777</v>
      </c>
      <c r="EZ102" s="56">
        <f t="shared" si="120"/>
        <v>1.1688399390243902</v>
      </c>
      <c r="FA102" s="56"/>
      <c r="FB102" s="56"/>
      <c r="FC102" s="56"/>
      <c r="FD102" s="54"/>
    </row>
    <row r="103" spans="1:160" s="45" customFormat="1" ht="18" customHeight="1">
      <c r="B103">
        <v>60</v>
      </c>
      <c r="C103" s="66" t="s">
        <v>389</v>
      </c>
      <c r="D103">
        <v>130</v>
      </c>
      <c r="E103" s="171">
        <v>2009</v>
      </c>
      <c r="F103">
        <v>91</v>
      </c>
      <c r="G103" s="144">
        <v>6.5960444550000012</v>
      </c>
      <c r="H103" s="144">
        <v>15.278484375000001</v>
      </c>
      <c r="I103" s="144"/>
      <c r="J103" s="144"/>
      <c r="K103" s="144">
        <v>3.0326061149999997</v>
      </c>
      <c r="L103" s="144">
        <v>9.2401524599999991</v>
      </c>
      <c r="M103" s="144">
        <v>4.6186428749999999</v>
      </c>
      <c r="N103" s="230"/>
      <c r="O103" s="230"/>
      <c r="P103" s="144"/>
      <c r="Q103" s="230">
        <f t="shared" si="78"/>
        <v>38.765930279999999</v>
      </c>
      <c r="R103" s="52">
        <f t="shared" si="79"/>
        <v>0.95233755130859721</v>
      </c>
      <c r="S103" s="52">
        <f t="shared" si="80"/>
        <v>1.5510102885640076</v>
      </c>
      <c r="T103" s="52">
        <f t="shared" si="81"/>
        <v>1.5219099931723608</v>
      </c>
      <c r="U103" s="52">
        <f t="shared" si="82"/>
        <v>9.5674031873123414E-2</v>
      </c>
      <c r="V103" s="52">
        <f t="shared" si="83"/>
        <v>1.3104561501432388</v>
      </c>
      <c r="W103" s="52">
        <f t="shared" si="84"/>
        <v>16.507427965363405</v>
      </c>
      <c r="X103" s="52">
        <f t="shared" si="85"/>
        <v>96.767896550117314</v>
      </c>
      <c r="Y103" s="52">
        <f t="shared" si="86"/>
        <v>1.0252764991429997</v>
      </c>
      <c r="Z103" s="52">
        <f t="shared" si="87"/>
        <v>1.0207822864285976</v>
      </c>
      <c r="AA103" s="52">
        <f t="shared" si="88"/>
        <v>1.0263247900044978</v>
      </c>
      <c r="AB103" s="52">
        <f t="shared" si="89"/>
        <v>1.0380482169122862</v>
      </c>
      <c r="AC103" s="52">
        <f t="shared" si="90"/>
        <v>0.57785397867021093</v>
      </c>
      <c r="AD103" s="52">
        <f t="shared" si="91"/>
        <v>0.56182385601581908</v>
      </c>
      <c r="AE103" s="52">
        <f t="shared" si="92"/>
        <v>0.55507847227005858</v>
      </c>
      <c r="AF103" s="52">
        <f t="shared" si="93"/>
        <v>0.38675121864249506</v>
      </c>
      <c r="AG103" s="52">
        <f t="shared" si="94"/>
        <v>0.36</v>
      </c>
      <c r="AH103" s="52">
        <f t="shared" si="95"/>
        <v>0.37337560932124753</v>
      </c>
      <c r="AI103" s="64" t="s">
        <v>152</v>
      </c>
      <c r="AJ103" s="66"/>
      <c r="AK103" s="66"/>
      <c r="AL103" s="45">
        <f t="shared" si="96"/>
        <v>91</v>
      </c>
      <c r="AM103" s="65"/>
      <c r="AN103" s="145" t="e">
        <f>#REF!</f>
        <v>#REF!</v>
      </c>
      <c r="AO103" s="149"/>
      <c r="AP103" s="183"/>
      <c r="AQ103" s="149"/>
      <c r="AR103" s="147">
        <f t="shared" si="97"/>
        <v>1</v>
      </c>
      <c r="AS103">
        <v>0</v>
      </c>
      <c r="AT103">
        <v>3</v>
      </c>
      <c r="AU103">
        <v>3</v>
      </c>
      <c r="AV103">
        <v>2</v>
      </c>
      <c r="AW103">
        <v>2</v>
      </c>
      <c r="AX103">
        <v>2</v>
      </c>
      <c r="AY103" s="229"/>
      <c r="AZ103" s="229"/>
      <c r="BA103" s="229"/>
      <c r="BB103" s="67"/>
      <c r="BC103">
        <v>12</v>
      </c>
      <c r="BD103">
        <v>4</v>
      </c>
      <c r="BE103">
        <v>2</v>
      </c>
      <c r="BF103" s="57">
        <v>2</v>
      </c>
      <c r="BG103" s="57">
        <v>2</v>
      </c>
      <c r="BH103" s="57">
        <v>3</v>
      </c>
      <c r="BI103" s="57">
        <v>11.3</v>
      </c>
      <c r="BJ103" s="189">
        <f t="shared" si="121"/>
        <v>130</v>
      </c>
      <c r="BK103" s="173">
        <f t="shared" si="122"/>
        <v>91</v>
      </c>
      <c r="BL103" s="90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101"/>
      <c r="CB103" s="100"/>
      <c r="CC103" s="100"/>
      <c r="CD103" s="100"/>
      <c r="CE103" s="100"/>
      <c r="CF103" s="100"/>
      <c r="CG103" s="100"/>
      <c r="CH103" s="100"/>
      <c r="CI103" s="100"/>
      <c r="CJ103" s="100"/>
      <c r="CK103" s="100"/>
      <c r="CL103" s="100"/>
      <c r="CM103" s="69"/>
      <c r="CN103" s="69"/>
      <c r="CO103" s="69"/>
      <c r="CP103" s="90"/>
      <c r="CQ103" s="90"/>
      <c r="CR103" s="69"/>
      <c r="CS103" s="69"/>
      <c r="CT103" s="69"/>
      <c r="CU103" s="69"/>
      <c r="CV103" s="90"/>
      <c r="CW103" s="69"/>
      <c r="CX103" s="69"/>
      <c r="CY103" s="69"/>
      <c r="CZ103" s="69"/>
      <c r="DA103" s="90"/>
      <c r="DB103" s="69"/>
      <c r="DC103" s="69"/>
      <c r="DD103" s="69"/>
      <c r="DE103" s="69"/>
      <c r="DF103" s="131"/>
      <c r="DG103" s="254">
        <f t="shared" si="98"/>
        <v>60</v>
      </c>
      <c r="DH103" s="254" t="str">
        <f t="shared" si="99"/>
        <v>Burn</v>
      </c>
      <c r="DI103" s="254">
        <f t="shared" si="100"/>
        <v>130</v>
      </c>
      <c r="DJ103" s="254">
        <f t="shared" si="101"/>
        <v>91</v>
      </c>
      <c r="DK103" s="121">
        <f t="shared" si="102"/>
        <v>15.510102885640077</v>
      </c>
      <c r="DL103" s="121">
        <f t="shared" si="103"/>
        <v>23.808438782714934</v>
      </c>
      <c r="DM103" s="121">
        <f t="shared" si="104"/>
        <v>53.266849761032624</v>
      </c>
      <c r="DN103" s="121">
        <f t="shared" si="105"/>
        <v>0.41968127924153159</v>
      </c>
      <c r="DO103" s="121">
        <f t="shared" si="106"/>
        <v>1.8548164975429235</v>
      </c>
      <c r="DP103" s="121">
        <f t="shared" si="107"/>
        <v>7.7364641035921524</v>
      </c>
      <c r="DQ103" s="121">
        <f t="shared" si="108"/>
        <v>0</v>
      </c>
      <c r="DR103" s="121">
        <f t="shared" si="109"/>
        <v>0</v>
      </c>
      <c r="DS103" s="121">
        <f t="shared" si="110"/>
        <v>0</v>
      </c>
      <c r="DT103" s="121">
        <f t="shared" si="111"/>
        <v>0</v>
      </c>
      <c r="DU103" s="121">
        <f t="shared" si="112"/>
        <v>0</v>
      </c>
      <c r="DV103" s="122">
        <f t="shared" si="113"/>
        <v>2.5</v>
      </c>
      <c r="DW103" s="157"/>
      <c r="DX103" s="157">
        <f t="shared" si="114"/>
        <v>60</v>
      </c>
      <c r="DY103" s="157">
        <f t="shared" si="74"/>
        <v>255</v>
      </c>
      <c r="DZ103" s="238" t="e">
        <f>#REF!</f>
        <v>#REF!</v>
      </c>
      <c r="EA103" s="180"/>
      <c r="EB103" s="180"/>
      <c r="EC103" s="180"/>
      <c r="ED103" s="180"/>
      <c r="EE103" s="180"/>
      <c r="EF103" s="180"/>
      <c r="EG103" s="180"/>
      <c r="EH103" s="180"/>
      <c r="EI103" s="180"/>
      <c r="EJ103" s="180"/>
      <c r="EK103" s="180"/>
      <c r="EL103" s="180"/>
      <c r="EM103" s="180"/>
      <c r="EN103" s="50">
        <f t="shared" si="115"/>
        <v>0.1743841463414634</v>
      </c>
      <c r="EO103" s="50">
        <f t="shared" si="116"/>
        <v>1.1128048780487805</v>
      </c>
      <c r="EP103" s="55">
        <f t="shared" si="117"/>
        <v>2.9512195121951219</v>
      </c>
      <c r="EQ103" s="50">
        <f t="shared" si="123"/>
        <v>0</v>
      </c>
      <c r="ER103" s="50">
        <f>3.492*AR103*((CA103/2.54)^2 + (CB103/2.54)^2 + (CC103/2.54)^2 + (CD103/2.54)^2 + (CE103/2.54)^2 + (CF103/2.54)^2 + (CG103/2.54)^2 +(CH103/2.54)^2 +(CI103/2.54)^2 + (CJ103/2.54)^2 +(CK103/2.54)^2 + (CL103/2.54)^2 +(CM103/2.54)^2 + (CN103/2.54)^2 + (CO103/2.54)^2)/(BI103*3.28)</f>
        <v>0</v>
      </c>
      <c r="ES103" s="50">
        <f t="shared" si="75"/>
        <v>0</v>
      </c>
      <c r="ET103" s="50">
        <f t="shared" si="76"/>
        <v>0</v>
      </c>
      <c r="EU103" s="50">
        <f t="shared" si="77"/>
        <v>0</v>
      </c>
      <c r="EV103" s="56">
        <f t="shared" si="118"/>
        <v>4.2384085365853661</v>
      </c>
      <c r="EW103" s="56">
        <f t="shared" si="119"/>
        <v>0</v>
      </c>
      <c r="EX103" s="56">
        <f t="shared" si="124"/>
        <v>6.9795462985380343</v>
      </c>
      <c r="EY103" s="56">
        <f t="shared" si="125"/>
        <v>10.713797452221721</v>
      </c>
      <c r="EZ103" s="56">
        <f t="shared" si="120"/>
        <v>4.2384085365853661</v>
      </c>
      <c r="FA103" s="56"/>
      <c r="FB103" s="56"/>
      <c r="FC103" s="56"/>
      <c r="FD103" s="54"/>
    </row>
    <row r="104" spans="1:160" s="45" customFormat="1" ht="18" customHeight="1">
      <c r="B104">
        <v>60</v>
      </c>
      <c r="C104" s="66" t="s">
        <v>389</v>
      </c>
      <c r="D104">
        <v>130</v>
      </c>
      <c r="E104" s="171">
        <v>2009</v>
      </c>
      <c r="F104">
        <v>255</v>
      </c>
      <c r="G104" s="144">
        <v>6.5960444550000012</v>
      </c>
      <c r="H104" s="144">
        <v>15.278484375000001</v>
      </c>
      <c r="I104" s="144"/>
      <c r="J104" s="144"/>
      <c r="K104" s="144">
        <v>3.0326061149999997</v>
      </c>
      <c r="L104" s="144">
        <v>9.2401524599999991</v>
      </c>
      <c r="M104" s="144">
        <v>4.6186428749999999</v>
      </c>
      <c r="N104" s="230"/>
      <c r="O104" s="230"/>
      <c r="P104" s="144"/>
      <c r="Q104" s="230">
        <f t="shared" si="78"/>
        <v>38.765930279999999</v>
      </c>
      <c r="R104" s="52">
        <f t="shared" si="79"/>
        <v>0.95233755130859721</v>
      </c>
      <c r="S104" s="52">
        <f t="shared" si="80"/>
        <v>1.5510102885640076</v>
      </c>
      <c r="T104" s="52">
        <f t="shared" si="81"/>
        <v>1.5219099931723608</v>
      </c>
      <c r="U104" s="52">
        <f t="shared" si="82"/>
        <v>9.5674031873123414E-2</v>
      </c>
      <c r="V104" s="52">
        <f t="shared" si="83"/>
        <v>1.3104561501432388</v>
      </c>
      <c r="W104" s="52">
        <f t="shared" si="84"/>
        <v>16.507427965363405</v>
      </c>
      <c r="X104" s="52">
        <f t="shared" si="85"/>
        <v>96.767896550117314</v>
      </c>
      <c r="Y104" s="52">
        <f t="shared" si="86"/>
        <v>1.0252764991429997</v>
      </c>
      <c r="Z104" s="52">
        <f t="shared" si="87"/>
        <v>1.0207822864285976</v>
      </c>
      <c r="AA104" s="52">
        <f t="shared" si="88"/>
        <v>1.0263247900044978</v>
      </c>
      <c r="AB104" s="52">
        <f t="shared" si="89"/>
        <v>1.0380482169122862</v>
      </c>
      <c r="AC104" s="52">
        <f t="shared" si="90"/>
        <v>0.57785397867021093</v>
      </c>
      <c r="AD104" s="52">
        <f t="shared" si="91"/>
        <v>0.56182385601581908</v>
      </c>
      <c r="AE104" s="52">
        <f t="shared" si="92"/>
        <v>0.55507847227005858</v>
      </c>
      <c r="AF104" s="52">
        <f t="shared" si="93"/>
        <v>0.38675121864249506</v>
      </c>
      <c r="AG104" s="52">
        <f t="shared" si="94"/>
        <v>0.36</v>
      </c>
      <c r="AH104" s="52">
        <f t="shared" si="95"/>
        <v>0.37337560932124753</v>
      </c>
      <c r="AI104" s="64" t="s">
        <v>152</v>
      </c>
      <c r="AJ104" s="57"/>
      <c r="AK104" s="57"/>
      <c r="AL104" s="45">
        <f t="shared" si="96"/>
        <v>255</v>
      </c>
      <c r="AM104" s="65"/>
      <c r="AN104" s="145" t="e">
        <f>#REF!</f>
        <v>#REF!</v>
      </c>
      <c r="AO104" s="149"/>
      <c r="AP104" s="183"/>
      <c r="AQ104" s="149"/>
      <c r="AR104" s="147">
        <f t="shared" si="97"/>
        <v>1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5</v>
      </c>
      <c r="AY104" s="229"/>
      <c r="AZ104" s="229"/>
      <c r="BA104" s="229"/>
      <c r="BB104" s="58"/>
      <c r="BC104">
        <v>4</v>
      </c>
      <c r="BD104">
        <v>1</v>
      </c>
      <c r="BE104">
        <v>1</v>
      </c>
      <c r="BF104" s="57">
        <v>2</v>
      </c>
      <c r="BG104" s="57">
        <v>2</v>
      </c>
      <c r="BH104" s="57">
        <v>3</v>
      </c>
      <c r="BI104" s="57">
        <v>11.3</v>
      </c>
      <c r="BJ104" s="189">
        <f t="shared" si="121"/>
        <v>130</v>
      </c>
      <c r="BK104" s="173">
        <f t="shared" si="122"/>
        <v>255</v>
      </c>
      <c r="BL104" s="90">
        <v>20</v>
      </c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101"/>
      <c r="CB104" s="102"/>
      <c r="CC104" s="102"/>
      <c r="CD104" s="102"/>
      <c r="CE104" s="102"/>
      <c r="CF104" s="102"/>
      <c r="CG104" s="102"/>
      <c r="CH104" s="102"/>
      <c r="CI104" s="102"/>
      <c r="CJ104" s="102"/>
      <c r="CK104" s="102"/>
      <c r="CL104" s="102"/>
      <c r="CM104" s="60"/>
      <c r="CN104" s="60"/>
      <c r="CO104" s="60"/>
      <c r="CP104" s="90"/>
      <c r="CQ104" s="90"/>
      <c r="CR104" s="60"/>
      <c r="CS104" s="60"/>
      <c r="CT104" s="60"/>
      <c r="CU104" s="60"/>
      <c r="CV104" s="90"/>
      <c r="CW104" s="60"/>
      <c r="CX104" s="60"/>
      <c r="CY104" s="60"/>
      <c r="CZ104" s="60"/>
      <c r="DA104" s="90"/>
      <c r="DB104" s="60"/>
      <c r="DC104" s="60"/>
      <c r="DD104" s="60"/>
      <c r="DE104" s="60"/>
      <c r="DF104" s="131"/>
      <c r="DG104" s="254">
        <f t="shared" si="98"/>
        <v>60</v>
      </c>
      <c r="DH104" s="254" t="str">
        <f t="shared" si="99"/>
        <v>Burn</v>
      </c>
      <c r="DI104" s="254">
        <f t="shared" si="100"/>
        <v>130</v>
      </c>
      <c r="DJ104" s="254">
        <f t="shared" si="101"/>
        <v>255</v>
      </c>
      <c r="DK104" s="121">
        <f t="shared" si="102"/>
        <v>0</v>
      </c>
      <c r="DL104" s="121">
        <f t="shared" si="103"/>
        <v>4.7616877565429858</v>
      </c>
      <c r="DM104" s="121">
        <f t="shared" si="104"/>
        <v>7.6095499658618042</v>
      </c>
      <c r="DN104" s="121">
        <f t="shared" si="105"/>
        <v>0.13989375974717719</v>
      </c>
      <c r="DO104" s="121">
        <f t="shared" si="106"/>
        <v>0.46370412438573089</v>
      </c>
      <c r="DP104" s="121">
        <f t="shared" si="107"/>
        <v>3.8682320517960762</v>
      </c>
      <c r="DQ104" s="121">
        <f t="shared" si="108"/>
        <v>17.536621363511916</v>
      </c>
      <c r="DR104" s="121">
        <f t="shared" si="109"/>
        <v>0</v>
      </c>
      <c r="DS104" s="121">
        <f t="shared" si="110"/>
        <v>0</v>
      </c>
      <c r="DT104" s="121">
        <f t="shared" si="111"/>
        <v>0</v>
      </c>
      <c r="DU104" s="121">
        <f t="shared" si="112"/>
        <v>0</v>
      </c>
      <c r="DV104" s="122">
        <f t="shared" si="113"/>
        <v>3</v>
      </c>
      <c r="DW104" s="157"/>
      <c r="DX104" s="157">
        <f t="shared" si="114"/>
        <v>180</v>
      </c>
      <c r="DY104" s="157">
        <f t="shared" si="74"/>
        <v>37</v>
      </c>
      <c r="DZ104" s="238" t="e">
        <f>#REF!</f>
        <v>#REF!</v>
      </c>
      <c r="EA104" s="180"/>
      <c r="EB104" s="180"/>
      <c r="EC104" s="180"/>
      <c r="ED104" s="180"/>
      <c r="EE104" s="180"/>
      <c r="EF104" s="180"/>
      <c r="EG104" s="180"/>
      <c r="EH104" s="180"/>
      <c r="EI104" s="180"/>
      <c r="EJ104" s="180"/>
      <c r="EK104" s="180"/>
      <c r="EL104" s="180"/>
      <c r="EM104" s="180"/>
      <c r="EN104" s="50"/>
      <c r="EO104" s="50"/>
      <c r="EP104" s="55"/>
      <c r="EQ104" s="50"/>
      <c r="ER104" s="50"/>
      <c r="ES104" s="50">
        <f t="shared" si="75"/>
        <v>0</v>
      </c>
      <c r="ET104" s="50">
        <f t="shared" si="76"/>
        <v>0</v>
      </c>
      <c r="EU104" s="50">
        <f t="shared" si="77"/>
        <v>0</v>
      </c>
      <c r="EV104" s="56"/>
      <c r="EW104" s="56"/>
      <c r="EX104" s="56">
        <f t="shared" si="124"/>
        <v>0</v>
      </c>
      <c r="EY104" s="56">
        <f t="shared" si="125"/>
        <v>2.1427594904443437</v>
      </c>
      <c r="EZ104" s="56"/>
      <c r="FA104" s="56"/>
      <c r="FB104" s="56"/>
      <c r="FC104" s="56"/>
      <c r="FD104" s="54"/>
    </row>
    <row r="105" spans="1:160" s="45" customFormat="1" ht="18" customHeight="1">
      <c r="A105" s="6"/>
      <c r="B105">
        <v>180</v>
      </c>
      <c r="C105" s="66" t="s">
        <v>390</v>
      </c>
      <c r="D105">
        <v>4</v>
      </c>
      <c r="E105" s="171">
        <v>2009</v>
      </c>
      <c r="F105">
        <v>37</v>
      </c>
      <c r="G105" s="144"/>
      <c r="H105" s="144"/>
      <c r="I105" s="144"/>
      <c r="J105" s="144">
        <v>22.81751934</v>
      </c>
      <c r="K105" s="144">
        <v>13.042057875000001</v>
      </c>
      <c r="L105" s="144">
        <v>1.8505791150000002</v>
      </c>
      <c r="M105" s="144">
        <v>25.163528774999996</v>
      </c>
      <c r="N105" s="230"/>
      <c r="O105" s="230"/>
      <c r="P105" s="144"/>
      <c r="Q105" s="230">
        <f t="shared" si="78"/>
        <v>62.873685105</v>
      </c>
      <c r="R105" s="52">
        <f t="shared" si="79"/>
        <v>0.33828771318278528</v>
      </c>
      <c r="S105" s="52">
        <f t="shared" si="80"/>
        <v>1.5366573660662004</v>
      </c>
      <c r="T105" s="52">
        <f t="shared" si="81"/>
        <v>1.3753442063281143</v>
      </c>
      <c r="U105" s="52">
        <f t="shared" si="82"/>
        <v>0.14105159920465266</v>
      </c>
      <c r="V105" s="52">
        <f t="shared" si="83"/>
        <v>1.40605403665006</v>
      </c>
      <c r="W105" s="52">
        <f t="shared" si="84"/>
        <v>14.798617329815249</v>
      </c>
      <c r="X105" s="52">
        <f t="shared" si="85"/>
        <v>131.28904107993353</v>
      </c>
      <c r="Y105" s="52">
        <f t="shared" si="86"/>
        <v>1.0315547778770522</v>
      </c>
      <c r="Z105" s="52">
        <f t="shared" si="87"/>
        <v>1.0293325365702692</v>
      </c>
      <c r="AA105" s="52">
        <f t="shared" si="88"/>
        <v>1.0239234376693214</v>
      </c>
      <c r="AB105" s="52">
        <f t="shared" si="89"/>
        <v>1.0221434435841472</v>
      </c>
      <c r="AC105" s="52">
        <f t="shared" si="90"/>
        <v>0.57799478970670393</v>
      </c>
      <c r="AD105" s="52">
        <f t="shared" si="91"/>
        <v>0.57636121410701591</v>
      </c>
      <c r="AE105" s="52">
        <f t="shared" si="92"/>
        <v>0.51776525761190306</v>
      </c>
      <c r="AF105" s="52">
        <f t="shared" si="93"/>
        <v>0.437431297923284</v>
      </c>
      <c r="AG105" s="52">
        <f t="shared" si="94"/>
        <v>0.36</v>
      </c>
      <c r="AH105" s="52">
        <f t="shared" si="95"/>
        <v>0.39871564896164202</v>
      </c>
      <c r="AI105" s="64" t="s">
        <v>152</v>
      </c>
      <c r="AJ105" s="57"/>
      <c r="AK105" s="57"/>
      <c r="AL105" s="45">
        <f t="shared" si="96"/>
        <v>37</v>
      </c>
      <c r="AM105" s="65"/>
      <c r="AN105" s="145" t="e">
        <f>#REF!</f>
        <v>#REF!</v>
      </c>
      <c r="AO105" s="149"/>
      <c r="AP105" s="183"/>
      <c r="AQ105" s="149"/>
      <c r="AR105" s="147">
        <f t="shared" si="97"/>
        <v>1</v>
      </c>
      <c r="AS105">
        <v>0</v>
      </c>
      <c r="AT105">
        <v>2</v>
      </c>
      <c r="AU105">
        <v>5</v>
      </c>
      <c r="AV105">
        <v>0</v>
      </c>
      <c r="AW105">
        <v>2</v>
      </c>
      <c r="AX105">
        <v>2</v>
      </c>
      <c r="AY105" s="229"/>
      <c r="AZ105" s="229"/>
      <c r="BA105" s="229"/>
      <c r="BB105" s="59"/>
      <c r="BC105">
        <v>2</v>
      </c>
      <c r="BD105">
        <v>1</v>
      </c>
      <c r="BE105">
        <v>0</v>
      </c>
      <c r="BF105" s="57">
        <v>2</v>
      </c>
      <c r="BG105" s="57">
        <v>2</v>
      </c>
      <c r="BH105" s="57">
        <v>3</v>
      </c>
      <c r="BI105" s="57">
        <v>11.3</v>
      </c>
      <c r="BJ105" s="189">
        <f t="shared" si="121"/>
        <v>4</v>
      </c>
      <c r="BK105" s="173">
        <f t="shared" si="122"/>
        <v>37</v>
      </c>
      <c r="BL105" s="9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101"/>
      <c r="CB105" s="102"/>
      <c r="CC105" s="102"/>
      <c r="CD105" s="102"/>
      <c r="CE105" s="102"/>
      <c r="CF105" s="102"/>
      <c r="CG105" s="102"/>
      <c r="CH105" s="102"/>
      <c r="CI105" s="102"/>
      <c r="CJ105" s="102"/>
      <c r="CK105" s="102"/>
      <c r="CL105" s="102"/>
      <c r="CM105" s="60"/>
      <c r="CN105" s="60"/>
      <c r="CO105" s="60"/>
      <c r="CP105" s="90"/>
      <c r="CQ105" s="90"/>
      <c r="CR105" s="60"/>
      <c r="CS105" s="60"/>
      <c r="CT105" s="60"/>
      <c r="CU105" s="60"/>
      <c r="CV105" s="90"/>
      <c r="CW105" s="60"/>
      <c r="CX105" s="60"/>
      <c r="CY105" s="60"/>
      <c r="CZ105" s="60"/>
      <c r="DA105" s="90"/>
      <c r="DB105" s="60"/>
      <c r="DC105" s="60"/>
      <c r="DD105" s="60"/>
      <c r="DE105" s="60"/>
      <c r="DF105" s="131"/>
      <c r="DG105" s="254">
        <f t="shared" si="98"/>
        <v>180</v>
      </c>
      <c r="DH105" s="254" t="str">
        <f t="shared" si="99"/>
        <v>Thin/Burn</v>
      </c>
      <c r="DI105" s="254">
        <f t="shared" si="100"/>
        <v>4</v>
      </c>
      <c r="DJ105" s="254">
        <f t="shared" si="101"/>
        <v>37</v>
      </c>
      <c r="DK105" s="121">
        <f t="shared" si="102"/>
        <v>0</v>
      </c>
      <c r="DL105" s="121">
        <f t="shared" si="103"/>
        <v>6.7657542636557055</v>
      </c>
      <c r="DM105" s="121">
        <f t="shared" si="104"/>
        <v>27.506884126562284</v>
      </c>
      <c r="DN105" s="121">
        <f t="shared" si="105"/>
        <v>0.10377897873424295</v>
      </c>
      <c r="DO105" s="121">
        <f t="shared" si="106"/>
        <v>0.51468039298846779</v>
      </c>
      <c r="DP105" s="121">
        <f t="shared" si="107"/>
        <v>0</v>
      </c>
      <c r="DQ105" s="121">
        <f t="shared" si="108"/>
        <v>0</v>
      </c>
      <c r="DR105" s="121">
        <f t="shared" si="109"/>
        <v>0</v>
      </c>
      <c r="DS105" s="121">
        <f t="shared" si="110"/>
        <v>0</v>
      </c>
      <c r="DT105" s="121">
        <f t="shared" si="111"/>
        <v>0</v>
      </c>
      <c r="DU105" s="121">
        <f t="shared" si="112"/>
        <v>0</v>
      </c>
      <c r="DV105" s="122">
        <f t="shared" si="113"/>
        <v>3.5</v>
      </c>
      <c r="DW105" s="157"/>
      <c r="DX105" s="157">
        <f t="shared" si="114"/>
        <v>180</v>
      </c>
      <c r="DY105" s="157">
        <f t="shared" si="74"/>
        <v>138</v>
      </c>
      <c r="DZ105" s="238" t="e">
        <f>#REF!</f>
        <v>#REF!</v>
      </c>
      <c r="EA105" s="180"/>
      <c r="EB105" s="180"/>
      <c r="EC105" s="180"/>
      <c r="ED105" s="180"/>
      <c r="EE105" s="180"/>
      <c r="EF105" s="180"/>
      <c r="EG105" s="180"/>
      <c r="EH105" s="180"/>
      <c r="EI105" s="180"/>
      <c r="EJ105" s="180"/>
      <c r="EK105" s="180"/>
      <c r="EL105" s="180"/>
      <c r="EM105" s="180"/>
      <c r="EN105" s="50">
        <f t="shared" si="115"/>
        <v>2.9064024390243904E-2</v>
      </c>
      <c r="EO105" s="50">
        <f t="shared" si="116"/>
        <v>0.27820121951219512</v>
      </c>
      <c r="EP105" s="55">
        <f t="shared" si="117"/>
        <v>0</v>
      </c>
      <c r="EQ105" s="50">
        <f>4.656*AR105*(((BL105/2.54)^2)+((BM105/2.54)^2)+((BN105/2.54)^2)+((BO105)/2.54^2)+((BP105/2.54)^2)+((BQ105/2.54)^2)+((BR105/2.54)^2)+((BS105/2.54)^2)+((BT105/2.54)^2)+((BU105/2.54)^2)+((BV105/2.54)^2)+((BW105/2.54)^2)+((BX105/2.54)^2)+((BY105/2.54)^2)+((BZ105/2.54)^2))/(BI105*3.28)</f>
        <v>0</v>
      </c>
      <c r="ER105" s="50">
        <f>3.492*AR105*((CA105/2.54)^2 + (CB105/2.54)^2 + (CC105/2.54)^2 + (CD105/2.54)^2 + (CE105/2.54)^2 + (CF105/2.54)^2 + (CG105/2.54)^2 +(CH105/2.54)^2 +(CI105/2.54)^2 + (CJ105/2.54)^2 +(CK105/2.54)^2 + (CL105/2.54)^2 +(CM105/2.54)^2 + (CN105/2.54)^2 + (CO105/2.54)^2)/(BI105*3.28)</f>
        <v>0</v>
      </c>
      <c r="ES105" s="50">
        <f t="shared" si="75"/>
        <v>0</v>
      </c>
      <c r="ET105" s="50">
        <f t="shared" si="76"/>
        <v>0</v>
      </c>
      <c r="EU105" s="50">
        <f t="shared" si="77"/>
        <v>0</v>
      </c>
      <c r="EV105" s="56">
        <f t="shared" si="118"/>
        <v>0.30726524390243903</v>
      </c>
      <c r="EW105" s="56">
        <f t="shared" si="119"/>
        <v>0</v>
      </c>
      <c r="EX105" s="56">
        <f t="shared" si="124"/>
        <v>0</v>
      </c>
      <c r="EY105" s="56">
        <f t="shared" si="125"/>
        <v>3.0445894186450677</v>
      </c>
      <c r="EZ105" s="56">
        <f t="shared" si="120"/>
        <v>0.30726524390243903</v>
      </c>
      <c r="FA105" s="56"/>
      <c r="FB105" s="56"/>
      <c r="FC105" s="56"/>
      <c r="FD105" s="54"/>
    </row>
    <row r="106" spans="1:160" s="45" customFormat="1" ht="18" customHeight="1">
      <c r="A106" s="6"/>
      <c r="B106">
        <v>180</v>
      </c>
      <c r="C106" s="66" t="s">
        <v>390</v>
      </c>
      <c r="D106">
        <v>4</v>
      </c>
      <c r="E106" s="171">
        <v>2009</v>
      </c>
      <c r="F106">
        <v>138</v>
      </c>
      <c r="G106" s="144"/>
      <c r="H106" s="144"/>
      <c r="I106" s="144"/>
      <c r="J106" s="144">
        <v>22.81751934</v>
      </c>
      <c r="K106" s="144">
        <v>13.042057875000001</v>
      </c>
      <c r="L106" s="144">
        <v>1.8505791150000002</v>
      </c>
      <c r="M106" s="144">
        <v>25.163528774999996</v>
      </c>
      <c r="N106" s="230"/>
      <c r="O106" s="230"/>
      <c r="P106" s="144"/>
      <c r="Q106" s="230">
        <f t="shared" si="78"/>
        <v>62.873685105</v>
      </c>
      <c r="R106" s="52">
        <f t="shared" si="79"/>
        <v>0.33828771318278528</v>
      </c>
      <c r="S106" s="52">
        <f t="shared" si="80"/>
        <v>1.5366573660662004</v>
      </c>
      <c r="T106" s="52">
        <f t="shared" si="81"/>
        <v>1.3753442063281143</v>
      </c>
      <c r="U106" s="52">
        <f t="shared" si="82"/>
        <v>0.14105159920465266</v>
      </c>
      <c r="V106" s="52">
        <f t="shared" si="83"/>
        <v>1.40605403665006</v>
      </c>
      <c r="W106" s="52">
        <f t="shared" si="84"/>
        <v>14.798617329815249</v>
      </c>
      <c r="X106" s="52">
        <f t="shared" si="85"/>
        <v>131.28904107993353</v>
      </c>
      <c r="Y106" s="52">
        <f t="shared" si="86"/>
        <v>1.0315547778770522</v>
      </c>
      <c r="Z106" s="52">
        <f t="shared" si="87"/>
        <v>1.0293325365702692</v>
      </c>
      <c r="AA106" s="52">
        <f t="shared" si="88"/>
        <v>1.0239234376693214</v>
      </c>
      <c r="AB106" s="52">
        <f t="shared" si="89"/>
        <v>1.0221434435841472</v>
      </c>
      <c r="AC106" s="52">
        <f t="shared" si="90"/>
        <v>0.57799478970670393</v>
      </c>
      <c r="AD106" s="52">
        <f t="shared" si="91"/>
        <v>0.57636121410701591</v>
      </c>
      <c r="AE106" s="52">
        <f t="shared" si="92"/>
        <v>0.51776525761190306</v>
      </c>
      <c r="AF106" s="52">
        <f t="shared" si="93"/>
        <v>0.437431297923284</v>
      </c>
      <c r="AG106" s="52">
        <f t="shared" si="94"/>
        <v>0.36</v>
      </c>
      <c r="AH106" s="52">
        <f t="shared" si="95"/>
        <v>0.39871564896164202</v>
      </c>
      <c r="AI106" s="64" t="s">
        <v>152</v>
      </c>
      <c r="AJ106" s="57"/>
      <c r="AK106" s="57"/>
      <c r="AL106" s="45">
        <f t="shared" si="96"/>
        <v>138</v>
      </c>
      <c r="AM106" s="65"/>
      <c r="AN106" s="145" t="e">
        <f>#REF!</f>
        <v>#REF!</v>
      </c>
      <c r="AO106" s="149"/>
      <c r="AP106" s="183"/>
      <c r="AQ106" s="149"/>
      <c r="AR106" s="147">
        <f t="shared" si="97"/>
        <v>1</v>
      </c>
      <c r="AS106">
        <v>0</v>
      </c>
      <c r="AT106">
        <v>3</v>
      </c>
      <c r="AU106">
        <v>3</v>
      </c>
      <c r="AV106">
        <v>2</v>
      </c>
      <c r="AW106">
        <v>3</v>
      </c>
      <c r="AX106">
        <v>3</v>
      </c>
      <c r="AY106" s="229"/>
      <c r="AZ106" s="229"/>
      <c r="BA106" s="229"/>
      <c r="BB106" s="58"/>
      <c r="BC106">
        <v>1</v>
      </c>
      <c r="BD106">
        <v>1</v>
      </c>
      <c r="BE106">
        <v>0</v>
      </c>
      <c r="BF106" s="57">
        <v>2</v>
      </c>
      <c r="BG106" s="57">
        <v>2</v>
      </c>
      <c r="BH106" s="57">
        <v>3</v>
      </c>
      <c r="BI106" s="57">
        <v>11.3</v>
      </c>
      <c r="BJ106" s="189">
        <f t="shared" si="121"/>
        <v>4</v>
      </c>
      <c r="BK106" s="173">
        <f t="shared" si="122"/>
        <v>138</v>
      </c>
      <c r="BL106" s="9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101"/>
      <c r="CB106" s="102"/>
      <c r="CC106" s="102"/>
      <c r="CD106" s="102"/>
      <c r="CE106" s="102"/>
      <c r="CF106" s="102"/>
      <c r="CG106" s="102"/>
      <c r="CH106" s="102"/>
      <c r="CI106" s="102"/>
      <c r="CJ106" s="102"/>
      <c r="CK106" s="102"/>
      <c r="CL106" s="102"/>
      <c r="CM106" s="60"/>
      <c r="CN106" s="60"/>
      <c r="CO106" s="60"/>
      <c r="CP106" s="90"/>
      <c r="CQ106" s="90"/>
      <c r="CR106" s="60"/>
      <c r="CS106" s="60"/>
      <c r="CT106" s="60"/>
      <c r="CU106" s="60"/>
      <c r="CV106" s="90"/>
      <c r="CW106" s="60"/>
      <c r="CX106" s="60"/>
      <c r="CY106" s="60"/>
      <c r="CZ106" s="60"/>
      <c r="DA106" s="90"/>
      <c r="DB106" s="60"/>
      <c r="DC106" s="60"/>
      <c r="DD106" s="60"/>
      <c r="DE106" s="60"/>
      <c r="DF106" s="131"/>
      <c r="DG106" s="254">
        <f t="shared" si="98"/>
        <v>180</v>
      </c>
      <c r="DH106" s="254" t="str">
        <f t="shared" si="99"/>
        <v>Thin/Burn</v>
      </c>
      <c r="DI106" s="254">
        <f t="shared" si="100"/>
        <v>4</v>
      </c>
      <c r="DJ106" s="254">
        <f t="shared" si="101"/>
        <v>138</v>
      </c>
      <c r="DK106" s="121">
        <f t="shared" si="102"/>
        <v>15.366573660662004</v>
      </c>
      <c r="DL106" s="121">
        <f t="shared" si="103"/>
        <v>10.148631395483559</v>
      </c>
      <c r="DM106" s="121">
        <f t="shared" si="104"/>
        <v>55.013768253124567</v>
      </c>
      <c r="DN106" s="121">
        <f t="shared" si="105"/>
        <v>5.1889489367121476E-2</v>
      </c>
      <c r="DO106" s="121">
        <f t="shared" si="106"/>
        <v>0.51468039298846779</v>
      </c>
      <c r="DP106" s="121">
        <f t="shared" si="107"/>
        <v>0</v>
      </c>
      <c r="DQ106" s="121">
        <f t="shared" si="108"/>
        <v>0</v>
      </c>
      <c r="DR106" s="121">
        <f t="shared" si="109"/>
        <v>0</v>
      </c>
      <c r="DS106" s="121">
        <f t="shared" si="110"/>
        <v>0</v>
      </c>
      <c r="DT106" s="121">
        <f t="shared" si="111"/>
        <v>0</v>
      </c>
      <c r="DU106" s="121">
        <f t="shared" si="112"/>
        <v>0</v>
      </c>
      <c r="DV106" s="122">
        <f t="shared" si="113"/>
        <v>3</v>
      </c>
      <c r="DW106" s="157"/>
      <c r="DX106" s="157">
        <f t="shared" si="114"/>
        <v>180</v>
      </c>
      <c r="DY106" s="157">
        <f t="shared" si="74"/>
        <v>215</v>
      </c>
      <c r="DZ106" s="238" t="e">
        <f>#REF!</f>
        <v>#REF!</v>
      </c>
      <c r="EA106" s="180"/>
      <c r="EB106" s="180"/>
      <c r="EC106" s="180"/>
      <c r="ED106" s="180"/>
      <c r="EE106" s="180"/>
      <c r="EF106" s="180"/>
      <c r="EG106" s="180"/>
      <c r="EH106" s="180"/>
      <c r="EI106" s="180"/>
      <c r="EJ106" s="180"/>
      <c r="EK106" s="180"/>
      <c r="EL106" s="180"/>
      <c r="EM106" s="180"/>
      <c r="EN106" s="50">
        <f t="shared" si="115"/>
        <v>1.4532012195121952E-2</v>
      </c>
      <c r="EO106" s="50">
        <f t="shared" si="116"/>
        <v>0.27820121951219512</v>
      </c>
      <c r="EP106" s="55">
        <f t="shared" si="117"/>
        <v>0</v>
      </c>
      <c r="EQ106" s="50">
        <f>4.656*AR106*(((BL106/2.54)^2)+((BM106/2.54)^2)+((BN106/2.54)^2)+((BO106)/2.54^2)+((BP106/2.54)^2)+((BQ106/2.54)^2)+((BR106/2.54)^2)+((BS106/2.54)^2)+((BT106/2.54)^2)+((BU106/2.54)^2)+((BV106/2.54)^2)+((BW106/2.54)^2)+((BX106/2.54)^2)+((BY106/2.54)^2)+((BZ106/2.54)^2))/(BI106*3.28)</f>
        <v>0</v>
      </c>
      <c r="ER106" s="50">
        <f>3.492*AR106*((CA106/2.54)^2 + (CB106/2.54)^2 + (CC106/2.54)^2 + (CD106/2.54)^2 + (CE106/2.54)^2 + (CF106/2.54)^2 + (CG106/2.54)^2 +(CH106/2.54)^2 +(CI106/2.54)^2 + (CJ106/2.54)^2 +(CK106/2.54)^2 + (CL106/2.54)^2 +(CM106/2.54)^2 + (CN106/2.54)^2 + (CO106/2.54)^2)/(BI106*3.28)</f>
        <v>0</v>
      </c>
      <c r="ES106" s="50">
        <f t="shared" si="75"/>
        <v>0</v>
      </c>
      <c r="ET106" s="50">
        <f t="shared" si="76"/>
        <v>0</v>
      </c>
      <c r="EU106" s="50">
        <f t="shared" si="77"/>
        <v>0</v>
      </c>
      <c r="EV106" s="56">
        <f t="shared" si="118"/>
        <v>0.29273323170731708</v>
      </c>
      <c r="EW106" s="56">
        <f t="shared" si="119"/>
        <v>0</v>
      </c>
      <c r="EX106" s="56">
        <f t="shared" si="124"/>
        <v>6.9149581472979023</v>
      </c>
      <c r="EY106" s="56">
        <f t="shared" si="125"/>
        <v>4.5668841279676018</v>
      </c>
      <c r="EZ106" s="56">
        <f t="shared" si="120"/>
        <v>0.29273323170731708</v>
      </c>
      <c r="FA106" s="56"/>
      <c r="FB106" s="56"/>
      <c r="FC106" s="56"/>
      <c r="FD106" s="54"/>
    </row>
    <row r="107" spans="1:160" s="45" customFormat="1" ht="18" customHeight="1">
      <c r="A107" s="6"/>
      <c r="B107">
        <v>180</v>
      </c>
      <c r="C107" s="66" t="s">
        <v>390</v>
      </c>
      <c r="D107">
        <v>6</v>
      </c>
      <c r="E107" s="171">
        <v>2009</v>
      </c>
      <c r="F107">
        <v>215</v>
      </c>
      <c r="G107" s="144">
        <v>8.5517689950000015</v>
      </c>
      <c r="H107" s="144">
        <v>7.6979213850000008</v>
      </c>
      <c r="I107" s="144"/>
      <c r="J107" s="144">
        <v>7.8803305350000006</v>
      </c>
      <c r="K107" s="144">
        <v>1.8869235000000002E-2</v>
      </c>
      <c r="L107" s="144">
        <v>4.3116300150000004</v>
      </c>
      <c r="M107" s="144">
        <v>14.237024340000001</v>
      </c>
      <c r="N107" s="230"/>
      <c r="O107" s="230"/>
      <c r="P107" s="144"/>
      <c r="Q107" s="230">
        <f t="shared" si="78"/>
        <v>42.69754450500001</v>
      </c>
      <c r="R107" s="52">
        <f t="shared" si="79"/>
        <v>0.70486539778337054</v>
      </c>
      <c r="S107" s="52">
        <f t="shared" si="80"/>
        <v>1.58100033891867</v>
      </c>
      <c r="T107" s="52">
        <f t="shared" si="81"/>
        <v>1.5071168602611191</v>
      </c>
      <c r="U107" s="52">
        <f t="shared" si="82"/>
        <v>0.10056959490251603</v>
      </c>
      <c r="V107" s="52">
        <f t="shared" si="83"/>
        <v>1.3214301172235523</v>
      </c>
      <c r="W107" s="52">
        <f t="shared" si="84"/>
        <v>14.482294166690039</v>
      </c>
      <c r="X107" s="52">
        <f t="shared" si="85"/>
        <v>123.60489639527572</v>
      </c>
      <c r="Y107" s="52">
        <f t="shared" si="86"/>
        <v>1.0300383019484831</v>
      </c>
      <c r="Z107" s="52">
        <f t="shared" si="87"/>
        <v>1.0236956528737036</v>
      </c>
      <c r="AA107" s="52">
        <f t="shared" si="88"/>
        <v>1.0246583198555292</v>
      </c>
      <c r="AB107" s="52">
        <f t="shared" si="89"/>
        <v>1.0290695233938956</v>
      </c>
      <c r="AC107" s="52">
        <f t="shared" si="90"/>
        <v>0.57564051259954285</v>
      </c>
      <c r="AD107" s="52">
        <f t="shared" si="91"/>
        <v>0.56630874341189474</v>
      </c>
      <c r="AE107" s="52">
        <f t="shared" si="92"/>
        <v>0.54580840840205591</v>
      </c>
      <c r="AF107" s="52">
        <f t="shared" si="93"/>
        <v>0.40960846386147465</v>
      </c>
      <c r="AG107" s="52">
        <f t="shared" si="94"/>
        <v>0.36</v>
      </c>
      <c r="AH107" s="52">
        <f t="shared" si="95"/>
        <v>0.38480423193073732</v>
      </c>
      <c r="AI107" s="64" t="s">
        <v>152</v>
      </c>
      <c r="AJ107" s="57"/>
      <c r="AK107" s="57"/>
      <c r="AL107" s="45">
        <f t="shared" si="96"/>
        <v>215</v>
      </c>
      <c r="AM107" s="65"/>
      <c r="AN107" s="145" t="e">
        <f>#REF!</f>
        <v>#REF!</v>
      </c>
      <c r="AO107" s="149"/>
      <c r="AP107" s="183"/>
      <c r="AQ107" s="149"/>
      <c r="AR107" s="147">
        <f t="shared" si="97"/>
        <v>1</v>
      </c>
      <c r="AS107">
        <v>9</v>
      </c>
      <c r="AT107">
        <v>2</v>
      </c>
      <c r="AU107">
        <v>46</v>
      </c>
      <c r="AV107">
        <v>0</v>
      </c>
      <c r="AW107">
        <v>2</v>
      </c>
      <c r="AX107">
        <v>2</v>
      </c>
      <c r="AY107" s="229"/>
      <c r="AZ107" s="229"/>
      <c r="BA107" s="229"/>
      <c r="BB107" s="59"/>
      <c r="BC107">
        <v>26</v>
      </c>
      <c r="BD107">
        <v>20</v>
      </c>
      <c r="BE107">
        <v>5</v>
      </c>
      <c r="BF107" s="57">
        <v>2</v>
      </c>
      <c r="BG107" s="57">
        <v>2</v>
      </c>
      <c r="BH107" s="57">
        <v>3</v>
      </c>
      <c r="BI107" s="57">
        <v>11.3</v>
      </c>
      <c r="BJ107" s="189">
        <f t="shared" si="121"/>
        <v>6</v>
      </c>
      <c r="BK107" s="173">
        <f t="shared" si="122"/>
        <v>215</v>
      </c>
      <c r="BL107" s="9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101">
        <v>7</v>
      </c>
      <c r="CB107" s="102">
        <v>7</v>
      </c>
      <c r="CC107" s="102"/>
      <c r="CD107" s="102"/>
      <c r="CE107" s="102"/>
      <c r="CF107" s="102"/>
      <c r="CG107" s="102"/>
      <c r="CH107" s="102"/>
      <c r="CI107" s="102"/>
      <c r="CJ107" s="102"/>
      <c r="CK107" s="102"/>
      <c r="CL107" s="102"/>
      <c r="CM107" s="60"/>
      <c r="CN107" s="60"/>
      <c r="CO107" s="60"/>
      <c r="CP107" s="90"/>
      <c r="CQ107" s="90"/>
      <c r="CR107" s="60"/>
      <c r="CS107" s="60"/>
      <c r="CT107" s="60"/>
      <c r="CU107" s="60"/>
      <c r="CV107" s="90"/>
      <c r="CW107" s="60"/>
      <c r="CX107" s="60"/>
      <c r="CY107" s="60"/>
      <c r="CZ107" s="60"/>
      <c r="DA107" s="90"/>
      <c r="DB107" s="60"/>
      <c r="DC107" s="60"/>
      <c r="DD107" s="60"/>
      <c r="DE107" s="60"/>
      <c r="DF107" s="131"/>
      <c r="DG107" s="254">
        <f t="shared" si="98"/>
        <v>180</v>
      </c>
      <c r="DH107" s="254" t="str">
        <f t="shared" si="99"/>
        <v>Thin/Burn</v>
      </c>
      <c r="DI107" s="254">
        <f t="shared" si="100"/>
        <v>6</v>
      </c>
      <c r="DJ107" s="254">
        <f t="shared" si="101"/>
        <v>215</v>
      </c>
      <c r="DK107" s="121">
        <f t="shared" si="102"/>
        <v>71.145015251340155</v>
      </c>
      <c r="DL107" s="121">
        <f t="shared" si="103"/>
        <v>14.097307955667411</v>
      </c>
      <c r="DM107" s="121">
        <f t="shared" si="104"/>
        <v>97.962595916972759</v>
      </c>
      <c r="DN107" s="121">
        <f t="shared" si="105"/>
        <v>0.9565990346431148</v>
      </c>
      <c r="DO107" s="121">
        <f t="shared" si="106"/>
        <v>9.4533010006219396</v>
      </c>
      <c r="DP107" s="121">
        <f t="shared" si="107"/>
        <v>16.657912119718095</v>
      </c>
      <c r="DQ107" s="121">
        <f t="shared" si="108"/>
        <v>0</v>
      </c>
      <c r="DR107" s="121">
        <f t="shared" si="109"/>
        <v>3.9646970634606551</v>
      </c>
      <c r="DS107" s="121">
        <f t="shared" si="110"/>
        <v>0</v>
      </c>
      <c r="DT107" s="121">
        <f t="shared" si="111"/>
        <v>0</v>
      </c>
      <c r="DU107" s="121">
        <f t="shared" si="112"/>
        <v>0</v>
      </c>
      <c r="DV107" s="122">
        <f t="shared" si="113"/>
        <v>24</v>
      </c>
      <c r="DW107" s="157"/>
      <c r="DX107" s="157">
        <f t="shared" si="114"/>
        <v>180</v>
      </c>
      <c r="DY107" s="157">
        <f t="shared" si="74"/>
        <v>324</v>
      </c>
      <c r="DZ107" s="238" t="e">
        <f>#REF!</f>
        <v>#REF!</v>
      </c>
      <c r="EA107" s="180"/>
      <c r="EB107" s="180"/>
      <c r="EC107" s="180"/>
      <c r="ED107" s="180"/>
      <c r="EE107" s="180"/>
      <c r="EF107" s="180"/>
      <c r="EG107" s="180"/>
      <c r="EH107" s="180"/>
      <c r="EI107" s="180"/>
      <c r="EJ107" s="180"/>
      <c r="EK107" s="180"/>
      <c r="EL107" s="180"/>
      <c r="EM107" s="180"/>
      <c r="EN107" s="50">
        <f t="shared" si="115"/>
        <v>0.37783231707317078</v>
      </c>
      <c r="EO107" s="50">
        <f t="shared" si="116"/>
        <v>5.5640243902439028</v>
      </c>
      <c r="EP107" s="55">
        <f t="shared" si="117"/>
        <v>7.3780487804878048</v>
      </c>
      <c r="EQ107" s="50">
        <f>4.656*AR107*(((BL107/2.54)^2)+((BM107/2.54)^2)+((BN107/2.54)^2)+((BO107)/2.54^2)+((BP107/2.54)^2)+((BQ107/2.54)^2)+((BR107/2.54)^2)+((BS107/2.54)^2)+((BT107/2.54)^2)+((BU107/2.54)^2)+((BV107/2.54)^2)+((BW107/2.54)^2)+((BX107/2.54)^2)+((BY107/2.54)^2)+((BZ107/2.54)^2))/(BI107*3.28)</f>
        <v>0</v>
      </c>
      <c r="ER107" s="50">
        <f>3.492*AR107*((CA107/2.54)^2 + (CB107/2.54)^2 + (CC107/2.54)^2 + (CD107/2.54)^2 + (CE107/2.54)^2 + (CF107/2.54)^2 + (CG107/2.54)^2 +(CH107/2.54)^2 +(CI107/2.54)^2 + (CJ107/2.54)^2 +(CK107/2.54)^2 + (CL107/2.54)^2 +(CM107/2.54)^2 + (CN107/2.54)^2 + (CO107/2.54)^2)/(BI107*3.28)</f>
        <v>1.4311349581041488</v>
      </c>
      <c r="ES107" s="50">
        <f t="shared" si="75"/>
        <v>0</v>
      </c>
      <c r="ET107" s="50">
        <f t="shared" si="76"/>
        <v>0</v>
      </c>
      <c r="EU107" s="50">
        <f t="shared" si="77"/>
        <v>0</v>
      </c>
      <c r="EV107" s="56">
        <f t="shared" si="118"/>
        <v>13.319905487804878</v>
      </c>
      <c r="EW107" s="56">
        <f t="shared" si="119"/>
        <v>1.4311349581041488</v>
      </c>
      <c r="EX107" s="56">
        <f t="shared" si="124"/>
        <v>32.015256863103069</v>
      </c>
      <c r="EY107" s="56">
        <f t="shared" si="125"/>
        <v>6.3437885800503349</v>
      </c>
      <c r="EZ107" s="56">
        <f t="shared" si="120"/>
        <v>14.751040445909027</v>
      </c>
      <c r="FA107" s="56"/>
      <c r="FB107" s="56"/>
      <c r="FC107" s="56"/>
      <c r="FD107" s="54"/>
    </row>
    <row r="108" spans="1:160" s="45" customFormat="1" ht="18" customHeight="1">
      <c r="A108" s="6"/>
      <c r="B108">
        <v>180</v>
      </c>
      <c r="C108" s="66" t="s">
        <v>390</v>
      </c>
      <c r="D108">
        <v>6</v>
      </c>
      <c r="E108" s="171">
        <v>2009</v>
      </c>
      <c r="F108">
        <v>324</v>
      </c>
      <c r="G108" s="144">
        <v>8.5517689950000015</v>
      </c>
      <c r="H108" s="144">
        <v>7.6979213850000008</v>
      </c>
      <c r="I108" s="144"/>
      <c r="J108" s="144">
        <v>7.8803305350000006</v>
      </c>
      <c r="K108" s="144">
        <v>1.8869235000000002E-2</v>
      </c>
      <c r="L108" s="144">
        <v>4.3116300150000004</v>
      </c>
      <c r="M108" s="144">
        <v>14.237024340000001</v>
      </c>
      <c r="N108" s="230"/>
      <c r="O108" s="230"/>
      <c r="P108" s="144"/>
      <c r="Q108" s="230">
        <f t="shared" si="78"/>
        <v>42.69754450500001</v>
      </c>
      <c r="R108" s="52">
        <f t="shared" si="79"/>
        <v>0.70486539778337054</v>
      </c>
      <c r="S108" s="52">
        <f t="shared" si="80"/>
        <v>1.58100033891867</v>
      </c>
      <c r="T108" s="52">
        <f t="shared" si="81"/>
        <v>1.5071168602611191</v>
      </c>
      <c r="U108" s="52">
        <f t="shared" si="82"/>
        <v>0.10056959490251603</v>
      </c>
      <c r="V108" s="52">
        <f t="shared" si="83"/>
        <v>1.3214301172235523</v>
      </c>
      <c r="W108" s="52">
        <f t="shared" si="84"/>
        <v>14.482294166690039</v>
      </c>
      <c r="X108" s="52">
        <f t="shared" si="85"/>
        <v>123.60489639527572</v>
      </c>
      <c r="Y108" s="52">
        <f t="shared" si="86"/>
        <v>1.0300383019484831</v>
      </c>
      <c r="Z108" s="52">
        <f t="shared" si="87"/>
        <v>1.0236956528737036</v>
      </c>
      <c r="AA108" s="52">
        <f t="shared" si="88"/>
        <v>1.0246583198555292</v>
      </c>
      <c r="AB108" s="52">
        <f t="shared" si="89"/>
        <v>1.0290695233938956</v>
      </c>
      <c r="AC108" s="52">
        <f t="shared" si="90"/>
        <v>0.57564051259954285</v>
      </c>
      <c r="AD108" s="52">
        <f t="shared" si="91"/>
        <v>0.56630874341189474</v>
      </c>
      <c r="AE108" s="52">
        <f t="shared" si="92"/>
        <v>0.54580840840205591</v>
      </c>
      <c r="AF108" s="52">
        <f t="shared" si="93"/>
        <v>0.40960846386147465</v>
      </c>
      <c r="AG108" s="52">
        <f t="shared" si="94"/>
        <v>0.36</v>
      </c>
      <c r="AH108" s="52">
        <f t="shared" si="95"/>
        <v>0.38480423193073732</v>
      </c>
      <c r="AI108" s="64" t="s">
        <v>152</v>
      </c>
      <c r="AJ108" s="57"/>
      <c r="AK108" s="57"/>
      <c r="AL108" s="45">
        <f t="shared" si="96"/>
        <v>324</v>
      </c>
      <c r="AM108" s="65"/>
      <c r="AN108" s="145" t="e">
        <f>#REF!</f>
        <v>#REF!</v>
      </c>
      <c r="AO108" s="149"/>
      <c r="AP108" s="183"/>
      <c r="AQ108" s="149"/>
      <c r="AR108" s="147">
        <f t="shared" si="97"/>
        <v>1</v>
      </c>
      <c r="AS108">
        <v>0</v>
      </c>
      <c r="AT108">
        <v>5</v>
      </c>
      <c r="AU108">
        <v>5</v>
      </c>
      <c r="AV108">
        <v>2</v>
      </c>
      <c r="AW108">
        <v>0</v>
      </c>
      <c r="AX108">
        <v>0</v>
      </c>
      <c r="AY108" s="229"/>
      <c r="AZ108" s="229"/>
      <c r="BA108" s="229"/>
      <c r="BB108" s="58"/>
      <c r="BC108">
        <v>2</v>
      </c>
      <c r="BD108">
        <v>1</v>
      </c>
      <c r="BE108">
        <v>1</v>
      </c>
      <c r="BF108" s="57">
        <v>2</v>
      </c>
      <c r="BG108" s="57">
        <v>2</v>
      </c>
      <c r="BH108" s="57">
        <v>3</v>
      </c>
      <c r="BI108" s="57">
        <v>11.3</v>
      </c>
      <c r="BJ108" s="189">
        <f t="shared" si="121"/>
        <v>6</v>
      </c>
      <c r="BK108" s="173">
        <f t="shared" si="122"/>
        <v>324</v>
      </c>
      <c r="BL108" s="90">
        <v>15</v>
      </c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101"/>
      <c r="CB108" s="102"/>
      <c r="CC108" s="102"/>
      <c r="CD108" s="102"/>
      <c r="CE108" s="102"/>
      <c r="CF108" s="102"/>
      <c r="CG108" s="102"/>
      <c r="CH108" s="102"/>
      <c r="CI108" s="102"/>
      <c r="CJ108" s="102"/>
      <c r="CK108" s="102"/>
      <c r="CL108" s="102"/>
      <c r="CM108" s="60"/>
      <c r="CN108" s="60"/>
      <c r="CO108" s="60"/>
      <c r="CP108" s="90"/>
      <c r="CQ108" s="90"/>
      <c r="CR108" s="60"/>
      <c r="CS108" s="60"/>
      <c r="CT108" s="60"/>
      <c r="CU108" s="60"/>
      <c r="CV108" s="90"/>
      <c r="CW108" s="60"/>
      <c r="CX108" s="60"/>
      <c r="CY108" s="60"/>
      <c r="CZ108" s="60"/>
      <c r="DA108" s="90"/>
      <c r="DB108" s="60"/>
      <c r="DC108" s="60"/>
      <c r="DD108" s="60"/>
      <c r="DE108" s="60"/>
      <c r="DF108" s="131"/>
      <c r="DG108" s="254">
        <f t="shared" si="98"/>
        <v>180</v>
      </c>
      <c r="DH108" s="254" t="str">
        <f t="shared" si="99"/>
        <v>Thin/Burn</v>
      </c>
      <c r="DI108" s="254">
        <f t="shared" si="100"/>
        <v>6</v>
      </c>
      <c r="DJ108" s="254">
        <f t="shared" si="101"/>
        <v>324</v>
      </c>
      <c r="DK108" s="121">
        <f t="shared" si="102"/>
        <v>15.810003389186701</v>
      </c>
      <c r="DL108" s="121">
        <f t="shared" si="103"/>
        <v>17.621634944584265</v>
      </c>
      <c r="DM108" s="121">
        <f t="shared" si="104"/>
        <v>52.749090109139168</v>
      </c>
      <c r="DN108" s="121">
        <f t="shared" si="105"/>
        <v>7.3584541126393441E-2</v>
      </c>
      <c r="DO108" s="121">
        <f t="shared" si="106"/>
        <v>0.47266505003109699</v>
      </c>
      <c r="DP108" s="121">
        <f t="shared" si="107"/>
        <v>3.3315824239436189</v>
      </c>
      <c r="DQ108" s="121">
        <f t="shared" si="108"/>
        <v>10.356973685205476</v>
      </c>
      <c r="DR108" s="121">
        <f t="shared" si="109"/>
        <v>0</v>
      </c>
      <c r="DS108" s="121">
        <f t="shared" si="110"/>
        <v>0</v>
      </c>
      <c r="DT108" s="121">
        <f t="shared" si="111"/>
        <v>0</v>
      </c>
      <c r="DU108" s="121">
        <f t="shared" si="112"/>
        <v>0</v>
      </c>
      <c r="DV108" s="122">
        <f t="shared" si="113"/>
        <v>2.5</v>
      </c>
      <c r="DW108" s="157"/>
      <c r="DX108" s="157">
        <f t="shared" si="114"/>
        <v>180</v>
      </c>
      <c r="DY108" s="157">
        <f t="shared" si="74"/>
        <v>134</v>
      </c>
      <c r="DZ108" s="238" t="e">
        <f>#REF!</f>
        <v>#REF!</v>
      </c>
      <c r="EA108" s="180"/>
      <c r="EB108" s="180"/>
      <c r="EC108" s="180"/>
      <c r="ED108" s="180"/>
      <c r="EE108" s="180"/>
      <c r="EF108" s="180"/>
      <c r="EG108" s="180"/>
      <c r="EH108" s="180"/>
      <c r="EI108" s="180"/>
      <c r="EJ108" s="180"/>
      <c r="EK108" s="180"/>
      <c r="EL108" s="180"/>
      <c r="EM108" s="180"/>
      <c r="EN108" s="50"/>
      <c r="EO108" s="50"/>
      <c r="EP108" s="55"/>
      <c r="EQ108" s="50"/>
      <c r="ER108" s="50"/>
      <c r="ES108" s="50">
        <f t="shared" si="75"/>
        <v>0</v>
      </c>
      <c r="ET108" s="50">
        <f t="shared" si="76"/>
        <v>0</v>
      </c>
      <c r="EU108" s="50">
        <f t="shared" si="77"/>
        <v>0</v>
      </c>
      <c r="EV108" s="56"/>
      <c r="EW108" s="56"/>
      <c r="EX108" s="56">
        <f t="shared" si="124"/>
        <v>7.1145015251340151</v>
      </c>
      <c r="EY108" s="56">
        <f t="shared" si="125"/>
        <v>7.9297357250629199</v>
      </c>
      <c r="EZ108" s="56"/>
      <c r="FA108" s="56"/>
      <c r="FB108" s="56"/>
      <c r="FC108" s="56"/>
      <c r="FD108" s="54"/>
    </row>
    <row r="109" spans="1:160" s="45" customFormat="1" ht="18" customHeight="1">
      <c r="A109" s="6"/>
      <c r="B109">
        <v>180</v>
      </c>
      <c r="C109" s="66" t="s">
        <v>390</v>
      </c>
      <c r="D109">
        <v>8</v>
      </c>
      <c r="E109" s="171">
        <v>2009</v>
      </c>
      <c r="F109">
        <v>134</v>
      </c>
      <c r="G109" s="144">
        <v>29.112461069999998</v>
      </c>
      <c r="H109" s="144"/>
      <c r="I109" s="144"/>
      <c r="J109" s="144"/>
      <c r="K109" s="144"/>
      <c r="L109" s="144"/>
      <c r="M109" s="144"/>
      <c r="N109" s="230"/>
      <c r="O109" s="230"/>
      <c r="P109" s="144"/>
      <c r="Q109" s="230">
        <f t="shared" si="78"/>
        <v>29.112461069999998</v>
      </c>
      <c r="R109" s="52">
        <f t="shared" si="79"/>
        <v>1.05</v>
      </c>
      <c r="S109" s="52">
        <f t="shared" si="80"/>
        <v>1.518</v>
      </c>
      <c r="T109" s="52">
        <f t="shared" si="81"/>
        <v>1.5720000000000001</v>
      </c>
      <c r="U109" s="52">
        <f t="shared" si="82"/>
        <v>0.08</v>
      </c>
      <c r="V109" s="52">
        <f t="shared" si="83"/>
        <v>1.32</v>
      </c>
      <c r="W109" s="52">
        <f t="shared" si="84"/>
        <v>11.56</v>
      </c>
      <c r="X109" s="52">
        <f t="shared" si="85"/>
        <v>162.56</v>
      </c>
      <c r="Y109" s="52">
        <f t="shared" si="86"/>
        <v>1.03</v>
      </c>
      <c r="Z109" s="52">
        <f t="shared" si="87"/>
        <v>1.02</v>
      </c>
      <c r="AA109" s="52">
        <f t="shared" si="88"/>
        <v>1.02</v>
      </c>
      <c r="AB109" s="52">
        <f t="shared" si="89"/>
        <v>1.01</v>
      </c>
      <c r="AC109" s="52">
        <f t="shared" si="90"/>
        <v>0.53</v>
      </c>
      <c r="AD109" s="52">
        <f t="shared" si="91"/>
        <v>0.54</v>
      </c>
      <c r="AE109" s="52">
        <f t="shared" si="92"/>
        <v>0.56999999999999995</v>
      </c>
      <c r="AF109" s="52">
        <f t="shared" si="93"/>
        <v>0.32</v>
      </c>
      <c r="AG109" s="52">
        <f t="shared" si="94"/>
        <v>0.36</v>
      </c>
      <c r="AH109" s="52">
        <f t="shared" si="95"/>
        <v>0.33999999999999997</v>
      </c>
      <c r="AI109" s="64" t="s">
        <v>152</v>
      </c>
      <c r="AJ109" s="57"/>
      <c r="AK109" s="57"/>
      <c r="AL109" s="45">
        <f t="shared" si="96"/>
        <v>134</v>
      </c>
      <c r="AM109" s="65"/>
      <c r="AN109" s="145" t="e">
        <f>#REF!</f>
        <v>#REF!</v>
      </c>
      <c r="AO109" s="149"/>
      <c r="AP109" s="183"/>
      <c r="AQ109" s="149"/>
      <c r="AR109" s="147">
        <f t="shared" si="97"/>
        <v>1</v>
      </c>
      <c r="AS109">
        <v>0</v>
      </c>
      <c r="AT109">
        <v>1</v>
      </c>
      <c r="AU109">
        <v>1</v>
      </c>
      <c r="AV109">
        <v>0</v>
      </c>
      <c r="AW109">
        <v>2</v>
      </c>
      <c r="AX109">
        <v>2</v>
      </c>
      <c r="AY109" s="229"/>
      <c r="AZ109" s="229"/>
      <c r="BA109" s="229"/>
      <c r="BB109" s="59"/>
      <c r="BC109">
        <v>17</v>
      </c>
      <c r="BD109">
        <v>7</v>
      </c>
      <c r="BE109">
        <v>0</v>
      </c>
      <c r="BF109" s="57">
        <v>2</v>
      </c>
      <c r="BG109" s="57">
        <v>2</v>
      </c>
      <c r="BH109" s="57">
        <v>3</v>
      </c>
      <c r="BI109" s="57">
        <v>11.3</v>
      </c>
      <c r="BJ109" s="189">
        <f t="shared" si="121"/>
        <v>8</v>
      </c>
      <c r="BK109" s="173">
        <f t="shared" si="122"/>
        <v>134</v>
      </c>
      <c r="BL109" s="9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101"/>
      <c r="CB109" s="102"/>
      <c r="CC109" s="102"/>
      <c r="CD109" s="102"/>
      <c r="CE109" s="102"/>
      <c r="CF109" s="102"/>
      <c r="CG109" s="102"/>
      <c r="CH109" s="102"/>
      <c r="CI109" s="102"/>
      <c r="CJ109" s="102"/>
      <c r="CK109" s="102"/>
      <c r="CL109" s="102"/>
      <c r="CM109" s="60"/>
      <c r="CN109" s="60"/>
      <c r="CO109" s="60"/>
      <c r="CP109" s="90"/>
      <c r="CQ109" s="90"/>
      <c r="CR109" s="60"/>
      <c r="CS109" s="60"/>
      <c r="CT109" s="60"/>
      <c r="CU109" s="60"/>
      <c r="CV109" s="90"/>
      <c r="CW109" s="60"/>
      <c r="CX109" s="60"/>
      <c r="CY109" s="60"/>
      <c r="CZ109" s="60"/>
      <c r="DA109" s="90"/>
      <c r="DB109" s="60"/>
      <c r="DC109" s="60"/>
      <c r="DD109" s="60"/>
      <c r="DE109" s="60"/>
      <c r="DF109" s="131"/>
      <c r="DG109" s="254">
        <f t="shared" si="98"/>
        <v>180</v>
      </c>
      <c r="DH109" s="254" t="str">
        <f t="shared" si="99"/>
        <v>Thin/Burn</v>
      </c>
      <c r="DI109" s="254">
        <f t="shared" si="100"/>
        <v>8</v>
      </c>
      <c r="DJ109" s="254">
        <f t="shared" si="101"/>
        <v>134</v>
      </c>
      <c r="DK109" s="121">
        <f t="shared" si="102"/>
        <v>0</v>
      </c>
      <c r="DL109" s="121">
        <f t="shared" si="103"/>
        <v>15.750000000000002</v>
      </c>
      <c r="DM109" s="121">
        <f t="shared" si="104"/>
        <v>23.580000000000002</v>
      </c>
      <c r="DN109" s="121">
        <f t="shared" si="105"/>
        <v>0.45807560800000008</v>
      </c>
      <c r="DO109" s="121">
        <f t="shared" si="106"/>
        <v>3.1401548640000003</v>
      </c>
      <c r="DP109" s="121">
        <f t="shared" si="107"/>
        <v>0</v>
      </c>
      <c r="DQ109" s="121">
        <f t="shared" si="108"/>
        <v>0</v>
      </c>
      <c r="DR109" s="121">
        <f t="shared" si="109"/>
        <v>0</v>
      </c>
      <c r="DS109" s="121">
        <f t="shared" si="110"/>
        <v>0</v>
      </c>
      <c r="DT109" s="121">
        <f t="shared" si="111"/>
        <v>0</v>
      </c>
      <c r="DU109" s="121">
        <f t="shared" si="112"/>
        <v>0</v>
      </c>
      <c r="DV109" s="122">
        <f t="shared" si="113"/>
        <v>1.5</v>
      </c>
      <c r="DW109" s="157"/>
      <c r="DX109" s="157">
        <f t="shared" si="114"/>
        <v>180</v>
      </c>
      <c r="DY109" s="157">
        <f t="shared" si="74"/>
        <v>319</v>
      </c>
      <c r="DZ109" s="238" t="e">
        <f>#REF!</f>
        <v>#REF!</v>
      </c>
      <c r="EA109" s="180"/>
      <c r="EB109" s="180"/>
      <c r="EC109" s="180"/>
      <c r="ED109" s="180"/>
      <c r="EE109" s="180"/>
      <c r="EF109" s="180"/>
      <c r="EG109" s="180"/>
      <c r="EH109" s="180"/>
      <c r="EI109" s="180"/>
      <c r="EJ109" s="180"/>
      <c r="EK109" s="180"/>
      <c r="EL109" s="180"/>
      <c r="EM109" s="180"/>
      <c r="EN109" s="50">
        <f t="shared" si="115"/>
        <v>0.24704420731707316</v>
      </c>
      <c r="EO109" s="50">
        <f t="shared" si="116"/>
        <v>1.9474085365853659</v>
      </c>
      <c r="EP109" s="55">
        <f t="shared" si="117"/>
        <v>0</v>
      </c>
      <c r="EQ109" s="50">
        <f>4.656*AR109*(((BL109/2.54)^2)+((BM109/2.54)^2)+((BN109/2.54)^2)+((BO109)/2.54^2)+((BP109/2.54)^2)+((BQ109/2.54)^2)+((BR109/2.54)^2)+((BS109/2.54)^2)+((BT109/2.54)^2)+((BU109/2.54)^2)+((BV109/2.54)^2)+((BW109/2.54)^2)+((BX109/2.54)^2)+((BY109/2.54)^2)+((BZ109/2.54)^2))/(BI109*3.28)</f>
        <v>0</v>
      </c>
      <c r="ER109" s="50">
        <f>3.492*AR109*((CA109/2.54)^2 + (CB109/2.54)^2 + (CC109/2.54)^2 + (CD109/2.54)^2 + (CE109/2.54)^2 + (CF109/2.54)^2 + (CG109/2.54)^2 +(CH109/2.54)^2 +(CI109/2.54)^2 + (CJ109/2.54)^2 +(CK109/2.54)^2 + (CL109/2.54)^2 +(CM109/2.54)^2 + (CN109/2.54)^2 + (CO109/2.54)^2)/(BI109*3.28)</f>
        <v>0</v>
      </c>
      <c r="ES109" s="50">
        <f t="shared" si="75"/>
        <v>0</v>
      </c>
      <c r="ET109" s="50">
        <f t="shared" si="76"/>
        <v>0</v>
      </c>
      <c r="EU109" s="50">
        <f t="shared" si="77"/>
        <v>0</v>
      </c>
      <c r="EV109" s="56">
        <f t="shared" si="118"/>
        <v>2.1944527439024393</v>
      </c>
      <c r="EW109" s="56">
        <f t="shared" si="119"/>
        <v>0</v>
      </c>
      <c r="EX109" s="56">
        <f t="shared" si="124"/>
        <v>0</v>
      </c>
      <c r="EY109" s="56">
        <f t="shared" si="125"/>
        <v>7.0875000000000012</v>
      </c>
      <c r="EZ109" s="56">
        <f t="shared" si="120"/>
        <v>2.1944527439024393</v>
      </c>
      <c r="FA109" s="56"/>
      <c r="FB109" s="56"/>
      <c r="FC109" s="56"/>
      <c r="FD109" s="54"/>
    </row>
    <row r="110" spans="1:160" s="45" customFormat="1" ht="18" customHeight="1">
      <c r="A110" s="6"/>
      <c r="B110">
        <v>180</v>
      </c>
      <c r="C110" s="66" t="s">
        <v>390</v>
      </c>
      <c r="D110">
        <v>8</v>
      </c>
      <c r="E110" s="171">
        <v>2009</v>
      </c>
      <c r="F110">
        <v>319</v>
      </c>
      <c r="G110" s="144">
        <v>29.112461069999998</v>
      </c>
      <c r="H110" s="144"/>
      <c r="I110" s="144"/>
      <c r="J110" s="144"/>
      <c r="K110" s="144"/>
      <c r="L110" s="144"/>
      <c r="M110" s="144"/>
      <c r="N110" s="230"/>
      <c r="O110" s="230"/>
      <c r="P110" s="144"/>
      <c r="Q110" s="230">
        <f t="shared" si="78"/>
        <v>29.112461069999998</v>
      </c>
      <c r="R110" s="52">
        <f t="shared" si="79"/>
        <v>1.05</v>
      </c>
      <c r="S110" s="52">
        <f t="shared" si="80"/>
        <v>1.518</v>
      </c>
      <c r="T110" s="52">
        <f t="shared" si="81"/>
        <v>1.5720000000000001</v>
      </c>
      <c r="U110" s="52">
        <f t="shared" si="82"/>
        <v>0.08</v>
      </c>
      <c r="V110" s="52">
        <f t="shared" si="83"/>
        <v>1.32</v>
      </c>
      <c r="W110" s="52">
        <f t="shared" si="84"/>
        <v>11.56</v>
      </c>
      <c r="X110" s="52">
        <f t="shared" si="85"/>
        <v>162.56</v>
      </c>
      <c r="Y110" s="52">
        <f t="shared" si="86"/>
        <v>1.03</v>
      </c>
      <c r="Z110" s="52">
        <f t="shared" si="87"/>
        <v>1.02</v>
      </c>
      <c r="AA110" s="52">
        <f t="shared" si="88"/>
        <v>1.02</v>
      </c>
      <c r="AB110" s="52">
        <f t="shared" si="89"/>
        <v>1.01</v>
      </c>
      <c r="AC110" s="52">
        <f t="shared" si="90"/>
        <v>0.53</v>
      </c>
      <c r="AD110" s="52">
        <f t="shared" si="91"/>
        <v>0.54</v>
      </c>
      <c r="AE110" s="52">
        <f t="shared" si="92"/>
        <v>0.56999999999999995</v>
      </c>
      <c r="AF110" s="52">
        <f t="shared" si="93"/>
        <v>0.32</v>
      </c>
      <c r="AG110" s="52">
        <f t="shared" si="94"/>
        <v>0.36</v>
      </c>
      <c r="AH110" s="52">
        <f t="shared" si="95"/>
        <v>0.33999999999999997</v>
      </c>
      <c r="AI110" s="64" t="s">
        <v>152</v>
      </c>
      <c r="AJ110" s="57"/>
      <c r="AK110" s="57"/>
      <c r="AL110" s="45">
        <f t="shared" si="96"/>
        <v>319</v>
      </c>
      <c r="AM110" s="65"/>
      <c r="AN110" s="145" t="e">
        <f>#REF!</f>
        <v>#REF!</v>
      </c>
      <c r="AO110" s="149"/>
      <c r="AP110" s="183"/>
      <c r="AQ110" s="149"/>
      <c r="AR110" s="147">
        <f t="shared" si="97"/>
        <v>1</v>
      </c>
      <c r="AS110">
        <v>1</v>
      </c>
      <c r="AT110">
        <v>0</v>
      </c>
      <c r="AU110">
        <v>5</v>
      </c>
      <c r="AV110">
        <v>1</v>
      </c>
      <c r="AW110">
        <v>0</v>
      </c>
      <c r="AX110">
        <v>0</v>
      </c>
      <c r="AY110" s="229"/>
      <c r="AZ110" s="229"/>
      <c r="BA110" s="229"/>
      <c r="BB110" s="58"/>
      <c r="BC110">
        <v>46</v>
      </c>
      <c r="BD110">
        <v>7</v>
      </c>
      <c r="BE110">
        <v>0</v>
      </c>
      <c r="BF110" s="57">
        <v>2</v>
      </c>
      <c r="BG110" s="57">
        <v>2</v>
      </c>
      <c r="BH110" s="57">
        <v>3</v>
      </c>
      <c r="BI110" s="57">
        <v>11.3</v>
      </c>
      <c r="BJ110" s="189">
        <f t="shared" si="121"/>
        <v>8</v>
      </c>
      <c r="BK110" s="173">
        <f t="shared" si="122"/>
        <v>319</v>
      </c>
      <c r="BL110" s="9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101"/>
      <c r="CB110" s="102"/>
      <c r="CC110" s="102"/>
      <c r="CD110" s="102"/>
      <c r="CE110" s="102"/>
      <c r="CF110" s="102"/>
      <c r="CG110" s="102"/>
      <c r="CH110" s="102"/>
      <c r="CI110" s="102"/>
      <c r="CJ110" s="102"/>
      <c r="CK110" s="102"/>
      <c r="CL110" s="102"/>
      <c r="CM110" s="60"/>
      <c r="CN110" s="60"/>
      <c r="CO110" s="60"/>
      <c r="CP110" s="90"/>
      <c r="CQ110" s="90"/>
      <c r="CR110" s="60"/>
      <c r="CS110" s="60"/>
      <c r="CT110" s="60"/>
      <c r="CU110" s="60"/>
      <c r="CV110" s="90"/>
      <c r="CW110" s="60"/>
      <c r="CX110" s="60"/>
      <c r="CY110" s="60"/>
      <c r="CZ110" s="60"/>
      <c r="DA110" s="90"/>
      <c r="DB110" s="60"/>
      <c r="DC110" s="60"/>
      <c r="DD110" s="60"/>
      <c r="DE110" s="60"/>
      <c r="DF110" s="131"/>
      <c r="DG110" s="254">
        <f t="shared" si="98"/>
        <v>180</v>
      </c>
      <c r="DH110" s="254" t="str">
        <f t="shared" si="99"/>
        <v>Thin/Burn</v>
      </c>
      <c r="DI110" s="254">
        <f t="shared" si="100"/>
        <v>8</v>
      </c>
      <c r="DJ110" s="254">
        <f t="shared" si="101"/>
        <v>319</v>
      </c>
      <c r="DK110" s="121">
        <f t="shared" si="102"/>
        <v>15.18</v>
      </c>
      <c r="DL110" s="121">
        <f t="shared" si="103"/>
        <v>0</v>
      </c>
      <c r="DM110" s="121">
        <f t="shared" si="104"/>
        <v>15.72</v>
      </c>
      <c r="DN110" s="121">
        <f t="shared" si="105"/>
        <v>1.2394987040000001</v>
      </c>
      <c r="DO110" s="121">
        <f t="shared" si="106"/>
        <v>3.1401548640000003</v>
      </c>
      <c r="DP110" s="121">
        <f t="shared" si="107"/>
        <v>0</v>
      </c>
      <c r="DQ110" s="121">
        <f t="shared" si="108"/>
        <v>0</v>
      </c>
      <c r="DR110" s="121">
        <f t="shared" si="109"/>
        <v>0</v>
      </c>
      <c r="DS110" s="121">
        <f t="shared" si="110"/>
        <v>0</v>
      </c>
      <c r="DT110" s="121">
        <f t="shared" si="111"/>
        <v>0</v>
      </c>
      <c r="DU110" s="121">
        <f t="shared" si="112"/>
        <v>0</v>
      </c>
      <c r="DV110" s="122">
        <f t="shared" si="113"/>
        <v>2.5</v>
      </c>
      <c r="DW110" s="157"/>
      <c r="DX110" s="157">
        <f t="shared" si="114"/>
        <v>180</v>
      </c>
      <c r="DY110" s="157">
        <f t="shared" si="74"/>
        <v>6</v>
      </c>
      <c r="DZ110" s="238" t="e">
        <f>#REF!</f>
        <v>#REF!</v>
      </c>
      <c r="EA110" s="180"/>
      <c r="EB110" s="180"/>
      <c r="EC110" s="180"/>
      <c r="ED110" s="180"/>
      <c r="EE110" s="180"/>
      <c r="EF110" s="180"/>
      <c r="EG110" s="180"/>
      <c r="EH110" s="180"/>
      <c r="EI110" s="180"/>
      <c r="EJ110" s="180"/>
      <c r="EK110" s="180"/>
      <c r="EL110" s="180"/>
      <c r="EM110" s="180"/>
      <c r="EN110" s="50">
        <f t="shared" si="115"/>
        <v>0.66847256097560981</v>
      </c>
      <c r="EO110" s="50">
        <f t="shared" si="116"/>
        <v>1.9474085365853659</v>
      </c>
      <c r="EP110" s="55">
        <f t="shared" si="117"/>
        <v>0</v>
      </c>
      <c r="EQ110" s="50">
        <f>4.656*AR110*(((BL110/2.54)^2)+((BM110/2.54)^2)+((BN110/2.54)^2)+((BO110)/2.54^2)+((BP110/2.54)^2)+((BQ110/2.54)^2)+((BR110/2.54)^2)+((BS110/2.54)^2)+((BT110/2.54)^2)+((BU110/2.54)^2)+((BV110/2.54)^2)+((BW110/2.54)^2)+((BX110/2.54)^2)+((BY110/2.54)^2)+((BZ110/2.54)^2))/(BI110*3.28)</f>
        <v>0</v>
      </c>
      <c r="ER110" s="50">
        <f>3.492*AR110*((CA110/2.54)^2 + (CB110/2.54)^2 + (CC110/2.54)^2 + (CD110/2.54)^2 + (CE110/2.54)^2 + (CF110/2.54)^2 + (CG110/2.54)^2 +(CH110/2.54)^2 +(CI110/2.54)^2 + (CJ110/2.54)^2 +(CK110/2.54)^2 + (CL110/2.54)^2 +(CM110/2.54)^2 + (CN110/2.54)^2 + (CO110/2.54)^2)/(BI110*3.28)</f>
        <v>0</v>
      </c>
      <c r="ES110" s="50">
        <f t="shared" si="75"/>
        <v>0</v>
      </c>
      <c r="ET110" s="50">
        <f t="shared" si="76"/>
        <v>0</v>
      </c>
      <c r="EU110" s="50">
        <f t="shared" si="77"/>
        <v>0</v>
      </c>
      <c r="EV110" s="56">
        <f t="shared" si="118"/>
        <v>2.6158810975609756</v>
      </c>
      <c r="EW110" s="56">
        <f t="shared" si="119"/>
        <v>0</v>
      </c>
      <c r="EX110" s="56">
        <f t="shared" si="124"/>
        <v>6.8310000000000004</v>
      </c>
      <c r="EY110" s="56">
        <f t="shared" si="125"/>
        <v>0</v>
      </c>
      <c r="EZ110" s="56">
        <f t="shared" si="120"/>
        <v>2.6158810975609756</v>
      </c>
      <c r="FA110" s="56"/>
      <c r="FB110" s="56"/>
      <c r="FC110" s="56"/>
      <c r="FD110" s="54"/>
    </row>
    <row r="111" spans="1:160" s="45" customFormat="1" ht="18" customHeight="1">
      <c r="A111" s="6"/>
      <c r="B111">
        <v>180</v>
      </c>
      <c r="C111" s="66" t="s">
        <v>390</v>
      </c>
      <c r="D111">
        <v>10</v>
      </c>
      <c r="E111" s="171">
        <v>2009</v>
      </c>
      <c r="F111">
        <v>6</v>
      </c>
      <c r="G111" s="144"/>
      <c r="H111" s="144">
        <v>0.85767643500000001</v>
      </c>
      <c r="I111" s="144"/>
      <c r="J111" s="144">
        <v>15.692998860000001</v>
      </c>
      <c r="K111" s="144">
        <v>10.37140335</v>
      </c>
      <c r="L111" s="144"/>
      <c r="M111" s="144"/>
      <c r="N111" s="230"/>
      <c r="O111" s="230"/>
      <c r="P111" s="80"/>
      <c r="Q111" s="230">
        <f t="shared" si="78"/>
        <v>26.922078644999999</v>
      </c>
      <c r="R111" s="52">
        <f t="shared" si="79"/>
        <v>0.32417905854089379</v>
      </c>
      <c r="S111" s="52">
        <f t="shared" si="80"/>
        <v>1.4071997349625527</v>
      </c>
      <c r="T111" s="52">
        <f t="shared" si="81"/>
        <v>1.2210828887477236</v>
      </c>
      <c r="U111" s="52">
        <f t="shared" si="82"/>
        <v>0.16142043005498397</v>
      </c>
      <c r="V111" s="52">
        <f t="shared" si="83"/>
        <v>1.4911965047730811</v>
      </c>
      <c r="W111" s="52">
        <f t="shared" si="84"/>
        <v>16.053856097939871</v>
      </c>
      <c r="X111" s="52">
        <f t="shared" si="85"/>
        <v>140.40205255968266</v>
      </c>
      <c r="Y111" s="52">
        <f t="shared" si="86"/>
        <v>1.0316580885651001</v>
      </c>
      <c r="Z111" s="52">
        <f t="shared" si="87"/>
        <v>1.0355104669370525</v>
      </c>
      <c r="AA111" s="52">
        <f t="shared" si="88"/>
        <v>1.0261476216280476</v>
      </c>
      <c r="AB111" s="52">
        <f t="shared" si="89"/>
        <v>1.0232509752925878</v>
      </c>
      <c r="AC111" s="52">
        <f t="shared" si="90"/>
        <v>0.57459048651219036</v>
      </c>
      <c r="AD111" s="52">
        <f t="shared" si="91"/>
        <v>0.57684997815665506</v>
      </c>
      <c r="AE111" s="52">
        <f t="shared" si="92"/>
        <v>0.50554621854868298</v>
      </c>
      <c r="AF111" s="52">
        <f t="shared" si="93"/>
        <v>0.41780571019314772</v>
      </c>
      <c r="AG111" s="52">
        <f t="shared" si="94"/>
        <v>0.36</v>
      </c>
      <c r="AH111" s="52">
        <f t="shared" si="95"/>
        <v>0.38890285509657385</v>
      </c>
      <c r="AI111" s="64" t="s">
        <v>152</v>
      </c>
      <c r="AJ111" s="57"/>
      <c r="AK111" s="57"/>
      <c r="AL111" s="45">
        <f t="shared" si="96"/>
        <v>6</v>
      </c>
      <c r="AM111" s="65"/>
      <c r="AN111" s="145" t="e">
        <f>#REF!</f>
        <v>#REF!</v>
      </c>
      <c r="AO111" s="149"/>
      <c r="AP111" s="183"/>
      <c r="AQ111" s="149"/>
      <c r="AR111" s="147">
        <f t="shared" si="97"/>
        <v>1</v>
      </c>
      <c r="AS111">
        <v>2</v>
      </c>
      <c r="AT111">
        <v>3</v>
      </c>
      <c r="AU111">
        <v>3</v>
      </c>
      <c r="AV111">
        <v>0</v>
      </c>
      <c r="AW111">
        <v>5</v>
      </c>
      <c r="AX111">
        <v>5</v>
      </c>
      <c r="AY111" s="229"/>
      <c r="AZ111" s="229"/>
      <c r="BA111" s="229"/>
      <c r="BB111" s="59"/>
      <c r="BC111">
        <v>2</v>
      </c>
      <c r="BD111">
        <v>0</v>
      </c>
      <c r="BE111">
        <v>0</v>
      </c>
      <c r="BF111" s="57">
        <v>2</v>
      </c>
      <c r="BG111" s="57">
        <v>2</v>
      </c>
      <c r="BH111" s="57">
        <v>3</v>
      </c>
      <c r="BI111" s="57">
        <v>11.3</v>
      </c>
      <c r="BJ111" s="189">
        <f t="shared" si="121"/>
        <v>10</v>
      </c>
      <c r="BK111" s="173">
        <f t="shared" si="122"/>
        <v>6</v>
      </c>
      <c r="BL111" s="90">
        <v>10</v>
      </c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101"/>
      <c r="CB111" s="102"/>
      <c r="CC111" s="102"/>
      <c r="CD111" s="102"/>
      <c r="CE111" s="102"/>
      <c r="CF111" s="102"/>
      <c r="CG111" s="102"/>
      <c r="CH111" s="102"/>
      <c r="CI111" s="102"/>
      <c r="CJ111" s="102"/>
      <c r="CK111" s="102"/>
      <c r="CL111" s="102"/>
      <c r="CM111" s="60"/>
      <c r="CN111" s="60"/>
      <c r="CO111" s="60"/>
      <c r="CP111" s="90"/>
      <c r="CQ111" s="90"/>
      <c r="CR111" s="60"/>
      <c r="CS111" s="60"/>
      <c r="CT111" s="60"/>
      <c r="CU111" s="60"/>
      <c r="CV111" s="90"/>
      <c r="CW111" s="60"/>
      <c r="CX111" s="60"/>
      <c r="CY111" s="60"/>
      <c r="CZ111" s="60"/>
      <c r="DA111" s="90"/>
      <c r="DB111" s="60"/>
      <c r="DC111" s="60"/>
      <c r="DD111" s="60"/>
      <c r="DE111" s="60"/>
      <c r="DF111" s="131"/>
      <c r="DG111" s="254">
        <f t="shared" si="98"/>
        <v>180</v>
      </c>
      <c r="DH111" s="254" t="str">
        <f t="shared" si="99"/>
        <v>Thin/Burn</v>
      </c>
      <c r="DI111" s="254">
        <f t="shared" si="100"/>
        <v>10</v>
      </c>
      <c r="DJ111" s="254">
        <f t="shared" si="101"/>
        <v>6</v>
      </c>
      <c r="DK111" s="121">
        <f t="shared" si="102"/>
        <v>14.071997349625526</v>
      </c>
      <c r="DL111" s="121">
        <f t="shared" si="103"/>
        <v>12.967162341635753</v>
      </c>
      <c r="DM111" s="121">
        <f t="shared" si="104"/>
        <v>61.054144437386178</v>
      </c>
      <c r="DN111" s="121">
        <f t="shared" si="105"/>
        <v>0.11807769817906111</v>
      </c>
      <c r="DO111" s="121">
        <f t="shared" si="106"/>
        <v>0</v>
      </c>
      <c r="DP111" s="121">
        <f t="shared" si="107"/>
        <v>0</v>
      </c>
      <c r="DQ111" s="121">
        <f t="shared" si="108"/>
        <v>4.6686708313312497</v>
      </c>
      <c r="DR111" s="121">
        <f t="shared" si="109"/>
        <v>0</v>
      </c>
      <c r="DS111" s="121">
        <f t="shared" si="110"/>
        <v>0</v>
      </c>
      <c r="DT111" s="121">
        <f t="shared" si="111"/>
        <v>0</v>
      </c>
      <c r="DU111" s="121">
        <f t="shared" si="112"/>
        <v>0</v>
      </c>
      <c r="DV111" s="122">
        <f t="shared" si="113"/>
        <v>4</v>
      </c>
      <c r="DW111" s="157"/>
      <c r="DX111" s="157">
        <f t="shared" si="114"/>
        <v>180</v>
      </c>
      <c r="DY111" s="157">
        <f t="shared" si="74"/>
        <v>147</v>
      </c>
      <c r="DZ111" s="238" t="e">
        <f>#REF!</f>
        <v>#REF!</v>
      </c>
      <c r="EA111" s="180"/>
      <c r="EB111" s="180"/>
      <c r="EC111" s="180"/>
      <c r="ED111" s="180"/>
      <c r="EE111" s="180"/>
      <c r="EF111" s="180"/>
      <c r="EG111" s="180"/>
      <c r="EH111" s="180"/>
      <c r="EI111" s="180"/>
      <c r="EJ111" s="180"/>
      <c r="EK111" s="180"/>
      <c r="EL111" s="180"/>
      <c r="EM111" s="180"/>
      <c r="EN111" s="50">
        <f t="shared" si="115"/>
        <v>2.9064024390243904E-2</v>
      </c>
      <c r="EO111" s="50">
        <f t="shared" si="116"/>
        <v>0</v>
      </c>
      <c r="EP111" s="55">
        <f t="shared" si="117"/>
        <v>0</v>
      </c>
      <c r="EQ111" s="50">
        <f>4.656*AR111*(((BL111/2.54)^2)+((BM111/2.54)^2)+((BN111/2.54)^2)+((BO111)/2.54^2)+((BP111/2.54)^2)+((BQ111/2.54)^2)+((BR111/2.54)^2)+((BS111/2.54)^2)+((BT111/2.54)^2)+((BU111/2.54)^2)+((BV111/2.54)^2)+((BW111/2.54)^2)+((BX111/2.54)^2)+((BY111/2.54)^2)+((BZ111/2.54)^2))/(BI111*3.28)</f>
        <v>1.947122391978434</v>
      </c>
      <c r="ER111" s="50">
        <f>3.492*AR111*((CA111/2.54)^2 + (CB111/2.54)^2 + (CC111/2.54)^2 + (CD111/2.54)^2 + (CE111/2.54)^2 + (CF111/2.54)^2 + (CG111/2.54)^2 +(CH111/2.54)^2 +(CI111/2.54)^2 + (CJ111/2.54)^2 +(CK111/2.54)^2 + (CL111/2.54)^2 +(CM111/2.54)^2 + (CN111/2.54)^2 + (CO111/2.54)^2)/(BI111*3.28)</f>
        <v>0</v>
      </c>
      <c r="ES111" s="50">
        <f t="shared" si="75"/>
        <v>0</v>
      </c>
      <c r="ET111" s="50">
        <f t="shared" si="76"/>
        <v>0</v>
      </c>
      <c r="EU111" s="50">
        <f t="shared" si="77"/>
        <v>0</v>
      </c>
      <c r="EV111" s="56">
        <f t="shared" si="118"/>
        <v>2.9064024390243904E-2</v>
      </c>
      <c r="EW111" s="56">
        <f t="shared" si="119"/>
        <v>1.947122391978434</v>
      </c>
      <c r="EX111" s="56">
        <f t="shared" si="124"/>
        <v>6.3323988073314874</v>
      </c>
      <c r="EY111" s="56">
        <f t="shared" si="125"/>
        <v>5.8352230537360885</v>
      </c>
      <c r="EZ111" s="56">
        <f t="shared" si="120"/>
        <v>1.9761864163686778</v>
      </c>
      <c r="FA111" s="56"/>
      <c r="FB111" s="56"/>
      <c r="FC111" s="56"/>
      <c r="FD111" s="54"/>
    </row>
    <row r="112" spans="1:160" s="45" customFormat="1" ht="18" customHeight="1">
      <c r="A112" s="6"/>
      <c r="B112">
        <v>180</v>
      </c>
      <c r="C112" s="66" t="s">
        <v>390</v>
      </c>
      <c r="D112">
        <v>10</v>
      </c>
      <c r="E112" s="171">
        <v>2009</v>
      </c>
      <c r="F112">
        <v>147</v>
      </c>
      <c r="G112" s="144"/>
      <c r="H112" s="144">
        <v>0.85767643500000001</v>
      </c>
      <c r="I112" s="144"/>
      <c r="J112" s="144">
        <v>15.692998860000001</v>
      </c>
      <c r="K112" s="144">
        <v>10.37140335</v>
      </c>
      <c r="L112" s="144"/>
      <c r="M112" s="144"/>
      <c r="N112" s="230"/>
      <c r="O112" s="230"/>
      <c r="P112" s="80"/>
      <c r="Q112" s="230">
        <f t="shared" si="78"/>
        <v>26.922078644999999</v>
      </c>
      <c r="R112" s="52">
        <f t="shared" si="79"/>
        <v>0.32417905854089379</v>
      </c>
      <c r="S112" s="52">
        <f t="shared" si="80"/>
        <v>1.4071997349625527</v>
      </c>
      <c r="T112" s="52">
        <f t="shared" si="81"/>
        <v>1.2210828887477236</v>
      </c>
      <c r="U112" s="52">
        <f t="shared" si="82"/>
        <v>0.16142043005498397</v>
      </c>
      <c r="V112" s="52">
        <f t="shared" si="83"/>
        <v>1.4911965047730811</v>
      </c>
      <c r="W112" s="52">
        <f t="shared" si="84"/>
        <v>16.053856097939871</v>
      </c>
      <c r="X112" s="52">
        <f t="shared" si="85"/>
        <v>140.40205255968266</v>
      </c>
      <c r="Y112" s="52">
        <f t="shared" si="86"/>
        <v>1.0316580885651001</v>
      </c>
      <c r="Z112" s="52">
        <f t="shared" si="87"/>
        <v>1.0355104669370525</v>
      </c>
      <c r="AA112" s="52">
        <f t="shared" si="88"/>
        <v>1.0261476216280476</v>
      </c>
      <c r="AB112" s="52">
        <f t="shared" si="89"/>
        <v>1.0232509752925878</v>
      </c>
      <c r="AC112" s="52">
        <f t="shared" si="90"/>
        <v>0.57459048651219036</v>
      </c>
      <c r="AD112" s="52">
        <f t="shared" si="91"/>
        <v>0.57684997815665506</v>
      </c>
      <c r="AE112" s="52">
        <f t="shared" si="92"/>
        <v>0.50554621854868298</v>
      </c>
      <c r="AF112" s="52">
        <f t="shared" si="93"/>
        <v>0.41780571019314772</v>
      </c>
      <c r="AG112" s="52">
        <f t="shared" si="94"/>
        <v>0.36</v>
      </c>
      <c r="AH112" s="52">
        <f t="shared" si="95"/>
        <v>0.38890285509657385</v>
      </c>
      <c r="AI112" s="64" t="s">
        <v>152</v>
      </c>
      <c r="AJ112" s="57"/>
      <c r="AK112" s="57"/>
      <c r="AL112" s="45">
        <f t="shared" si="96"/>
        <v>147</v>
      </c>
      <c r="AM112" s="65"/>
      <c r="AN112" s="145" t="e">
        <f>#REF!</f>
        <v>#REF!</v>
      </c>
      <c r="AO112" s="149"/>
      <c r="AP112" s="183"/>
      <c r="AQ112" s="149"/>
      <c r="AR112" s="147">
        <f t="shared" si="97"/>
        <v>1</v>
      </c>
      <c r="AS112">
        <v>0</v>
      </c>
      <c r="AT112">
        <v>1</v>
      </c>
      <c r="AU112">
        <v>4</v>
      </c>
      <c r="AV112">
        <v>1</v>
      </c>
      <c r="AW112">
        <v>0</v>
      </c>
      <c r="AX112">
        <v>2</v>
      </c>
      <c r="AY112" s="229"/>
      <c r="AZ112" s="229"/>
      <c r="BA112" s="229"/>
      <c r="BB112" s="58"/>
      <c r="BC112">
        <v>1</v>
      </c>
      <c r="BD112">
        <v>7</v>
      </c>
      <c r="BE112">
        <v>0</v>
      </c>
      <c r="BF112" s="57">
        <v>2</v>
      </c>
      <c r="BG112" s="57">
        <v>2</v>
      </c>
      <c r="BH112" s="57">
        <v>3</v>
      </c>
      <c r="BI112" s="57">
        <v>11.3</v>
      </c>
      <c r="BJ112" s="189">
        <f t="shared" si="121"/>
        <v>10</v>
      </c>
      <c r="BK112" s="173">
        <f t="shared" si="122"/>
        <v>147</v>
      </c>
      <c r="BL112" s="90">
        <v>12</v>
      </c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101"/>
      <c r="CB112" s="102"/>
      <c r="CC112" s="102"/>
      <c r="CD112" s="102"/>
      <c r="CE112" s="102"/>
      <c r="CF112" s="102"/>
      <c r="CG112" s="102"/>
      <c r="CH112" s="102"/>
      <c r="CI112" s="102"/>
      <c r="CJ112" s="102"/>
      <c r="CK112" s="102"/>
      <c r="CL112" s="102"/>
      <c r="CM112" s="60"/>
      <c r="CN112" s="60"/>
      <c r="CO112" s="60"/>
      <c r="CP112" s="90"/>
      <c r="CQ112" s="90"/>
      <c r="CR112" s="60"/>
      <c r="CS112" s="60"/>
      <c r="CT112" s="60"/>
      <c r="CU112" s="60"/>
      <c r="CV112" s="90"/>
      <c r="CW112" s="60"/>
      <c r="CX112" s="60"/>
      <c r="CY112" s="60"/>
      <c r="CZ112" s="60"/>
      <c r="DA112" s="90"/>
      <c r="DB112" s="60"/>
      <c r="DC112" s="60"/>
      <c r="DD112" s="60"/>
      <c r="DE112" s="60"/>
      <c r="DF112" s="131"/>
      <c r="DG112" s="254">
        <f t="shared" si="98"/>
        <v>180</v>
      </c>
      <c r="DH112" s="254" t="str">
        <f t="shared" si="99"/>
        <v>Thin/Burn</v>
      </c>
      <c r="DI112" s="254">
        <f t="shared" si="100"/>
        <v>10</v>
      </c>
      <c r="DJ112" s="254">
        <f t="shared" si="101"/>
        <v>147</v>
      </c>
      <c r="DK112" s="121">
        <f t="shared" si="102"/>
        <v>7.0359986748127632</v>
      </c>
      <c r="DL112" s="121">
        <f t="shared" si="103"/>
        <v>1.6208952927044691</v>
      </c>
      <c r="DM112" s="121">
        <f t="shared" si="104"/>
        <v>12.210828887477236</v>
      </c>
      <c r="DN112" s="121">
        <f t="shared" si="105"/>
        <v>5.9038849089530554E-2</v>
      </c>
      <c r="DO112" s="121">
        <f t="shared" si="106"/>
        <v>3.8471175341052213</v>
      </c>
      <c r="DP112" s="121">
        <f t="shared" si="107"/>
        <v>0</v>
      </c>
      <c r="DQ112" s="121">
        <f t="shared" si="108"/>
        <v>6.7228859971169985</v>
      </c>
      <c r="DR112" s="121">
        <f t="shared" si="109"/>
        <v>0</v>
      </c>
      <c r="DS112" s="121">
        <f t="shared" si="110"/>
        <v>0</v>
      </c>
      <c r="DT112" s="121">
        <f t="shared" si="111"/>
        <v>0</v>
      </c>
      <c r="DU112" s="121">
        <f t="shared" si="112"/>
        <v>0</v>
      </c>
      <c r="DV112" s="122">
        <f t="shared" si="113"/>
        <v>3</v>
      </c>
      <c r="DW112" s="157"/>
      <c r="DX112" s="157">
        <f t="shared" si="114"/>
        <v>180</v>
      </c>
      <c r="DY112" s="157">
        <f t="shared" si="74"/>
        <v>51</v>
      </c>
      <c r="DZ112" s="238" t="e">
        <f>#REF!</f>
        <v>#REF!</v>
      </c>
      <c r="EA112" s="180"/>
      <c r="EB112" s="180"/>
      <c r="EC112" s="180"/>
      <c r="ED112" s="180"/>
      <c r="EE112" s="180"/>
      <c r="EF112" s="180"/>
      <c r="EG112" s="180"/>
      <c r="EH112" s="180"/>
      <c r="EI112" s="180"/>
      <c r="EJ112" s="180"/>
      <c r="EK112" s="180"/>
      <c r="EL112" s="180"/>
      <c r="EM112" s="180"/>
      <c r="EN112" s="50"/>
      <c r="EO112" s="50"/>
      <c r="EP112" s="55"/>
      <c r="EQ112" s="50"/>
      <c r="ER112" s="50"/>
      <c r="ES112" s="50">
        <f t="shared" si="75"/>
        <v>0</v>
      </c>
      <c r="ET112" s="50">
        <f t="shared" si="76"/>
        <v>0</v>
      </c>
      <c r="EU112" s="50">
        <f t="shared" si="77"/>
        <v>0</v>
      </c>
      <c r="EV112" s="56"/>
      <c r="EW112" s="56"/>
      <c r="EX112" s="56">
        <f t="shared" si="124"/>
        <v>3.1661994036657437</v>
      </c>
      <c r="EY112" s="56">
        <f t="shared" si="125"/>
        <v>0.72940288171701106</v>
      </c>
      <c r="EZ112" s="56"/>
      <c r="FA112" s="56"/>
      <c r="FB112" s="56"/>
      <c r="FC112" s="56"/>
      <c r="FD112" s="54"/>
    </row>
    <row r="113" spans="1:160" s="45" customFormat="1" ht="18" customHeight="1">
      <c r="A113" s="6"/>
      <c r="B113">
        <v>180</v>
      </c>
      <c r="C113" s="66" t="s">
        <v>390</v>
      </c>
      <c r="D113">
        <v>13</v>
      </c>
      <c r="E113" s="171">
        <v>2009</v>
      </c>
      <c r="F113">
        <v>51</v>
      </c>
      <c r="G113" s="144"/>
      <c r="H113" s="144"/>
      <c r="I113" s="144"/>
      <c r="J113" s="144"/>
      <c r="K113" s="144"/>
      <c r="L113" s="144">
        <v>23.715172635000005</v>
      </c>
      <c r="M113" s="144"/>
      <c r="N113" s="230"/>
      <c r="O113" s="230"/>
      <c r="P113" s="80"/>
      <c r="Q113" s="230">
        <f t="shared" si="78"/>
        <v>23.715172635000005</v>
      </c>
      <c r="R113" s="52">
        <f t="shared" si="79"/>
        <v>0.86399999999999999</v>
      </c>
      <c r="S113" s="52">
        <f t="shared" si="80"/>
        <v>1.319</v>
      </c>
      <c r="T113" s="52">
        <f t="shared" si="81"/>
        <v>1.2949999999999999</v>
      </c>
      <c r="U113" s="52">
        <f t="shared" si="82"/>
        <v>0.06</v>
      </c>
      <c r="V113" s="52">
        <f t="shared" si="83"/>
        <v>1.37</v>
      </c>
      <c r="W113" s="52">
        <f t="shared" si="84"/>
        <v>13.47</v>
      </c>
      <c r="X113" s="52">
        <f t="shared" si="85"/>
        <v>75.69</v>
      </c>
      <c r="Y113" s="52">
        <f t="shared" si="86"/>
        <v>1.03</v>
      </c>
      <c r="Z113" s="52">
        <f t="shared" si="87"/>
        <v>1.02</v>
      </c>
      <c r="AA113" s="52">
        <f t="shared" si="88"/>
        <v>1.03</v>
      </c>
      <c r="AB113" s="52">
        <f t="shared" si="89"/>
        <v>1.04</v>
      </c>
      <c r="AC113" s="52">
        <f t="shared" si="90"/>
        <v>0.6</v>
      </c>
      <c r="AD113" s="52">
        <f t="shared" si="91"/>
        <v>0.61</v>
      </c>
      <c r="AE113" s="52">
        <f t="shared" si="92"/>
        <v>0.59</v>
      </c>
      <c r="AF113" s="52">
        <f t="shared" si="93"/>
        <v>0.35</v>
      </c>
      <c r="AG113" s="52">
        <f t="shared" si="94"/>
        <v>0.36</v>
      </c>
      <c r="AH113" s="52">
        <f t="shared" si="95"/>
        <v>0.35499999999999998</v>
      </c>
      <c r="AI113" s="64" t="s">
        <v>152</v>
      </c>
      <c r="AJ113" s="64"/>
      <c r="AK113" s="64"/>
      <c r="AL113" s="45">
        <f t="shared" si="96"/>
        <v>51</v>
      </c>
      <c r="AM113" s="65"/>
      <c r="AN113" s="145" t="e">
        <f>#REF!</f>
        <v>#REF!</v>
      </c>
      <c r="AO113" s="149"/>
      <c r="AP113" s="183"/>
      <c r="AQ113" s="149"/>
      <c r="AR113" s="147">
        <f t="shared" si="97"/>
        <v>1</v>
      </c>
      <c r="AS113">
        <v>2</v>
      </c>
      <c r="AT113">
        <v>4</v>
      </c>
      <c r="AU113">
        <v>15</v>
      </c>
      <c r="AV113">
        <v>1</v>
      </c>
      <c r="AW113">
        <v>3</v>
      </c>
      <c r="AX113">
        <v>3</v>
      </c>
      <c r="AY113" s="229"/>
      <c r="AZ113" s="229"/>
      <c r="BA113" s="229"/>
      <c r="BB113" s="150"/>
      <c r="BC113">
        <v>35</v>
      </c>
      <c r="BD113">
        <v>7</v>
      </c>
      <c r="BE113">
        <v>2</v>
      </c>
      <c r="BF113" s="57">
        <v>2</v>
      </c>
      <c r="BG113" s="57">
        <v>2</v>
      </c>
      <c r="BH113" s="57">
        <v>3</v>
      </c>
      <c r="BI113" s="57">
        <v>11.3</v>
      </c>
      <c r="BJ113" s="189">
        <f t="shared" si="121"/>
        <v>13</v>
      </c>
      <c r="BK113" s="173">
        <f t="shared" si="122"/>
        <v>51</v>
      </c>
      <c r="BL113" s="86">
        <v>14</v>
      </c>
      <c r="BM113" s="61">
        <v>30</v>
      </c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126"/>
      <c r="CA113" s="97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61"/>
      <c r="CN113" s="61"/>
      <c r="CO113" s="126"/>
      <c r="CP113" s="90"/>
      <c r="CQ113" s="90"/>
      <c r="CR113" s="69"/>
      <c r="CS113" s="69"/>
      <c r="CT113" s="69"/>
      <c r="CU113" s="69"/>
      <c r="CV113" s="90"/>
      <c r="CW113" s="69"/>
      <c r="CX113" s="69"/>
      <c r="CY113" s="69"/>
      <c r="CZ113" s="69"/>
      <c r="DA113" s="90"/>
      <c r="DB113" s="69"/>
      <c r="DC113" s="69"/>
      <c r="DD113" s="69"/>
      <c r="DE113" s="69"/>
      <c r="DF113" s="131"/>
      <c r="DG113" s="254">
        <f t="shared" si="98"/>
        <v>180</v>
      </c>
      <c r="DH113" s="254" t="str">
        <f t="shared" si="99"/>
        <v>Thin/Burn</v>
      </c>
      <c r="DI113" s="254">
        <f t="shared" si="100"/>
        <v>13</v>
      </c>
      <c r="DJ113" s="254">
        <f t="shared" si="101"/>
        <v>51</v>
      </c>
      <c r="DK113" s="121">
        <f t="shared" si="102"/>
        <v>19.785</v>
      </c>
      <c r="DL113" s="121">
        <f t="shared" si="103"/>
        <v>30.240000000000002</v>
      </c>
      <c r="DM113" s="121">
        <f t="shared" si="104"/>
        <v>64.75</v>
      </c>
      <c r="DN113" s="121">
        <f t="shared" si="105"/>
        <v>0.80074259999999997</v>
      </c>
      <c r="DO113" s="121">
        <f t="shared" si="106"/>
        <v>3.6815760660000003</v>
      </c>
      <c r="DP113" s="121">
        <f t="shared" si="107"/>
        <v>6.7341181640000016</v>
      </c>
      <c r="DQ113" s="121">
        <f t="shared" si="108"/>
        <v>43.566096991150438</v>
      </c>
      <c r="DR113" s="121">
        <f t="shared" si="109"/>
        <v>0</v>
      </c>
      <c r="DS113" s="121">
        <f t="shared" si="110"/>
        <v>0</v>
      </c>
      <c r="DT113" s="121">
        <f t="shared" si="111"/>
        <v>0</v>
      </c>
      <c r="DU113" s="121">
        <f t="shared" si="112"/>
        <v>0</v>
      </c>
      <c r="DV113" s="122">
        <f t="shared" si="113"/>
        <v>9</v>
      </c>
      <c r="DW113" s="157"/>
      <c r="DX113" s="157">
        <f t="shared" si="114"/>
        <v>180</v>
      </c>
      <c r="DY113" s="157">
        <f t="shared" si="74"/>
        <v>311</v>
      </c>
      <c r="DZ113" s="238" t="e">
        <f>#REF!</f>
        <v>#REF!</v>
      </c>
      <c r="EA113" s="180"/>
      <c r="EB113" s="180"/>
      <c r="EC113" s="180"/>
      <c r="ED113" s="180"/>
      <c r="EE113" s="180"/>
      <c r="EF113" s="180"/>
      <c r="EG113" s="180"/>
      <c r="EH113" s="180"/>
      <c r="EI113" s="180"/>
      <c r="EJ113" s="180"/>
      <c r="EK113" s="180"/>
      <c r="EL113" s="180"/>
      <c r="EM113" s="180"/>
      <c r="EN113" s="50">
        <f t="shared" si="115"/>
        <v>0.50862042682926834</v>
      </c>
      <c r="EO113" s="50">
        <f t="shared" si="116"/>
        <v>1.9474085365853659</v>
      </c>
      <c r="EP113" s="55">
        <f t="shared" si="117"/>
        <v>2.9512195121951219</v>
      </c>
      <c r="EQ113" s="50">
        <f>4.656*AR113*(((BL113/2.54)^2)+((BM113/2.54)^2)+((BN113/2.54)^2)+((BO113)/2.54^2)+((BP113/2.54)^2)+((BQ113/2.54)^2)+((BR113/2.54)^2)+((BS113/2.54)^2)+((BT113/2.54)^2)+((BU113/2.54)^2)+((BV113/2.54)^2)+((BW113/2.54)^2)+((BX113/2.54)^2)+((BY113/2.54)^2)+((BZ113/2.54)^2))/(BI113*3.28)</f>
        <v>21.340461416083635</v>
      </c>
      <c r="ER113" s="50">
        <f>3.492*AR113*((CA113/2.54)^2 + (CB113/2.54)^2 + (CC113/2.54)^2 + (CD113/2.54)^2 + (CE113/2.54)^2 + (CF113/2.54)^2 + (CG113/2.54)^2 +(CH113/2.54)^2 +(CI113/2.54)^2 + (CJ113/2.54)^2 +(CK113/2.54)^2 + (CL113/2.54)^2 +(CM113/2.54)^2 + (CN113/2.54)^2 + (CO113/2.54)^2)/(BI113*3.28)</f>
        <v>0</v>
      </c>
      <c r="ES113" s="50">
        <f t="shared" si="75"/>
        <v>0</v>
      </c>
      <c r="ET113" s="50">
        <f t="shared" si="76"/>
        <v>0</v>
      </c>
      <c r="EU113" s="50">
        <f t="shared" si="77"/>
        <v>0</v>
      </c>
      <c r="EV113" s="56">
        <f t="shared" si="118"/>
        <v>5.4072484756097561</v>
      </c>
      <c r="EW113" s="56">
        <f t="shared" si="119"/>
        <v>21.340461416083635</v>
      </c>
      <c r="EX113" s="56">
        <f t="shared" si="124"/>
        <v>8.9032499999999999</v>
      </c>
      <c r="EY113" s="56">
        <f t="shared" si="125"/>
        <v>13.608000000000001</v>
      </c>
      <c r="EZ113" s="56">
        <f t="shared" si="120"/>
        <v>26.74770989169339</v>
      </c>
      <c r="FA113" s="56"/>
      <c r="FB113" s="56"/>
      <c r="FC113" s="56"/>
      <c r="FD113" s="54"/>
    </row>
    <row r="114" spans="1:160" s="45" customFormat="1" ht="18" customHeight="1">
      <c r="A114" s="6"/>
      <c r="B114">
        <v>180</v>
      </c>
      <c r="C114" s="66" t="s">
        <v>390</v>
      </c>
      <c r="D114">
        <v>13</v>
      </c>
      <c r="E114" s="171">
        <v>2009</v>
      </c>
      <c r="F114">
        <v>311</v>
      </c>
      <c r="G114" s="144"/>
      <c r="H114" s="144"/>
      <c r="I114" s="144"/>
      <c r="J114" s="144"/>
      <c r="K114" s="144"/>
      <c r="L114" s="144">
        <v>23.715172635000005</v>
      </c>
      <c r="M114" s="144"/>
      <c r="N114" s="230"/>
      <c r="O114" s="230"/>
      <c r="P114" s="80"/>
      <c r="Q114" s="230">
        <f t="shared" si="78"/>
        <v>23.715172635000005</v>
      </c>
      <c r="R114" s="52">
        <f t="shared" si="79"/>
        <v>0.86399999999999999</v>
      </c>
      <c r="S114" s="52">
        <f t="shared" si="80"/>
        <v>1.319</v>
      </c>
      <c r="T114" s="52">
        <f t="shared" si="81"/>
        <v>1.2949999999999999</v>
      </c>
      <c r="U114" s="52">
        <f t="shared" si="82"/>
        <v>0.06</v>
      </c>
      <c r="V114" s="52">
        <f t="shared" si="83"/>
        <v>1.37</v>
      </c>
      <c r="W114" s="52">
        <f t="shared" si="84"/>
        <v>13.47</v>
      </c>
      <c r="X114" s="52">
        <f t="shared" si="85"/>
        <v>75.69</v>
      </c>
      <c r="Y114" s="52">
        <f t="shared" si="86"/>
        <v>1.03</v>
      </c>
      <c r="Z114" s="52">
        <f t="shared" si="87"/>
        <v>1.02</v>
      </c>
      <c r="AA114" s="52">
        <f t="shared" si="88"/>
        <v>1.03</v>
      </c>
      <c r="AB114" s="52">
        <f t="shared" si="89"/>
        <v>1.04</v>
      </c>
      <c r="AC114" s="52">
        <f t="shared" si="90"/>
        <v>0.6</v>
      </c>
      <c r="AD114" s="52">
        <f t="shared" si="91"/>
        <v>0.61</v>
      </c>
      <c r="AE114" s="52">
        <f t="shared" si="92"/>
        <v>0.59</v>
      </c>
      <c r="AF114" s="52">
        <f t="shared" si="93"/>
        <v>0.35</v>
      </c>
      <c r="AG114" s="52">
        <f t="shared" si="94"/>
        <v>0.36</v>
      </c>
      <c r="AH114" s="52">
        <f t="shared" si="95"/>
        <v>0.35499999999999998</v>
      </c>
      <c r="AI114" s="64" t="s">
        <v>152</v>
      </c>
      <c r="AJ114" s="64"/>
      <c r="AK114" s="64"/>
      <c r="AL114" s="45">
        <f t="shared" si="96"/>
        <v>311</v>
      </c>
      <c r="AM114" s="65"/>
      <c r="AN114" s="145" t="e">
        <f>#REF!</f>
        <v>#REF!</v>
      </c>
      <c r="AO114" s="149"/>
      <c r="AP114" s="183"/>
      <c r="AQ114" s="149"/>
      <c r="AR114" s="147">
        <f t="shared" si="97"/>
        <v>1</v>
      </c>
      <c r="AS114">
        <v>1</v>
      </c>
      <c r="AT114">
        <v>3</v>
      </c>
      <c r="AU114">
        <v>3</v>
      </c>
      <c r="AV114">
        <v>2</v>
      </c>
      <c r="AW114">
        <v>4</v>
      </c>
      <c r="AX114">
        <v>4</v>
      </c>
      <c r="AY114" s="229"/>
      <c r="AZ114" s="229"/>
      <c r="BA114" s="229"/>
      <c r="BB114" s="151"/>
      <c r="BC114">
        <v>5</v>
      </c>
      <c r="BD114">
        <v>1</v>
      </c>
      <c r="BE114">
        <v>0</v>
      </c>
      <c r="BF114" s="57">
        <v>2</v>
      </c>
      <c r="BG114" s="57">
        <v>2</v>
      </c>
      <c r="BH114" s="57">
        <v>3</v>
      </c>
      <c r="BI114" s="57">
        <v>11.3</v>
      </c>
      <c r="BJ114" s="189">
        <f t="shared" si="121"/>
        <v>13</v>
      </c>
      <c r="BK114" s="173">
        <f t="shared" si="122"/>
        <v>311</v>
      </c>
      <c r="BL114" s="86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126"/>
      <c r="CA114" s="97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61"/>
      <c r="CN114" s="61"/>
      <c r="CO114" s="126"/>
      <c r="CP114" s="90"/>
      <c r="CQ114" s="90"/>
      <c r="CR114" s="69"/>
      <c r="CS114" s="69"/>
      <c r="CT114" s="69"/>
      <c r="CU114" s="69"/>
      <c r="CV114" s="90"/>
      <c r="CW114" s="69"/>
      <c r="CX114" s="69"/>
      <c r="CY114" s="69"/>
      <c r="CZ114" s="69"/>
      <c r="DA114" s="90"/>
      <c r="DB114" s="69"/>
      <c r="DC114" s="69"/>
      <c r="DD114" s="69"/>
      <c r="DE114" s="69"/>
      <c r="DF114" s="131"/>
      <c r="DG114" s="254">
        <f t="shared" si="98"/>
        <v>180</v>
      </c>
      <c r="DH114" s="254" t="str">
        <f t="shared" si="99"/>
        <v>Thin/Burn</v>
      </c>
      <c r="DI114" s="254">
        <f t="shared" si="100"/>
        <v>13</v>
      </c>
      <c r="DJ114" s="254">
        <f t="shared" si="101"/>
        <v>311</v>
      </c>
      <c r="DK114" s="121">
        <f t="shared" si="102"/>
        <v>19.785</v>
      </c>
      <c r="DL114" s="121">
        <f t="shared" si="103"/>
        <v>30.240000000000002</v>
      </c>
      <c r="DM114" s="121">
        <f t="shared" si="104"/>
        <v>64.75</v>
      </c>
      <c r="DN114" s="121">
        <f t="shared" si="105"/>
        <v>0.11439179999999999</v>
      </c>
      <c r="DO114" s="121">
        <f t="shared" si="106"/>
        <v>0.52593943799999998</v>
      </c>
      <c r="DP114" s="121">
        <f t="shared" si="107"/>
        <v>0</v>
      </c>
      <c r="DQ114" s="121">
        <f t="shared" si="108"/>
        <v>0</v>
      </c>
      <c r="DR114" s="121">
        <f t="shared" si="109"/>
        <v>0</v>
      </c>
      <c r="DS114" s="121">
        <f t="shared" si="110"/>
        <v>0</v>
      </c>
      <c r="DT114" s="121">
        <f t="shared" si="111"/>
        <v>0</v>
      </c>
      <c r="DU114" s="121">
        <f t="shared" si="112"/>
        <v>0</v>
      </c>
      <c r="DV114" s="122">
        <f t="shared" si="113"/>
        <v>3.5</v>
      </c>
      <c r="DW114" s="157"/>
      <c r="DX114" s="157">
        <f t="shared" si="114"/>
        <v>180</v>
      </c>
      <c r="DY114" s="157">
        <f t="shared" si="74"/>
        <v>17</v>
      </c>
      <c r="DZ114" s="238" t="e">
        <f>#REF!</f>
        <v>#REF!</v>
      </c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50">
        <f t="shared" si="115"/>
        <v>7.2660060975609758E-2</v>
      </c>
      <c r="EO114" s="50">
        <f t="shared" si="116"/>
        <v>0.27820121951219512</v>
      </c>
      <c r="EP114" s="55">
        <f t="shared" si="117"/>
        <v>0</v>
      </c>
      <c r="EQ114" s="50">
        <f>4.656*AR114*(((BL114/2.54)^2)+((BM114/2.54)^2)+((BN114/2.54)^2)+((BO114)/2.54^2)+((BP114/2.54)^2)+((BQ114/2.54)^2)+((BR114/2.54)^2)+((BS114/2.54)^2)+((BT114/2.54)^2)+((BU114/2.54)^2)+((BV114/2.54)^2)+((BW114/2.54)^2)+((BX114/2.54)^2)+((BY114/2.54)^2)+((BZ114/2.54)^2))/(BI114*3.28)</f>
        <v>0</v>
      </c>
      <c r="ER114" s="50">
        <f>3.492*AR114*((CA114/2.54)^2 + (CB114/2.54)^2 + (CC114/2.54)^2 + (CD114/2.54)^2 + (CE114/2.54)^2 + (CF114/2.54)^2 + (CG114/2.54)^2 +(CH114/2.54)^2 +(CI114/2.54)^2 + (CJ114/2.54)^2 +(CK114/2.54)^2 + (CL114/2.54)^2 +(CM114/2.54)^2 + (CN114/2.54)^2 + (CO114/2.54)^2)/(BI114*3.28)</f>
        <v>0</v>
      </c>
      <c r="ES114" s="50">
        <f t="shared" si="75"/>
        <v>0</v>
      </c>
      <c r="ET114" s="50">
        <f t="shared" si="76"/>
        <v>0</v>
      </c>
      <c r="EU114" s="50">
        <f t="shared" si="77"/>
        <v>0</v>
      </c>
      <c r="EV114" s="56">
        <f t="shared" si="118"/>
        <v>0.35086128048780485</v>
      </c>
      <c r="EW114" s="56">
        <f t="shared" si="119"/>
        <v>0</v>
      </c>
      <c r="EX114" s="56">
        <f t="shared" si="124"/>
        <v>8.9032499999999999</v>
      </c>
      <c r="EY114" s="56">
        <f t="shared" si="125"/>
        <v>13.608000000000001</v>
      </c>
      <c r="EZ114" s="56">
        <f t="shared" si="120"/>
        <v>0.35086128048780485</v>
      </c>
      <c r="FA114" s="56"/>
      <c r="FB114" s="56"/>
      <c r="FC114" s="56"/>
      <c r="FD114" s="54"/>
    </row>
    <row r="115" spans="1:160" s="45" customFormat="1" ht="18" customHeight="1">
      <c r="A115" s="6"/>
      <c r="B115">
        <v>180</v>
      </c>
      <c r="C115" s="66" t="s">
        <v>390</v>
      </c>
      <c r="D115">
        <v>18</v>
      </c>
      <c r="E115" s="171">
        <v>2009</v>
      </c>
      <c r="F115">
        <v>17</v>
      </c>
      <c r="G115" s="144">
        <v>1.2968721150000002</v>
      </c>
      <c r="H115" s="144">
        <v>1.2512403750000001</v>
      </c>
      <c r="I115" s="144"/>
      <c r="J115" s="144"/>
      <c r="K115" s="144">
        <v>16.592458574999998</v>
      </c>
      <c r="L115" s="144"/>
      <c r="M115" s="144">
        <v>2.0358353400000007</v>
      </c>
      <c r="N115" s="230"/>
      <c r="O115" s="230"/>
      <c r="P115" s="80"/>
      <c r="Q115" s="230">
        <f t="shared" si="78"/>
        <v>21.176406405000002</v>
      </c>
      <c r="R115" s="52">
        <f t="shared" si="79"/>
        <v>0.39085126513324481</v>
      </c>
      <c r="S115" s="52">
        <f t="shared" si="80"/>
        <v>1.4586902836617051</v>
      </c>
      <c r="T115" s="52">
        <f t="shared" si="81"/>
        <v>1.3168166699582662</v>
      </c>
      <c r="U115" s="52">
        <f t="shared" si="82"/>
        <v>0.20196661483556372</v>
      </c>
      <c r="V115" s="52">
        <f t="shared" si="83"/>
        <v>1.4988851676814992</v>
      </c>
      <c r="W115" s="52">
        <f t="shared" si="84"/>
        <v>18.41402354003651</v>
      </c>
      <c r="X115" s="52">
        <f t="shared" si="85"/>
        <v>105.26816480807192</v>
      </c>
      <c r="Y115" s="52">
        <f t="shared" si="86"/>
        <v>1.0215737832903571</v>
      </c>
      <c r="Z115" s="52">
        <f t="shared" si="87"/>
        <v>1.0278353514083873</v>
      </c>
      <c r="AA115" s="52">
        <f t="shared" si="88"/>
        <v>1.0205908653012554</v>
      </c>
      <c r="AB115" s="52">
        <f t="shared" si="89"/>
        <v>1.0139156961084022</v>
      </c>
      <c r="AC115" s="52">
        <f t="shared" si="90"/>
        <v>0.55402274263493012</v>
      </c>
      <c r="AD115" s="52">
        <f t="shared" si="91"/>
        <v>0.55855481162314791</v>
      </c>
      <c r="AE115" s="52">
        <f t="shared" si="92"/>
        <v>0.49445462831350484</v>
      </c>
      <c r="AF115" s="52">
        <f t="shared" si="93"/>
        <v>0.40242114301026516</v>
      </c>
      <c r="AG115" s="52">
        <f t="shared" si="94"/>
        <v>0.36</v>
      </c>
      <c r="AH115" s="52">
        <f t="shared" si="95"/>
        <v>0.3812105715051326</v>
      </c>
      <c r="AI115" s="64" t="s">
        <v>152</v>
      </c>
      <c r="AJ115" s="64"/>
      <c r="AK115" s="64"/>
      <c r="AL115" s="45">
        <f t="shared" si="96"/>
        <v>17</v>
      </c>
      <c r="AM115" s="65"/>
      <c r="AN115" s="145" t="e">
        <f>#REF!</f>
        <v>#REF!</v>
      </c>
      <c r="AO115" s="149"/>
      <c r="AP115" s="183"/>
      <c r="AQ115" s="149"/>
      <c r="AR115" s="147">
        <f t="shared" si="97"/>
        <v>1</v>
      </c>
      <c r="AS115">
        <v>0</v>
      </c>
      <c r="AT115">
        <v>6</v>
      </c>
      <c r="AU115">
        <v>6</v>
      </c>
      <c r="AV115">
        <v>0</v>
      </c>
      <c r="AW115">
        <v>2</v>
      </c>
      <c r="AX115">
        <v>2</v>
      </c>
      <c r="AY115" s="229"/>
      <c r="AZ115" s="229"/>
      <c r="BA115" s="229"/>
      <c r="BB115" s="150"/>
      <c r="BC115">
        <v>0</v>
      </c>
      <c r="BD115">
        <v>0</v>
      </c>
      <c r="BE115">
        <v>0</v>
      </c>
      <c r="BF115" s="57">
        <v>2</v>
      </c>
      <c r="BG115" s="57">
        <v>2</v>
      </c>
      <c r="BH115" s="57">
        <v>3</v>
      </c>
      <c r="BI115" s="57">
        <v>11.3</v>
      </c>
      <c r="BJ115" s="189">
        <f t="shared" si="121"/>
        <v>18</v>
      </c>
      <c r="BK115" s="173">
        <f t="shared" si="122"/>
        <v>17</v>
      </c>
      <c r="BL115" s="86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126"/>
      <c r="CA115" s="97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61"/>
      <c r="CN115" s="61"/>
      <c r="CO115" s="126"/>
      <c r="CP115" s="90"/>
      <c r="CQ115" s="90"/>
      <c r="CR115" s="69"/>
      <c r="CS115" s="69"/>
      <c r="CT115" s="69"/>
      <c r="CU115" s="69"/>
      <c r="CV115" s="90"/>
      <c r="CW115" s="69"/>
      <c r="CX115" s="69"/>
      <c r="CY115" s="69"/>
      <c r="CZ115" s="69"/>
      <c r="DA115" s="90"/>
      <c r="DB115" s="69"/>
      <c r="DC115" s="69"/>
      <c r="DD115" s="69"/>
      <c r="DE115" s="69"/>
      <c r="DF115" s="131"/>
      <c r="DG115" s="254">
        <f t="shared" si="98"/>
        <v>180</v>
      </c>
      <c r="DH115" s="254" t="str">
        <f t="shared" si="99"/>
        <v>Thin/Burn</v>
      </c>
      <c r="DI115" s="254">
        <f t="shared" si="100"/>
        <v>18</v>
      </c>
      <c r="DJ115" s="254">
        <f t="shared" si="101"/>
        <v>17</v>
      </c>
      <c r="DK115" s="121">
        <f t="shared" si="102"/>
        <v>0</v>
      </c>
      <c r="DL115" s="121">
        <f t="shared" si="103"/>
        <v>15.634050605329792</v>
      </c>
      <c r="DM115" s="121">
        <f t="shared" si="104"/>
        <v>52.672666798330646</v>
      </c>
      <c r="DN115" s="121">
        <f t="shared" si="105"/>
        <v>0</v>
      </c>
      <c r="DO115" s="121">
        <f t="shared" si="106"/>
        <v>0</v>
      </c>
      <c r="DP115" s="121">
        <f t="shared" si="107"/>
        <v>0</v>
      </c>
      <c r="DQ115" s="121">
        <f t="shared" si="108"/>
        <v>0</v>
      </c>
      <c r="DR115" s="121">
        <f t="shared" si="109"/>
        <v>0</v>
      </c>
      <c r="DS115" s="121">
        <f t="shared" si="110"/>
        <v>0</v>
      </c>
      <c r="DT115" s="121">
        <f t="shared" si="111"/>
        <v>0</v>
      </c>
      <c r="DU115" s="121">
        <f t="shared" si="112"/>
        <v>0</v>
      </c>
      <c r="DV115" s="122">
        <f t="shared" si="113"/>
        <v>4</v>
      </c>
      <c r="DW115" s="157"/>
      <c r="DX115" s="157">
        <f t="shared" si="114"/>
        <v>180</v>
      </c>
      <c r="DY115" s="157">
        <f t="shared" si="74"/>
        <v>89</v>
      </c>
      <c r="DZ115" s="238" t="e">
        <f>#REF!</f>
        <v>#REF!</v>
      </c>
      <c r="EA115" s="180"/>
      <c r="EB115" s="180"/>
      <c r="EC115" s="180"/>
      <c r="ED115" s="180"/>
      <c r="EE115" s="180"/>
      <c r="EF115" s="180"/>
      <c r="EG115" s="180"/>
      <c r="EH115" s="180"/>
      <c r="EI115" s="180"/>
      <c r="EJ115" s="180"/>
      <c r="EK115" s="180"/>
      <c r="EL115" s="180"/>
      <c r="EM115" s="180"/>
      <c r="EN115" s="50">
        <f t="shared" si="115"/>
        <v>0</v>
      </c>
      <c r="EO115" s="50">
        <f t="shared" si="116"/>
        <v>0</v>
      </c>
      <c r="EP115" s="55">
        <f t="shared" si="117"/>
        <v>0</v>
      </c>
      <c r="EQ115" s="50">
        <f>4.656*AR115*(((BL115/2.54)^2)+((BM115/2.54)^2)+((BN115/2.54)^2)+((BO115)/2.54^2)+((BP115/2.54)^2)+((BQ115/2.54)^2)+((BR115/2.54)^2)+((BS115/2.54)^2)+((BT115/2.54)^2)+((BU115/2.54)^2)+((BV115/2.54)^2)+((BW115/2.54)^2)+((BX115/2.54)^2)+((BY115/2.54)^2)+((BZ115/2.54)^2))/(BI115*3.28)</f>
        <v>0</v>
      </c>
      <c r="ER115" s="50">
        <f>3.492*AR115*((CA115/2.54)^2 + (CB115/2.54)^2 + (CC115/2.54)^2 + (CD115/2.54)^2 + (CE115/2.54)^2 + (CF115/2.54)^2 + (CG115/2.54)^2 +(CH115/2.54)^2 +(CI115/2.54)^2 + (CJ115/2.54)^2 +(CK115/2.54)^2 + (CL115/2.54)^2 +(CM115/2.54)^2 + (CN115/2.54)^2 + (CO115/2.54)^2)/(BI115*3.28)</f>
        <v>0</v>
      </c>
      <c r="ES115" s="50">
        <f t="shared" si="75"/>
        <v>0</v>
      </c>
      <c r="ET115" s="50">
        <f t="shared" si="76"/>
        <v>0</v>
      </c>
      <c r="EU115" s="50">
        <f t="shared" si="77"/>
        <v>0</v>
      </c>
      <c r="EV115" s="56">
        <f t="shared" si="118"/>
        <v>0</v>
      </c>
      <c r="EW115" s="56">
        <f t="shared" si="119"/>
        <v>0</v>
      </c>
      <c r="EX115" s="56">
        <f t="shared" si="124"/>
        <v>0</v>
      </c>
      <c r="EY115" s="56">
        <f t="shared" si="125"/>
        <v>7.0353227723984064</v>
      </c>
      <c r="EZ115" s="56">
        <f t="shared" si="120"/>
        <v>0</v>
      </c>
      <c r="FA115" s="56"/>
      <c r="FB115" s="56"/>
      <c r="FC115" s="56"/>
      <c r="FD115" s="54"/>
    </row>
    <row r="116" spans="1:160" s="45" customFormat="1" ht="18" customHeight="1">
      <c r="A116" s="6"/>
      <c r="B116">
        <v>180</v>
      </c>
      <c r="C116" s="66" t="s">
        <v>390</v>
      </c>
      <c r="D116">
        <v>18</v>
      </c>
      <c r="E116" s="171">
        <v>2009</v>
      </c>
      <c r="F116">
        <v>89</v>
      </c>
      <c r="G116" s="144">
        <v>1.2968721150000002</v>
      </c>
      <c r="H116" s="144">
        <v>1.2512403750000001</v>
      </c>
      <c r="I116" s="144"/>
      <c r="J116" s="144"/>
      <c r="K116" s="144">
        <v>16.592458574999998</v>
      </c>
      <c r="L116" s="144"/>
      <c r="M116" s="144">
        <v>2.0358353400000007</v>
      </c>
      <c r="N116" s="230"/>
      <c r="O116" s="230"/>
      <c r="P116" s="80"/>
      <c r="Q116" s="230">
        <f t="shared" si="78"/>
        <v>21.176406405000002</v>
      </c>
      <c r="R116" s="52">
        <f t="shared" si="79"/>
        <v>0.39085126513324481</v>
      </c>
      <c r="S116" s="52">
        <f t="shared" si="80"/>
        <v>1.4586902836617051</v>
      </c>
      <c r="T116" s="52">
        <f t="shared" si="81"/>
        <v>1.3168166699582662</v>
      </c>
      <c r="U116" s="52">
        <f t="shared" si="82"/>
        <v>0.20196661483556372</v>
      </c>
      <c r="V116" s="52">
        <f t="shared" si="83"/>
        <v>1.4988851676814992</v>
      </c>
      <c r="W116" s="52">
        <f t="shared" si="84"/>
        <v>18.41402354003651</v>
      </c>
      <c r="X116" s="52">
        <f t="shared" si="85"/>
        <v>105.26816480807192</v>
      </c>
      <c r="Y116" s="52">
        <f t="shared" si="86"/>
        <v>1.0215737832903571</v>
      </c>
      <c r="Z116" s="52">
        <f t="shared" si="87"/>
        <v>1.0278353514083873</v>
      </c>
      <c r="AA116" s="52">
        <f t="shared" si="88"/>
        <v>1.0205908653012554</v>
      </c>
      <c r="AB116" s="52">
        <f t="shared" si="89"/>
        <v>1.0139156961084022</v>
      </c>
      <c r="AC116" s="52">
        <f t="shared" si="90"/>
        <v>0.55402274263493012</v>
      </c>
      <c r="AD116" s="52">
        <f t="shared" si="91"/>
        <v>0.55855481162314791</v>
      </c>
      <c r="AE116" s="52">
        <f t="shared" si="92"/>
        <v>0.49445462831350484</v>
      </c>
      <c r="AF116" s="52">
        <f t="shared" si="93"/>
        <v>0.40242114301026516</v>
      </c>
      <c r="AG116" s="52">
        <f t="shared" si="94"/>
        <v>0.36</v>
      </c>
      <c r="AH116" s="52">
        <f t="shared" si="95"/>
        <v>0.3812105715051326</v>
      </c>
      <c r="AI116" s="64" t="s">
        <v>152</v>
      </c>
      <c r="AJ116" s="64"/>
      <c r="AK116" s="64"/>
      <c r="AL116" s="45">
        <f t="shared" si="96"/>
        <v>89</v>
      </c>
      <c r="AM116" s="65"/>
      <c r="AN116" s="145" t="e">
        <f>#REF!</f>
        <v>#REF!</v>
      </c>
      <c r="AO116" s="149"/>
      <c r="AP116" s="183"/>
      <c r="AQ116" s="149"/>
      <c r="AR116" s="147">
        <f t="shared" si="97"/>
        <v>1</v>
      </c>
      <c r="AS116">
        <v>0</v>
      </c>
      <c r="AT116">
        <v>4</v>
      </c>
      <c r="AU116">
        <v>4</v>
      </c>
      <c r="AV116">
        <v>0</v>
      </c>
      <c r="AW116">
        <v>1</v>
      </c>
      <c r="AX116">
        <v>1</v>
      </c>
      <c r="AY116" s="229"/>
      <c r="AZ116" s="229"/>
      <c r="BA116" s="229"/>
      <c r="BB116" s="151"/>
      <c r="BC116">
        <v>2</v>
      </c>
      <c r="BD116">
        <v>0</v>
      </c>
      <c r="BE116">
        <v>0</v>
      </c>
      <c r="BF116" s="57">
        <v>2</v>
      </c>
      <c r="BG116" s="57">
        <v>2</v>
      </c>
      <c r="BH116" s="57">
        <v>3</v>
      </c>
      <c r="BI116" s="57">
        <v>11.3</v>
      </c>
      <c r="BJ116" s="189">
        <f t="shared" si="121"/>
        <v>18</v>
      </c>
      <c r="BK116" s="173">
        <f t="shared" si="122"/>
        <v>89</v>
      </c>
      <c r="BL116" s="86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126"/>
      <c r="CA116" s="97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61"/>
      <c r="CN116" s="61"/>
      <c r="CO116" s="126"/>
      <c r="CP116" s="90"/>
      <c r="CQ116" s="90"/>
      <c r="CR116" s="69"/>
      <c r="CS116" s="69"/>
      <c r="CT116" s="69"/>
      <c r="CU116" s="69"/>
      <c r="CV116" s="90"/>
      <c r="CW116" s="69"/>
      <c r="CX116" s="69"/>
      <c r="CY116" s="69"/>
      <c r="CZ116" s="69"/>
      <c r="DA116" s="90"/>
      <c r="DB116" s="69"/>
      <c r="DC116" s="69"/>
      <c r="DD116" s="69"/>
      <c r="DE116" s="69"/>
      <c r="DF116" s="131"/>
      <c r="DG116" s="254">
        <f t="shared" si="98"/>
        <v>180</v>
      </c>
      <c r="DH116" s="254" t="str">
        <f t="shared" si="99"/>
        <v>Thin/Burn</v>
      </c>
      <c r="DI116" s="254">
        <f t="shared" si="100"/>
        <v>18</v>
      </c>
      <c r="DJ116" s="254">
        <f t="shared" si="101"/>
        <v>89</v>
      </c>
      <c r="DK116" s="121">
        <f t="shared" si="102"/>
        <v>0</v>
      </c>
      <c r="DL116" s="121">
        <f t="shared" si="103"/>
        <v>9.7712816283311206</v>
      </c>
      <c r="DM116" s="121">
        <f t="shared" si="104"/>
        <v>32.920416748956654</v>
      </c>
      <c r="DN116" s="121">
        <f t="shared" si="105"/>
        <v>0.1410561668833086</v>
      </c>
      <c r="DO116" s="121">
        <f t="shared" si="106"/>
        <v>0</v>
      </c>
      <c r="DP116" s="121">
        <f t="shared" si="107"/>
        <v>0</v>
      </c>
      <c r="DQ116" s="121">
        <f t="shared" si="108"/>
        <v>0</v>
      </c>
      <c r="DR116" s="121">
        <f t="shared" si="109"/>
        <v>0</v>
      </c>
      <c r="DS116" s="121">
        <f t="shared" si="110"/>
        <v>0</v>
      </c>
      <c r="DT116" s="121">
        <f t="shared" si="111"/>
        <v>0</v>
      </c>
      <c r="DU116" s="121">
        <f t="shared" si="112"/>
        <v>0</v>
      </c>
      <c r="DV116" s="122">
        <f t="shared" si="113"/>
        <v>2.5</v>
      </c>
      <c r="DW116" s="157"/>
      <c r="DX116" s="157">
        <f t="shared" si="114"/>
        <v>180</v>
      </c>
      <c r="DY116" s="157">
        <f t="shared" si="74"/>
        <v>13</v>
      </c>
      <c r="DZ116" s="238" t="e">
        <f>#REF!</f>
        <v>#REF!</v>
      </c>
      <c r="EA116" s="180"/>
      <c r="EB116" s="180"/>
      <c r="EC116" s="180"/>
      <c r="ED116" s="180"/>
      <c r="EE116" s="180"/>
      <c r="EF116" s="180"/>
      <c r="EG116" s="180"/>
      <c r="EH116" s="180"/>
      <c r="EI116" s="180"/>
      <c r="EJ116" s="180"/>
      <c r="EK116" s="180"/>
      <c r="EL116" s="180"/>
      <c r="EM116" s="180"/>
      <c r="EN116" s="50"/>
      <c r="EO116" s="50"/>
      <c r="EP116" s="55"/>
      <c r="EQ116" s="50"/>
      <c r="ER116" s="50"/>
      <c r="ES116" s="50">
        <f t="shared" si="75"/>
        <v>0</v>
      </c>
      <c r="ET116" s="50">
        <f t="shared" si="76"/>
        <v>0</v>
      </c>
      <c r="EU116" s="50">
        <f t="shared" si="77"/>
        <v>0</v>
      </c>
      <c r="EV116" s="56"/>
      <c r="EW116" s="56"/>
      <c r="EX116" s="56">
        <f t="shared" si="124"/>
        <v>0</v>
      </c>
      <c r="EY116" s="56">
        <f t="shared" si="125"/>
        <v>4.3970767327490048</v>
      </c>
      <c r="EZ116" s="56"/>
      <c r="FA116" s="56"/>
      <c r="FB116" s="56"/>
      <c r="FC116" s="56"/>
      <c r="FD116" s="54"/>
    </row>
    <row r="117" spans="1:160" s="45" customFormat="1" ht="18" customHeight="1">
      <c r="A117" s="6"/>
      <c r="B117">
        <v>180</v>
      </c>
      <c r="C117" s="66" t="s">
        <v>390</v>
      </c>
      <c r="D117">
        <v>23</v>
      </c>
      <c r="E117" s="171">
        <v>2009</v>
      </c>
      <c r="F117">
        <v>13</v>
      </c>
      <c r="G117" s="144">
        <v>2.46442812</v>
      </c>
      <c r="H117" s="144">
        <v>34.481160944999999</v>
      </c>
      <c r="I117" s="144"/>
      <c r="J117" s="144"/>
      <c r="K117" s="144"/>
      <c r="L117" s="144"/>
      <c r="M117" s="144">
        <v>11.713671585</v>
      </c>
      <c r="N117" s="230"/>
      <c r="O117" s="230"/>
      <c r="P117" s="80"/>
      <c r="Q117" s="230">
        <f t="shared" si="78"/>
        <v>48.65926065</v>
      </c>
      <c r="R117" s="52">
        <f t="shared" si="79"/>
        <v>1.0447687243512402</v>
      </c>
      <c r="S117" s="52">
        <f t="shared" si="80"/>
        <v>1.6851031159838432</v>
      </c>
      <c r="T117" s="52">
        <f t="shared" si="81"/>
        <v>1.6497113683777274</v>
      </c>
      <c r="U117" s="52">
        <f t="shared" si="82"/>
        <v>9.6715389054108022E-2</v>
      </c>
      <c r="V117" s="52">
        <f t="shared" si="83"/>
        <v>1.2465946234953735</v>
      </c>
      <c r="W117" s="52">
        <f t="shared" si="84"/>
        <v>18.594100759021703</v>
      </c>
      <c r="X117" s="52">
        <f t="shared" si="85"/>
        <v>88.806044375128621</v>
      </c>
      <c r="Y117" s="52">
        <f t="shared" si="86"/>
        <v>1.0229137515686852</v>
      </c>
      <c r="Z117" s="52">
        <f t="shared" si="87"/>
        <v>1.02</v>
      </c>
      <c r="AA117" s="52">
        <f t="shared" si="88"/>
        <v>1.0270862484313148</v>
      </c>
      <c r="AB117" s="52">
        <f t="shared" si="89"/>
        <v>1.0478385273122723</v>
      </c>
      <c r="AC117" s="52">
        <f t="shared" si="90"/>
        <v>0.58455391636638021</v>
      </c>
      <c r="AD117" s="52">
        <f t="shared" si="91"/>
        <v>0.5472218554670949</v>
      </c>
      <c r="AE117" s="52">
        <f t="shared" si="92"/>
        <v>0.54619836251457721</v>
      </c>
      <c r="AF117" s="52">
        <f t="shared" si="93"/>
        <v>0.41988551321730772</v>
      </c>
      <c r="AG117" s="52">
        <f t="shared" si="94"/>
        <v>0.36</v>
      </c>
      <c r="AH117" s="52">
        <f t="shared" si="95"/>
        <v>0.38994275660865385</v>
      </c>
      <c r="AI117" s="64" t="s">
        <v>152</v>
      </c>
      <c r="AJ117" s="64"/>
      <c r="AK117" s="64"/>
      <c r="AL117" s="45">
        <f t="shared" si="96"/>
        <v>13</v>
      </c>
      <c r="AM117" s="65"/>
      <c r="AN117" s="145" t="e">
        <f>#REF!</f>
        <v>#REF!</v>
      </c>
      <c r="AO117" s="149"/>
      <c r="AP117" s="183"/>
      <c r="AQ117" s="149"/>
      <c r="AR117" s="147">
        <f t="shared" si="97"/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s="229"/>
      <c r="AZ117" s="229"/>
      <c r="BA117" s="229"/>
      <c r="BB117" s="150"/>
      <c r="BC117">
        <v>5</v>
      </c>
      <c r="BD117">
        <v>0</v>
      </c>
      <c r="BE117">
        <v>0</v>
      </c>
      <c r="BF117" s="57">
        <v>2</v>
      </c>
      <c r="BG117" s="57">
        <v>2</v>
      </c>
      <c r="BH117" s="57">
        <v>3</v>
      </c>
      <c r="BI117" s="57">
        <v>11.3</v>
      </c>
      <c r="BJ117" s="189">
        <f t="shared" si="121"/>
        <v>23</v>
      </c>
      <c r="BK117" s="173">
        <f t="shared" si="122"/>
        <v>13</v>
      </c>
      <c r="BL117" s="86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126"/>
      <c r="CA117" s="97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61"/>
      <c r="CN117" s="61"/>
      <c r="CO117" s="126"/>
      <c r="CP117" s="90"/>
      <c r="CQ117" s="90"/>
      <c r="CR117" s="69"/>
      <c r="CS117" s="69"/>
      <c r="CT117" s="69"/>
      <c r="CU117" s="69"/>
      <c r="CV117" s="90"/>
      <c r="CW117" s="69"/>
      <c r="CX117" s="69"/>
      <c r="CY117" s="69"/>
      <c r="CZ117" s="69"/>
      <c r="DA117" s="90"/>
      <c r="DB117" s="69"/>
      <c r="DC117" s="69"/>
      <c r="DD117" s="69"/>
      <c r="DE117" s="69"/>
      <c r="DF117" s="131"/>
      <c r="DG117" s="254">
        <f t="shared" si="98"/>
        <v>180</v>
      </c>
      <c r="DH117" s="254" t="str">
        <f t="shared" si="99"/>
        <v>Thin/Burn</v>
      </c>
      <c r="DI117" s="254">
        <f t="shared" si="100"/>
        <v>23</v>
      </c>
      <c r="DJ117" s="254">
        <f t="shared" si="101"/>
        <v>13</v>
      </c>
      <c r="DK117" s="121">
        <f t="shared" si="102"/>
        <v>0</v>
      </c>
      <c r="DL117" s="121">
        <f t="shared" si="103"/>
        <v>0</v>
      </c>
      <c r="DM117" s="121">
        <f t="shared" si="104"/>
        <v>0</v>
      </c>
      <c r="DN117" s="121">
        <f t="shared" si="105"/>
        <v>0.17840800759008107</v>
      </c>
      <c r="DO117" s="121">
        <f t="shared" si="106"/>
        <v>0</v>
      </c>
      <c r="DP117" s="121">
        <f t="shared" si="107"/>
        <v>0</v>
      </c>
      <c r="DQ117" s="121">
        <f t="shared" si="108"/>
        <v>0</v>
      </c>
      <c r="DR117" s="121">
        <f t="shared" si="109"/>
        <v>0</v>
      </c>
      <c r="DS117" s="121">
        <f t="shared" si="110"/>
        <v>0</v>
      </c>
      <c r="DT117" s="121">
        <f t="shared" si="111"/>
        <v>0</v>
      </c>
      <c r="DU117" s="121">
        <f t="shared" si="112"/>
        <v>0</v>
      </c>
      <c r="DV117" s="122">
        <f t="shared" si="113"/>
        <v>0</v>
      </c>
      <c r="DW117" s="157"/>
      <c r="DX117" s="157">
        <f t="shared" si="114"/>
        <v>180</v>
      </c>
      <c r="DY117" s="157">
        <f t="shared" si="74"/>
        <v>60</v>
      </c>
      <c r="DZ117" s="238" t="e">
        <f>#REF!</f>
        <v>#REF!</v>
      </c>
      <c r="EA117" s="180"/>
      <c r="EB117" s="180"/>
      <c r="EC117" s="180"/>
      <c r="ED117" s="180"/>
      <c r="EE117" s="180"/>
      <c r="EF117" s="180"/>
      <c r="EG117" s="180"/>
      <c r="EH117" s="180"/>
      <c r="EI117" s="180"/>
      <c r="EJ117" s="180"/>
      <c r="EK117" s="180"/>
      <c r="EL117" s="180"/>
      <c r="EM117" s="180"/>
      <c r="EN117" s="50">
        <f t="shared" si="115"/>
        <v>7.2660060975609758E-2</v>
      </c>
      <c r="EO117" s="50">
        <f t="shared" si="116"/>
        <v>0</v>
      </c>
      <c r="EP117" s="55">
        <f t="shared" si="117"/>
        <v>0</v>
      </c>
      <c r="EQ117" s="50">
        <f>4.656*AR117*(((BL117/2.54)^2)+((BM117/2.54)^2)+((BN117/2.54)^2)+((BO117)/2.54^2)+((BP117/2.54)^2)+((BQ117/2.54)^2)+((BR117/2.54)^2)+((BS117/2.54)^2)+((BT117/2.54)^2)+((BU117/2.54)^2)+((BV117/2.54)^2)+((BW117/2.54)^2)+((BX117/2.54)^2)+((BY117/2.54)^2)+((BZ117/2.54)^2))/(BI117*3.28)</f>
        <v>0</v>
      </c>
      <c r="ER117" s="50">
        <f>3.492*AR117*((CA117/2.54)^2 + (CB117/2.54)^2 + (CC117/2.54)^2 + (CD117/2.54)^2 + (CE117/2.54)^2 + (CF117/2.54)^2 + (CG117/2.54)^2 +(CH117/2.54)^2 +(CI117/2.54)^2 + (CJ117/2.54)^2 +(CK117/2.54)^2 + (CL117/2.54)^2 +(CM117/2.54)^2 + (CN117/2.54)^2 + (CO117/2.54)^2)/(BI117*3.28)</f>
        <v>0</v>
      </c>
      <c r="ES117" s="50">
        <f t="shared" si="75"/>
        <v>0</v>
      </c>
      <c r="ET117" s="50">
        <f t="shared" si="76"/>
        <v>0</v>
      </c>
      <c r="EU117" s="50">
        <f t="shared" si="77"/>
        <v>0</v>
      </c>
      <c r="EV117" s="56">
        <f t="shared" si="118"/>
        <v>7.2660060975609758E-2</v>
      </c>
      <c r="EW117" s="56">
        <f t="shared" si="119"/>
        <v>0</v>
      </c>
      <c r="EX117" s="56">
        <f t="shared" si="124"/>
        <v>0</v>
      </c>
      <c r="EY117" s="56">
        <f t="shared" si="125"/>
        <v>0</v>
      </c>
      <c r="EZ117" s="56">
        <f t="shared" si="120"/>
        <v>7.2660060975609758E-2</v>
      </c>
      <c r="FA117" s="56"/>
      <c r="FB117" s="56"/>
      <c r="FC117" s="56"/>
      <c r="FD117" s="54"/>
    </row>
    <row r="118" spans="1:160" s="45" customFormat="1" ht="18" customHeight="1">
      <c r="A118" s="6"/>
      <c r="B118">
        <v>180</v>
      </c>
      <c r="C118" s="66" t="s">
        <v>390</v>
      </c>
      <c r="D118">
        <v>23</v>
      </c>
      <c r="E118" s="171">
        <v>2009</v>
      </c>
      <c r="F118">
        <v>60</v>
      </c>
      <c r="G118" s="144">
        <v>2.46442812</v>
      </c>
      <c r="H118" s="144">
        <v>34.481160944999999</v>
      </c>
      <c r="I118" s="144"/>
      <c r="J118" s="144"/>
      <c r="K118" s="144"/>
      <c r="L118" s="144"/>
      <c r="M118" s="144">
        <v>11.713671585</v>
      </c>
      <c r="N118" s="230"/>
      <c r="O118" s="230"/>
      <c r="P118" s="80"/>
      <c r="Q118" s="230">
        <f t="shared" si="78"/>
        <v>48.65926065</v>
      </c>
      <c r="R118" s="52">
        <f t="shared" si="79"/>
        <v>1.0447687243512402</v>
      </c>
      <c r="S118" s="52">
        <f t="shared" si="80"/>
        <v>1.6851031159838432</v>
      </c>
      <c r="T118" s="52">
        <f t="shared" si="81"/>
        <v>1.6497113683777274</v>
      </c>
      <c r="U118" s="52">
        <f t="shared" si="82"/>
        <v>9.6715389054108022E-2</v>
      </c>
      <c r="V118" s="52">
        <f t="shared" si="83"/>
        <v>1.2465946234953735</v>
      </c>
      <c r="W118" s="52">
        <f t="shared" si="84"/>
        <v>18.594100759021703</v>
      </c>
      <c r="X118" s="52">
        <f t="shared" si="85"/>
        <v>88.806044375128621</v>
      </c>
      <c r="Y118" s="52">
        <f t="shared" si="86"/>
        <v>1.0229137515686852</v>
      </c>
      <c r="Z118" s="52">
        <f t="shared" si="87"/>
        <v>1.02</v>
      </c>
      <c r="AA118" s="52">
        <f t="shared" si="88"/>
        <v>1.0270862484313148</v>
      </c>
      <c r="AB118" s="52">
        <f t="shared" si="89"/>
        <v>1.0478385273122723</v>
      </c>
      <c r="AC118" s="52">
        <f t="shared" si="90"/>
        <v>0.58455391636638021</v>
      </c>
      <c r="AD118" s="52">
        <f t="shared" si="91"/>
        <v>0.5472218554670949</v>
      </c>
      <c r="AE118" s="52">
        <f t="shared" si="92"/>
        <v>0.54619836251457721</v>
      </c>
      <c r="AF118" s="52">
        <f t="shared" si="93"/>
        <v>0.41988551321730772</v>
      </c>
      <c r="AG118" s="52">
        <f t="shared" si="94"/>
        <v>0.36</v>
      </c>
      <c r="AH118" s="52">
        <f t="shared" si="95"/>
        <v>0.38994275660865385</v>
      </c>
      <c r="AI118" s="64" t="s">
        <v>152</v>
      </c>
      <c r="AJ118" s="64"/>
      <c r="AK118" s="64"/>
      <c r="AL118" s="45">
        <f t="shared" si="96"/>
        <v>60</v>
      </c>
      <c r="AM118" s="65"/>
      <c r="AN118" s="145" t="e">
        <f>#REF!</f>
        <v>#REF!</v>
      </c>
      <c r="AO118" s="149"/>
      <c r="AP118" s="183"/>
      <c r="AQ118" s="149"/>
      <c r="AR118" s="147">
        <f t="shared" si="97"/>
        <v>1</v>
      </c>
      <c r="AS118">
        <v>1</v>
      </c>
      <c r="AT118">
        <v>0</v>
      </c>
      <c r="AU118">
        <v>3</v>
      </c>
      <c r="AV118">
        <v>3</v>
      </c>
      <c r="AW118">
        <v>0</v>
      </c>
      <c r="AX118">
        <v>0</v>
      </c>
      <c r="AY118" s="229"/>
      <c r="AZ118" s="229"/>
      <c r="BA118" s="229"/>
      <c r="BB118" s="151"/>
      <c r="BC118">
        <v>0</v>
      </c>
      <c r="BD118">
        <v>6</v>
      </c>
      <c r="BE118">
        <v>1</v>
      </c>
      <c r="BF118" s="57">
        <v>2</v>
      </c>
      <c r="BG118" s="57">
        <v>2</v>
      </c>
      <c r="BH118" s="57">
        <v>3</v>
      </c>
      <c r="BI118" s="57">
        <v>11.3</v>
      </c>
      <c r="BJ118" s="189">
        <f t="shared" si="121"/>
        <v>23</v>
      </c>
      <c r="BK118" s="173">
        <f t="shared" si="122"/>
        <v>60</v>
      </c>
      <c r="BL118" s="86">
        <v>11</v>
      </c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61"/>
      <c r="BX118" s="61"/>
      <c r="BY118" s="61"/>
      <c r="BZ118" s="126"/>
      <c r="CA118" s="97">
        <v>45</v>
      </c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61"/>
      <c r="CN118" s="61"/>
      <c r="CO118" s="126"/>
      <c r="CP118" s="90"/>
      <c r="CQ118" s="90"/>
      <c r="CR118" s="69"/>
      <c r="CS118" s="69"/>
      <c r="CT118" s="69"/>
      <c r="CU118" s="69"/>
      <c r="CV118" s="90"/>
      <c r="CW118" s="69"/>
      <c r="CX118" s="69"/>
      <c r="CY118" s="69"/>
      <c r="CZ118" s="69"/>
      <c r="DA118" s="90"/>
      <c r="DB118" s="69"/>
      <c r="DC118" s="69"/>
      <c r="DD118" s="69"/>
      <c r="DE118" s="69"/>
      <c r="DF118" s="131"/>
      <c r="DG118" s="254">
        <f t="shared" si="98"/>
        <v>180</v>
      </c>
      <c r="DH118" s="254" t="str">
        <f t="shared" si="99"/>
        <v>Thin/Burn</v>
      </c>
      <c r="DI118" s="254">
        <f t="shared" si="100"/>
        <v>23</v>
      </c>
      <c r="DJ118" s="254">
        <f t="shared" si="101"/>
        <v>60</v>
      </c>
      <c r="DK118" s="121">
        <f t="shared" si="102"/>
        <v>33.702062319676863</v>
      </c>
      <c r="DL118" s="121">
        <f t="shared" si="103"/>
        <v>0</v>
      </c>
      <c r="DM118" s="121">
        <f t="shared" si="104"/>
        <v>32.994227367554544</v>
      </c>
      <c r="DN118" s="121">
        <f t="shared" si="105"/>
        <v>0</v>
      </c>
      <c r="DO118" s="121">
        <f t="shared" si="106"/>
        <v>2.5758778817645718</v>
      </c>
      <c r="DP118" s="121">
        <f t="shared" si="107"/>
        <v>4.2906826415838628</v>
      </c>
      <c r="DQ118" s="121">
        <f t="shared" si="108"/>
        <v>5.8136293566362802</v>
      </c>
      <c r="DR118" s="121">
        <f t="shared" si="109"/>
        <v>83.417776055817498</v>
      </c>
      <c r="DS118" s="121">
        <f t="shared" si="110"/>
        <v>0</v>
      </c>
      <c r="DT118" s="121">
        <f t="shared" si="111"/>
        <v>0</v>
      </c>
      <c r="DU118" s="121">
        <f t="shared" si="112"/>
        <v>0</v>
      </c>
      <c r="DV118" s="122">
        <f t="shared" si="113"/>
        <v>1.5</v>
      </c>
      <c r="DW118" s="157"/>
      <c r="DX118" s="157">
        <f t="shared" si="114"/>
        <v>180</v>
      </c>
      <c r="DY118" s="157">
        <f t="shared" si="74"/>
        <v>7</v>
      </c>
      <c r="DZ118" s="238" t="e">
        <f>#REF!</f>
        <v>#REF!</v>
      </c>
      <c r="EA118" s="180"/>
      <c r="EB118" s="180"/>
      <c r="EC118" s="180"/>
      <c r="ED118" s="180"/>
      <c r="EE118" s="180"/>
      <c r="EF118" s="180"/>
      <c r="EG118" s="180"/>
      <c r="EH118" s="180"/>
      <c r="EI118" s="180"/>
      <c r="EJ118" s="180"/>
      <c r="EK118" s="180"/>
      <c r="EL118" s="180"/>
      <c r="EM118" s="180"/>
      <c r="EN118" s="50">
        <f t="shared" si="115"/>
        <v>0</v>
      </c>
      <c r="EO118" s="50">
        <f t="shared" si="116"/>
        <v>1.6692073170731707</v>
      </c>
      <c r="EP118" s="55">
        <f t="shared" si="117"/>
        <v>1.475609756097561</v>
      </c>
      <c r="EQ118" s="50">
        <f>4.656*AR118*(((BL118/2.54)^2)+((BM118/2.54)^2)+((BN118/2.54)^2)+((BO118)/2.54^2)+((BP118/2.54)^2)+((BQ118/2.54)^2)+((BR118/2.54)^2)+((BS118/2.54)^2)+((BT118/2.54)^2)+((BU118/2.54)^2)+((BV118/2.54)^2)+((BW118/2.54)^2)+((BX118/2.54)^2)+((BY118/2.54)^2)+((BZ118/2.54)^2))/(BI118*3.28)</f>
        <v>2.3560180942939053</v>
      </c>
      <c r="ER118" s="50">
        <f>3.492*AR118*((CA118/2.54)^2 + (CB118/2.54)^2 + (CC118/2.54)^2 + (CD118/2.54)^2 + (CE118/2.54)^2 + (CF118/2.54)^2 + (CG118/2.54)^2 +(CH118/2.54)^2 +(CI118/2.54)^2 + (CJ118/2.54)^2 +(CK118/2.54)^2 + (CL118/2.54)^2 +(CM118/2.54)^2 + (CN118/2.54)^2 + (CO118/2.54)^2)/(BI118*3.28)</f>
        <v>29.571921328172465</v>
      </c>
      <c r="ES118" s="50">
        <f t="shared" si="75"/>
        <v>0</v>
      </c>
      <c r="ET118" s="50">
        <f t="shared" si="76"/>
        <v>0</v>
      </c>
      <c r="EU118" s="50">
        <f t="shared" si="77"/>
        <v>0</v>
      </c>
      <c r="EV118" s="56">
        <f t="shared" si="118"/>
        <v>3.1448170731707314</v>
      </c>
      <c r="EW118" s="56">
        <f t="shared" si="119"/>
        <v>31.92793942246637</v>
      </c>
      <c r="EX118" s="56">
        <f t="shared" si="124"/>
        <v>15.165928043854588</v>
      </c>
      <c r="EY118" s="56">
        <f t="shared" si="125"/>
        <v>0</v>
      </c>
      <c r="EZ118" s="56">
        <f t="shared" si="120"/>
        <v>35.072756495637101</v>
      </c>
      <c r="FA118" s="56"/>
      <c r="FB118" s="56"/>
      <c r="FC118" s="56"/>
      <c r="FD118" s="54"/>
    </row>
    <row r="119" spans="1:160" s="70" customFormat="1" ht="18" customHeight="1">
      <c r="A119" s="6"/>
      <c r="B119">
        <v>180</v>
      </c>
      <c r="C119" s="66" t="s">
        <v>390</v>
      </c>
      <c r="D119">
        <v>101</v>
      </c>
      <c r="E119" s="171">
        <v>2009</v>
      </c>
      <c r="F119">
        <v>7</v>
      </c>
      <c r="G119" s="144"/>
      <c r="H119" s="144"/>
      <c r="I119" s="144"/>
      <c r="J119" s="144">
        <v>37.189985910000004</v>
      </c>
      <c r="K119" s="144"/>
      <c r="L119" s="144">
        <v>13.052896394999998</v>
      </c>
      <c r="M119" s="144"/>
      <c r="N119" s="231"/>
      <c r="O119" s="231"/>
      <c r="P119" s="81"/>
      <c r="Q119" s="230">
        <f t="shared" si="78"/>
        <v>50.242882305000002</v>
      </c>
      <c r="R119" s="52">
        <f t="shared" si="79"/>
        <v>0.44948572147646415</v>
      </c>
      <c r="S119" s="52">
        <f t="shared" si="80"/>
        <v>1.3759957132969862</v>
      </c>
      <c r="T119" s="52">
        <f t="shared" si="81"/>
        <v>1.2165383687080451</v>
      </c>
      <c r="U119" s="52">
        <f t="shared" si="82"/>
        <v>0.1044122441275217</v>
      </c>
      <c r="V119" s="52">
        <f t="shared" si="83"/>
        <v>1.4366183661912828</v>
      </c>
      <c r="W119" s="52">
        <f t="shared" si="84"/>
        <v>13.573628569630884</v>
      </c>
      <c r="X119" s="52">
        <f t="shared" si="85"/>
        <v>145.14334777475602</v>
      </c>
      <c r="Y119" s="52">
        <f t="shared" si="86"/>
        <v>1.0374020406879203</v>
      </c>
      <c r="Z119" s="52">
        <f t="shared" si="87"/>
        <v>1.0348040813758406</v>
      </c>
      <c r="AA119" s="52">
        <f t="shared" si="88"/>
        <v>1.03</v>
      </c>
      <c r="AB119" s="52">
        <f t="shared" si="89"/>
        <v>1.0325979593120798</v>
      </c>
      <c r="AC119" s="52">
        <f t="shared" si="90"/>
        <v>0.5925979593120797</v>
      </c>
      <c r="AD119" s="52">
        <f t="shared" si="91"/>
        <v>0.59519591862415944</v>
      </c>
      <c r="AE119" s="52">
        <f t="shared" si="92"/>
        <v>0.53818571518455804</v>
      </c>
      <c r="AF119" s="52">
        <f t="shared" si="93"/>
        <v>0.40921632550336229</v>
      </c>
      <c r="AG119" s="52">
        <f t="shared" si="94"/>
        <v>0.36000000000000004</v>
      </c>
      <c r="AH119" s="52">
        <f t="shared" si="95"/>
        <v>0.38460816275168119</v>
      </c>
      <c r="AI119" s="64" t="s">
        <v>152</v>
      </c>
      <c r="AJ119" s="71"/>
      <c r="AK119" s="71"/>
      <c r="AL119" s="45">
        <f t="shared" si="96"/>
        <v>7</v>
      </c>
      <c r="AM119" s="65"/>
      <c r="AN119" s="145" t="e">
        <f>#REF!</f>
        <v>#REF!</v>
      </c>
      <c r="AO119" s="149"/>
      <c r="AP119" s="183"/>
      <c r="AQ119" s="149"/>
      <c r="AR119" s="147">
        <f t="shared" si="97"/>
        <v>1</v>
      </c>
      <c r="AS119">
        <v>0</v>
      </c>
      <c r="AT119">
        <v>1</v>
      </c>
      <c r="AU119">
        <v>9</v>
      </c>
      <c r="AV119">
        <v>0</v>
      </c>
      <c r="AW119">
        <v>1</v>
      </c>
      <c r="AX119">
        <v>28</v>
      </c>
      <c r="AY119" s="229"/>
      <c r="AZ119" s="229"/>
      <c r="BA119" s="229"/>
      <c r="BB119" s="152"/>
      <c r="BC119">
        <v>13</v>
      </c>
      <c r="BD119">
        <v>5</v>
      </c>
      <c r="BE119">
        <v>2</v>
      </c>
      <c r="BF119" s="57">
        <v>2</v>
      </c>
      <c r="BG119" s="57">
        <v>2</v>
      </c>
      <c r="BH119" s="57">
        <v>3</v>
      </c>
      <c r="BI119" s="57">
        <v>11.3</v>
      </c>
      <c r="BJ119" s="189">
        <f t="shared" si="121"/>
        <v>101</v>
      </c>
      <c r="BK119" s="173">
        <f t="shared" si="122"/>
        <v>7</v>
      </c>
      <c r="BL119" s="243">
        <v>9</v>
      </c>
      <c r="BM119" s="244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126"/>
      <c r="CA119" s="97"/>
      <c r="CB119" s="96"/>
      <c r="CC119" s="96"/>
      <c r="CD119" s="96"/>
      <c r="CE119" s="96"/>
      <c r="CF119" s="96"/>
      <c r="CG119" s="96"/>
      <c r="CH119" s="96"/>
      <c r="CI119" s="96"/>
      <c r="CJ119" s="96"/>
      <c r="CK119" s="96"/>
      <c r="CL119" s="96"/>
      <c r="CM119" s="73"/>
      <c r="CN119" s="73"/>
      <c r="CO119" s="127"/>
      <c r="CP119" s="91"/>
      <c r="CQ119" s="91"/>
      <c r="CR119" s="78"/>
      <c r="CS119" s="78"/>
      <c r="CT119" s="78"/>
      <c r="CU119" s="78"/>
      <c r="CV119" s="91"/>
      <c r="CW119" s="78"/>
      <c r="CX119" s="78"/>
      <c r="CY119" s="78"/>
      <c r="CZ119" s="78"/>
      <c r="DA119" s="91"/>
      <c r="DB119" s="78"/>
      <c r="DC119" s="78"/>
      <c r="DD119" s="78"/>
      <c r="DE119" s="78"/>
      <c r="DF119" s="132"/>
      <c r="DG119" s="254">
        <f t="shared" si="98"/>
        <v>180</v>
      </c>
      <c r="DH119" s="254" t="str">
        <f t="shared" si="99"/>
        <v>Thin/Burn</v>
      </c>
      <c r="DI119" s="254">
        <f t="shared" si="100"/>
        <v>101</v>
      </c>
      <c r="DJ119" s="254">
        <f t="shared" si="101"/>
        <v>7</v>
      </c>
      <c r="DK119" s="121">
        <f t="shared" si="102"/>
        <v>0</v>
      </c>
      <c r="DL119" s="121">
        <f t="shared" si="103"/>
        <v>4.4948572147646413</v>
      </c>
      <c r="DM119" s="121">
        <f t="shared" si="104"/>
        <v>12.165383687080451</v>
      </c>
      <c r="DN119" s="121">
        <f t="shared" si="105"/>
        <v>0.5148576807714268</v>
      </c>
      <c r="DO119" s="121">
        <f t="shared" si="106"/>
        <v>2.7296983681204279</v>
      </c>
      <c r="DP119" s="121">
        <f t="shared" si="107"/>
        <v>6.1899800965951632</v>
      </c>
      <c r="DQ119" s="121">
        <f t="shared" si="108"/>
        <v>3.737712981401319</v>
      </c>
      <c r="DR119" s="121">
        <f t="shared" si="109"/>
        <v>0</v>
      </c>
      <c r="DS119" s="121">
        <f t="shared" si="110"/>
        <v>0</v>
      </c>
      <c r="DT119" s="121">
        <f t="shared" si="111"/>
        <v>0</v>
      </c>
      <c r="DU119" s="121">
        <f t="shared" si="112"/>
        <v>0</v>
      </c>
      <c r="DV119" s="122">
        <f t="shared" si="113"/>
        <v>18.5</v>
      </c>
      <c r="DW119" s="157"/>
      <c r="DX119" s="157">
        <f t="shared" si="114"/>
        <v>180</v>
      </c>
      <c r="DY119" s="157">
        <f t="shared" si="74"/>
        <v>80</v>
      </c>
      <c r="DZ119" s="238" t="e">
        <f>#REF!</f>
        <v>#REF!</v>
      </c>
      <c r="EA119" s="180"/>
      <c r="EB119" s="180"/>
      <c r="EC119" s="180"/>
      <c r="ED119" s="180"/>
      <c r="EE119" s="180"/>
      <c r="EF119" s="180"/>
      <c r="EG119" s="180"/>
      <c r="EH119" s="180"/>
      <c r="EI119" s="180"/>
      <c r="EJ119" s="180"/>
      <c r="EK119" s="180"/>
      <c r="EL119" s="180"/>
      <c r="EM119" s="180"/>
      <c r="EN119" s="50">
        <f t="shared" si="115"/>
        <v>0.18891615853658539</v>
      </c>
      <c r="EO119" s="50">
        <f t="shared" si="116"/>
        <v>1.3910060975609757</v>
      </c>
      <c r="EP119" s="55">
        <f t="shared" si="117"/>
        <v>2.9512195121951219</v>
      </c>
      <c r="EQ119" s="50">
        <f>4.656*AR119*(((BL119/2.54)^2)+((BM119/2.54)^2)+((BN119/2.54)^2)+((BO119)/2.54^2)+((BP119/2.54)^2)+((BQ119/2.54)^2)+((BR119/2.54)^2)+((BS119/2.54)^2)+((BT119/2.54)^2)+((BU119/2.54)^2)+((BV119/2.54)^2)+((BW119/2.54)^2)+((BX119/2.54)^2)+((BY119/2.54)^2)+((BZ119/2.54)^2))/(BI119*3.28)</f>
        <v>1.5771691375025314</v>
      </c>
      <c r="ER119" s="50">
        <f>3.492*AR119*((CA119/2.54)^2 + (CB119/2.54)^2 + (CC119/2.54)^2 + (CD119/2.54)^2 + (CE119/2.54)^2 + (CF119/2.54)^2 + (CG119/2.54)^2 +(CH119/2.54)^2 +(CI119/2.54)^2 + (CJ119/2.54)^2 +(CK119/2.54)^2 + (CL119/2.54)^2 +(CM119/2.54)^2 + (CN119/2.54)^2 + (CO119/2.54)^2)/(BI119*3.28)</f>
        <v>0</v>
      </c>
      <c r="ES119" s="50">
        <f t="shared" si="75"/>
        <v>0</v>
      </c>
      <c r="ET119" s="50">
        <f t="shared" si="76"/>
        <v>0</v>
      </c>
      <c r="EU119" s="50">
        <f t="shared" si="77"/>
        <v>0</v>
      </c>
      <c r="EV119" s="56">
        <f t="shared" si="118"/>
        <v>4.5311417682926827</v>
      </c>
      <c r="EW119" s="56">
        <f t="shared" si="119"/>
        <v>1.5771691375025314</v>
      </c>
      <c r="EX119" s="56">
        <f t="shared" si="124"/>
        <v>0</v>
      </c>
      <c r="EY119" s="56">
        <f t="shared" si="125"/>
        <v>2.0226857466440888</v>
      </c>
      <c r="EZ119" s="56">
        <f t="shared" si="120"/>
        <v>6.1083109057952143</v>
      </c>
      <c r="FA119" s="56"/>
      <c r="FB119" s="56"/>
      <c r="FC119" s="56"/>
      <c r="FD119" s="54"/>
    </row>
    <row r="120" spans="1:160" s="45" customFormat="1" ht="18" customHeight="1">
      <c r="A120" s="6"/>
      <c r="B120">
        <v>180</v>
      </c>
      <c r="C120" s="66" t="s">
        <v>390</v>
      </c>
      <c r="D120">
        <v>101</v>
      </c>
      <c r="E120" s="171">
        <v>2009</v>
      </c>
      <c r="F120">
        <v>80</v>
      </c>
      <c r="G120" s="144"/>
      <c r="H120" s="144"/>
      <c r="I120" s="144"/>
      <c r="J120" s="144">
        <v>37.189985910000004</v>
      </c>
      <c r="K120" s="144"/>
      <c r="L120" s="144">
        <v>13.052896394999998</v>
      </c>
      <c r="M120" s="144"/>
      <c r="N120" s="230"/>
      <c r="O120" s="230"/>
      <c r="P120" s="80"/>
      <c r="Q120" s="230">
        <f t="shared" si="78"/>
        <v>50.242882305000002</v>
      </c>
      <c r="R120" s="52">
        <f t="shared" si="79"/>
        <v>0.44948572147646415</v>
      </c>
      <c r="S120" s="52">
        <f t="shared" si="80"/>
        <v>1.3759957132969862</v>
      </c>
      <c r="T120" s="52">
        <f t="shared" si="81"/>
        <v>1.2165383687080451</v>
      </c>
      <c r="U120" s="52">
        <f t="shared" si="82"/>
        <v>0.1044122441275217</v>
      </c>
      <c r="V120" s="52">
        <f t="shared" si="83"/>
        <v>1.4366183661912828</v>
      </c>
      <c r="W120" s="52">
        <f t="shared" si="84"/>
        <v>13.573628569630884</v>
      </c>
      <c r="X120" s="52">
        <f t="shared" si="85"/>
        <v>145.14334777475602</v>
      </c>
      <c r="Y120" s="52">
        <f t="shared" si="86"/>
        <v>1.0374020406879203</v>
      </c>
      <c r="Z120" s="52">
        <f t="shared" si="87"/>
        <v>1.0348040813758406</v>
      </c>
      <c r="AA120" s="52">
        <f t="shared" si="88"/>
        <v>1.03</v>
      </c>
      <c r="AB120" s="52">
        <f t="shared" si="89"/>
        <v>1.0325979593120798</v>
      </c>
      <c r="AC120" s="52">
        <f t="shared" si="90"/>
        <v>0.5925979593120797</v>
      </c>
      <c r="AD120" s="52">
        <f t="shared" si="91"/>
        <v>0.59519591862415944</v>
      </c>
      <c r="AE120" s="52">
        <f t="shared" si="92"/>
        <v>0.53818571518455804</v>
      </c>
      <c r="AF120" s="52">
        <f t="shared" si="93"/>
        <v>0.40921632550336229</v>
      </c>
      <c r="AG120" s="52">
        <f t="shared" si="94"/>
        <v>0.36000000000000004</v>
      </c>
      <c r="AH120" s="52">
        <f t="shared" si="95"/>
        <v>0.38460816275168119</v>
      </c>
      <c r="AI120" s="64" t="s">
        <v>152</v>
      </c>
      <c r="AJ120" s="64"/>
      <c r="AK120" s="64"/>
      <c r="AL120" s="45">
        <f t="shared" si="96"/>
        <v>80</v>
      </c>
      <c r="AM120" s="65"/>
      <c r="AN120" s="145" t="e">
        <f>#REF!</f>
        <v>#REF!</v>
      </c>
      <c r="AO120" s="149"/>
      <c r="AP120" s="183"/>
      <c r="AQ120" s="149"/>
      <c r="AR120" s="147">
        <f t="shared" si="97"/>
        <v>1</v>
      </c>
      <c r="AS120">
        <v>0</v>
      </c>
      <c r="AT120">
        <v>4</v>
      </c>
      <c r="AU120">
        <v>15</v>
      </c>
      <c r="AV120">
        <v>0</v>
      </c>
      <c r="AW120">
        <v>3</v>
      </c>
      <c r="AX120">
        <v>3</v>
      </c>
      <c r="AY120" s="229"/>
      <c r="AZ120" s="229"/>
      <c r="BA120" s="229"/>
      <c r="BB120" s="151"/>
      <c r="BC120">
        <v>9</v>
      </c>
      <c r="BD120">
        <v>7</v>
      </c>
      <c r="BE120">
        <v>1</v>
      </c>
      <c r="BF120" s="57">
        <v>2</v>
      </c>
      <c r="BG120" s="57">
        <v>2</v>
      </c>
      <c r="BH120" s="57">
        <v>3</v>
      </c>
      <c r="BI120" s="57">
        <v>11.3</v>
      </c>
      <c r="BJ120" s="189">
        <f t="shared" si="121"/>
        <v>101</v>
      </c>
      <c r="BK120" s="173">
        <f t="shared" si="122"/>
        <v>80</v>
      </c>
      <c r="BL120" s="86">
        <v>18</v>
      </c>
      <c r="BM120" s="61">
        <v>22</v>
      </c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126"/>
      <c r="CA120" s="97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61"/>
      <c r="CN120" s="61"/>
      <c r="CO120" s="126"/>
      <c r="CP120" s="90"/>
      <c r="CQ120" s="90"/>
      <c r="CR120" s="69"/>
      <c r="CS120" s="69"/>
      <c r="CT120" s="69"/>
      <c r="CU120" s="69"/>
      <c r="CV120" s="90"/>
      <c r="CW120" s="69"/>
      <c r="CX120" s="69"/>
      <c r="CY120" s="69"/>
      <c r="CZ120" s="69"/>
      <c r="DA120" s="90"/>
      <c r="DB120" s="69"/>
      <c r="DC120" s="69"/>
      <c r="DD120" s="69"/>
      <c r="DE120" s="69"/>
      <c r="DF120" s="131"/>
      <c r="DG120" s="254">
        <f t="shared" si="98"/>
        <v>180</v>
      </c>
      <c r="DH120" s="254" t="str">
        <f t="shared" si="99"/>
        <v>Thin/Burn</v>
      </c>
      <c r="DI120" s="254">
        <f t="shared" si="100"/>
        <v>101</v>
      </c>
      <c r="DJ120" s="254">
        <f t="shared" si="101"/>
        <v>80</v>
      </c>
      <c r="DK120" s="121">
        <f t="shared" si="102"/>
        <v>0</v>
      </c>
      <c r="DL120" s="121">
        <f t="shared" si="103"/>
        <v>15.732000251676245</v>
      </c>
      <c r="DM120" s="121">
        <f t="shared" si="104"/>
        <v>42.578842904781581</v>
      </c>
      <c r="DN120" s="121">
        <f t="shared" si="105"/>
        <v>0.35643993284175696</v>
      </c>
      <c r="DO120" s="121">
        <f t="shared" si="106"/>
        <v>3.8215777153685986</v>
      </c>
      <c r="DP120" s="121">
        <f t="shared" si="107"/>
        <v>3.0949900482975816</v>
      </c>
      <c r="DQ120" s="121">
        <f t="shared" si="108"/>
        <v>37.284840604595871</v>
      </c>
      <c r="DR120" s="121">
        <f t="shared" si="109"/>
        <v>0</v>
      </c>
      <c r="DS120" s="121">
        <f t="shared" si="110"/>
        <v>0</v>
      </c>
      <c r="DT120" s="121">
        <f t="shared" si="111"/>
        <v>0</v>
      </c>
      <c r="DU120" s="121">
        <f t="shared" si="112"/>
        <v>0</v>
      </c>
      <c r="DV120" s="122">
        <f t="shared" si="113"/>
        <v>9</v>
      </c>
      <c r="DW120" s="157"/>
      <c r="DX120" s="157">
        <f t="shared" si="114"/>
        <v>180</v>
      </c>
      <c r="DY120" s="157">
        <f t="shared" si="74"/>
        <v>103</v>
      </c>
      <c r="DZ120" s="238" t="e">
        <f>#REF!</f>
        <v>#REF!</v>
      </c>
      <c r="EA120" s="180"/>
      <c r="EB120" s="180"/>
      <c r="EC120" s="180"/>
      <c r="ED120" s="180"/>
      <c r="EE120" s="180"/>
      <c r="EF120" s="180"/>
      <c r="EG120" s="180"/>
      <c r="EH120" s="180"/>
      <c r="EI120" s="180"/>
      <c r="EJ120" s="180"/>
      <c r="EK120" s="180"/>
      <c r="EL120" s="180"/>
      <c r="EM120" s="180"/>
      <c r="EN120" s="50"/>
      <c r="EO120" s="50"/>
      <c r="EP120" s="55"/>
      <c r="EQ120" s="50"/>
      <c r="ER120" s="50"/>
      <c r="ES120" s="50">
        <f t="shared" si="75"/>
        <v>0</v>
      </c>
      <c r="ET120" s="50">
        <f t="shared" si="76"/>
        <v>0</v>
      </c>
      <c r="EU120" s="50">
        <f t="shared" si="77"/>
        <v>0</v>
      </c>
      <c r="EV120" s="56"/>
      <c r="EW120" s="56"/>
      <c r="EX120" s="56">
        <f t="shared" si="124"/>
        <v>0</v>
      </c>
      <c r="EY120" s="56">
        <f t="shared" si="125"/>
        <v>7.0794001132543105</v>
      </c>
      <c r="EZ120" s="56"/>
      <c r="FA120" s="56"/>
      <c r="FB120" s="56"/>
      <c r="FC120" s="56"/>
      <c r="FD120" s="54"/>
    </row>
    <row r="121" spans="1:160" s="45" customFormat="1" ht="18" customHeight="1">
      <c r="A121" s="6"/>
      <c r="B121">
        <v>180</v>
      </c>
      <c r="C121" s="66" t="s">
        <v>390</v>
      </c>
      <c r="D121">
        <v>102</v>
      </c>
      <c r="E121" s="171">
        <v>2009</v>
      </c>
      <c r="F121">
        <v>103</v>
      </c>
      <c r="G121" s="144">
        <v>3.0958308150000007</v>
      </c>
      <c r="H121" s="144">
        <v>1.612013865</v>
      </c>
      <c r="I121" s="144"/>
      <c r="J121" s="144">
        <v>53.164550670000011</v>
      </c>
      <c r="K121" s="144">
        <v>4.5427732350000003</v>
      </c>
      <c r="L121" s="144">
        <v>1.8483603600000005</v>
      </c>
      <c r="M121" s="144"/>
      <c r="N121" s="144"/>
      <c r="O121" s="230"/>
      <c r="P121" s="80"/>
      <c r="Q121" s="230">
        <f t="shared" si="78"/>
        <v>64.263528945000004</v>
      </c>
      <c r="R121" s="52">
        <f t="shared" si="79"/>
        <v>0.37844738087577812</v>
      </c>
      <c r="S121" s="52">
        <f t="shared" si="80"/>
        <v>1.4070852318749052</v>
      </c>
      <c r="T121" s="52">
        <f t="shared" si="81"/>
        <v>1.2255248850639511</v>
      </c>
      <c r="U121" s="52">
        <f t="shared" si="82"/>
        <v>0.12337064878409316</v>
      </c>
      <c r="V121" s="52">
        <f t="shared" si="83"/>
        <v>1.4519666003341984</v>
      </c>
      <c r="W121" s="52">
        <f t="shared" si="84"/>
        <v>14.093788900815087</v>
      </c>
      <c r="X121" s="52">
        <f t="shared" si="85"/>
        <v>159.31100927401849</v>
      </c>
      <c r="Y121" s="52">
        <f t="shared" si="86"/>
        <v>1.0373151543872161</v>
      </c>
      <c r="Z121" s="52">
        <f t="shared" si="87"/>
        <v>1.0372526900397723</v>
      </c>
      <c r="AA121" s="52">
        <f t="shared" si="88"/>
        <v>1.028811362498232</v>
      </c>
      <c r="AB121" s="52">
        <f t="shared" si="89"/>
        <v>1.0286628798190722</v>
      </c>
      <c r="AC121" s="52">
        <f t="shared" si="90"/>
        <v>0.584569592108789</v>
      </c>
      <c r="AD121" s="52">
        <f t="shared" si="91"/>
        <v>0.58479163019297531</v>
      </c>
      <c r="AE121" s="52">
        <f t="shared" si="92"/>
        <v>0.52234699611079705</v>
      </c>
      <c r="AF121" s="52">
        <f t="shared" si="93"/>
        <v>0.41977750360764915</v>
      </c>
      <c r="AG121" s="52">
        <f t="shared" si="94"/>
        <v>0.36000000000000004</v>
      </c>
      <c r="AH121" s="52">
        <f t="shared" si="95"/>
        <v>0.3898887518038246</v>
      </c>
      <c r="AI121" s="64" t="s">
        <v>152</v>
      </c>
      <c r="AJ121" s="64"/>
      <c r="AK121" s="64"/>
      <c r="AL121" s="45">
        <f t="shared" si="96"/>
        <v>103</v>
      </c>
      <c r="AM121" s="65"/>
      <c r="AN121" s="145" t="e">
        <f>#REF!</f>
        <v>#REF!</v>
      </c>
      <c r="AO121" s="149"/>
      <c r="AP121" s="183"/>
      <c r="AQ121" s="149"/>
      <c r="AR121" s="147">
        <f t="shared" si="97"/>
        <v>1</v>
      </c>
      <c r="AS121">
        <v>1</v>
      </c>
      <c r="AT121">
        <v>3</v>
      </c>
      <c r="AU121">
        <v>9</v>
      </c>
      <c r="AV121">
        <v>0</v>
      </c>
      <c r="AW121">
        <v>0</v>
      </c>
      <c r="AX121">
        <v>0</v>
      </c>
      <c r="AY121" s="229"/>
      <c r="AZ121" s="229"/>
      <c r="BA121" s="229"/>
      <c r="BB121" s="151"/>
      <c r="BC121">
        <v>5</v>
      </c>
      <c r="BD121">
        <v>1</v>
      </c>
      <c r="BE121">
        <v>1</v>
      </c>
      <c r="BF121" s="57">
        <v>2</v>
      </c>
      <c r="BG121" s="57">
        <v>2</v>
      </c>
      <c r="BH121" s="57">
        <v>3</v>
      </c>
      <c r="BI121" s="57">
        <v>11.3</v>
      </c>
      <c r="BJ121" s="189">
        <f t="shared" si="121"/>
        <v>102</v>
      </c>
      <c r="BK121" s="173">
        <f t="shared" si="122"/>
        <v>103</v>
      </c>
      <c r="BL121" s="86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126"/>
      <c r="CA121" s="97"/>
      <c r="CB121" s="96"/>
      <c r="CC121" s="96"/>
      <c r="CD121" s="96"/>
      <c r="CE121" s="96"/>
      <c r="CF121" s="96"/>
      <c r="CG121" s="96"/>
      <c r="CH121" s="96"/>
      <c r="CI121" s="96"/>
      <c r="CJ121" s="96"/>
      <c r="CK121" s="96"/>
      <c r="CL121" s="96"/>
      <c r="CM121" s="61"/>
      <c r="CN121" s="61"/>
      <c r="CO121" s="126"/>
      <c r="CP121" s="90"/>
      <c r="CQ121" s="90"/>
      <c r="CR121" s="69"/>
      <c r="CS121" s="69"/>
      <c r="CT121" s="69"/>
      <c r="CU121" s="69"/>
      <c r="CV121" s="90"/>
      <c r="CW121" s="69"/>
      <c r="CX121" s="69"/>
      <c r="CY121" s="69"/>
      <c r="CZ121" s="69"/>
      <c r="DA121" s="90"/>
      <c r="DB121" s="69"/>
      <c r="DC121" s="69"/>
      <c r="DD121" s="69"/>
      <c r="DE121" s="69"/>
      <c r="DF121" s="131"/>
      <c r="DG121" s="254">
        <f t="shared" si="98"/>
        <v>180</v>
      </c>
      <c r="DH121" s="254" t="str">
        <f t="shared" si="99"/>
        <v>Thin/Burn</v>
      </c>
      <c r="DI121" s="254">
        <f t="shared" si="100"/>
        <v>102</v>
      </c>
      <c r="DJ121" s="254">
        <f t="shared" si="101"/>
        <v>103</v>
      </c>
      <c r="DK121" s="121">
        <f t="shared" si="102"/>
        <v>7.0354261593745262</v>
      </c>
      <c r="DL121" s="121">
        <f t="shared" si="103"/>
        <v>5.6767107131366723</v>
      </c>
      <c r="DM121" s="121">
        <f t="shared" si="104"/>
        <v>24.510497701279021</v>
      </c>
      <c r="DN121" s="121">
        <f t="shared" si="105"/>
        <v>0.2307883914950393</v>
      </c>
      <c r="DO121" s="121">
        <f t="shared" si="106"/>
        <v>0.54340985262896013</v>
      </c>
      <c r="DP121" s="121">
        <f t="shared" si="107"/>
        <v>3.1154194064268013</v>
      </c>
      <c r="DQ121" s="121">
        <f t="shared" si="108"/>
        <v>0</v>
      </c>
      <c r="DR121" s="121">
        <f t="shared" si="109"/>
        <v>0</v>
      </c>
      <c r="DS121" s="121">
        <f t="shared" si="110"/>
        <v>0</v>
      </c>
      <c r="DT121" s="121">
        <f t="shared" si="111"/>
        <v>0</v>
      </c>
      <c r="DU121" s="121">
        <f t="shared" si="112"/>
        <v>0</v>
      </c>
      <c r="DV121" s="122">
        <f t="shared" si="113"/>
        <v>4.5</v>
      </c>
      <c r="DW121" s="157"/>
      <c r="DX121" s="157">
        <f t="shared" si="114"/>
        <v>180</v>
      </c>
      <c r="DY121" s="157">
        <f t="shared" si="74"/>
        <v>328</v>
      </c>
      <c r="DZ121" s="238" t="e">
        <f>#REF!</f>
        <v>#REF!</v>
      </c>
      <c r="EA121" s="180"/>
      <c r="EB121" s="180"/>
      <c r="EC121" s="180"/>
      <c r="ED121" s="180"/>
      <c r="EE121" s="180"/>
      <c r="EF121" s="180"/>
      <c r="EG121" s="180"/>
      <c r="EH121" s="180"/>
      <c r="EI121" s="180"/>
      <c r="EJ121" s="180"/>
      <c r="EK121" s="180"/>
      <c r="EL121" s="180"/>
      <c r="EM121" s="180"/>
      <c r="EN121" s="50">
        <f t="shared" si="115"/>
        <v>7.2660060975609758E-2</v>
      </c>
      <c r="EO121" s="50">
        <f t="shared" si="116"/>
        <v>0.27820121951219512</v>
      </c>
      <c r="EP121" s="55">
        <f t="shared" si="117"/>
        <v>1.475609756097561</v>
      </c>
      <c r="EQ121" s="50">
        <f>4.656*AR121*(((BL121/2.54)^2)+((BM121/2.54)^2)+((BN121/2.54)^2)+((BO121)/2.54^2)+((BP121/2.54)^2)+((BQ121/2.54)^2)+((BR121/2.54)^2)+((BS121/2.54)^2)+((BT121/2.54)^2)+((BU121/2.54)^2)+((BV121/2.54)^2)+((BW121/2.54)^2)+((BX121/2.54)^2)+((BY121/2.54)^2)+((BZ121/2.54)^2))/(BI121*3.28)</f>
        <v>0</v>
      </c>
      <c r="ER121" s="50">
        <f>3.492*AR121*((CA121/2.54)^2 + (CB121/2.54)^2 + (CC121/2.54)^2 + (CD121/2.54)^2 + (CE121/2.54)^2 + (CF121/2.54)^2 + (CG121/2.54)^2 +(CH121/2.54)^2 +(CI121/2.54)^2 + (CJ121/2.54)^2 +(CK121/2.54)^2 + (CL121/2.54)^2 +(CM121/2.54)^2 + (CN121/2.54)^2 + (CO121/2.54)^2)/(BI121*3.28)</f>
        <v>0</v>
      </c>
      <c r="ES121" s="50">
        <f t="shared" si="75"/>
        <v>0</v>
      </c>
      <c r="ET121" s="50">
        <f t="shared" si="76"/>
        <v>0</v>
      </c>
      <c r="EU121" s="50">
        <f t="shared" si="77"/>
        <v>0</v>
      </c>
      <c r="EV121" s="56">
        <f t="shared" si="118"/>
        <v>1.8264710365853658</v>
      </c>
      <c r="EW121" s="56">
        <f t="shared" si="119"/>
        <v>0</v>
      </c>
      <c r="EX121" s="56">
        <f t="shared" si="124"/>
        <v>3.1659417717185367</v>
      </c>
      <c r="EY121" s="56">
        <f t="shared" si="125"/>
        <v>2.5545198209115028</v>
      </c>
      <c r="EZ121" s="56">
        <f t="shared" si="120"/>
        <v>1.8264710365853658</v>
      </c>
      <c r="FA121" s="56"/>
      <c r="FB121" s="56"/>
      <c r="FC121" s="56"/>
      <c r="FD121" s="54"/>
    </row>
    <row r="122" spans="1:160" s="45" customFormat="1" ht="18" customHeight="1">
      <c r="A122" s="6"/>
      <c r="B122">
        <v>180</v>
      </c>
      <c r="C122" s="66" t="s">
        <v>390</v>
      </c>
      <c r="D122">
        <v>102</v>
      </c>
      <c r="E122" s="171">
        <v>2009</v>
      </c>
      <c r="F122">
        <v>328</v>
      </c>
      <c r="G122" s="144">
        <v>3.0958308150000007</v>
      </c>
      <c r="H122" s="144">
        <v>1.612013865</v>
      </c>
      <c r="I122" s="144"/>
      <c r="J122" s="144">
        <v>53.164550670000011</v>
      </c>
      <c r="K122" s="144">
        <v>4.5427732350000003</v>
      </c>
      <c r="L122" s="144">
        <v>1.8483603600000005</v>
      </c>
      <c r="M122" s="144"/>
      <c r="N122" s="230"/>
      <c r="O122" s="230"/>
      <c r="P122" s="80"/>
      <c r="Q122" s="230">
        <f t="shared" si="78"/>
        <v>64.263528945000004</v>
      </c>
      <c r="R122" s="52">
        <f t="shared" si="79"/>
        <v>0.37844738087577812</v>
      </c>
      <c r="S122" s="52">
        <f t="shared" si="80"/>
        <v>1.4070852318749052</v>
      </c>
      <c r="T122" s="52">
        <f t="shared" si="81"/>
        <v>1.2255248850639511</v>
      </c>
      <c r="U122" s="52">
        <f t="shared" si="82"/>
        <v>0.12337064878409316</v>
      </c>
      <c r="V122" s="52">
        <f t="shared" si="83"/>
        <v>1.4519666003341984</v>
      </c>
      <c r="W122" s="52">
        <f t="shared" si="84"/>
        <v>14.093788900815087</v>
      </c>
      <c r="X122" s="52">
        <f t="shared" si="85"/>
        <v>159.31100927401849</v>
      </c>
      <c r="Y122" s="52">
        <f t="shared" si="86"/>
        <v>1.0373151543872161</v>
      </c>
      <c r="Z122" s="52">
        <f t="shared" si="87"/>
        <v>1.0372526900397723</v>
      </c>
      <c r="AA122" s="52">
        <f t="shared" si="88"/>
        <v>1.028811362498232</v>
      </c>
      <c r="AB122" s="52">
        <f t="shared" si="89"/>
        <v>1.0286628798190722</v>
      </c>
      <c r="AC122" s="52">
        <f t="shared" si="90"/>
        <v>0.584569592108789</v>
      </c>
      <c r="AD122" s="52">
        <f t="shared" si="91"/>
        <v>0.58479163019297531</v>
      </c>
      <c r="AE122" s="52">
        <f t="shared" si="92"/>
        <v>0.52234699611079705</v>
      </c>
      <c r="AF122" s="52">
        <f t="shared" si="93"/>
        <v>0.41977750360764915</v>
      </c>
      <c r="AG122" s="52">
        <f t="shared" si="94"/>
        <v>0.36000000000000004</v>
      </c>
      <c r="AH122" s="52">
        <f t="shared" si="95"/>
        <v>0.3898887518038246</v>
      </c>
      <c r="AI122" s="64" t="s">
        <v>152</v>
      </c>
      <c r="AJ122" s="62"/>
      <c r="AK122" s="62"/>
      <c r="AL122" s="45">
        <f t="shared" si="96"/>
        <v>328</v>
      </c>
      <c r="AM122" s="65"/>
      <c r="AN122" s="145" t="e">
        <f>#REF!</f>
        <v>#REF!</v>
      </c>
      <c r="AO122" s="149"/>
      <c r="AP122" s="183"/>
      <c r="AQ122" s="149"/>
      <c r="AR122" s="147">
        <f t="shared" si="97"/>
        <v>1</v>
      </c>
      <c r="AS122">
        <v>0</v>
      </c>
      <c r="AT122">
        <v>3</v>
      </c>
      <c r="AU122">
        <v>18</v>
      </c>
      <c r="AV122">
        <v>0</v>
      </c>
      <c r="AW122">
        <v>4</v>
      </c>
      <c r="AX122">
        <v>4</v>
      </c>
      <c r="AY122" s="229"/>
      <c r="AZ122" s="229"/>
      <c r="BA122" s="229"/>
      <c r="BB122" s="148"/>
      <c r="BC122">
        <v>12</v>
      </c>
      <c r="BD122">
        <v>7</v>
      </c>
      <c r="BE122">
        <v>0</v>
      </c>
      <c r="BF122" s="57">
        <v>2</v>
      </c>
      <c r="BG122" s="57">
        <v>2</v>
      </c>
      <c r="BH122" s="57">
        <v>3</v>
      </c>
      <c r="BI122" s="57">
        <v>11.3</v>
      </c>
      <c r="BJ122" s="189">
        <f t="shared" si="121"/>
        <v>102</v>
      </c>
      <c r="BK122" s="173">
        <f t="shared" si="122"/>
        <v>328</v>
      </c>
      <c r="BL122" s="87"/>
      <c r="BM122" s="62"/>
      <c r="BN122" s="62"/>
      <c r="BO122" s="62"/>
      <c r="BP122" s="62"/>
      <c r="BQ122" s="62"/>
      <c r="BR122" s="62"/>
      <c r="BS122" s="62"/>
      <c r="BT122" s="62"/>
      <c r="BU122" s="62"/>
      <c r="BV122" s="62"/>
      <c r="BW122" s="62"/>
      <c r="BX122" s="62"/>
      <c r="BY122" s="62"/>
      <c r="BZ122" s="128"/>
      <c r="CA122" s="99"/>
      <c r="CB122" s="98"/>
      <c r="CC122" s="98"/>
      <c r="CD122" s="98"/>
      <c r="CE122" s="98"/>
      <c r="CF122" s="98"/>
      <c r="CG122" s="98"/>
      <c r="CH122" s="98"/>
      <c r="CI122" s="98"/>
      <c r="CJ122" s="98"/>
      <c r="CK122" s="98"/>
      <c r="CL122" s="98"/>
      <c r="CM122" s="62"/>
      <c r="CN122" s="62"/>
      <c r="CO122" s="128"/>
      <c r="CP122" s="88"/>
      <c r="CQ122" s="88"/>
      <c r="CR122" s="63"/>
      <c r="CS122" s="63"/>
      <c r="CT122" s="63"/>
      <c r="CU122" s="63"/>
      <c r="CV122" s="88"/>
      <c r="CW122" s="63"/>
      <c r="CX122" s="63"/>
      <c r="CY122" s="63"/>
      <c r="CZ122" s="63"/>
      <c r="DA122" s="88"/>
      <c r="DB122" s="63"/>
      <c r="DC122" s="63"/>
      <c r="DD122" s="63"/>
      <c r="DE122" s="63"/>
      <c r="DF122" s="131"/>
      <c r="DG122" s="254">
        <f t="shared" si="98"/>
        <v>180</v>
      </c>
      <c r="DH122" s="254" t="str">
        <f t="shared" si="99"/>
        <v>Thin/Burn</v>
      </c>
      <c r="DI122" s="254">
        <f t="shared" si="100"/>
        <v>102</v>
      </c>
      <c r="DJ122" s="254">
        <f t="shared" si="101"/>
        <v>328</v>
      </c>
      <c r="DK122" s="121">
        <f t="shared" si="102"/>
        <v>0</v>
      </c>
      <c r="DL122" s="121">
        <f t="shared" si="103"/>
        <v>13.245658330652235</v>
      </c>
      <c r="DM122" s="121">
        <f t="shared" si="104"/>
        <v>42.893370977238291</v>
      </c>
      <c r="DN122" s="121">
        <f t="shared" si="105"/>
        <v>0.55389213958809425</v>
      </c>
      <c r="DO122" s="121">
        <f t="shared" si="106"/>
        <v>3.8038689684027212</v>
      </c>
      <c r="DP122" s="121">
        <f t="shared" si="107"/>
        <v>0</v>
      </c>
      <c r="DQ122" s="121">
        <f t="shared" si="108"/>
        <v>0</v>
      </c>
      <c r="DR122" s="121">
        <f t="shared" si="109"/>
        <v>0</v>
      </c>
      <c r="DS122" s="121">
        <f t="shared" si="110"/>
        <v>0</v>
      </c>
      <c r="DT122" s="121">
        <f t="shared" si="111"/>
        <v>0</v>
      </c>
      <c r="DU122" s="121">
        <f t="shared" si="112"/>
        <v>0</v>
      </c>
      <c r="DV122" s="122">
        <f t="shared" si="113"/>
        <v>11</v>
      </c>
      <c r="DW122" s="157"/>
      <c r="DX122" s="157">
        <f t="shared" si="114"/>
        <v>180</v>
      </c>
      <c r="DY122" s="157">
        <f t="shared" si="74"/>
        <v>129</v>
      </c>
      <c r="DZ122" s="238" t="e">
        <f>#REF!</f>
        <v>#REF!</v>
      </c>
      <c r="EA122" s="180"/>
      <c r="EB122" s="180"/>
      <c r="EC122" s="180"/>
      <c r="ED122" s="180"/>
      <c r="EE122" s="180"/>
      <c r="EF122" s="180"/>
      <c r="EG122" s="180"/>
      <c r="EH122" s="180"/>
      <c r="EI122" s="180"/>
      <c r="EJ122" s="180"/>
      <c r="EK122" s="180"/>
      <c r="EL122" s="180"/>
      <c r="EM122" s="180"/>
      <c r="EN122" s="50">
        <f t="shared" si="115"/>
        <v>0.1743841463414634</v>
      </c>
      <c r="EO122" s="50">
        <f t="shared" si="116"/>
        <v>1.9474085365853659</v>
      </c>
      <c r="EP122" s="55">
        <f t="shared" si="117"/>
        <v>0</v>
      </c>
      <c r="EQ122" s="50">
        <f>4.656*AR122*(((BL122/2.54)^2)+((BM122/2.54)^2)+((BN122/2.54)^2)+((BO122)/2.54^2)+((BP122/2.54)^2)+((BQ122/2.54)^2)+((BR122/2.54)^2)+((BS122/2.54)^2)+((BT122/2.54)^2)+((BU122/2.54)^2)+((BV122/2.54)^2)+((BW122/2.54)^2)+((BX122/2.54)^2)+((BY122/2.54)^2)+((BZ122/2.54)^2))/(BI122*3.28)</f>
        <v>0</v>
      </c>
      <c r="ER122" s="50">
        <f>3.492*AR122*((CA122/2.54)^2 + (CB122/2.54)^2 + (CC122/2.54)^2 + (CD122/2.54)^2 + (CE122/2.54)^2 + (CF122/2.54)^2 + (CG122/2.54)^2 +(CH122/2.54)^2 +(CI122/2.54)^2 + (CJ122/2.54)^2 +(CK122/2.54)^2 + (CL122/2.54)^2 +(CM122/2.54)^2 + (CN122/2.54)^2 + (CO122/2.54)^2)/(BI122*3.28)</f>
        <v>0</v>
      </c>
      <c r="ES122" s="50">
        <f t="shared" si="75"/>
        <v>0</v>
      </c>
      <c r="ET122" s="50">
        <f t="shared" si="76"/>
        <v>0</v>
      </c>
      <c r="EU122" s="50">
        <f t="shared" si="77"/>
        <v>0</v>
      </c>
      <c r="EV122" s="56">
        <f t="shared" si="118"/>
        <v>2.1217926829268294</v>
      </c>
      <c r="EW122" s="56">
        <f t="shared" si="119"/>
        <v>0</v>
      </c>
      <c r="EX122" s="56">
        <f t="shared" si="124"/>
        <v>0</v>
      </c>
      <c r="EY122" s="56">
        <f t="shared" si="125"/>
        <v>5.9605462487935057</v>
      </c>
      <c r="EZ122" s="56">
        <f t="shared" si="120"/>
        <v>2.1217926829268294</v>
      </c>
      <c r="FA122" s="56"/>
      <c r="FB122" s="56"/>
      <c r="FC122" s="56"/>
      <c r="FD122" s="54"/>
    </row>
    <row r="123" spans="1:160" s="45" customFormat="1" ht="18" customHeight="1">
      <c r="A123" s="6"/>
      <c r="B123">
        <v>180</v>
      </c>
      <c r="C123" s="66" t="s">
        <v>390</v>
      </c>
      <c r="D123">
        <v>106</v>
      </c>
      <c r="E123" s="171">
        <v>2009</v>
      </c>
      <c r="F123">
        <v>129</v>
      </c>
      <c r="G123" s="144">
        <v>21.616250040000001</v>
      </c>
      <c r="H123" s="144">
        <v>18.804714389999997</v>
      </c>
      <c r="I123" s="144"/>
      <c r="J123" s="144"/>
      <c r="K123" s="144">
        <v>20.456253510000003</v>
      </c>
      <c r="L123" s="144"/>
      <c r="M123" s="144"/>
      <c r="N123" s="230"/>
      <c r="O123" s="230"/>
      <c r="P123" s="80"/>
      <c r="Q123" s="230">
        <f t="shared" si="78"/>
        <v>60.877217940000001</v>
      </c>
      <c r="R123" s="52">
        <f t="shared" si="79"/>
        <v>0.85972726486916073</v>
      </c>
      <c r="S123" s="52">
        <f t="shared" si="80"/>
        <v>1.5275177600369494</v>
      </c>
      <c r="T123" s="52">
        <f t="shared" si="81"/>
        <v>1.4865060107520083</v>
      </c>
      <c r="U123" s="52">
        <f t="shared" si="82"/>
        <v>0.13349267395250486</v>
      </c>
      <c r="V123" s="52">
        <f t="shared" si="83"/>
        <v>1.3728453279594794</v>
      </c>
      <c r="W123" s="52">
        <f t="shared" si="84"/>
        <v>17.032101099068392</v>
      </c>
      <c r="X123" s="52">
        <f t="shared" si="85"/>
        <v>114.88335525492478</v>
      </c>
      <c r="Y123" s="52">
        <f t="shared" si="86"/>
        <v>1.0235507946603777</v>
      </c>
      <c r="Z123" s="52">
        <f t="shared" si="87"/>
        <v>1.023360247758063</v>
      </c>
      <c r="AA123" s="52">
        <f t="shared" si="88"/>
        <v>1.0230889575815592</v>
      </c>
      <c r="AB123" s="52">
        <f t="shared" si="89"/>
        <v>1.0254447879077964</v>
      </c>
      <c r="AC123" s="52">
        <f t="shared" si="90"/>
        <v>0.55525424100548182</v>
      </c>
      <c r="AD123" s="52">
        <f t="shared" si="91"/>
        <v>0.54672049551612611</v>
      </c>
      <c r="AE123" s="52">
        <f t="shared" si="92"/>
        <v>0.53357985501431404</v>
      </c>
      <c r="AF123" s="52">
        <f t="shared" si="93"/>
        <v>0.37468260029853784</v>
      </c>
      <c r="AG123" s="52">
        <f t="shared" si="94"/>
        <v>0.36</v>
      </c>
      <c r="AH123" s="52">
        <f t="shared" si="95"/>
        <v>0.36734130014926891</v>
      </c>
      <c r="AI123" s="64" t="s">
        <v>152</v>
      </c>
      <c r="AJ123" s="62"/>
      <c r="AK123" s="62"/>
      <c r="AL123" s="45">
        <f t="shared" si="96"/>
        <v>129</v>
      </c>
      <c r="AM123" s="65"/>
      <c r="AN123" s="145" t="e">
        <f>#REF!</f>
        <v>#REF!</v>
      </c>
      <c r="AO123" s="149"/>
      <c r="AP123" s="183"/>
      <c r="AQ123" s="149"/>
      <c r="AR123" s="147">
        <f t="shared" si="97"/>
        <v>1</v>
      </c>
      <c r="AS123">
        <v>1</v>
      </c>
      <c r="AT123">
        <v>4</v>
      </c>
      <c r="AU123">
        <v>13</v>
      </c>
      <c r="AV123">
        <v>0</v>
      </c>
      <c r="AW123">
        <v>1</v>
      </c>
      <c r="AX123">
        <v>1</v>
      </c>
      <c r="AY123" s="229"/>
      <c r="AZ123" s="229"/>
      <c r="BA123" s="229"/>
      <c r="BB123" s="148"/>
      <c r="BC123">
        <v>5</v>
      </c>
      <c r="BD123">
        <v>2</v>
      </c>
      <c r="BE123">
        <v>0</v>
      </c>
      <c r="BF123" s="57">
        <v>2</v>
      </c>
      <c r="BG123" s="57">
        <v>2</v>
      </c>
      <c r="BH123" s="57">
        <v>3</v>
      </c>
      <c r="BI123" s="57">
        <v>11.3</v>
      </c>
      <c r="BJ123" s="189">
        <f t="shared" si="121"/>
        <v>106</v>
      </c>
      <c r="BK123" s="173">
        <f t="shared" si="122"/>
        <v>129</v>
      </c>
      <c r="BL123" s="87">
        <v>11</v>
      </c>
      <c r="BM123" s="62">
        <v>11</v>
      </c>
      <c r="BN123" s="62"/>
      <c r="BO123" s="62"/>
      <c r="BP123" s="62"/>
      <c r="BQ123" s="62"/>
      <c r="BR123" s="62"/>
      <c r="BS123" s="62"/>
      <c r="BT123" s="62"/>
      <c r="BU123" s="62"/>
      <c r="BV123" s="62"/>
      <c r="BW123" s="62"/>
      <c r="BX123" s="62"/>
      <c r="BY123" s="62"/>
      <c r="BZ123" s="128"/>
      <c r="CA123" s="99"/>
      <c r="CB123" s="98"/>
      <c r="CC123" s="98"/>
      <c r="CD123" s="98"/>
      <c r="CE123" s="98"/>
      <c r="CF123" s="98"/>
      <c r="CG123" s="98"/>
      <c r="CH123" s="98"/>
      <c r="CI123" s="98"/>
      <c r="CJ123" s="98"/>
      <c r="CK123" s="98"/>
      <c r="CL123" s="98"/>
      <c r="CM123" s="62"/>
      <c r="CN123" s="62"/>
      <c r="CO123" s="128"/>
      <c r="CP123" s="88"/>
      <c r="CQ123" s="88"/>
      <c r="CR123" s="63"/>
      <c r="CS123" s="63"/>
      <c r="CT123" s="63"/>
      <c r="CU123" s="63"/>
      <c r="CV123" s="88"/>
      <c r="CW123" s="63"/>
      <c r="CX123" s="63"/>
      <c r="CY123" s="63"/>
      <c r="CZ123" s="63"/>
      <c r="DA123" s="88"/>
      <c r="DB123" s="63"/>
      <c r="DC123" s="63"/>
      <c r="DD123" s="63"/>
      <c r="DE123" s="63"/>
      <c r="DF123" s="131"/>
      <c r="DG123" s="254">
        <f t="shared" si="98"/>
        <v>180</v>
      </c>
      <c r="DH123" s="254" t="str">
        <f t="shared" si="99"/>
        <v>Thin/Burn</v>
      </c>
      <c r="DI123" s="254">
        <f t="shared" si="100"/>
        <v>106</v>
      </c>
      <c r="DJ123" s="254">
        <f t="shared" si="101"/>
        <v>129</v>
      </c>
      <c r="DK123" s="121">
        <f t="shared" si="102"/>
        <v>7.637588800184747</v>
      </c>
      <c r="DL123" s="121">
        <f t="shared" si="103"/>
        <v>21.493181621729018</v>
      </c>
      <c r="DM123" s="121">
        <f t="shared" si="104"/>
        <v>44.595180322560246</v>
      </c>
      <c r="DN123" s="121">
        <f t="shared" si="105"/>
        <v>0.23405282365250518</v>
      </c>
      <c r="DO123" s="121">
        <f t="shared" si="106"/>
        <v>0.94783047397604658</v>
      </c>
      <c r="DP123" s="121">
        <f t="shared" si="107"/>
        <v>0</v>
      </c>
      <c r="DQ123" s="121">
        <f t="shared" si="108"/>
        <v>10.153783282148423</v>
      </c>
      <c r="DR123" s="121">
        <f t="shared" si="109"/>
        <v>0</v>
      </c>
      <c r="DS123" s="121">
        <f t="shared" si="110"/>
        <v>0</v>
      </c>
      <c r="DT123" s="121">
        <f t="shared" si="111"/>
        <v>0</v>
      </c>
      <c r="DU123" s="121">
        <f t="shared" si="112"/>
        <v>0</v>
      </c>
      <c r="DV123" s="122">
        <f t="shared" si="113"/>
        <v>7</v>
      </c>
      <c r="DW123" s="157"/>
      <c r="DX123" s="157">
        <f t="shared" si="114"/>
        <v>180</v>
      </c>
      <c r="DY123" s="157">
        <f t="shared" si="74"/>
        <v>168</v>
      </c>
      <c r="DZ123" s="238" t="e">
        <f>#REF!</f>
        <v>#REF!</v>
      </c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50">
        <f t="shared" si="115"/>
        <v>7.2660060975609758E-2</v>
      </c>
      <c r="EO123" s="50">
        <f t="shared" si="116"/>
        <v>0.55640243902439024</v>
      </c>
      <c r="EP123" s="55">
        <f t="shared" si="117"/>
        <v>0</v>
      </c>
      <c r="EQ123" s="50">
        <f>4.656*AR123*(((BL123/2.54)^2)+((BM123/2.54)^2)+((BN123/2.54)^2)+((BO123)/2.54^2)+((BP123/2.54)^2)+((BQ123/2.54)^2)+((BR123/2.54)^2)+((BS123/2.54)^2)+((BT123/2.54)^2)+((BU123/2.54)^2)+((BV123/2.54)^2)+((BW123/2.54)^2)+((BX123/2.54)^2)+((BY123/2.54)^2)+((BZ123/2.54)^2))/(BI123*3.28)</f>
        <v>4.7120361885878106</v>
      </c>
      <c r="ER123" s="50">
        <f>3.492*AR123*((CA123/2.54)^2 + (CB123/2.54)^2 + (CC123/2.54)^2 + (CD123/2.54)^2 + (CE123/2.54)^2 + (CF123/2.54)^2 + (CG123/2.54)^2 +(CH123/2.54)^2 +(CI123/2.54)^2 + (CJ123/2.54)^2 +(CK123/2.54)^2 + (CL123/2.54)^2 +(CM123/2.54)^2 + (CN123/2.54)^2 + (CO123/2.54)^2)/(BI123*3.28)</f>
        <v>0</v>
      </c>
      <c r="ES123" s="50">
        <f t="shared" si="75"/>
        <v>0</v>
      </c>
      <c r="ET123" s="50">
        <f t="shared" si="76"/>
        <v>0</v>
      </c>
      <c r="EU123" s="50">
        <f t="shared" si="77"/>
        <v>0</v>
      </c>
      <c r="EV123" s="56">
        <f t="shared" si="118"/>
        <v>0.62906249999999997</v>
      </c>
      <c r="EW123" s="56">
        <f t="shared" si="119"/>
        <v>4.7120361885878106</v>
      </c>
      <c r="EX123" s="56">
        <f t="shared" si="124"/>
        <v>3.4369149600831364</v>
      </c>
      <c r="EY123" s="56">
        <f t="shared" si="125"/>
        <v>9.6719317297780592</v>
      </c>
      <c r="EZ123" s="56">
        <f t="shared" si="120"/>
        <v>5.3410986885878105</v>
      </c>
      <c r="FA123" s="56"/>
      <c r="FB123" s="56"/>
      <c r="FC123" s="56"/>
      <c r="FD123" s="54"/>
    </row>
    <row r="124" spans="1:160" s="45" customFormat="1" ht="18" customHeight="1">
      <c r="A124" s="6"/>
      <c r="B124">
        <v>180</v>
      </c>
      <c r="C124" s="66" t="s">
        <v>390</v>
      </c>
      <c r="D124">
        <v>106</v>
      </c>
      <c r="E124" s="171">
        <v>2009</v>
      </c>
      <c r="F124">
        <v>168</v>
      </c>
      <c r="G124" s="144">
        <v>21.616250040000001</v>
      </c>
      <c r="H124" s="144">
        <v>18.804714389999997</v>
      </c>
      <c r="I124" s="144"/>
      <c r="J124" s="144"/>
      <c r="K124" s="144">
        <v>20.456253510000003</v>
      </c>
      <c r="L124" s="144"/>
      <c r="M124" s="144"/>
      <c r="N124" s="230"/>
      <c r="O124" s="230"/>
      <c r="P124" s="80"/>
      <c r="Q124" s="230">
        <f t="shared" si="78"/>
        <v>60.877217940000001</v>
      </c>
      <c r="R124" s="52">
        <f t="shared" si="79"/>
        <v>0.85972726486916073</v>
      </c>
      <c r="S124" s="52">
        <f t="shared" si="80"/>
        <v>1.5275177600369494</v>
      </c>
      <c r="T124" s="52">
        <f t="shared" si="81"/>
        <v>1.4865060107520083</v>
      </c>
      <c r="U124" s="52">
        <f t="shared" si="82"/>
        <v>0.13349267395250486</v>
      </c>
      <c r="V124" s="52">
        <f t="shared" si="83"/>
        <v>1.3728453279594794</v>
      </c>
      <c r="W124" s="52">
        <f t="shared" si="84"/>
        <v>17.032101099068392</v>
      </c>
      <c r="X124" s="52">
        <f t="shared" si="85"/>
        <v>114.88335525492478</v>
      </c>
      <c r="Y124" s="52">
        <f t="shared" si="86"/>
        <v>1.0235507946603777</v>
      </c>
      <c r="Z124" s="52">
        <f t="shared" si="87"/>
        <v>1.023360247758063</v>
      </c>
      <c r="AA124" s="52">
        <f t="shared" si="88"/>
        <v>1.0230889575815592</v>
      </c>
      <c r="AB124" s="52">
        <f t="shared" si="89"/>
        <v>1.0254447879077964</v>
      </c>
      <c r="AC124" s="52">
        <f t="shared" si="90"/>
        <v>0.55525424100548182</v>
      </c>
      <c r="AD124" s="52">
        <f t="shared" si="91"/>
        <v>0.54672049551612611</v>
      </c>
      <c r="AE124" s="52">
        <f t="shared" si="92"/>
        <v>0.53357985501431404</v>
      </c>
      <c r="AF124" s="52">
        <f t="shared" si="93"/>
        <v>0.37468260029853784</v>
      </c>
      <c r="AG124" s="52">
        <f t="shared" si="94"/>
        <v>0.36</v>
      </c>
      <c r="AH124" s="52">
        <f t="shared" si="95"/>
        <v>0.36734130014926891</v>
      </c>
      <c r="AI124" s="64" t="s">
        <v>152</v>
      </c>
      <c r="AJ124" s="62"/>
      <c r="AK124" s="62"/>
      <c r="AL124" s="45">
        <f t="shared" si="96"/>
        <v>168</v>
      </c>
      <c r="AM124" s="65"/>
      <c r="AN124" s="145" t="e">
        <f>#REF!</f>
        <v>#REF!</v>
      </c>
      <c r="AO124" s="149"/>
      <c r="AP124" s="183"/>
      <c r="AQ124" s="149"/>
      <c r="AR124" s="147">
        <f t="shared" si="97"/>
        <v>1</v>
      </c>
      <c r="AS124">
        <v>3</v>
      </c>
      <c r="AT124">
        <v>7</v>
      </c>
      <c r="AU124">
        <v>7</v>
      </c>
      <c r="AV124">
        <v>0</v>
      </c>
      <c r="AW124">
        <v>0</v>
      </c>
      <c r="AX124">
        <v>4</v>
      </c>
      <c r="AY124" s="229"/>
      <c r="AZ124" s="229"/>
      <c r="BA124" s="229"/>
      <c r="BB124" s="148"/>
      <c r="BC124">
        <v>3</v>
      </c>
      <c r="BD124">
        <v>3</v>
      </c>
      <c r="BE124">
        <v>1</v>
      </c>
      <c r="BF124" s="57">
        <v>2</v>
      </c>
      <c r="BG124" s="57">
        <v>2</v>
      </c>
      <c r="BH124" s="57">
        <v>3</v>
      </c>
      <c r="BI124" s="57">
        <v>11.3</v>
      </c>
      <c r="BJ124" s="189">
        <f t="shared" si="121"/>
        <v>106</v>
      </c>
      <c r="BK124" s="173">
        <f t="shared" si="122"/>
        <v>168</v>
      </c>
      <c r="BL124" s="87">
        <v>16</v>
      </c>
      <c r="BM124" s="62"/>
      <c r="BN124" s="62"/>
      <c r="BO124" s="62"/>
      <c r="BP124" s="62"/>
      <c r="BQ124" s="62"/>
      <c r="BR124" s="62"/>
      <c r="BS124" s="62"/>
      <c r="BT124" s="62"/>
      <c r="BU124" s="62"/>
      <c r="BV124" s="62"/>
      <c r="BW124" s="62"/>
      <c r="BX124" s="62"/>
      <c r="BY124" s="62"/>
      <c r="BZ124" s="128"/>
      <c r="CA124" s="99"/>
      <c r="CB124" s="98"/>
      <c r="CC124" s="98"/>
      <c r="CD124" s="98"/>
      <c r="CE124" s="98"/>
      <c r="CF124" s="98"/>
      <c r="CG124" s="98"/>
      <c r="CH124" s="98"/>
      <c r="CI124" s="98"/>
      <c r="CJ124" s="98"/>
      <c r="CK124" s="98"/>
      <c r="CL124" s="98"/>
      <c r="CM124" s="62"/>
      <c r="CN124" s="62"/>
      <c r="CO124" s="128"/>
      <c r="CP124" s="88"/>
      <c r="CQ124" s="88"/>
      <c r="CR124" s="63"/>
      <c r="CS124" s="63"/>
      <c r="CT124" s="63"/>
      <c r="CU124" s="63"/>
      <c r="CV124" s="88"/>
      <c r="CW124" s="63"/>
      <c r="CX124" s="63"/>
      <c r="CY124" s="63"/>
      <c r="CZ124" s="63"/>
      <c r="DA124" s="88"/>
      <c r="DB124" s="63"/>
      <c r="DC124" s="63"/>
      <c r="DD124" s="63"/>
      <c r="DE124" s="63"/>
      <c r="DF124" s="131"/>
      <c r="DG124" s="254">
        <f t="shared" si="98"/>
        <v>180</v>
      </c>
      <c r="DH124" s="254" t="str">
        <f t="shared" si="99"/>
        <v>Thin/Burn</v>
      </c>
      <c r="DI124" s="254">
        <f t="shared" si="100"/>
        <v>106</v>
      </c>
      <c r="DJ124" s="254">
        <f t="shared" si="101"/>
        <v>168</v>
      </c>
      <c r="DK124" s="121">
        <f t="shared" si="102"/>
        <v>22.91276640055424</v>
      </c>
      <c r="DL124" s="121">
        <f t="shared" si="103"/>
        <v>30.090454270420626</v>
      </c>
      <c r="DM124" s="121">
        <f t="shared" si="104"/>
        <v>74.325300537600413</v>
      </c>
      <c r="DN124" s="121">
        <f t="shared" si="105"/>
        <v>0.14043169419150311</v>
      </c>
      <c r="DO124" s="121">
        <f t="shared" si="106"/>
        <v>1.4217457109640697</v>
      </c>
      <c r="DP124" s="121">
        <f t="shared" si="107"/>
        <v>3.8245025361076039</v>
      </c>
      <c r="DQ124" s="121">
        <f t="shared" si="108"/>
        <v>10.741192232355356</v>
      </c>
      <c r="DR124" s="121">
        <f t="shared" si="109"/>
        <v>0</v>
      </c>
      <c r="DS124" s="121">
        <f t="shared" si="110"/>
        <v>0</v>
      </c>
      <c r="DT124" s="121">
        <f t="shared" si="111"/>
        <v>0</v>
      </c>
      <c r="DU124" s="121">
        <f t="shared" si="112"/>
        <v>0</v>
      </c>
      <c r="DV124" s="122">
        <f t="shared" si="113"/>
        <v>5.5</v>
      </c>
      <c r="DW124" s="157"/>
      <c r="DX124" s="157">
        <f t="shared" si="114"/>
        <v>180</v>
      </c>
      <c r="DY124" s="157">
        <f t="shared" si="74"/>
        <v>168</v>
      </c>
      <c r="DZ124" s="238" t="e">
        <f>#REF!</f>
        <v>#REF!</v>
      </c>
      <c r="EA124" s="180"/>
      <c r="EB124" s="180"/>
      <c r="EC124" s="180"/>
      <c r="ED124" s="180"/>
      <c r="EE124" s="180"/>
      <c r="EF124" s="180"/>
      <c r="EG124" s="180"/>
      <c r="EH124" s="180"/>
      <c r="EI124" s="180"/>
      <c r="EJ124" s="180"/>
      <c r="EK124" s="180"/>
      <c r="EL124" s="180"/>
      <c r="EM124" s="180"/>
      <c r="EN124" s="50"/>
      <c r="EO124" s="50"/>
      <c r="EP124" s="55"/>
      <c r="EQ124" s="50"/>
      <c r="ER124" s="50"/>
      <c r="ES124" s="50">
        <f t="shared" si="75"/>
        <v>0</v>
      </c>
      <c r="ET124" s="50">
        <f t="shared" si="76"/>
        <v>0</v>
      </c>
      <c r="EU124" s="50">
        <f t="shared" si="77"/>
        <v>0</v>
      </c>
      <c r="EV124" s="56"/>
      <c r="EW124" s="56"/>
      <c r="EX124" s="56">
        <f t="shared" si="124"/>
        <v>10.310744880249409</v>
      </c>
      <c r="EY124" s="56">
        <f t="shared" si="125"/>
        <v>13.540704421689282</v>
      </c>
      <c r="EZ124" s="56"/>
      <c r="FA124" s="56"/>
      <c r="FB124" s="56"/>
      <c r="FC124" s="56"/>
      <c r="FD124" s="54"/>
    </row>
    <row r="125" spans="1:160" s="45" customFormat="1" ht="18" customHeight="1">
      <c r="B125">
        <v>180</v>
      </c>
      <c r="C125" s="66" t="s">
        <v>390</v>
      </c>
      <c r="D125">
        <v>107</v>
      </c>
      <c r="E125" s="171">
        <v>2009</v>
      </c>
      <c r="F125">
        <v>168</v>
      </c>
      <c r="G125" s="144">
        <v>13.546932630000001</v>
      </c>
      <c r="H125" s="144">
        <v>1.5174713400000002</v>
      </c>
      <c r="I125" s="144"/>
      <c r="J125" s="144">
        <v>26.644891350000002</v>
      </c>
      <c r="K125" s="144">
        <v>11.58119424</v>
      </c>
      <c r="L125" s="144"/>
      <c r="M125" s="144"/>
      <c r="N125" s="230"/>
      <c r="O125" s="230"/>
      <c r="P125" s="80"/>
      <c r="Q125" s="230">
        <f t="shared" si="78"/>
        <v>53.290489560000005</v>
      </c>
      <c r="R125" s="52">
        <f t="shared" si="79"/>
        <v>0.51523319636735576</v>
      </c>
      <c r="S125" s="52">
        <f t="shared" si="80"/>
        <v>1.436262108077357</v>
      </c>
      <c r="T125" s="52">
        <f t="shared" si="81"/>
        <v>1.3094501344113754</v>
      </c>
      <c r="U125" s="52">
        <f t="shared" si="82"/>
        <v>0.13288278502728018</v>
      </c>
      <c r="V125" s="52">
        <f t="shared" si="83"/>
        <v>1.4395935529701669</v>
      </c>
      <c r="W125" s="52">
        <f t="shared" si="84"/>
        <v>14.542926299236271</v>
      </c>
      <c r="X125" s="52">
        <f t="shared" si="85"/>
        <v>150.32439976183247</v>
      </c>
      <c r="Y125" s="52">
        <f t="shared" si="86"/>
        <v>1.0325419593405587</v>
      </c>
      <c r="Z125" s="52">
        <f t="shared" si="87"/>
        <v>1.0321730870696846</v>
      </c>
      <c r="AA125" s="52">
        <f t="shared" si="88"/>
        <v>1.0252846883041471</v>
      </c>
      <c r="AB125" s="52">
        <f t="shared" si="89"/>
        <v>1.0214236404849419</v>
      </c>
      <c r="AC125" s="52">
        <f t="shared" si="90"/>
        <v>0.56605456924986075</v>
      </c>
      <c r="AD125" s="52">
        <f t="shared" si="91"/>
        <v>0.56934610781796691</v>
      </c>
      <c r="AE125" s="52">
        <f t="shared" si="92"/>
        <v>0.52487184494350891</v>
      </c>
      <c r="AF125" s="52">
        <f t="shared" si="93"/>
        <v>0.39494781979443311</v>
      </c>
      <c r="AG125" s="52">
        <f t="shared" si="94"/>
        <v>0.36</v>
      </c>
      <c r="AH125" s="52">
        <f t="shared" si="95"/>
        <v>0.37747390989721652</v>
      </c>
      <c r="AI125" s="64" t="s">
        <v>152</v>
      </c>
      <c r="AJ125" s="62"/>
      <c r="AK125" s="62"/>
      <c r="AL125" s="45">
        <f t="shared" si="96"/>
        <v>168</v>
      </c>
      <c r="AM125" s="65"/>
      <c r="AN125" s="145" t="e">
        <f>#REF!</f>
        <v>#REF!</v>
      </c>
      <c r="AO125" s="149"/>
      <c r="AP125" s="183"/>
      <c r="AQ125" s="149"/>
      <c r="AR125" s="147">
        <f t="shared" si="97"/>
        <v>1</v>
      </c>
      <c r="AS125">
        <v>0</v>
      </c>
      <c r="AT125">
        <v>3</v>
      </c>
      <c r="AU125">
        <v>3</v>
      </c>
      <c r="AV125">
        <v>0</v>
      </c>
      <c r="AW125">
        <v>4</v>
      </c>
      <c r="AX125">
        <v>4</v>
      </c>
      <c r="AY125" s="229"/>
      <c r="AZ125" s="229"/>
      <c r="BA125" s="229"/>
      <c r="BB125" s="148"/>
      <c r="BC125">
        <v>2</v>
      </c>
      <c r="BD125">
        <v>3</v>
      </c>
      <c r="BE125">
        <v>0</v>
      </c>
      <c r="BF125" s="57">
        <v>2</v>
      </c>
      <c r="BG125" s="57">
        <v>2</v>
      </c>
      <c r="BH125" s="57">
        <v>3</v>
      </c>
      <c r="BI125" s="57">
        <v>11.3</v>
      </c>
      <c r="BJ125" s="189">
        <f t="shared" si="121"/>
        <v>107</v>
      </c>
      <c r="BK125" s="173">
        <f t="shared" si="122"/>
        <v>168</v>
      </c>
      <c r="BL125" s="87">
        <v>9</v>
      </c>
      <c r="BM125" s="62"/>
      <c r="BN125" s="62"/>
      <c r="BO125" s="62"/>
      <c r="BP125" s="62"/>
      <c r="BQ125" s="62"/>
      <c r="BR125" s="62"/>
      <c r="BS125" s="62"/>
      <c r="BT125" s="62"/>
      <c r="BU125" s="62"/>
      <c r="BV125" s="62"/>
      <c r="BW125" s="62"/>
      <c r="BX125" s="62"/>
      <c r="BY125" s="62"/>
      <c r="BZ125" s="128"/>
      <c r="CA125" s="99">
        <v>10</v>
      </c>
      <c r="CB125" s="98"/>
      <c r="CC125" s="98"/>
      <c r="CD125" s="98"/>
      <c r="CE125" s="98"/>
      <c r="CF125" s="98"/>
      <c r="CG125" s="98"/>
      <c r="CH125" s="98"/>
      <c r="CI125" s="98"/>
      <c r="CJ125" s="98"/>
      <c r="CK125" s="98"/>
      <c r="CL125" s="98"/>
      <c r="CM125" s="62"/>
      <c r="CN125" s="62"/>
      <c r="CO125" s="128"/>
      <c r="CP125" s="88"/>
      <c r="CQ125" s="88"/>
      <c r="CR125" s="63"/>
      <c r="CS125" s="63"/>
      <c r="CT125" s="63"/>
      <c r="CU125" s="63"/>
      <c r="CV125" s="88"/>
      <c r="CW125" s="63"/>
      <c r="CX125" s="63"/>
      <c r="CY125" s="63"/>
      <c r="CZ125" s="63"/>
      <c r="DA125" s="88"/>
      <c r="DB125" s="63"/>
      <c r="DC125" s="63"/>
      <c r="DD125" s="63"/>
      <c r="DE125" s="63"/>
      <c r="DF125" s="131"/>
      <c r="DG125" s="254">
        <f t="shared" si="98"/>
        <v>180</v>
      </c>
      <c r="DH125" s="254" t="str">
        <f t="shared" si="99"/>
        <v>Thin/Burn</v>
      </c>
      <c r="DI125" s="254">
        <f t="shared" si="100"/>
        <v>107</v>
      </c>
      <c r="DJ125" s="254">
        <f t="shared" si="101"/>
        <v>168</v>
      </c>
      <c r="DK125" s="121">
        <f t="shared" si="102"/>
        <v>0</v>
      </c>
      <c r="DL125" s="121">
        <f t="shared" si="103"/>
        <v>18.033161872857452</v>
      </c>
      <c r="DM125" s="121">
        <f t="shared" si="104"/>
        <v>45.830754704398146</v>
      </c>
      <c r="DN125" s="121">
        <f t="shared" si="105"/>
        <v>9.5840680989350349E-2</v>
      </c>
      <c r="DO125" s="121">
        <f t="shared" si="106"/>
        <v>1.5659402926559038</v>
      </c>
      <c r="DP125" s="121">
        <f t="shared" si="107"/>
        <v>0</v>
      </c>
      <c r="DQ125" s="121">
        <f t="shared" si="108"/>
        <v>3.5683493074129955</v>
      </c>
      <c r="DR125" s="121">
        <f t="shared" si="109"/>
        <v>4.0155507791949612</v>
      </c>
      <c r="DS125" s="121">
        <f t="shared" si="110"/>
        <v>0</v>
      </c>
      <c r="DT125" s="121">
        <f t="shared" si="111"/>
        <v>0</v>
      </c>
      <c r="DU125" s="121">
        <f t="shared" si="112"/>
        <v>0</v>
      </c>
      <c r="DV125" s="122">
        <f t="shared" si="113"/>
        <v>3.5</v>
      </c>
      <c r="DW125" s="157"/>
      <c r="DX125" s="157">
        <f t="shared" si="114"/>
        <v>180</v>
      </c>
      <c r="DY125" s="157">
        <f t="shared" si="74"/>
        <v>355</v>
      </c>
      <c r="DZ125" s="238" t="e">
        <f>#REF!</f>
        <v>#REF!</v>
      </c>
      <c r="EA125" s="180"/>
      <c r="EB125" s="180"/>
      <c r="EC125" s="180"/>
      <c r="ED125" s="180"/>
      <c r="EE125" s="180"/>
      <c r="EF125" s="180"/>
      <c r="EG125" s="180"/>
      <c r="EH125" s="180"/>
      <c r="EI125" s="180"/>
      <c r="EJ125" s="180"/>
      <c r="EK125" s="180"/>
      <c r="EL125" s="180"/>
      <c r="EM125" s="180"/>
      <c r="EN125" s="50">
        <f t="shared" si="115"/>
        <v>2.9064024390243904E-2</v>
      </c>
      <c r="EO125" s="50">
        <f t="shared" si="116"/>
        <v>0.83460365853658536</v>
      </c>
      <c r="EP125" s="55">
        <f t="shared" si="117"/>
        <v>0</v>
      </c>
      <c r="EQ125" s="50">
        <f>4.656*AR125*(((BL125/2.54)^2)+((BM125/2.54)^2)+((BN125/2.54)^2)+((BO125)/2.54^2)+((BP125/2.54)^2)+((BQ125/2.54)^2)+((BR125/2.54)^2)+((BS125/2.54)^2)+((BT125/2.54)^2)+((BU125/2.54)^2)+((BV125/2.54)^2)+((BW125/2.54)^2)+((BX125/2.54)^2)+((BY125/2.54)^2)+((BZ125/2.54)^2))/(BI125*3.28)</f>
        <v>1.5771691375025314</v>
      </c>
      <c r="ER125" s="50">
        <f>3.492*AR125*((CA125/2.54)^2 + (CB125/2.54)^2 + (CC125/2.54)^2 + (CD125/2.54)^2 + (CE125/2.54)^2 + (CF125/2.54)^2 + (CG125/2.54)^2 +(CH125/2.54)^2 +(CI125/2.54)^2 + (CJ125/2.54)^2 +(CK125/2.54)^2 + (CL125/2.54)^2 +(CM125/2.54)^2 + (CN125/2.54)^2 + (CO125/2.54)^2)/(BI125*3.28)</f>
        <v>1.4603417939838255</v>
      </c>
      <c r="ES125" s="50">
        <f t="shared" si="75"/>
        <v>0</v>
      </c>
      <c r="ET125" s="50">
        <f t="shared" si="76"/>
        <v>0</v>
      </c>
      <c r="EU125" s="50">
        <f t="shared" si="77"/>
        <v>0</v>
      </c>
      <c r="EV125" s="56">
        <f t="shared" si="118"/>
        <v>0.86366768292682927</v>
      </c>
      <c r="EW125" s="56">
        <f t="shared" si="119"/>
        <v>3.0375109314863566</v>
      </c>
      <c r="EX125" s="56">
        <f t="shared" si="124"/>
        <v>0</v>
      </c>
      <c r="EY125" s="56">
        <f t="shared" si="125"/>
        <v>8.1149228427858535</v>
      </c>
      <c r="EZ125" s="56">
        <f t="shared" si="120"/>
        <v>3.9011786144131859</v>
      </c>
      <c r="FA125" s="56"/>
      <c r="FB125" s="56"/>
      <c r="FC125" s="56"/>
      <c r="FD125" s="54"/>
    </row>
    <row r="126" spans="1:160" s="45" customFormat="1" ht="18" customHeight="1">
      <c r="B126">
        <v>180</v>
      </c>
      <c r="C126" s="66" t="s">
        <v>390</v>
      </c>
      <c r="D126">
        <v>107</v>
      </c>
      <c r="E126" s="171">
        <v>2009</v>
      </c>
      <c r="F126">
        <v>355</v>
      </c>
      <c r="G126" s="144">
        <v>13.546932630000001</v>
      </c>
      <c r="H126" s="144">
        <v>1.5174713400000002</v>
      </c>
      <c r="I126" s="144"/>
      <c r="J126" s="144">
        <v>26.644891350000002</v>
      </c>
      <c r="K126" s="144">
        <v>11.58119424</v>
      </c>
      <c r="L126" s="144"/>
      <c r="M126" s="144"/>
      <c r="N126" s="230"/>
      <c r="O126" s="230"/>
      <c r="P126" s="80"/>
      <c r="Q126" s="230">
        <f t="shared" si="78"/>
        <v>53.290489560000005</v>
      </c>
      <c r="R126" s="52">
        <f t="shared" si="79"/>
        <v>0.51523319636735576</v>
      </c>
      <c r="S126" s="52">
        <f t="shared" si="80"/>
        <v>1.436262108077357</v>
      </c>
      <c r="T126" s="52">
        <f t="shared" si="81"/>
        <v>1.3094501344113754</v>
      </c>
      <c r="U126" s="52">
        <f t="shared" si="82"/>
        <v>0.13288278502728018</v>
      </c>
      <c r="V126" s="52">
        <f t="shared" si="83"/>
        <v>1.4395935529701669</v>
      </c>
      <c r="W126" s="52">
        <f t="shared" si="84"/>
        <v>14.542926299236271</v>
      </c>
      <c r="X126" s="52">
        <f t="shared" si="85"/>
        <v>150.32439976183247</v>
      </c>
      <c r="Y126" s="52">
        <f t="shared" si="86"/>
        <v>1.0325419593405587</v>
      </c>
      <c r="Z126" s="52">
        <f t="shared" si="87"/>
        <v>1.0321730870696846</v>
      </c>
      <c r="AA126" s="52">
        <f t="shared" si="88"/>
        <v>1.0252846883041471</v>
      </c>
      <c r="AB126" s="52">
        <f t="shared" si="89"/>
        <v>1.0214236404849419</v>
      </c>
      <c r="AC126" s="52">
        <f t="shared" si="90"/>
        <v>0.56605456924986075</v>
      </c>
      <c r="AD126" s="52">
        <f t="shared" si="91"/>
        <v>0.56934610781796691</v>
      </c>
      <c r="AE126" s="52">
        <f t="shared" si="92"/>
        <v>0.52487184494350891</v>
      </c>
      <c r="AF126" s="52">
        <f t="shared" si="93"/>
        <v>0.39494781979443311</v>
      </c>
      <c r="AG126" s="52">
        <f t="shared" si="94"/>
        <v>0.36</v>
      </c>
      <c r="AH126" s="52">
        <f t="shared" si="95"/>
        <v>0.37747390989721652</v>
      </c>
      <c r="AI126" s="64" t="s">
        <v>152</v>
      </c>
      <c r="AJ126" s="62"/>
      <c r="AK126" s="62"/>
      <c r="AL126" s="45">
        <f t="shared" si="96"/>
        <v>355</v>
      </c>
      <c r="AM126" s="65"/>
      <c r="AN126" s="145" t="e">
        <f>#REF!</f>
        <v>#REF!</v>
      </c>
      <c r="AO126" s="149"/>
      <c r="AP126" s="183"/>
      <c r="AQ126" s="149"/>
      <c r="AR126" s="147">
        <f t="shared" si="97"/>
        <v>1</v>
      </c>
      <c r="AS126">
        <v>2</v>
      </c>
      <c r="AT126">
        <v>3</v>
      </c>
      <c r="AU126">
        <v>3</v>
      </c>
      <c r="AV126">
        <v>1</v>
      </c>
      <c r="AW126">
        <v>4</v>
      </c>
      <c r="AX126">
        <v>5</v>
      </c>
      <c r="AY126" s="229"/>
      <c r="AZ126" s="229"/>
      <c r="BA126" s="229"/>
      <c r="BB126" s="148"/>
      <c r="BC126">
        <v>5</v>
      </c>
      <c r="BD126">
        <v>0</v>
      </c>
      <c r="BE126">
        <v>1</v>
      </c>
      <c r="BF126" s="57">
        <v>2</v>
      </c>
      <c r="BG126" s="57">
        <v>2</v>
      </c>
      <c r="BH126" s="57">
        <v>3</v>
      </c>
      <c r="BI126" s="57">
        <v>11.3</v>
      </c>
      <c r="BJ126" s="189">
        <f t="shared" si="121"/>
        <v>107</v>
      </c>
      <c r="BK126" s="173">
        <f t="shared" si="122"/>
        <v>355</v>
      </c>
      <c r="BL126" s="87"/>
      <c r="BM126" s="62"/>
      <c r="BN126" s="62"/>
      <c r="BO126" s="62"/>
      <c r="BP126" s="62"/>
      <c r="BQ126" s="62"/>
      <c r="BR126" s="62"/>
      <c r="BS126" s="62"/>
      <c r="BT126" s="62"/>
      <c r="BU126" s="62"/>
      <c r="BV126" s="62"/>
      <c r="BW126" s="62"/>
      <c r="BX126" s="62"/>
      <c r="BY126" s="62"/>
      <c r="BZ126" s="128"/>
      <c r="CA126" s="99"/>
      <c r="CB126" s="98"/>
      <c r="CC126" s="98"/>
      <c r="CD126" s="98"/>
      <c r="CE126" s="98"/>
      <c r="CF126" s="98"/>
      <c r="CG126" s="98"/>
      <c r="CH126" s="98"/>
      <c r="CI126" s="98"/>
      <c r="CJ126" s="98"/>
      <c r="CK126" s="98"/>
      <c r="CL126" s="98"/>
      <c r="CM126" s="62"/>
      <c r="CN126" s="62"/>
      <c r="CO126" s="128"/>
      <c r="CP126" s="88"/>
      <c r="CQ126" s="88"/>
      <c r="CR126" s="63"/>
      <c r="CS126" s="63"/>
      <c r="CT126" s="63"/>
      <c r="CU126" s="63"/>
      <c r="CV126" s="88"/>
      <c r="CW126" s="63"/>
      <c r="CX126" s="63"/>
      <c r="CY126" s="63"/>
      <c r="CZ126" s="63"/>
      <c r="DA126" s="88"/>
      <c r="DB126" s="63"/>
      <c r="DC126" s="63"/>
      <c r="DD126" s="63"/>
      <c r="DE126" s="63"/>
      <c r="DF126" s="131"/>
      <c r="DG126" s="254">
        <f t="shared" si="98"/>
        <v>180</v>
      </c>
      <c r="DH126" s="254" t="str">
        <f t="shared" si="99"/>
        <v>Thin/Burn</v>
      </c>
      <c r="DI126" s="254">
        <f t="shared" si="100"/>
        <v>107</v>
      </c>
      <c r="DJ126" s="254">
        <f t="shared" si="101"/>
        <v>355</v>
      </c>
      <c r="DK126" s="121">
        <f t="shared" si="102"/>
        <v>21.543931621160354</v>
      </c>
      <c r="DL126" s="121">
        <f t="shared" si="103"/>
        <v>18.033161872857452</v>
      </c>
      <c r="DM126" s="121">
        <f t="shared" si="104"/>
        <v>65.472506720568774</v>
      </c>
      <c r="DN126" s="121">
        <f t="shared" si="105"/>
        <v>0.23960170247337587</v>
      </c>
      <c r="DO126" s="121">
        <f t="shared" si="106"/>
        <v>0</v>
      </c>
      <c r="DP126" s="121">
        <f t="shared" si="107"/>
        <v>3.2191666279719606</v>
      </c>
      <c r="DQ126" s="121">
        <f t="shared" si="108"/>
        <v>0</v>
      </c>
      <c r="DR126" s="121">
        <f t="shared" si="109"/>
        <v>0</v>
      </c>
      <c r="DS126" s="121">
        <f t="shared" si="110"/>
        <v>0</v>
      </c>
      <c r="DT126" s="121">
        <f t="shared" si="111"/>
        <v>0</v>
      </c>
      <c r="DU126" s="121">
        <f t="shared" si="112"/>
        <v>0</v>
      </c>
      <c r="DV126" s="122">
        <f t="shared" si="113"/>
        <v>4</v>
      </c>
      <c r="DW126" s="157"/>
      <c r="DX126" s="157">
        <f t="shared" si="114"/>
        <v>180</v>
      </c>
      <c r="DY126" s="157">
        <f t="shared" si="74"/>
        <v>110</v>
      </c>
      <c r="DZ126" s="238" t="e">
        <f>#REF!</f>
        <v>#REF!</v>
      </c>
      <c r="EA126" s="180"/>
      <c r="EB126" s="180"/>
      <c r="EC126" s="180"/>
      <c r="ED126" s="180"/>
      <c r="EE126" s="180"/>
      <c r="EF126" s="180"/>
      <c r="EG126" s="180"/>
      <c r="EH126" s="180"/>
      <c r="EI126" s="180"/>
      <c r="EJ126" s="180"/>
      <c r="EK126" s="180"/>
      <c r="EL126" s="180"/>
      <c r="EM126" s="180"/>
      <c r="EN126" s="50">
        <f t="shared" si="115"/>
        <v>7.2660060975609758E-2</v>
      </c>
      <c r="EO126" s="50">
        <f t="shared" si="116"/>
        <v>0</v>
      </c>
      <c r="EP126" s="55">
        <f t="shared" si="117"/>
        <v>1.475609756097561</v>
      </c>
      <c r="EQ126" s="50">
        <f>4.656*AR126*(((BL126/2.54)^2)+((BM126/2.54)^2)+((BN126/2.54)^2)+((BO126)/2.54^2)+((BP126/2.54)^2)+((BQ126/2.54)^2)+((BR126/2.54)^2)+((BS126/2.54)^2)+((BT126/2.54)^2)+((BU126/2.54)^2)+((BV126/2.54)^2)+((BW126/2.54)^2)+((BX126/2.54)^2)+((BY126/2.54)^2)+((BZ126/2.54)^2))/(BI126*3.28)</f>
        <v>0</v>
      </c>
      <c r="ER126" s="50">
        <f>3.492*AR126*((CA126/2.54)^2 + (CB126/2.54)^2 + (CC126/2.54)^2 + (CD126/2.54)^2 + (CE126/2.54)^2 + (CF126/2.54)^2 + (CG126/2.54)^2 +(CH126/2.54)^2 +(CI126/2.54)^2 + (CJ126/2.54)^2 +(CK126/2.54)^2 + (CL126/2.54)^2 +(CM126/2.54)^2 + (CN126/2.54)^2 + (CO126/2.54)^2)/(BI126*3.28)</f>
        <v>0</v>
      </c>
      <c r="ES126" s="50">
        <f t="shared" si="75"/>
        <v>0</v>
      </c>
      <c r="ET126" s="50">
        <f t="shared" si="76"/>
        <v>0</v>
      </c>
      <c r="EU126" s="50">
        <f t="shared" si="77"/>
        <v>0</v>
      </c>
      <c r="EV126" s="56">
        <f t="shared" si="118"/>
        <v>1.5482698170731708</v>
      </c>
      <c r="EW126" s="56">
        <f t="shared" si="119"/>
        <v>0</v>
      </c>
      <c r="EX126" s="56">
        <f t="shared" si="124"/>
        <v>9.6947692295221604</v>
      </c>
      <c r="EY126" s="56">
        <f t="shared" si="125"/>
        <v>8.1149228427858535</v>
      </c>
      <c r="EZ126" s="56">
        <f t="shared" si="120"/>
        <v>1.5482698170731708</v>
      </c>
      <c r="FA126" s="56"/>
      <c r="FB126" s="56"/>
      <c r="FC126" s="56"/>
      <c r="FD126" s="54"/>
    </row>
    <row r="127" spans="1:160" s="45" customFormat="1" ht="18" customHeight="1">
      <c r="B127">
        <v>180</v>
      </c>
      <c r="C127" s="66" t="s">
        <v>390</v>
      </c>
      <c r="D127">
        <v>108</v>
      </c>
      <c r="E127" s="171">
        <v>2009</v>
      </c>
      <c r="F127">
        <v>110</v>
      </c>
      <c r="G127" s="144">
        <v>5.4946780349999997</v>
      </c>
      <c r="H127" s="144">
        <v>2.010624</v>
      </c>
      <c r="I127" s="144"/>
      <c r="J127" s="144">
        <v>6.0698853600000007</v>
      </c>
      <c r="K127" s="144">
        <v>34.336922234999996</v>
      </c>
      <c r="L127" s="144"/>
      <c r="M127" s="144"/>
      <c r="N127" s="230"/>
      <c r="O127" s="230"/>
      <c r="P127" s="80"/>
      <c r="Q127" s="230">
        <f t="shared" si="78"/>
        <v>47.912109629999996</v>
      </c>
      <c r="R127" s="52">
        <f t="shared" si="79"/>
        <v>0.41027631633948569</v>
      </c>
      <c r="S127" s="52">
        <f t="shared" si="80"/>
        <v>1.4259994377367182</v>
      </c>
      <c r="T127" s="52">
        <f t="shared" si="81"/>
        <v>1.2843899275368851</v>
      </c>
      <c r="U127" s="52">
        <f t="shared" si="82"/>
        <v>0.19298688434834424</v>
      </c>
      <c r="V127" s="52">
        <f t="shared" si="83"/>
        <v>1.5059590236289915</v>
      </c>
      <c r="W127" s="52">
        <f t="shared" si="84"/>
        <v>17.797031102339293</v>
      </c>
      <c r="X127" s="52">
        <f t="shared" si="85"/>
        <v>116.20054484213598</v>
      </c>
      <c r="Y127" s="52">
        <f t="shared" si="86"/>
        <v>1.0236805828194964</v>
      </c>
      <c r="Z127" s="52">
        <f t="shared" si="87"/>
        <v>1.0297004062884967</v>
      </c>
      <c r="AA127" s="52">
        <f t="shared" si="88"/>
        <v>1.0216865275652443</v>
      </c>
      <c r="AB127" s="52">
        <f t="shared" si="89"/>
        <v>1.0146320003212934</v>
      </c>
      <c r="AC127" s="52">
        <f t="shared" si="90"/>
        <v>0.55445246129522185</v>
      </c>
      <c r="AD127" s="52">
        <f t="shared" si="91"/>
        <v>0.56066769174530295</v>
      </c>
      <c r="AE127" s="52">
        <f t="shared" si="92"/>
        <v>0.4983264757976803</v>
      </c>
      <c r="AF127" s="52">
        <f t="shared" si="93"/>
        <v>0.39504569003884205</v>
      </c>
      <c r="AG127" s="52">
        <f t="shared" si="94"/>
        <v>0.36</v>
      </c>
      <c r="AH127" s="52">
        <f t="shared" si="95"/>
        <v>0.37752284501942102</v>
      </c>
      <c r="AI127" s="64" t="s">
        <v>152</v>
      </c>
      <c r="AJ127" s="62"/>
      <c r="AK127" s="62"/>
      <c r="AL127" s="45">
        <f t="shared" si="96"/>
        <v>110</v>
      </c>
      <c r="AM127" s="65"/>
      <c r="AN127" s="145" t="e">
        <f>#REF!</f>
        <v>#REF!</v>
      </c>
      <c r="AO127" s="149"/>
      <c r="AP127" s="183"/>
      <c r="AQ127" s="149"/>
      <c r="AR127" s="147">
        <f t="shared" si="97"/>
        <v>1</v>
      </c>
      <c r="AS127">
        <v>1</v>
      </c>
      <c r="AT127">
        <v>2</v>
      </c>
      <c r="AU127">
        <v>4</v>
      </c>
      <c r="AV127">
        <v>0</v>
      </c>
      <c r="AW127">
        <v>1</v>
      </c>
      <c r="AX127">
        <v>2</v>
      </c>
      <c r="AY127" s="229"/>
      <c r="AZ127" s="229"/>
      <c r="BA127" s="229"/>
      <c r="BB127" s="148"/>
      <c r="BC127">
        <v>4</v>
      </c>
      <c r="BD127">
        <v>3</v>
      </c>
      <c r="BE127">
        <v>0</v>
      </c>
      <c r="BF127" s="57">
        <v>2</v>
      </c>
      <c r="BG127" s="57">
        <v>2</v>
      </c>
      <c r="BH127" s="57">
        <v>3</v>
      </c>
      <c r="BI127" s="57">
        <v>11.3</v>
      </c>
      <c r="BJ127" s="189">
        <f t="shared" si="121"/>
        <v>108</v>
      </c>
      <c r="BK127" s="173">
        <f t="shared" si="122"/>
        <v>110</v>
      </c>
      <c r="BL127" s="87"/>
      <c r="BM127" s="62"/>
      <c r="BN127" s="62"/>
      <c r="BO127" s="62"/>
      <c r="BP127" s="62"/>
      <c r="BQ127" s="62"/>
      <c r="BR127" s="62"/>
      <c r="BS127" s="62"/>
      <c r="BT127" s="62"/>
      <c r="BU127" s="62"/>
      <c r="BV127" s="62"/>
      <c r="BW127" s="62"/>
      <c r="BX127" s="62"/>
      <c r="BY127" s="62"/>
      <c r="BZ127" s="128"/>
      <c r="CA127" s="99">
        <v>27</v>
      </c>
      <c r="CB127" s="98"/>
      <c r="CC127" s="98"/>
      <c r="CD127" s="98"/>
      <c r="CE127" s="98"/>
      <c r="CF127" s="98"/>
      <c r="CG127" s="98"/>
      <c r="CH127" s="98"/>
      <c r="CI127" s="98"/>
      <c r="CJ127" s="98"/>
      <c r="CK127" s="98"/>
      <c r="CL127" s="98"/>
      <c r="CM127" s="62"/>
      <c r="CN127" s="62"/>
      <c r="CO127" s="128"/>
      <c r="CP127" s="88"/>
      <c r="CQ127" s="88"/>
      <c r="CR127" s="63"/>
      <c r="CS127" s="63"/>
      <c r="CT127" s="63"/>
      <c r="CU127" s="63"/>
      <c r="CV127" s="88"/>
      <c r="CW127" s="63"/>
      <c r="CX127" s="63"/>
      <c r="CY127" s="63"/>
      <c r="CZ127" s="63"/>
      <c r="DA127" s="88"/>
      <c r="DB127" s="63"/>
      <c r="DC127" s="63"/>
      <c r="DD127" s="63"/>
      <c r="DE127" s="63"/>
      <c r="DF127" s="131"/>
      <c r="DG127" s="254">
        <f t="shared" si="98"/>
        <v>180</v>
      </c>
      <c r="DH127" s="254" t="str">
        <f t="shared" si="99"/>
        <v>Thin/Burn</v>
      </c>
      <c r="DI127" s="254">
        <f t="shared" si="100"/>
        <v>108</v>
      </c>
      <c r="DJ127" s="254">
        <f t="shared" si="101"/>
        <v>110</v>
      </c>
      <c r="DK127" s="121">
        <f t="shared" si="102"/>
        <v>7.1299971886835909</v>
      </c>
      <c r="DL127" s="121">
        <f t="shared" si="103"/>
        <v>6.1541447450922853</v>
      </c>
      <c r="DM127" s="121">
        <f t="shared" si="104"/>
        <v>25.687798550737703</v>
      </c>
      <c r="DN127" s="121">
        <f t="shared" si="105"/>
        <v>0.27033466043975402</v>
      </c>
      <c r="DO127" s="121">
        <f t="shared" si="106"/>
        <v>1.6092962108482727</v>
      </c>
      <c r="DP127" s="121">
        <f t="shared" si="107"/>
        <v>0</v>
      </c>
      <c r="DQ127" s="121">
        <f t="shared" si="108"/>
        <v>0</v>
      </c>
      <c r="DR127" s="121">
        <f t="shared" si="109"/>
        <v>29.078721004493023</v>
      </c>
      <c r="DS127" s="121">
        <f t="shared" si="110"/>
        <v>0</v>
      </c>
      <c r="DT127" s="121">
        <f t="shared" si="111"/>
        <v>0</v>
      </c>
      <c r="DU127" s="121">
        <f t="shared" si="112"/>
        <v>0</v>
      </c>
      <c r="DV127" s="122">
        <f t="shared" si="113"/>
        <v>3</v>
      </c>
      <c r="DW127" s="157"/>
      <c r="DX127" s="157">
        <f t="shared" si="114"/>
        <v>180</v>
      </c>
      <c r="DY127" s="157">
        <f t="shared" si="74"/>
        <v>351</v>
      </c>
      <c r="DZ127" s="238" t="e">
        <f>#REF!</f>
        <v>#REF!</v>
      </c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50">
        <f t="shared" si="115"/>
        <v>5.8128048780487808E-2</v>
      </c>
      <c r="EO127" s="50">
        <f t="shared" si="116"/>
        <v>0.83460365853658536</v>
      </c>
      <c r="EP127" s="55">
        <f t="shared" si="117"/>
        <v>0</v>
      </c>
      <c r="EQ127" s="50">
        <f>4.656*AR127*(((BL127/2.54)^2)+((BM127/2.54)^2)+((BN127/2.54)^2)+((BO127)/2.54^2)+((BP127/2.54)^2)+((BQ127/2.54)^2)+((BR127/2.54)^2)+((BS127/2.54)^2)+((BT127/2.54)^2)+((BU127/2.54)^2)+((BV127/2.54)^2)+((BW127/2.54)^2)+((BX127/2.54)^2)+((BY127/2.54)^2)+((BZ127/2.54)^2))/(BI127*3.28)</f>
        <v>0</v>
      </c>
      <c r="ER127" s="50">
        <f>3.492*AR127*((CA127/2.54)^2 + (CB127/2.54)^2 + (CC127/2.54)^2 + (CD127/2.54)^2 + (CE127/2.54)^2 + (CF127/2.54)^2 + (CG127/2.54)^2 +(CH127/2.54)^2 +(CI127/2.54)^2 + (CJ127/2.54)^2 +(CK127/2.54)^2 + (CL127/2.54)^2 +(CM127/2.54)^2 + (CN127/2.54)^2 + (CO127/2.54)^2)/(BI127*3.28)</f>
        <v>10.645891678142089</v>
      </c>
      <c r="ES127" s="50">
        <f t="shared" si="75"/>
        <v>0</v>
      </c>
      <c r="ET127" s="50">
        <f t="shared" si="76"/>
        <v>0</v>
      </c>
      <c r="EU127" s="50">
        <f t="shared" si="77"/>
        <v>0</v>
      </c>
      <c r="EV127" s="56">
        <f t="shared" si="118"/>
        <v>0.89273170731707319</v>
      </c>
      <c r="EW127" s="56">
        <f t="shared" si="119"/>
        <v>10.645891678142089</v>
      </c>
      <c r="EX127" s="56">
        <f t="shared" si="124"/>
        <v>3.2084987349076162</v>
      </c>
      <c r="EY127" s="56">
        <f t="shared" si="125"/>
        <v>2.7693651352915283</v>
      </c>
      <c r="EZ127" s="56">
        <f t="shared" si="120"/>
        <v>11.538623385459163</v>
      </c>
      <c r="FA127" s="56"/>
      <c r="FB127" s="56"/>
      <c r="FC127" s="56"/>
      <c r="FD127" s="54"/>
    </row>
    <row r="128" spans="1:160" s="45" customFormat="1" ht="18" customHeight="1">
      <c r="B128">
        <v>180</v>
      </c>
      <c r="C128" s="66" t="s">
        <v>390</v>
      </c>
      <c r="D128">
        <v>108</v>
      </c>
      <c r="E128" s="171">
        <v>2009</v>
      </c>
      <c r="F128">
        <v>351</v>
      </c>
      <c r="G128" s="144">
        <v>5.4946780349999997</v>
      </c>
      <c r="H128" s="144">
        <v>2.010624</v>
      </c>
      <c r="I128" s="144"/>
      <c r="J128" s="144">
        <v>6.0698853600000007</v>
      </c>
      <c r="K128" s="144">
        <v>34.336922234999996</v>
      </c>
      <c r="L128" s="144"/>
      <c r="M128" s="144"/>
      <c r="N128" s="230"/>
      <c r="O128" s="230"/>
      <c r="P128" s="80"/>
      <c r="Q128" s="230">
        <f t="shared" si="78"/>
        <v>47.912109629999996</v>
      </c>
      <c r="R128" s="52">
        <f t="shared" si="79"/>
        <v>0.41027631633948569</v>
      </c>
      <c r="S128" s="52">
        <f t="shared" si="80"/>
        <v>1.4259994377367182</v>
      </c>
      <c r="T128" s="52">
        <f t="shared" si="81"/>
        <v>1.2843899275368851</v>
      </c>
      <c r="U128" s="52">
        <f t="shared" si="82"/>
        <v>0.19298688434834424</v>
      </c>
      <c r="V128" s="52">
        <f t="shared" si="83"/>
        <v>1.5059590236289915</v>
      </c>
      <c r="W128" s="52">
        <f t="shared" si="84"/>
        <v>17.797031102339293</v>
      </c>
      <c r="X128" s="52">
        <f t="shared" si="85"/>
        <v>116.20054484213598</v>
      </c>
      <c r="Y128" s="52">
        <f t="shared" si="86"/>
        <v>1.0236805828194964</v>
      </c>
      <c r="Z128" s="52">
        <f t="shared" si="87"/>
        <v>1.0297004062884967</v>
      </c>
      <c r="AA128" s="52">
        <f t="shared" si="88"/>
        <v>1.0216865275652443</v>
      </c>
      <c r="AB128" s="52">
        <f t="shared" si="89"/>
        <v>1.0146320003212934</v>
      </c>
      <c r="AC128" s="52">
        <f t="shared" si="90"/>
        <v>0.55445246129522185</v>
      </c>
      <c r="AD128" s="52">
        <f t="shared" si="91"/>
        <v>0.56066769174530295</v>
      </c>
      <c r="AE128" s="52">
        <f t="shared" si="92"/>
        <v>0.4983264757976803</v>
      </c>
      <c r="AF128" s="52">
        <f t="shared" si="93"/>
        <v>0.39504569003884205</v>
      </c>
      <c r="AG128" s="52">
        <f t="shared" si="94"/>
        <v>0.36</v>
      </c>
      <c r="AH128" s="52">
        <f t="shared" si="95"/>
        <v>0.37752284501942102</v>
      </c>
      <c r="AI128" s="64" t="s">
        <v>152</v>
      </c>
      <c r="AJ128" s="62"/>
      <c r="AK128" s="62"/>
      <c r="AL128" s="45">
        <f t="shared" si="96"/>
        <v>351</v>
      </c>
      <c r="AM128" s="65"/>
      <c r="AN128" s="145" t="e">
        <f>#REF!</f>
        <v>#REF!</v>
      </c>
      <c r="AO128" s="149"/>
      <c r="AP128" s="183"/>
      <c r="AQ128" s="149"/>
      <c r="AR128" s="147">
        <f t="shared" si="97"/>
        <v>1</v>
      </c>
      <c r="AS128">
        <v>0</v>
      </c>
      <c r="AT128">
        <v>5</v>
      </c>
      <c r="AU128">
        <v>5</v>
      </c>
      <c r="AV128">
        <v>3</v>
      </c>
      <c r="AW128">
        <v>6</v>
      </c>
      <c r="AX128">
        <v>8</v>
      </c>
      <c r="AY128" s="229"/>
      <c r="AZ128" s="229"/>
      <c r="BA128" s="229"/>
      <c r="BB128" s="148"/>
      <c r="BC128">
        <v>0</v>
      </c>
      <c r="BD128">
        <v>3</v>
      </c>
      <c r="BE128">
        <v>1</v>
      </c>
      <c r="BF128" s="57">
        <v>2</v>
      </c>
      <c r="BG128" s="57">
        <v>2</v>
      </c>
      <c r="BH128" s="57">
        <v>3</v>
      </c>
      <c r="BI128" s="57">
        <v>11.3</v>
      </c>
      <c r="BJ128" s="189">
        <f t="shared" si="121"/>
        <v>108</v>
      </c>
      <c r="BK128" s="173">
        <f t="shared" si="122"/>
        <v>351</v>
      </c>
      <c r="BL128" s="87">
        <v>10</v>
      </c>
      <c r="BM128" s="62"/>
      <c r="BN128" s="62"/>
      <c r="BO128" s="62"/>
      <c r="BP128" s="62"/>
      <c r="BQ128" s="62"/>
      <c r="BR128" s="62"/>
      <c r="BS128" s="62"/>
      <c r="BT128" s="62"/>
      <c r="BU128" s="62"/>
      <c r="BV128" s="62"/>
      <c r="BW128" s="62"/>
      <c r="BX128" s="62"/>
      <c r="BY128" s="62"/>
      <c r="BZ128" s="128"/>
      <c r="CA128" s="99"/>
      <c r="CB128" s="98"/>
      <c r="CC128" s="98"/>
      <c r="CD128" s="98"/>
      <c r="CE128" s="98"/>
      <c r="CF128" s="98"/>
      <c r="CG128" s="98"/>
      <c r="CH128" s="98"/>
      <c r="CI128" s="98"/>
      <c r="CJ128" s="98"/>
      <c r="CK128" s="98"/>
      <c r="CL128" s="98"/>
      <c r="CM128" s="62"/>
      <c r="CN128" s="62"/>
      <c r="CO128" s="128"/>
      <c r="CP128" s="88"/>
      <c r="CQ128" s="88"/>
      <c r="CR128" s="63"/>
      <c r="CS128" s="63"/>
      <c r="CT128" s="63"/>
      <c r="CU128" s="63"/>
      <c r="CV128" s="88"/>
      <c r="CW128" s="63"/>
      <c r="CX128" s="63"/>
      <c r="CY128" s="63"/>
      <c r="CZ128" s="63"/>
      <c r="DA128" s="88"/>
      <c r="DB128" s="63"/>
      <c r="DC128" s="63"/>
      <c r="DD128" s="63"/>
      <c r="DE128" s="63"/>
      <c r="DF128" s="131"/>
      <c r="DG128" s="254">
        <f t="shared" si="98"/>
        <v>180</v>
      </c>
      <c r="DH128" s="254" t="str">
        <f t="shared" si="99"/>
        <v>Thin/Burn</v>
      </c>
      <c r="DI128" s="254">
        <f t="shared" si="100"/>
        <v>108</v>
      </c>
      <c r="DJ128" s="254">
        <f t="shared" si="101"/>
        <v>351</v>
      </c>
      <c r="DK128" s="121">
        <f t="shared" si="102"/>
        <v>21.389991566050774</v>
      </c>
      <c r="DL128" s="121">
        <f t="shared" si="103"/>
        <v>22.56519739867171</v>
      </c>
      <c r="DM128" s="121">
        <f t="shared" si="104"/>
        <v>89.907294927581944</v>
      </c>
      <c r="DN128" s="121">
        <f t="shared" si="105"/>
        <v>0</v>
      </c>
      <c r="DO128" s="121">
        <f t="shared" si="106"/>
        <v>1.6092962108482727</v>
      </c>
      <c r="DP128" s="121">
        <f t="shared" si="107"/>
        <v>3.7271175703529789</v>
      </c>
      <c r="DQ128" s="121">
        <f t="shared" si="108"/>
        <v>4.377161791139657</v>
      </c>
      <c r="DR128" s="121">
        <f t="shared" si="109"/>
        <v>0</v>
      </c>
      <c r="DS128" s="121">
        <f t="shared" si="110"/>
        <v>0</v>
      </c>
      <c r="DT128" s="121">
        <f t="shared" si="111"/>
        <v>0</v>
      </c>
      <c r="DU128" s="121">
        <f t="shared" si="112"/>
        <v>0</v>
      </c>
      <c r="DV128" s="122">
        <f t="shared" si="113"/>
        <v>6.5</v>
      </c>
      <c r="DW128" s="157"/>
      <c r="DX128" s="157">
        <f t="shared" si="114"/>
        <v>180</v>
      </c>
      <c r="DY128" s="157">
        <f t="shared" si="74"/>
        <v>291</v>
      </c>
      <c r="DZ128" s="238" t="e">
        <f>#REF!</f>
        <v>#REF!</v>
      </c>
      <c r="EA128" s="180"/>
      <c r="EB128" s="180"/>
      <c r="EC128" s="180"/>
      <c r="ED128" s="180"/>
      <c r="EE128" s="180"/>
      <c r="EF128" s="180"/>
      <c r="EG128" s="180"/>
      <c r="EH128" s="180"/>
      <c r="EI128" s="180"/>
      <c r="EJ128" s="180"/>
      <c r="EK128" s="180"/>
      <c r="EL128" s="180"/>
      <c r="EM128" s="180"/>
      <c r="EN128" s="50"/>
      <c r="EO128" s="50"/>
      <c r="EP128" s="55"/>
      <c r="EQ128" s="50"/>
      <c r="ER128" s="50"/>
      <c r="ES128" s="50">
        <f t="shared" si="75"/>
        <v>0</v>
      </c>
      <c r="ET128" s="50">
        <f t="shared" si="76"/>
        <v>0</v>
      </c>
      <c r="EU128" s="50">
        <f t="shared" si="77"/>
        <v>0</v>
      </c>
      <c r="EV128" s="56"/>
      <c r="EW128" s="56"/>
      <c r="EX128" s="56">
        <f t="shared" si="124"/>
        <v>9.6254962047228485</v>
      </c>
      <c r="EY128" s="56">
        <f t="shared" si="125"/>
        <v>10.154338829402271</v>
      </c>
      <c r="EZ128" s="56"/>
      <c r="FA128" s="56"/>
      <c r="FB128" s="56"/>
      <c r="FC128" s="56"/>
      <c r="FD128" s="54"/>
    </row>
    <row r="129" spans="2:160" s="45" customFormat="1" ht="18" customHeight="1">
      <c r="B129">
        <v>180</v>
      </c>
      <c r="C129" s="66" t="s">
        <v>390</v>
      </c>
      <c r="D129">
        <v>109</v>
      </c>
      <c r="E129" s="171">
        <v>2009</v>
      </c>
      <c r="F129">
        <v>291</v>
      </c>
      <c r="G129" s="144">
        <v>12.580596105000001</v>
      </c>
      <c r="H129" s="144">
        <v>10.286324895</v>
      </c>
      <c r="I129" s="144"/>
      <c r="J129" s="144"/>
      <c r="K129" s="144">
        <v>23.41136028</v>
      </c>
      <c r="L129" s="144"/>
      <c r="M129" s="144"/>
      <c r="N129" s="144"/>
      <c r="O129" s="144"/>
      <c r="P129" s="80"/>
      <c r="Q129" s="230">
        <f t="shared" si="78"/>
        <v>46.278281280000002</v>
      </c>
      <c r="R129" s="52">
        <f t="shared" si="79"/>
        <v>0.70868042214272142</v>
      </c>
      <c r="S129" s="52">
        <f t="shared" si="80"/>
        <v>1.4942142250420887</v>
      </c>
      <c r="T129" s="52">
        <f t="shared" si="81"/>
        <v>1.4209548649767834</v>
      </c>
      <c r="U129" s="52">
        <f t="shared" si="82"/>
        <v>0.15810504605995601</v>
      </c>
      <c r="V129" s="52">
        <f t="shared" si="83"/>
        <v>1.4214073361596111</v>
      </c>
      <c r="W129" s="52">
        <f t="shared" si="84"/>
        <v>17.557443753054823</v>
      </c>
      <c r="X129" s="52">
        <f t="shared" si="85"/>
        <v>112.21000627087463</v>
      </c>
      <c r="Y129" s="52">
        <f t="shared" si="86"/>
        <v>1.0227184665802265</v>
      </c>
      <c r="Z129" s="52">
        <f t="shared" si="87"/>
        <v>1.0250588223314416</v>
      </c>
      <c r="AA129" s="52">
        <f t="shared" si="88"/>
        <v>1.022222711088332</v>
      </c>
      <c r="AB129" s="52">
        <f t="shared" si="89"/>
        <v>1.0211135554416595</v>
      </c>
      <c r="AC129" s="52">
        <f t="shared" si="90"/>
        <v>0.5534539111928749</v>
      </c>
      <c r="AD129" s="52">
        <f t="shared" si="91"/>
        <v>0.55011764466288327</v>
      </c>
      <c r="AE129" s="52">
        <f t="shared" si="92"/>
        <v>0.52002517684036165</v>
      </c>
      <c r="AF129" s="52">
        <f t="shared" si="93"/>
        <v>0.38047497844652023</v>
      </c>
      <c r="AG129" s="52">
        <f t="shared" si="94"/>
        <v>0.36</v>
      </c>
      <c r="AH129" s="52">
        <f t="shared" si="95"/>
        <v>0.37023748922326011</v>
      </c>
      <c r="AI129" s="64" t="s">
        <v>152</v>
      </c>
      <c r="AJ129" s="62"/>
      <c r="AK129" s="62"/>
      <c r="AL129" s="45">
        <f t="shared" si="96"/>
        <v>291</v>
      </c>
      <c r="AM129" s="65"/>
      <c r="AN129" s="145" t="e">
        <f>#REF!</f>
        <v>#REF!</v>
      </c>
      <c r="AO129" s="149"/>
      <c r="AP129" s="183"/>
      <c r="AQ129" s="149"/>
      <c r="AR129" s="147">
        <f t="shared" si="97"/>
        <v>1</v>
      </c>
      <c r="AS129">
        <v>0</v>
      </c>
      <c r="AT129">
        <v>1</v>
      </c>
      <c r="AU129">
        <v>8</v>
      </c>
      <c r="AV129">
        <v>0</v>
      </c>
      <c r="AW129">
        <v>2</v>
      </c>
      <c r="AX129">
        <v>2</v>
      </c>
      <c r="AY129" s="229"/>
      <c r="AZ129" s="229"/>
      <c r="BA129" s="229"/>
      <c r="BB129" s="148"/>
      <c r="BC129">
        <v>17</v>
      </c>
      <c r="BD129">
        <v>12</v>
      </c>
      <c r="BE129">
        <v>1</v>
      </c>
      <c r="BF129" s="57">
        <v>2</v>
      </c>
      <c r="BG129" s="57">
        <v>2</v>
      </c>
      <c r="BH129" s="57">
        <v>3</v>
      </c>
      <c r="BI129" s="57">
        <v>11.3</v>
      </c>
      <c r="BJ129" s="189">
        <f t="shared" si="121"/>
        <v>109</v>
      </c>
      <c r="BK129" s="173">
        <f t="shared" si="122"/>
        <v>291</v>
      </c>
      <c r="BL129" s="87">
        <v>11</v>
      </c>
      <c r="BM129" s="62"/>
      <c r="BN129" s="62"/>
      <c r="BO129" s="62"/>
      <c r="BP129" s="62"/>
      <c r="BQ129" s="62"/>
      <c r="BR129" s="62"/>
      <c r="BS129" s="62"/>
      <c r="BT129" s="62"/>
      <c r="BU129" s="62"/>
      <c r="BV129" s="62"/>
      <c r="BW129" s="62"/>
      <c r="BX129" s="62"/>
      <c r="BY129" s="62"/>
      <c r="BZ129" s="128"/>
      <c r="CA129" s="99"/>
      <c r="CB129" s="98"/>
      <c r="CC129" s="98"/>
      <c r="CD129" s="98"/>
      <c r="CE129" s="98"/>
      <c r="CF129" s="98"/>
      <c r="CG129" s="98"/>
      <c r="CH129" s="98"/>
      <c r="CI129" s="98"/>
      <c r="CJ129" s="98"/>
      <c r="CK129" s="98"/>
      <c r="CL129" s="98"/>
      <c r="CM129" s="62"/>
      <c r="CN129" s="62"/>
      <c r="CO129" s="128"/>
      <c r="CP129" s="88"/>
      <c r="CQ129" s="88"/>
      <c r="CR129" s="63"/>
      <c r="CS129" s="63"/>
      <c r="CT129" s="63"/>
      <c r="CU129" s="63"/>
      <c r="CV129" s="88"/>
      <c r="CW129" s="63"/>
      <c r="CX129" s="63"/>
      <c r="CY129" s="63"/>
      <c r="CZ129" s="63"/>
      <c r="DA129" s="88"/>
      <c r="DB129" s="63"/>
      <c r="DC129" s="63"/>
      <c r="DD129" s="63"/>
      <c r="DE129" s="63"/>
      <c r="DF129" s="131"/>
      <c r="DG129" s="254">
        <f t="shared" si="98"/>
        <v>180</v>
      </c>
      <c r="DH129" s="254" t="str">
        <f t="shared" si="99"/>
        <v>Thin/Burn</v>
      </c>
      <c r="DI129" s="254">
        <f t="shared" si="100"/>
        <v>109</v>
      </c>
      <c r="DJ129" s="254">
        <f t="shared" si="101"/>
        <v>291</v>
      </c>
      <c r="DK129" s="121">
        <f t="shared" si="102"/>
        <v>0</v>
      </c>
      <c r="DL129" s="121">
        <f t="shared" si="103"/>
        <v>10.630206332140821</v>
      </c>
      <c r="DM129" s="121">
        <f t="shared" si="104"/>
        <v>21.314322974651748</v>
      </c>
      <c r="DN129" s="121">
        <f t="shared" si="105"/>
        <v>0.93867959039242777</v>
      </c>
      <c r="DO129" s="121">
        <f t="shared" si="106"/>
        <v>5.9345709364380106</v>
      </c>
      <c r="DP129" s="121">
        <f t="shared" si="107"/>
        <v>3.8390616534394262</v>
      </c>
      <c r="DQ129" s="121">
        <f t="shared" si="108"/>
        <v>5.1336023985248271</v>
      </c>
      <c r="DR129" s="121">
        <f t="shared" si="109"/>
        <v>0</v>
      </c>
      <c r="DS129" s="121">
        <f t="shared" si="110"/>
        <v>0</v>
      </c>
      <c r="DT129" s="121">
        <f t="shared" si="111"/>
        <v>0</v>
      </c>
      <c r="DU129" s="121">
        <f t="shared" si="112"/>
        <v>0</v>
      </c>
      <c r="DV129" s="122">
        <f t="shared" si="113"/>
        <v>5</v>
      </c>
      <c r="DW129" s="157"/>
      <c r="DX129" s="157">
        <f t="shared" si="114"/>
        <v>180</v>
      </c>
      <c r="DY129" s="157">
        <f t="shared" si="74"/>
        <v>357</v>
      </c>
      <c r="DZ129" s="238" t="e">
        <f>#REF!</f>
        <v>#REF!</v>
      </c>
      <c r="EA129" s="180"/>
      <c r="EB129" s="180"/>
      <c r="EC129" s="180"/>
      <c r="ED129" s="180"/>
      <c r="EE129" s="180"/>
      <c r="EF129" s="180"/>
      <c r="EG129" s="180"/>
      <c r="EH129" s="180"/>
      <c r="EI129" s="180"/>
      <c r="EJ129" s="180"/>
      <c r="EK129" s="180"/>
      <c r="EL129" s="180"/>
      <c r="EM129" s="180"/>
      <c r="EN129" s="50">
        <f t="shared" si="115"/>
        <v>0.24704420731707316</v>
      </c>
      <c r="EO129" s="50">
        <f t="shared" si="116"/>
        <v>3.3384146341463414</v>
      </c>
      <c r="EP129" s="55">
        <f t="shared" si="117"/>
        <v>1.475609756097561</v>
      </c>
      <c r="EQ129" s="50">
        <f>4.656*AR129*(((BL129/2.54)^2)+((BM129/2.54)^2)+((BN129/2.54)^2)+((BO129)/2.54^2)+((BP129/2.54)^2)+((BQ129/2.54)^2)+((BR129/2.54)^2)+((BS129/2.54)^2)+((BT129/2.54)^2)+((BU129/2.54)^2)+((BV129/2.54)^2)+((BW129/2.54)^2)+((BX129/2.54)^2)+((BY129/2.54)^2)+((BZ129/2.54)^2))/(BI129*3.28)</f>
        <v>2.3560180942939053</v>
      </c>
      <c r="ER129" s="50">
        <f>3.492*AR129*((CA129/2.54)^2 + (CB129/2.54)^2 + (CC129/2.54)^2 + (CD129/2.54)^2 + (CE129/2.54)^2 + (CF129/2.54)^2 + (CG129/2.54)^2 +(CH129/2.54)^2 +(CI129/2.54)^2 + (CJ129/2.54)^2 +(CK129/2.54)^2 + (CL129/2.54)^2 +(CM129/2.54)^2 + (CN129/2.54)^2 + (CO129/2.54)^2)/(BI129*3.28)</f>
        <v>0</v>
      </c>
      <c r="ES129" s="50">
        <f t="shared" si="75"/>
        <v>0</v>
      </c>
      <c r="ET129" s="50">
        <f t="shared" si="76"/>
        <v>0</v>
      </c>
      <c r="EU129" s="50">
        <f t="shared" si="77"/>
        <v>0</v>
      </c>
      <c r="EV129" s="56">
        <f t="shared" si="118"/>
        <v>5.0610685975609755</v>
      </c>
      <c r="EW129" s="56">
        <f t="shared" si="119"/>
        <v>2.3560180942939053</v>
      </c>
      <c r="EX129" s="56">
        <f t="shared" si="124"/>
        <v>0</v>
      </c>
      <c r="EY129" s="56">
        <f t="shared" si="125"/>
        <v>4.7835928494633695</v>
      </c>
      <c r="EZ129" s="56">
        <f t="shared" si="120"/>
        <v>7.4170866918548803</v>
      </c>
      <c r="FA129" s="56"/>
      <c r="FB129" s="56"/>
      <c r="FC129" s="56"/>
      <c r="FD129" s="54"/>
    </row>
    <row r="130" spans="2:160" s="70" customFormat="1" ht="18" customHeight="1">
      <c r="B130">
        <v>180</v>
      </c>
      <c r="C130" s="66" t="s">
        <v>390</v>
      </c>
      <c r="D130">
        <v>109</v>
      </c>
      <c r="E130" s="171">
        <v>2009</v>
      </c>
      <c r="F130">
        <v>357</v>
      </c>
      <c r="G130" s="144">
        <v>12.580596105000001</v>
      </c>
      <c r="H130" s="144">
        <v>10.286324895</v>
      </c>
      <c r="I130" s="144"/>
      <c r="J130" s="144"/>
      <c r="K130" s="144">
        <v>23.41136028</v>
      </c>
      <c r="L130" s="144"/>
      <c r="M130" s="144"/>
      <c r="N130" s="231"/>
      <c r="O130" s="231"/>
      <c r="P130" s="81"/>
      <c r="Q130" s="230">
        <f t="shared" si="78"/>
        <v>46.278281280000002</v>
      </c>
      <c r="R130" s="52">
        <f t="shared" si="79"/>
        <v>0.70868042214272142</v>
      </c>
      <c r="S130" s="52">
        <f t="shared" si="80"/>
        <v>1.4942142250420887</v>
      </c>
      <c r="T130" s="52">
        <f t="shared" si="81"/>
        <v>1.4209548649767834</v>
      </c>
      <c r="U130" s="52">
        <f t="shared" si="82"/>
        <v>0.15810504605995601</v>
      </c>
      <c r="V130" s="52">
        <f t="shared" si="83"/>
        <v>1.4214073361596111</v>
      </c>
      <c r="W130" s="52">
        <f t="shared" si="84"/>
        <v>17.557443753054823</v>
      </c>
      <c r="X130" s="52">
        <f t="shared" si="85"/>
        <v>112.21000627087463</v>
      </c>
      <c r="Y130" s="52">
        <f t="shared" si="86"/>
        <v>1.0227184665802265</v>
      </c>
      <c r="Z130" s="52">
        <f t="shared" si="87"/>
        <v>1.0250588223314416</v>
      </c>
      <c r="AA130" s="52">
        <f t="shared" si="88"/>
        <v>1.022222711088332</v>
      </c>
      <c r="AB130" s="52">
        <f t="shared" si="89"/>
        <v>1.0211135554416595</v>
      </c>
      <c r="AC130" s="52">
        <f t="shared" si="90"/>
        <v>0.5534539111928749</v>
      </c>
      <c r="AD130" s="52">
        <f t="shared" si="91"/>
        <v>0.55011764466288327</v>
      </c>
      <c r="AE130" s="52">
        <f t="shared" si="92"/>
        <v>0.52002517684036165</v>
      </c>
      <c r="AF130" s="52">
        <f t="shared" si="93"/>
        <v>0.38047497844652023</v>
      </c>
      <c r="AG130" s="52">
        <f t="shared" si="94"/>
        <v>0.36</v>
      </c>
      <c r="AH130" s="52">
        <f t="shared" si="95"/>
        <v>0.37023748922326011</v>
      </c>
      <c r="AI130" s="64" t="s">
        <v>152</v>
      </c>
      <c r="AJ130" s="76"/>
      <c r="AK130" s="76"/>
      <c r="AL130" s="45">
        <f t="shared" si="96"/>
        <v>357</v>
      </c>
      <c r="AM130" s="65"/>
      <c r="AN130" s="145" t="e">
        <f>#REF!</f>
        <v>#REF!</v>
      </c>
      <c r="AO130" s="149"/>
      <c r="AP130" s="183"/>
      <c r="AQ130" s="149"/>
      <c r="AR130" s="147">
        <f t="shared" si="97"/>
        <v>1</v>
      </c>
      <c r="AS130">
        <v>0</v>
      </c>
      <c r="AT130">
        <v>4</v>
      </c>
      <c r="AU130">
        <v>4</v>
      </c>
      <c r="AV130">
        <v>0</v>
      </c>
      <c r="AW130">
        <v>4</v>
      </c>
      <c r="AX130">
        <v>4</v>
      </c>
      <c r="AY130" s="229"/>
      <c r="AZ130" s="229"/>
      <c r="BA130" s="229"/>
      <c r="BB130" s="153"/>
      <c r="BC130">
        <v>1</v>
      </c>
      <c r="BD130">
        <v>4</v>
      </c>
      <c r="BE130">
        <v>1</v>
      </c>
      <c r="BF130" s="57">
        <v>2</v>
      </c>
      <c r="BG130" s="57">
        <v>2</v>
      </c>
      <c r="BH130" s="57">
        <v>3</v>
      </c>
      <c r="BI130" s="57">
        <v>11.3</v>
      </c>
      <c r="BJ130" s="189">
        <f t="shared" si="121"/>
        <v>109</v>
      </c>
      <c r="BK130" s="173">
        <f t="shared" si="122"/>
        <v>357</v>
      </c>
      <c r="BL130" s="247"/>
      <c r="BM130" s="248"/>
      <c r="BN130" s="62"/>
      <c r="BO130" s="62"/>
      <c r="BP130" s="62"/>
      <c r="BQ130" s="62"/>
      <c r="BR130" s="62"/>
      <c r="BS130" s="62"/>
      <c r="BT130" s="62"/>
      <c r="BU130" s="62"/>
      <c r="BV130" s="62"/>
      <c r="BW130" s="62"/>
      <c r="BX130" s="62"/>
      <c r="BY130" s="62"/>
      <c r="BZ130" s="128"/>
      <c r="CA130" s="99"/>
      <c r="CB130" s="98"/>
      <c r="CC130" s="98"/>
      <c r="CD130" s="98"/>
      <c r="CE130" s="98"/>
      <c r="CF130" s="98"/>
      <c r="CG130" s="98"/>
      <c r="CH130" s="98"/>
      <c r="CI130" s="98"/>
      <c r="CJ130" s="98"/>
      <c r="CK130" s="98"/>
      <c r="CL130" s="98"/>
      <c r="CM130" s="76"/>
      <c r="CN130" s="76"/>
      <c r="CO130" s="129"/>
      <c r="CP130" s="89"/>
      <c r="CQ130" s="89"/>
      <c r="CR130" s="75"/>
      <c r="CS130" s="75"/>
      <c r="CT130" s="75"/>
      <c r="CU130" s="75"/>
      <c r="CV130" s="89"/>
      <c r="CW130" s="75"/>
      <c r="CX130" s="75"/>
      <c r="CY130" s="75"/>
      <c r="CZ130" s="75"/>
      <c r="DA130" s="89"/>
      <c r="DB130" s="75"/>
      <c r="DC130" s="75"/>
      <c r="DD130" s="75"/>
      <c r="DE130" s="75"/>
      <c r="DF130" s="132"/>
      <c r="DG130" s="254">
        <f t="shared" si="98"/>
        <v>180</v>
      </c>
      <c r="DH130" s="254" t="str">
        <f t="shared" si="99"/>
        <v>Thin/Burn</v>
      </c>
      <c r="DI130" s="254">
        <f t="shared" si="100"/>
        <v>109</v>
      </c>
      <c r="DJ130" s="254">
        <f t="shared" si="101"/>
        <v>357</v>
      </c>
      <c r="DK130" s="121">
        <f t="shared" si="102"/>
        <v>0</v>
      </c>
      <c r="DL130" s="121">
        <f t="shared" si="103"/>
        <v>28.347216885708857</v>
      </c>
      <c r="DM130" s="121">
        <f t="shared" si="104"/>
        <v>56.838194599071336</v>
      </c>
      <c r="DN130" s="121">
        <f t="shared" si="105"/>
        <v>5.5216446493672224E-2</v>
      </c>
      <c r="DO130" s="121">
        <f t="shared" si="106"/>
        <v>1.9781903121460038</v>
      </c>
      <c r="DP130" s="121">
        <f t="shared" si="107"/>
        <v>3.8390616534394262</v>
      </c>
      <c r="DQ130" s="121">
        <f t="shared" si="108"/>
        <v>0</v>
      </c>
      <c r="DR130" s="121">
        <f t="shared" si="109"/>
        <v>0</v>
      </c>
      <c r="DS130" s="121">
        <f t="shared" si="110"/>
        <v>0</v>
      </c>
      <c r="DT130" s="121">
        <f t="shared" si="111"/>
        <v>0</v>
      </c>
      <c r="DU130" s="121">
        <f t="shared" si="112"/>
        <v>0</v>
      </c>
      <c r="DV130" s="122">
        <f t="shared" si="113"/>
        <v>4</v>
      </c>
      <c r="DW130" s="157"/>
      <c r="DX130" s="157">
        <f t="shared" si="114"/>
        <v>180</v>
      </c>
      <c r="DY130" s="157">
        <f t="shared" si="74"/>
        <v>93</v>
      </c>
      <c r="DZ130" s="238" t="e">
        <f>#REF!</f>
        <v>#REF!</v>
      </c>
      <c r="EA130" s="180"/>
      <c r="EB130" s="180"/>
      <c r="EC130" s="180"/>
      <c r="ED130" s="180"/>
      <c r="EE130" s="180"/>
      <c r="EF130" s="180"/>
      <c r="EG130" s="180"/>
      <c r="EH130" s="180"/>
      <c r="EI130" s="180"/>
      <c r="EJ130" s="180"/>
      <c r="EK130" s="180"/>
      <c r="EL130" s="180"/>
      <c r="EM130" s="180"/>
      <c r="EN130" s="50">
        <f t="shared" si="115"/>
        <v>1.4532012195121952E-2</v>
      </c>
      <c r="EO130" s="50">
        <f t="shared" si="116"/>
        <v>1.1128048780487805</v>
      </c>
      <c r="EP130" s="55">
        <f t="shared" si="117"/>
        <v>1.475609756097561</v>
      </c>
      <c r="EQ130" s="50">
        <f>4.656*AR130*(((BL130/2.54)^2)+((BM130/2.54)^2)+((BN130/2.54)^2)+((BO130)/2.54^2)+((BP130/2.54)^2)+((BQ130/2.54)^2)+((BR130/2.54)^2)+((BS130/2.54)^2)+((BT130/2.54)^2)+((BU130/2.54)^2)+((BV130/2.54)^2)+((BW130/2.54)^2)+((BX130/2.54)^2)+((BY130/2.54)^2)+((BZ130/2.54)^2))/(BI130*3.28)</f>
        <v>0</v>
      </c>
      <c r="ER130" s="50">
        <f>3.492*AR130*((CA130/2.54)^2 + (CB130/2.54)^2 + (CC130/2.54)^2 + (CD130/2.54)^2 + (CE130/2.54)^2 + (CF130/2.54)^2 + (CG130/2.54)^2 +(CH130/2.54)^2 +(CI130/2.54)^2 + (CJ130/2.54)^2 +(CK130/2.54)^2 + (CL130/2.54)^2 +(CM130/2.54)^2 + (CN130/2.54)^2 + (CO130/2.54)^2)/(BI130*3.28)</f>
        <v>0</v>
      </c>
      <c r="ES130" s="50">
        <f t="shared" si="75"/>
        <v>0</v>
      </c>
      <c r="ET130" s="50">
        <f t="shared" si="76"/>
        <v>0</v>
      </c>
      <c r="EU130" s="50">
        <f t="shared" si="77"/>
        <v>0</v>
      </c>
      <c r="EV130" s="56">
        <f t="shared" si="118"/>
        <v>2.6029466463414632</v>
      </c>
      <c r="EW130" s="56">
        <f t="shared" si="119"/>
        <v>0</v>
      </c>
      <c r="EX130" s="56">
        <f t="shared" si="124"/>
        <v>0</v>
      </c>
      <c r="EY130" s="56">
        <f t="shared" si="125"/>
        <v>12.756247598568986</v>
      </c>
      <c r="EZ130" s="56">
        <f t="shared" si="120"/>
        <v>2.6029466463414632</v>
      </c>
      <c r="FA130" s="56"/>
      <c r="FB130" s="56"/>
      <c r="FC130" s="56"/>
      <c r="FD130" s="54"/>
    </row>
    <row r="131" spans="2:160" s="45" customFormat="1" ht="18" customHeight="1">
      <c r="B131">
        <v>180</v>
      </c>
      <c r="C131" s="66" t="s">
        <v>390</v>
      </c>
      <c r="D131">
        <v>110</v>
      </c>
      <c r="E131" s="171">
        <v>2009</v>
      </c>
      <c r="F131">
        <v>93</v>
      </c>
      <c r="G131" s="144">
        <v>2.9864835000000003</v>
      </c>
      <c r="H131" s="144">
        <v>4.2455778749999995</v>
      </c>
      <c r="I131" s="144"/>
      <c r="J131" s="144"/>
      <c r="K131" s="144"/>
      <c r="L131" s="144">
        <v>12.508849815000003</v>
      </c>
      <c r="M131" s="144"/>
      <c r="N131" s="230"/>
      <c r="O131" s="230"/>
      <c r="P131" s="80"/>
      <c r="Q131" s="230">
        <f t="shared" si="78"/>
        <v>19.740911190000002</v>
      </c>
      <c r="R131" s="52">
        <f t="shared" si="79"/>
        <v>0.98074557437183829</v>
      </c>
      <c r="S131" s="52">
        <f t="shared" si="80"/>
        <v>1.4256686294129466</v>
      </c>
      <c r="T131" s="52">
        <f t="shared" si="81"/>
        <v>1.4162646236201928</v>
      </c>
      <c r="U131" s="52">
        <f t="shared" si="82"/>
        <v>6.9477627676313963E-2</v>
      </c>
      <c r="V131" s="52">
        <f t="shared" si="83"/>
        <v>1.3323267097277287</v>
      </c>
      <c r="W131" s="52">
        <f t="shared" si="84"/>
        <v>14.755322967911088</v>
      </c>
      <c r="X131" s="52">
        <f t="shared" si="85"/>
        <v>88.533098576279542</v>
      </c>
      <c r="Y131" s="52">
        <f t="shared" si="86"/>
        <v>1.0278493506028483</v>
      </c>
      <c r="Z131" s="52">
        <f t="shared" si="87"/>
        <v>1.02</v>
      </c>
      <c r="AA131" s="52">
        <f t="shared" si="88"/>
        <v>1.0284871602575707</v>
      </c>
      <c r="AB131" s="52">
        <f t="shared" si="89"/>
        <v>1.0397627795670157</v>
      </c>
      <c r="AC131" s="52">
        <f t="shared" si="90"/>
        <v>0.58725947240584286</v>
      </c>
      <c r="AD131" s="52">
        <f t="shared" si="91"/>
        <v>0.58435557602293231</v>
      </c>
      <c r="AE131" s="52">
        <f t="shared" si="92"/>
        <v>0.57837172292653427</v>
      </c>
      <c r="AF131" s="52">
        <f t="shared" si="93"/>
        <v>0.35836537715562256</v>
      </c>
      <c r="AG131" s="52">
        <f t="shared" si="94"/>
        <v>0.36</v>
      </c>
      <c r="AH131" s="52">
        <f t="shared" si="95"/>
        <v>0.35918268857781127</v>
      </c>
      <c r="AI131" s="64" t="s">
        <v>152</v>
      </c>
      <c r="AJ131" s="62"/>
      <c r="AK131" s="62"/>
      <c r="AL131" s="45">
        <f t="shared" si="96"/>
        <v>93</v>
      </c>
      <c r="AM131" s="65"/>
      <c r="AN131" s="145" t="e">
        <f>#REF!</f>
        <v>#REF!</v>
      </c>
      <c r="AO131" s="149"/>
      <c r="AP131" s="183"/>
      <c r="AQ131" s="149"/>
      <c r="AR131" s="147">
        <f t="shared" si="97"/>
        <v>1</v>
      </c>
      <c r="AS131">
        <v>0</v>
      </c>
      <c r="AT131">
        <v>1</v>
      </c>
      <c r="AU131">
        <v>1</v>
      </c>
      <c r="AV131">
        <v>0</v>
      </c>
      <c r="AW131">
        <v>0</v>
      </c>
      <c r="AX131">
        <v>0</v>
      </c>
      <c r="AY131" s="229"/>
      <c r="AZ131" s="229"/>
      <c r="BA131" s="229"/>
      <c r="BB131" s="148"/>
      <c r="BC131">
        <v>14</v>
      </c>
      <c r="BD131">
        <v>1</v>
      </c>
      <c r="BE131">
        <v>0</v>
      </c>
      <c r="BF131" s="57">
        <v>2</v>
      </c>
      <c r="BG131" s="57">
        <v>2</v>
      </c>
      <c r="BH131" s="57">
        <v>3</v>
      </c>
      <c r="BI131" s="57">
        <v>11.3</v>
      </c>
      <c r="BJ131" s="189">
        <f t="shared" si="121"/>
        <v>110</v>
      </c>
      <c r="BK131" s="173">
        <f t="shared" si="122"/>
        <v>93</v>
      </c>
      <c r="BL131" s="87"/>
      <c r="BM131" s="62"/>
      <c r="BN131" s="62"/>
      <c r="BO131" s="62"/>
      <c r="BP131" s="62"/>
      <c r="BQ131" s="62"/>
      <c r="BR131" s="62"/>
      <c r="BS131" s="62"/>
      <c r="BT131" s="62"/>
      <c r="BU131" s="62"/>
      <c r="BV131" s="62"/>
      <c r="BW131" s="62"/>
      <c r="BX131" s="62"/>
      <c r="BY131" s="62"/>
      <c r="BZ131" s="128"/>
      <c r="CA131" s="99"/>
      <c r="CB131" s="98"/>
      <c r="CC131" s="98"/>
      <c r="CD131" s="98"/>
      <c r="CE131" s="98"/>
      <c r="CF131" s="98"/>
      <c r="CG131" s="98"/>
      <c r="CH131" s="98"/>
      <c r="CI131" s="98"/>
      <c r="CJ131" s="98"/>
      <c r="CK131" s="98"/>
      <c r="CL131" s="98"/>
      <c r="CM131" s="62"/>
      <c r="CN131" s="62"/>
      <c r="CO131" s="128"/>
      <c r="CP131" s="88"/>
      <c r="CQ131" s="88"/>
      <c r="CR131" s="63"/>
      <c r="CS131" s="63"/>
      <c r="CT131" s="63"/>
      <c r="CU131" s="63"/>
      <c r="CV131" s="88"/>
      <c r="CW131" s="63"/>
      <c r="CX131" s="63"/>
      <c r="CY131" s="63"/>
      <c r="CZ131" s="63"/>
      <c r="DA131" s="88"/>
      <c r="DB131" s="63"/>
      <c r="DC131" s="63"/>
      <c r="DD131" s="63"/>
      <c r="DE131" s="63"/>
      <c r="DF131" s="131"/>
      <c r="DG131" s="254">
        <f t="shared" si="98"/>
        <v>180</v>
      </c>
      <c r="DH131" s="254" t="str">
        <f t="shared" si="99"/>
        <v>Thin/Burn</v>
      </c>
      <c r="DI131" s="254">
        <f t="shared" si="100"/>
        <v>110</v>
      </c>
      <c r="DJ131" s="254">
        <f t="shared" si="101"/>
        <v>93</v>
      </c>
      <c r="DK131" s="121">
        <f t="shared" si="102"/>
        <v>0</v>
      </c>
      <c r="DL131" s="121">
        <f t="shared" si="103"/>
        <v>4.903727871859191</v>
      </c>
      <c r="DM131" s="121">
        <f t="shared" si="104"/>
        <v>7.0813231181009639</v>
      </c>
      <c r="DN131" s="121">
        <f t="shared" si="105"/>
        <v>0.36225774312972525</v>
      </c>
      <c r="DO131" s="121">
        <f t="shared" si="106"/>
        <v>0.48997425672795858</v>
      </c>
      <c r="DP131" s="121">
        <f t="shared" si="107"/>
        <v>0</v>
      </c>
      <c r="DQ131" s="121">
        <f t="shared" si="108"/>
        <v>0</v>
      </c>
      <c r="DR131" s="121">
        <f t="shared" si="109"/>
        <v>0</v>
      </c>
      <c r="DS131" s="121">
        <f t="shared" si="110"/>
        <v>0</v>
      </c>
      <c r="DT131" s="121">
        <f t="shared" si="111"/>
        <v>0</v>
      </c>
      <c r="DU131" s="121">
        <f t="shared" si="112"/>
        <v>0</v>
      </c>
      <c r="DV131" s="122">
        <f t="shared" si="113"/>
        <v>0.5</v>
      </c>
      <c r="DW131" s="157"/>
      <c r="DX131" s="157">
        <f t="shared" si="114"/>
        <v>180</v>
      </c>
      <c r="DY131" s="157">
        <f t="shared" si="74"/>
        <v>343</v>
      </c>
      <c r="DZ131" s="238" t="e">
        <f>#REF!</f>
        <v>#REF!</v>
      </c>
      <c r="EA131" s="180"/>
      <c r="EB131" s="180"/>
      <c r="EC131" s="180"/>
      <c r="ED131" s="180"/>
      <c r="EE131" s="180"/>
      <c r="EF131" s="180"/>
      <c r="EG131" s="180"/>
      <c r="EH131" s="180"/>
      <c r="EI131" s="180"/>
      <c r="EJ131" s="180"/>
      <c r="EK131" s="180"/>
      <c r="EL131" s="180"/>
      <c r="EM131" s="180"/>
      <c r="EN131" s="50">
        <f t="shared" si="115"/>
        <v>0.20344817073170732</v>
      </c>
      <c r="EO131" s="50">
        <f t="shared" si="116"/>
        <v>0.27820121951219512</v>
      </c>
      <c r="EP131" s="55">
        <f t="shared" si="117"/>
        <v>0</v>
      </c>
      <c r="EQ131" s="50">
        <f>4.656*AR131*(((BL131/2.54)^2)+((BM131/2.54)^2)+((BN131/2.54)^2)+((BO131)/2.54^2)+((BP131/2.54)^2)+((BQ131/2.54)^2)+((BR131/2.54)^2)+((BS131/2.54)^2)+((BT131/2.54)^2)+((BU131/2.54)^2)+((BV131/2.54)^2)+((BW131/2.54)^2)+((BX131/2.54)^2)+((BY131/2.54)^2)+((BZ131/2.54)^2))/(BI131*3.28)</f>
        <v>0</v>
      </c>
      <c r="ER131" s="50">
        <f>3.492*AR131*((CA131/2.54)^2 + (CB131/2.54)^2 + (CC131/2.54)^2 + (CD131/2.54)^2 + (CE131/2.54)^2 + (CF131/2.54)^2 + (CG131/2.54)^2 +(CH131/2.54)^2 +(CI131/2.54)^2 + (CJ131/2.54)^2 +(CK131/2.54)^2 + (CL131/2.54)^2 +(CM131/2.54)^2 + (CN131/2.54)^2 + (CO131/2.54)^2)/(BI131*3.28)</f>
        <v>0</v>
      </c>
      <c r="ES131" s="50">
        <f t="shared" si="75"/>
        <v>0</v>
      </c>
      <c r="ET131" s="50">
        <f t="shared" si="76"/>
        <v>0</v>
      </c>
      <c r="EU131" s="50">
        <f t="shared" si="77"/>
        <v>0</v>
      </c>
      <c r="EV131" s="56">
        <f t="shared" si="118"/>
        <v>0.48164939024390241</v>
      </c>
      <c r="EW131" s="56">
        <f t="shared" si="119"/>
        <v>0</v>
      </c>
      <c r="EX131" s="56">
        <f t="shared" si="124"/>
        <v>0</v>
      </c>
      <c r="EY131" s="56">
        <f t="shared" si="125"/>
        <v>2.206677542336636</v>
      </c>
      <c r="EZ131" s="56">
        <f t="shared" si="120"/>
        <v>0.48164939024390241</v>
      </c>
      <c r="FA131" s="56"/>
      <c r="FB131" s="56"/>
      <c r="FC131" s="56"/>
      <c r="FD131" s="54"/>
    </row>
    <row r="132" spans="2:160" s="45" customFormat="1" ht="18" customHeight="1">
      <c r="B132">
        <v>180</v>
      </c>
      <c r="C132" s="66" t="s">
        <v>390</v>
      </c>
      <c r="D132">
        <v>110</v>
      </c>
      <c r="E132" s="171">
        <v>2009</v>
      </c>
      <c r="F132">
        <v>343</v>
      </c>
      <c r="G132" s="144">
        <v>2.9864835000000003</v>
      </c>
      <c r="H132" s="144">
        <v>4.2455778749999995</v>
      </c>
      <c r="I132" s="144"/>
      <c r="J132" s="144"/>
      <c r="K132" s="144"/>
      <c r="L132" s="144">
        <v>12.508849815000003</v>
      </c>
      <c r="M132" s="144"/>
      <c r="N132" s="80"/>
      <c r="O132" s="80"/>
      <c r="P132" s="80"/>
      <c r="Q132" s="230">
        <f t="shared" si="78"/>
        <v>19.740911190000002</v>
      </c>
      <c r="R132" s="52">
        <f t="shared" si="79"/>
        <v>0.98074557437183829</v>
      </c>
      <c r="S132" s="52">
        <f t="shared" si="80"/>
        <v>1.4256686294129466</v>
      </c>
      <c r="T132" s="52">
        <f t="shared" si="81"/>
        <v>1.4162646236201928</v>
      </c>
      <c r="U132" s="52">
        <f t="shared" si="82"/>
        <v>6.9477627676313963E-2</v>
      </c>
      <c r="V132" s="52">
        <f t="shared" si="83"/>
        <v>1.3323267097277287</v>
      </c>
      <c r="W132" s="52">
        <f t="shared" si="84"/>
        <v>14.755322967911088</v>
      </c>
      <c r="X132" s="52">
        <f t="shared" si="85"/>
        <v>88.533098576279542</v>
      </c>
      <c r="Y132" s="52">
        <f t="shared" si="86"/>
        <v>1.0278493506028483</v>
      </c>
      <c r="Z132" s="52">
        <f t="shared" si="87"/>
        <v>1.02</v>
      </c>
      <c r="AA132" s="52">
        <f t="shared" si="88"/>
        <v>1.0284871602575707</v>
      </c>
      <c r="AB132" s="52">
        <f t="shared" si="89"/>
        <v>1.0397627795670157</v>
      </c>
      <c r="AC132" s="52">
        <f t="shared" si="90"/>
        <v>0.58725947240584286</v>
      </c>
      <c r="AD132" s="52">
        <f t="shared" si="91"/>
        <v>0.58435557602293231</v>
      </c>
      <c r="AE132" s="52">
        <f t="shared" si="92"/>
        <v>0.57837172292653427</v>
      </c>
      <c r="AF132" s="52">
        <f t="shared" si="93"/>
        <v>0.35836537715562256</v>
      </c>
      <c r="AG132" s="52">
        <f t="shared" si="94"/>
        <v>0.36</v>
      </c>
      <c r="AH132" s="52">
        <f t="shared" si="95"/>
        <v>0.35918268857781127</v>
      </c>
      <c r="AI132" s="64" t="s">
        <v>152</v>
      </c>
      <c r="AJ132" s="62"/>
      <c r="AK132" s="62"/>
      <c r="AL132" s="45">
        <f t="shared" si="96"/>
        <v>343</v>
      </c>
      <c r="AM132" s="65"/>
      <c r="AN132" s="145" t="e">
        <f>#REF!</f>
        <v>#REF!</v>
      </c>
      <c r="AO132" s="149"/>
      <c r="AP132" s="183"/>
      <c r="AQ132" s="149"/>
      <c r="AR132" s="147">
        <f t="shared" si="97"/>
        <v>1</v>
      </c>
      <c r="AS132">
        <v>2</v>
      </c>
      <c r="AT132">
        <v>1</v>
      </c>
      <c r="AU132">
        <v>1</v>
      </c>
      <c r="AV132">
        <v>0</v>
      </c>
      <c r="AW132">
        <v>1</v>
      </c>
      <c r="AX132">
        <v>2</v>
      </c>
      <c r="AY132" s="229"/>
      <c r="AZ132" s="229"/>
      <c r="BA132" s="229"/>
      <c r="BB132" s="148"/>
      <c r="BC132">
        <v>14</v>
      </c>
      <c r="BD132">
        <v>4</v>
      </c>
      <c r="BE132">
        <v>0</v>
      </c>
      <c r="BF132" s="57">
        <v>2</v>
      </c>
      <c r="BG132" s="57">
        <v>2</v>
      </c>
      <c r="BH132" s="57">
        <v>3</v>
      </c>
      <c r="BI132" s="57">
        <v>11.3</v>
      </c>
      <c r="BJ132" s="189">
        <f t="shared" si="121"/>
        <v>110</v>
      </c>
      <c r="BK132" s="173">
        <f t="shared" si="122"/>
        <v>343</v>
      </c>
      <c r="BL132" s="87">
        <v>8</v>
      </c>
      <c r="BM132" s="62"/>
      <c r="BN132" s="62"/>
      <c r="BO132" s="62"/>
      <c r="BP132" s="62"/>
      <c r="BQ132" s="62"/>
      <c r="BR132" s="62"/>
      <c r="BS132" s="62"/>
      <c r="BT132" s="62"/>
      <c r="BU132" s="62"/>
      <c r="BV132" s="62"/>
      <c r="BW132" s="62"/>
      <c r="BX132" s="62"/>
      <c r="BY132" s="62"/>
      <c r="BZ132" s="128"/>
      <c r="CA132" s="99">
        <v>10</v>
      </c>
      <c r="CB132" s="98"/>
      <c r="CC132" s="98"/>
      <c r="CD132" s="98"/>
      <c r="CE132" s="98"/>
      <c r="CF132" s="98"/>
      <c r="CG132" s="98"/>
      <c r="CH132" s="98"/>
      <c r="CI132" s="98"/>
      <c r="CJ132" s="98"/>
      <c r="CK132" s="98"/>
      <c r="CL132" s="98"/>
      <c r="CM132" s="62"/>
      <c r="CN132" s="62"/>
      <c r="CO132" s="128"/>
      <c r="CP132" s="88"/>
      <c r="CQ132" s="88"/>
      <c r="CR132" s="63"/>
      <c r="CS132" s="63"/>
      <c r="CT132" s="63"/>
      <c r="CU132" s="63"/>
      <c r="CV132" s="88"/>
      <c r="CW132" s="63"/>
      <c r="CX132" s="63"/>
      <c r="CY132" s="63"/>
      <c r="CZ132" s="63"/>
      <c r="DA132" s="88"/>
      <c r="DB132" s="63"/>
      <c r="DC132" s="63"/>
      <c r="DD132" s="63"/>
      <c r="DE132" s="63"/>
      <c r="DF132" s="131"/>
      <c r="DG132" s="254">
        <f t="shared" si="98"/>
        <v>180</v>
      </c>
      <c r="DH132" s="254" t="str">
        <f t="shared" si="99"/>
        <v>Thin/Burn</v>
      </c>
      <c r="DI132" s="254">
        <f t="shared" si="100"/>
        <v>110</v>
      </c>
      <c r="DJ132" s="254">
        <f t="shared" si="101"/>
        <v>343</v>
      </c>
      <c r="DK132" s="121">
        <f t="shared" si="102"/>
        <v>14.256686294129466</v>
      </c>
      <c r="DL132" s="121">
        <f t="shared" si="103"/>
        <v>9.807455743718382</v>
      </c>
      <c r="DM132" s="121">
        <f t="shared" si="104"/>
        <v>28.325292472403856</v>
      </c>
      <c r="DN132" s="121">
        <f t="shared" si="105"/>
        <v>0.36225774312972525</v>
      </c>
      <c r="DO132" s="121">
        <f t="shared" si="106"/>
        <v>1.9598970269118343</v>
      </c>
      <c r="DP132" s="121">
        <f t="shared" si="107"/>
        <v>0</v>
      </c>
      <c r="DQ132" s="121">
        <f t="shared" si="108"/>
        <v>2.6042159922093275</v>
      </c>
      <c r="DR132" s="121">
        <f t="shared" si="109"/>
        <v>4.0876479397774421</v>
      </c>
      <c r="DS132" s="121">
        <f t="shared" si="110"/>
        <v>0</v>
      </c>
      <c r="DT132" s="121">
        <f t="shared" si="111"/>
        <v>0</v>
      </c>
      <c r="DU132" s="121">
        <f t="shared" si="112"/>
        <v>0</v>
      </c>
      <c r="DV132" s="122">
        <f t="shared" si="113"/>
        <v>1.5</v>
      </c>
      <c r="DW132" s="157"/>
      <c r="DX132" s="157">
        <f t="shared" si="114"/>
        <v>180</v>
      </c>
      <c r="DY132" s="157">
        <f t="shared" si="74"/>
        <v>20</v>
      </c>
      <c r="DZ132" s="238" t="e">
        <f>#REF!</f>
        <v>#REF!</v>
      </c>
      <c r="EA132" s="180"/>
      <c r="EB132" s="180"/>
      <c r="EC132" s="180"/>
      <c r="ED132" s="180"/>
      <c r="EE132" s="180"/>
      <c r="EF132" s="180"/>
      <c r="EG132" s="180"/>
      <c r="EH132" s="180"/>
      <c r="EI132" s="180"/>
      <c r="EJ132" s="180"/>
      <c r="EK132" s="180"/>
      <c r="EL132" s="180"/>
      <c r="EM132" s="180"/>
      <c r="EN132" s="50"/>
      <c r="EO132" s="50"/>
      <c r="EP132" s="55"/>
      <c r="EQ132" s="50"/>
      <c r="ER132" s="50"/>
      <c r="ES132" s="50">
        <f t="shared" si="75"/>
        <v>0</v>
      </c>
      <c r="ET132" s="50">
        <f t="shared" si="76"/>
        <v>0</v>
      </c>
      <c r="EU132" s="50">
        <f t="shared" si="77"/>
        <v>0</v>
      </c>
      <c r="EV132" s="56"/>
      <c r="EW132" s="56"/>
      <c r="EX132" s="56">
        <f t="shared" si="124"/>
        <v>6.4155088323582596</v>
      </c>
      <c r="EY132" s="56">
        <f t="shared" si="125"/>
        <v>4.4133550846732721</v>
      </c>
      <c r="EZ132" s="56"/>
      <c r="FA132" s="56"/>
      <c r="FB132" s="56"/>
      <c r="FC132" s="56"/>
      <c r="FD132" s="54"/>
    </row>
    <row r="133" spans="2:160" s="45" customFormat="1" ht="18" customHeight="1">
      <c r="B133">
        <v>180</v>
      </c>
      <c r="C133" s="66" t="s">
        <v>390</v>
      </c>
      <c r="D133">
        <v>111</v>
      </c>
      <c r="E133" s="171">
        <v>2009</v>
      </c>
      <c r="F133">
        <v>20</v>
      </c>
      <c r="G133" s="144">
        <v>20.549421585000001</v>
      </c>
      <c r="H133" s="144">
        <v>7.8610685999999994</v>
      </c>
      <c r="I133" s="144"/>
      <c r="J133" s="144"/>
      <c r="K133" s="144">
        <v>26.847681630000004</v>
      </c>
      <c r="L133" s="144"/>
      <c r="M133" s="144"/>
      <c r="N133" s="230"/>
      <c r="O133" s="230"/>
      <c r="P133" s="80"/>
      <c r="Q133" s="230">
        <f t="shared" si="78"/>
        <v>55.258171815000004</v>
      </c>
      <c r="R133" s="52">
        <f t="shared" si="79"/>
        <v>0.70609604057039321</v>
      </c>
      <c r="S133" s="52">
        <f t="shared" si="80"/>
        <v>1.4839752894979124</v>
      </c>
      <c r="T133" s="52">
        <f t="shared" si="81"/>
        <v>1.4203817780034531</v>
      </c>
      <c r="U133" s="52">
        <f t="shared" si="82"/>
        <v>0.15430146158736072</v>
      </c>
      <c r="V133" s="52">
        <f t="shared" si="83"/>
        <v>1.4238026997419224</v>
      </c>
      <c r="W133" s="52">
        <f t="shared" si="84"/>
        <v>16.662767077347617</v>
      </c>
      <c r="X133" s="52">
        <f t="shared" si="85"/>
        <v>120.48813085742691</v>
      </c>
      <c r="Y133" s="52">
        <f t="shared" si="86"/>
        <v>1.0237188022893333</v>
      </c>
      <c r="Z133" s="52">
        <f t="shared" si="87"/>
        <v>1.0248585902769067</v>
      </c>
      <c r="AA133" s="52">
        <f t="shared" si="88"/>
        <v>1.02142260743376</v>
      </c>
      <c r="AB133" s="52">
        <f t="shared" si="89"/>
        <v>1.0171130371687993</v>
      </c>
      <c r="AC133" s="52">
        <f t="shared" si="90"/>
        <v>0.54825282515637275</v>
      </c>
      <c r="AD133" s="52">
        <f t="shared" si="91"/>
        <v>0.54971718055381347</v>
      </c>
      <c r="AE133" s="52">
        <f t="shared" si="92"/>
        <v>0.52342747264031975</v>
      </c>
      <c r="AF133" s="52">
        <f t="shared" si="93"/>
        <v>0.37167218911909272</v>
      </c>
      <c r="AG133" s="52">
        <f t="shared" si="94"/>
        <v>0.36</v>
      </c>
      <c r="AH133" s="52">
        <f t="shared" si="95"/>
        <v>0.36583609455954635</v>
      </c>
      <c r="AI133" s="64" t="s">
        <v>152</v>
      </c>
      <c r="AJ133" s="62"/>
      <c r="AK133" s="62"/>
      <c r="AL133" s="45">
        <f t="shared" si="96"/>
        <v>20</v>
      </c>
      <c r="AM133" s="65"/>
      <c r="AN133" s="145" t="e">
        <f>#REF!</f>
        <v>#REF!</v>
      </c>
      <c r="AO133" s="149"/>
      <c r="AP133" s="183"/>
      <c r="AQ133" s="149"/>
      <c r="AR133" s="147">
        <f t="shared" si="97"/>
        <v>1</v>
      </c>
      <c r="AS133">
        <v>0</v>
      </c>
      <c r="AT133">
        <v>3</v>
      </c>
      <c r="AU133">
        <v>3</v>
      </c>
      <c r="AV133">
        <v>0</v>
      </c>
      <c r="AW133">
        <v>2</v>
      </c>
      <c r="AX133">
        <v>2</v>
      </c>
      <c r="AY133" s="229"/>
      <c r="AZ133" s="229"/>
      <c r="BA133" s="229"/>
      <c r="BB133" s="148"/>
      <c r="BC133">
        <v>6</v>
      </c>
      <c r="BD133">
        <v>1</v>
      </c>
      <c r="BE133">
        <v>0</v>
      </c>
      <c r="BF133" s="57">
        <v>2</v>
      </c>
      <c r="BG133" s="57">
        <v>2</v>
      </c>
      <c r="BH133" s="57">
        <v>3</v>
      </c>
      <c r="BI133" s="57">
        <v>11.3</v>
      </c>
      <c r="BJ133" s="189">
        <f t="shared" si="121"/>
        <v>111</v>
      </c>
      <c r="BK133" s="173">
        <f t="shared" si="122"/>
        <v>20</v>
      </c>
      <c r="BL133" s="87"/>
      <c r="BM133" s="62"/>
      <c r="BN133" s="62"/>
      <c r="BO133" s="62"/>
      <c r="BP133" s="62"/>
      <c r="BQ133" s="62"/>
      <c r="BR133" s="62"/>
      <c r="BS133" s="62"/>
      <c r="BT133" s="62"/>
      <c r="BU133" s="62"/>
      <c r="BV133" s="62"/>
      <c r="BW133" s="62"/>
      <c r="BX133" s="62"/>
      <c r="BY133" s="62"/>
      <c r="BZ133" s="128"/>
      <c r="CA133" s="99"/>
      <c r="CB133" s="98"/>
      <c r="CC133" s="98"/>
      <c r="CD133" s="98"/>
      <c r="CE133" s="98"/>
      <c r="CF133" s="98"/>
      <c r="CG133" s="98"/>
      <c r="CH133" s="98"/>
      <c r="CI133" s="98"/>
      <c r="CJ133" s="98"/>
      <c r="CK133" s="98"/>
      <c r="CL133" s="98"/>
      <c r="CM133" s="62"/>
      <c r="CN133" s="62"/>
      <c r="CO133" s="128"/>
      <c r="CP133" s="88"/>
      <c r="CQ133" s="88"/>
      <c r="CR133" s="63"/>
      <c r="CS133" s="63"/>
      <c r="CT133" s="63"/>
      <c r="CU133" s="63"/>
      <c r="CV133" s="88"/>
      <c r="CW133" s="63"/>
      <c r="CX133" s="63"/>
      <c r="CY133" s="63"/>
      <c r="CZ133" s="63"/>
      <c r="DA133" s="88"/>
      <c r="DB133" s="63"/>
      <c r="DC133" s="63"/>
      <c r="DD133" s="63"/>
      <c r="DE133" s="63"/>
      <c r="DF133" s="131"/>
      <c r="DG133" s="254">
        <f t="shared" si="98"/>
        <v>180</v>
      </c>
      <c r="DH133" s="254" t="str">
        <f t="shared" si="99"/>
        <v>Thin/Burn</v>
      </c>
      <c r="DI133" s="254">
        <f t="shared" si="100"/>
        <v>111</v>
      </c>
      <c r="DJ133" s="254">
        <f t="shared" si="101"/>
        <v>20</v>
      </c>
      <c r="DK133" s="121">
        <f t="shared" si="102"/>
        <v>0</v>
      </c>
      <c r="DL133" s="121">
        <f t="shared" si="103"/>
        <v>17.65240101425983</v>
      </c>
      <c r="DM133" s="121">
        <f t="shared" si="104"/>
        <v>35.509544450086324</v>
      </c>
      <c r="DN133" s="121">
        <f t="shared" si="105"/>
        <v>0.3206033178384653</v>
      </c>
      <c r="DO133" s="121">
        <f t="shared" si="106"/>
        <v>0.49492367854611963</v>
      </c>
      <c r="DP133" s="121">
        <f t="shared" si="107"/>
        <v>0</v>
      </c>
      <c r="DQ133" s="121">
        <f t="shared" si="108"/>
        <v>0</v>
      </c>
      <c r="DR133" s="121">
        <f t="shared" si="109"/>
        <v>0</v>
      </c>
      <c r="DS133" s="121">
        <f t="shared" si="110"/>
        <v>0</v>
      </c>
      <c r="DT133" s="121">
        <f t="shared" si="111"/>
        <v>0</v>
      </c>
      <c r="DU133" s="121">
        <f t="shared" si="112"/>
        <v>0</v>
      </c>
      <c r="DV133" s="122">
        <f t="shared" si="113"/>
        <v>2.5</v>
      </c>
      <c r="DW133" s="157"/>
      <c r="DX133" s="157">
        <f t="shared" si="114"/>
        <v>180</v>
      </c>
      <c r="DY133" s="157">
        <f t="shared" si="74"/>
        <v>254</v>
      </c>
      <c r="DZ133" s="238" t="e">
        <f>#REF!</f>
        <v>#REF!</v>
      </c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50">
        <f t="shared" si="115"/>
        <v>8.7192073170731701E-2</v>
      </c>
      <c r="EO133" s="50">
        <f t="shared" si="116"/>
        <v>0.27820121951219512</v>
      </c>
      <c r="EP133" s="55">
        <f t="shared" si="117"/>
        <v>0</v>
      </c>
      <c r="EQ133" s="50">
        <f>4.656*AR133*(((BL133/2.54)^2)+((BM133/2.54)^2)+((BN133/2.54)^2)+((BO133)/2.54^2)+((BP133/2.54)^2)+((BQ133/2.54)^2)+((BR133/2.54)^2)+((BS133/2.54)^2)+((BT133/2.54)^2)+((BU133/2.54)^2)+((BV133/2.54)^2)+((BW133/2.54)^2)+((BX133/2.54)^2)+((BY133/2.54)^2)+((BZ133/2.54)^2))/(BI133*3.28)</f>
        <v>0</v>
      </c>
      <c r="ER133" s="50">
        <f>3.492*AR133*((CA133/2.54)^2 + (CB133/2.54)^2 + (CC133/2.54)^2 + (CD133/2.54)^2 + (CE133/2.54)^2 + (CF133/2.54)^2 + (CG133/2.54)^2 +(CH133/2.54)^2 +(CI133/2.54)^2 + (CJ133/2.54)^2 +(CK133/2.54)^2 + (CL133/2.54)^2 +(CM133/2.54)^2 + (CN133/2.54)^2 + (CO133/2.54)^2)/(BI133*3.28)</f>
        <v>0</v>
      </c>
      <c r="ES133" s="50">
        <f t="shared" si="75"/>
        <v>0</v>
      </c>
      <c r="ET133" s="50">
        <f t="shared" si="76"/>
        <v>0</v>
      </c>
      <c r="EU133" s="50">
        <f t="shared" si="77"/>
        <v>0</v>
      </c>
      <c r="EV133" s="56">
        <f t="shared" si="118"/>
        <v>0.36539329268292681</v>
      </c>
      <c r="EW133" s="56">
        <f t="shared" si="119"/>
        <v>0</v>
      </c>
      <c r="EX133" s="56">
        <f t="shared" si="124"/>
        <v>0</v>
      </c>
      <c r="EY133" s="56">
        <f t="shared" si="125"/>
        <v>7.9435804564169237</v>
      </c>
      <c r="EZ133" s="56">
        <f t="shared" si="120"/>
        <v>0.36539329268292681</v>
      </c>
      <c r="FA133" s="56"/>
      <c r="FB133" s="56"/>
      <c r="FC133" s="56"/>
      <c r="FD133" s="54"/>
    </row>
    <row r="134" spans="2:160" s="45" customFormat="1" ht="18" customHeight="1">
      <c r="B134">
        <v>180</v>
      </c>
      <c r="C134" s="66" t="s">
        <v>390</v>
      </c>
      <c r="D134">
        <v>111</v>
      </c>
      <c r="E134" s="171">
        <v>2009</v>
      </c>
      <c r="F134">
        <v>254</v>
      </c>
      <c r="G134" s="144">
        <v>20.549421585000001</v>
      </c>
      <c r="H134" s="144">
        <v>7.8610685999999994</v>
      </c>
      <c r="I134" s="144"/>
      <c r="J134" s="144"/>
      <c r="K134" s="144">
        <v>26.847681630000004</v>
      </c>
      <c r="L134" s="144"/>
      <c r="M134" s="144"/>
      <c r="N134" s="230"/>
      <c r="O134" s="230"/>
      <c r="P134" s="80"/>
      <c r="Q134" s="230">
        <f t="shared" si="78"/>
        <v>55.258171815000004</v>
      </c>
      <c r="R134" s="52">
        <f t="shared" si="79"/>
        <v>0.70609604057039321</v>
      </c>
      <c r="S134" s="52">
        <f t="shared" si="80"/>
        <v>1.4839752894979124</v>
      </c>
      <c r="T134" s="52">
        <f t="shared" si="81"/>
        <v>1.4203817780034531</v>
      </c>
      <c r="U134" s="52">
        <f t="shared" si="82"/>
        <v>0.15430146158736072</v>
      </c>
      <c r="V134" s="52">
        <f t="shared" si="83"/>
        <v>1.4238026997419224</v>
      </c>
      <c r="W134" s="52">
        <f t="shared" si="84"/>
        <v>16.662767077347617</v>
      </c>
      <c r="X134" s="52">
        <f t="shared" si="85"/>
        <v>120.48813085742691</v>
      </c>
      <c r="Y134" s="52">
        <f t="shared" si="86"/>
        <v>1.0237188022893333</v>
      </c>
      <c r="Z134" s="52">
        <f t="shared" si="87"/>
        <v>1.0248585902769067</v>
      </c>
      <c r="AA134" s="52">
        <f t="shared" si="88"/>
        <v>1.02142260743376</v>
      </c>
      <c r="AB134" s="52">
        <f t="shared" si="89"/>
        <v>1.0171130371687993</v>
      </c>
      <c r="AC134" s="52">
        <f t="shared" si="90"/>
        <v>0.54825282515637275</v>
      </c>
      <c r="AD134" s="52">
        <f t="shared" si="91"/>
        <v>0.54971718055381347</v>
      </c>
      <c r="AE134" s="52">
        <f t="shared" si="92"/>
        <v>0.52342747264031975</v>
      </c>
      <c r="AF134" s="52">
        <f t="shared" si="93"/>
        <v>0.37167218911909272</v>
      </c>
      <c r="AG134" s="52">
        <f t="shared" si="94"/>
        <v>0.36</v>
      </c>
      <c r="AH134" s="52">
        <f t="shared" si="95"/>
        <v>0.36583609455954635</v>
      </c>
      <c r="AI134" s="64" t="s">
        <v>152</v>
      </c>
      <c r="AJ134" s="62"/>
      <c r="AK134" s="62"/>
      <c r="AL134" s="45">
        <f t="shared" si="96"/>
        <v>254</v>
      </c>
      <c r="AM134" s="65"/>
      <c r="AN134" s="145" t="e">
        <f>#REF!</f>
        <v>#REF!</v>
      </c>
      <c r="AO134" s="149"/>
      <c r="AP134" s="183"/>
      <c r="AQ134" s="149"/>
      <c r="AR134" s="147">
        <f t="shared" si="97"/>
        <v>1</v>
      </c>
      <c r="AS134">
        <v>0</v>
      </c>
      <c r="AT134">
        <v>2</v>
      </c>
      <c r="AU134">
        <v>2</v>
      </c>
      <c r="AV134">
        <v>0</v>
      </c>
      <c r="AW134">
        <v>4</v>
      </c>
      <c r="AX134">
        <v>22</v>
      </c>
      <c r="AY134" s="229"/>
      <c r="AZ134" s="229"/>
      <c r="BA134" s="229"/>
      <c r="BB134" s="148"/>
      <c r="BC134">
        <v>9</v>
      </c>
      <c r="BD134">
        <v>4</v>
      </c>
      <c r="BE134">
        <v>4</v>
      </c>
      <c r="BF134" s="57">
        <v>2</v>
      </c>
      <c r="BG134" s="57">
        <v>2</v>
      </c>
      <c r="BH134" s="57">
        <v>3</v>
      </c>
      <c r="BI134" s="57">
        <v>11.3</v>
      </c>
      <c r="BJ134" s="189">
        <f t="shared" si="121"/>
        <v>111</v>
      </c>
      <c r="BK134" s="173">
        <f t="shared" si="122"/>
        <v>254</v>
      </c>
      <c r="BL134" s="87">
        <v>19</v>
      </c>
      <c r="BM134" s="62">
        <v>24</v>
      </c>
      <c r="BN134" s="62"/>
      <c r="BO134" s="62"/>
      <c r="BP134" s="62"/>
      <c r="BQ134" s="62"/>
      <c r="BR134" s="62"/>
      <c r="BS134" s="62"/>
      <c r="BT134" s="62"/>
      <c r="BU134" s="62"/>
      <c r="BV134" s="62"/>
      <c r="BW134" s="62"/>
      <c r="BX134" s="62"/>
      <c r="BY134" s="62"/>
      <c r="BZ134" s="128"/>
      <c r="CA134" s="99"/>
      <c r="CB134" s="98"/>
      <c r="CC134" s="98"/>
      <c r="CD134" s="98"/>
      <c r="CE134" s="98"/>
      <c r="CF134" s="98"/>
      <c r="CG134" s="98"/>
      <c r="CH134" s="98"/>
      <c r="CI134" s="98"/>
      <c r="CJ134" s="98"/>
      <c r="CK134" s="98"/>
      <c r="CL134" s="98"/>
      <c r="CM134" s="62"/>
      <c r="CN134" s="62"/>
      <c r="CO134" s="128"/>
      <c r="CP134" s="88"/>
      <c r="CQ134" s="88"/>
      <c r="CR134" s="63"/>
      <c r="CS134" s="63"/>
      <c r="CT134" s="63"/>
      <c r="CU134" s="63"/>
      <c r="CV134" s="88"/>
      <c r="CW134" s="63"/>
      <c r="CX134" s="63"/>
      <c r="CY134" s="63"/>
      <c r="CZ134" s="63"/>
      <c r="DA134" s="88"/>
      <c r="DB134" s="63"/>
      <c r="DC134" s="63"/>
      <c r="DD134" s="63"/>
      <c r="DE134" s="63"/>
      <c r="DF134" s="131"/>
      <c r="DG134" s="254">
        <f t="shared" si="98"/>
        <v>180</v>
      </c>
      <c r="DH134" s="254" t="str">
        <f t="shared" si="99"/>
        <v>Thin/Burn</v>
      </c>
      <c r="DI134" s="254">
        <f t="shared" si="100"/>
        <v>111</v>
      </c>
      <c r="DJ134" s="254">
        <f t="shared" si="101"/>
        <v>254</v>
      </c>
      <c r="DK134" s="121">
        <f t="shared" si="102"/>
        <v>0</v>
      </c>
      <c r="DL134" s="121">
        <f t="shared" si="103"/>
        <v>21.182881217111795</v>
      </c>
      <c r="DM134" s="121">
        <f t="shared" si="104"/>
        <v>42.611453340103594</v>
      </c>
      <c r="DN134" s="121">
        <f t="shared" si="105"/>
        <v>0.48090497675769783</v>
      </c>
      <c r="DO134" s="121">
        <f t="shared" si="106"/>
        <v>1.9796947141844785</v>
      </c>
      <c r="DP134" s="121">
        <f t="shared" si="107"/>
        <v>14.657604499577255</v>
      </c>
      <c r="DQ134" s="121">
        <f t="shared" si="108"/>
        <v>38.681703687164351</v>
      </c>
      <c r="DR134" s="121">
        <f t="shared" si="109"/>
        <v>0</v>
      </c>
      <c r="DS134" s="121">
        <f t="shared" si="110"/>
        <v>0</v>
      </c>
      <c r="DT134" s="121">
        <f t="shared" si="111"/>
        <v>0</v>
      </c>
      <c r="DU134" s="121">
        <f t="shared" si="112"/>
        <v>0</v>
      </c>
      <c r="DV134" s="122">
        <f t="shared" si="113"/>
        <v>12</v>
      </c>
      <c r="DW134" s="157"/>
      <c r="DX134" s="157">
        <f t="shared" si="114"/>
        <v>180</v>
      </c>
      <c r="DY134" s="157">
        <f t="shared" si="74"/>
        <v>168</v>
      </c>
      <c r="DZ134" s="238" t="e">
        <f>#REF!</f>
        <v>#REF!</v>
      </c>
      <c r="EA134" s="180"/>
      <c r="EB134" s="180"/>
      <c r="EC134" s="180"/>
      <c r="ED134" s="180"/>
      <c r="EE134" s="180"/>
      <c r="EF134" s="180"/>
      <c r="EG134" s="180"/>
      <c r="EH134" s="180"/>
      <c r="EI134" s="180"/>
      <c r="EJ134" s="180"/>
      <c r="EK134" s="180"/>
      <c r="EL134" s="180"/>
      <c r="EM134" s="180"/>
      <c r="EN134" s="50">
        <f t="shared" si="115"/>
        <v>0.13078810975609756</v>
      </c>
      <c r="EO134" s="50">
        <f t="shared" si="116"/>
        <v>1.1128048780487805</v>
      </c>
      <c r="EP134" s="55">
        <f t="shared" si="117"/>
        <v>5.9024390243902438</v>
      </c>
      <c r="EQ134" s="50">
        <f>4.656*AR134*(((BL134/2.54)^2)+((BM134/2.54)^2)+((BN134/2.54)^2)+((BO134)/2.54^2)+((BP134/2.54)^2)+((BQ134/2.54)^2)+((BR134/2.54)^2)+((BS134/2.54)^2)+((BT134/2.54)^2)+((BU134/2.54)^2)+((BV134/2.54)^2)+((BW134/2.54)^2)+((BX134/2.54)^2)+((BY134/2.54)^2)+((BZ134/2.54)^2))/(BI134*3.28)</f>
        <v>18.244536812837922</v>
      </c>
      <c r="ER134" s="50">
        <f>3.492*AR134*((CA134/2.54)^2 + (CB134/2.54)^2 + (CC134/2.54)^2 + (CD134/2.54)^2 + (CE134/2.54)^2 + (CF134/2.54)^2 + (CG134/2.54)^2 +(CH134/2.54)^2 +(CI134/2.54)^2 + (CJ134/2.54)^2 +(CK134/2.54)^2 + (CL134/2.54)^2 +(CM134/2.54)^2 + (CN134/2.54)^2 + (CO134/2.54)^2)/(BI134*3.28)</f>
        <v>0</v>
      </c>
      <c r="ES134" s="50">
        <f t="shared" si="75"/>
        <v>0</v>
      </c>
      <c r="ET134" s="50">
        <f t="shared" si="76"/>
        <v>0</v>
      </c>
      <c r="EU134" s="50">
        <f t="shared" si="77"/>
        <v>0</v>
      </c>
      <c r="EV134" s="56">
        <f t="shared" si="118"/>
        <v>7.1460320121951213</v>
      </c>
      <c r="EW134" s="56">
        <f t="shared" si="119"/>
        <v>18.244536812837922</v>
      </c>
      <c r="EX134" s="56">
        <f t="shared" si="124"/>
        <v>0</v>
      </c>
      <c r="EY134" s="56">
        <f t="shared" si="125"/>
        <v>9.5322965477003088</v>
      </c>
      <c r="EZ134" s="56">
        <f t="shared" si="120"/>
        <v>25.390568825033043</v>
      </c>
      <c r="FA134" s="56"/>
      <c r="FB134" s="56"/>
      <c r="FC134" s="56"/>
      <c r="FD134" s="54"/>
    </row>
    <row r="135" spans="2:160" s="45" customFormat="1" ht="18" customHeight="1">
      <c r="B135">
        <v>180</v>
      </c>
      <c r="C135" s="66" t="s">
        <v>390</v>
      </c>
      <c r="D135">
        <v>114</v>
      </c>
      <c r="E135" s="171">
        <v>2009</v>
      </c>
      <c r="F135">
        <v>168</v>
      </c>
      <c r="G135" s="144">
        <v>26.2578855</v>
      </c>
      <c r="H135" s="144"/>
      <c r="I135" s="144"/>
      <c r="J135" s="144">
        <v>44.078709675000006</v>
      </c>
      <c r="K135" s="144"/>
      <c r="L135" s="144"/>
      <c r="M135" s="144">
        <v>12.313069230000002</v>
      </c>
      <c r="N135" s="230"/>
      <c r="O135" s="230"/>
      <c r="P135" s="80"/>
      <c r="Q135" s="230">
        <f t="shared" si="78"/>
        <v>82.64966440500001</v>
      </c>
      <c r="R135" s="52">
        <f t="shared" si="79"/>
        <v>0.54979475081741569</v>
      </c>
      <c r="S135" s="52">
        <f t="shared" si="80"/>
        <v>1.4874981154837275</v>
      </c>
      <c r="T135" s="52">
        <f t="shared" si="81"/>
        <v>1.3754853943752685</v>
      </c>
      <c r="U135" s="52">
        <f t="shared" si="82"/>
        <v>0.10729195783720014</v>
      </c>
      <c r="V135" s="52">
        <f t="shared" si="83"/>
        <v>1.3887056218095968</v>
      </c>
      <c r="W135" s="52">
        <f t="shared" si="84"/>
        <v>12.958712839156506</v>
      </c>
      <c r="X135" s="52">
        <f t="shared" si="85"/>
        <v>159.33395163522323</v>
      </c>
      <c r="Y135" s="52">
        <f t="shared" si="86"/>
        <v>1.0353331988692664</v>
      </c>
      <c r="Z135" s="52">
        <f t="shared" si="87"/>
        <v>1.0306663977385329</v>
      </c>
      <c r="AA135" s="52">
        <f t="shared" si="88"/>
        <v>1.0253331988692667</v>
      </c>
      <c r="AB135" s="52">
        <f t="shared" si="89"/>
        <v>1.0221561883285666</v>
      </c>
      <c r="AC135" s="52">
        <f t="shared" si="90"/>
        <v>0.56944814616576656</v>
      </c>
      <c r="AD135" s="52">
        <f t="shared" si="91"/>
        <v>0.57113536611643301</v>
      </c>
      <c r="AE135" s="52">
        <f t="shared" si="92"/>
        <v>0.53737484329353336</v>
      </c>
      <c r="AF135" s="52">
        <f t="shared" si="93"/>
        <v>0.40101204641243454</v>
      </c>
      <c r="AG135" s="52">
        <f t="shared" si="94"/>
        <v>0.36</v>
      </c>
      <c r="AH135" s="52">
        <f t="shared" si="95"/>
        <v>0.38050602320621729</v>
      </c>
      <c r="AI135" s="64" t="s">
        <v>152</v>
      </c>
      <c r="AJ135" s="62"/>
      <c r="AK135" s="62"/>
      <c r="AL135" s="45">
        <f t="shared" si="96"/>
        <v>168</v>
      </c>
      <c r="AM135" s="65"/>
      <c r="AN135" s="145" t="e">
        <f>#REF!</f>
        <v>#REF!</v>
      </c>
      <c r="AO135" s="149"/>
      <c r="AP135" s="183"/>
      <c r="AQ135" s="149"/>
      <c r="AR135" s="147">
        <f t="shared" si="97"/>
        <v>1</v>
      </c>
      <c r="AS135">
        <v>0</v>
      </c>
      <c r="AT135">
        <v>1</v>
      </c>
      <c r="AU135">
        <v>1</v>
      </c>
      <c r="AV135">
        <v>2</v>
      </c>
      <c r="AW135">
        <v>3</v>
      </c>
      <c r="AX135">
        <v>5</v>
      </c>
      <c r="AY135" s="229"/>
      <c r="AZ135" s="229"/>
      <c r="BA135" s="229"/>
      <c r="BB135" s="148"/>
      <c r="BC135">
        <v>16</v>
      </c>
      <c r="BD135">
        <v>10</v>
      </c>
      <c r="BE135">
        <v>4</v>
      </c>
      <c r="BF135" s="57">
        <v>2</v>
      </c>
      <c r="BG135" s="57">
        <v>2</v>
      </c>
      <c r="BH135" s="57">
        <v>3</v>
      </c>
      <c r="BI135" s="57">
        <v>11.3</v>
      </c>
      <c r="BJ135" s="189">
        <f t="shared" si="121"/>
        <v>114</v>
      </c>
      <c r="BK135" s="173">
        <f t="shared" si="122"/>
        <v>168</v>
      </c>
      <c r="BL135" s="87">
        <v>32</v>
      </c>
      <c r="BM135" s="62"/>
      <c r="BN135" s="62"/>
      <c r="BO135" s="62"/>
      <c r="BP135" s="62"/>
      <c r="BQ135" s="62"/>
      <c r="BR135" s="62"/>
      <c r="BS135" s="62"/>
      <c r="BT135" s="62"/>
      <c r="BU135" s="62"/>
      <c r="BV135" s="62"/>
      <c r="BW135" s="62"/>
      <c r="BX135" s="62"/>
      <c r="BY135" s="62"/>
      <c r="BZ135" s="128"/>
      <c r="CA135" s="99"/>
      <c r="CB135" s="98"/>
      <c r="CC135" s="98"/>
      <c r="CD135" s="98"/>
      <c r="CE135" s="98"/>
      <c r="CF135" s="98"/>
      <c r="CG135" s="98"/>
      <c r="CH135" s="98"/>
      <c r="CI135" s="98"/>
      <c r="CJ135" s="98"/>
      <c r="CK135" s="98"/>
      <c r="CL135" s="98"/>
      <c r="CM135" s="62"/>
      <c r="CN135" s="62"/>
      <c r="CO135" s="128"/>
      <c r="CP135" s="88"/>
      <c r="CQ135" s="88"/>
      <c r="CR135" s="63"/>
      <c r="CS135" s="63"/>
      <c r="CT135" s="63"/>
      <c r="CU135" s="63"/>
      <c r="CV135" s="88"/>
      <c r="CW135" s="63"/>
      <c r="CX135" s="63"/>
      <c r="CY135" s="63"/>
      <c r="CZ135" s="63"/>
      <c r="DA135" s="88"/>
      <c r="DB135" s="63"/>
      <c r="DC135" s="63"/>
      <c r="DD135" s="63"/>
      <c r="DE135" s="63"/>
      <c r="DF135" s="131"/>
      <c r="DG135" s="254">
        <f t="shared" si="98"/>
        <v>180</v>
      </c>
      <c r="DH135" s="254" t="str">
        <f t="shared" si="99"/>
        <v>Thin/Burn</v>
      </c>
      <c r="DI135" s="254">
        <f t="shared" si="100"/>
        <v>114</v>
      </c>
      <c r="DJ135" s="254">
        <f t="shared" si="101"/>
        <v>168</v>
      </c>
      <c r="DK135" s="121">
        <f t="shared" si="102"/>
        <v>14.874981154837275</v>
      </c>
      <c r="DL135" s="121">
        <f t="shared" si="103"/>
        <v>10.995895016348314</v>
      </c>
      <c r="DM135" s="121">
        <f t="shared" si="104"/>
        <v>41.26456183125805</v>
      </c>
      <c r="DN135" s="121">
        <f t="shared" si="105"/>
        <v>0.62446289868295457</v>
      </c>
      <c r="DO135" s="121">
        <f t="shared" si="106"/>
        <v>5.0437381122130294</v>
      </c>
      <c r="DP135" s="121">
        <f t="shared" si="107"/>
        <v>11.747842444834648</v>
      </c>
      <c r="DQ135" s="121">
        <f t="shared" si="108"/>
        <v>45.836490074719961</v>
      </c>
      <c r="DR135" s="121">
        <f t="shared" si="109"/>
        <v>0</v>
      </c>
      <c r="DS135" s="121">
        <f t="shared" si="110"/>
        <v>0</v>
      </c>
      <c r="DT135" s="121">
        <f t="shared" si="111"/>
        <v>0</v>
      </c>
      <c r="DU135" s="121">
        <f t="shared" si="112"/>
        <v>0</v>
      </c>
      <c r="DV135" s="122">
        <f t="shared" si="113"/>
        <v>3</v>
      </c>
      <c r="DW135" s="157"/>
      <c r="DX135" s="157">
        <f t="shared" si="114"/>
        <v>180</v>
      </c>
      <c r="DY135" s="157">
        <f t="shared" si="74"/>
        <v>350</v>
      </c>
      <c r="DZ135" s="238" t="e">
        <f>#REF!</f>
        <v>#REF!</v>
      </c>
      <c r="EA135" s="180"/>
      <c r="EB135" s="180"/>
      <c r="EC135" s="180"/>
      <c r="ED135" s="180"/>
      <c r="EE135" s="180"/>
      <c r="EF135" s="180"/>
      <c r="EG135" s="180"/>
      <c r="EH135" s="180"/>
      <c r="EI135" s="180"/>
      <c r="EJ135" s="180"/>
      <c r="EK135" s="180"/>
      <c r="EL135" s="180"/>
      <c r="EM135" s="180"/>
      <c r="EN135" s="50">
        <f t="shared" si="115"/>
        <v>0.23251219512195123</v>
      </c>
      <c r="EO135" s="50">
        <f t="shared" si="116"/>
        <v>2.7820121951219514</v>
      </c>
      <c r="EP135" s="55">
        <f t="shared" si="117"/>
        <v>5.9024390243902438</v>
      </c>
      <c r="EQ135" s="50">
        <f>4.656*AR135*(((BL135/2.54)^2)+((BM135/2.54)^2)+((BN135/2.54)^2)+((BO135)/2.54^2)+((BP135/2.54)^2)+((BQ135/2.54)^2)+((BR135/2.54)^2)+((BS135/2.54)^2)+((BT135/2.54)^2)+((BU135/2.54)^2)+((BV135/2.54)^2)+((BW135/2.54)^2)+((BX135/2.54)^2)+((BY135/2.54)^2)+((BZ135/2.54)^2))/(BI135*3.28)</f>
        <v>19.938533293859159</v>
      </c>
      <c r="ER135" s="50">
        <f>3.492*AR135*((CA135/2.54)^2 + (CB135/2.54)^2 + (CC135/2.54)^2 + (CD135/2.54)^2 + (CE135/2.54)^2 + (CF135/2.54)^2 + (CG135/2.54)^2 +(CH135/2.54)^2 +(CI135/2.54)^2 + (CJ135/2.54)^2 +(CK135/2.54)^2 + (CL135/2.54)^2 +(CM135/2.54)^2 + (CN135/2.54)^2 + (CO135/2.54)^2)/(BI135*3.28)</f>
        <v>0</v>
      </c>
      <c r="ES135" s="50">
        <f t="shared" si="75"/>
        <v>0</v>
      </c>
      <c r="ET135" s="50">
        <f t="shared" si="76"/>
        <v>0</v>
      </c>
      <c r="EU135" s="50">
        <f t="shared" si="77"/>
        <v>0</v>
      </c>
      <c r="EV135" s="56">
        <f t="shared" si="118"/>
        <v>8.9169634146341465</v>
      </c>
      <c r="EW135" s="56">
        <f t="shared" si="119"/>
        <v>19.938533293859159</v>
      </c>
      <c r="EX135" s="56">
        <f t="shared" si="124"/>
        <v>6.6937415196767738</v>
      </c>
      <c r="EY135" s="56">
        <f t="shared" si="125"/>
        <v>4.9481527573567412</v>
      </c>
      <c r="EZ135" s="56">
        <f t="shared" si="120"/>
        <v>28.855496708493305</v>
      </c>
      <c r="FA135" s="56"/>
      <c r="FB135" s="56"/>
      <c r="FC135" s="56"/>
      <c r="FD135" s="54"/>
    </row>
    <row r="136" spans="2:160" s="45" customFormat="1" ht="18" customHeight="1">
      <c r="B136">
        <v>180</v>
      </c>
      <c r="C136" s="66" t="s">
        <v>390</v>
      </c>
      <c r="D136">
        <v>114</v>
      </c>
      <c r="E136" s="171">
        <v>2009</v>
      </c>
      <c r="F136">
        <v>350</v>
      </c>
      <c r="G136" s="144">
        <v>26.2578855</v>
      </c>
      <c r="H136" s="144"/>
      <c r="I136" s="144"/>
      <c r="J136" s="144">
        <v>44.078709675000006</v>
      </c>
      <c r="K136" s="144"/>
      <c r="L136" s="144"/>
      <c r="M136" s="144">
        <v>12.313069230000002</v>
      </c>
      <c r="N136" s="230"/>
      <c r="O136" s="230"/>
      <c r="P136" s="80"/>
      <c r="Q136" s="230">
        <f t="shared" si="78"/>
        <v>82.64966440500001</v>
      </c>
      <c r="R136" s="52">
        <f t="shared" si="79"/>
        <v>0.54979475081741569</v>
      </c>
      <c r="S136" s="52">
        <f t="shared" si="80"/>
        <v>1.4874981154837275</v>
      </c>
      <c r="T136" s="52">
        <f t="shared" si="81"/>
        <v>1.3754853943752685</v>
      </c>
      <c r="U136" s="52">
        <f t="shared" si="82"/>
        <v>0.10729195783720014</v>
      </c>
      <c r="V136" s="52">
        <f t="shared" si="83"/>
        <v>1.3887056218095968</v>
      </c>
      <c r="W136" s="52">
        <f t="shared" si="84"/>
        <v>12.958712839156506</v>
      </c>
      <c r="X136" s="52">
        <f t="shared" si="85"/>
        <v>159.33395163522323</v>
      </c>
      <c r="Y136" s="52">
        <f t="shared" si="86"/>
        <v>1.0353331988692664</v>
      </c>
      <c r="Z136" s="52">
        <f t="shared" si="87"/>
        <v>1.0306663977385329</v>
      </c>
      <c r="AA136" s="52">
        <f t="shared" si="88"/>
        <v>1.0253331988692667</v>
      </c>
      <c r="AB136" s="52">
        <f t="shared" si="89"/>
        <v>1.0221561883285666</v>
      </c>
      <c r="AC136" s="52">
        <f t="shared" si="90"/>
        <v>0.56944814616576656</v>
      </c>
      <c r="AD136" s="52">
        <f t="shared" si="91"/>
        <v>0.57113536611643301</v>
      </c>
      <c r="AE136" s="52">
        <f t="shared" si="92"/>
        <v>0.53737484329353336</v>
      </c>
      <c r="AF136" s="52">
        <f t="shared" si="93"/>
        <v>0.40101204641243454</v>
      </c>
      <c r="AG136" s="52">
        <f t="shared" si="94"/>
        <v>0.36</v>
      </c>
      <c r="AH136" s="52">
        <f t="shared" si="95"/>
        <v>0.38050602320621729</v>
      </c>
      <c r="AI136" s="64" t="s">
        <v>152</v>
      </c>
      <c r="AJ136" s="62"/>
      <c r="AK136" s="62"/>
      <c r="AL136" s="45">
        <f t="shared" si="96"/>
        <v>350</v>
      </c>
      <c r="AM136" s="65"/>
      <c r="AN136" s="145" t="e">
        <f>#REF!</f>
        <v>#REF!</v>
      </c>
      <c r="AO136" s="149"/>
      <c r="AP136" s="183"/>
      <c r="AQ136" s="149"/>
      <c r="AR136" s="147">
        <f t="shared" si="97"/>
        <v>1</v>
      </c>
      <c r="AS136">
        <v>0</v>
      </c>
      <c r="AT136">
        <v>1</v>
      </c>
      <c r="AU136">
        <v>1</v>
      </c>
      <c r="AV136">
        <v>0</v>
      </c>
      <c r="AW136">
        <v>1</v>
      </c>
      <c r="AX136">
        <v>1</v>
      </c>
      <c r="AY136" s="229"/>
      <c r="AZ136" s="229"/>
      <c r="BA136" s="229"/>
      <c r="BB136" s="148"/>
      <c r="BC136">
        <v>8</v>
      </c>
      <c r="BD136">
        <v>2</v>
      </c>
      <c r="BE136">
        <v>1</v>
      </c>
      <c r="BF136" s="57">
        <v>2</v>
      </c>
      <c r="BG136" s="57">
        <v>2</v>
      </c>
      <c r="BH136" s="57">
        <v>3</v>
      </c>
      <c r="BI136" s="57">
        <v>11.3</v>
      </c>
      <c r="BJ136" s="189">
        <f t="shared" si="121"/>
        <v>114</v>
      </c>
      <c r="BK136" s="173">
        <f t="shared" si="122"/>
        <v>350</v>
      </c>
      <c r="BL136" s="87"/>
      <c r="BM136" s="62"/>
      <c r="BN136" s="62"/>
      <c r="BO136" s="62"/>
      <c r="BP136" s="62"/>
      <c r="BQ136" s="62"/>
      <c r="BR136" s="62"/>
      <c r="BS136" s="62"/>
      <c r="BT136" s="62"/>
      <c r="BU136" s="62"/>
      <c r="BV136" s="62"/>
      <c r="BW136" s="62"/>
      <c r="BX136" s="62"/>
      <c r="BY136" s="62"/>
      <c r="BZ136" s="128"/>
      <c r="CA136" s="99">
        <v>50</v>
      </c>
      <c r="CB136" s="98"/>
      <c r="CC136" s="98"/>
      <c r="CD136" s="98"/>
      <c r="CE136" s="98"/>
      <c r="CF136" s="98"/>
      <c r="CG136" s="98"/>
      <c r="CH136" s="98"/>
      <c r="CI136" s="98"/>
      <c r="CJ136" s="98"/>
      <c r="CK136" s="98"/>
      <c r="CL136" s="98"/>
      <c r="CM136" s="62"/>
      <c r="CN136" s="62"/>
      <c r="CO136" s="128"/>
      <c r="CP136" s="88"/>
      <c r="CQ136" s="88"/>
      <c r="CR136" s="63"/>
      <c r="CS136" s="63"/>
      <c r="CT136" s="63"/>
      <c r="CU136" s="63"/>
      <c r="CV136" s="88"/>
      <c r="CW136" s="63"/>
      <c r="CX136" s="63"/>
      <c r="CY136" s="63"/>
      <c r="CZ136" s="63"/>
      <c r="DA136" s="88"/>
      <c r="DB136" s="63"/>
      <c r="DC136" s="63"/>
      <c r="DD136" s="63"/>
      <c r="DE136" s="63"/>
      <c r="DF136" s="131"/>
      <c r="DG136" s="254">
        <f t="shared" si="98"/>
        <v>180</v>
      </c>
      <c r="DH136" s="254" t="str">
        <f t="shared" si="99"/>
        <v>Thin/Burn</v>
      </c>
      <c r="DI136" s="254">
        <f t="shared" si="100"/>
        <v>114</v>
      </c>
      <c r="DJ136" s="254">
        <f t="shared" si="101"/>
        <v>350</v>
      </c>
      <c r="DK136" s="121">
        <f t="shared" si="102"/>
        <v>0</v>
      </c>
      <c r="DL136" s="121">
        <f t="shared" si="103"/>
        <v>5.4979475081741569</v>
      </c>
      <c r="DM136" s="121">
        <f t="shared" si="104"/>
        <v>13.754853943752686</v>
      </c>
      <c r="DN136" s="121">
        <f t="shared" si="105"/>
        <v>0.31223144934147729</v>
      </c>
      <c r="DO136" s="121">
        <f t="shared" si="106"/>
        <v>1.008747622442606</v>
      </c>
      <c r="DP136" s="121">
        <f t="shared" si="107"/>
        <v>2.9369606112086619</v>
      </c>
      <c r="DQ136" s="121">
        <f t="shared" si="108"/>
        <v>0</v>
      </c>
      <c r="DR136" s="121">
        <f t="shared" si="109"/>
        <v>100.46076661572619</v>
      </c>
      <c r="DS136" s="121">
        <f t="shared" si="110"/>
        <v>0</v>
      </c>
      <c r="DT136" s="121">
        <f t="shared" si="111"/>
        <v>0</v>
      </c>
      <c r="DU136" s="121">
        <f t="shared" si="112"/>
        <v>0</v>
      </c>
      <c r="DV136" s="122">
        <f t="shared" si="113"/>
        <v>1</v>
      </c>
      <c r="DW136" s="157"/>
      <c r="DX136" s="157">
        <f t="shared" si="114"/>
        <v>180</v>
      </c>
      <c r="DY136" s="157">
        <f t="shared" si="74"/>
        <v>26</v>
      </c>
      <c r="DZ136" s="238" t="e">
        <f>#REF!</f>
        <v>#REF!</v>
      </c>
      <c r="EA136" s="180"/>
      <c r="EB136" s="180"/>
      <c r="EC136" s="180"/>
      <c r="ED136" s="180"/>
      <c r="EE136" s="180"/>
      <c r="EF136" s="180"/>
      <c r="EG136" s="180"/>
      <c r="EH136" s="180"/>
      <c r="EI136" s="180"/>
      <c r="EJ136" s="180"/>
      <c r="EK136" s="180"/>
      <c r="EL136" s="180"/>
      <c r="EM136" s="180"/>
      <c r="EN136" s="50"/>
      <c r="EO136" s="50"/>
      <c r="EP136" s="55"/>
      <c r="EQ136" s="50"/>
      <c r="ER136" s="50"/>
      <c r="ES136" s="50">
        <f t="shared" si="75"/>
        <v>0</v>
      </c>
      <c r="ET136" s="50">
        <f t="shared" si="76"/>
        <v>0</v>
      </c>
      <c r="EU136" s="50">
        <f t="shared" si="77"/>
        <v>0</v>
      </c>
      <c r="EV136" s="56"/>
      <c r="EW136" s="56"/>
      <c r="EX136" s="56">
        <f t="shared" si="124"/>
        <v>0</v>
      </c>
      <c r="EY136" s="56">
        <f t="shared" si="125"/>
        <v>2.4740763786783706</v>
      </c>
      <c r="EZ136" s="56"/>
      <c r="FA136" s="56"/>
      <c r="FB136" s="56"/>
      <c r="FC136" s="56"/>
      <c r="FD136" s="54"/>
    </row>
    <row r="137" spans="2:160" s="45" customFormat="1" ht="18" customHeight="1">
      <c r="B137">
        <v>180</v>
      </c>
      <c r="C137" s="66" t="s">
        <v>390</v>
      </c>
      <c r="D137">
        <v>116</v>
      </c>
      <c r="E137" s="171">
        <v>2009</v>
      </c>
      <c r="F137">
        <v>26</v>
      </c>
      <c r="G137" s="144">
        <v>5.683232939999999</v>
      </c>
      <c r="H137" s="144">
        <v>10.287993870000001</v>
      </c>
      <c r="I137" s="144"/>
      <c r="J137" s="144">
        <v>0.89920445999999987</v>
      </c>
      <c r="K137" s="144"/>
      <c r="L137" s="144"/>
      <c r="M137" s="144">
        <v>14.549456460000002</v>
      </c>
      <c r="N137" s="144"/>
      <c r="O137" s="230"/>
      <c r="P137" s="80"/>
      <c r="Q137" s="230">
        <f t="shared" si="78"/>
        <v>31.419887730000003</v>
      </c>
      <c r="R137" s="52">
        <f t="shared" si="79"/>
        <v>0.7845249425383608</v>
      </c>
      <c r="S137" s="52">
        <f t="shared" si="80"/>
        <v>1.6733470220560207</v>
      </c>
      <c r="T137" s="52">
        <f t="shared" si="81"/>
        <v>1.6152424162509891</v>
      </c>
      <c r="U137" s="52">
        <f t="shared" si="82"/>
        <v>0.1029417234617216</v>
      </c>
      <c r="V137" s="52">
        <f t="shared" si="83"/>
        <v>1.2760148306647054</v>
      </c>
      <c r="W137" s="52">
        <f t="shared" si="84"/>
        <v>15.590184302192602</v>
      </c>
      <c r="X137" s="52">
        <f t="shared" si="85"/>
        <v>112.29476427292121</v>
      </c>
      <c r="Y137" s="52">
        <f t="shared" si="86"/>
        <v>1.0270118322857547</v>
      </c>
      <c r="Z137" s="52">
        <f t="shared" si="87"/>
        <v>1.0205723791680779</v>
      </c>
      <c r="AA137" s="52">
        <f t="shared" si="88"/>
        <v>1.0235605468823232</v>
      </c>
      <c r="AB137" s="52">
        <f t="shared" si="89"/>
        <v>1.03157481761632</v>
      </c>
      <c r="AC137" s="52">
        <f t="shared" si="90"/>
        <v>0.57451654107804151</v>
      </c>
      <c r="AD137" s="52">
        <f t="shared" si="91"/>
        <v>0.55532290379065596</v>
      </c>
      <c r="AE137" s="52">
        <f t="shared" si="92"/>
        <v>0.54349772965595511</v>
      </c>
      <c r="AF137" s="52">
        <f t="shared" si="93"/>
        <v>0.42207708046129289</v>
      </c>
      <c r="AG137" s="52">
        <f t="shared" si="94"/>
        <v>0.36</v>
      </c>
      <c r="AH137" s="52">
        <f t="shared" si="95"/>
        <v>0.39103854023064644</v>
      </c>
      <c r="AI137" s="64" t="s">
        <v>152</v>
      </c>
      <c r="AJ137" s="62"/>
      <c r="AK137" s="62"/>
      <c r="AL137" s="45">
        <f t="shared" si="96"/>
        <v>26</v>
      </c>
      <c r="AM137" s="65"/>
      <c r="AN137" s="145" t="e">
        <f>#REF!</f>
        <v>#REF!</v>
      </c>
      <c r="AO137" s="149"/>
      <c r="AP137" s="183"/>
      <c r="AQ137" s="149"/>
      <c r="AR137" s="147">
        <f t="shared" si="97"/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s="229"/>
      <c r="AZ137" s="229"/>
      <c r="BA137" s="229"/>
      <c r="BB137" s="148"/>
      <c r="BC137">
        <v>8</v>
      </c>
      <c r="BD137">
        <v>0</v>
      </c>
      <c r="BE137">
        <v>1</v>
      </c>
      <c r="BF137" s="57">
        <v>2</v>
      </c>
      <c r="BG137" s="57">
        <v>2</v>
      </c>
      <c r="BH137" s="57">
        <v>3</v>
      </c>
      <c r="BI137" s="57">
        <v>11.3</v>
      </c>
      <c r="BJ137" s="189">
        <f t="shared" si="121"/>
        <v>116</v>
      </c>
      <c r="BK137" s="173">
        <f t="shared" si="122"/>
        <v>26</v>
      </c>
      <c r="BL137" s="87"/>
      <c r="BM137" s="62"/>
      <c r="BN137" s="62"/>
      <c r="BO137" s="62"/>
      <c r="BP137" s="62"/>
      <c r="BQ137" s="62"/>
      <c r="BR137" s="62"/>
      <c r="BS137" s="62"/>
      <c r="BT137" s="62"/>
      <c r="BU137" s="62"/>
      <c r="BV137" s="62"/>
      <c r="BW137" s="62"/>
      <c r="BX137" s="62"/>
      <c r="BY137" s="62"/>
      <c r="BZ137" s="128"/>
      <c r="CA137" s="99"/>
      <c r="CB137" s="98"/>
      <c r="CC137" s="98"/>
      <c r="CD137" s="98"/>
      <c r="CE137" s="98"/>
      <c r="CF137" s="98"/>
      <c r="CG137" s="98"/>
      <c r="CH137" s="98"/>
      <c r="CI137" s="98"/>
      <c r="CJ137" s="98"/>
      <c r="CK137" s="98"/>
      <c r="CL137" s="98"/>
      <c r="CM137" s="62"/>
      <c r="CN137" s="62"/>
      <c r="CO137" s="128"/>
      <c r="CP137" s="88"/>
      <c r="CQ137" s="88"/>
      <c r="CR137" s="63"/>
      <c r="CS137" s="63"/>
      <c r="CT137" s="63"/>
      <c r="CU137" s="63"/>
      <c r="CV137" s="88"/>
      <c r="CW137" s="63"/>
      <c r="CX137" s="63"/>
      <c r="CY137" s="63"/>
      <c r="CZ137" s="63"/>
      <c r="DA137" s="88"/>
      <c r="DB137" s="63"/>
      <c r="DC137" s="63"/>
      <c r="DD137" s="63"/>
      <c r="DE137" s="63"/>
      <c r="DF137" s="131"/>
      <c r="DG137" s="254">
        <f t="shared" si="98"/>
        <v>180</v>
      </c>
      <c r="DH137" s="254" t="str">
        <f t="shared" si="99"/>
        <v>Thin/Burn</v>
      </c>
      <c r="DI137" s="254">
        <f t="shared" si="100"/>
        <v>116</v>
      </c>
      <c r="DJ137" s="254">
        <f t="shared" si="101"/>
        <v>26</v>
      </c>
      <c r="DK137" s="121">
        <f t="shared" si="102"/>
        <v>0</v>
      </c>
      <c r="DL137" s="121">
        <f t="shared" si="103"/>
        <v>0</v>
      </c>
      <c r="DM137" s="121">
        <f t="shared" si="104"/>
        <v>0</v>
      </c>
      <c r="DN137" s="121">
        <f t="shared" si="105"/>
        <v>0.29980893403043718</v>
      </c>
      <c r="DO137" s="121">
        <f t="shared" si="106"/>
        <v>0</v>
      </c>
      <c r="DP137" s="121">
        <f t="shared" si="107"/>
        <v>3.5674379354619732</v>
      </c>
      <c r="DQ137" s="121">
        <f t="shared" si="108"/>
        <v>0</v>
      </c>
      <c r="DR137" s="121">
        <f t="shared" si="109"/>
        <v>0</v>
      </c>
      <c r="DS137" s="121">
        <f t="shared" si="110"/>
        <v>0</v>
      </c>
      <c r="DT137" s="121">
        <f t="shared" si="111"/>
        <v>0</v>
      </c>
      <c r="DU137" s="121">
        <f t="shared" si="112"/>
        <v>0</v>
      </c>
      <c r="DV137" s="122">
        <f t="shared" si="113"/>
        <v>0</v>
      </c>
      <c r="DW137" s="157"/>
      <c r="DX137" s="157">
        <f t="shared" si="114"/>
        <v>180</v>
      </c>
      <c r="DY137" s="157">
        <f t="shared" si="74"/>
        <v>168</v>
      </c>
      <c r="DZ137" s="238" t="e">
        <f>#REF!</f>
        <v>#REF!</v>
      </c>
      <c r="EA137" s="180"/>
      <c r="EB137" s="180"/>
      <c r="EC137" s="180"/>
      <c r="ED137" s="180"/>
      <c r="EE137" s="180"/>
      <c r="EF137" s="180"/>
      <c r="EG137" s="180"/>
      <c r="EH137" s="180"/>
      <c r="EI137" s="180"/>
      <c r="EJ137" s="180"/>
      <c r="EK137" s="180"/>
      <c r="EL137" s="180"/>
      <c r="EM137" s="180"/>
      <c r="EN137" s="50">
        <f t="shared" si="115"/>
        <v>0.11625609756097562</v>
      </c>
      <c r="EO137" s="50">
        <f t="shared" si="116"/>
        <v>0</v>
      </c>
      <c r="EP137" s="55">
        <f t="shared" si="117"/>
        <v>1.475609756097561</v>
      </c>
      <c r="EQ137" s="50">
        <f>4.656*AR137*(((BL137/2.54)^2)+((BM137/2.54)^2)+((BN137/2.54)^2)+((BO137)/2.54^2)+((BP137/2.54)^2)+((BQ137/2.54)^2)+((BR137/2.54)^2)+((BS137/2.54)^2)+((BT137/2.54)^2)+((BU137/2.54)^2)+((BV137/2.54)^2)+((BW137/2.54)^2)+((BX137/2.54)^2)+((BY137/2.54)^2)+((BZ137/2.54)^2))/(BI137*3.28)</f>
        <v>0</v>
      </c>
      <c r="ER137" s="50">
        <f>3.492*AR137*((CA137/2.54)^2 + (CB137/2.54)^2 + (CC137/2.54)^2 + (CD137/2.54)^2 + (CE137/2.54)^2 + (CF137/2.54)^2 + (CG137/2.54)^2 +(CH137/2.54)^2 +(CI137/2.54)^2 + (CJ137/2.54)^2 +(CK137/2.54)^2 + (CL137/2.54)^2 +(CM137/2.54)^2 + (CN137/2.54)^2 + (CO137/2.54)^2)/(BI137*3.28)</f>
        <v>0</v>
      </c>
      <c r="ES137" s="50">
        <f t="shared" si="75"/>
        <v>0</v>
      </c>
      <c r="ET137" s="50">
        <f t="shared" si="76"/>
        <v>0</v>
      </c>
      <c r="EU137" s="50">
        <f t="shared" si="77"/>
        <v>0</v>
      </c>
      <c r="EV137" s="56">
        <f t="shared" si="118"/>
        <v>1.5918658536585366</v>
      </c>
      <c r="EW137" s="56">
        <f t="shared" si="119"/>
        <v>0</v>
      </c>
      <c r="EX137" s="56">
        <f t="shared" si="124"/>
        <v>0</v>
      </c>
      <c r="EY137" s="56">
        <f t="shared" si="125"/>
        <v>0</v>
      </c>
      <c r="EZ137" s="56">
        <f t="shared" si="120"/>
        <v>1.5918658536585366</v>
      </c>
      <c r="FA137" s="56"/>
      <c r="FB137" s="56"/>
      <c r="FC137" s="56"/>
      <c r="FD137" s="54"/>
    </row>
    <row r="138" spans="2:160" s="45" customFormat="1" ht="18" customHeight="1">
      <c r="B138">
        <v>180</v>
      </c>
      <c r="C138" s="66" t="s">
        <v>390</v>
      </c>
      <c r="D138">
        <v>116</v>
      </c>
      <c r="E138" s="171">
        <v>2009</v>
      </c>
      <c r="F138">
        <v>168</v>
      </c>
      <c r="G138" s="144">
        <v>5.683232939999999</v>
      </c>
      <c r="H138" s="144">
        <v>10.287993870000001</v>
      </c>
      <c r="I138" s="144"/>
      <c r="J138" s="144">
        <v>0.89920445999999987</v>
      </c>
      <c r="K138" s="144"/>
      <c r="L138" s="144"/>
      <c r="M138" s="144">
        <v>14.549456460000002</v>
      </c>
      <c r="N138" s="80"/>
      <c r="O138" s="80"/>
      <c r="P138" s="80"/>
      <c r="Q138" s="230">
        <f t="shared" si="78"/>
        <v>31.419887730000003</v>
      </c>
      <c r="R138" s="52">
        <f t="shared" si="79"/>
        <v>0.7845249425383608</v>
      </c>
      <c r="S138" s="52">
        <f t="shared" si="80"/>
        <v>1.6733470220560207</v>
      </c>
      <c r="T138" s="52">
        <f t="shared" si="81"/>
        <v>1.6152424162509891</v>
      </c>
      <c r="U138" s="52">
        <f t="shared" si="82"/>
        <v>0.1029417234617216</v>
      </c>
      <c r="V138" s="52">
        <f t="shared" si="83"/>
        <v>1.2760148306647054</v>
      </c>
      <c r="W138" s="52">
        <f t="shared" si="84"/>
        <v>15.590184302192602</v>
      </c>
      <c r="X138" s="52">
        <f t="shared" si="85"/>
        <v>112.29476427292121</v>
      </c>
      <c r="Y138" s="52">
        <f t="shared" si="86"/>
        <v>1.0270118322857547</v>
      </c>
      <c r="Z138" s="52">
        <f t="shared" si="87"/>
        <v>1.0205723791680779</v>
      </c>
      <c r="AA138" s="52">
        <f t="shared" si="88"/>
        <v>1.0235605468823232</v>
      </c>
      <c r="AB138" s="52">
        <f t="shared" si="89"/>
        <v>1.03157481761632</v>
      </c>
      <c r="AC138" s="52">
        <f t="shared" si="90"/>
        <v>0.57451654107804151</v>
      </c>
      <c r="AD138" s="52">
        <f t="shared" si="91"/>
        <v>0.55532290379065596</v>
      </c>
      <c r="AE138" s="52">
        <f t="shared" si="92"/>
        <v>0.54349772965595511</v>
      </c>
      <c r="AF138" s="52">
        <f t="shared" si="93"/>
        <v>0.42207708046129289</v>
      </c>
      <c r="AG138" s="52">
        <f t="shared" si="94"/>
        <v>0.36</v>
      </c>
      <c r="AH138" s="52">
        <f t="shared" si="95"/>
        <v>0.39103854023064644</v>
      </c>
      <c r="AI138" s="64" t="s">
        <v>152</v>
      </c>
      <c r="AJ138" s="62"/>
      <c r="AK138" s="62"/>
      <c r="AL138" s="45">
        <f t="shared" si="96"/>
        <v>168</v>
      </c>
      <c r="AM138" s="65"/>
      <c r="AN138" s="145" t="e">
        <f>#REF!</f>
        <v>#REF!</v>
      </c>
      <c r="AO138" s="149"/>
      <c r="AP138" s="183"/>
      <c r="AQ138" s="149"/>
      <c r="AR138" s="147">
        <f t="shared" si="97"/>
        <v>1</v>
      </c>
      <c r="AS138">
        <v>0</v>
      </c>
      <c r="AT138">
        <v>1</v>
      </c>
      <c r="AU138">
        <v>9</v>
      </c>
      <c r="AV138">
        <v>0</v>
      </c>
      <c r="AW138">
        <v>1</v>
      </c>
      <c r="AX138">
        <v>1</v>
      </c>
      <c r="AY138" s="229"/>
      <c r="AZ138" s="229"/>
      <c r="BA138" s="229"/>
      <c r="BB138" s="148"/>
      <c r="BC138">
        <v>9</v>
      </c>
      <c r="BD138">
        <v>1</v>
      </c>
      <c r="BE138">
        <v>2</v>
      </c>
      <c r="BF138" s="57">
        <v>2</v>
      </c>
      <c r="BG138" s="57">
        <v>2</v>
      </c>
      <c r="BH138" s="57">
        <v>3</v>
      </c>
      <c r="BI138" s="57">
        <v>11.3</v>
      </c>
      <c r="BJ138" s="189">
        <f t="shared" si="121"/>
        <v>116</v>
      </c>
      <c r="BK138" s="173">
        <f t="shared" si="122"/>
        <v>168</v>
      </c>
      <c r="BL138" s="87">
        <v>10</v>
      </c>
      <c r="BM138" s="62">
        <v>10</v>
      </c>
      <c r="BN138" s="62">
        <v>28</v>
      </c>
      <c r="BO138" s="62"/>
      <c r="BP138" s="62"/>
      <c r="BQ138" s="62"/>
      <c r="BR138" s="62"/>
      <c r="BS138" s="62"/>
      <c r="BT138" s="62"/>
      <c r="BU138" s="62"/>
      <c r="BV138" s="62"/>
      <c r="BW138" s="62"/>
      <c r="BX138" s="62"/>
      <c r="BY138" s="62"/>
      <c r="BZ138" s="128"/>
      <c r="CA138" s="99"/>
      <c r="CB138" s="98"/>
      <c r="CC138" s="98"/>
      <c r="CD138" s="98"/>
      <c r="CE138" s="98"/>
      <c r="CF138" s="98"/>
      <c r="CG138" s="98"/>
      <c r="CH138" s="98"/>
      <c r="CI138" s="98"/>
      <c r="CJ138" s="98"/>
      <c r="CK138" s="98"/>
      <c r="CL138" s="98"/>
      <c r="CM138" s="62"/>
      <c r="CN138" s="62"/>
      <c r="CO138" s="128"/>
      <c r="CP138" s="88"/>
      <c r="CQ138" s="88"/>
      <c r="CR138" s="63"/>
      <c r="CS138" s="63"/>
      <c r="CT138" s="63"/>
      <c r="CU138" s="63"/>
      <c r="CV138" s="88"/>
      <c r="CW138" s="63"/>
      <c r="CX138" s="63"/>
      <c r="CY138" s="63"/>
      <c r="CZ138" s="63"/>
      <c r="DA138" s="88"/>
      <c r="DB138" s="63"/>
      <c r="DC138" s="63"/>
      <c r="DD138" s="63"/>
      <c r="DE138" s="63"/>
      <c r="DF138" s="131"/>
      <c r="DG138" s="254">
        <f t="shared" si="98"/>
        <v>180</v>
      </c>
      <c r="DH138" s="254" t="str">
        <f t="shared" si="99"/>
        <v>Thin/Burn</v>
      </c>
      <c r="DI138" s="254">
        <f t="shared" si="100"/>
        <v>116</v>
      </c>
      <c r="DJ138" s="254">
        <f t="shared" si="101"/>
        <v>168</v>
      </c>
      <c r="DK138" s="121">
        <f t="shared" si="102"/>
        <v>0</v>
      </c>
      <c r="DL138" s="121">
        <f t="shared" si="103"/>
        <v>7.8452494253836083</v>
      </c>
      <c r="DM138" s="121">
        <f t="shared" si="104"/>
        <v>16.152424162509892</v>
      </c>
      <c r="DN138" s="121">
        <f t="shared" si="105"/>
        <v>0.33728505078424181</v>
      </c>
      <c r="DO138" s="121">
        <f t="shared" si="106"/>
        <v>0.4462007360990749</v>
      </c>
      <c r="DP138" s="121">
        <f t="shared" si="107"/>
        <v>7.1348758709239464</v>
      </c>
      <c r="DQ138" s="121">
        <f t="shared" si="108"/>
        <v>46.7869049048468</v>
      </c>
      <c r="DR138" s="121">
        <f t="shared" si="109"/>
        <v>0</v>
      </c>
      <c r="DS138" s="121">
        <f t="shared" si="110"/>
        <v>0</v>
      </c>
      <c r="DT138" s="121">
        <f t="shared" si="111"/>
        <v>0</v>
      </c>
      <c r="DU138" s="121">
        <f t="shared" si="112"/>
        <v>0</v>
      </c>
      <c r="DV138" s="122">
        <f t="shared" si="113"/>
        <v>5</v>
      </c>
      <c r="DW138" s="157"/>
      <c r="DX138" s="157">
        <f t="shared" si="114"/>
        <v>180</v>
      </c>
      <c r="DY138" s="157">
        <f t="shared" si="74"/>
        <v>127</v>
      </c>
      <c r="DZ138" s="238" t="e">
        <f>#REF!</f>
        <v>#REF!</v>
      </c>
      <c r="EA138" s="180"/>
      <c r="EB138" s="180"/>
      <c r="EC138" s="180"/>
      <c r="ED138" s="180"/>
      <c r="EE138" s="180"/>
      <c r="EF138" s="180"/>
      <c r="EG138" s="180"/>
      <c r="EH138" s="180"/>
      <c r="EI138" s="180"/>
      <c r="EJ138" s="180"/>
      <c r="EK138" s="180"/>
      <c r="EL138" s="180"/>
      <c r="EM138" s="180"/>
      <c r="EN138" s="50">
        <f t="shared" si="115"/>
        <v>0.13078810975609756</v>
      </c>
      <c r="EO138" s="50">
        <f t="shared" si="116"/>
        <v>0.27820121951219512</v>
      </c>
      <c r="EP138" s="55">
        <f t="shared" si="117"/>
        <v>2.9512195121951219</v>
      </c>
      <c r="EQ138" s="50">
        <f>4.656*AR138*(((BL138/2.54)^2)+((BM138/2.54)^2)+((BN138/2.54)^2)+((BO138)/2.54^2)+((BP138/2.54)^2)+((BQ138/2.54)^2)+((BR138/2.54)^2)+((BS138/2.54)^2)+((BT138/2.54)^2)+((BU138/2.54)^2)+((BV138/2.54)^2)+((BW138/2.54)^2)+((BX138/2.54)^2)+((BY138/2.54)^2)+((BZ138/2.54)^2))/(BI138*3.28)</f>
        <v>19.159684337067787</v>
      </c>
      <c r="ER138" s="50">
        <f>3.492*AR138*((CA138/2.54)^2 + (CB138/2.54)^2 + (CC138/2.54)^2 + (CD138/2.54)^2 + (CE138/2.54)^2 + (CF138/2.54)^2 + (CG138/2.54)^2 +(CH138/2.54)^2 +(CI138/2.54)^2 + (CJ138/2.54)^2 +(CK138/2.54)^2 + (CL138/2.54)^2 +(CM138/2.54)^2 + (CN138/2.54)^2 + (CO138/2.54)^2)/(BI138*3.28)</f>
        <v>0</v>
      </c>
      <c r="ES138" s="50">
        <f t="shared" si="75"/>
        <v>0</v>
      </c>
      <c r="ET138" s="50">
        <f t="shared" si="76"/>
        <v>0</v>
      </c>
      <c r="EU138" s="50">
        <f t="shared" si="77"/>
        <v>0</v>
      </c>
      <c r="EV138" s="56">
        <f t="shared" si="118"/>
        <v>3.3602088414634146</v>
      </c>
      <c r="EW138" s="56">
        <f t="shared" si="119"/>
        <v>19.159684337067787</v>
      </c>
      <c r="EX138" s="56">
        <f t="shared" si="124"/>
        <v>0</v>
      </c>
      <c r="EY138" s="56">
        <f t="shared" si="125"/>
        <v>3.5303622414226239</v>
      </c>
      <c r="EZ138" s="56">
        <f t="shared" si="120"/>
        <v>22.519893178531202</v>
      </c>
      <c r="FA138" s="56"/>
      <c r="FB138" s="56"/>
      <c r="FC138" s="56"/>
      <c r="FD138" s="54"/>
    </row>
    <row r="139" spans="2:160" s="45" customFormat="1" ht="18" customHeight="1">
      <c r="B139">
        <v>180</v>
      </c>
      <c r="C139" s="66" t="s">
        <v>390</v>
      </c>
      <c r="D139">
        <v>117</v>
      </c>
      <c r="E139" s="171">
        <v>2009</v>
      </c>
      <c r="F139">
        <v>127</v>
      </c>
      <c r="G139" s="144"/>
      <c r="H139" s="144">
        <v>32.743345635000004</v>
      </c>
      <c r="I139" s="144"/>
      <c r="J139" s="144"/>
      <c r="K139" s="144"/>
      <c r="L139" s="144"/>
      <c r="M139" s="144"/>
      <c r="N139" s="80"/>
      <c r="O139" s="80"/>
      <c r="P139" s="80"/>
      <c r="Q139" s="230">
        <f t="shared" si="78"/>
        <v>32.743345635000004</v>
      </c>
      <c r="R139" s="52">
        <f t="shared" si="79"/>
        <v>1.276</v>
      </c>
      <c r="S139" s="52">
        <f t="shared" si="80"/>
        <v>1.675</v>
      </c>
      <c r="T139" s="52">
        <f t="shared" si="81"/>
        <v>1.6639999999999999</v>
      </c>
      <c r="U139" s="52">
        <f t="shared" si="82"/>
        <v>0.09</v>
      </c>
      <c r="V139" s="52">
        <f t="shared" si="83"/>
        <v>1.23</v>
      </c>
      <c r="W139" s="52">
        <f t="shared" si="84"/>
        <v>20.79</v>
      </c>
      <c r="X139" s="52">
        <f t="shared" si="85"/>
        <v>74.3</v>
      </c>
      <c r="Y139" s="52">
        <f t="shared" si="86"/>
        <v>1.02</v>
      </c>
      <c r="Z139" s="52">
        <f t="shared" si="87"/>
        <v>1.02</v>
      </c>
      <c r="AA139" s="52">
        <f t="shared" si="88"/>
        <v>1.03</v>
      </c>
      <c r="AB139" s="52">
        <f t="shared" si="89"/>
        <v>1.06</v>
      </c>
      <c r="AC139" s="52">
        <f t="shared" si="90"/>
        <v>0.59</v>
      </c>
      <c r="AD139" s="52">
        <f t="shared" si="91"/>
        <v>0.54</v>
      </c>
      <c r="AE139" s="52">
        <f t="shared" si="92"/>
        <v>0.55000000000000004</v>
      </c>
      <c r="AF139" s="52">
        <f t="shared" si="93"/>
        <v>0.41</v>
      </c>
      <c r="AG139" s="52">
        <f t="shared" si="94"/>
        <v>0.36</v>
      </c>
      <c r="AH139" s="52">
        <f t="shared" si="95"/>
        <v>0.38500000000000001</v>
      </c>
      <c r="AI139" s="64" t="s">
        <v>152</v>
      </c>
      <c r="AJ139" s="62"/>
      <c r="AK139" s="62"/>
      <c r="AL139" s="45">
        <f t="shared" si="96"/>
        <v>127</v>
      </c>
      <c r="AM139" s="65"/>
      <c r="AN139" s="145" t="e">
        <f>#REF!</f>
        <v>#REF!</v>
      </c>
      <c r="AO139" s="149"/>
      <c r="AP139" s="183"/>
      <c r="AQ139" s="149"/>
      <c r="AR139" s="147">
        <f t="shared" si="97"/>
        <v>1</v>
      </c>
      <c r="AS139">
        <v>1</v>
      </c>
      <c r="AT139">
        <v>4</v>
      </c>
      <c r="AU139">
        <v>4</v>
      </c>
      <c r="AV139">
        <v>2</v>
      </c>
      <c r="AW139">
        <v>1</v>
      </c>
      <c r="AX139">
        <v>1</v>
      </c>
      <c r="AY139" s="229"/>
      <c r="AZ139" s="229"/>
      <c r="BA139" s="229"/>
      <c r="BB139" s="148"/>
      <c r="BC139">
        <v>5</v>
      </c>
      <c r="BD139">
        <v>3</v>
      </c>
      <c r="BE139">
        <v>0</v>
      </c>
      <c r="BF139" s="57">
        <v>2</v>
      </c>
      <c r="BG139" s="57">
        <v>2</v>
      </c>
      <c r="BH139" s="57">
        <v>3</v>
      </c>
      <c r="BI139" s="57">
        <v>11.3</v>
      </c>
      <c r="BJ139" s="189">
        <f t="shared" si="121"/>
        <v>117</v>
      </c>
      <c r="BK139" s="173">
        <f t="shared" si="122"/>
        <v>127</v>
      </c>
      <c r="BL139" s="87"/>
      <c r="BM139" s="62"/>
      <c r="BN139" s="62"/>
      <c r="BO139" s="62"/>
      <c r="BP139" s="62"/>
      <c r="BQ139" s="62"/>
      <c r="BR139" s="62"/>
      <c r="BS139" s="62"/>
      <c r="BT139" s="62"/>
      <c r="BU139" s="62"/>
      <c r="BV139" s="62"/>
      <c r="BW139" s="62"/>
      <c r="BX139" s="62"/>
      <c r="BY139" s="62"/>
      <c r="BZ139" s="128"/>
      <c r="CA139" s="99"/>
      <c r="CB139" s="98"/>
      <c r="CC139" s="98"/>
      <c r="CD139" s="98"/>
      <c r="CE139" s="98"/>
      <c r="CF139" s="98"/>
      <c r="CG139" s="98"/>
      <c r="CH139" s="98"/>
      <c r="CI139" s="98"/>
      <c r="CJ139" s="98"/>
      <c r="CK139" s="98"/>
      <c r="CL139" s="98"/>
      <c r="CM139" s="62"/>
      <c r="CN139" s="62"/>
      <c r="CO139" s="128"/>
      <c r="CP139" s="88"/>
      <c r="CQ139" s="88"/>
      <c r="CR139" s="63"/>
      <c r="CS139" s="63"/>
      <c r="CT139" s="63"/>
      <c r="CU139" s="63"/>
      <c r="CV139" s="88"/>
      <c r="CW139" s="63"/>
      <c r="CX139" s="63"/>
      <c r="CY139" s="63"/>
      <c r="CZ139" s="63"/>
      <c r="DA139" s="88"/>
      <c r="DB139" s="63"/>
      <c r="DC139" s="63"/>
      <c r="DD139" s="63"/>
      <c r="DE139" s="63"/>
      <c r="DF139" s="131"/>
      <c r="DG139" s="254">
        <f t="shared" si="98"/>
        <v>180</v>
      </c>
      <c r="DH139" s="254" t="str">
        <f t="shared" si="99"/>
        <v>Thin/Burn</v>
      </c>
      <c r="DI139" s="254">
        <f t="shared" si="100"/>
        <v>117</v>
      </c>
      <c r="DJ139" s="254">
        <f t="shared" si="101"/>
        <v>127</v>
      </c>
      <c r="DK139" s="121">
        <f t="shared" si="102"/>
        <v>25.125</v>
      </c>
      <c r="DL139" s="121">
        <f t="shared" si="103"/>
        <v>31.9</v>
      </c>
      <c r="DM139" s="121">
        <f t="shared" si="104"/>
        <v>66.56</v>
      </c>
      <c r="DN139" s="121">
        <f t="shared" si="105"/>
        <v>0.16708977</v>
      </c>
      <c r="DO139" s="121">
        <f t="shared" si="106"/>
        <v>1.2540228840000001</v>
      </c>
      <c r="DP139" s="121">
        <f t="shared" si="107"/>
        <v>0</v>
      </c>
      <c r="DQ139" s="121">
        <f t="shared" si="108"/>
        <v>0</v>
      </c>
      <c r="DR139" s="121">
        <f t="shared" si="109"/>
        <v>0</v>
      </c>
      <c r="DS139" s="121">
        <f t="shared" si="110"/>
        <v>0</v>
      </c>
      <c r="DT139" s="121">
        <f t="shared" si="111"/>
        <v>0</v>
      </c>
      <c r="DU139" s="121">
        <f t="shared" si="112"/>
        <v>0</v>
      </c>
      <c r="DV139" s="122">
        <f t="shared" si="113"/>
        <v>2.5</v>
      </c>
      <c r="DW139" s="157"/>
      <c r="DX139" s="157">
        <f t="shared" si="114"/>
        <v>180</v>
      </c>
      <c r="DY139" s="157">
        <f t="shared" si="74"/>
        <v>270</v>
      </c>
      <c r="DZ139" s="238" t="e">
        <f>#REF!</f>
        <v>#REF!</v>
      </c>
      <c r="EA139" s="180"/>
      <c r="EB139" s="180"/>
      <c r="EC139" s="180"/>
      <c r="ED139" s="180"/>
      <c r="EE139" s="180"/>
      <c r="EF139" s="180"/>
      <c r="EG139" s="180"/>
      <c r="EH139" s="180"/>
      <c r="EI139" s="180"/>
      <c r="EJ139" s="180"/>
      <c r="EK139" s="180"/>
      <c r="EL139" s="180"/>
      <c r="EM139" s="180"/>
      <c r="EN139" s="50">
        <f t="shared" si="115"/>
        <v>7.2660060975609758E-2</v>
      </c>
      <c r="EO139" s="50">
        <f t="shared" si="116"/>
        <v>0.83460365853658536</v>
      </c>
      <c r="EP139" s="55">
        <f t="shared" si="117"/>
        <v>0</v>
      </c>
      <c r="EQ139" s="50">
        <f>4.656*AR139*(((BL139/2.54)^2)+((BM139/2.54)^2)+((BN139/2.54)^2)+((BO139)/2.54^2)+((BP139/2.54)^2)+((BQ139/2.54)^2)+((BR139/2.54)^2)+((BS139/2.54)^2)+((BT139/2.54)^2)+((BU139/2.54)^2)+((BV139/2.54)^2)+((BW139/2.54)^2)+((BX139/2.54)^2)+((BY139/2.54)^2)+((BZ139/2.54)^2))/(BI139*3.28)</f>
        <v>0</v>
      </c>
      <c r="ER139" s="50">
        <f>3.492*AR139*((CA139/2.54)^2 + (CB139/2.54)^2 + (CC139/2.54)^2 + (CD139/2.54)^2 + (CE139/2.54)^2 + (CF139/2.54)^2 + (CG139/2.54)^2 +(CH139/2.54)^2 +(CI139/2.54)^2 + (CJ139/2.54)^2 +(CK139/2.54)^2 + (CL139/2.54)^2 +(CM139/2.54)^2 + (CN139/2.54)^2 + (CO139/2.54)^2)/(BI139*3.28)</f>
        <v>0</v>
      </c>
      <c r="ES139" s="50">
        <f t="shared" si="75"/>
        <v>0</v>
      </c>
      <c r="ET139" s="50">
        <f t="shared" si="76"/>
        <v>0</v>
      </c>
      <c r="EU139" s="50">
        <f t="shared" si="77"/>
        <v>0</v>
      </c>
      <c r="EV139" s="56">
        <f t="shared" si="118"/>
        <v>0.90726371951219509</v>
      </c>
      <c r="EW139" s="56">
        <f t="shared" si="119"/>
        <v>0</v>
      </c>
      <c r="EX139" s="56">
        <f t="shared" si="124"/>
        <v>11.30625</v>
      </c>
      <c r="EY139" s="56">
        <f t="shared" si="125"/>
        <v>14.355</v>
      </c>
      <c r="EZ139" s="56">
        <f t="shared" si="120"/>
        <v>0.90726371951219509</v>
      </c>
      <c r="FA139" s="56"/>
      <c r="FB139" s="56"/>
      <c r="FC139" s="56"/>
      <c r="FD139" s="54"/>
    </row>
    <row r="140" spans="2:160" s="45" customFormat="1" ht="18" customHeight="1">
      <c r="B140">
        <v>180</v>
      </c>
      <c r="C140" s="66" t="s">
        <v>390</v>
      </c>
      <c r="D140">
        <v>117</v>
      </c>
      <c r="E140" s="171">
        <v>2009</v>
      </c>
      <c r="F140">
        <v>270</v>
      </c>
      <c r="G140" s="144"/>
      <c r="H140" s="144">
        <v>32.743345635000004</v>
      </c>
      <c r="I140" s="144"/>
      <c r="J140" s="144"/>
      <c r="K140" s="144"/>
      <c r="L140" s="144"/>
      <c r="M140" s="144"/>
      <c r="N140" s="80"/>
      <c r="O140" s="80"/>
      <c r="P140" s="80"/>
      <c r="Q140" s="230">
        <f t="shared" si="78"/>
        <v>32.743345635000004</v>
      </c>
      <c r="R140" s="52">
        <f t="shared" si="79"/>
        <v>1.276</v>
      </c>
      <c r="S140" s="52">
        <f t="shared" si="80"/>
        <v>1.675</v>
      </c>
      <c r="T140" s="52">
        <f t="shared" si="81"/>
        <v>1.6639999999999999</v>
      </c>
      <c r="U140" s="52">
        <f t="shared" si="82"/>
        <v>0.09</v>
      </c>
      <c r="V140" s="52">
        <f t="shared" si="83"/>
        <v>1.23</v>
      </c>
      <c r="W140" s="52">
        <f t="shared" si="84"/>
        <v>20.79</v>
      </c>
      <c r="X140" s="52">
        <f t="shared" si="85"/>
        <v>74.3</v>
      </c>
      <c r="Y140" s="52">
        <f t="shared" si="86"/>
        <v>1.02</v>
      </c>
      <c r="Z140" s="52">
        <f t="shared" si="87"/>
        <v>1.02</v>
      </c>
      <c r="AA140" s="52">
        <f t="shared" si="88"/>
        <v>1.03</v>
      </c>
      <c r="AB140" s="52">
        <f t="shared" si="89"/>
        <v>1.06</v>
      </c>
      <c r="AC140" s="52">
        <f t="shared" si="90"/>
        <v>0.59</v>
      </c>
      <c r="AD140" s="52">
        <f t="shared" si="91"/>
        <v>0.54</v>
      </c>
      <c r="AE140" s="52">
        <f t="shared" si="92"/>
        <v>0.55000000000000004</v>
      </c>
      <c r="AF140" s="52">
        <f t="shared" si="93"/>
        <v>0.41</v>
      </c>
      <c r="AG140" s="52">
        <f t="shared" si="94"/>
        <v>0.36</v>
      </c>
      <c r="AH140" s="52">
        <f t="shared" si="95"/>
        <v>0.38500000000000001</v>
      </c>
      <c r="AI140" s="64" t="s">
        <v>152</v>
      </c>
      <c r="AJ140" s="62"/>
      <c r="AK140" s="62"/>
      <c r="AL140" s="45">
        <f t="shared" si="96"/>
        <v>270</v>
      </c>
      <c r="AM140" s="65"/>
      <c r="AN140" s="145" t="e">
        <f>#REF!</f>
        <v>#REF!</v>
      </c>
      <c r="AO140" s="149"/>
      <c r="AP140" s="183"/>
      <c r="AQ140" s="149"/>
      <c r="AR140" s="147">
        <f t="shared" si="97"/>
        <v>1</v>
      </c>
      <c r="AS140">
        <v>0</v>
      </c>
      <c r="AT140">
        <v>1</v>
      </c>
      <c r="AU140">
        <v>1</v>
      </c>
      <c r="AV140">
        <v>0</v>
      </c>
      <c r="AW140">
        <v>1</v>
      </c>
      <c r="AX140">
        <v>1</v>
      </c>
      <c r="AY140" s="229"/>
      <c r="AZ140" s="229"/>
      <c r="BA140" s="229"/>
      <c r="BB140" s="148"/>
      <c r="BC140">
        <v>6</v>
      </c>
      <c r="BD140">
        <v>3</v>
      </c>
      <c r="BE140">
        <v>0</v>
      </c>
      <c r="BF140" s="57">
        <v>2</v>
      </c>
      <c r="BG140" s="57">
        <v>2</v>
      </c>
      <c r="BH140" s="57">
        <v>3</v>
      </c>
      <c r="BI140" s="57">
        <v>11.3</v>
      </c>
      <c r="BJ140" s="189">
        <f t="shared" si="121"/>
        <v>117</v>
      </c>
      <c r="BK140" s="173">
        <f t="shared" si="122"/>
        <v>270</v>
      </c>
      <c r="BL140" s="87">
        <v>40</v>
      </c>
      <c r="BM140" s="62"/>
      <c r="BN140" s="62"/>
      <c r="BO140" s="62"/>
      <c r="BP140" s="62"/>
      <c r="BQ140" s="62"/>
      <c r="BR140" s="62"/>
      <c r="BS140" s="62"/>
      <c r="BT140" s="62"/>
      <c r="BU140" s="62"/>
      <c r="BV140" s="62"/>
      <c r="BW140" s="62"/>
      <c r="BX140" s="62"/>
      <c r="BY140" s="62"/>
      <c r="BZ140" s="128"/>
      <c r="CA140" s="99"/>
      <c r="CB140" s="98"/>
      <c r="CC140" s="98"/>
      <c r="CD140" s="98"/>
      <c r="CE140" s="98"/>
      <c r="CF140" s="98"/>
      <c r="CG140" s="98"/>
      <c r="CH140" s="98"/>
      <c r="CI140" s="98"/>
      <c r="CJ140" s="98"/>
      <c r="CK140" s="98"/>
      <c r="CL140" s="98"/>
      <c r="CM140" s="62"/>
      <c r="CN140" s="62"/>
      <c r="CO140" s="128"/>
      <c r="CP140" s="88"/>
      <c r="CQ140" s="88"/>
      <c r="CR140" s="63"/>
      <c r="CS140" s="63"/>
      <c r="CT140" s="63"/>
      <c r="CU140" s="63"/>
      <c r="CV140" s="88"/>
      <c r="CW140" s="63"/>
      <c r="CX140" s="63"/>
      <c r="CY140" s="63"/>
      <c r="CZ140" s="63"/>
      <c r="DA140" s="88"/>
      <c r="DB140" s="63"/>
      <c r="DC140" s="63"/>
      <c r="DD140" s="63"/>
      <c r="DE140" s="63"/>
      <c r="DF140" s="131"/>
      <c r="DG140" s="254">
        <f t="shared" si="98"/>
        <v>180</v>
      </c>
      <c r="DH140" s="254" t="str">
        <f t="shared" si="99"/>
        <v>Thin/Burn</v>
      </c>
      <c r="DI140" s="254">
        <f t="shared" si="100"/>
        <v>117</v>
      </c>
      <c r="DJ140" s="254">
        <f t="shared" si="101"/>
        <v>270</v>
      </c>
      <c r="DK140" s="121">
        <f t="shared" si="102"/>
        <v>0</v>
      </c>
      <c r="DL140" s="121">
        <f t="shared" si="103"/>
        <v>12.76</v>
      </c>
      <c r="DM140" s="121">
        <f t="shared" si="104"/>
        <v>16.64</v>
      </c>
      <c r="DN140" s="121">
        <f t="shared" si="105"/>
        <v>0.200507724</v>
      </c>
      <c r="DO140" s="121">
        <f t="shared" si="106"/>
        <v>1.2540228840000001</v>
      </c>
      <c r="DP140" s="121">
        <f t="shared" si="107"/>
        <v>0</v>
      </c>
      <c r="DQ140" s="121">
        <f t="shared" si="108"/>
        <v>75.935773451327435</v>
      </c>
      <c r="DR140" s="121">
        <f t="shared" si="109"/>
        <v>0</v>
      </c>
      <c r="DS140" s="121">
        <f t="shared" si="110"/>
        <v>0</v>
      </c>
      <c r="DT140" s="121">
        <f t="shared" si="111"/>
        <v>0</v>
      </c>
      <c r="DU140" s="121">
        <f t="shared" si="112"/>
        <v>0</v>
      </c>
      <c r="DV140" s="122">
        <f t="shared" si="113"/>
        <v>1</v>
      </c>
      <c r="DW140" s="157"/>
      <c r="DX140" s="157">
        <f t="shared" si="114"/>
        <v>180</v>
      </c>
      <c r="DY140" s="157">
        <f t="shared" si="74"/>
        <v>28</v>
      </c>
      <c r="DZ140" s="238" t="e">
        <f>#REF!</f>
        <v>#REF!</v>
      </c>
      <c r="EA140" s="180"/>
      <c r="EB140" s="180"/>
      <c r="EC140" s="180"/>
      <c r="ED140" s="180"/>
      <c r="EE140" s="180"/>
      <c r="EF140" s="180"/>
      <c r="EG140" s="180"/>
      <c r="EH140" s="180"/>
      <c r="EI140" s="180"/>
      <c r="EJ140" s="180"/>
      <c r="EK140" s="180"/>
      <c r="EL140" s="180"/>
      <c r="EM140" s="180"/>
      <c r="EN140" s="50"/>
      <c r="EO140" s="50"/>
      <c r="EP140" s="55"/>
      <c r="EQ140" s="50"/>
      <c r="ER140" s="50"/>
      <c r="ES140" s="50">
        <f t="shared" si="75"/>
        <v>0</v>
      </c>
      <c r="ET140" s="50">
        <f t="shared" si="76"/>
        <v>0</v>
      </c>
      <c r="EU140" s="50">
        <f t="shared" si="77"/>
        <v>0</v>
      </c>
      <c r="EV140" s="56"/>
      <c r="EW140" s="56"/>
      <c r="EX140" s="56">
        <f t="shared" si="124"/>
        <v>0</v>
      </c>
      <c r="EY140" s="56">
        <f t="shared" si="125"/>
        <v>5.742</v>
      </c>
      <c r="EZ140" s="56"/>
      <c r="FA140" s="56"/>
      <c r="FB140" s="56"/>
      <c r="FC140" s="56"/>
      <c r="FD140" s="54"/>
    </row>
    <row r="141" spans="2:160" s="45" customFormat="1" ht="18" customHeight="1">
      <c r="B141">
        <v>180</v>
      </c>
      <c r="C141" s="66" t="s">
        <v>390</v>
      </c>
      <c r="D141">
        <v>120</v>
      </c>
      <c r="E141" s="171">
        <v>2009</v>
      </c>
      <c r="F141">
        <v>28</v>
      </c>
      <c r="G141" s="144"/>
      <c r="H141" s="144">
        <v>0.44769763499999998</v>
      </c>
      <c r="I141" s="144"/>
      <c r="J141" s="144"/>
      <c r="K141" s="144">
        <v>26.237975610000007</v>
      </c>
      <c r="L141" s="144"/>
      <c r="M141" s="144"/>
      <c r="N141" s="230"/>
      <c r="O141" s="80"/>
      <c r="P141" s="80"/>
      <c r="Q141" s="230">
        <f t="shared" si="78"/>
        <v>26.685673245000007</v>
      </c>
      <c r="R141" s="52">
        <f t="shared" si="79"/>
        <v>0.29277670377245907</v>
      </c>
      <c r="S141" s="52">
        <f t="shared" si="80"/>
        <v>1.4065800401298814</v>
      </c>
      <c r="T141" s="52">
        <f t="shared" si="81"/>
        <v>1.2402307593259299</v>
      </c>
      <c r="U141" s="52">
        <f t="shared" si="82"/>
        <v>0.22765126147185574</v>
      </c>
      <c r="V141" s="52">
        <f t="shared" si="83"/>
        <v>1.5544636877550886</v>
      </c>
      <c r="W141" s="52">
        <f t="shared" si="84"/>
        <v>19.383990686394618</v>
      </c>
      <c r="X141" s="52">
        <f t="shared" si="85"/>
        <v>101.34847287921966</v>
      </c>
      <c r="Y141" s="52">
        <f t="shared" si="86"/>
        <v>1.02</v>
      </c>
      <c r="Z141" s="52">
        <f t="shared" si="87"/>
        <v>1.0298322329622756</v>
      </c>
      <c r="AA141" s="52">
        <f t="shared" si="88"/>
        <v>1.0201677670377245</v>
      </c>
      <c r="AB141" s="52">
        <f t="shared" si="89"/>
        <v>1.0108388351886231</v>
      </c>
      <c r="AC141" s="52">
        <f t="shared" si="90"/>
        <v>0.55067106815089839</v>
      </c>
      <c r="AD141" s="52">
        <f t="shared" si="91"/>
        <v>0.55966446592455088</v>
      </c>
      <c r="AE141" s="52">
        <f t="shared" si="92"/>
        <v>0.48117436926407209</v>
      </c>
      <c r="AF141" s="52">
        <f t="shared" si="93"/>
        <v>0.40016776703772466</v>
      </c>
      <c r="AG141" s="52">
        <f t="shared" si="94"/>
        <v>0.36</v>
      </c>
      <c r="AH141" s="52">
        <f t="shared" si="95"/>
        <v>0.38008388351886235</v>
      </c>
      <c r="AI141" s="64" t="s">
        <v>152</v>
      </c>
      <c r="AJ141" s="62"/>
      <c r="AK141" s="62"/>
      <c r="AL141" s="45">
        <f t="shared" si="96"/>
        <v>28</v>
      </c>
      <c r="AM141" s="65"/>
      <c r="AN141" s="145" t="e">
        <f>#REF!</f>
        <v>#REF!</v>
      </c>
      <c r="AO141" s="149"/>
      <c r="AP141" s="183"/>
      <c r="AQ141" s="149"/>
      <c r="AR141" s="147">
        <f t="shared" si="97"/>
        <v>1</v>
      </c>
      <c r="AS141">
        <v>2</v>
      </c>
      <c r="AT141">
        <v>4</v>
      </c>
      <c r="AU141">
        <v>7</v>
      </c>
      <c r="AV141">
        <v>1</v>
      </c>
      <c r="AW141">
        <v>1</v>
      </c>
      <c r="AX141">
        <v>1</v>
      </c>
      <c r="AY141" s="229"/>
      <c r="AZ141" s="229"/>
      <c r="BA141" s="229"/>
      <c r="BB141" s="148"/>
      <c r="BC141">
        <v>4</v>
      </c>
      <c r="BD141">
        <v>2</v>
      </c>
      <c r="BE141">
        <v>1</v>
      </c>
      <c r="BF141" s="57">
        <v>2</v>
      </c>
      <c r="BG141" s="57">
        <v>2</v>
      </c>
      <c r="BH141" s="57">
        <v>3</v>
      </c>
      <c r="BI141" s="57">
        <v>11.3</v>
      </c>
      <c r="BJ141" s="189">
        <f t="shared" si="121"/>
        <v>120</v>
      </c>
      <c r="BK141" s="173">
        <f t="shared" si="122"/>
        <v>28</v>
      </c>
      <c r="BL141" s="87"/>
      <c r="BM141" s="62"/>
      <c r="BN141" s="62"/>
      <c r="BO141" s="62"/>
      <c r="BP141" s="62"/>
      <c r="BQ141" s="62"/>
      <c r="BR141" s="62"/>
      <c r="BS141" s="62"/>
      <c r="BT141" s="62"/>
      <c r="BU141" s="62"/>
      <c r="BV141" s="62"/>
      <c r="BW141" s="62"/>
      <c r="BX141" s="62"/>
      <c r="BY141" s="62"/>
      <c r="BZ141" s="128"/>
      <c r="CA141" s="99"/>
      <c r="CB141" s="98"/>
      <c r="CC141" s="98"/>
      <c r="CD141" s="98"/>
      <c r="CE141" s="98"/>
      <c r="CF141" s="98"/>
      <c r="CG141" s="98"/>
      <c r="CH141" s="98"/>
      <c r="CI141" s="98"/>
      <c r="CJ141" s="98"/>
      <c r="CK141" s="98"/>
      <c r="CL141" s="98"/>
      <c r="CM141" s="62"/>
      <c r="CN141" s="62"/>
      <c r="CO141" s="128"/>
      <c r="CP141" s="88"/>
      <c r="CQ141" s="88"/>
      <c r="CR141" s="63"/>
      <c r="CS141" s="63"/>
      <c r="CT141" s="63"/>
      <c r="CU141" s="63"/>
      <c r="CV141" s="88"/>
      <c r="CW141" s="63"/>
      <c r="CX141" s="63"/>
      <c r="CY141" s="63"/>
      <c r="CZ141" s="63"/>
      <c r="DA141" s="88"/>
      <c r="DB141" s="63"/>
      <c r="DC141" s="63"/>
      <c r="DD141" s="63"/>
      <c r="DE141" s="63"/>
      <c r="DF141" s="131"/>
      <c r="DG141" s="254">
        <f t="shared" si="98"/>
        <v>180</v>
      </c>
      <c r="DH141" s="254" t="str">
        <f t="shared" si="99"/>
        <v>Thin/Burn</v>
      </c>
      <c r="DI141" s="254">
        <f t="shared" si="100"/>
        <v>120</v>
      </c>
      <c r="DJ141" s="254">
        <f t="shared" si="101"/>
        <v>28</v>
      </c>
      <c r="DK141" s="121">
        <f t="shared" si="102"/>
        <v>21.09870060194822</v>
      </c>
      <c r="DL141" s="121">
        <f t="shared" si="103"/>
        <v>7.319417594311477</v>
      </c>
      <c r="DM141" s="121">
        <f t="shared" si="104"/>
        <v>49.609230373037192</v>
      </c>
      <c r="DN141" s="121">
        <f t="shared" si="105"/>
        <v>0.31557867462476136</v>
      </c>
      <c r="DO141" s="121">
        <f t="shared" si="106"/>
        <v>1.1055794446513578</v>
      </c>
      <c r="DP141" s="121">
        <f t="shared" si="107"/>
        <v>3.913913116541385</v>
      </c>
      <c r="DQ141" s="121">
        <f t="shared" si="108"/>
        <v>0</v>
      </c>
      <c r="DR141" s="121">
        <f t="shared" si="109"/>
        <v>0</v>
      </c>
      <c r="DS141" s="121">
        <f t="shared" si="110"/>
        <v>0</v>
      </c>
      <c r="DT141" s="121">
        <f t="shared" si="111"/>
        <v>0</v>
      </c>
      <c r="DU141" s="121">
        <f t="shared" si="112"/>
        <v>0</v>
      </c>
      <c r="DV141" s="122">
        <f t="shared" si="113"/>
        <v>4</v>
      </c>
      <c r="DW141" s="157"/>
      <c r="DX141" s="157">
        <f t="shared" si="114"/>
        <v>180</v>
      </c>
      <c r="DY141" s="157">
        <f t="shared" si="74"/>
        <v>279</v>
      </c>
      <c r="DZ141" s="238" t="e">
        <f>#REF!</f>
        <v>#REF!</v>
      </c>
      <c r="EA141" s="180"/>
      <c r="EB141" s="180"/>
      <c r="EC141" s="180"/>
      <c r="ED141" s="180"/>
      <c r="EE141" s="180"/>
      <c r="EF141" s="180"/>
      <c r="EG141" s="180"/>
      <c r="EH141" s="180"/>
      <c r="EI141" s="180"/>
      <c r="EJ141" s="180"/>
      <c r="EK141" s="180"/>
      <c r="EL141" s="180"/>
      <c r="EM141" s="180"/>
      <c r="EN141" s="50">
        <f t="shared" si="115"/>
        <v>5.8128048780487808E-2</v>
      </c>
      <c r="EO141" s="50">
        <f t="shared" si="116"/>
        <v>0.55640243902439024</v>
      </c>
      <c r="EP141" s="55">
        <f t="shared" si="117"/>
        <v>1.475609756097561</v>
      </c>
      <c r="EQ141" s="50">
        <f>4.656*AR141*(((BL141/2.54)^2)+((BM141/2.54)^2)+((BN141/2.54)^2)+((BO141)/2.54^2)+((BP141/2.54)^2)+((BQ141/2.54)^2)+((BR141/2.54)^2)+((BS141/2.54)^2)+((BT141/2.54)^2)+((BU141/2.54)^2)+((BV141/2.54)^2)+((BW141/2.54)^2)+((BX141/2.54)^2)+((BY141/2.54)^2)+((BZ141/2.54)^2))/(BI141*3.28)</f>
        <v>0</v>
      </c>
      <c r="ER141" s="50">
        <f>3.492*AR141*((CA141/2.54)^2 + (CB141/2.54)^2 + (CC141/2.54)^2 + (CD141/2.54)^2 + (CE141/2.54)^2 + (CF141/2.54)^2 + (CG141/2.54)^2 +(CH141/2.54)^2 +(CI141/2.54)^2 + (CJ141/2.54)^2 +(CK141/2.54)^2 + (CL141/2.54)^2 +(CM141/2.54)^2 + (CN141/2.54)^2 + (CO141/2.54)^2)/(BI141*3.28)</f>
        <v>0</v>
      </c>
      <c r="ES141" s="50">
        <f t="shared" si="75"/>
        <v>0</v>
      </c>
      <c r="ET141" s="50">
        <f t="shared" si="76"/>
        <v>0</v>
      </c>
      <c r="EU141" s="50">
        <f t="shared" si="77"/>
        <v>0</v>
      </c>
      <c r="EV141" s="56">
        <f t="shared" si="118"/>
        <v>2.090140243902439</v>
      </c>
      <c r="EW141" s="56">
        <f t="shared" si="119"/>
        <v>0</v>
      </c>
      <c r="EX141" s="56">
        <f t="shared" si="124"/>
        <v>9.4944152708766989</v>
      </c>
      <c r="EY141" s="56">
        <f t="shared" si="125"/>
        <v>3.2937379174401649</v>
      </c>
      <c r="EZ141" s="56">
        <f t="shared" si="120"/>
        <v>2.090140243902439</v>
      </c>
      <c r="FA141" s="56"/>
      <c r="FB141" s="56"/>
      <c r="FC141" s="56"/>
      <c r="FD141" s="54"/>
    </row>
    <row r="142" spans="2:160" s="45" customFormat="1" ht="18" customHeight="1">
      <c r="B142">
        <v>180</v>
      </c>
      <c r="C142" s="66" t="s">
        <v>390</v>
      </c>
      <c r="D142">
        <v>120</v>
      </c>
      <c r="E142" s="171">
        <v>2009</v>
      </c>
      <c r="F142">
        <v>279</v>
      </c>
      <c r="G142" s="144"/>
      <c r="H142" s="144">
        <v>0.44769763499999998</v>
      </c>
      <c r="I142" s="144"/>
      <c r="J142" s="144"/>
      <c r="K142" s="144">
        <v>26.237975610000007</v>
      </c>
      <c r="L142" s="144"/>
      <c r="M142" s="144"/>
      <c r="N142" s="80"/>
      <c r="O142" s="80"/>
      <c r="P142" s="80"/>
      <c r="Q142" s="230">
        <f t="shared" si="78"/>
        <v>26.685673245000007</v>
      </c>
      <c r="R142" s="52">
        <f t="shared" si="79"/>
        <v>0.29277670377245907</v>
      </c>
      <c r="S142" s="52">
        <f t="shared" si="80"/>
        <v>1.4065800401298814</v>
      </c>
      <c r="T142" s="52">
        <f t="shared" si="81"/>
        <v>1.2402307593259299</v>
      </c>
      <c r="U142" s="52">
        <f t="shared" si="82"/>
        <v>0.22765126147185574</v>
      </c>
      <c r="V142" s="52">
        <f t="shared" si="83"/>
        <v>1.5544636877550886</v>
      </c>
      <c r="W142" s="52">
        <f t="shared" si="84"/>
        <v>19.383990686394618</v>
      </c>
      <c r="X142" s="52">
        <f t="shared" si="85"/>
        <v>101.34847287921966</v>
      </c>
      <c r="Y142" s="52">
        <f t="shared" si="86"/>
        <v>1.02</v>
      </c>
      <c r="Z142" s="52">
        <f t="shared" si="87"/>
        <v>1.0298322329622756</v>
      </c>
      <c r="AA142" s="52">
        <f t="shared" si="88"/>
        <v>1.0201677670377245</v>
      </c>
      <c r="AB142" s="52">
        <f t="shared" si="89"/>
        <v>1.0108388351886231</v>
      </c>
      <c r="AC142" s="52">
        <f t="shared" si="90"/>
        <v>0.55067106815089839</v>
      </c>
      <c r="AD142" s="52">
        <f t="shared" si="91"/>
        <v>0.55966446592455088</v>
      </c>
      <c r="AE142" s="52">
        <f t="shared" si="92"/>
        <v>0.48117436926407209</v>
      </c>
      <c r="AF142" s="52">
        <f t="shared" si="93"/>
        <v>0.40016776703772466</v>
      </c>
      <c r="AG142" s="52">
        <f t="shared" si="94"/>
        <v>0.36</v>
      </c>
      <c r="AH142" s="52">
        <f t="shared" si="95"/>
        <v>0.38008388351886235</v>
      </c>
      <c r="AI142" s="64" t="s">
        <v>152</v>
      </c>
      <c r="AJ142" s="62"/>
      <c r="AK142" s="62"/>
      <c r="AL142" s="45">
        <f t="shared" si="96"/>
        <v>279</v>
      </c>
      <c r="AM142" s="65"/>
      <c r="AN142" s="145" t="e">
        <f>#REF!</f>
        <v>#REF!</v>
      </c>
      <c r="AO142" s="149"/>
      <c r="AP142" s="183"/>
      <c r="AQ142" s="149"/>
      <c r="AR142" s="147">
        <f t="shared" si="97"/>
        <v>1</v>
      </c>
      <c r="AS142">
        <v>1</v>
      </c>
      <c r="AT142">
        <v>2</v>
      </c>
      <c r="AU142">
        <v>2</v>
      </c>
      <c r="AV142">
        <v>0</v>
      </c>
      <c r="AW142">
        <v>2</v>
      </c>
      <c r="AX142">
        <v>2</v>
      </c>
      <c r="AY142" s="229"/>
      <c r="AZ142" s="229"/>
      <c r="BA142" s="229"/>
      <c r="BB142" s="148"/>
      <c r="BC142">
        <v>13</v>
      </c>
      <c r="BD142">
        <v>1</v>
      </c>
      <c r="BE142">
        <v>1</v>
      </c>
      <c r="BF142" s="57">
        <v>2</v>
      </c>
      <c r="BG142" s="57">
        <v>2</v>
      </c>
      <c r="BH142" s="57">
        <v>3</v>
      </c>
      <c r="BI142" s="57">
        <v>11.3</v>
      </c>
      <c r="BJ142" s="189">
        <f t="shared" si="121"/>
        <v>120</v>
      </c>
      <c r="BK142" s="173">
        <f t="shared" si="122"/>
        <v>279</v>
      </c>
      <c r="BL142" s="87"/>
      <c r="BM142" s="62"/>
      <c r="BN142" s="62"/>
      <c r="BO142" s="62"/>
      <c r="BP142" s="62"/>
      <c r="BQ142" s="62"/>
      <c r="BR142" s="62"/>
      <c r="BS142" s="62"/>
      <c r="BT142" s="62"/>
      <c r="BU142" s="62"/>
      <c r="BV142" s="62"/>
      <c r="BW142" s="62"/>
      <c r="BX142" s="62"/>
      <c r="BY142" s="62"/>
      <c r="BZ142" s="128"/>
      <c r="CA142" s="99"/>
      <c r="CB142" s="98"/>
      <c r="CC142" s="98"/>
      <c r="CD142" s="98"/>
      <c r="CE142" s="98"/>
      <c r="CF142" s="98"/>
      <c r="CG142" s="98"/>
      <c r="CH142" s="98"/>
      <c r="CI142" s="98"/>
      <c r="CJ142" s="98"/>
      <c r="CK142" s="98"/>
      <c r="CL142" s="98"/>
      <c r="CM142" s="62"/>
      <c r="CN142" s="62"/>
      <c r="CO142" s="128"/>
      <c r="CP142" s="88"/>
      <c r="CQ142" s="88"/>
      <c r="CR142" s="63"/>
      <c r="CS142" s="63"/>
      <c r="CT142" s="63"/>
      <c r="CU142" s="63"/>
      <c r="CV142" s="88"/>
      <c r="CW142" s="63"/>
      <c r="CX142" s="63"/>
      <c r="CY142" s="63"/>
      <c r="CZ142" s="63"/>
      <c r="DA142" s="88"/>
      <c r="DB142" s="63"/>
      <c r="DC142" s="63"/>
      <c r="DD142" s="63"/>
      <c r="DE142" s="63"/>
      <c r="DF142" s="131"/>
      <c r="DG142" s="254">
        <f t="shared" si="98"/>
        <v>180</v>
      </c>
      <c r="DH142" s="254" t="str">
        <f t="shared" si="99"/>
        <v>Thin/Burn</v>
      </c>
      <c r="DI142" s="254">
        <f t="shared" si="100"/>
        <v>120</v>
      </c>
      <c r="DJ142" s="254">
        <f t="shared" si="101"/>
        <v>279</v>
      </c>
      <c r="DK142" s="121">
        <f t="shared" si="102"/>
        <v>7.032900200649407</v>
      </c>
      <c r="DL142" s="121">
        <f t="shared" si="103"/>
        <v>5.8555340754491816</v>
      </c>
      <c r="DM142" s="121">
        <f t="shared" si="104"/>
        <v>31.005768983148243</v>
      </c>
      <c r="DN142" s="121">
        <f t="shared" si="105"/>
        <v>1.0256306925304746</v>
      </c>
      <c r="DO142" s="121">
        <f t="shared" si="106"/>
        <v>0.55278972232567891</v>
      </c>
      <c r="DP142" s="121">
        <f t="shared" si="107"/>
        <v>3.913913116541385</v>
      </c>
      <c r="DQ142" s="121">
        <f t="shared" si="108"/>
        <v>0</v>
      </c>
      <c r="DR142" s="121">
        <f t="shared" si="109"/>
        <v>0</v>
      </c>
      <c r="DS142" s="121">
        <f t="shared" si="110"/>
        <v>0</v>
      </c>
      <c r="DT142" s="121">
        <f t="shared" si="111"/>
        <v>0</v>
      </c>
      <c r="DU142" s="121">
        <f t="shared" si="112"/>
        <v>0</v>
      </c>
      <c r="DV142" s="122">
        <f t="shared" si="113"/>
        <v>2</v>
      </c>
      <c r="DW142" s="157"/>
      <c r="DX142" s="157">
        <f t="shared" si="114"/>
        <v>180</v>
      </c>
      <c r="DY142" s="157">
        <f t="shared" si="74"/>
        <v>24</v>
      </c>
      <c r="DZ142" s="238" t="e">
        <f>#REF!</f>
        <v>#REF!</v>
      </c>
      <c r="EA142" s="180"/>
      <c r="EB142" s="180"/>
      <c r="EC142" s="180"/>
      <c r="ED142" s="180"/>
      <c r="EE142" s="180"/>
      <c r="EF142" s="180"/>
      <c r="EG142" s="180"/>
      <c r="EH142" s="180"/>
      <c r="EI142" s="180"/>
      <c r="EJ142" s="180"/>
      <c r="EK142" s="180"/>
      <c r="EL142" s="180"/>
      <c r="EM142" s="180"/>
      <c r="EN142" s="50">
        <f t="shared" si="115"/>
        <v>0.18891615853658539</v>
      </c>
      <c r="EO142" s="50">
        <f t="shared" si="116"/>
        <v>0.27820121951219512</v>
      </c>
      <c r="EP142" s="55">
        <f t="shared" si="117"/>
        <v>1.475609756097561</v>
      </c>
      <c r="EQ142" s="50">
        <f>4.656*AR142*(((BL142/2.54)^2)+((BM142/2.54)^2)+((BN142/2.54)^2)+((BO142)/2.54^2)+((BP142/2.54)^2)+((BQ142/2.54)^2)+((BR142/2.54)^2)+((BS142/2.54)^2)+((BT142/2.54)^2)+((BU142/2.54)^2)+((BV142/2.54)^2)+((BW142/2.54)^2)+((BX142/2.54)^2)+((BY142/2.54)^2)+((BZ142/2.54)^2))/(BI142*3.28)</f>
        <v>0</v>
      </c>
      <c r="ER142" s="50">
        <f>3.492*AR142*((CA142/2.54)^2 + (CB142/2.54)^2 + (CC142/2.54)^2 + (CD142/2.54)^2 + (CE142/2.54)^2 + (CF142/2.54)^2 + (CG142/2.54)^2 +(CH142/2.54)^2 +(CI142/2.54)^2 + (CJ142/2.54)^2 +(CK142/2.54)^2 + (CL142/2.54)^2 +(CM142/2.54)^2 + (CN142/2.54)^2 + (CO142/2.54)^2)/(BI142*3.28)</f>
        <v>0</v>
      </c>
      <c r="ES142" s="50">
        <f t="shared" si="75"/>
        <v>0</v>
      </c>
      <c r="ET142" s="50">
        <f t="shared" si="76"/>
        <v>0</v>
      </c>
      <c r="EU142" s="50">
        <f t="shared" si="77"/>
        <v>0</v>
      </c>
      <c r="EV142" s="56">
        <f t="shared" si="118"/>
        <v>1.9427271341463415</v>
      </c>
      <c r="EW142" s="56">
        <f t="shared" si="119"/>
        <v>0</v>
      </c>
      <c r="EX142" s="56">
        <f t="shared" si="124"/>
        <v>3.1648050902922331</v>
      </c>
      <c r="EY142" s="56">
        <f t="shared" si="125"/>
        <v>2.6349903339521319</v>
      </c>
      <c r="EZ142" s="56">
        <f t="shared" si="120"/>
        <v>1.9427271341463415</v>
      </c>
      <c r="FA142" s="56"/>
      <c r="FB142" s="56"/>
      <c r="FC142" s="56"/>
      <c r="FD142" s="54"/>
    </row>
    <row r="143" spans="2:160" s="45" customFormat="1" ht="18" customHeight="1">
      <c r="B143">
        <v>180</v>
      </c>
      <c r="C143" s="66" t="s">
        <v>390</v>
      </c>
      <c r="D143">
        <v>121</v>
      </c>
      <c r="E143" s="171">
        <v>2009</v>
      </c>
      <c r="F143">
        <v>24</v>
      </c>
      <c r="G143" s="144">
        <v>17.768300550000003</v>
      </c>
      <c r="H143" s="144"/>
      <c r="I143" s="144"/>
      <c r="J143" s="144">
        <v>30.062775435000002</v>
      </c>
      <c r="K143" s="144"/>
      <c r="L143" s="144">
        <v>6.3347222399999996</v>
      </c>
      <c r="M143" s="144"/>
      <c r="N143" s="80"/>
      <c r="O143" s="80"/>
      <c r="P143" s="80"/>
      <c r="Q143" s="230">
        <f t="shared" si="78"/>
        <v>54.165798225000003</v>
      </c>
      <c r="R143" s="52">
        <f t="shared" si="79"/>
        <v>0.61420675805244274</v>
      </c>
      <c r="S143" s="52">
        <f t="shared" si="80"/>
        <v>1.4270151259590342</v>
      </c>
      <c r="T143" s="52">
        <f t="shared" si="81"/>
        <v>1.3270343300219132</v>
      </c>
      <c r="U143" s="52">
        <f t="shared" si="82"/>
        <v>9.9861547468222511E-2</v>
      </c>
      <c r="V143" s="52">
        <f t="shared" si="83"/>
        <v>1.4035494873370347</v>
      </c>
      <c r="W143" s="52">
        <f t="shared" si="84"/>
        <v>12.921154299137074</v>
      </c>
      <c r="X143" s="52">
        <f t="shared" si="85"/>
        <v>156.26339928261621</v>
      </c>
      <c r="Y143" s="52">
        <f t="shared" si="86"/>
        <v>1.0355501398336497</v>
      </c>
      <c r="Z143" s="52">
        <f t="shared" si="87"/>
        <v>1.0311002796672994</v>
      </c>
      <c r="AA143" s="52">
        <f t="shared" si="88"/>
        <v>1.0267196457668377</v>
      </c>
      <c r="AB143" s="52">
        <f t="shared" si="89"/>
        <v>1.0246087974668632</v>
      </c>
      <c r="AC143" s="52">
        <f t="shared" si="90"/>
        <v>0.57148738053421355</v>
      </c>
      <c r="AD143" s="52">
        <f t="shared" si="91"/>
        <v>0.57593724070056385</v>
      </c>
      <c r="AE143" s="52">
        <f t="shared" si="92"/>
        <v>0.54458831269812791</v>
      </c>
      <c r="AF143" s="52">
        <f t="shared" si="93"/>
        <v>0.38456005596970966</v>
      </c>
      <c r="AG143" s="52">
        <f t="shared" si="94"/>
        <v>0.36</v>
      </c>
      <c r="AH143" s="52">
        <f t="shared" si="95"/>
        <v>0.37228002798485482</v>
      </c>
      <c r="AI143" s="64" t="s">
        <v>152</v>
      </c>
      <c r="AJ143" s="62"/>
      <c r="AK143" s="62"/>
      <c r="AL143" s="45">
        <f t="shared" si="96"/>
        <v>24</v>
      </c>
      <c r="AM143" s="65"/>
      <c r="AN143" s="145" t="e">
        <f>#REF!</f>
        <v>#REF!</v>
      </c>
      <c r="AO143" s="149"/>
      <c r="AP143" s="183"/>
      <c r="AQ143" s="149"/>
      <c r="AR143" s="147">
        <f t="shared" si="97"/>
        <v>1</v>
      </c>
      <c r="AS143">
        <v>3</v>
      </c>
      <c r="AT143">
        <v>2</v>
      </c>
      <c r="AU143">
        <v>2</v>
      </c>
      <c r="AV143">
        <v>1</v>
      </c>
      <c r="AW143">
        <v>1</v>
      </c>
      <c r="AX143">
        <v>5</v>
      </c>
      <c r="AY143" s="229"/>
      <c r="AZ143" s="229"/>
      <c r="BA143" s="229"/>
      <c r="BB143" s="148"/>
      <c r="BC143">
        <v>26</v>
      </c>
      <c r="BD143">
        <v>13</v>
      </c>
      <c r="BE143">
        <v>0</v>
      </c>
      <c r="BF143" s="57">
        <v>2</v>
      </c>
      <c r="BG143" s="57">
        <v>2</v>
      </c>
      <c r="BH143" s="57">
        <v>3</v>
      </c>
      <c r="BI143" s="57">
        <v>11.3</v>
      </c>
      <c r="BJ143" s="189">
        <f t="shared" si="121"/>
        <v>121</v>
      </c>
      <c r="BK143" s="173">
        <f t="shared" si="122"/>
        <v>24</v>
      </c>
      <c r="BL143" s="87">
        <v>22</v>
      </c>
      <c r="BM143" s="62"/>
      <c r="BN143" s="62"/>
      <c r="BO143" s="62"/>
      <c r="BP143" s="62"/>
      <c r="BQ143" s="62"/>
      <c r="BR143" s="62"/>
      <c r="BS143" s="62"/>
      <c r="BT143" s="62"/>
      <c r="BU143" s="62"/>
      <c r="BV143" s="62"/>
      <c r="BW143" s="62"/>
      <c r="BX143" s="62"/>
      <c r="BY143" s="62"/>
      <c r="BZ143" s="128"/>
      <c r="CA143" s="99">
        <v>6</v>
      </c>
      <c r="CB143" s="98"/>
      <c r="CC143" s="98"/>
      <c r="CD143" s="98"/>
      <c r="CE143" s="98"/>
      <c r="CF143" s="98"/>
      <c r="CG143" s="98"/>
      <c r="CH143" s="98"/>
      <c r="CI143" s="98"/>
      <c r="CJ143" s="98"/>
      <c r="CK143" s="98"/>
      <c r="CL143" s="98"/>
      <c r="CM143" s="62"/>
      <c r="CN143" s="62"/>
      <c r="CO143" s="128"/>
      <c r="CP143" s="88"/>
      <c r="CQ143" s="88"/>
      <c r="CR143" s="63"/>
      <c r="CS143" s="63"/>
      <c r="CT143" s="63"/>
      <c r="CU143" s="63"/>
      <c r="CV143" s="88"/>
      <c r="CW143" s="63"/>
      <c r="CX143" s="63"/>
      <c r="CY143" s="63"/>
      <c r="CZ143" s="63"/>
      <c r="DA143" s="88"/>
      <c r="DB143" s="63"/>
      <c r="DC143" s="63"/>
      <c r="DD143" s="63"/>
      <c r="DE143" s="63"/>
      <c r="DF143" s="131"/>
      <c r="DG143" s="254">
        <f t="shared" si="98"/>
        <v>180</v>
      </c>
      <c r="DH143" s="254" t="str">
        <f t="shared" si="99"/>
        <v>Thin/Burn</v>
      </c>
      <c r="DI143" s="254">
        <f t="shared" si="100"/>
        <v>121</v>
      </c>
      <c r="DJ143" s="254">
        <f t="shared" si="101"/>
        <v>24</v>
      </c>
      <c r="DK143" s="121">
        <f t="shared" si="102"/>
        <v>28.540302519180685</v>
      </c>
      <c r="DL143" s="121">
        <f t="shared" si="103"/>
        <v>9.2131013707866405</v>
      </c>
      <c r="DM143" s="121">
        <f t="shared" si="104"/>
        <v>46.446201550766958</v>
      </c>
      <c r="DN143" s="121">
        <f t="shared" si="105"/>
        <v>0.94805728585981452</v>
      </c>
      <c r="DO143" s="121">
        <f t="shared" si="106"/>
        <v>6.6854756641057858</v>
      </c>
      <c r="DP143" s="121">
        <f t="shared" si="107"/>
        <v>0</v>
      </c>
      <c r="DQ143" s="121">
        <f t="shared" si="108"/>
        <v>20.825926468749536</v>
      </c>
      <c r="DR143" s="121">
        <f t="shared" si="109"/>
        <v>1.450106162718624</v>
      </c>
      <c r="DS143" s="121">
        <f t="shared" si="110"/>
        <v>0</v>
      </c>
      <c r="DT143" s="121">
        <f t="shared" si="111"/>
        <v>0</v>
      </c>
      <c r="DU143" s="121">
        <f t="shared" si="112"/>
        <v>0</v>
      </c>
      <c r="DV143" s="122">
        <f t="shared" si="113"/>
        <v>3.5</v>
      </c>
      <c r="DW143" s="157"/>
      <c r="DX143" s="157">
        <f t="shared" si="114"/>
        <v>180</v>
      </c>
      <c r="DY143" s="157">
        <f t="shared" si="74"/>
        <v>72</v>
      </c>
      <c r="DZ143" s="238" t="e">
        <f>#REF!</f>
        <v>#REF!</v>
      </c>
      <c r="EA143" s="180"/>
      <c r="EB143" s="180"/>
      <c r="EC143" s="180"/>
      <c r="ED143" s="180"/>
      <c r="EE143" s="180"/>
      <c r="EF143" s="180"/>
      <c r="EG143" s="180"/>
      <c r="EH143" s="180"/>
      <c r="EI143" s="180"/>
      <c r="EJ143" s="180"/>
      <c r="EK143" s="180"/>
      <c r="EL143" s="180"/>
      <c r="EM143" s="180"/>
      <c r="EN143" s="50">
        <f t="shared" si="115"/>
        <v>0.37783231707317078</v>
      </c>
      <c r="EO143" s="50">
        <f t="shared" si="116"/>
        <v>3.6166158536585367</v>
      </c>
      <c r="EP143" s="55">
        <f t="shared" si="117"/>
        <v>0</v>
      </c>
      <c r="EQ143" s="50">
        <f>4.656*AR143*(((BL143/2.54)^2)+((BM143/2.54)^2)+((BN143/2.54)^2)+((BO143)/2.54^2)+((BP143/2.54)^2)+((BQ143/2.54)^2)+((BR143/2.54)^2)+((BS143/2.54)^2)+((BT143/2.54)^2)+((BU143/2.54)^2)+((BV143/2.54)^2)+((BW143/2.54)^2)+((BX143/2.54)^2)+((BY143/2.54)^2)+((BZ143/2.54)^2))/(BI143*3.28)</f>
        <v>9.4240723771756212</v>
      </c>
      <c r="ER143" s="50">
        <f>3.492*AR143*((CA143/2.54)^2 + (CB143/2.54)^2 + (CC143/2.54)^2 + (CD143/2.54)^2 + (CE143/2.54)^2 + (CF143/2.54)^2 + (CG143/2.54)^2 +(CH143/2.54)^2 +(CI143/2.54)^2 + (CJ143/2.54)^2 +(CK143/2.54)^2 + (CL143/2.54)^2 +(CM143/2.54)^2 + (CN143/2.54)^2 + (CO143/2.54)^2)/(BI143*3.28)</f>
        <v>0.52572304583417706</v>
      </c>
      <c r="ES143" s="50">
        <f t="shared" si="75"/>
        <v>0</v>
      </c>
      <c r="ET143" s="50">
        <f t="shared" si="76"/>
        <v>0</v>
      </c>
      <c r="EU143" s="50">
        <f t="shared" si="77"/>
        <v>0</v>
      </c>
      <c r="EV143" s="56">
        <f t="shared" si="118"/>
        <v>3.9944481707317072</v>
      </c>
      <c r="EW143" s="56">
        <f t="shared" si="119"/>
        <v>9.9497954230097978</v>
      </c>
      <c r="EX143" s="56">
        <f t="shared" si="124"/>
        <v>12.843136133631308</v>
      </c>
      <c r="EY143" s="56">
        <f t="shared" si="125"/>
        <v>4.1458956168539887</v>
      </c>
      <c r="EZ143" s="56">
        <f t="shared" si="120"/>
        <v>13.944243593741504</v>
      </c>
      <c r="FA143" s="56"/>
      <c r="FB143" s="56"/>
      <c r="FC143" s="56"/>
      <c r="FD143" s="54"/>
    </row>
    <row r="144" spans="2:160" s="45" customFormat="1" ht="18" customHeight="1">
      <c r="B144">
        <v>180</v>
      </c>
      <c r="C144" s="66" t="s">
        <v>390</v>
      </c>
      <c r="D144">
        <v>121</v>
      </c>
      <c r="E144" s="171">
        <v>2009</v>
      </c>
      <c r="F144">
        <v>72</v>
      </c>
      <c r="G144" s="144">
        <v>17.768300550000003</v>
      </c>
      <c r="H144" s="144"/>
      <c r="I144" s="144"/>
      <c r="J144" s="144">
        <v>30.062775435000002</v>
      </c>
      <c r="K144" s="144"/>
      <c r="L144" s="144">
        <v>6.3347222399999996</v>
      </c>
      <c r="M144" s="144"/>
      <c r="N144" s="80"/>
      <c r="O144" s="80"/>
      <c r="P144" s="80"/>
      <c r="Q144" s="230">
        <f t="shared" si="78"/>
        <v>54.165798225000003</v>
      </c>
      <c r="R144" s="52">
        <f t="shared" si="79"/>
        <v>0.61420675805244274</v>
      </c>
      <c r="S144" s="52">
        <f t="shared" si="80"/>
        <v>1.4270151259590342</v>
      </c>
      <c r="T144" s="52">
        <f t="shared" si="81"/>
        <v>1.3270343300219132</v>
      </c>
      <c r="U144" s="52">
        <f t="shared" si="82"/>
        <v>9.9861547468222511E-2</v>
      </c>
      <c r="V144" s="52">
        <f t="shared" si="83"/>
        <v>1.4035494873370347</v>
      </c>
      <c r="W144" s="52">
        <f t="shared" si="84"/>
        <v>12.921154299137074</v>
      </c>
      <c r="X144" s="52">
        <f t="shared" si="85"/>
        <v>156.26339928261621</v>
      </c>
      <c r="Y144" s="52">
        <f t="shared" si="86"/>
        <v>1.0355501398336497</v>
      </c>
      <c r="Z144" s="52">
        <f t="shared" si="87"/>
        <v>1.0311002796672994</v>
      </c>
      <c r="AA144" s="52">
        <f t="shared" si="88"/>
        <v>1.0267196457668377</v>
      </c>
      <c r="AB144" s="52">
        <f t="shared" si="89"/>
        <v>1.0246087974668632</v>
      </c>
      <c r="AC144" s="52">
        <f t="shared" si="90"/>
        <v>0.57148738053421355</v>
      </c>
      <c r="AD144" s="52">
        <f t="shared" si="91"/>
        <v>0.57593724070056385</v>
      </c>
      <c r="AE144" s="52">
        <f t="shared" si="92"/>
        <v>0.54458831269812791</v>
      </c>
      <c r="AF144" s="52">
        <f t="shared" si="93"/>
        <v>0.38456005596970966</v>
      </c>
      <c r="AG144" s="52">
        <f t="shared" si="94"/>
        <v>0.36</v>
      </c>
      <c r="AH144" s="52">
        <f t="shared" si="95"/>
        <v>0.37228002798485482</v>
      </c>
      <c r="AI144" s="64" t="s">
        <v>152</v>
      </c>
      <c r="AJ144" s="62"/>
      <c r="AK144" s="62"/>
      <c r="AL144" s="45">
        <f t="shared" si="96"/>
        <v>72</v>
      </c>
      <c r="AM144" s="65"/>
      <c r="AN144" s="145" t="e">
        <f>#REF!</f>
        <v>#REF!</v>
      </c>
      <c r="AO144" s="149"/>
      <c r="AP144" s="183"/>
      <c r="AQ144" s="149"/>
      <c r="AR144" s="147">
        <f t="shared" si="97"/>
        <v>1</v>
      </c>
      <c r="AS144">
        <v>0</v>
      </c>
      <c r="AT144">
        <v>1</v>
      </c>
      <c r="AU144">
        <v>11</v>
      </c>
      <c r="AV144">
        <v>0</v>
      </c>
      <c r="AW144">
        <v>1</v>
      </c>
      <c r="AX144">
        <v>1</v>
      </c>
      <c r="AY144" s="229"/>
      <c r="AZ144" s="229"/>
      <c r="BA144" s="229"/>
      <c r="BB144" s="148"/>
      <c r="BC144">
        <v>1</v>
      </c>
      <c r="BD144">
        <v>4</v>
      </c>
      <c r="BE144">
        <v>0</v>
      </c>
      <c r="BF144" s="57">
        <v>2</v>
      </c>
      <c r="BG144" s="57">
        <v>2</v>
      </c>
      <c r="BH144" s="57">
        <v>3</v>
      </c>
      <c r="BI144" s="57">
        <v>11.3</v>
      </c>
      <c r="BJ144" s="189">
        <f t="shared" si="121"/>
        <v>121</v>
      </c>
      <c r="BK144" s="173">
        <f t="shared" si="122"/>
        <v>72</v>
      </c>
      <c r="BL144" s="87">
        <v>25</v>
      </c>
      <c r="BM144" s="62"/>
      <c r="BN144" s="62"/>
      <c r="BO144" s="62"/>
      <c r="BP144" s="62"/>
      <c r="BQ144" s="62"/>
      <c r="BR144" s="62"/>
      <c r="BS144" s="62"/>
      <c r="BT144" s="62"/>
      <c r="BU144" s="62"/>
      <c r="BV144" s="62"/>
      <c r="BW144" s="62"/>
      <c r="BX144" s="62"/>
      <c r="BY144" s="62"/>
      <c r="BZ144" s="128"/>
      <c r="CA144" s="99"/>
      <c r="CB144" s="98"/>
      <c r="CC144" s="98"/>
      <c r="CD144" s="98"/>
      <c r="CE144" s="98"/>
      <c r="CF144" s="98"/>
      <c r="CG144" s="98"/>
      <c r="CH144" s="98"/>
      <c r="CI144" s="98"/>
      <c r="CJ144" s="98"/>
      <c r="CK144" s="98"/>
      <c r="CL144" s="98"/>
      <c r="CM144" s="62"/>
      <c r="CN144" s="62"/>
      <c r="CO144" s="128"/>
      <c r="CP144" s="88"/>
      <c r="CQ144" s="88"/>
      <c r="CR144" s="63"/>
      <c r="CS144" s="63"/>
      <c r="CT144" s="63"/>
      <c r="CU144" s="63"/>
      <c r="CV144" s="88"/>
      <c r="CW144" s="63"/>
      <c r="CX144" s="63"/>
      <c r="CY144" s="63"/>
      <c r="CZ144" s="63"/>
      <c r="DA144" s="88"/>
      <c r="DB144" s="63"/>
      <c r="DC144" s="63"/>
      <c r="DD144" s="63"/>
      <c r="DE144" s="63"/>
      <c r="DF144" s="131"/>
      <c r="DG144" s="254">
        <f t="shared" si="98"/>
        <v>180</v>
      </c>
      <c r="DH144" s="254" t="str">
        <f t="shared" si="99"/>
        <v>Thin/Burn</v>
      </c>
      <c r="DI144" s="254">
        <f t="shared" si="100"/>
        <v>121</v>
      </c>
      <c r="DJ144" s="254">
        <f t="shared" si="101"/>
        <v>72</v>
      </c>
      <c r="DK144" s="121">
        <f t="shared" si="102"/>
        <v>0</v>
      </c>
      <c r="DL144" s="121">
        <f t="shared" si="103"/>
        <v>6.1420675805244276</v>
      </c>
      <c r="DM144" s="121">
        <f t="shared" si="104"/>
        <v>13.270343300219132</v>
      </c>
      <c r="DN144" s="121">
        <f t="shared" si="105"/>
        <v>3.6463741763839021E-2</v>
      </c>
      <c r="DO144" s="121">
        <f t="shared" si="106"/>
        <v>2.0570694351094723</v>
      </c>
      <c r="DP144" s="121">
        <f t="shared" si="107"/>
        <v>0</v>
      </c>
      <c r="DQ144" s="121">
        <f t="shared" si="108"/>
        <v>26.892983559852187</v>
      </c>
      <c r="DR144" s="121">
        <f t="shared" si="109"/>
        <v>0</v>
      </c>
      <c r="DS144" s="121">
        <f t="shared" si="110"/>
        <v>0</v>
      </c>
      <c r="DT144" s="121">
        <f t="shared" si="111"/>
        <v>0</v>
      </c>
      <c r="DU144" s="121">
        <f t="shared" si="112"/>
        <v>0</v>
      </c>
      <c r="DV144" s="122">
        <f t="shared" si="113"/>
        <v>6</v>
      </c>
      <c r="DW144" s="157"/>
      <c r="DX144" s="157">
        <f t="shared" si="114"/>
        <v>190</v>
      </c>
      <c r="DY144" s="157">
        <f t="shared" si="74"/>
        <v>215</v>
      </c>
      <c r="DZ144" s="238" t="e">
        <f>#REF!</f>
        <v>#REF!</v>
      </c>
      <c r="EA144" s="242">
        <f>AVERAGE(DK25:DK144)</f>
        <v>31.710787959803845</v>
      </c>
      <c r="EB144" s="242">
        <f t="shared" ref="EB144:EK144" si="126">AVERAGE(DL25:DL144)</f>
        <v>14.597815509827262</v>
      </c>
      <c r="EC144" s="242">
        <f t="shared" si="126"/>
        <v>58.993864336193347</v>
      </c>
      <c r="ED144" s="242">
        <f t="shared" si="126"/>
        <v>0.52792058722891744</v>
      </c>
      <c r="EE144" s="242">
        <f t="shared" si="126"/>
        <v>2.4899887518554831</v>
      </c>
      <c r="EF144" s="242">
        <f t="shared" si="126"/>
        <v>3.3372218422616844</v>
      </c>
      <c r="EG144" s="242">
        <f t="shared" si="126"/>
        <v>7.5844110271732212</v>
      </c>
      <c r="EH144" s="242">
        <f t="shared" si="126"/>
        <v>8.2478532896178205</v>
      </c>
      <c r="EI144" s="242">
        <f t="shared" si="126"/>
        <v>0</v>
      </c>
      <c r="EJ144" s="242">
        <f t="shared" si="126"/>
        <v>0</v>
      </c>
      <c r="EK144" s="242">
        <f t="shared" si="126"/>
        <v>0</v>
      </c>
      <c r="EL144" s="242"/>
      <c r="EM144" s="180"/>
      <c r="EN144" s="50"/>
      <c r="EO144" s="50"/>
      <c r="EP144" s="55"/>
      <c r="EQ144" s="50"/>
      <c r="ER144" s="50"/>
      <c r="ES144" s="50">
        <f t="shared" si="75"/>
        <v>0</v>
      </c>
      <c r="ET144" s="50">
        <f t="shared" si="76"/>
        <v>0</v>
      </c>
      <c r="EU144" s="50">
        <f t="shared" si="77"/>
        <v>0</v>
      </c>
      <c r="EV144" s="56"/>
      <c r="EW144" s="56"/>
      <c r="EX144" s="56">
        <f t="shared" si="124"/>
        <v>0</v>
      </c>
      <c r="EY144" s="56">
        <f t="shared" si="125"/>
        <v>2.7639304112359926</v>
      </c>
      <c r="EZ144" s="56"/>
      <c r="FA144" s="56"/>
      <c r="FB144" s="56"/>
      <c r="FC144" s="56"/>
      <c r="FD144" s="54"/>
    </row>
    <row r="145" spans="1:160" s="45" customFormat="1" ht="18" customHeight="1">
      <c r="A145" s="6"/>
      <c r="B145">
        <v>190</v>
      </c>
      <c r="C145" s="66" t="s">
        <v>391</v>
      </c>
      <c r="D145">
        <v>10</v>
      </c>
      <c r="E145" s="171">
        <v>2009</v>
      </c>
      <c r="F145">
        <v>215</v>
      </c>
      <c r="G145" s="144">
        <v>1.0751340599999999</v>
      </c>
      <c r="H145" s="144">
        <v>11.010385155000002</v>
      </c>
      <c r="I145" s="144"/>
      <c r="J145" s="144"/>
      <c r="K145" s="144">
        <v>27.426266175000002</v>
      </c>
      <c r="L145" s="144">
        <v>15.856440600000003</v>
      </c>
      <c r="M145" s="144"/>
      <c r="N145" s="230"/>
      <c r="O145" s="144"/>
      <c r="P145" s="144"/>
      <c r="Q145" s="230">
        <f>SUM(G145:P145)</f>
        <v>55.368225989999999</v>
      </c>
      <c r="R145" s="52">
        <f t="shared" si="79"/>
        <v>0.65827928765611521</v>
      </c>
      <c r="S145" s="52">
        <f t="shared" si="80"/>
        <v>1.4347708915362887</v>
      </c>
      <c r="T145" s="52">
        <f t="shared" si="81"/>
        <v>1.3430458910575438</v>
      </c>
      <c r="U145" s="52">
        <f t="shared" si="82"/>
        <v>0.15056240101508084</v>
      </c>
      <c r="V145" s="52">
        <f t="shared" si="83"/>
        <v>1.4353042405440812</v>
      </c>
      <c r="W145" s="52">
        <f t="shared" si="84"/>
        <v>17.80611907837017</v>
      </c>
      <c r="X145" s="52">
        <f t="shared" si="85"/>
        <v>90.038780707932347</v>
      </c>
      <c r="Y145" s="52">
        <f t="shared" si="86"/>
        <v>1.0230579947898382</v>
      </c>
      <c r="Z145" s="52">
        <f t="shared" si="87"/>
        <v>1.0249534305433505</v>
      </c>
      <c r="AA145" s="52">
        <f t="shared" si="88"/>
        <v>1.0248523905678055</v>
      </c>
      <c r="AB145" s="52">
        <f t="shared" si="89"/>
        <v>1.0285343210370395</v>
      </c>
      <c r="AC145" s="52">
        <f t="shared" si="90"/>
        <v>0.57188502039452827</v>
      </c>
      <c r="AD145" s="52">
        <f t="shared" si="91"/>
        <v>0.56995357239366018</v>
      </c>
      <c r="AE145" s="52">
        <f t="shared" si="92"/>
        <v>0.52716960757821096</v>
      </c>
      <c r="AF145" s="52">
        <f t="shared" si="93"/>
        <v>0.38611606405108884</v>
      </c>
      <c r="AG145" s="52">
        <f t="shared" si="94"/>
        <v>0.36000000000000004</v>
      </c>
      <c r="AH145" s="52">
        <f t="shared" si="95"/>
        <v>0.37305803202554444</v>
      </c>
      <c r="AI145" s="64" t="s">
        <v>152</v>
      </c>
      <c r="AJ145" s="62"/>
      <c r="AK145" s="62"/>
      <c r="AL145" s="45">
        <f t="shared" si="96"/>
        <v>215</v>
      </c>
      <c r="AM145" s="65"/>
      <c r="AN145" s="145" t="e">
        <f>#REF!</f>
        <v>#REF!</v>
      </c>
      <c r="AO145" s="149"/>
      <c r="AP145" s="183"/>
      <c r="AQ145" s="149"/>
      <c r="AR145" s="147">
        <f t="shared" si="97"/>
        <v>1</v>
      </c>
      <c r="AS145">
        <v>11</v>
      </c>
      <c r="AT145">
        <v>1</v>
      </c>
      <c r="AU145">
        <v>5</v>
      </c>
      <c r="AV145">
        <v>0</v>
      </c>
      <c r="AW145">
        <v>1</v>
      </c>
      <c r="AX145">
        <v>1</v>
      </c>
      <c r="AY145" s="229"/>
      <c r="AZ145" s="229"/>
      <c r="BA145" s="229"/>
      <c r="BB145" s="148"/>
      <c r="BC145">
        <v>15</v>
      </c>
      <c r="BD145">
        <v>6</v>
      </c>
      <c r="BE145">
        <v>1</v>
      </c>
      <c r="BF145" s="57">
        <v>2</v>
      </c>
      <c r="BG145" s="57">
        <v>2</v>
      </c>
      <c r="BH145" s="57">
        <v>3</v>
      </c>
      <c r="BI145" s="57">
        <v>11.3</v>
      </c>
      <c r="BJ145" s="189">
        <f t="shared" si="121"/>
        <v>10</v>
      </c>
      <c r="BK145" s="173">
        <f t="shared" si="122"/>
        <v>215</v>
      </c>
      <c r="BL145" s="87"/>
      <c r="BM145" s="62"/>
      <c r="BN145" s="62"/>
      <c r="BO145" s="62"/>
      <c r="BP145" s="62"/>
      <c r="BQ145" s="62"/>
      <c r="BR145" s="62"/>
      <c r="BS145" s="62"/>
      <c r="BT145" s="62"/>
      <c r="BU145" s="62"/>
      <c r="BV145" s="62"/>
      <c r="BW145" s="62"/>
      <c r="BX145" s="62"/>
      <c r="BY145" s="62"/>
      <c r="BZ145" s="128"/>
      <c r="CA145" s="99"/>
      <c r="CB145" s="98"/>
      <c r="CC145" s="98"/>
      <c r="CD145" s="98"/>
      <c r="CE145" s="98"/>
      <c r="CF145" s="98"/>
      <c r="CG145" s="98"/>
      <c r="CH145" s="98"/>
      <c r="CI145" s="98"/>
      <c r="CJ145" s="98"/>
      <c r="CK145" s="98"/>
      <c r="CL145" s="98"/>
      <c r="CM145" s="62"/>
      <c r="CN145" s="62"/>
      <c r="CO145" s="128"/>
      <c r="CP145" s="88"/>
      <c r="CQ145" s="88"/>
      <c r="CR145" s="63"/>
      <c r="CS145" s="63"/>
      <c r="CT145" s="63"/>
      <c r="CU145" s="63"/>
      <c r="CV145" s="88"/>
      <c r="CW145" s="63"/>
      <c r="CX145" s="63"/>
      <c r="CY145" s="63"/>
      <c r="CZ145" s="63"/>
      <c r="DA145" s="88"/>
      <c r="DB145" s="63"/>
      <c r="DC145" s="63"/>
      <c r="DD145" s="63"/>
      <c r="DE145" s="63"/>
      <c r="DF145" s="131"/>
      <c r="DG145" s="254">
        <f t="shared" si="98"/>
        <v>190</v>
      </c>
      <c r="DH145" s="254" t="str">
        <f t="shared" si="99"/>
        <v>Thin</v>
      </c>
      <c r="DI145" s="254">
        <f t="shared" si="100"/>
        <v>10</v>
      </c>
      <c r="DJ145" s="254">
        <f t="shared" si="101"/>
        <v>215</v>
      </c>
      <c r="DK145" s="121">
        <f t="shared" si="102"/>
        <v>78.912399034495877</v>
      </c>
      <c r="DL145" s="121">
        <f t="shared" si="103"/>
        <v>6.5827928765611521</v>
      </c>
      <c r="DM145" s="121">
        <f t="shared" si="104"/>
        <v>87.297982918740345</v>
      </c>
      <c r="DN145" s="121">
        <f t="shared" si="105"/>
        <v>0.81527087837479806</v>
      </c>
      <c r="DO145" s="121">
        <f t="shared" si="106"/>
        <v>3.1040163190640371</v>
      </c>
      <c r="DP145" s="121">
        <f t="shared" si="107"/>
        <v>3.957080280009277</v>
      </c>
      <c r="DQ145" s="121">
        <f t="shared" si="108"/>
        <v>0</v>
      </c>
      <c r="DR145" s="121">
        <f t="shared" si="109"/>
        <v>0</v>
      </c>
      <c r="DS145" s="121">
        <f t="shared" si="110"/>
        <v>0</v>
      </c>
      <c r="DT145" s="121">
        <f t="shared" si="111"/>
        <v>0</v>
      </c>
      <c r="DU145" s="121">
        <f t="shared" si="112"/>
        <v>0</v>
      </c>
      <c r="DV145" s="122">
        <f t="shared" si="113"/>
        <v>3</v>
      </c>
      <c r="DW145" s="157"/>
      <c r="DX145" s="157">
        <f t="shared" si="114"/>
        <v>190</v>
      </c>
      <c r="DY145" s="157">
        <f t="shared" si="74"/>
        <v>324</v>
      </c>
      <c r="DZ145" s="238" t="e">
        <f>#REF!</f>
        <v>#REF!</v>
      </c>
      <c r="EA145" s="242">
        <f>AVERAGE(DK145:DK239)</f>
        <v>40.160940665729392</v>
      </c>
      <c r="EB145" s="242">
        <f t="shared" ref="EB145:EK145" si="127">AVERAGE(DL145:DL239)</f>
        <v>15.089258076537833</v>
      </c>
      <c r="EC145" s="242">
        <f t="shared" si="127"/>
        <v>66.143974600797691</v>
      </c>
      <c r="ED145" s="242">
        <f t="shared" si="127"/>
        <v>0.57736089073190666</v>
      </c>
      <c r="EE145" s="242">
        <f t="shared" si="127"/>
        <v>2.3530214334387298</v>
      </c>
      <c r="EF145" s="242">
        <f t="shared" si="127"/>
        <v>5.4829723447163321</v>
      </c>
      <c r="EG145" s="242">
        <f t="shared" si="127"/>
        <v>12.600964339657251</v>
      </c>
      <c r="EH145" s="242">
        <f t="shared" si="127"/>
        <v>6.0316121552043747</v>
      </c>
      <c r="EI145" s="242">
        <f t="shared" si="127"/>
        <v>0</v>
      </c>
      <c r="EJ145" s="242">
        <f t="shared" si="127"/>
        <v>0</v>
      </c>
      <c r="EK145" s="242">
        <f t="shared" si="127"/>
        <v>0</v>
      </c>
      <c r="EL145" s="180"/>
      <c r="EM145" s="180"/>
      <c r="EN145" s="50">
        <f t="shared" si="115"/>
        <v>0.2179801829268293</v>
      </c>
      <c r="EO145" s="50">
        <f t="shared" si="116"/>
        <v>1.6692073170731707</v>
      </c>
      <c r="EP145" s="55">
        <f t="shared" si="117"/>
        <v>1.475609756097561</v>
      </c>
      <c r="EQ145" s="50">
        <f>4.656*AR145*(((BL145/2.54)^2)+((BM145/2.54)^2)+((BN145/2.54)^2)+((BO145)/2.54^2)+((BP145/2.54)^2)+((BQ145/2.54)^2)+((BR145/2.54)^2)+((BS145/2.54)^2)+((BT145/2.54)^2)+((BU145/2.54)^2)+((BV145/2.54)^2)+((BW145/2.54)^2)+((BX145/2.54)^2)+((BY145/2.54)^2)+((BZ145/2.54)^2))/(BI145*3.28)</f>
        <v>0</v>
      </c>
      <c r="ER145" s="50">
        <f>3.492*AR145*((CA145/2.54)^2 + (CB145/2.54)^2 + (CC145/2.54)^2 + (CD145/2.54)^2 + (CE145/2.54)^2 + (CF145/2.54)^2 + (CG145/2.54)^2 +(CH145/2.54)^2 +(CI145/2.54)^2 + (CJ145/2.54)^2 +(CK145/2.54)^2 + (CL145/2.54)^2 +(CM145/2.54)^2 + (CN145/2.54)^2 + (CO145/2.54)^2)/(BI145*3.28)</f>
        <v>0</v>
      </c>
      <c r="ES145" s="50">
        <f t="shared" si="75"/>
        <v>0</v>
      </c>
      <c r="ET145" s="50">
        <f t="shared" si="76"/>
        <v>0</v>
      </c>
      <c r="EU145" s="50">
        <f t="shared" si="77"/>
        <v>0</v>
      </c>
      <c r="EV145" s="56">
        <f t="shared" si="118"/>
        <v>3.362797256097561</v>
      </c>
      <c r="EW145" s="56">
        <f t="shared" si="119"/>
        <v>0</v>
      </c>
      <c r="EX145" s="56">
        <f t="shared" si="124"/>
        <v>35.510579565523145</v>
      </c>
      <c r="EY145" s="56">
        <f t="shared" si="125"/>
        <v>2.9622567944525184</v>
      </c>
      <c r="EZ145" s="56">
        <f t="shared" si="120"/>
        <v>3.362797256097561</v>
      </c>
      <c r="FA145" s="56"/>
      <c r="FB145" s="56"/>
      <c r="FC145" s="56"/>
      <c r="FD145" s="54"/>
    </row>
    <row r="146" spans="1:160" s="45" customFormat="1" ht="18" customHeight="1">
      <c r="A146" s="6"/>
      <c r="B146">
        <v>190</v>
      </c>
      <c r="C146" s="66" t="s">
        <v>391</v>
      </c>
      <c r="D146">
        <v>10</v>
      </c>
      <c r="E146" s="171">
        <v>2009</v>
      </c>
      <c r="F146">
        <v>324</v>
      </c>
      <c r="G146" s="144">
        <v>1.0751340599999999</v>
      </c>
      <c r="H146" s="144">
        <v>11.010385155000002</v>
      </c>
      <c r="I146" s="144"/>
      <c r="J146" s="144"/>
      <c r="K146" s="144">
        <v>27.426266175000002</v>
      </c>
      <c r="L146" s="144">
        <v>15.856440600000003</v>
      </c>
      <c r="M146" s="144"/>
      <c r="N146" s="230"/>
      <c r="O146" s="230"/>
      <c r="P146" s="144"/>
      <c r="Q146" s="230">
        <f t="shared" ref="Q146:Q209" si="128">SUM(G146:P146)</f>
        <v>55.368225989999999</v>
      </c>
      <c r="R146" s="52">
        <f t="shared" si="79"/>
        <v>0.65827928765611521</v>
      </c>
      <c r="S146" s="52">
        <f t="shared" si="80"/>
        <v>1.4347708915362887</v>
      </c>
      <c r="T146" s="52">
        <f t="shared" si="81"/>
        <v>1.3430458910575438</v>
      </c>
      <c r="U146" s="52">
        <f t="shared" si="82"/>
        <v>0.15056240101508084</v>
      </c>
      <c r="V146" s="52">
        <f t="shared" si="83"/>
        <v>1.4353042405440812</v>
      </c>
      <c r="W146" s="52">
        <f t="shared" si="84"/>
        <v>17.80611907837017</v>
      </c>
      <c r="X146" s="52">
        <f t="shared" si="85"/>
        <v>90.038780707932347</v>
      </c>
      <c r="Y146" s="52">
        <f t="shared" si="86"/>
        <v>1.0230579947898382</v>
      </c>
      <c r="Z146" s="52">
        <f t="shared" si="87"/>
        <v>1.0249534305433505</v>
      </c>
      <c r="AA146" s="52">
        <f t="shared" si="88"/>
        <v>1.0248523905678055</v>
      </c>
      <c r="AB146" s="52">
        <f t="shared" si="89"/>
        <v>1.0285343210370395</v>
      </c>
      <c r="AC146" s="52">
        <f t="shared" si="90"/>
        <v>0.57188502039452827</v>
      </c>
      <c r="AD146" s="52">
        <f t="shared" si="91"/>
        <v>0.56995357239366018</v>
      </c>
      <c r="AE146" s="52">
        <f t="shared" si="92"/>
        <v>0.52716960757821096</v>
      </c>
      <c r="AF146" s="52">
        <f t="shared" si="93"/>
        <v>0.38611606405108884</v>
      </c>
      <c r="AG146" s="52">
        <f t="shared" si="94"/>
        <v>0.36000000000000004</v>
      </c>
      <c r="AH146" s="52">
        <f t="shared" si="95"/>
        <v>0.37305803202554444</v>
      </c>
      <c r="AI146" s="64" t="s">
        <v>152</v>
      </c>
      <c r="AJ146" s="62"/>
      <c r="AK146" s="62"/>
      <c r="AL146" s="45">
        <f t="shared" si="96"/>
        <v>324</v>
      </c>
      <c r="AM146" s="65"/>
      <c r="AN146" s="145" t="e">
        <f>#REF!</f>
        <v>#REF!</v>
      </c>
      <c r="AO146" s="149"/>
      <c r="AP146" s="183"/>
      <c r="AQ146" s="149"/>
      <c r="AR146" s="147">
        <f t="shared" si="97"/>
        <v>1</v>
      </c>
      <c r="AS146">
        <v>4</v>
      </c>
      <c r="AT146">
        <v>0</v>
      </c>
      <c r="AU146">
        <v>0</v>
      </c>
      <c r="AV146">
        <v>8</v>
      </c>
      <c r="AW146">
        <v>2</v>
      </c>
      <c r="AX146">
        <v>2</v>
      </c>
      <c r="AY146" s="229"/>
      <c r="AZ146" s="229"/>
      <c r="BA146" s="229"/>
      <c r="BB146" s="148"/>
      <c r="BC146">
        <v>29</v>
      </c>
      <c r="BD146">
        <v>21</v>
      </c>
      <c r="BE146">
        <v>1</v>
      </c>
      <c r="BF146" s="57">
        <v>2</v>
      </c>
      <c r="BG146" s="57">
        <v>2</v>
      </c>
      <c r="BH146" s="57">
        <v>3</v>
      </c>
      <c r="BI146" s="57">
        <v>11.3</v>
      </c>
      <c r="BJ146" s="189">
        <f t="shared" si="121"/>
        <v>10</v>
      </c>
      <c r="BK146" s="173">
        <f t="shared" si="122"/>
        <v>324</v>
      </c>
      <c r="BL146" s="87">
        <v>11</v>
      </c>
      <c r="BM146" s="62">
        <v>14</v>
      </c>
      <c r="BN146" s="62"/>
      <c r="BO146" s="62"/>
      <c r="BP146" s="62"/>
      <c r="BQ146" s="62"/>
      <c r="BR146" s="62"/>
      <c r="BS146" s="62"/>
      <c r="BT146" s="62"/>
      <c r="BU146" s="62"/>
      <c r="BV146" s="62"/>
      <c r="BW146" s="62"/>
      <c r="BX146" s="62"/>
      <c r="BY146" s="62"/>
      <c r="BZ146" s="128"/>
      <c r="CA146" s="99"/>
      <c r="CB146" s="98"/>
      <c r="CC146" s="98"/>
      <c r="CD146" s="98"/>
      <c r="CE146" s="98"/>
      <c r="CF146" s="98"/>
      <c r="CG146" s="98"/>
      <c r="CH146" s="98"/>
      <c r="CI146" s="98"/>
      <c r="CJ146" s="98"/>
      <c r="CK146" s="98"/>
      <c r="CL146" s="98"/>
      <c r="CM146" s="62"/>
      <c r="CN146" s="62"/>
      <c r="CO146" s="128"/>
      <c r="CP146" s="88"/>
      <c r="CQ146" s="88"/>
      <c r="CR146" s="63"/>
      <c r="CS146" s="63"/>
      <c r="CT146" s="63"/>
      <c r="CU146" s="63"/>
      <c r="CV146" s="88"/>
      <c r="CW146" s="63"/>
      <c r="CX146" s="63"/>
      <c r="CY146" s="63"/>
      <c r="CZ146" s="63"/>
      <c r="DA146" s="88"/>
      <c r="DB146" s="63"/>
      <c r="DC146" s="63"/>
      <c r="DD146" s="63"/>
      <c r="DE146" s="63"/>
      <c r="DF146" s="131"/>
      <c r="DG146" s="254">
        <f t="shared" si="98"/>
        <v>190</v>
      </c>
      <c r="DH146" s="254" t="str">
        <f t="shared" si="99"/>
        <v>Thin</v>
      </c>
      <c r="DI146" s="254">
        <f t="shared" si="100"/>
        <v>10</v>
      </c>
      <c r="DJ146" s="254">
        <f t="shared" si="101"/>
        <v>324</v>
      </c>
      <c r="DK146" s="121">
        <f t="shared" si="102"/>
        <v>86.08625349217732</v>
      </c>
      <c r="DL146" s="121">
        <f t="shared" si="103"/>
        <v>6.5827928765611521</v>
      </c>
      <c r="DM146" s="121">
        <f t="shared" si="104"/>
        <v>94.013212374028058</v>
      </c>
      <c r="DN146" s="121">
        <f t="shared" si="105"/>
        <v>1.5761903648579429</v>
      </c>
      <c r="DO146" s="121">
        <f t="shared" si="106"/>
        <v>10.86405711672413</v>
      </c>
      <c r="DP146" s="121">
        <f t="shared" si="107"/>
        <v>3.957080280009277</v>
      </c>
      <c r="DQ146" s="121">
        <f t="shared" si="108"/>
        <v>13.747782007355983</v>
      </c>
      <c r="DR146" s="121">
        <f t="shared" si="109"/>
        <v>0</v>
      </c>
      <c r="DS146" s="121">
        <f t="shared" si="110"/>
        <v>0</v>
      </c>
      <c r="DT146" s="121">
        <f t="shared" si="111"/>
        <v>0</v>
      </c>
      <c r="DU146" s="121">
        <f t="shared" si="112"/>
        <v>0</v>
      </c>
      <c r="DV146" s="122">
        <f t="shared" si="113"/>
        <v>1</v>
      </c>
      <c r="DW146" s="157"/>
      <c r="DX146" s="157">
        <f t="shared" si="114"/>
        <v>190</v>
      </c>
      <c r="DY146" s="157">
        <f t="shared" si="74"/>
        <v>129</v>
      </c>
      <c r="DZ146" s="238" t="e">
        <f>#REF!</f>
        <v>#REF!</v>
      </c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50">
        <f t="shared" si="115"/>
        <v>0.42142835365853659</v>
      </c>
      <c r="EO146" s="50">
        <f t="shared" si="116"/>
        <v>5.8422256097560972</v>
      </c>
      <c r="EP146" s="55">
        <f t="shared" si="117"/>
        <v>1.475609756097561</v>
      </c>
      <c r="EQ146" s="50">
        <f>4.656*AR146*(((BL146/2.54)^2)+((BM146/2.54)^2)+((BN146/2.54)^2)+((BO146)/2.54^2)+((BP146/2.54)^2)+((BQ146/2.54)^2)+((BR146/2.54)^2)+((BS146/2.54)^2)+((BT146/2.54)^2)+((BU146/2.54)^2)+((BV146/2.54)^2)+((BW146/2.54)^2)+((BX146/2.54)^2)+((BY146/2.54)^2)+((BZ146/2.54)^2))/(BI146*3.28)</f>
        <v>6.1723779825716347</v>
      </c>
      <c r="ER146" s="50">
        <f>3.492*AR146*((CA146/2.54)^2 + (CB146/2.54)^2 + (CC146/2.54)^2 + (CD146/2.54)^2 + (CE146/2.54)^2 + (CF146/2.54)^2 + (CG146/2.54)^2 +(CH146/2.54)^2 +(CI146/2.54)^2 + (CJ146/2.54)^2 +(CK146/2.54)^2 + (CL146/2.54)^2 +(CM146/2.54)^2 + (CN146/2.54)^2 + (CO146/2.54)^2)/(BI146*3.28)</f>
        <v>0</v>
      </c>
      <c r="ES146" s="50">
        <f t="shared" si="75"/>
        <v>0</v>
      </c>
      <c r="ET146" s="50">
        <f t="shared" si="76"/>
        <v>0</v>
      </c>
      <c r="EU146" s="50">
        <f t="shared" si="77"/>
        <v>0</v>
      </c>
      <c r="EV146" s="56">
        <f t="shared" si="118"/>
        <v>7.7392637195121949</v>
      </c>
      <c r="EW146" s="56">
        <f t="shared" si="119"/>
        <v>6.1723779825716347</v>
      </c>
      <c r="EX146" s="56">
        <f t="shared" si="124"/>
        <v>38.738814071479794</v>
      </c>
      <c r="EY146" s="56">
        <f t="shared" si="125"/>
        <v>2.9622567944525184</v>
      </c>
      <c r="EZ146" s="56">
        <f t="shared" si="120"/>
        <v>13.911641702083831</v>
      </c>
      <c r="FA146" s="56"/>
      <c r="FB146" s="56"/>
      <c r="FC146" s="56"/>
      <c r="FD146" s="54"/>
    </row>
    <row r="147" spans="1:160" s="45" customFormat="1" ht="18" customHeight="1">
      <c r="A147" s="6"/>
      <c r="B147">
        <v>190</v>
      </c>
      <c r="C147" s="66" t="s">
        <v>391</v>
      </c>
      <c r="D147">
        <v>20</v>
      </c>
      <c r="E147" s="171">
        <v>2009</v>
      </c>
      <c r="F147">
        <v>129</v>
      </c>
      <c r="G147" s="144"/>
      <c r="H147" s="144"/>
      <c r="I147" s="144"/>
      <c r="J147" s="144"/>
      <c r="K147" s="144">
        <v>18.21825621</v>
      </c>
      <c r="L147" s="144">
        <v>11.162811660000003</v>
      </c>
      <c r="M147" s="144"/>
      <c r="N147" s="230"/>
      <c r="O147" s="230"/>
      <c r="P147" s="144"/>
      <c r="Q147" s="230">
        <f t="shared" si="128"/>
        <v>29.381067870000003</v>
      </c>
      <c r="R147" s="52">
        <f t="shared" si="79"/>
        <v>0.4994000916890432</v>
      </c>
      <c r="S147" s="52">
        <f t="shared" si="80"/>
        <v>1.3704656333160024</v>
      </c>
      <c r="T147" s="52">
        <f t="shared" si="81"/>
        <v>1.2565557919808177</v>
      </c>
      <c r="U147" s="52">
        <f t="shared" si="82"/>
        <v>0.16541153811711337</v>
      </c>
      <c r="V147" s="52">
        <f t="shared" si="83"/>
        <v>1.4878128955426564</v>
      </c>
      <c r="W147" s="52">
        <f t="shared" si="84"/>
        <v>17.12219976182234</v>
      </c>
      <c r="X147" s="52">
        <f t="shared" si="85"/>
        <v>91.886172797758832</v>
      </c>
      <c r="Y147" s="52">
        <f t="shared" si="86"/>
        <v>1.0237993212872287</v>
      </c>
      <c r="Z147" s="52">
        <f t="shared" si="87"/>
        <v>1.0262006787127715</v>
      </c>
      <c r="AA147" s="52">
        <f t="shared" si="88"/>
        <v>1.0237993212872287</v>
      </c>
      <c r="AB147" s="52">
        <f t="shared" si="89"/>
        <v>1.0213979638616859</v>
      </c>
      <c r="AC147" s="52">
        <f t="shared" si="90"/>
        <v>0.56899660643614314</v>
      </c>
      <c r="AD147" s="52">
        <f t="shared" si="91"/>
        <v>0.57899660643614315</v>
      </c>
      <c r="AE147" s="52">
        <f t="shared" si="92"/>
        <v>0.52179253415951488</v>
      </c>
      <c r="AF147" s="52">
        <f t="shared" si="93"/>
        <v>0.38100339356385693</v>
      </c>
      <c r="AG147" s="52">
        <f t="shared" si="94"/>
        <v>0.36</v>
      </c>
      <c r="AH147" s="52">
        <f t="shared" si="95"/>
        <v>0.37050169678192846</v>
      </c>
      <c r="AI147" s="64" t="s">
        <v>152</v>
      </c>
      <c r="AJ147" s="62"/>
      <c r="AK147" s="62"/>
      <c r="AL147" s="45">
        <f t="shared" si="96"/>
        <v>129</v>
      </c>
      <c r="AM147" s="65"/>
      <c r="AN147" s="145" t="e">
        <f>#REF!</f>
        <v>#REF!</v>
      </c>
      <c r="AO147" s="149"/>
      <c r="AP147" s="183"/>
      <c r="AQ147" s="149"/>
      <c r="AR147" s="147">
        <f t="shared" si="97"/>
        <v>1</v>
      </c>
      <c r="AS147">
        <v>0</v>
      </c>
      <c r="AT147">
        <v>4</v>
      </c>
      <c r="AU147">
        <v>4</v>
      </c>
      <c r="AV147">
        <v>3</v>
      </c>
      <c r="AW147">
        <v>1</v>
      </c>
      <c r="AX147">
        <v>1</v>
      </c>
      <c r="AY147" s="229"/>
      <c r="AZ147" s="229"/>
      <c r="BA147" s="229"/>
      <c r="BB147" s="148"/>
      <c r="BC147">
        <v>12</v>
      </c>
      <c r="BD147">
        <v>0</v>
      </c>
      <c r="BE147">
        <v>2</v>
      </c>
      <c r="BF147" s="57">
        <v>2</v>
      </c>
      <c r="BG147" s="57">
        <v>2</v>
      </c>
      <c r="BH147" s="57">
        <v>3</v>
      </c>
      <c r="BI147" s="57">
        <v>11.3</v>
      </c>
      <c r="BJ147" s="189">
        <f t="shared" si="121"/>
        <v>20</v>
      </c>
      <c r="BK147" s="173">
        <f t="shared" si="122"/>
        <v>129</v>
      </c>
      <c r="BL147" s="87"/>
      <c r="BM147" s="62"/>
      <c r="BN147" s="62"/>
      <c r="BO147" s="62"/>
      <c r="BP147" s="62"/>
      <c r="BQ147" s="62"/>
      <c r="BR147" s="62"/>
      <c r="BS147" s="62"/>
      <c r="BT147" s="62"/>
      <c r="BU147" s="62"/>
      <c r="BV147" s="62"/>
      <c r="BW147" s="62"/>
      <c r="BX147" s="62"/>
      <c r="BY147" s="62"/>
      <c r="BZ147" s="128"/>
      <c r="CA147" s="99"/>
      <c r="CB147" s="98"/>
      <c r="CC147" s="98"/>
      <c r="CD147" s="98"/>
      <c r="CE147" s="98"/>
      <c r="CF147" s="98"/>
      <c r="CG147" s="98"/>
      <c r="CH147" s="98"/>
      <c r="CI147" s="98"/>
      <c r="CJ147" s="98"/>
      <c r="CK147" s="98"/>
      <c r="CL147" s="98"/>
      <c r="CM147" s="62"/>
      <c r="CN147" s="62"/>
      <c r="CO147" s="128"/>
      <c r="CP147" s="88"/>
      <c r="CQ147" s="88"/>
      <c r="CR147" s="63"/>
      <c r="CS147" s="63"/>
      <c r="CT147" s="63"/>
      <c r="CU147" s="63"/>
      <c r="CV147" s="88"/>
      <c r="CW147" s="63"/>
      <c r="CX147" s="63"/>
      <c r="CY147" s="63"/>
      <c r="CZ147" s="63"/>
      <c r="DA147" s="88"/>
      <c r="DB147" s="63"/>
      <c r="DC147" s="63"/>
      <c r="DD147" s="63"/>
      <c r="DE147" s="63"/>
      <c r="DF147" s="131"/>
      <c r="DG147" s="254">
        <f t="shared" si="98"/>
        <v>190</v>
      </c>
      <c r="DH147" s="254" t="str">
        <f t="shared" si="99"/>
        <v>Thin</v>
      </c>
      <c r="DI147" s="254">
        <f t="shared" si="100"/>
        <v>20</v>
      </c>
      <c r="DJ147" s="254">
        <f t="shared" si="101"/>
        <v>129</v>
      </c>
      <c r="DK147" s="121">
        <f t="shared" si="102"/>
        <v>20.556984499740032</v>
      </c>
      <c r="DL147" s="121">
        <f t="shared" si="103"/>
        <v>12.485002292226079</v>
      </c>
      <c r="DM147" s="121">
        <f t="shared" si="104"/>
        <v>50.262231679232706</v>
      </c>
      <c r="DN147" s="121">
        <f t="shared" si="105"/>
        <v>0.71343879857321624</v>
      </c>
      <c r="DO147" s="121">
        <f t="shared" si="106"/>
        <v>0</v>
      </c>
      <c r="DP147" s="121">
        <f t="shared" si="107"/>
        <v>7.524820740276593</v>
      </c>
      <c r="DQ147" s="121">
        <f t="shared" si="108"/>
        <v>0</v>
      </c>
      <c r="DR147" s="121">
        <f t="shared" si="109"/>
        <v>0</v>
      </c>
      <c r="DS147" s="121">
        <f t="shared" si="110"/>
        <v>0</v>
      </c>
      <c r="DT147" s="121">
        <f t="shared" si="111"/>
        <v>0</v>
      </c>
      <c r="DU147" s="121">
        <f t="shared" si="112"/>
        <v>0</v>
      </c>
      <c r="DV147" s="122">
        <f t="shared" si="113"/>
        <v>2.5</v>
      </c>
      <c r="DW147" s="157"/>
      <c r="DX147" s="157">
        <f t="shared" si="114"/>
        <v>190</v>
      </c>
      <c r="DY147" s="157">
        <f t="shared" si="74"/>
        <v>319</v>
      </c>
      <c r="DZ147" s="238" t="e">
        <f>#REF!</f>
        <v>#REF!</v>
      </c>
      <c r="EA147" s="180"/>
      <c r="EB147" s="180"/>
      <c r="EC147" s="180"/>
      <c r="ED147" s="180"/>
      <c r="EE147" s="180"/>
      <c r="EF147" s="180"/>
      <c r="EG147" s="180"/>
      <c r="EH147" s="180"/>
      <c r="EI147" s="180"/>
      <c r="EJ147" s="180"/>
      <c r="EK147" s="180"/>
      <c r="EL147" s="180"/>
      <c r="EM147" s="180"/>
      <c r="EN147" s="50">
        <f t="shared" si="115"/>
        <v>0.1743841463414634</v>
      </c>
      <c r="EO147" s="50">
        <f t="shared" si="116"/>
        <v>0</v>
      </c>
      <c r="EP147" s="55">
        <f t="shared" si="117"/>
        <v>2.9512195121951219</v>
      </c>
      <c r="EQ147" s="50">
        <f>4.656*AR147*(((BL147/2.54)^2)+((BM147/2.54)^2)+((BN147/2.54)^2)+((BO147)/2.54^2)+((BP147/2.54)^2)+((BQ147/2.54)^2)+((BR147/2.54)^2)+((BS147/2.54)^2)+((BT147/2.54)^2)+((BU147/2.54)^2)+((BV147/2.54)^2)+((BW147/2.54)^2)+((BX147/2.54)^2)+((BY147/2.54)^2)+((BZ147/2.54)^2))/(BI147*3.28)</f>
        <v>0</v>
      </c>
      <c r="ER147" s="50">
        <f>3.492*AR147*((CA147/2.54)^2 + (CB147/2.54)^2 + (CC147/2.54)^2 + (CD147/2.54)^2 + (CE147/2.54)^2 + (CF147/2.54)^2 + (CG147/2.54)^2 +(CH147/2.54)^2 +(CI147/2.54)^2 + (CJ147/2.54)^2 +(CK147/2.54)^2 + (CL147/2.54)^2 +(CM147/2.54)^2 + (CN147/2.54)^2 + (CO147/2.54)^2)/(BI147*3.28)</f>
        <v>0</v>
      </c>
      <c r="ES147" s="50">
        <f t="shared" si="75"/>
        <v>0</v>
      </c>
      <c r="ET147" s="50">
        <f t="shared" si="76"/>
        <v>0</v>
      </c>
      <c r="EU147" s="50">
        <f t="shared" si="77"/>
        <v>0</v>
      </c>
      <c r="EV147" s="56">
        <f t="shared" si="118"/>
        <v>3.1256036585365852</v>
      </c>
      <c r="EW147" s="56">
        <f t="shared" si="119"/>
        <v>0</v>
      </c>
      <c r="EX147" s="56">
        <f t="shared" si="124"/>
        <v>9.2506430248830149</v>
      </c>
      <c r="EY147" s="56">
        <f t="shared" si="125"/>
        <v>5.6182510315017362</v>
      </c>
      <c r="EZ147" s="56">
        <f t="shared" si="120"/>
        <v>3.1256036585365852</v>
      </c>
      <c r="FA147" s="56"/>
      <c r="FB147" s="56"/>
      <c r="FC147" s="56"/>
      <c r="FD147" s="54"/>
    </row>
    <row r="148" spans="1:160" s="45" customFormat="1" ht="18" customHeight="1">
      <c r="A148" s="6"/>
      <c r="B148">
        <v>190</v>
      </c>
      <c r="C148" s="66" t="s">
        <v>391</v>
      </c>
      <c r="D148">
        <v>20</v>
      </c>
      <c r="E148" s="171">
        <v>2009</v>
      </c>
      <c r="F148">
        <v>319</v>
      </c>
      <c r="G148" s="144"/>
      <c r="H148" s="144"/>
      <c r="I148" s="144"/>
      <c r="J148" s="144"/>
      <c r="K148" s="144">
        <v>18.21825621</v>
      </c>
      <c r="L148" s="144">
        <v>11.162811660000003</v>
      </c>
      <c r="M148" s="144"/>
      <c r="N148" s="230"/>
      <c r="O148" s="230"/>
      <c r="P148" s="144"/>
      <c r="Q148" s="230">
        <f t="shared" si="128"/>
        <v>29.381067870000003</v>
      </c>
      <c r="R148" s="52">
        <f t="shared" si="79"/>
        <v>0.4994000916890432</v>
      </c>
      <c r="S148" s="52">
        <f t="shared" si="80"/>
        <v>1.3704656333160024</v>
      </c>
      <c r="T148" s="52">
        <f t="shared" si="81"/>
        <v>1.2565557919808177</v>
      </c>
      <c r="U148" s="52">
        <f t="shared" si="82"/>
        <v>0.16541153811711337</v>
      </c>
      <c r="V148" s="52">
        <f t="shared" si="83"/>
        <v>1.4878128955426564</v>
      </c>
      <c r="W148" s="52">
        <f t="shared" si="84"/>
        <v>17.12219976182234</v>
      </c>
      <c r="X148" s="52">
        <f t="shared" si="85"/>
        <v>91.886172797758832</v>
      </c>
      <c r="Y148" s="52">
        <f t="shared" si="86"/>
        <v>1.0237993212872287</v>
      </c>
      <c r="Z148" s="52">
        <f t="shared" si="87"/>
        <v>1.0262006787127715</v>
      </c>
      <c r="AA148" s="52">
        <f t="shared" si="88"/>
        <v>1.0237993212872287</v>
      </c>
      <c r="AB148" s="52">
        <f t="shared" si="89"/>
        <v>1.0213979638616859</v>
      </c>
      <c r="AC148" s="52">
        <f t="shared" si="90"/>
        <v>0.56899660643614314</v>
      </c>
      <c r="AD148" s="52">
        <f t="shared" si="91"/>
        <v>0.57899660643614315</v>
      </c>
      <c r="AE148" s="52">
        <f t="shared" si="92"/>
        <v>0.52179253415951488</v>
      </c>
      <c r="AF148" s="52">
        <f t="shared" si="93"/>
        <v>0.38100339356385693</v>
      </c>
      <c r="AG148" s="52">
        <f t="shared" si="94"/>
        <v>0.36</v>
      </c>
      <c r="AH148" s="52">
        <f t="shared" si="95"/>
        <v>0.37050169678192846</v>
      </c>
      <c r="AI148" s="64" t="s">
        <v>152</v>
      </c>
      <c r="AJ148" s="62"/>
      <c r="AK148" s="62"/>
      <c r="AL148" s="45">
        <f t="shared" si="96"/>
        <v>319</v>
      </c>
      <c r="AM148" s="65"/>
      <c r="AN148" s="145" t="e">
        <f>#REF!</f>
        <v>#REF!</v>
      </c>
      <c r="AO148" s="149"/>
      <c r="AP148" s="183"/>
      <c r="AQ148" s="149"/>
      <c r="AR148" s="147">
        <f t="shared" si="97"/>
        <v>1</v>
      </c>
      <c r="AS148">
        <v>4</v>
      </c>
      <c r="AT148">
        <v>2</v>
      </c>
      <c r="AU148">
        <v>2</v>
      </c>
      <c r="AV148">
        <v>3</v>
      </c>
      <c r="AW148">
        <v>1</v>
      </c>
      <c r="AX148">
        <v>1</v>
      </c>
      <c r="AY148" s="229"/>
      <c r="AZ148" s="229"/>
      <c r="BA148" s="229"/>
      <c r="BB148" s="148"/>
      <c r="BC148">
        <v>41</v>
      </c>
      <c r="BD148">
        <v>5</v>
      </c>
      <c r="BE148">
        <v>0</v>
      </c>
      <c r="BF148" s="57">
        <v>2</v>
      </c>
      <c r="BG148" s="57">
        <v>2</v>
      </c>
      <c r="BH148" s="57">
        <v>3</v>
      </c>
      <c r="BI148" s="57">
        <v>11.3</v>
      </c>
      <c r="BJ148" s="189">
        <f t="shared" si="121"/>
        <v>20</v>
      </c>
      <c r="BK148" s="173">
        <f t="shared" si="122"/>
        <v>319</v>
      </c>
      <c r="BL148" s="87">
        <v>18</v>
      </c>
      <c r="BM148" s="62"/>
      <c r="BN148" s="62"/>
      <c r="BO148" s="62"/>
      <c r="BP148" s="62"/>
      <c r="BQ148" s="62"/>
      <c r="BR148" s="62"/>
      <c r="BS148" s="62"/>
      <c r="BT148" s="62"/>
      <c r="BU148" s="62"/>
      <c r="BV148" s="62"/>
      <c r="BW148" s="62"/>
      <c r="BX148" s="62"/>
      <c r="BY148" s="62"/>
      <c r="BZ148" s="128"/>
      <c r="CA148" s="99"/>
      <c r="CB148" s="98"/>
      <c r="CC148" s="98"/>
      <c r="CD148" s="98"/>
      <c r="CE148" s="98"/>
      <c r="CF148" s="98"/>
      <c r="CG148" s="98"/>
      <c r="CH148" s="98"/>
      <c r="CI148" s="98"/>
      <c r="CJ148" s="98"/>
      <c r="CK148" s="98"/>
      <c r="CL148" s="98"/>
      <c r="CM148" s="62"/>
      <c r="CN148" s="62"/>
      <c r="CO148" s="128"/>
      <c r="CP148" s="88"/>
      <c r="CQ148" s="88"/>
      <c r="CR148" s="63"/>
      <c r="CS148" s="63"/>
      <c r="CT148" s="63"/>
      <c r="CU148" s="63"/>
      <c r="CV148" s="88"/>
      <c r="CW148" s="63"/>
      <c r="CX148" s="63"/>
      <c r="CY148" s="63"/>
      <c r="CZ148" s="63"/>
      <c r="DA148" s="88"/>
      <c r="DB148" s="63"/>
      <c r="DC148" s="63"/>
      <c r="DD148" s="63"/>
      <c r="DE148" s="63"/>
      <c r="DF148" s="131"/>
      <c r="DG148" s="254">
        <f t="shared" si="98"/>
        <v>190</v>
      </c>
      <c r="DH148" s="254" t="str">
        <f t="shared" si="99"/>
        <v>Thin</v>
      </c>
      <c r="DI148" s="254">
        <f t="shared" si="100"/>
        <v>20</v>
      </c>
      <c r="DJ148" s="254">
        <f t="shared" si="101"/>
        <v>319</v>
      </c>
      <c r="DK148" s="121">
        <f t="shared" si="102"/>
        <v>47.966297166060073</v>
      </c>
      <c r="DL148" s="121">
        <f t="shared" si="103"/>
        <v>7.4910013753356486</v>
      </c>
      <c r="DM148" s="121">
        <f t="shared" si="104"/>
        <v>62.827789599040891</v>
      </c>
      <c r="DN148" s="121">
        <f t="shared" si="105"/>
        <v>2.4375825617918223</v>
      </c>
      <c r="DO148" s="121">
        <f t="shared" si="106"/>
        <v>2.7271674379277977</v>
      </c>
      <c r="DP148" s="121">
        <f t="shared" si="107"/>
        <v>0</v>
      </c>
      <c r="DQ148" s="121">
        <f t="shared" si="108"/>
        <v>13.769100127749633</v>
      </c>
      <c r="DR148" s="121">
        <f t="shared" si="109"/>
        <v>0</v>
      </c>
      <c r="DS148" s="121">
        <f t="shared" si="110"/>
        <v>0</v>
      </c>
      <c r="DT148" s="121">
        <f t="shared" si="111"/>
        <v>0</v>
      </c>
      <c r="DU148" s="121">
        <f t="shared" si="112"/>
        <v>0</v>
      </c>
      <c r="DV148" s="122">
        <f t="shared" si="113"/>
        <v>1.5</v>
      </c>
      <c r="DW148" s="157"/>
      <c r="DX148" s="157">
        <f t="shared" si="114"/>
        <v>190</v>
      </c>
      <c r="DY148" s="157">
        <f t="shared" si="74"/>
        <v>6</v>
      </c>
      <c r="DZ148" s="238" t="e">
        <f>#REF!</f>
        <v>#REF!</v>
      </c>
      <c r="EA148" s="180"/>
      <c r="EB148" s="180"/>
      <c r="EC148" s="180"/>
      <c r="ED148" s="180"/>
      <c r="EE148" s="180"/>
      <c r="EF148" s="180"/>
      <c r="EG148" s="180"/>
      <c r="EH148" s="180"/>
      <c r="EI148" s="180"/>
      <c r="EJ148" s="180"/>
      <c r="EK148" s="180"/>
      <c r="EL148" s="180"/>
      <c r="EM148" s="180"/>
      <c r="EN148" s="50"/>
      <c r="EO148" s="50"/>
      <c r="EP148" s="55"/>
      <c r="EQ148" s="50"/>
      <c r="ER148" s="50"/>
      <c r="ES148" s="50">
        <f t="shared" si="75"/>
        <v>0</v>
      </c>
      <c r="ET148" s="50">
        <f t="shared" si="76"/>
        <v>0</v>
      </c>
      <c r="EU148" s="50">
        <f t="shared" si="77"/>
        <v>0</v>
      </c>
      <c r="EV148" s="56"/>
      <c r="EW148" s="56"/>
      <c r="EX148" s="56">
        <f t="shared" si="124"/>
        <v>21.584833724727034</v>
      </c>
      <c r="EY148" s="56">
        <f t="shared" si="125"/>
        <v>3.3709506189010421</v>
      </c>
      <c r="EZ148" s="56"/>
      <c r="FA148" s="56"/>
      <c r="FB148" s="56"/>
      <c r="FC148" s="56"/>
      <c r="FD148" s="54"/>
    </row>
    <row r="149" spans="1:160" s="45" customFormat="1" ht="18" customHeight="1">
      <c r="A149" s="6"/>
      <c r="B149">
        <v>190</v>
      </c>
      <c r="C149" s="66" t="s">
        <v>391</v>
      </c>
      <c r="D149">
        <v>24</v>
      </c>
      <c r="E149" s="171">
        <v>2009</v>
      </c>
      <c r="F149">
        <v>6</v>
      </c>
      <c r="G149" s="144"/>
      <c r="H149" s="144">
        <v>30.1377615</v>
      </c>
      <c r="I149" s="144"/>
      <c r="J149" s="144"/>
      <c r="K149" s="144"/>
      <c r="L149" s="144">
        <v>24.143843955000005</v>
      </c>
      <c r="M149" s="144">
        <v>35.768019210000006</v>
      </c>
      <c r="N149" s="144"/>
      <c r="O149" s="144"/>
      <c r="P149" s="144"/>
      <c r="Q149" s="230">
        <f t="shared" si="128"/>
        <v>90.04962466500001</v>
      </c>
      <c r="R149" s="52">
        <f t="shared" si="79"/>
        <v>0.80288903027989078</v>
      </c>
      <c r="S149" s="52">
        <f t="shared" si="80"/>
        <v>1.6093405702219648</v>
      </c>
      <c r="T149" s="52">
        <f t="shared" si="81"/>
        <v>1.5491766542474683</v>
      </c>
      <c r="U149" s="52">
        <f t="shared" si="82"/>
        <v>9.3872589796429651E-2</v>
      </c>
      <c r="V149" s="52">
        <f t="shared" si="83"/>
        <v>1.2873965647655705</v>
      </c>
      <c r="W149" s="52">
        <f t="shared" si="84"/>
        <v>15.975462268262969</v>
      </c>
      <c r="X149" s="52">
        <f t="shared" si="85"/>
        <v>91.232093494388238</v>
      </c>
      <c r="Y149" s="52">
        <f t="shared" si="86"/>
        <v>1.0266532052063384</v>
      </c>
      <c r="Z149" s="52">
        <f t="shared" si="87"/>
        <v>1.02</v>
      </c>
      <c r="AA149" s="52">
        <f t="shared" si="88"/>
        <v>1.0260279657640925</v>
      </c>
      <c r="AB149" s="52">
        <f t="shared" si="89"/>
        <v>1.0387495211155082</v>
      </c>
      <c r="AC149" s="52">
        <f t="shared" si="90"/>
        <v>0.58870913673452341</v>
      </c>
      <c r="AD149" s="52">
        <f t="shared" si="91"/>
        <v>0.57068429950073907</v>
      </c>
      <c r="AE149" s="52">
        <f t="shared" si="92"/>
        <v>0.55278061540990875</v>
      </c>
      <c r="AF149" s="52">
        <f t="shared" si="93"/>
        <v>0.41774517959285928</v>
      </c>
      <c r="AG149" s="52">
        <f t="shared" si="94"/>
        <v>0.36</v>
      </c>
      <c r="AH149" s="52">
        <f t="shared" si="95"/>
        <v>0.38887258979642964</v>
      </c>
      <c r="AI149" s="64" t="s">
        <v>152</v>
      </c>
      <c r="AJ149" s="62"/>
      <c r="AK149" s="62"/>
      <c r="AL149" s="45">
        <f t="shared" si="96"/>
        <v>6</v>
      </c>
      <c r="AM149" s="65"/>
      <c r="AN149" s="145" t="e">
        <f>#REF!</f>
        <v>#REF!</v>
      </c>
      <c r="AO149" s="149"/>
      <c r="AP149" s="183"/>
      <c r="AQ149" s="149"/>
      <c r="AR149" s="147">
        <f t="shared" si="97"/>
        <v>1</v>
      </c>
      <c r="AS149">
        <v>4</v>
      </c>
      <c r="AT149">
        <v>0</v>
      </c>
      <c r="AU149">
        <v>0</v>
      </c>
      <c r="AV149">
        <v>2</v>
      </c>
      <c r="AW149">
        <v>0</v>
      </c>
      <c r="AX149">
        <v>0</v>
      </c>
      <c r="AY149" s="229"/>
      <c r="AZ149" s="229"/>
      <c r="BA149" s="229"/>
      <c r="BB149" s="148"/>
      <c r="BC149">
        <v>9</v>
      </c>
      <c r="BD149">
        <v>2</v>
      </c>
      <c r="BE149">
        <v>0</v>
      </c>
      <c r="BF149" s="57">
        <v>2</v>
      </c>
      <c r="BG149" s="57">
        <v>2</v>
      </c>
      <c r="BH149" s="57">
        <v>3</v>
      </c>
      <c r="BI149" s="57">
        <v>11.3</v>
      </c>
      <c r="BJ149" s="189">
        <f t="shared" si="121"/>
        <v>24</v>
      </c>
      <c r="BK149" s="173">
        <f t="shared" si="122"/>
        <v>6</v>
      </c>
      <c r="BL149" s="87"/>
      <c r="BM149" s="62"/>
      <c r="BN149" s="62"/>
      <c r="BO149" s="62"/>
      <c r="BP149" s="62"/>
      <c r="BQ149" s="62"/>
      <c r="BR149" s="62"/>
      <c r="BS149" s="62"/>
      <c r="BT149" s="62"/>
      <c r="BU149" s="62"/>
      <c r="BV149" s="62"/>
      <c r="BW149" s="62"/>
      <c r="BX149" s="62"/>
      <c r="BY149" s="62"/>
      <c r="BZ149" s="128"/>
      <c r="CA149" s="99">
        <v>11</v>
      </c>
      <c r="CB149" s="98"/>
      <c r="CC149" s="98"/>
      <c r="CD149" s="98"/>
      <c r="CE149" s="98"/>
      <c r="CF149" s="98"/>
      <c r="CG149" s="98"/>
      <c r="CH149" s="98"/>
      <c r="CI149" s="98"/>
      <c r="CJ149" s="98"/>
      <c r="CK149" s="98"/>
      <c r="CL149" s="98"/>
      <c r="CM149" s="62"/>
      <c r="CN149" s="62"/>
      <c r="CO149" s="128"/>
      <c r="CP149" s="88"/>
      <c r="CQ149" s="88"/>
      <c r="CR149" s="63"/>
      <c r="CS149" s="63"/>
      <c r="CT149" s="63"/>
      <c r="CU149" s="63"/>
      <c r="CV149" s="88"/>
      <c r="CW149" s="63"/>
      <c r="CX149" s="63"/>
      <c r="CY149" s="63"/>
      <c r="CZ149" s="63"/>
      <c r="DA149" s="88"/>
      <c r="DB149" s="63"/>
      <c r="DC149" s="63"/>
      <c r="DD149" s="63"/>
      <c r="DE149" s="63"/>
      <c r="DF149" s="131"/>
      <c r="DG149" s="254">
        <f t="shared" si="98"/>
        <v>190</v>
      </c>
      <c r="DH149" s="254" t="str">
        <f t="shared" si="99"/>
        <v>Thin</v>
      </c>
      <c r="DI149" s="254">
        <f t="shared" si="100"/>
        <v>24</v>
      </c>
      <c r="DJ149" s="254">
        <f t="shared" si="101"/>
        <v>6</v>
      </c>
      <c r="DK149" s="121">
        <f t="shared" si="102"/>
        <v>48.280217106658938</v>
      </c>
      <c r="DL149" s="121">
        <f t="shared" si="103"/>
        <v>0</v>
      </c>
      <c r="DM149" s="121">
        <f t="shared" si="104"/>
        <v>46.47529962742405</v>
      </c>
      <c r="DN149" s="121">
        <f t="shared" si="105"/>
        <v>0.31505836612508636</v>
      </c>
      <c r="DO149" s="121">
        <f t="shared" si="106"/>
        <v>0.92474842844715011</v>
      </c>
      <c r="DP149" s="121">
        <f t="shared" si="107"/>
        <v>0</v>
      </c>
      <c r="DQ149" s="121">
        <f t="shared" si="108"/>
        <v>0</v>
      </c>
      <c r="DR149" s="121">
        <f t="shared" si="109"/>
        <v>4.9412340317259078</v>
      </c>
      <c r="DS149" s="121">
        <f t="shared" si="110"/>
        <v>0</v>
      </c>
      <c r="DT149" s="121">
        <f t="shared" si="111"/>
        <v>0</v>
      </c>
      <c r="DU149" s="121">
        <f t="shared" si="112"/>
        <v>0</v>
      </c>
      <c r="DV149" s="122">
        <f t="shared" si="113"/>
        <v>0</v>
      </c>
      <c r="DW149" s="157"/>
      <c r="DX149" s="157">
        <f t="shared" si="114"/>
        <v>190</v>
      </c>
      <c r="DY149" s="157">
        <f t="shared" si="74"/>
        <v>147</v>
      </c>
      <c r="DZ149" s="238" t="e">
        <f>#REF!</f>
        <v>#REF!</v>
      </c>
      <c r="EA149" s="180"/>
      <c r="EB149" s="180"/>
      <c r="EC149" s="180"/>
      <c r="ED149" s="180"/>
      <c r="EE149" s="180"/>
      <c r="EF149" s="180"/>
      <c r="EG149" s="180"/>
      <c r="EH149" s="180"/>
      <c r="EI149" s="180"/>
      <c r="EJ149" s="180"/>
      <c r="EK149" s="180"/>
      <c r="EL149" s="180"/>
      <c r="EM149" s="180"/>
      <c r="EN149" s="50">
        <f t="shared" si="115"/>
        <v>0.13078810975609756</v>
      </c>
      <c r="EO149" s="50">
        <f t="shared" si="116"/>
        <v>0.55640243902439024</v>
      </c>
      <c r="EP149" s="55">
        <f t="shared" si="117"/>
        <v>0</v>
      </c>
      <c r="EQ149" s="50">
        <f>4.656*AR149*(((BL149/2.54)^2)+((BM149/2.54)^2)+((BN149/2.54)^2)+((BO149)/2.54^2)+((BP149/2.54)^2)+((BQ149/2.54)^2)+((BR149/2.54)^2)+((BS149/2.54)^2)+((BT149/2.54)^2)+((BU149/2.54)^2)+((BV149/2.54)^2)+((BW149/2.54)^2)+((BX149/2.54)^2)+((BY149/2.54)^2)+((BZ149/2.54)^2))/(BI149*3.28)</f>
        <v>0</v>
      </c>
      <c r="ER149" s="50">
        <f>3.492*AR149*((CA149/2.54)^2 + (CB149/2.54)^2 + (CC149/2.54)^2 + (CD149/2.54)^2 + (CE149/2.54)^2 + (CF149/2.54)^2 + (CG149/2.54)^2 +(CH149/2.54)^2 +(CI149/2.54)^2 + (CJ149/2.54)^2 +(CK149/2.54)^2 + (CL149/2.54)^2 +(CM149/2.54)^2 + (CN149/2.54)^2 + (CO149/2.54)^2)/(BI149*3.28)</f>
        <v>1.7670135707204289</v>
      </c>
      <c r="ES149" s="50">
        <f t="shared" si="75"/>
        <v>0</v>
      </c>
      <c r="ET149" s="50">
        <f t="shared" si="76"/>
        <v>0</v>
      </c>
      <c r="EU149" s="50">
        <f t="shared" si="77"/>
        <v>0</v>
      </c>
      <c r="EV149" s="56">
        <f t="shared" si="118"/>
        <v>0.6871905487804878</v>
      </c>
      <c r="EW149" s="56">
        <f t="shared" si="119"/>
        <v>1.7670135707204289</v>
      </c>
      <c r="EX149" s="56">
        <f t="shared" si="124"/>
        <v>21.726097697996522</v>
      </c>
      <c r="EY149" s="56">
        <f t="shared" si="125"/>
        <v>0</v>
      </c>
      <c r="EZ149" s="56">
        <f t="shared" si="120"/>
        <v>2.4542041195009165</v>
      </c>
      <c r="FA149" s="56"/>
      <c r="FB149" s="56"/>
      <c r="FC149" s="56"/>
      <c r="FD149" s="54"/>
    </row>
    <row r="150" spans="1:160" s="45" customFormat="1" ht="18" customHeight="1">
      <c r="A150" s="6"/>
      <c r="B150">
        <v>190</v>
      </c>
      <c r="C150" s="66" t="s">
        <v>391</v>
      </c>
      <c r="D150">
        <v>24</v>
      </c>
      <c r="E150" s="171">
        <v>2009</v>
      </c>
      <c r="F150">
        <v>147</v>
      </c>
      <c r="G150" s="144"/>
      <c r="H150" s="144">
        <v>30.1377615</v>
      </c>
      <c r="I150" s="144"/>
      <c r="J150" s="144"/>
      <c r="K150" s="144"/>
      <c r="L150" s="144">
        <v>24.143843955000005</v>
      </c>
      <c r="M150" s="144">
        <v>35.768019210000006</v>
      </c>
      <c r="N150" s="230"/>
      <c r="O150" s="230"/>
      <c r="P150" s="144"/>
      <c r="Q150" s="230">
        <f t="shared" si="128"/>
        <v>90.04962466500001</v>
      </c>
      <c r="R150" s="52">
        <f t="shared" si="79"/>
        <v>0.80288903027989078</v>
      </c>
      <c r="S150" s="52">
        <f t="shared" si="80"/>
        <v>1.6093405702219648</v>
      </c>
      <c r="T150" s="52">
        <f t="shared" si="81"/>
        <v>1.5491766542474683</v>
      </c>
      <c r="U150" s="52">
        <f t="shared" si="82"/>
        <v>9.3872589796429651E-2</v>
      </c>
      <c r="V150" s="52">
        <f t="shared" si="83"/>
        <v>1.2873965647655705</v>
      </c>
      <c r="W150" s="52">
        <f t="shared" si="84"/>
        <v>15.975462268262969</v>
      </c>
      <c r="X150" s="52">
        <f t="shared" si="85"/>
        <v>91.232093494388238</v>
      </c>
      <c r="Y150" s="52">
        <f t="shared" si="86"/>
        <v>1.0266532052063384</v>
      </c>
      <c r="Z150" s="52">
        <f t="shared" si="87"/>
        <v>1.02</v>
      </c>
      <c r="AA150" s="52">
        <f t="shared" si="88"/>
        <v>1.0260279657640925</v>
      </c>
      <c r="AB150" s="52">
        <f t="shared" si="89"/>
        <v>1.0387495211155082</v>
      </c>
      <c r="AC150" s="52">
        <f t="shared" si="90"/>
        <v>0.58870913673452341</v>
      </c>
      <c r="AD150" s="52">
        <f t="shared" si="91"/>
        <v>0.57068429950073907</v>
      </c>
      <c r="AE150" s="52">
        <f t="shared" si="92"/>
        <v>0.55278061540990875</v>
      </c>
      <c r="AF150" s="52">
        <f t="shared" si="93"/>
        <v>0.41774517959285928</v>
      </c>
      <c r="AG150" s="52">
        <f t="shared" si="94"/>
        <v>0.36</v>
      </c>
      <c r="AH150" s="52">
        <f t="shared" si="95"/>
        <v>0.38887258979642964</v>
      </c>
      <c r="AI150" s="64" t="s">
        <v>152</v>
      </c>
      <c r="AJ150" s="62"/>
      <c r="AK150" s="62"/>
      <c r="AL150" s="45">
        <f t="shared" si="96"/>
        <v>147</v>
      </c>
      <c r="AM150" s="65"/>
      <c r="AN150" s="145" t="e">
        <f>#REF!</f>
        <v>#REF!</v>
      </c>
      <c r="AO150" s="149"/>
      <c r="AP150" s="183"/>
      <c r="AQ150" s="149"/>
      <c r="AR150" s="147">
        <f t="shared" si="97"/>
        <v>1</v>
      </c>
      <c r="AS150">
        <v>8</v>
      </c>
      <c r="AT150">
        <v>0</v>
      </c>
      <c r="AU150">
        <v>2</v>
      </c>
      <c r="AV150">
        <v>3</v>
      </c>
      <c r="AW150">
        <v>4</v>
      </c>
      <c r="AX150">
        <v>4</v>
      </c>
      <c r="AY150" s="229"/>
      <c r="AZ150" s="229"/>
      <c r="BA150" s="229"/>
      <c r="BB150" s="148"/>
      <c r="BC150">
        <v>33</v>
      </c>
      <c r="BD150">
        <v>11</v>
      </c>
      <c r="BE150">
        <v>4</v>
      </c>
      <c r="BF150" s="57">
        <v>2</v>
      </c>
      <c r="BG150" s="57">
        <v>2</v>
      </c>
      <c r="BH150" s="57">
        <v>3</v>
      </c>
      <c r="BI150" s="57">
        <v>11.3</v>
      </c>
      <c r="BJ150" s="189">
        <f t="shared" si="121"/>
        <v>24</v>
      </c>
      <c r="BK150" s="173">
        <f t="shared" si="122"/>
        <v>147</v>
      </c>
      <c r="BL150" s="87">
        <v>10</v>
      </c>
      <c r="BM150" s="62">
        <v>13</v>
      </c>
      <c r="BN150" s="62"/>
      <c r="BO150" s="62"/>
      <c r="BP150" s="62"/>
      <c r="BQ150" s="62"/>
      <c r="BR150" s="62"/>
      <c r="BS150" s="62"/>
      <c r="BT150" s="62"/>
      <c r="BU150" s="62"/>
      <c r="BV150" s="62"/>
      <c r="BW150" s="62"/>
      <c r="BX150" s="62"/>
      <c r="BY150" s="62"/>
      <c r="BZ150" s="128"/>
      <c r="CA150" s="99">
        <v>8</v>
      </c>
      <c r="CB150" s="98">
        <v>11</v>
      </c>
      <c r="CC150" s="98">
        <v>12</v>
      </c>
      <c r="CD150" s="98">
        <v>19</v>
      </c>
      <c r="CE150" s="98"/>
      <c r="CF150" s="98"/>
      <c r="CG150" s="98"/>
      <c r="CH150" s="98"/>
      <c r="CI150" s="98"/>
      <c r="CJ150" s="98"/>
      <c r="CK150" s="98"/>
      <c r="CL150" s="98"/>
      <c r="CM150" s="62"/>
      <c r="CN150" s="62"/>
      <c r="CO150" s="128"/>
      <c r="CP150" s="88"/>
      <c r="CQ150" s="88"/>
      <c r="CR150" s="63"/>
      <c r="CS150" s="63"/>
      <c r="CT150" s="63"/>
      <c r="CU150" s="63"/>
      <c r="CV150" s="88"/>
      <c r="CW150" s="63"/>
      <c r="CX150" s="63"/>
      <c r="CY150" s="63"/>
      <c r="CZ150" s="63"/>
      <c r="DA150" s="88"/>
      <c r="DB150" s="63"/>
      <c r="DC150" s="63"/>
      <c r="DD150" s="63"/>
      <c r="DE150" s="63"/>
      <c r="DF150" s="131"/>
      <c r="DG150" s="254">
        <f t="shared" si="98"/>
        <v>190</v>
      </c>
      <c r="DH150" s="254" t="str">
        <f t="shared" si="99"/>
        <v>Thin</v>
      </c>
      <c r="DI150" s="254">
        <f t="shared" si="100"/>
        <v>24</v>
      </c>
      <c r="DJ150" s="254">
        <f t="shared" si="101"/>
        <v>147</v>
      </c>
      <c r="DK150" s="121">
        <f t="shared" si="102"/>
        <v>88.513731362208063</v>
      </c>
      <c r="DL150" s="121">
        <f t="shared" si="103"/>
        <v>16.057780605597817</v>
      </c>
      <c r="DM150" s="121">
        <f t="shared" si="104"/>
        <v>116.18824906856013</v>
      </c>
      <c r="DN150" s="121">
        <f t="shared" si="105"/>
        <v>1.1552140091253167</v>
      </c>
      <c r="DO150" s="121">
        <f t="shared" si="106"/>
        <v>5.0861163564593257</v>
      </c>
      <c r="DP150" s="121">
        <f t="shared" si="107"/>
        <v>14.907998259737205</v>
      </c>
      <c r="DQ150" s="121">
        <f t="shared" si="108"/>
        <v>12.747096688712166</v>
      </c>
      <c r="DR150" s="121">
        <f t="shared" si="109"/>
        <v>28.177284974304762</v>
      </c>
      <c r="DS150" s="121">
        <f t="shared" si="110"/>
        <v>0</v>
      </c>
      <c r="DT150" s="121">
        <f t="shared" si="111"/>
        <v>0</v>
      </c>
      <c r="DU150" s="121">
        <f t="shared" si="112"/>
        <v>0</v>
      </c>
      <c r="DV150" s="122">
        <f t="shared" si="113"/>
        <v>3</v>
      </c>
      <c r="DW150" s="157"/>
      <c r="DX150" s="157">
        <f t="shared" si="114"/>
        <v>190</v>
      </c>
      <c r="DY150" s="157">
        <f t="shared" si="74"/>
        <v>51</v>
      </c>
      <c r="DZ150" s="238" t="e">
        <f>#REF!</f>
        <v>#REF!</v>
      </c>
      <c r="EA150" s="180"/>
      <c r="EB150" s="180"/>
      <c r="EC150" s="180"/>
      <c r="ED150" s="180"/>
      <c r="EE150" s="180"/>
      <c r="EF150" s="180"/>
      <c r="EG150" s="180"/>
      <c r="EH150" s="180"/>
      <c r="EI150" s="180"/>
      <c r="EJ150" s="180"/>
      <c r="EK150" s="180"/>
      <c r="EL150" s="180"/>
      <c r="EM150" s="180"/>
      <c r="EN150" s="50">
        <f t="shared" si="115"/>
        <v>0.47955640243902442</v>
      </c>
      <c r="EO150" s="50">
        <f t="shared" si="116"/>
        <v>3.0602134146341462</v>
      </c>
      <c r="EP150" s="55">
        <f t="shared" si="117"/>
        <v>5.9024390243902438</v>
      </c>
      <c r="EQ150" s="50">
        <f>4.656*AR150*(((BL150/2.54)^2)+((BM150/2.54)^2)+((BN150/2.54)^2)+((BO150)/2.54^2)+((BP150/2.54)^2)+((BQ150/2.54)^2)+((BR150/2.54)^2)+((BS150/2.54)^2)+((BT150/2.54)^2)+((BU150/2.54)^2)+((BV150/2.54)^2)+((BW150/2.54)^2)+((BX150/2.54)^2)+((BY150/2.54)^2)+((BZ150/2.54)^2))/(BI150*3.28)</f>
        <v>5.2377592344219863</v>
      </c>
      <c r="ER150" s="50">
        <f>3.492*AR150*((CA150/2.54)^2 + (CB150/2.54)^2 + (CC150/2.54)^2 + (CD150/2.54)^2 + (CE150/2.54)^2 + (CF150/2.54)^2 + (CG150/2.54)^2 +(CH150/2.54)^2 +(CI150/2.54)^2 + (CJ150/2.54)^2 +(CK150/2.54)^2 + (CL150/2.54)^2 +(CM150/2.54)^2 + (CN150/2.54)^2 + (CO150/2.54)^2)/(BI150*3.28)</f>
        <v>10.076358378488395</v>
      </c>
      <c r="ES150" s="50">
        <f t="shared" si="75"/>
        <v>0</v>
      </c>
      <c r="ET150" s="50">
        <f t="shared" si="76"/>
        <v>0</v>
      </c>
      <c r="EU150" s="50">
        <f t="shared" si="77"/>
        <v>0</v>
      </c>
      <c r="EV150" s="56">
        <f t="shared" si="118"/>
        <v>9.4422088414634153</v>
      </c>
      <c r="EW150" s="56">
        <f t="shared" si="119"/>
        <v>15.314117612910382</v>
      </c>
      <c r="EX150" s="56">
        <f t="shared" si="124"/>
        <v>39.831179112993631</v>
      </c>
      <c r="EY150" s="56">
        <f t="shared" si="125"/>
        <v>7.2260012725190172</v>
      </c>
      <c r="EZ150" s="56">
        <f t="shared" si="120"/>
        <v>24.756326454373799</v>
      </c>
      <c r="FA150" s="56"/>
      <c r="FB150" s="56"/>
      <c r="FC150" s="56"/>
      <c r="FD150" s="54"/>
    </row>
    <row r="151" spans="1:160" s="45" customFormat="1" ht="18" customHeight="1">
      <c r="A151" s="6"/>
      <c r="B151">
        <v>190</v>
      </c>
      <c r="C151" s="66" t="s">
        <v>391</v>
      </c>
      <c r="D151">
        <v>25</v>
      </c>
      <c r="E151" s="171">
        <v>2009</v>
      </c>
      <c r="F151">
        <v>51</v>
      </c>
      <c r="G151" s="144">
        <v>18.243663899999998</v>
      </c>
      <c r="H151" s="144">
        <v>17.184650175000002</v>
      </c>
      <c r="I151" s="144"/>
      <c r="J151" s="144"/>
      <c r="K151" s="144"/>
      <c r="L151" s="144"/>
      <c r="M151" s="144">
        <v>11.551054515000002</v>
      </c>
      <c r="N151" s="230"/>
      <c r="O151" s="230"/>
      <c r="P151" s="144"/>
      <c r="Q151" s="230">
        <f t="shared" si="128"/>
        <v>46.979368590000007</v>
      </c>
      <c r="R151" s="52">
        <f t="shared" si="79"/>
        <v>0.96375270392379264</v>
      </c>
      <c r="S151" s="52">
        <f t="shared" si="80"/>
        <v>1.6324722648762826</v>
      </c>
      <c r="T151" s="52">
        <f t="shared" si="81"/>
        <v>1.6184383135907956</v>
      </c>
      <c r="U151" s="52">
        <f t="shared" si="82"/>
        <v>9.34929161752278E-2</v>
      </c>
      <c r="V151" s="52">
        <f t="shared" si="83"/>
        <v>1.2772437698369243</v>
      </c>
      <c r="W151" s="52">
        <f t="shared" si="84"/>
        <v>15.440298700093702</v>
      </c>
      <c r="X151" s="52">
        <f t="shared" si="85"/>
        <v>118.82484784969199</v>
      </c>
      <c r="Y151" s="52">
        <f t="shared" si="86"/>
        <v>1.0263420857515189</v>
      </c>
      <c r="Z151" s="52">
        <f t="shared" si="87"/>
        <v>1.0199999999999998</v>
      </c>
      <c r="AA151" s="52">
        <f t="shared" si="88"/>
        <v>1.0236579142484807</v>
      </c>
      <c r="AB151" s="52">
        <f t="shared" si="89"/>
        <v>1.0307483217240914</v>
      </c>
      <c r="AC151" s="52">
        <f t="shared" si="90"/>
        <v>0.56424123789931924</v>
      </c>
      <c r="AD151" s="52">
        <f t="shared" si="91"/>
        <v>0.54737625144506008</v>
      </c>
      <c r="AE151" s="52">
        <f t="shared" si="92"/>
        <v>0.55284916957629116</v>
      </c>
      <c r="AF151" s="52">
        <f t="shared" si="93"/>
        <v>0.38980248546162921</v>
      </c>
      <c r="AG151" s="52">
        <f t="shared" si="94"/>
        <v>0.35999999999999988</v>
      </c>
      <c r="AH151" s="52">
        <f t="shared" si="95"/>
        <v>0.37490124273081454</v>
      </c>
      <c r="AI151" s="64" t="s">
        <v>152</v>
      </c>
      <c r="AJ151" s="62"/>
      <c r="AK151" s="62"/>
      <c r="AL151" s="45">
        <f t="shared" si="96"/>
        <v>51</v>
      </c>
      <c r="AM151" s="65"/>
      <c r="AN151" s="145" t="e">
        <f>#REF!</f>
        <v>#REF!</v>
      </c>
      <c r="AO151" s="149"/>
      <c r="AP151" s="183"/>
      <c r="AQ151" s="149"/>
      <c r="AR151" s="147">
        <f t="shared" si="97"/>
        <v>1</v>
      </c>
      <c r="AS151">
        <v>0</v>
      </c>
      <c r="AT151">
        <v>0</v>
      </c>
      <c r="AU151">
        <v>22</v>
      </c>
      <c r="AV151">
        <v>0</v>
      </c>
      <c r="AW151">
        <v>3</v>
      </c>
      <c r="AX151">
        <v>3</v>
      </c>
      <c r="AY151" s="229"/>
      <c r="AZ151" s="229"/>
      <c r="BA151" s="229"/>
      <c r="BB151" s="148"/>
      <c r="BC151">
        <v>5</v>
      </c>
      <c r="BD151">
        <v>4</v>
      </c>
      <c r="BE151">
        <v>3</v>
      </c>
      <c r="BF151" s="57">
        <v>2</v>
      </c>
      <c r="BG151" s="57">
        <v>2</v>
      </c>
      <c r="BH151" s="57">
        <v>3</v>
      </c>
      <c r="BI151" s="57">
        <v>11.3</v>
      </c>
      <c r="BJ151" s="189">
        <f t="shared" si="121"/>
        <v>25</v>
      </c>
      <c r="BK151" s="173">
        <f t="shared" si="122"/>
        <v>51</v>
      </c>
      <c r="BL151" s="87">
        <v>9</v>
      </c>
      <c r="BM151" s="62">
        <v>15</v>
      </c>
      <c r="BN151" s="62">
        <v>20</v>
      </c>
      <c r="BO151" s="62"/>
      <c r="BP151" s="62"/>
      <c r="BQ151" s="62"/>
      <c r="BR151" s="62"/>
      <c r="BS151" s="62"/>
      <c r="BT151" s="62"/>
      <c r="BU151" s="62"/>
      <c r="BV151" s="62"/>
      <c r="BW151" s="62"/>
      <c r="BX151" s="62"/>
      <c r="BY151" s="62"/>
      <c r="BZ151" s="128"/>
      <c r="CA151" s="99">
        <v>17</v>
      </c>
      <c r="CB151" s="98">
        <v>21</v>
      </c>
      <c r="CC151" s="98"/>
      <c r="CD151" s="98"/>
      <c r="CE151" s="98"/>
      <c r="CF151" s="98"/>
      <c r="CG151" s="98"/>
      <c r="CH151" s="98"/>
      <c r="CI151" s="98"/>
      <c r="CJ151" s="98"/>
      <c r="CK151" s="98"/>
      <c r="CL151" s="98"/>
      <c r="CM151" s="62"/>
      <c r="CN151" s="62"/>
      <c r="CO151" s="128"/>
      <c r="CP151" s="88"/>
      <c r="CQ151" s="88"/>
      <c r="CR151" s="63"/>
      <c r="CS151" s="63"/>
      <c r="CT151" s="63"/>
      <c r="CU151" s="63"/>
      <c r="CV151" s="88"/>
      <c r="CW151" s="63"/>
      <c r="CX151" s="63"/>
      <c r="CY151" s="63"/>
      <c r="CZ151" s="63"/>
      <c r="DA151" s="88"/>
      <c r="DB151" s="63"/>
      <c r="DC151" s="63"/>
      <c r="DD151" s="63"/>
      <c r="DE151" s="63"/>
      <c r="DF151" s="131"/>
      <c r="DG151" s="254">
        <f t="shared" si="98"/>
        <v>190</v>
      </c>
      <c r="DH151" s="254" t="str">
        <f t="shared" si="99"/>
        <v>Thin</v>
      </c>
      <c r="DI151" s="254">
        <f t="shared" si="100"/>
        <v>25</v>
      </c>
      <c r="DJ151" s="254">
        <f t="shared" si="101"/>
        <v>51</v>
      </c>
      <c r="DK151" s="121">
        <f t="shared" si="102"/>
        <v>0</v>
      </c>
      <c r="DL151" s="121">
        <f t="shared" si="103"/>
        <v>14.456290558856891</v>
      </c>
      <c r="DM151" s="121">
        <f t="shared" si="104"/>
        <v>24.276574703861936</v>
      </c>
      <c r="DN151" s="121">
        <f t="shared" si="105"/>
        <v>0.16702859810242607</v>
      </c>
      <c r="DO151" s="121">
        <f t="shared" si="106"/>
        <v>1.7599692145512738</v>
      </c>
      <c r="DP151" s="121">
        <f t="shared" si="107"/>
        <v>10.782820297071458</v>
      </c>
      <c r="DQ151" s="121">
        <f t="shared" si="108"/>
        <v>30.97695019960776</v>
      </c>
      <c r="DR151" s="121">
        <f t="shared" si="109"/>
        <v>29.581126826829944</v>
      </c>
      <c r="DS151" s="121">
        <f t="shared" si="110"/>
        <v>0</v>
      </c>
      <c r="DT151" s="121">
        <f t="shared" si="111"/>
        <v>0</v>
      </c>
      <c r="DU151" s="121">
        <f t="shared" si="112"/>
        <v>0</v>
      </c>
      <c r="DV151" s="122">
        <f t="shared" si="113"/>
        <v>12.5</v>
      </c>
      <c r="DW151" s="157"/>
      <c r="DX151" s="157">
        <f t="shared" si="114"/>
        <v>190</v>
      </c>
      <c r="DY151" s="157">
        <f t="shared" si="74"/>
        <v>311</v>
      </c>
      <c r="DZ151" s="238" t="e">
        <f>#REF!</f>
        <v>#REF!</v>
      </c>
      <c r="EA151" s="180"/>
      <c r="EB151" s="180"/>
      <c r="EC151" s="180"/>
      <c r="ED151" s="180"/>
      <c r="EE151" s="180"/>
      <c r="EF151" s="180"/>
      <c r="EG151" s="180"/>
      <c r="EH151" s="180"/>
      <c r="EI151" s="180"/>
      <c r="EJ151" s="180"/>
      <c r="EK151" s="180"/>
      <c r="EL151" s="180"/>
      <c r="EM151" s="180"/>
      <c r="EN151" s="50">
        <f t="shared" si="115"/>
        <v>7.2660060975609758E-2</v>
      </c>
      <c r="EO151" s="50">
        <f t="shared" si="116"/>
        <v>1.1128048780487805</v>
      </c>
      <c r="EP151" s="55">
        <f t="shared" si="117"/>
        <v>4.4268292682926829</v>
      </c>
      <c r="EQ151" s="50">
        <f>4.656*AR151*(((BL151/2.54)^2)+((BM151/2.54)^2)+((BN151/2.54)^2)+((BO151)/2.54^2)+((BP151/2.54)^2)+((BQ151/2.54)^2)+((BR151/2.54)^2)+((BS151/2.54)^2)+((BT151/2.54)^2)+((BU151/2.54)^2)+((BV151/2.54)^2)+((BW151/2.54)^2)+((BX151/2.54)^2)+((BY151/2.54)^2)+((BZ151/2.54)^2))/(BI151*3.28)</f>
        <v>13.746684087367743</v>
      </c>
      <c r="ER151" s="50">
        <f>3.492*AR151*((CA151/2.54)^2 + (CB151/2.54)^2 + (CC151/2.54)^2 + (CD151/2.54)^2 + (CE151/2.54)^2 + (CF151/2.54)^2 + (CG151/2.54)^2 +(CH151/2.54)^2 +(CI151/2.54)^2 + (CJ151/2.54)^2 +(CK151/2.54)^2 + (CL151/2.54)^2 +(CM151/2.54)^2 + (CN151/2.54)^2 + (CO151/2.54)^2)/(BI151*3.28)</f>
        <v>10.660495096081924</v>
      </c>
      <c r="ES151" s="50">
        <f t="shared" si="75"/>
        <v>0</v>
      </c>
      <c r="ET151" s="50">
        <f t="shared" si="76"/>
        <v>0</v>
      </c>
      <c r="EU151" s="50">
        <f t="shared" si="77"/>
        <v>0</v>
      </c>
      <c r="EV151" s="56">
        <f t="shared" si="118"/>
        <v>5.6122942073170732</v>
      </c>
      <c r="EW151" s="56">
        <f t="shared" si="119"/>
        <v>24.407179183449667</v>
      </c>
      <c r="EX151" s="56">
        <f t="shared" si="124"/>
        <v>0</v>
      </c>
      <c r="EY151" s="56">
        <f t="shared" si="125"/>
        <v>6.5053307514856007</v>
      </c>
      <c r="EZ151" s="56">
        <f t="shared" si="120"/>
        <v>30.019473390766741</v>
      </c>
      <c r="FA151" s="56"/>
      <c r="FB151" s="56"/>
      <c r="FC151" s="56"/>
      <c r="FD151" s="54"/>
    </row>
    <row r="152" spans="1:160" s="45" customFormat="1" ht="18" customHeight="1">
      <c r="A152" s="6"/>
      <c r="B152">
        <v>190</v>
      </c>
      <c r="C152" s="66" t="s">
        <v>391</v>
      </c>
      <c r="D152">
        <v>25</v>
      </c>
      <c r="E152" s="171">
        <v>2009</v>
      </c>
      <c r="F152">
        <v>311</v>
      </c>
      <c r="G152" s="144">
        <v>18.243663899999998</v>
      </c>
      <c r="H152" s="144">
        <v>17.184650175000002</v>
      </c>
      <c r="I152" s="144"/>
      <c r="J152" s="144"/>
      <c r="K152" s="144"/>
      <c r="L152" s="144"/>
      <c r="M152" s="144">
        <v>11.551054515000002</v>
      </c>
      <c r="N152" s="230"/>
      <c r="O152" s="230"/>
      <c r="P152" s="144"/>
      <c r="Q152" s="230">
        <f t="shared" si="128"/>
        <v>46.979368590000007</v>
      </c>
      <c r="R152" s="52">
        <f t="shared" si="79"/>
        <v>0.96375270392379264</v>
      </c>
      <c r="S152" s="52">
        <f t="shared" si="80"/>
        <v>1.6324722648762826</v>
      </c>
      <c r="T152" s="52">
        <f t="shared" si="81"/>
        <v>1.6184383135907956</v>
      </c>
      <c r="U152" s="52">
        <f t="shared" si="82"/>
        <v>9.34929161752278E-2</v>
      </c>
      <c r="V152" s="52">
        <f t="shared" si="83"/>
        <v>1.2772437698369243</v>
      </c>
      <c r="W152" s="52">
        <f t="shared" si="84"/>
        <v>15.440298700093702</v>
      </c>
      <c r="X152" s="52">
        <f t="shared" si="85"/>
        <v>118.82484784969199</v>
      </c>
      <c r="Y152" s="52">
        <f t="shared" si="86"/>
        <v>1.0263420857515189</v>
      </c>
      <c r="Z152" s="52">
        <f t="shared" si="87"/>
        <v>1.0199999999999998</v>
      </c>
      <c r="AA152" s="52">
        <f t="shared" si="88"/>
        <v>1.0236579142484807</v>
      </c>
      <c r="AB152" s="52">
        <f t="shared" si="89"/>
        <v>1.0307483217240914</v>
      </c>
      <c r="AC152" s="52">
        <f t="shared" si="90"/>
        <v>0.56424123789931924</v>
      </c>
      <c r="AD152" s="52">
        <f t="shared" si="91"/>
        <v>0.54737625144506008</v>
      </c>
      <c r="AE152" s="52">
        <f t="shared" si="92"/>
        <v>0.55284916957629116</v>
      </c>
      <c r="AF152" s="52">
        <f t="shared" si="93"/>
        <v>0.38980248546162921</v>
      </c>
      <c r="AG152" s="52">
        <f t="shared" si="94"/>
        <v>0.35999999999999988</v>
      </c>
      <c r="AH152" s="52">
        <f t="shared" si="95"/>
        <v>0.37490124273081454</v>
      </c>
      <c r="AI152" s="64" t="s">
        <v>152</v>
      </c>
      <c r="AJ152" s="62"/>
      <c r="AK152" s="62"/>
      <c r="AL152" s="45">
        <f t="shared" si="96"/>
        <v>311</v>
      </c>
      <c r="AM152" s="65"/>
      <c r="AN152" s="145" t="e">
        <f>#REF!</f>
        <v>#REF!</v>
      </c>
      <c r="AO152" s="149"/>
      <c r="AP152" s="183"/>
      <c r="AQ152" s="149"/>
      <c r="AR152" s="147">
        <f t="shared" si="97"/>
        <v>1</v>
      </c>
      <c r="AS152">
        <v>0</v>
      </c>
      <c r="AT152">
        <v>0</v>
      </c>
      <c r="AU152">
        <v>6</v>
      </c>
      <c r="AV152">
        <v>1</v>
      </c>
      <c r="AW152">
        <v>0</v>
      </c>
      <c r="AX152">
        <v>0</v>
      </c>
      <c r="AY152" s="229"/>
      <c r="AZ152" s="229"/>
      <c r="BA152" s="229"/>
      <c r="BB152" s="148"/>
      <c r="BC152">
        <v>5</v>
      </c>
      <c r="BD152">
        <v>1</v>
      </c>
      <c r="BE152">
        <v>0</v>
      </c>
      <c r="BF152" s="57">
        <v>2</v>
      </c>
      <c r="BG152" s="57">
        <v>2</v>
      </c>
      <c r="BH152" s="57">
        <v>3</v>
      </c>
      <c r="BI152" s="57">
        <v>11.3</v>
      </c>
      <c r="BJ152" s="189">
        <f t="shared" si="121"/>
        <v>25</v>
      </c>
      <c r="BK152" s="173">
        <f t="shared" si="122"/>
        <v>311</v>
      </c>
      <c r="BL152" s="87">
        <v>13</v>
      </c>
      <c r="BM152" s="62">
        <v>19</v>
      </c>
      <c r="BN152" s="62"/>
      <c r="BO152" s="62"/>
      <c r="BP152" s="62"/>
      <c r="BQ152" s="62"/>
      <c r="BR152" s="62"/>
      <c r="BS152" s="62"/>
      <c r="BT152" s="62"/>
      <c r="BU152" s="62"/>
      <c r="BV152" s="62"/>
      <c r="BW152" s="62"/>
      <c r="BX152" s="62"/>
      <c r="BY152" s="62"/>
      <c r="BZ152" s="128"/>
      <c r="CA152" s="99"/>
      <c r="CB152" s="98"/>
      <c r="CC152" s="98"/>
      <c r="CD152" s="98"/>
      <c r="CE152" s="98"/>
      <c r="CF152" s="98"/>
      <c r="CG152" s="98"/>
      <c r="CH152" s="98"/>
      <c r="CI152" s="98"/>
      <c r="CJ152" s="98"/>
      <c r="CK152" s="98"/>
      <c r="CL152" s="98"/>
      <c r="CM152" s="62"/>
      <c r="CN152" s="62"/>
      <c r="CO152" s="128"/>
      <c r="CP152" s="88"/>
      <c r="CQ152" s="88"/>
      <c r="CR152" s="63"/>
      <c r="CS152" s="63"/>
      <c r="CT152" s="63"/>
      <c r="CU152" s="63"/>
      <c r="CV152" s="88"/>
      <c r="CW152" s="63"/>
      <c r="CX152" s="63"/>
      <c r="CY152" s="63"/>
      <c r="CZ152" s="63"/>
      <c r="DA152" s="88"/>
      <c r="DB152" s="63"/>
      <c r="DC152" s="63"/>
      <c r="DD152" s="63"/>
      <c r="DE152" s="63"/>
      <c r="DF152" s="131"/>
      <c r="DG152" s="254">
        <f t="shared" si="98"/>
        <v>190</v>
      </c>
      <c r="DH152" s="254" t="str">
        <f t="shared" si="99"/>
        <v>Thin</v>
      </c>
      <c r="DI152" s="254">
        <f t="shared" si="100"/>
        <v>25</v>
      </c>
      <c r="DJ152" s="254">
        <f t="shared" si="101"/>
        <v>311</v>
      </c>
      <c r="DK152" s="121">
        <f t="shared" si="102"/>
        <v>8.162361324381413</v>
      </c>
      <c r="DL152" s="121">
        <f t="shared" si="103"/>
        <v>0</v>
      </c>
      <c r="DM152" s="121">
        <f t="shared" si="104"/>
        <v>8.0921915679539786</v>
      </c>
      <c r="DN152" s="121">
        <f t="shared" si="105"/>
        <v>0.16702859810242607</v>
      </c>
      <c r="DO152" s="121">
        <f t="shared" si="106"/>
        <v>0.43999230363781844</v>
      </c>
      <c r="DP152" s="121">
        <f t="shared" si="107"/>
        <v>0</v>
      </c>
      <c r="DQ152" s="121">
        <f t="shared" si="108"/>
        <v>23.254650999705547</v>
      </c>
      <c r="DR152" s="121">
        <f t="shared" si="109"/>
        <v>0</v>
      </c>
      <c r="DS152" s="121">
        <f t="shared" si="110"/>
        <v>0</v>
      </c>
      <c r="DT152" s="121">
        <f t="shared" si="111"/>
        <v>0</v>
      </c>
      <c r="DU152" s="121">
        <f t="shared" si="112"/>
        <v>0</v>
      </c>
      <c r="DV152" s="122">
        <f t="shared" si="113"/>
        <v>3</v>
      </c>
      <c r="DW152" s="157"/>
      <c r="DX152" s="157">
        <f t="shared" si="114"/>
        <v>190</v>
      </c>
      <c r="DY152" s="157">
        <f t="shared" si="74"/>
        <v>17</v>
      </c>
      <c r="DZ152" s="238" t="e">
        <f>#REF!</f>
        <v>#REF!</v>
      </c>
      <c r="EA152" s="180"/>
      <c r="EB152" s="180"/>
      <c r="EC152" s="180"/>
      <c r="ED152" s="180"/>
      <c r="EE152" s="180"/>
      <c r="EF152" s="180"/>
      <c r="EG152" s="180"/>
      <c r="EH152" s="180"/>
      <c r="EI152" s="180"/>
      <c r="EJ152" s="180"/>
      <c r="EK152" s="180"/>
      <c r="EL152" s="180"/>
      <c r="EM152" s="180"/>
      <c r="EN152" s="50"/>
      <c r="EO152" s="50"/>
      <c r="EP152" s="55"/>
      <c r="EQ152" s="50"/>
      <c r="ER152" s="50"/>
      <c r="ES152" s="50">
        <f t="shared" si="75"/>
        <v>0</v>
      </c>
      <c r="ET152" s="50">
        <f t="shared" si="76"/>
        <v>0</v>
      </c>
      <c r="EU152" s="50">
        <f t="shared" si="77"/>
        <v>0</v>
      </c>
      <c r="EV152" s="56"/>
      <c r="EW152" s="56"/>
      <c r="EX152" s="56">
        <f t="shared" si="124"/>
        <v>3.6730625959716359</v>
      </c>
      <c r="EY152" s="56">
        <f t="shared" si="125"/>
        <v>0</v>
      </c>
      <c r="EZ152" s="56"/>
      <c r="FA152" s="56"/>
      <c r="FB152" s="56"/>
      <c r="FC152" s="56"/>
      <c r="FD152" s="54"/>
    </row>
    <row r="153" spans="1:160" s="45" customFormat="1" ht="18" customHeight="1">
      <c r="A153" s="6"/>
      <c r="B153">
        <v>190</v>
      </c>
      <c r="C153" s="66" t="s">
        <v>391</v>
      </c>
      <c r="D153">
        <v>26</v>
      </c>
      <c r="E153" s="171">
        <v>2009</v>
      </c>
      <c r="F153">
        <v>17</v>
      </c>
      <c r="G153" s="144">
        <v>4.7020523550000011</v>
      </c>
      <c r="H153" s="144">
        <v>10.105427640000002</v>
      </c>
      <c r="I153" s="144"/>
      <c r="J153" s="144">
        <v>5.2279365599999998</v>
      </c>
      <c r="K153" s="144">
        <v>8.1686508749999991</v>
      </c>
      <c r="L153" s="144">
        <v>17.202144959999998</v>
      </c>
      <c r="M153" s="144"/>
      <c r="N153" s="144"/>
      <c r="O153" s="144"/>
      <c r="P153" s="144"/>
      <c r="Q153" s="230">
        <f t="shared" si="128"/>
        <v>45.40621239</v>
      </c>
      <c r="R153" s="52">
        <f t="shared" si="79"/>
        <v>0.80469548811380176</v>
      </c>
      <c r="S153" s="52">
        <f t="shared" si="80"/>
        <v>1.442634839832321</v>
      </c>
      <c r="T153" s="52">
        <f t="shared" si="81"/>
        <v>1.3824495683053164</v>
      </c>
      <c r="U153" s="52">
        <f t="shared" si="82"/>
        <v>0.10623928330812268</v>
      </c>
      <c r="V153" s="52">
        <f t="shared" si="83"/>
        <v>1.3782080281459916</v>
      </c>
      <c r="W153" s="52">
        <f t="shared" si="84"/>
        <v>15.977059477261545</v>
      </c>
      <c r="X153" s="52">
        <f t="shared" si="85"/>
        <v>99.878830869780685</v>
      </c>
      <c r="Y153" s="52">
        <f t="shared" si="86"/>
        <v>1.0271267936107631</v>
      </c>
      <c r="Z153" s="52">
        <f t="shared" si="87"/>
        <v>1.0241017567893644</v>
      </c>
      <c r="AA153" s="52">
        <f t="shared" si="88"/>
        <v>1.0271654312146867</v>
      </c>
      <c r="AB153" s="52">
        <f t="shared" si="89"/>
        <v>1.0347960444780009</v>
      </c>
      <c r="AC153" s="52">
        <f t="shared" si="90"/>
        <v>0.5803791198669499</v>
      </c>
      <c r="AD153" s="52">
        <f t="shared" si="91"/>
        <v>0.57587438605777097</v>
      </c>
      <c r="AE153" s="52">
        <f t="shared" si="92"/>
        <v>0.55117788259876477</v>
      </c>
      <c r="AF153" s="52">
        <f t="shared" si="93"/>
        <v>0.37845274882660174</v>
      </c>
      <c r="AG153" s="52">
        <f t="shared" si="94"/>
        <v>0.36</v>
      </c>
      <c r="AH153" s="52">
        <f t="shared" si="95"/>
        <v>0.36922637441330086</v>
      </c>
      <c r="AI153" s="64" t="s">
        <v>152</v>
      </c>
      <c r="AJ153" s="62"/>
      <c r="AK153" s="62"/>
      <c r="AL153" s="45">
        <f t="shared" si="96"/>
        <v>17</v>
      </c>
      <c r="AM153" s="65"/>
      <c r="AN153" s="145" t="e">
        <f>#REF!</f>
        <v>#REF!</v>
      </c>
      <c r="AO153" s="149"/>
      <c r="AP153" s="183"/>
      <c r="AQ153" s="149"/>
      <c r="AR153" s="147">
        <f t="shared" si="97"/>
        <v>1</v>
      </c>
      <c r="AS153">
        <v>0</v>
      </c>
      <c r="AT153">
        <v>3</v>
      </c>
      <c r="AU153">
        <v>3</v>
      </c>
      <c r="AV153">
        <v>2</v>
      </c>
      <c r="AW153">
        <v>1</v>
      </c>
      <c r="AX153">
        <v>1</v>
      </c>
      <c r="AY153" s="229"/>
      <c r="AZ153" s="229"/>
      <c r="BA153" s="229"/>
      <c r="BB153" s="148"/>
      <c r="BC153">
        <v>2</v>
      </c>
      <c r="BD153">
        <v>2</v>
      </c>
      <c r="BE153">
        <v>1</v>
      </c>
      <c r="BF153" s="57">
        <v>2</v>
      </c>
      <c r="BG153" s="57">
        <v>2</v>
      </c>
      <c r="BH153" s="57">
        <v>3</v>
      </c>
      <c r="BI153" s="57">
        <v>11.3</v>
      </c>
      <c r="BJ153" s="189">
        <f t="shared" si="121"/>
        <v>26</v>
      </c>
      <c r="BK153" s="173">
        <f t="shared" si="122"/>
        <v>17</v>
      </c>
      <c r="BL153" s="87">
        <v>10</v>
      </c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128"/>
      <c r="CA153" s="99"/>
      <c r="CB153" s="98"/>
      <c r="CC153" s="98"/>
      <c r="CD153" s="98"/>
      <c r="CE153" s="98"/>
      <c r="CF153" s="98"/>
      <c r="CG153" s="98"/>
      <c r="CH153" s="98"/>
      <c r="CI153" s="98"/>
      <c r="CJ153" s="98"/>
      <c r="CK153" s="98"/>
      <c r="CL153" s="98"/>
      <c r="CM153" s="62"/>
      <c r="CN153" s="62"/>
      <c r="CO153" s="128"/>
      <c r="CP153" s="88"/>
      <c r="CQ153" s="88"/>
      <c r="CR153" s="63"/>
      <c r="CS153" s="63"/>
      <c r="CT153" s="63"/>
      <c r="CU153" s="63"/>
      <c r="CV153" s="88"/>
      <c r="CW153" s="63"/>
      <c r="CX153" s="63"/>
      <c r="CY153" s="63"/>
      <c r="CZ153" s="63"/>
      <c r="DA153" s="88"/>
      <c r="DB153" s="63"/>
      <c r="DC153" s="63"/>
      <c r="DD153" s="63"/>
      <c r="DE153" s="63"/>
      <c r="DF153" s="131"/>
      <c r="DG153" s="254">
        <f t="shared" si="98"/>
        <v>190</v>
      </c>
      <c r="DH153" s="254" t="str">
        <f t="shared" si="99"/>
        <v>Thin</v>
      </c>
      <c r="DI153" s="254">
        <f t="shared" si="100"/>
        <v>26</v>
      </c>
      <c r="DJ153" s="254">
        <f t="shared" si="101"/>
        <v>17</v>
      </c>
      <c r="DK153" s="121">
        <f t="shared" si="102"/>
        <v>14.42634839832321</v>
      </c>
      <c r="DL153" s="121">
        <f t="shared" si="103"/>
        <v>16.093909762276034</v>
      </c>
      <c r="DM153" s="121">
        <f t="shared" si="104"/>
        <v>41.473487049159488</v>
      </c>
      <c r="DN153" s="121">
        <f t="shared" si="105"/>
        <v>7.8151286189563782E-2</v>
      </c>
      <c r="DO153" s="121">
        <f t="shared" si="106"/>
        <v>1.0029997123771655</v>
      </c>
      <c r="DP153" s="121">
        <f t="shared" si="107"/>
        <v>3.7206852619105959</v>
      </c>
      <c r="DQ153" s="121">
        <f t="shared" si="108"/>
        <v>4.2766443970298313</v>
      </c>
      <c r="DR153" s="121">
        <f t="shared" si="109"/>
        <v>0</v>
      </c>
      <c r="DS153" s="121">
        <f t="shared" si="110"/>
        <v>0</v>
      </c>
      <c r="DT153" s="121">
        <f t="shared" si="111"/>
        <v>0</v>
      </c>
      <c r="DU153" s="121">
        <f t="shared" si="112"/>
        <v>0</v>
      </c>
      <c r="DV153" s="122">
        <f t="shared" si="113"/>
        <v>2</v>
      </c>
      <c r="DW153" s="157"/>
      <c r="DX153" s="157">
        <f t="shared" si="114"/>
        <v>190</v>
      </c>
      <c r="DY153" s="157">
        <f t="shared" ref="DY153:DY216" si="129">F154</f>
        <v>89</v>
      </c>
      <c r="DZ153" s="238" t="e">
        <f>#REF!</f>
        <v>#REF!</v>
      </c>
      <c r="EA153" s="180"/>
      <c r="EB153" s="180"/>
      <c r="EC153" s="180"/>
      <c r="ED153" s="180"/>
      <c r="EE153" s="180"/>
      <c r="EF153" s="180"/>
      <c r="EG153" s="180"/>
      <c r="EH153" s="180"/>
      <c r="EI153" s="180"/>
      <c r="EJ153" s="180"/>
      <c r="EK153" s="180"/>
      <c r="EL153" s="180"/>
      <c r="EM153" s="180"/>
      <c r="EN153" s="50">
        <f t="shared" si="115"/>
        <v>2.9064024390243904E-2</v>
      </c>
      <c r="EO153" s="50">
        <f t="shared" si="116"/>
        <v>0.55640243902439024</v>
      </c>
      <c r="EP153" s="55">
        <f t="shared" si="117"/>
        <v>1.475609756097561</v>
      </c>
      <c r="EQ153" s="50">
        <f>4.656*AR153*(((BL153/2.54)^2)+((BM153/2.54)^2)+((BN153/2.54)^2)+((BO153)/2.54^2)+((BP153/2.54)^2)+((BQ153/2.54)^2)+((BR153/2.54)^2)+((BS153/2.54)^2)+((BT153/2.54)^2)+((BU153/2.54)^2)+((BV153/2.54)^2)+((BW153/2.54)^2)+((BX153/2.54)^2)+((BY153/2.54)^2)+((BZ153/2.54)^2))/(BI153*3.28)</f>
        <v>1.947122391978434</v>
      </c>
      <c r="ER153" s="50">
        <f>3.492*AR153*((CA153/2.54)^2 + (CB153/2.54)^2 + (CC153/2.54)^2 + (CD153/2.54)^2 + (CE153/2.54)^2 + (CF153/2.54)^2 + (CG153/2.54)^2 +(CH153/2.54)^2 +(CI153/2.54)^2 + (CJ153/2.54)^2 +(CK153/2.54)^2 + (CL153/2.54)^2 +(CM153/2.54)^2 + (CN153/2.54)^2 + (CO153/2.54)^2)/(BI153*3.28)</f>
        <v>0</v>
      </c>
      <c r="ES153" s="50">
        <f t="shared" ref="ES153:ES216" si="130">4.074*AR153*((CQ153/2.54)^2 + (CR153/2.54)^2 + (CS153/2.54)^2 + (CT153/2.54)^2 + (CU153/2.54)^2)/(BI153*3.28)</f>
        <v>0</v>
      </c>
      <c r="ET153" s="50">
        <f t="shared" ref="ET153:ET216" si="131">4.074*AR153*((CV153/2.54)^2 + (CW153/2.54)^2 + (CX153/2.54)^2 + (CY153/2.54)^2 + (CZ153/2.54)^2)/(BI153*3.28)</f>
        <v>0</v>
      </c>
      <c r="EU153" s="50">
        <f t="shared" ref="EU153:EU216" si="132">4.074*AR153*((DA153/2.54)^2 + (DB153/2.54)^2 + (DC153/2.54)^2 + (DD153/2.54)^2 + (DE153/2.54)^2)/(BI153*3.28)</f>
        <v>0</v>
      </c>
      <c r="EV153" s="56">
        <f t="shared" si="118"/>
        <v>2.061076219512195</v>
      </c>
      <c r="EW153" s="56">
        <f t="shared" si="119"/>
        <v>1.947122391978434</v>
      </c>
      <c r="EX153" s="56">
        <f t="shared" si="124"/>
        <v>6.4918567792454445</v>
      </c>
      <c r="EY153" s="56">
        <f t="shared" si="125"/>
        <v>7.2422593930242156</v>
      </c>
      <c r="EZ153" s="56">
        <f t="shared" si="120"/>
        <v>4.0081986114906289</v>
      </c>
      <c r="FA153" s="56"/>
      <c r="FB153" s="56"/>
      <c r="FC153" s="56"/>
      <c r="FD153" s="54"/>
    </row>
    <row r="154" spans="1:160" s="45" customFormat="1" ht="18" customHeight="1">
      <c r="A154" s="6"/>
      <c r="B154">
        <v>190</v>
      </c>
      <c r="C154" s="66" t="s">
        <v>391</v>
      </c>
      <c r="D154">
        <v>26</v>
      </c>
      <c r="E154" s="171">
        <v>2009</v>
      </c>
      <c r="F154">
        <v>89</v>
      </c>
      <c r="G154" s="144">
        <v>4.7020523550000011</v>
      </c>
      <c r="H154" s="144">
        <v>10.105427640000002</v>
      </c>
      <c r="I154" s="144"/>
      <c r="J154" s="144">
        <v>5.2279365599999998</v>
      </c>
      <c r="K154" s="144">
        <v>8.1686508749999991</v>
      </c>
      <c r="L154" s="144">
        <v>17.202144959999998</v>
      </c>
      <c r="M154" s="144"/>
      <c r="N154" s="230"/>
      <c r="O154" s="230"/>
      <c r="P154" s="144"/>
      <c r="Q154" s="230">
        <f t="shared" si="128"/>
        <v>45.40621239</v>
      </c>
      <c r="R154" s="52">
        <f t="shared" ref="R154:R217" si="133">((G154/$Q154)*$G$5) + ((H154/$Q154)*$H$5) + (( I154/$Q154)*$I$5) + ((J154/$Q154)*$J$5) + ((K154/$Q154)*$K$5) + ((L154/$Q154)*$L$5) + ((M154/$Q154)*$M$5) + ((N154/$Q154)*$N$5) + ((O154/$Q154)*$O$5) + ((P154/$Q154)*$P$5)</f>
        <v>0.80469548811380176</v>
      </c>
      <c r="S154" s="52">
        <f t="shared" ref="S154:S217" si="134">((G154/$Q154)*$G$6) + ((H154/$Q154)*$H$6) + (( I154/$Q154)*$I$6) + ((J154/$Q154)*$J$6) + ((K154/$Q154)*$K$6) + ((L154/$Q154)*$L$6) + ((M154/$Q154)*$M$6) + ((N154/$Q154)*$N$6) + ((O154/$Q154)*$O$6) + ((P154/$Q154)*$P$6)</f>
        <v>1.442634839832321</v>
      </c>
      <c r="T154" s="52">
        <f t="shared" ref="T154:T217" si="135">((G154/$Q154)*$G$7) + ((H154/$Q154)*$H$7) + (( I154/$Q154)*$I$7) + ((J154/$Q154)*$J$7) + ((K154/$Q154)*$K$7) + ((L154/$Q154)*$L$7) + ((M154/$Q154)*$M$7) + ((N154/$Q154)*$N$7) + ((O154/$Q154)*$O$7) + ((P154/$Q154)*$P$7)</f>
        <v>1.3824495683053164</v>
      </c>
      <c r="U154" s="52">
        <f t="shared" ref="U154:U217" si="136">((G154/$Q154)*$G$8) + ((H154/$Q154)*$H$8) + (( I154/$Q154)*$I$8) + ((J154/$Q154)*$J$8) + ((K154/$Q154)*$K$8) + ((L154/$Q154)*$L$8) + ((M154/$Q154)*$M$8) + ((N154/$Q154)*$N$8) + ((O154/$Q154)*$O$8) + ((P154/$Q154)*$P$8)</f>
        <v>0.10623928330812268</v>
      </c>
      <c r="V154" s="52">
        <f t="shared" ref="V154:V217" si="137">((G154/$Q154)*$G$9) + ((H154/$Q154)*$H$9) + (( I154/$Q154)*$I$9) + ((J154/$Q154)*$J$9) + ((K154/$Q154)*$K$9) + ((L154/$Q154)*$L$9) + ((M154/$Q154)*$M$9) + ((N154/$Q154)*$N$9) + ((O154/$Q154)*$O$9) + ((P154/$Q154)*$P$9)</f>
        <v>1.3782080281459916</v>
      </c>
      <c r="W154" s="52">
        <f t="shared" ref="W154:W217" si="138">((G154/$Q154)*$G$10) + ((H154/$Q154)*$H$10) + (( I154/$Q154)*$I$10) + ((J154/$Q154)*$J$10) + ((K154/$Q154)*$K$10) + ((L154/$Q154)*$L$10) + ((M154/$Q154)*$M$10) + ((N154/$Q154)*$N$10) + ((O154/$Q154)*$O$10) + ((P154/$Q154)*$P$10)</f>
        <v>15.977059477261545</v>
      </c>
      <c r="X154" s="52">
        <f t="shared" ref="X154:X217" si="139">((G154/$Q154)*$G$11) + ((H154/$Q154)*$H$11) + (( I154/$Q154)*$I$11) + ((J154/$Q154)*$J$11) + ((K154/$Q154)*$K$11) + ((L154/$Q154)*$L$11) + ((M154/$Q154)*$M$11) + ((N154/$Q154)*$N$11) + ((O154/$Q154)*$O$11) + ((P154/$Q154)*$P$11)</f>
        <v>99.878830869780685</v>
      </c>
      <c r="Y154" s="52">
        <f t="shared" ref="Y154:Y217" si="140">((G154/$Q154)*$G$12) + ((H154/$Q154)*$H$12) + (( I154/$Q154)*$I$12) + ((J154/$Q154)*$J$12) + ((K154/$Q154)*$K$12) + ((L154/$Q154)*$L$12) + ((M154/$Q154)*$M$12) + ((N154/$Q154)*$N$12) + ((O154/$Q154)*$O$12) + ((P154/$Q154)*$P$12)</f>
        <v>1.0271267936107631</v>
      </c>
      <c r="Z154" s="52">
        <f t="shared" ref="Z154:Z217" si="141">((G154/$Q154)*$G$13) + ((H154/$Q154)*$H$13) + (( I154/$Q154)*$I$13) + ((J154/$Q154)*$J$13) + ((K154/$Q154)*$K$13) + ((L154/$Q154)*$L$13) + ((M154/$Q154)*$M$13) + ((N154/$Q154)*$N$13) + ((O154/$Q154)*$O$13) + ((P154/$Q154)*$P$13)</f>
        <v>1.0241017567893644</v>
      </c>
      <c r="AA154" s="52">
        <f t="shared" ref="AA154:AA217" si="142">((G154/$Q154)*$G$14) + ((H154/$Q154)*$H$14) + (( I154/$Q154)*$I$14) + ((J154/$Q154)*$J$14) + ((K154/$Q154)*$K$14) + ((L154/$Q154)*$L$14) + ((M154/$Q154)*$M$14) + ((N154/$Q154)*$N$14) + ((O154/$Q154)*$O$14) + ((P154/$Q154)*$P$14)</f>
        <v>1.0271654312146867</v>
      </c>
      <c r="AB154" s="52">
        <f t="shared" ref="AB154:AB217" si="143">((G154/$Q154)*$G$15) + ((H154/$Q154)*$H$15) + (( I154/$Q154)*$I$15) + ((J154/$Q154)*$J$15) + ((K154/$Q154)*$K$15) + ((L154/$Q154)*$L$15) + ((M154/$Q154)*$M$15) + ((N154/$Q154)*$N$15) + ((O154/$Q154)*$O$15) + ((P154/$Q154)*$P$15)</f>
        <v>1.0347960444780009</v>
      </c>
      <c r="AC154" s="52">
        <f t="shared" ref="AC154:AC217" si="144">((G154/$Q154)*$G$16) + ((H154/$Q154)*$H$16) + (( I154/$Q154)*$I$16) + ((J154/$Q154)*$J$16) + ((K154/$Q154)*$K$16) + ((L154/$Q154)*$L$16) + ((M154/$Q154)*$M$16) + ((N154/$Q154)*$N$16) + ((O154/$Q154)*$O$16) + ((P154/$Q154)*$P$16)</f>
        <v>0.5803791198669499</v>
      </c>
      <c r="AD154" s="52">
        <f t="shared" ref="AD154:AD217" si="145">((G154/$Q154)*$G$17) + ((H154/$Q154)*$H$17) + (( I154/$Q154)*$I$17) + ((J154/$Q154)*$J$17) + ((K154/$Q154)*$K$17) + ((L154/$Q154)*$L$17) + ((M154/$Q154)*$M$17) + ((N154/$Q154)*$N$17) + ((O154/$Q154)*$O$17) + ((P154/$Q154)*$P$17)</f>
        <v>0.57587438605777097</v>
      </c>
      <c r="AE154" s="52">
        <f t="shared" ref="AE154:AE217" si="146">((G154/$Q154)*$G$18) + ((H154/$Q154)*$H$18) + (( I154/$Q154)*$I$18) + ((J154/$Q154)*$J$18) + ((K154/$Q154)*$K$18) + ((L154/$Q154)*$L$18) + ((M154/$Q154)*$M$18) + ((N154/$Q154)*$N$18) + ((O154/$Q154)*$O$18) + ((P154/$Q154)*$P$18)</f>
        <v>0.55117788259876477</v>
      </c>
      <c r="AF154" s="52">
        <f t="shared" ref="AF154:AF217" si="147">((G154/$Q154)*$G$19) + ((H154/$Q154)*$H$19) + (( I154/$Q154)*$I$19) + ((J154/$Q154)*$J$19) + ((K154/$Q154)*$K$19) + ((L154/$Q154)*$L$19) + ((M154/$Q154)*$M$19) + ((N154/$Q154)*$N$19) + ((O154/$Q154)*$O$19) + ((P154/$Q154)*$P$19)</f>
        <v>0.37845274882660174</v>
      </c>
      <c r="AG154" s="52">
        <f t="shared" ref="AG154:AG217" si="148">((G154/$Q154)*$G$20) + ((H154/$Q154)*$H$20) + (( I154/$Q154)*$I$20) + ((J154/$Q154)*$J$20) + ((K154/$Q154)*$K$20) + ((L154/$Q154)*$L$20) + ((M154/$Q154)*$M$20) + ((N154/$Q154)*$N$20) + ((O154/$Q154)*$O$20) + ((P154/$Q154)*$P$20)</f>
        <v>0.36</v>
      </c>
      <c r="AH154" s="52">
        <f t="shared" ref="AH154:AH217" si="149">(AF154+AG154)/2</f>
        <v>0.36922637441330086</v>
      </c>
      <c r="AI154" s="64" t="s">
        <v>152</v>
      </c>
      <c r="AJ154" s="62"/>
      <c r="AK154" s="62"/>
      <c r="AL154" s="45">
        <f t="shared" ref="AL154:AL217" si="150">F154</f>
        <v>89</v>
      </c>
      <c r="AM154" s="65"/>
      <c r="AN154" s="145" t="e">
        <f>#REF!</f>
        <v>#REF!</v>
      </c>
      <c r="AO154" s="149"/>
      <c r="AP154" s="183"/>
      <c r="AQ154" s="149"/>
      <c r="AR154" s="147">
        <f t="shared" ref="AR154:AR217" si="151">(1+(AQ154/100)^2)^0.5</f>
        <v>1</v>
      </c>
      <c r="AS154">
        <v>4</v>
      </c>
      <c r="AT154">
        <v>4</v>
      </c>
      <c r="AU154">
        <v>4</v>
      </c>
      <c r="AV154">
        <v>1</v>
      </c>
      <c r="AW154">
        <v>0</v>
      </c>
      <c r="AX154">
        <v>4</v>
      </c>
      <c r="AY154" s="229"/>
      <c r="AZ154" s="229"/>
      <c r="BA154" s="229"/>
      <c r="BB154" s="148"/>
      <c r="BC154">
        <v>1</v>
      </c>
      <c r="BD154">
        <v>0</v>
      </c>
      <c r="BE154">
        <v>0</v>
      </c>
      <c r="BF154" s="57">
        <v>2</v>
      </c>
      <c r="BG154" s="57">
        <v>2</v>
      </c>
      <c r="BH154" s="57">
        <v>3</v>
      </c>
      <c r="BI154" s="57">
        <v>11.3</v>
      </c>
      <c r="BJ154" s="189">
        <f t="shared" si="121"/>
        <v>26</v>
      </c>
      <c r="BK154" s="173">
        <f t="shared" si="122"/>
        <v>89</v>
      </c>
      <c r="BL154" s="87">
        <v>8</v>
      </c>
      <c r="BM154" s="62">
        <v>9</v>
      </c>
      <c r="BN154" s="62">
        <v>20</v>
      </c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128"/>
      <c r="CA154" s="99"/>
      <c r="CB154" s="98"/>
      <c r="CC154" s="98"/>
      <c r="CD154" s="98"/>
      <c r="CE154" s="98"/>
      <c r="CF154" s="98"/>
      <c r="CG154" s="98"/>
      <c r="CH154" s="98"/>
      <c r="CI154" s="98"/>
      <c r="CJ154" s="98"/>
      <c r="CK154" s="98"/>
      <c r="CL154" s="98"/>
      <c r="CM154" s="62"/>
      <c r="CN154" s="62"/>
      <c r="CO154" s="128"/>
      <c r="CP154" s="88"/>
      <c r="CQ154" s="88"/>
      <c r="CR154" s="63"/>
      <c r="CS154" s="63"/>
      <c r="CT154" s="63"/>
      <c r="CU154" s="63"/>
      <c r="CV154" s="88"/>
      <c r="CW154" s="63"/>
      <c r="CX154" s="63"/>
      <c r="CY154" s="63"/>
      <c r="CZ154" s="63"/>
      <c r="DA154" s="88"/>
      <c r="DB154" s="63"/>
      <c r="DC154" s="63"/>
      <c r="DD154" s="63"/>
      <c r="DE154" s="63"/>
      <c r="DF154" s="131"/>
      <c r="DG154" s="254">
        <f t="shared" ref="DG154:DG217" si="152">B154</f>
        <v>190</v>
      </c>
      <c r="DH154" s="254" t="str">
        <f t="shared" ref="DH154:DH217" si="153">C154</f>
        <v>Thin</v>
      </c>
      <c r="DI154" s="254">
        <f t="shared" ref="DI154:DI217" si="154">D154</f>
        <v>26</v>
      </c>
      <c r="DJ154" s="254">
        <f t="shared" ref="DJ154:DJ217" si="155">F154</f>
        <v>89</v>
      </c>
      <c r="DK154" s="121">
        <f t="shared" ref="DK154:DK217" si="156">(((AS154*$S154) + (AV154*$S154)+(AY154*$S154))/2)*10</f>
        <v>36.065870995808027</v>
      </c>
      <c r="DL154" s="121">
        <f t="shared" ref="DL154:DL217" si="157">((($AT154*$R154) +($AW154*$R154)+($AZ154*$R154))/2)*10</f>
        <v>16.093909762276034</v>
      </c>
      <c r="DM154" s="121">
        <f t="shared" ref="DM154:DM217" si="158">((((AS154+AV154+AY154)*T154) +((AT154+AW154+AZ154)*T154))/2)*10</f>
        <v>62.210230573739238</v>
      </c>
      <c r="DN154" s="121">
        <f t="shared" ref="DN154:DN217" si="159">(10*(0.1234*U154*Y154*AC154*BC154))/BF154</f>
        <v>3.9075643094781891E-2</v>
      </c>
      <c r="DO154" s="121">
        <f t="shared" ref="DO154:DO217" si="160">(10*(0.1234*V154*Z154*AD154*BD154))/BG154</f>
        <v>0</v>
      </c>
      <c r="DP154" s="121">
        <f t="shared" ref="DP154:DP217" si="161">(10*(0.1234*W154*AA154*AE154*BE154))/BH154</f>
        <v>0</v>
      </c>
      <c r="DQ154" s="121">
        <f t="shared" ref="DQ154:DQ217" si="162">(10*0.1234*AB154*AF154)*((BL154^2)+(BM154^2)+(BN154^2)+(BO154^2)+(BP154^2)+(BQ154^2)+(BR154^2)+(BS154^2)+(BT154^2)+(BU154^2)+(BV154^2)+(BW154^2)+(BX154^2)+(BY154^2)+(BZ154^2))/$BI154</f>
        <v>23.307711963812579</v>
      </c>
      <c r="DR154" s="121">
        <f t="shared" ref="DR154:DR217" si="163">(10*0.1234*AB154*AG154*(CA154^2 + CB154^2 + CC154^2 + CD154^2 + CE154^2 + CF154^2 + CG154^2 +CH154^2 +CI154^2 + CJ154^2 +CK154^2 + CL154^2 +CM154^2 + CN154^2 + CO154^2))/$BI154</f>
        <v>0</v>
      </c>
      <c r="DS154" s="121">
        <f t="shared" ref="DS154:DS217" si="164">(10*0.1234*AB154*AH154)*((CQ154^2)+(CR154^2)+(CS154^2)+(CT154^2)+(CU154^2))/$BI154</f>
        <v>0</v>
      </c>
      <c r="DT154" s="121">
        <f t="shared" ref="DT154:DT217" si="165">(10*0.1234*AB154*AH154)*((CV154^2)+(CW154^2)+(CX154^2)+(CY154^2)+(CZ154^2))/$BI154</f>
        <v>0</v>
      </c>
      <c r="DU154" s="121">
        <f t="shared" ref="DU154:DU217" si="166">(10*0.1234*AB154*AH154)*((DA154^2)+(DB154^2)+(DC154^2)+(DD154^2)+(DE154^2))/$BI154</f>
        <v>0</v>
      </c>
      <c r="DV154" s="122">
        <f t="shared" ref="DV154:DV217" si="167">AVERAGE(AU154,AX154)</f>
        <v>4</v>
      </c>
      <c r="DW154" s="157"/>
      <c r="DX154" s="157">
        <f t="shared" ref="DX154:DX217" si="168">B155</f>
        <v>190</v>
      </c>
      <c r="DY154" s="157">
        <f t="shared" si="129"/>
        <v>13</v>
      </c>
      <c r="DZ154" s="238" t="e">
        <f>#REF!</f>
        <v>#REF!</v>
      </c>
      <c r="EA154" s="180"/>
      <c r="EB154" s="180"/>
      <c r="EC154" s="180"/>
      <c r="ED154" s="180"/>
      <c r="EE154" s="180"/>
      <c r="EF154" s="180"/>
      <c r="EG154" s="180"/>
      <c r="EH154" s="180"/>
      <c r="EI154" s="180"/>
      <c r="EJ154" s="180"/>
      <c r="EK154" s="180"/>
      <c r="EL154" s="180"/>
      <c r="EM154" s="180"/>
      <c r="EN154" s="50">
        <f t="shared" ref="EN154:EN217" si="169">(0.09533*BC154*AR154)/(BF154*3.28)</f>
        <v>1.4532012195121952E-2</v>
      </c>
      <c r="EO154" s="50">
        <f t="shared" ref="EO154:EO217" si="170">(1.825*BD154*AR154)/(BG154*3.28)</f>
        <v>0</v>
      </c>
      <c r="EP154" s="55">
        <f t="shared" ref="EP154:EP217" si="171">(14.52*BE154*AR154)/(BH154*3.28)</f>
        <v>0</v>
      </c>
      <c r="EQ154" s="50">
        <f>4.656*AR154*(((BL154/2.54)^2)+((BM154/2.54)^2)+((BN154/2.54)^2)+((BO154)/2.54^2)+((BP154/2.54)^2)+((BQ154/2.54)^2)+((BR154/2.54)^2)+((BS154/2.54)^2)+((BT154/2.54)^2)+((BU154/2.54)^2)+((BV154/2.54)^2)+((BW154/2.54)^2)+((BX154/2.54)^2)+((BY154/2.54)^2)+((BZ154/2.54)^2))/(BI154*3.28)</f>
        <v>10.611817036282464</v>
      </c>
      <c r="ER154" s="50">
        <f>3.492*AR154*((CA154/2.54)^2 + (CB154/2.54)^2 + (CC154/2.54)^2 + (CD154/2.54)^2 + (CE154/2.54)^2 + (CF154/2.54)^2 + (CG154/2.54)^2 +(CH154/2.54)^2 +(CI154/2.54)^2 + (CJ154/2.54)^2 +(CK154/2.54)^2 + (CL154/2.54)^2 +(CM154/2.54)^2 + (CN154/2.54)^2 + (CO154/2.54)^2)/(BI154*3.28)</f>
        <v>0</v>
      </c>
      <c r="ES154" s="50">
        <f t="shared" si="130"/>
        <v>0</v>
      </c>
      <c r="ET154" s="50">
        <f t="shared" si="131"/>
        <v>0</v>
      </c>
      <c r="EU154" s="50">
        <f t="shared" si="132"/>
        <v>0</v>
      </c>
      <c r="EV154" s="56">
        <f t="shared" ref="EV154:EV217" si="172">EN154+EO154+EP154</f>
        <v>1.4532012195121952E-2</v>
      </c>
      <c r="EW154" s="56">
        <f t="shared" ref="EW154:EW217" si="173">EQ154+ER154</f>
        <v>10.611817036282464</v>
      </c>
      <c r="EX154" s="56">
        <f t="shared" si="124"/>
        <v>16.229641948113613</v>
      </c>
      <c r="EY154" s="56">
        <f t="shared" si="125"/>
        <v>7.2422593930242156</v>
      </c>
      <c r="EZ154" s="56">
        <f t="shared" ref="EZ154:EZ217" si="174">EV154+EW154</f>
        <v>10.626349048477586</v>
      </c>
      <c r="FA154" s="56"/>
      <c r="FB154" s="56"/>
      <c r="FC154" s="56"/>
      <c r="FD154" s="54"/>
    </row>
    <row r="155" spans="1:160" s="45" customFormat="1" ht="18" customHeight="1">
      <c r="A155" s="6"/>
      <c r="B155">
        <v>190</v>
      </c>
      <c r="C155" s="66" t="s">
        <v>391</v>
      </c>
      <c r="D155">
        <v>27</v>
      </c>
      <c r="E155" s="171">
        <v>2009</v>
      </c>
      <c r="F155">
        <v>13</v>
      </c>
      <c r="G155" s="144">
        <v>8.1528447000000011</v>
      </c>
      <c r="H155" s="144"/>
      <c r="I155" s="144"/>
      <c r="J155" s="144"/>
      <c r="K155" s="144"/>
      <c r="L155" s="144">
        <v>22.640313464999998</v>
      </c>
      <c r="M155" s="144"/>
      <c r="N155" s="230"/>
      <c r="O155" s="230"/>
      <c r="P155" s="144"/>
      <c r="Q155" s="230">
        <f t="shared" si="128"/>
        <v>30.793158165000001</v>
      </c>
      <c r="R155" s="52">
        <f t="shared" si="133"/>
        <v>0.91324565080575582</v>
      </c>
      <c r="S155" s="52">
        <f t="shared" si="134"/>
        <v>1.3716875511308892</v>
      </c>
      <c r="T155" s="52">
        <f t="shared" si="135"/>
        <v>1.3683389530816901</v>
      </c>
      <c r="U155" s="52">
        <f t="shared" si="136"/>
        <v>6.5295231269436108E-2</v>
      </c>
      <c r="V155" s="52">
        <f t="shared" si="137"/>
        <v>1.3567619218264098</v>
      </c>
      <c r="W155" s="52">
        <f t="shared" si="138"/>
        <v>12.964305413768852</v>
      </c>
      <c r="X155" s="52">
        <f t="shared" si="139"/>
        <v>98.689837018795771</v>
      </c>
      <c r="Y155" s="52">
        <f t="shared" si="140"/>
        <v>1.03</v>
      </c>
      <c r="Z155" s="52">
        <f t="shared" si="141"/>
        <v>1.02</v>
      </c>
      <c r="AA155" s="52">
        <f t="shared" si="142"/>
        <v>1.0273523843652819</v>
      </c>
      <c r="AB155" s="52">
        <f t="shared" si="143"/>
        <v>1.0320571530958458</v>
      </c>
      <c r="AC155" s="52">
        <f t="shared" si="144"/>
        <v>0.58146669055697353</v>
      </c>
      <c r="AD155" s="52">
        <f t="shared" si="145"/>
        <v>0.59146669055697354</v>
      </c>
      <c r="AE155" s="52">
        <f t="shared" si="146"/>
        <v>0.58470476873056387</v>
      </c>
      <c r="AF155" s="52">
        <f t="shared" si="147"/>
        <v>0.34205715309584583</v>
      </c>
      <c r="AG155" s="52">
        <f t="shared" si="148"/>
        <v>0.36</v>
      </c>
      <c r="AH155" s="52">
        <f t="shared" si="149"/>
        <v>0.35102857654792291</v>
      </c>
      <c r="AI155" s="64" t="s">
        <v>152</v>
      </c>
      <c r="AJ155" s="62"/>
      <c r="AK155" s="62"/>
      <c r="AL155" s="45">
        <f t="shared" si="150"/>
        <v>13</v>
      </c>
      <c r="AM155" s="65"/>
      <c r="AN155" s="145" t="e">
        <f>#REF!</f>
        <v>#REF!</v>
      </c>
      <c r="AO155" s="149"/>
      <c r="AP155" s="183"/>
      <c r="AQ155" s="149"/>
      <c r="AR155" s="147">
        <f t="shared" si="151"/>
        <v>1</v>
      </c>
      <c r="AS155">
        <v>0</v>
      </c>
      <c r="AT155">
        <v>1</v>
      </c>
      <c r="AU155">
        <v>1</v>
      </c>
      <c r="AV155">
        <v>0</v>
      </c>
      <c r="AW155">
        <v>1</v>
      </c>
      <c r="AX155">
        <v>9</v>
      </c>
      <c r="AY155" s="229"/>
      <c r="AZ155" s="229"/>
      <c r="BA155" s="229"/>
      <c r="BB155" s="148"/>
      <c r="BC155">
        <v>22</v>
      </c>
      <c r="BD155">
        <v>0</v>
      </c>
      <c r="BE155">
        <v>2</v>
      </c>
      <c r="BF155" s="57">
        <v>2</v>
      </c>
      <c r="BG155" s="57">
        <v>2</v>
      </c>
      <c r="BH155" s="57">
        <v>3</v>
      </c>
      <c r="BI155" s="57">
        <v>11.3</v>
      </c>
      <c r="BJ155" s="189">
        <f t="shared" si="121"/>
        <v>27</v>
      </c>
      <c r="BK155" s="173">
        <f t="shared" si="122"/>
        <v>13</v>
      </c>
      <c r="BL155" s="87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128"/>
      <c r="CA155" s="99"/>
      <c r="CB155" s="98"/>
      <c r="CC155" s="98"/>
      <c r="CD155" s="98"/>
      <c r="CE155" s="98"/>
      <c r="CF155" s="98"/>
      <c r="CG155" s="98"/>
      <c r="CH155" s="98"/>
      <c r="CI155" s="98"/>
      <c r="CJ155" s="98"/>
      <c r="CK155" s="98"/>
      <c r="CL155" s="98"/>
      <c r="CM155" s="62"/>
      <c r="CN155" s="62"/>
      <c r="CO155" s="128"/>
      <c r="CP155" s="88"/>
      <c r="CQ155" s="88"/>
      <c r="CR155" s="63"/>
      <c r="CS155" s="63"/>
      <c r="CT155" s="63"/>
      <c r="CU155" s="63"/>
      <c r="CV155" s="88"/>
      <c r="CW155" s="63"/>
      <c r="CX155" s="63"/>
      <c r="CY155" s="63"/>
      <c r="CZ155" s="63"/>
      <c r="DA155" s="88"/>
      <c r="DB155" s="63"/>
      <c r="DC155" s="63"/>
      <c r="DD155" s="63"/>
      <c r="DE155" s="63"/>
      <c r="DF155" s="131"/>
      <c r="DG155" s="254">
        <f t="shared" si="152"/>
        <v>190</v>
      </c>
      <c r="DH155" s="254" t="str">
        <f t="shared" si="153"/>
        <v>Thin</v>
      </c>
      <c r="DI155" s="254">
        <f t="shared" si="154"/>
        <v>27</v>
      </c>
      <c r="DJ155" s="254">
        <f t="shared" si="155"/>
        <v>13</v>
      </c>
      <c r="DK155" s="121">
        <f t="shared" si="156"/>
        <v>0</v>
      </c>
      <c r="DL155" s="121">
        <f t="shared" si="157"/>
        <v>9.1324565080575582</v>
      </c>
      <c r="DM155" s="121">
        <f t="shared" si="158"/>
        <v>13.6833895308169</v>
      </c>
      <c r="DN155" s="121">
        <f t="shared" si="159"/>
        <v>0.53082500819725253</v>
      </c>
      <c r="DO155" s="121">
        <f t="shared" si="160"/>
        <v>0</v>
      </c>
      <c r="DP155" s="121">
        <f t="shared" si="161"/>
        <v>6.4066238084517648</v>
      </c>
      <c r="DQ155" s="121">
        <f t="shared" si="162"/>
        <v>0</v>
      </c>
      <c r="DR155" s="121">
        <f t="shared" si="163"/>
        <v>0</v>
      </c>
      <c r="DS155" s="121">
        <f t="shared" si="164"/>
        <v>0</v>
      </c>
      <c r="DT155" s="121">
        <f t="shared" si="165"/>
        <v>0</v>
      </c>
      <c r="DU155" s="121">
        <f t="shared" si="166"/>
        <v>0</v>
      </c>
      <c r="DV155" s="122">
        <f t="shared" si="167"/>
        <v>5</v>
      </c>
      <c r="DW155" s="157"/>
      <c r="DX155" s="157">
        <f t="shared" si="168"/>
        <v>190</v>
      </c>
      <c r="DY155" s="157">
        <f t="shared" si="129"/>
        <v>60</v>
      </c>
      <c r="DZ155" s="238" t="e">
        <f>#REF!</f>
        <v>#REF!</v>
      </c>
      <c r="EA155" s="180"/>
      <c r="EB155" s="180"/>
      <c r="EC155" s="180"/>
      <c r="ED155" s="180"/>
      <c r="EE155" s="180"/>
      <c r="EF155" s="180"/>
      <c r="EG155" s="180"/>
      <c r="EH155" s="180"/>
      <c r="EI155" s="180"/>
      <c r="EJ155" s="180"/>
      <c r="EK155" s="180"/>
      <c r="EL155" s="180"/>
      <c r="EM155" s="180"/>
      <c r="EN155" s="50">
        <f t="shared" si="169"/>
        <v>0.31970426829268295</v>
      </c>
      <c r="EO155" s="50">
        <f t="shared" si="170"/>
        <v>0</v>
      </c>
      <c r="EP155" s="55">
        <f t="shared" si="171"/>
        <v>2.9512195121951219</v>
      </c>
      <c r="EQ155" s="50">
        <f>4.656*AR155*(((BL155/2.54)^2)+((BM155/2.54)^2)+((BN155/2.54)^2)+((BO155)/2.54^2)+((BP155/2.54)^2)+((BQ155/2.54)^2)+((BR155/2.54)^2)+((BS155/2.54)^2)+((BT155/2.54)^2)+((BU155/2.54)^2)+((BV155/2.54)^2)+((BW155/2.54)^2)+((BX155/2.54)^2)+((BY155/2.54)^2)+((BZ155/2.54)^2))/(BI155*3.28)</f>
        <v>0</v>
      </c>
      <c r="ER155" s="50">
        <f>3.492*AR155*((CA155/2.54)^2 + (CB155/2.54)^2 + (CC155/2.54)^2 + (CD155/2.54)^2 + (CE155/2.54)^2 + (CF155/2.54)^2 + (CG155/2.54)^2 +(CH155/2.54)^2 +(CI155/2.54)^2 + (CJ155/2.54)^2 +(CK155/2.54)^2 + (CL155/2.54)^2 +(CM155/2.54)^2 + (CN155/2.54)^2 + (CO155/2.54)^2)/(BI155*3.28)</f>
        <v>0</v>
      </c>
      <c r="ES155" s="50">
        <f t="shared" si="130"/>
        <v>0</v>
      </c>
      <c r="ET155" s="50">
        <f t="shared" si="131"/>
        <v>0</v>
      </c>
      <c r="EU155" s="50">
        <f t="shared" si="132"/>
        <v>0</v>
      </c>
      <c r="EV155" s="56">
        <f t="shared" si="172"/>
        <v>3.2709237804878049</v>
      </c>
      <c r="EW155" s="56">
        <f t="shared" si="173"/>
        <v>0</v>
      </c>
      <c r="EX155" s="56">
        <f t="shared" si="124"/>
        <v>0</v>
      </c>
      <c r="EY155" s="56">
        <f t="shared" si="125"/>
        <v>4.1096054286259012</v>
      </c>
      <c r="EZ155" s="56">
        <f t="shared" si="174"/>
        <v>3.2709237804878049</v>
      </c>
      <c r="FA155" s="56"/>
      <c r="FB155" s="56"/>
      <c r="FC155" s="56"/>
      <c r="FD155" s="54"/>
    </row>
    <row r="156" spans="1:160" s="45" customFormat="1" ht="18" customHeight="1">
      <c r="A156" s="6"/>
      <c r="B156">
        <v>190</v>
      </c>
      <c r="C156" s="66" t="s">
        <v>391</v>
      </c>
      <c r="D156">
        <v>27</v>
      </c>
      <c r="E156" s="171">
        <v>2009</v>
      </c>
      <c r="F156">
        <v>60</v>
      </c>
      <c r="G156" s="144">
        <v>8.1528447000000011</v>
      </c>
      <c r="H156" s="144"/>
      <c r="I156" s="144"/>
      <c r="J156" s="144"/>
      <c r="K156" s="144"/>
      <c r="L156" s="144">
        <v>22.640313464999998</v>
      </c>
      <c r="M156" s="144"/>
      <c r="N156" s="230"/>
      <c r="O156" s="230"/>
      <c r="P156" s="144"/>
      <c r="Q156" s="230">
        <f t="shared" si="128"/>
        <v>30.793158165000001</v>
      </c>
      <c r="R156" s="52">
        <f t="shared" si="133"/>
        <v>0.91324565080575582</v>
      </c>
      <c r="S156" s="52">
        <f t="shared" si="134"/>
        <v>1.3716875511308892</v>
      </c>
      <c r="T156" s="52">
        <f t="shared" si="135"/>
        <v>1.3683389530816901</v>
      </c>
      <c r="U156" s="52">
        <f t="shared" si="136"/>
        <v>6.5295231269436108E-2</v>
      </c>
      <c r="V156" s="52">
        <f t="shared" si="137"/>
        <v>1.3567619218264098</v>
      </c>
      <c r="W156" s="52">
        <f t="shared" si="138"/>
        <v>12.964305413768852</v>
      </c>
      <c r="X156" s="52">
        <f t="shared" si="139"/>
        <v>98.689837018795771</v>
      </c>
      <c r="Y156" s="52">
        <f t="shared" si="140"/>
        <v>1.03</v>
      </c>
      <c r="Z156" s="52">
        <f t="shared" si="141"/>
        <v>1.02</v>
      </c>
      <c r="AA156" s="52">
        <f t="shared" si="142"/>
        <v>1.0273523843652819</v>
      </c>
      <c r="AB156" s="52">
        <f t="shared" si="143"/>
        <v>1.0320571530958458</v>
      </c>
      <c r="AC156" s="52">
        <f t="shared" si="144"/>
        <v>0.58146669055697353</v>
      </c>
      <c r="AD156" s="52">
        <f t="shared" si="145"/>
        <v>0.59146669055697354</v>
      </c>
      <c r="AE156" s="52">
        <f t="shared" si="146"/>
        <v>0.58470476873056387</v>
      </c>
      <c r="AF156" s="52">
        <f t="shared" si="147"/>
        <v>0.34205715309584583</v>
      </c>
      <c r="AG156" s="52">
        <f t="shared" si="148"/>
        <v>0.36</v>
      </c>
      <c r="AH156" s="52">
        <f t="shared" si="149"/>
        <v>0.35102857654792291</v>
      </c>
      <c r="AI156" s="64" t="s">
        <v>152</v>
      </c>
      <c r="AJ156" s="62"/>
      <c r="AK156" s="62"/>
      <c r="AL156" s="45">
        <f t="shared" si="150"/>
        <v>60</v>
      </c>
      <c r="AM156" s="65"/>
      <c r="AN156" s="145" t="e">
        <f>#REF!</f>
        <v>#REF!</v>
      </c>
      <c r="AO156" s="149"/>
      <c r="AP156" s="183"/>
      <c r="AQ156" s="149"/>
      <c r="AR156" s="147">
        <f t="shared" si="151"/>
        <v>1</v>
      </c>
      <c r="AS156">
        <v>0</v>
      </c>
      <c r="AT156">
        <v>1</v>
      </c>
      <c r="AU156">
        <v>1</v>
      </c>
      <c r="AV156">
        <v>6</v>
      </c>
      <c r="AW156">
        <v>2</v>
      </c>
      <c r="AX156">
        <v>14</v>
      </c>
      <c r="AY156" s="229"/>
      <c r="AZ156" s="229"/>
      <c r="BA156" s="229"/>
      <c r="BB156" s="148"/>
      <c r="BC156">
        <v>34</v>
      </c>
      <c r="BD156">
        <v>5</v>
      </c>
      <c r="BE156">
        <v>1</v>
      </c>
      <c r="BF156" s="57">
        <v>2</v>
      </c>
      <c r="BG156" s="57">
        <v>2</v>
      </c>
      <c r="BH156" s="57">
        <v>3</v>
      </c>
      <c r="BI156" s="57">
        <v>11.3</v>
      </c>
      <c r="BJ156" s="189">
        <f t="shared" si="121"/>
        <v>27</v>
      </c>
      <c r="BK156" s="173">
        <f t="shared" si="122"/>
        <v>60</v>
      </c>
      <c r="BL156" s="87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128"/>
      <c r="CA156" s="99"/>
      <c r="CB156" s="98"/>
      <c r="CC156" s="98"/>
      <c r="CD156" s="98"/>
      <c r="CE156" s="98"/>
      <c r="CF156" s="98"/>
      <c r="CG156" s="98"/>
      <c r="CH156" s="98"/>
      <c r="CI156" s="98"/>
      <c r="CJ156" s="98"/>
      <c r="CK156" s="98"/>
      <c r="CL156" s="98"/>
      <c r="CM156" s="62"/>
      <c r="CN156" s="62"/>
      <c r="CO156" s="128"/>
      <c r="CP156" s="88"/>
      <c r="CQ156" s="88"/>
      <c r="CR156" s="63"/>
      <c r="CS156" s="63"/>
      <c r="CT156" s="63"/>
      <c r="CU156" s="63"/>
      <c r="CV156" s="88"/>
      <c r="CW156" s="63"/>
      <c r="CX156" s="63"/>
      <c r="CY156" s="63"/>
      <c r="CZ156" s="63"/>
      <c r="DA156" s="88"/>
      <c r="DB156" s="63"/>
      <c r="DC156" s="63"/>
      <c r="DD156" s="63"/>
      <c r="DE156" s="63"/>
      <c r="DF156" s="131"/>
      <c r="DG156" s="254">
        <f t="shared" si="152"/>
        <v>190</v>
      </c>
      <c r="DH156" s="254" t="str">
        <f t="shared" si="153"/>
        <v>Thin</v>
      </c>
      <c r="DI156" s="254">
        <f t="shared" si="154"/>
        <v>27</v>
      </c>
      <c r="DJ156" s="254">
        <f t="shared" si="155"/>
        <v>60</v>
      </c>
      <c r="DK156" s="121">
        <f t="shared" si="156"/>
        <v>41.150626533926683</v>
      </c>
      <c r="DL156" s="121">
        <f t="shared" si="157"/>
        <v>13.698684762086337</v>
      </c>
      <c r="DM156" s="121">
        <f t="shared" si="158"/>
        <v>61.575252888676062</v>
      </c>
      <c r="DN156" s="121">
        <f t="shared" si="159"/>
        <v>0.82036592175939038</v>
      </c>
      <c r="DO156" s="121">
        <f t="shared" si="160"/>
        <v>2.5251621915991533</v>
      </c>
      <c r="DP156" s="121">
        <f t="shared" si="161"/>
        <v>3.2033119042258824</v>
      </c>
      <c r="DQ156" s="121">
        <f t="shared" si="162"/>
        <v>0</v>
      </c>
      <c r="DR156" s="121">
        <f t="shared" si="163"/>
        <v>0</v>
      </c>
      <c r="DS156" s="121">
        <f t="shared" si="164"/>
        <v>0</v>
      </c>
      <c r="DT156" s="121">
        <f t="shared" si="165"/>
        <v>0</v>
      </c>
      <c r="DU156" s="121">
        <f t="shared" si="166"/>
        <v>0</v>
      </c>
      <c r="DV156" s="122">
        <f t="shared" si="167"/>
        <v>7.5</v>
      </c>
      <c r="DW156" s="157"/>
      <c r="DX156" s="157">
        <f t="shared" si="168"/>
        <v>190</v>
      </c>
      <c r="DY156" s="157">
        <f t="shared" si="129"/>
        <v>7</v>
      </c>
      <c r="DZ156" s="238" t="e">
        <f>#REF!</f>
        <v>#REF!</v>
      </c>
      <c r="EA156" s="180"/>
      <c r="EB156" s="180"/>
      <c r="EC156" s="180"/>
      <c r="ED156" s="180"/>
      <c r="EE156" s="180"/>
      <c r="EF156" s="180"/>
      <c r="EG156" s="180"/>
      <c r="EH156" s="180"/>
      <c r="EI156" s="180"/>
      <c r="EJ156" s="180"/>
      <c r="EK156" s="180"/>
      <c r="EL156" s="180"/>
      <c r="EM156" s="180"/>
      <c r="EN156" s="50"/>
      <c r="EO156" s="50"/>
      <c r="EP156" s="55"/>
      <c r="EQ156" s="50"/>
      <c r="ER156" s="50"/>
      <c r="ES156" s="50">
        <f t="shared" si="130"/>
        <v>0</v>
      </c>
      <c r="ET156" s="50">
        <f t="shared" si="131"/>
        <v>0</v>
      </c>
      <c r="EU156" s="50">
        <f t="shared" si="132"/>
        <v>0</v>
      </c>
      <c r="EV156" s="56"/>
      <c r="EW156" s="56"/>
      <c r="EX156" s="56">
        <f t="shared" si="124"/>
        <v>18.517781940267007</v>
      </c>
      <c r="EY156" s="56">
        <f t="shared" si="125"/>
        <v>6.1644081429388518</v>
      </c>
      <c r="EZ156" s="56"/>
      <c r="FA156" s="56"/>
      <c r="FB156" s="56"/>
      <c r="FC156" s="56"/>
      <c r="FD156" s="54"/>
    </row>
    <row r="157" spans="1:160" ht="18" customHeight="1">
      <c r="A157" s="6"/>
      <c r="B157">
        <v>190</v>
      </c>
      <c r="C157" s="66" t="s">
        <v>391</v>
      </c>
      <c r="D157">
        <v>101</v>
      </c>
      <c r="E157" s="171">
        <v>2009</v>
      </c>
      <c r="F157">
        <v>7</v>
      </c>
      <c r="G157" s="144"/>
      <c r="H157" s="144"/>
      <c r="I157" s="144"/>
      <c r="J157" s="144"/>
      <c r="K157" s="144">
        <v>11.371040834999999</v>
      </c>
      <c r="L157" s="144">
        <v>46.31939697</v>
      </c>
      <c r="M157" s="144"/>
      <c r="N157" s="232"/>
      <c r="O157" s="144"/>
      <c r="P157" s="144"/>
      <c r="Q157" s="230">
        <f t="shared" si="128"/>
        <v>57.690437805000002</v>
      </c>
      <c r="R157" s="52">
        <f t="shared" si="133"/>
        <v>0.74810259541485902</v>
      </c>
      <c r="S157" s="52">
        <f t="shared" si="134"/>
        <v>1.3353596676540249</v>
      </c>
      <c r="T157" s="52">
        <f t="shared" si="135"/>
        <v>1.2827795253668728</v>
      </c>
      <c r="U157" s="52">
        <f t="shared" si="136"/>
        <v>9.3507753026316281E-2</v>
      </c>
      <c r="V157" s="52">
        <f t="shared" si="137"/>
        <v>1.4074498416176475</v>
      </c>
      <c r="W157" s="52">
        <f t="shared" si="138"/>
        <v>14.630945090147076</v>
      </c>
      <c r="X157" s="52">
        <f t="shared" si="139"/>
        <v>80.83836770027871</v>
      </c>
      <c r="Y157" s="52">
        <f t="shared" si="140"/>
        <v>1.0280289557043343</v>
      </c>
      <c r="Z157" s="52">
        <f t="shared" si="141"/>
        <v>1.0219710442956655</v>
      </c>
      <c r="AA157" s="52">
        <f t="shared" si="142"/>
        <v>1.0280289557043343</v>
      </c>
      <c r="AB157" s="52">
        <f t="shared" si="143"/>
        <v>1.034086867113003</v>
      </c>
      <c r="AC157" s="52">
        <f t="shared" si="144"/>
        <v>0.59014477852167169</v>
      </c>
      <c r="AD157" s="52">
        <f t="shared" si="145"/>
        <v>0.6001447785216717</v>
      </c>
      <c r="AE157" s="52">
        <f t="shared" si="146"/>
        <v>0.56831851274767764</v>
      </c>
      <c r="AF157" s="52">
        <f t="shared" si="147"/>
        <v>0.35985522147832832</v>
      </c>
      <c r="AG157" s="52">
        <f t="shared" si="148"/>
        <v>0.36</v>
      </c>
      <c r="AH157" s="52">
        <f t="shared" si="149"/>
        <v>0.35992761073916413</v>
      </c>
      <c r="AI157" s="64" t="s">
        <v>152</v>
      </c>
      <c r="AJ157" s="62"/>
      <c r="AK157" s="62"/>
      <c r="AL157" s="45">
        <f t="shared" si="150"/>
        <v>7</v>
      </c>
      <c r="AM157" s="65"/>
      <c r="AN157" s="145" t="e">
        <f>#REF!</f>
        <v>#REF!</v>
      </c>
      <c r="AO157" s="149"/>
      <c r="AP157" s="183"/>
      <c r="AQ157" s="149"/>
      <c r="AR157" s="147">
        <f t="shared" si="151"/>
        <v>1</v>
      </c>
      <c r="AS157">
        <v>3</v>
      </c>
      <c r="AT157">
        <v>4</v>
      </c>
      <c r="AU157">
        <v>4</v>
      </c>
      <c r="AV157">
        <v>3</v>
      </c>
      <c r="AW157">
        <v>8</v>
      </c>
      <c r="AX157">
        <v>8</v>
      </c>
      <c r="AY157" s="229"/>
      <c r="AZ157" s="229"/>
      <c r="BA157" s="229"/>
      <c r="BB157" s="148"/>
      <c r="BC157">
        <v>8</v>
      </c>
      <c r="BD157">
        <v>1</v>
      </c>
      <c r="BE157">
        <v>1</v>
      </c>
      <c r="BF157" s="57">
        <v>2</v>
      </c>
      <c r="BG157" s="57">
        <v>2</v>
      </c>
      <c r="BH157" s="57">
        <v>3</v>
      </c>
      <c r="BI157" s="57">
        <v>11.3</v>
      </c>
      <c r="BJ157" s="189">
        <f t="shared" si="121"/>
        <v>101</v>
      </c>
      <c r="BK157" s="173">
        <f t="shared" si="122"/>
        <v>7</v>
      </c>
      <c r="BL157" s="87">
        <v>9</v>
      </c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128"/>
      <c r="CA157" s="99"/>
      <c r="CB157" s="98"/>
      <c r="CC157" s="98"/>
      <c r="CD157" s="98"/>
      <c r="CE157" s="98"/>
      <c r="CF157" s="98"/>
      <c r="CG157" s="98"/>
      <c r="CH157" s="98"/>
      <c r="CI157" s="98"/>
      <c r="CJ157" s="98"/>
      <c r="CK157" s="98"/>
      <c r="CL157" s="98"/>
      <c r="CM157" s="62"/>
      <c r="CN157" s="62"/>
      <c r="CO157" s="128"/>
      <c r="CP157" s="88"/>
      <c r="CQ157" s="88"/>
      <c r="CR157" s="63"/>
      <c r="CS157" s="63"/>
      <c r="CT157" s="63"/>
      <c r="CU157" s="63"/>
      <c r="CV157" s="88"/>
      <c r="CW157" s="63"/>
      <c r="CX157" s="63"/>
      <c r="CY157" s="63"/>
      <c r="CZ157" s="63"/>
      <c r="DA157" s="88"/>
      <c r="DB157" s="63"/>
      <c r="DC157" s="63"/>
      <c r="DD157" s="63"/>
      <c r="DE157" s="63"/>
      <c r="DF157" s="131"/>
      <c r="DG157" s="254">
        <f t="shared" si="152"/>
        <v>190</v>
      </c>
      <c r="DH157" s="254" t="str">
        <f t="shared" si="153"/>
        <v>Thin</v>
      </c>
      <c r="DI157" s="254">
        <f t="shared" si="154"/>
        <v>101</v>
      </c>
      <c r="DJ157" s="254">
        <f t="shared" si="155"/>
        <v>7</v>
      </c>
      <c r="DK157" s="121">
        <f t="shared" si="156"/>
        <v>40.060790029620748</v>
      </c>
      <c r="DL157" s="121">
        <f t="shared" si="157"/>
        <v>44.886155724891537</v>
      </c>
      <c r="DM157" s="121">
        <f t="shared" si="158"/>
        <v>115.45015728301856</v>
      </c>
      <c r="DN157" s="121">
        <f t="shared" si="159"/>
        <v>0.28001847645498301</v>
      </c>
      <c r="DO157" s="121">
        <f t="shared" si="160"/>
        <v>0.5326141663189583</v>
      </c>
      <c r="DP157" s="121">
        <f t="shared" si="161"/>
        <v>3.5161179550425303</v>
      </c>
      <c r="DQ157" s="121">
        <f t="shared" si="162"/>
        <v>3.2915963068657312</v>
      </c>
      <c r="DR157" s="121">
        <f t="shared" si="163"/>
        <v>0</v>
      </c>
      <c r="DS157" s="121">
        <f t="shared" si="164"/>
        <v>0</v>
      </c>
      <c r="DT157" s="121">
        <f t="shared" si="165"/>
        <v>0</v>
      </c>
      <c r="DU157" s="121">
        <f t="shared" si="166"/>
        <v>0</v>
      </c>
      <c r="DV157" s="122">
        <f t="shared" si="167"/>
        <v>6</v>
      </c>
      <c r="DW157" s="157"/>
      <c r="DX157" s="157">
        <f t="shared" si="168"/>
        <v>190</v>
      </c>
      <c r="DY157" s="157">
        <f t="shared" si="129"/>
        <v>80</v>
      </c>
      <c r="DZ157" s="238" t="e">
        <f>#REF!</f>
        <v>#REF!</v>
      </c>
      <c r="EN157" s="50">
        <f t="shared" si="169"/>
        <v>0.11625609756097562</v>
      </c>
      <c r="EO157" s="50">
        <f t="shared" si="170"/>
        <v>0.27820121951219512</v>
      </c>
      <c r="EP157" s="55">
        <f t="shared" si="171"/>
        <v>1.475609756097561</v>
      </c>
      <c r="EQ157" s="50">
        <f>4.656*AR157*(((BL157/2.54)^2)+((BM157/2.54)^2)+((BN157/2.54)^2)+((BO157)/2.54^2)+((BP157/2.54)^2)+((BQ157/2.54)^2)+((BR157/2.54)^2)+((BS157/2.54)^2)+((BT157/2.54)^2)+((BU157/2.54)^2)+((BV157/2.54)^2)+((BW157/2.54)^2)+((BX157/2.54)^2)+((BY157/2.54)^2)+((BZ157/2.54)^2))/(BI157*3.28)</f>
        <v>1.5771691375025314</v>
      </c>
      <c r="ER157" s="50">
        <f>3.492*AR157*((CA157/2.54)^2 + (CB157/2.54)^2 + (CC157/2.54)^2 + (CD157/2.54)^2 + (CE157/2.54)^2 + (CF157/2.54)^2 + (CG157/2.54)^2 +(CH157/2.54)^2 +(CI157/2.54)^2 + (CJ157/2.54)^2 +(CK157/2.54)^2 + (CL157/2.54)^2 +(CM157/2.54)^2 + (CN157/2.54)^2 + (CO157/2.54)^2)/(BI157*3.28)</f>
        <v>0</v>
      </c>
      <c r="ES157" s="50">
        <f t="shared" si="130"/>
        <v>0</v>
      </c>
      <c r="ET157" s="50">
        <f t="shared" si="131"/>
        <v>0</v>
      </c>
      <c r="EU157" s="50">
        <f t="shared" si="132"/>
        <v>0</v>
      </c>
      <c r="EV157" s="56">
        <f t="shared" si="172"/>
        <v>1.8700670731707316</v>
      </c>
      <c r="EW157" s="56">
        <f t="shared" si="173"/>
        <v>1.5771691375025314</v>
      </c>
      <c r="EX157" s="56">
        <f t="shared" si="124"/>
        <v>18.027355513329336</v>
      </c>
      <c r="EY157" s="56">
        <f t="shared" si="125"/>
        <v>20.198770076201193</v>
      </c>
      <c r="EZ157" s="56">
        <f t="shared" si="174"/>
        <v>3.447236210673263</v>
      </c>
      <c r="FA157" s="56"/>
      <c r="FB157" s="56"/>
      <c r="FC157" s="56"/>
      <c r="FD157" s="54"/>
    </row>
    <row r="158" spans="1:160" ht="18" customHeight="1">
      <c r="A158" s="6"/>
      <c r="B158">
        <v>190</v>
      </c>
      <c r="C158" s="66" t="s">
        <v>391</v>
      </c>
      <c r="D158">
        <v>101</v>
      </c>
      <c r="E158" s="171">
        <v>2009</v>
      </c>
      <c r="F158">
        <v>80</v>
      </c>
      <c r="G158" s="144"/>
      <c r="H158" s="144"/>
      <c r="I158" s="144"/>
      <c r="J158" s="144"/>
      <c r="K158" s="144">
        <v>11.371040834999999</v>
      </c>
      <c r="L158" s="144">
        <v>46.31939697</v>
      </c>
      <c r="M158" s="144"/>
      <c r="N158" s="232"/>
      <c r="O158" s="232"/>
      <c r="P158" s="144"/>
      <c r="Q158" s="230">
        <f t="shared" si="128"/>
        <v>57.690437805000002</v>
      </c>
      <c r="R158" s="52">
        <f t="shared" si="133"/>
        <v>0.74810259541485902</v>
      </c>
      <c r="S158" s="52">
        <f t="shared" si="134"/>
        <v>1.3353596676540249</v>
      </c>
      <c r="T158" s="52">
        <f t="shared" si="135"/>
        <v>1.2827795253668728</v>
      </c>
      <c r="U158" s="52">
        <f t="shared" si="136"/>
        <v>9.3507753026316281E-2</v>
      </c>
      <c r="V158" s="52">
        <f t="shared" si="137"/>
        <v>1.4074498416176475</v>
      </c>
      <c r="W158" s="52">
        <f t="shared" si="138"/>
        <v>14.630945090147076</v>
      </c>
      <c r="X158" s="52">
        <f t="shared" si="139"/>
        <v>80.83836770027871</v>
      </c>
      <c r="Y158" s="52">
        <f t="shared" si="140"/>
        <v>1.0280289557043343</v>
      </c>
      <c r="Z158" s="52">
        <f t="shared" si="141"/>
        <v>1.0219710442956655</v>
      </c>
      <c r="AA158" s="52">
        <f t="shared" si="142"/>
        <v>1.0280289557043343</v>
      </c>
      <c r="AB158" s="52">
        <f t="shared" si="143"/>
        <v>1.034086867113003</v>
      </c>
      <c r="AC158" s="52">
        <f t="shared" si="144"/>
        <v>0.59014477852167169</v>
      </c>
      <c r="AD158" s="52">
        <f t="shared" si="145"/>
        <v>0.6001447785216717</v>
      </c>
      <c r="AE158" s="52">
        <f t="shared" si="146"/>
        <v>0.56831851274767764</v>
      </c>
      <c r="AF158" s="52">
        <f t="shared" si="147"/>
        <v>0.35985522147832832</v>
      </c>
      <c r="AG158" s="52">
        <f t="shared" si="148"/>
        <v>0.36</v>
      </c>
      <c r="AH158" s="52">
        <f t="shared" si="149"/>
        <v>0.35992761073916413</v>
      </c>
      <c r="AI158" s="64" t="s">
        <v>152</v>
      </c>
      <c r="AJ158" s="62"/>
      <c r="AK158" s="62"/>
      <c r="AL158" s="45">
        <f t="shared" si="150"/>
        <v>80</v>
      </c>
      <c r="AM158" s="65"/>
      <c r="AN158" s="145" t="e">
        <f>#REF!</f>
        <v>#REF!</v>
      </c>
      <c r="AO158" s="149"/>
      <c r="AP158" s="183"/>
      <c r="AQ158" s="149"/>
      <c r="AR158" s="147">
        <f t="shared" si="151"/>
        <v>1</v>
      </c>
      <c r="AS158">
        <v>2</v>
      </c>
      <c r="AT158">
        <v>4</v>
      </c>
      <c r="AU158">
        <v>4</v>
      </c>
      <c r="AV158">
        <v>1</v>
      </c>
      <c r="AW158">
        <v>0</v>
      </c>
      <c r="AX158">
        <v>0</v>
      </c>
      <c r="AY158" s="229"/>
      <c r="AZ158" s="229"/>
      <c r="BA158" s="229"/>
      <c r="BB158" s="148"/>
      <c r="BC158">
        <v>20</v>
      </c>
      <c r="BD158">
        <v>7</v>
      </c>
      <c r="BE158">
        <v>1</v>
      </c>
      <c r="BF158" s="57">
        <v>2</v>
      </c>
      <c r="BG158" s="57">
        <v>2</v>
      </c>
      <c r="BH158" s="57">
        <v>3</v>
      </c>
      <c r="BI158" s="57">
        <v>11.3</v>
      </c>
      <c r="BJ158" s="189">
        <f t="shared" si="121"/>
        <v>101</v>
      </c>
      <c r="BK158" s="173">
        <f t="shared" si="122"/>
        <v>80</v>
      </c>
      <c r="BL158" s="87"/>
      <c r="BM158" s="62"/>
      <c r="BN158" s="62"/>
      <c r="BO158" s="62"/>
      <c r="BP158" s="62"/>
      <c r="BQ158" s="62"/>
      <c r="BR158" s="62"/>
      <c r="BS158" s="62"/>
      <c r="BT158" s="62"/>
      <c r="BU158" s="62"/>
      <c r="BV158" s="62"/>
      <c r="BW158" s="62"/>
      <c r="BX158" s="62"/>
      <c r="BY158" s="62"/>
      <c r="BZ158" s="128"/>
      <c r="CA158" s="99"/>
      <c r="CB158" s="98"/>
      <c r="CC158" s="98"/>
      <c r="CD158" s="98"/>
      <c r="CE158" s="98"/>
      <c r="CF158" s="98"/>
      <c r="CG158" s="98"/>
      <c r="CH158" s="98"/>
      <c r="CI158" s="98"/>
      <c r="CJ158" s="98"/>
      <c r="CK158" s="98"/>
      <c r="CL158" s="98"/>
      <c r="CM158" s="62"/>
      <c r="CN158" s="62"/>
      <c r="CO158" s="128"/>
      <c r="CP158" s="88"/>
      <c r="CQ158" s="88"/>
      <c r="CR158" s="63"/>
      <c r="CS158" s="63"/>
      <c r="CT158" s="63"/>
      <c r="CU158" s="63"/>
      <c r="CV158" s="88"/>
      <c r="CW158" s="63"/>
      <c r="CX158" s="63"/>
      <c r="CY158" s="63"/>
      <c r="CZ158" s="63"/>
      <c r="DA158" s="88"/>
      <c r="DB158" s="63"/>
      <c r="DC158" s="63"/>
      <c r="DD158" s="63"/>
      <c r="DE158" s="63"/>
      <c r="DF158" s="131"/>
      <c r="DG158" s="254">
        <f t="shared" si="152"/>
        <v>190</v>
      </c>
      <c r="DH158" s="254" t="str">
        <f t="shared" si="153"/>
        <v>Thin</v>
      </c>
      <c r="DI158" s="254">
        <f t="shared" si="154"/>
        <v>101</v>
      </c>
      <c r="DJ158" s="254">
        <f t="shared" si="155"/>
        <v>80</v>
      </c>
      <c r="DK158" s="121">
        <f t="shared" si="156"/>
        <v>20.030395014810374</v>
      </c>
      <c r="DL158" s="121">
        <f t="shared" si="157"/>
        <v>14.96205190829718</v>
      </c>
      <c r="DM158" s="121">
        <f t="shared" si="158"/>
        <v>44.897283387840545</v>
      </c>
      <c r="DN158" s="121">
        <f t="shared" si="159"/>
        <v>0.70004619113745759</v>
      </c>
      <c r="DO158" s="121">
        <f t="shared" si="160"/>
        <v>3.7282991642327086</v>
      </c>
      <c r="DP158" s="121">
        <f t="shared" si="161"/>
        <v>3.5161179550425303</v>
      </c>
      <c r="DQ158" s="121">
        <f t="shared" si="162"/>
        <v>0</v>
      </c>
      <c r="DR158" s="121">
        <f t="shared" si="163"/>
        <v>0</v>
      </c>
      <c r="DS158" s="121">
        <f t="shared" si="164"/>
        <v>0</v>
      </c>
      <c r="DT158" s="121">
        <f t="shared" si="165"/>
        <v>0</v>
      </c>
      <c r="DU158" s="121">
        <f t="shared" si="166"/>
        <v>0</v>
      </c>
      <c r="DV158" s="122">
        <f t="shared" si="167"/>
        <v>2</v>
      </c>
      <c r="DW158" s="157"/>
      <c r="DX158" s="157">
        <f t="shared" si="168"/>
        <v>190</v>
      </c>
      <c r="DY158" s="157">
        <f t="shared" si="129"/>
        <v>103</v>
      </c>
      <c r="DZ158" s="238" t="e">
        <f>#REF!</f>
        <v>#REF!</v>
      </c>
      <c r="EN158" s="50">
        <f t="shared" si="169"/>
        <v>0.29064024390243903</v>
      </c>
      <c r="EO158" s="50">
        <f t="shared" si="170"/>
        <v>1.9474085365853659</v>
      </c>
      <c r="EP158" s="55">
        <f t="shared" si="171"/>
        <v>1.475609756097561</v>
      </c>
      <c r="EQ158" s="50">
        <f>4.656*AR158*(((BL158/2.54)^2)+((BM158/2.54)^2)+((BN158/2.54)^2)+((BO158)/2.54^2)+((BP158/2.54)^2)+((BQ158/2.54)^2)+((BR158/2.54)^2)+((BS158/2.54)^2)+((BT158/2.54)^2)+((BU158/2.54)^2)+((BV158/2.54)^2)+((BW158/2.54)^2)+((BX158/2.54)^2)+((BY158/2.54)^2)+((BZ158/2.54)^2))/(BI158*3.28)</f>
        <v>0</v>
      </c>
      <c r="ER158" s="50">
        <f>3.492*AR158*((CA158/2.54)^2 + (CB158/2.54)^2 + (CC158/2.54)^2 + (CD158/2.54)^2 + (CE158/2.54)^2 + (CF158/2.54)^2 + (CG158/2.54)^2 +(CH158/2.54)^2 +(CI158/2.54)^2 + (CJ158/2.54)^2 +(CK158/2.54)^2 + (CL158/2.54)^2 +(CM158/2.54)^2 + (CN158/2.54)^2 + (CO158/2.54)^2)/(BI158*3.28)</f>
        <v>0</v>
      </c>
      <c r="ES158" s="50">
        <f t="shared" si="130"/>
        <v>0</v>
      </c>
      <c r="ET158" s="50">
        <f t="shared" si="131"/>
        <v>0</v>
      </c>
      <c r="EU158" s="50">
        <f t="shared" si="132"/>
        <v>0</v>
      </c>
      <c r="EV158" s="56">
        <f t="shared" si="172"/>
        <v>3.713658536585366</v>
      </c>
      <c r="EW158" s="56">
        <f t="shared" si="173"/>
        <v>0</v>
      </c>
      <c r="EX158" s="56">
        <f t="shared" si="124"/>
        <v>9.0136777566646682</v>
      </c>
      <c r="EY158" s="56">
        <f t="shared" si="125"/>
        <v>6.7329233587337312</v>
      </c>
      <c r="EZ158" s="56">
        <f t="shared" si="174"/>
        <v>3.713658536585366</v>
      </c>
      <c r="FA158" s="56"/>
      <c r="FB158" s="56"/>
      <c r="FC158" s="56"/>
      <c r="FD158" s="54"/>
    </row>
    <row r="159" spans="1:160" ht="18" customHeight="1">
      <c r="A159" s="6"/>
      <c r="B159">
        <v>190</v>
      </c>
      <c r="C159" s="66" t="s">
        <v>391</v>
      </c>
      <c r="D159">
        <v>102</v>
      </c>
      <c r="E159" s="171">
        <v>2009</v>
      </c>
      <c r="F159">
        <v>103</v>
      </c>
      <c r="G159" s="144">
        <v>1.1028783149999999</v>
      </c>
      <c r="H159" s="144">
        <v>26.152818615000005</v>
      </c>
      <c r="I159" s="144"/>
      <c r="J159" s="144"/>
      <c r="K159" s="144">
        <v>4.656813315</v>
      </c>
      <c r="L159" s="144">
        <v>41.669750430000001</v>
      </c>
      <c r="M159" s="144"/>
      <c r="N159" s="232"/>
      <c r="O159" s="232"/>
      <c r="P159" s="144"/>
      <c r="Q159" s="230">
        <f t="shared" si="128"/>
        <v>73.582260675000015</v>
      </c>
      <c r="R159" s="52">
        <f t="shared" si="133"/>
        <v>0.97600920345669973</v>
      </c>
      <c r="S159" s="52">
        <f t="shared" si="134"/>
        <v>1.4537660648885056</v>
      </c>
      <c r="T159" s="52">
        <f t="shared" si="135"/>
        <v>1.426379015104716</v>
      </c>
      <c r="U159" s="52">
        <f t="shared" si="136"/>
        <v>8.1721273220449323E-2</v>
      </c>
      <c r="V159" s="52">
        <f t="shared" si="137"/>
        <v>1.3315159419400373</v>
      </c>
      <c r="W159" s="52">
        <f t="shared" si="138"/>
        <v>16.415829104964502</v>
      </c>
      <c r="X159" s="52">
        <f t="shared" si="139"/>
        <v>78.151063080636305</v>
      </c>
      <c r="Y159" s="52">
        <f t="shared" si="140"/>
        <v>1.0258128995158111</v>
      </c>
      <c r="Z159" s="52">
        <f t="shared" si="141"/>
        <v>1.0206328717373292</v>
      </c>
      <c r="AA159" s="52">
        <f t="shared" si="142"/>
        <v>1.029217244540034</v>
      </c>
      <c r="AB159" s="52">
        <f t="shared" si="143"/>
        <v>1.0447601911138209</v>
      </c>
      <c r="AC159" s="52">
        <f t="shared" si="144"/>
        <v>0.59223222650803664</v>
      </c>
      <c r="AD159" s="52">
        <f t="shared" si="145"/>
        <v>0.58090685402687914</v>
      </c>
      <c r="AE159" s="52">
        <f t="shared" si="146"/>
        <v>0.56852172845666638</v>
      </c>
      <c r="AF159" s="52">
        <f t="shared" si="147"/>
        <v>0.37404007999989319</v>
      </c>
      <c r="AG159" s="52">
        <f t="shared" si="148"/>
        <v>0.36</v>
      </c>
      <c r="AH159" s="52">
        <f t="shared" si="149"/>
        <v>0.36702003999994659</v>
      </c>
      <c r="AI159" s="64" t="s">
        <v>152</v>
      </c>
      <c r="AJ159" s="62"/>
      <c r="AK159" s="62"/>
      <c r="AL159" s="45">
        <f t="shared" si="150"/>
        <v>103</v>
      </c>
      <c r="AM159" s="65"/>
      <c r="AN159" s="145" t="e">
        <f>#REF!</f>
        <v>#REF!</v>
      </c>
      <c r="AO159" s="149"/>
      <c r="AP159" s="183"/>
      <c r="AQ159" s="149"/>
      <c r="AR159" s="147">
        <f t="shared" si="151"/>
        <v>1</v>
      </c>
      <c r="AS159">
        <v>0</v>
      </c>
      <c r="AT159">
        <v>0</v>
      </c>
      <c r="AU159">
        <v>0</v>
      </c>
      <c r="AV159">
        <v>5</v>
      </c>
      <c r="AW159">
        <v>6</v>
      </c>
      <c r="AX159">
        <v>6</v>
      </c>
      <c r="AY159" s="229"/>
      <c r="AZ159" s="229"/>
      <c r="BA159" s="229"/>
      <c r="BB159" s="148"/>
      <c r="BC159">
        <v>11</v>
      </c>
      <c r="BD159">
        <v>2</v>
      </c>
      <c r="BE159">
        <v>1</v>
      </c>
      <c r="BF159" s="57">
        <v>2</v>
      </c>
      <c r="BG159" s="57">
        <v>2</v>
      </c>
      <c r="BH159" s="57">
        <v>3</v>
      </c>
      <c r="BI159" s="57">
        <v>11.3</v>
      </c>
      <c r="BJ159" s="189">
        <f t="shared" si="121"/>
        <v>102</v>
      </c>
      <c r="BK159" s="173">
        <f t="shared" si="122"/>
        <v>103</v>
      </c>
      <c r="BL159" s="87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128"/>
      <c r="CA159" s="99">
        <v>8</v>
      </c>
      <c r="CB159" s="98">
        <v>20</v>
      </c>
      <c r="CC159" s="98"/>
      <c r="CD159" s="98"/>
      <c r="CE159" s="98"/>
      <c r="CF159" s="98"/>
      <c r="CG159" s="98"/>
      <c r="CH159" s="98"/>
      <c r="CI159" s="98"/>
      <c r="CJ159" s="98"/>
      <c r="CK159" s="98"/>
      <c r="CL159" s="98"/>
      <c r="CM159" s="62"/>
      <c r="CN159" s="62"/>
      <c r="CO159" s="128"/>
      <c r="CP159" s="88"/>
      <c r="CQ159" s="88"/>
      <c r="CR159" s="63"/>
      <c r="CS159" s="63"/>
      <c r="CT159" s="63"/>
      <c r="CU159" s="63"/>
      <c r="CV159" s="88"/>
      <c r="CW159" s="63"/>
      <c r="CX159" s="63"/>
      <c r="CY159" s="63"/>
      <c r="CZ159" s="63"/>
      <c r="DA159" s="88"/>
      <c r="DB159" s="63"/>
      <c r="DC159" s="63"/>
      <c r="DD159" s="63"/>
      <c r="DE159" s="63"/>
      <c r="DF159" s="131"/>
      <c r="DG159" s="254">
        <f t="shared" si="152"/>
        <v>190</v>
      </c>
      <c r="DH159" s="254" t="str">
        <f t="shared" si="153"/>
        <v>Thin</v>
      </c>
      <c r="DI159" s="254">
        <f t="shared" si="154"/>
        <v>102</v>
      </c>
      <c r="DJ159" s="254">
        <f t="shared" si="155"/>
        <v>103</v>
      </c>
      <c r="DK159" s="121">
        <f t="shared" si="156"/>
        <v>36.344151622212635</v>
      </c>
      <c r="DL159" s="121">
        <f t="shared" si="157"/>
        <v>29.280276103700992</v>
      </c>
      <c r="DM159" s="121">
        <f t="shared" si="158"/>
        <v>78.450845830759377</v>
      </c>
      <c r="DN159" s="121">
        <f t="shared" si="159"/>
        <v>0.33695597784892806</v>
      </c>
      <c r="DO159" s="121">
        <f t="shared" si="160"/>
        <v>0.97417635110766054</v>
      </c>
      <c r="DP159" s="121">
        <f t="shared" si="161"/>
        <v>3.9510347483142154</v>
      </c>
      <c r="DQ159" s="121">
        <f t="shared" si="162"/>
        <v>0</v>
      </c>
      <c r="DR159" s="121">
        <f t="shared" si="163"/>
        <v>19.057846020122771</v>
      </c>
      <c r="DS159" s="121">
        <f t="shared" si="164"/>
        <v>0</v>
      </c>
      <c r="DT159" s="121">
        <f t="shared" si="165"/>
        <v>0</v>
      </c>
      <c r="DU159" s="121">
        <f t="shared" si="166"/>
        <v>0</v>
      </c>
      <c r="DV159" s="122">
        <f t="shared" si="167"/>
        <v>3</v>
      </c>
      <c r="DW159" s="157"/>
      <c r="DX159" s="157">
        <f t="shared" si="168"/>
        <v>190</v>
      </c>
      <c r="DY159" s="157">
        <f t="shared" si="129"/>
        <v>328</v>
      </c>
      <c r="DZ159" s="238" t="e">
        <f>#REF!</f>
        <v>#REF!</v>
      </c>
      <c r="EN159" s="50">
        <f t="shared" si="169"/>
        <v>0.15985213414634147</v>
      </c>
      <c r="EO159" s="50">
        <f t="shared" si="170"/>
        <v>0.55640243902439024</v>
      </c>
      <c r="EP159" s="55">
        <f t="shared" si="171"/>
        <v>1.475609756097561</v>
      </c>
      <c r="EQ159" s="50">
        <f>4.656*AR159*(((BL159/2.54)^2)+((BM159/2.54)^2)+((BN159/2.54)^2)+((BO159)/2.54^2)+((BP159/2.54)^2)+((BQ159/2.54)^2)+((BR159/2.54)^2)+((BS159/2.54)^2)+((BT159/2.54)^2)+((BU159/2.54)^2)+((BV159/2.54)^2)+((BW159/2.54)^2)+((BX159/2.54)^2)+((BY159/2.54)^2)+((BZ159/2.54)^2))/(BI159*3.28)</f>
        <v>0</v>
      </c>
      <c r="ER159" s="50">
        <f>3.492*AR159*((CA159/2.54)^2 + (CB159/2.54)^2 + (CC159/2.54)^2 + (CD159/2.54)^2 + (CE159/2.54)^2 + (CF159/2.54)^2 + (CG159/2.54)^2 +(CH159/2.54)^2 +(CI159/2.54)^2 + (CJ159/2.54)^2 +(CK159/2.54)^2 + (CL159/2.54)^2 +(CM159/2.54)^2 + (CN159/2.54)^2 + (CO159/2.54)^2)/(BI159*3.28)</f>
        <v>6.7759859240849503</v>
      </c>
      <c r="ES159" s="50">
        <f t="shared" si="130"/>
        <v>0</v>
      </c>
      <c r="ET159" s="50">
        <f t="shared" si="131"/>
        <v>0</v>
      </c>
      <c r="EU159" s="50">
        <f t="shared" si="132"/>
        <v>0</v>
      </c>
      <c r="EV159" s="56">
        <f t="shared" si="172"/>
        <v>2.1918643292682924</v>
      </c>
      <c r="EW159" s="56">
        <f t="shared" si="173"/>
        <v>6.7759859240849503</v>
      </c>
      <c r="EX159" s="56">
        <f t="shared" si="124"/>
        <v>16.354868229995688</v>
      </c>
      <c r="EY159" s="56">
        <f t="shared" si="125"/>
        <v>13.176124246665447</v>
      </c>
      <c r="EZ159" s="56">
        <f t="shared" si="174"/>
        <v>8.9678502533532427</v>
      </c>
      <c r="FA159" s="56"/>
      <c r="FB159" s="56"/>
      <c r="FC159" s="56"/>
      <c r="FD159" s="54"/>
    </row>
    <row r="160" spans="1:160" ht="18" customHeight="1">
      <c r="A160" s="6"/>
      <c r="B160">
        <v>190</v>
      </c>
      <c r="C160" s="66" t="s">
        <v>391</v>
      </c>
      <c r="D160">
        <v>102</v>
      </c>
      <c r="E160" s="171">
        <v>2009</v>
      </c>
      <c r="F160">
        <v>328</v>
      </c>
      <c r="G160" s="144">
        <v>1.1028783149999999</v>
      </c>
      <c r="H160" s="144">
        <v>26.152818615000005</v>
      </c>
      <c r="I160" s="144"/>
      <c r="J160" s="144"/>
      <c r="K160" s="144">
        <v>4.656813315</v>
      </c>
      <c r="L160" s="144">
        <v>41.669750430000001</v>
      </c>
      <c r="M160" s="144"/>
      <c r="N160" s="232"/>
      <c r="O160" s="232"/>
      <c r="P160" s="83"/>
      <c r="Q160" s="230">
        <f t="shared" si="128"/>
        <v>73.582260675000015</v>
      </c>
      <c r="R160" s="52">
        <f t="shared" si="133"/>
        <v>0.97600920345669973</v>
      </c>
      <c r="S160" s="52">
        <f t="shared" si="134"/>
        <v>1.4537660648885056</v>
      </c>
      <c r="T160" s="52">
        <f t="shared" si="135"/>
        <v>1.426379015104716</v>
      </c>
      <c r="U160" s="52">
        <f t="shared" si="136"/>
        <v>8.1721273220449323E-2</v>
      </c>
      <c r="V160" s="52">
        <f t="shared" si="137"/>
        <v>1.3315159419400373</v>
      </c>
      <c r="W160" s="52">
        <f t="shared" si="138"/>
        <v>16.415829104964502</v>
      </c>
      <c r="X160" s="52">
        <f t="shared" si="139"/>
        <v>78.151063080636305</v>
      </c>
      <c r="Y160" s="52">
        <f t="shared" si="140"/>
        <v>1.0258128995158111</v>
      </c>
      <c r="Z160" s="52">
        <f t="shared" si="141"/>
        <v>1.0206328717373292</v>
      </c>
      <c r="AA160" s="52">
        <f t="shared" si="142"/>
        <v>1.029217244540034</v>
      </c>
      <c r="AB160" s="52">
        <f t="shared" si="143"/>
        <v>1.0447601911138209</v>
      </c>
      <c r="AC160" s="52">
        <f t="shared" si="144"/>
        <v>0.59223222650803664</v>
      </c>
      <c r="AD160" s="52">
        <f t="shared" si="145"/>
        <v>0.58090685402687914</v>
      </c>
      <c r="AE160" s="52">
        <f t="shared" si="146"/>
        <v>0.56852172845666638</v>
      </c>
      <c r="AF160" s="52">
        <f t="shared" si="147"/>
        <v>0.37404007999989319</v>
      </c>
      <c r="AG160" s="52">
        <f t="shared" si="148"/>
        <v>0.36</v>
      </c>
      <c r="AH160" s="52">
        <f t="shared" si="149"/>
        <v>0.36702003999994659</v>
      </c>
      <c r="AI160" s="64" t="s">
        <v>152</v>
      </c>
      <c r="AJ160" s="62"/>
      <c r="AK160" s="62"/>
      <c r="AL160" s="45">
        <f t="shared" si="150"/>
        <v>328</v>
      </c>
      <c r="AM160" s="65"/>
      <c r="AN160" s="145" t="e">
        <f>#REF!</f>
        <v>#REF!</v>
      </c>
      <c r="AO160" s="149"/>
      <c r="AP160" s="183"/>
      <c r="AQ160" s="149"/>
      <c r="AR160" s="147">
        <f t="shared" si="151"/>
        <v>1</v>
      </c>
      <c r="AS160">
        <v>3</v>
      </c>
      <c r="AT160">
        <v>1</v>
      </c>
      <c r="AU160">
        <v>1</v>
      </c>
      <c r="AV160">
        <v>5</v>
      </c>
      <c r="AW160">
        <v>3</v>
      </c>
      <c r="AX160">
        <v>3</v>
      </c>
      <c r="AY160" s="229"/>
      <c r="AZ160" s="229"/>
      <c r="BA160" s="229"/>
      <c r="BB160" s="148"/>
      <c r="BC160">
        <v>11</v>
      </c>
      <c r="BD160">
        <v>1</v>
      </c>
      <c r="BE160">
        <v>2</v>
      </c>
      <c r="BF160" s="57">
        <v>2</v>
      </c>
      <c r="BG160" s="57">
        <v>2</v>
      </c>
      <c r="BH160" s="57">
        <v>3</v>
      </c>
      <c r="BI160" s="57">
        <v>11.3</v>
      </c>
      <c r="BJ160" s="189">
        <f t="shared" ref="BJ160:BJ223" si="175">D160</f>
        <v>102</v>
      </c>
      <c r="BK160" s="173">
        <f t="shared" ref="BK160:BK223" si="176">F160</f>
        <v>328</v>
      </c>
      <c r="BL160" s="87">
        <v>12</v>
      </c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128"/>
      <c r="CA160" s="99">
        <v>14</v>
      </c>
      <c r="CB160" s="98"/>
      <c r="CC160" s="98"/>
      <c r="CD160" s="98"/>
      <c r="CE160" s="98"/>
      <c r="CF160" s="98"/>
      <c r="CG160" s="98"/>
      <c r="CH160" s="98"/>
      <c r="CI160" s="98"/>
      <c r="CJ160" s="98"/>
      <c r="CK160" s="98"/>
      <c r="CL160" s="98"/>
      <c r="CM160" s="62"/>
      <c r="CN160" s="62"/>
      <c r="CO160" s="128"/>
      <c r="CP160" s="88"/>
      <c r="CQ160" s="88"/>
      <c r="CR160" s="63"/>
      <c r="CS160" s="63"/>
      <c r="CT160" s="63"/>
      <c r="CU160" s="63"/>
      <c r="CV160" s="88"/>
      <c r="CW160" s="63"/>
      <c r="CX160" s="63"/>
      <c r="CY160" s="63"/>
      <c r="CZ160" s="63"/>
      <c r="DA160" s="88"/>
      <c r="DB160" s="63"/>
      <c r="DC160" s="63"/>
      <c r="DD160" s="63"/>
      <c r="DE160" s="63"/>
      <c r="DF160" s="131"/>
      <c r="DG160" s="254">
        <f t="shared" si="152"/>
        <v>190</v>
      </c>
      <c r="DH160" s="254" t="str">
        <f t="shared" si="153"/>
        <v>Thin</v>
      </c>
      <c r="DI160" s="254">
        <f t="shared" si="154"/>
        <v>102</v>
      </c>
      <c r="DJ160" s="254">
        <f t="shared" si="155"/>
        <v>328</v>
      </c>
      <c r="DK160" s="121">
        <f t="shared" si="156"/>
        <v>58.150642595540219</v>
      </c>
      <c r="DL160" s="121">
        <f t="shared" si="157"/>
        <v>19.520184069133993</v>
      </c>
      <c r="DM160" s="121">
        <f t="shared" si="158"/>
        <v>85.58274090628295</v>
      </c>
      <c r="DN160" s="121">
        <f t="shared" si="159"/>
        <v>0.33695597784892806</v>
      </c>
      <c r="DO160" s="121">
        <f t="shared" si="160"/>
        <v>0.48708817555383027</v>
      </c>
      <c r="DP160" s="121">
        <f t="shared" si="161"/>
        <v>7.9020694966284308</v>
      </c>
      <c r="DQ160" s="121">
        <f t="shared" si="162"/>
        <v>6.145170905165835</v>
      </c>
      <c r="DR160" s="121">
        <f t="shared" si="163"/>
        <v>8.0502970257415161</v>
      </c>
      <c r="DS160" s="121">
        <f t="shared" si="164"/>
        <v>0</v>
      </c>
      <c r="DT160" s="121">
        <f t="shared" si="165"/>
        <v>0</v>
      </c>
      <c r="DU160" s="121">
        <f t="shared" si="166"/>
        <v>0</v>
      </c>
      <c r="DV160" s="122">
        <f t="shared" si="167"/>
        <v>2</v>
      </c>
      <c r="DW160" s="157"/>
      <c r="DX160" s="157">
        <f t="shared" si="168"/>
        <v>190</v>
      </c>
      <c r="DY160" s="157">
        <f t="shared" si="129"/>
        <v>129</v>
      </c>
      <c r="DZ160" s="238" t="e">
        <f>#REF!</f>
        <v>#REF!</v>
      </c>
      <c r="EN160" s="50"/>
      <c r="EO160" s="50"/>
      <c r="EP160" s="55"/>
      <c r="EQ160" s="50"/>
      <c r="ER160" s="50"/>
      <c r="ES160" s="50">
        <f t="shared" si="130"/>
        <v>0</v>
      </c>
      <c r="ET160" s="50">
        <f t="shared" si="131"/>
        <v>0</v>
      </c>
      <c r="EU160" s="50">
        <f t="shared" si="132"/>
        <v>0</v>
      </c>
      <c r="EV160" s="56"/>
      <c r="EW160" s="56"/>
      <c r="EX160" s="56">
        <f t="shared" si="124"/>
        <v>26.167789167993099</v>
      </c>
      <c r="EY160" s="56">
        <f t="shared" si="125"/>
        <v>8.7840828311102968</v>
      </c>
      <c r="EZ160" s="56"/>
      <c r="FA160" s="56"/>
      <c r="FB160" s="56"/>
      <c r="FC160" s="56"/>
      <c r="FD160" s="54"/>
    </row>
    <row r="161" spans="1:160" ht="18" customHeight="1">
      <c r="A161" s="6"/>
      <c r="B161">
        <v>190</v>
      </c>
      <c r="C161" s="66" t="s">
        <v>391</v>
      </c>
      <c r="D161">
        <v>104</v>
      </c>
      <c r="E161" s="171">
        <v>2009</v>
      </c>
      <c r="F161">
        <v>129</v>
      </c>
      <c r="G161" s="144"/>
      <c r="H161" s="144"/>
      <c r="I161" s="144"/>
      <c r="J161" s="144">
        <v>8.919709260000003</v>
      </c>
      <c r="K161" s="144">
        <v>12.378610860000002</v>
      </c>
      <c r="L161" s="144"/>
      <c r="M161" s="144">
        <v>16.553993609999999</v>
      </c>
      <c r="N161" s="144"/>
      <c r="O161" s="144"/>
      <c r="P161" s="144"/>
      <c r="Q161" s="230">
        <f t="shared" si="128"/>
        <v>37.852313730000006</v>
      </c>
      <c r="R161" s="52">
        <f t="shared" si="133"/>
        <v>0.32064586538631124</v>
      </c>
      <c r="S161" s="52">
        <f t="shared" si="134"/>
        <v>1.5527773490791046</v>
      </c>
      <c r="T161" s="52">
        <f t="shared" si="135"/>
        <v>1.3936280751406527</v>
      </c>
      <c r="U161" s="52">
        <f t="shared" si="136"/>
        <v>0.15597262783756388</v>
      </c>
      <c r="V161" s="52">
        <f t="shared" si="137"/>
        <v>1.4139827928029804</v>
      </c>
      <c r="W161" s="52">
        <f t="shared" si="138"/>
        <v>15.490387364236291</v>
      </c>
      <c r="X161" s="52">
        <f t="shared" si="139"/>
        <v>123.96687921659841</v>
      </c>
      <c r="Y161" s="52">
        <f t="shared" si="140"/>
        <v>1.0290862113146708</v>
      </c>
      <c r="Z161" s="52">
        <f t="shared" si="141"/>
        <v>1.0279831393123138</v>
      </c>
      <c r="AA161" s="52">
        <f t="shared" si="142"/>
        <v>1.0223564502089948</v>
      </c>
      <c r="AB161" s="52">
        <f t="shared" si="143"/>
        <v>1.0190862113146708</v>
      </c>
      <c r="AC161" s="52">
        <f t="shared" si="144"/>
        <v>0.57254573352602289</v>
      </c>
      <c r="AD161" s="52">
        <f t="shared" si="145"/>
        <v>0.57144266152366585</v>
      </c>
      <c r="AE161" s="52">
        <f t="shared" si="146"/>
        <v>0.51129235531938511</v>
      </c>
      <c r="AF161" s="52">
        <f t="shared" si="147"/>
        <v>0.43768252690375231</v>
      </c>
      <c r="AG161" s="52">
        <f t="shared" si="148"/>
        <v>0.36</v>
      </c>
      <c r="AH161" s="52">
        <f t="shared" si="149"/>
        <v>0.39884126345187615</v>
      </c>
      <c r="AI161" s="64" t="s">
        <v>152</v>
      </c>
      <c r="AJ161" s="62"/>
      <c r="AK161" s="62"/>
      <c r="AL161" s="45">
        <f t="shared" si="150"/>
        <v>129</v>
      </c>
      <c r="AM161" s="65"/>
      <c r="AN161" s="145" t="e">
        <f>#REF!</f>
        <v>#REF!</v>
      </c>
      <c r="AO161" s="149"/>
      <c r="AP161" s="183"/>
      <c r="AQ161" s="149"/>
      <c r="AR161" s="147">
        <f t="shared" si="151"/>
        <v>1</v>
      </c>
      <c r="AS161">
        <v>0</v>
      </c>
      <c r="AT161">
        <v>6</v>
      </c>
      <c r="AU161">
        <v>6</v>
      </c>
      <c r="AV161">
        <v>0</v>
      </c>
      <c r="AW161">
        <v>4</v>
      </c>
      <c r="AX161">
        <v>4</v>
      </c>
      <c r="AY161" s="229"/>
      <c r="AZ161" s="229"/>
      <c r="BA161" s="229"/>
      <c r="BB161" s="148"/>
      <c r="BC161">
        <v>6</v>
      </c>
      <c r="BD161">
        <v>2</v>
      </c>
      <c r="BE161">
        <v>3</v>
      </c>
      <c r="BF161" s="57">
        <v>2</v>
      </c>
      <c r="BG161" s="57">
        <v>2</v>
      </c>
      <c r="BH161" s="57">
        <v>3</v>
      </c>
      <c r="BI161" s="57">
        <v>11.3</v>
      </c>
      <c r="BJ161" s="189">
        <f t="shared" si="175"/>
        <v>104</v>
      </c>
      <c r="BK161" s="173">
        <f t="shared" si="176"/>
        <v>129</v>
      </c>
      <c r="BL161" s="87">
        <v>10</v>
      </c>
      <c r="BM161" s="62">
        <v>13</v>
      </c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128"/>
      <c r="CA161" s="99"/>
      <c r="CB161" s="98"/>
      <c r="CC161" s="98"/>
      <c r="CD161" s="98"/>
      <c r="CE161" s="98"/>
      <c r="CF161" s="98"/>
      <c r="CG161" s="98"/>
      <c r="CH161" s="98"/>
      <c r="CI161" s="98"/>
      <c r="CJ161" s="98"/>
      <c r="CK161" s="98"/>
      <c r="CL161" s="98"/>
      <c r="CM161" s="62"/>
      <c r="CN161" s="62"/>
      <c r="CO161" s="128"/>
      <c r="CP161" s="88"/>
      <c r="CQ161" s="88"/>
      <c r="CR161" s="63"/>
      <c r="CS161" s="63"/>
      <c r="CT161" s="63"/>
      <c r="CU161" s="63"/>
      <c r="CV161" s="88"/>
      <c r="CW161" s="63"/>
      <c r="CX161" s="63"/>
      <c r="CY161" s="63"/>
      <c r="CZ161" s="63"/>
      <c r="DA161" s="88"/>
      <c r="DB161" s="63"/>
      <c r="DC161" s="63"/>
      <c r="DD161" s="63"/>
      <c r="DE161" s="63"/>
      <c r="DF161" s="131"/>
      <c r="DG161" s="254">
        <f t="shared" si="152"/>
        <v>190</v>
      </c>
      <c r="DH161" s="254" t="str">
        <f t="shared" si="153"/>
        <v>Thin</v>
      </c>
      <c r="DI161" s="254">
        <f t="shared" si="154"/>
        <v>104</v>
      </c>
      <c r="DJ161" s="254">
        <f t="shared" si="155"/>
        <v>129</v>
      </c>
      <c r="DK161" s="121">
        <f t="shared" si="156"/>
        <v>0</v>
      </c>
      <c r="DL161" s="121">
        <f t="shared" si="157"/>
        <v>16.032293269315563</v>
      </c>
      <c r="DM161" s="121">
        <f t="shared" si="158"/>
        <v>69.681403757032626</v>
      </c>
      <c r="DN161" s="121">
        <f t="shared" si="159"/>
        <v>0.34020974196968423</v>
      </c>
      <c r="DO161" s="121">
        <f t="shared" si="160"/>
        <v>1.0249860047538282</v>
      </c>
      <c r="DP161" s="121">
        <f t="shared" si="161"/>
        <v>9.9919229996471497</v>
      </c>
      <c r="DQ161" s="121">
        <f t="shared" si="162"/>
        <v>13.102649714443073</v>
      </c>
      <c r="DR161" s="121">
        <f t="shared" si="163"/>
        <v>0</v>
      </c>
      <c r="DS161" s="121">
        <f t="shared" si="164"/>
        <v>0</v>
      </c>
      <c r="DT161" s="121">
        <f t="shared" si="165"/>
        <v>0</v>
      </c>
      <c r="DU161" s="121">
        <f t="shared" si="166"/>
        <v>0</v>
      </c>
      <c r="DV161" s="122">
        <f t="shared" si="167"/>
        <v>5</v>
      </c>
      <c r="DW161" s="157"/>
      <c r="DX161" s="157">
        <f t="shared" si="168"/>
        <v>190</v>
      </c>
      <c r="DY161" s="157">
        <f t="shared" si="129"/>
        <v>200</v>
      </c>
      <c r="DZ161" s="238" t="e">
        <f>#REF!</f>
        <v>#REF!</v>
      </c>
      <c r="EN161" s="50">
        <f t="shared" si="169"/>
        <v>8.7192073170731701E-2</v>
      </c>
      <c r="EO161" s="50">
        <f t="shared" si="170"/>
        <v>0.55640243902439024</v>
      </c>
      <c r="EP161" s="55">
        <f t="shared" si="171"/>
        <v>4.4268292682926829</v>
      </c>
      <c r="EQ161" s="50">
        <f>4.656*AR161*(((BL161/2.54)^2)+((BM161/2.54)^2)+((BN161/2.54)^2)+((BO161)/2.54^2)+((BP161/2.54)^2)+((BQ161/2.54)^2)+((BR161/2.54)^2)+((BS161/2.54)^2)+((BT161/2.54)^2)+((BU161/2.54)^2)+((BV161/2.54)^2)+((BW161/2.54)^2)+((BX161/2.54)^2)+((BY161/2.54)^2)+((BZ161/2.54)^2))/(BI161*3.28)</f>
        <v>5.2377592344219863</v>
      </c>
      <c r="ER161" s="50">
        <f>3.492*AR161*((CA161/2.54)^2 + (CB161/2.54)^2 + (CC161/2.54)^2 + (CD161/2.54)^2 + (CE161/2.54)^2 + (CF161/2.54)^2 + (CG161/2.54)^2 +(CH161/2.54)^2 +(CI161/2.54)^2 + (CJ161/2.54)^2 +(CK161/2.54)^2 + (CL161/2.54)^2 +(CM161/2.54)^2 + (CN161/2.54)^2 + (CO161/2.54)^2)/(BI161*3.28)</f>
        <v>0</v>
      </c>
      <c r="ES161" s="50">
        <f t="shared" si="130"/>
        <v>0</v>
      </c>
      <c r="ET161" s="50">
        <f t="shared" si="131"/>
        <v>0</v>
      </c>
      <c r="EU161" s="50">
        <f t="shared" si="132"/>
        <v>0</v>
      </c>
      <c r="EV161" s="56">
        <f t="shared" si="172"/>
        <v>5.070423780487805</v>
      </c>
      <c r="EW161" s="56">
        <f t="shared" si="173"/>
        <v>5.2377592344219863</v>
      </c>
      <c r="EX161" s="56">
        <f t="shared" si="124"/>
        <v>0</v>
      </c>
      <c r="EY161" s="56">
        <f t="shared" si="125"/>
        <v>7.2145319711920033</v>
      </c>
      <c r="EZ161" s="56">
        <f t="shared" si="174"/>
        <v>10.30818301490979</v>
      </c>
      <c r="FA161" s="56"/>
      <c r="FB161" s="56"/>
      <c r="FC161" s="56"/>
      <c r="FD161" s="54"/>
    </row>
    <row r="162" spans="1:160" ht="18" customHeight="1">
      <c r="A162" s="6"/>
      <c r="B162">
        <v>190</v>
      </c>
      <c r="C162" s="66" t="s">
        <v>391</v>
      </c>
      <c r="D162">
        <v>104</v>
      </c>
      <c r="E162" s="171">
        <v>2009</v>
      </c>
      <c r="F162">
        <v>200</v>
      </c>
      <c r="G162" s="144"/>
      <c r="H162" s="144"/>
      <c r="I162" s="144"/>
      <c r="J162" s="144">
        <v>8.919709260000003</v>
      </c>
      <c r="K162" s="144">
        <v>12.378610860000002</v>
      </c>
      <c r="L162" s="144"/>
      <c r="M162" s="144">
        <v>16.553993609999999</v>
      </c>
      <c r="N162" s="232"/>
      <c r="O162" s="232"/>
      <c r="P162" s="144"/>
      <c r="Q162" s="230">
        <f t="shared" si="128"/>
        <v>37.852313730000006</v>
      </c>
      <c r="R162" s="52">
        <f t="shared" si="133"/>
        <v>0.32064586538631124</v>
      </c>
      <c r="S162" s="52">
        <f t="shared" si="134"/>
        <v>1.5527773490791046</v>
      </c>
      <c r="T162" s="52">
        <f t="shared" si="135"/>
        <v>1.3936280751406527</v>
      </c>
      <c r="U162" s="52">
        <f t="shared" si="136"/>
        <v>0.15597262783756388</v>
      </c>
      <c r="V162" s="52">
        <f t="shared" si="137"/>
        <v>1.4139827928029804</v>
      </c>
      <c r="W162" s="52">
        <f t="shared" si="138"/>
        <v>15.490387364236291</v>
      </c>
      <c r="X162" s="52">
        <f t="shared" si="139"/>
        <v>123.96687921659841</v>
      </c>
      <c r="Y162" s="52">
        <f t="shared" si="140"/>
        <v>1.0290862113146708</v>
      </c>
      <c r="Z162" s="52">
        <f t="shared" si="141"/>
        <v>1.0279831393123138</v>
      </c>
      <c r="AA162" s="52">
        <f t="shared" si="142"/>
        <v>1.0223564502089948</v>
      </c>
      <c r="AB162" s="52">
        <f t="shared" si="143"/>
        <v>1.0190862113146708</v>
      </c>
      <c r="AC162" s="52">
        <f t="shared" si="144"/>
        <v>0.57254573352602289</v>
      </c>
      <c r="AD162" s="52">
        <f t="shared" si="145"/>
        <v>0.57144266152366585</v>
      </c>
      <c r="AE162" s="52">
        <f t="shared" si="146"/>
        <v>0.51129235531938511</v>
      </c>
      <c r="AF162" s="52">
        <f t="shared" si="147"/>
        <v>0.43768252690375231</v>
      </c>
      <c r="AG162" s="52">
        <f t="shared" si="148"/>
        <v>0.36</v>
      </c>
      <c r="AH162" s="52">
        <f t="shared" si="149"/>
        <v>0.39884126345187615</v>
      </c>
      <c r="AI162" s="64" t="s">
        <v>152</v>
      </c>
      <c r="AJ162" s="62"/>
      <c r="AK162" s="62"/>
      <c r="AL162" s="45">
        <f t="shared" si="150"/>
        <v>200</v>
      </c>
      <c r="AM162" s="65"/>
      <c r="AN162" s="145" t="e">
        <f>#REF!</f>
        <v>#REF!</v>
      </c>
      <c r="AO162" s="149"/>
      <c r="AP162" s="183"/>
      <c r="AQ162" s="149"/>
      <c r="AR162" s="147">
        <f t="shared" si="151"/>
        <v>1</v>
      </c>
      <c r="AS162">
        <v>0</v>
      </c>
      <c r="AT162">
        <v>0</v>
      </c>
      <c r="AU162">
        <v>9</v>
      </c>
      <c r="AV162">
        <v>1</v>
      </c>
      <c r="AW162">
        <v>6</v>
      </c>
      <c r="AX162">
        <v>6</v>
      </c>
      <c r="AY162" s="229"/>
      <c r="AZ162" s="229"/>
      <c r="BA162" s="229"/>
      <c r="BB162" s="148"/>
      <c r="BC162">
        <v>9</v>
      </c>
      <c r="BD162">
        <v>8</v>
      </c>
      <c r="BE162">
        <v>0</v>
      </c>
      <c r="BF162" s="57">
        <v>2</v>
      </c>
      <c r="BG162" s="57">
        <v>2</v>
      </c>
      <c r="BH162" s="57">
        <v>3</v>
      </c>
      <c r="BI162" s="57">
        <v>11.3</v>
      </c>
      <c r="BJ162" s="189">
        <f t="shared" si="175"/>
        <v>104</v>
      </c>
      <c r="BK162" s="173">
        <f t="shared" si="176"/>
        <v>200</v>
      </c>
      <c r="BL162" s="87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128"/>
      <c r="CA162" s="99">
        <v>10</v>
      </c>
      <c r="CB162" s="98">
        <v>19</v>
      </c>
      <c r="CC162" s="98"/>
      <c r="CD162" s="98"/>
      <c r="CE162" s="98"/>
      <c r="CF162" s="98"/>
      <c r="CG162" s="98"/>
      <c r="CH162" s="98"/>
      <c r="CI162" s="98"/>
      <c r="CJ162" s="98"/>
      <c r="CK162" s="98"/>
      <c r="CL162" s="98"/>
      <c r="CM162" s="62"/>
      <c r="CN162" s="62"/>
      <c r="CO162" s="128"/>
      <c r="CP162" s="88"/>
      <c r="CQ162" s="88"/>
      <c r="CR162" s="63"/>
      <c r="CS162" s="63"/>
      <c r="CT162" s="63"/>
      <c r="CU162" s="63"/>
      <c r="CV162" s="88"/>
      <c r="CW162" s="63"/>
      <c r="CX162" s="63"/>
      <c r="CY162" s="63"/>
      <c r="CZ162" s="63"/>
      <c r="DA162" s="88"/>
      <c r="DB162" s="63"/>
      <c r="DC162" s="63"/>
      <c r="DD162" s="63"/>
      <c r="DE162" s="63"/>
      <c r="DF162" s="131"/>
      <c r="DG162" s="254">
        <f t="shared" si="152"/>
        <v>190</v>
      </c>
      <c r="DH162" s="254" t="str">
        <f t="shared" si="153"/>
        <v>Thin</v>
      </c>
      <c r="DI162" s="254">
        <f t="shared" si="154"/>
        <v>104</v>
      </c>
      <c r="DJ162" s="254">
        <f t="shared" si="155"/>
        <v>200</v>
      </c>
      <c r="DK162" s="121">
        <f t="shared" si="156"/>
        <v>7.7638867453955225</v>
      </c>
      <c r="DL162" s="121">
        <f t="shared" si="157"/>
        <v>9.6193759615893377</v>
      </c>
      <c r="DM162" s="121">
        <f t="shared" si="158"/>
        <v>48.776982629922841</v>
      </c>
      <c r="DN162" s="121">
        <f t="shared" si="159"/>
        <v>0.5103146129545264</v>
      </c>
      <c r="DO162" s="121">
        <f t="shared" si="160"/>
        <v>4.0999440190153127</v>
      </c>
      <c r="DP162" s="121">
        <f t="shared" si="161"/>
        <v>0</v>
      </c>
      <c r="DQ162" s="121">
        <f t="shared" si="162"/>
        <v>0</v>
      </c>
      <c r="DR162" s="121">
        <f t="shared" si="163"/>
        <v>18.469326882756803</v>
      </c>
      <c r="DS162" s="121">
        <f t="shared" si="164"/>
        <v>0</v>
      </c>
      <c r="DT162" s="121">
        <f t="shared" si="165"/>
        <v>0</v>
      </c>
      <c r="DU162" s="121">
        <f t="shared" si="166"/>
        <v>0</v>
      </c>
      <c r="DV162" s="122">
        <f t="shared" si="167"/>
        <v>7.5</v>
      </c>
      <c r="DW162" s="157"/>
      <c r="DX162" s="157">
        <f t="shared" si="168"/>
        <v>190</v>
      </c>
      <c r="DY162" s="157">
        <f t="shared" si="129"/>
        <v>168</v>
      </c>
      <c r="DZ162" s="238" t="e">
        <f>#REF!</f>
        <v>#REF!</v>
      </c>
      <c r="EN162" s="50">
        <f t="shared" si="169"/>
        <v>0.13078810975609756</v>
      </c>
      <c r="EO162" s="50">
        <f t="shared" si="170"/>
        <v>2.225609756097561</v>
      </c>
      <c r="EP162" s="55">
        <f t="shared" si="171"/>
        <v>0</v>
      </c>
      <c r="EQ162" s="50">
        <f>4.656*AR162*(((BL162/2.54)^2)+((BM162/2.54)^2)+((BN162/2.54)^2)+((BO162)/2.54^2)+((BP162/2.54)^2)+((BQ162/2.54)^2)+((BR162/2.54)^2)+((BS162/2.54)^2)+((BT162/2.54)^2)+((BU162/2.54)^2)+((BV162/2.54)^2)+((BW162/2.54)^2)+((BX162/2.54)^2)+((BY162/2.54)^2)+((BZ162/2.54)^2))/(BI162*3.28)</f>
        <v>0</v>
      </c>
      <c r="ER162" s="50">
        <f>3.492*AR162*((CA162/2.54)^2 + (CB162/2.54)^2 + (CC162/2.54)^2 + (CD162/2.54)^2 + (CE162/2.54)^2 + (CF162/2.54)^2 + (CG162/2.54)^2 +(CH162/2.54)^2 +(CI162/2.54)^2 + (CJ162/2.54)^2 +(CK162/2.54)^2 + (CL162/2.54)^2 +(CM162/2.54)^2 + (CN162/2.54)^2 + (CO162/2.54)^2)/(BI162*3.28)</f>
        <v>6.732175670265435</v>
      </c>
      <c r="ES162" s="50">
        <f t="shared" si="130"/>
        <v>0</v>
      </c>
      <c r="ET162" s="50">
        <f t="shared" si="131"/>
        <v>0</v>
      </c>
      <c r="EU162" s="50">
        <f t="shared" si="132"/>
        <v>0</v>
      </c>
      <c r="EV162" s="56">
        <f t="shared" si="172"/>
        <v>2.3563978658536584</v>
      </c>
      <c r="EW162" s="56">
        <f t="shared" si="173"/>
        <v>6.732175670265435</v>
      </c>
      <c r="EX162" s="56">
        <f t="shared" ref="EX162:EX225" si="177">DK162*0.45</f>
        <v>3.4937490354279852</v>
      </c>
      <c r="EY162" s="56">
        <f t="shared" ref="EY162:EY225" si="178">DL162*0.45</f>
        <v>4.3287191827152025</v>
      </c>
      <c r="EZ162" s="56">
        <f t="shared" si="174"/>
        <v>9.0885735361190925</v>
      </c>
      <c r="FA162" s="56"/>
      <c r="FB162" s="56"/>
      <c r="FC162" s="56"/>
      <c r="FD162" s="54"/>
    </row>
    <row r="163" spans="1:160" ht="18" customHeight="1">
      <c r="A163" s="6"/>
      <c r="B163">
        <v>190</v>
      </c>
      <c r="C163" s="66" t="s">
        <v>391</v>
      </c>
      <c r="D163">
        <v>106</v>
      </c>
      <c r="E163" s="171">
        <v>2009</v>
      </c>
      <c r="F163">
        <v>168</v>
      </c>
      <c r="G163" s="144">
        <v>2.0867292599999998</v>
      </c>
      <c r="H163" s="144">
        <v>14.963224815</v>
      </c>
      <c r="I163" s="144"/>
      <c r="J163" s="144"/>
      <c r="K163" s="144"/>
      <c r="L163" s="144">
        <v>20.228310795000002</v>
      </c>
      <c r="M163" s="144"/>
      <c r="N163" s="232"/>
      <c r="O163" s="232"/>
      <c r="P163" s="144"/>
      <c r="Q163" s="230">
        <f t="shared" si="128"/>
        <v>37.278264870000001</v>
      </c>
      <c r="R163" s="52">
        <f t="shared" si="133"/>
        <v>1.0397855492736081</v>
      </c>
      <c r="S163" s="52">
        <f t="shared" si="134"/>
        <v>1.4730352582638861</v>
      </c>
      <c r="T163" s="52">
        <f t="shared" si="135"/>
        <v>1.458619577869988</v>
      </c>
      <c r="U163" s="52">
        <f t="shared" si="136"/>
        <v>7.3161324202211997E-2</v>
      </c>
      <c r="V163" s="52">
        <f t="shared" si="137"/>
        <v>1.3110061615053921</v>
      </c>
      <c r="W163" s="52">
        <f t="shared" si="138"/>
        <v>16.301278578208141</v>
      </c>
      <c r="X163" s="52">
        <f t="shared" si="139"/>
        <v>79.994795002744183</v>
      </c>
      <c r="Y163" s="52">
        <f t="shared" si="140"/>
        <v>1.0259860726170649</v>
      </c>
      <c r="Z163" s="52">
        <f t="shared" si="141"/>
        <v>1.02</v>
      </c>
      <c r="AA163" s="52">
        <f t="shared" si="142"/>
        <v>1.0294402289732967</v>
      </c>
      <c r="AB163" s="52">
        <f t="shared" si="143"/>
        <v>1.0463485416857603</v>
      </c>
      <c r="AC163" s="52">
        <f t="shared" si="144"/>
        <v>0.59206767543014127</v>
      </c>
      <c r="AD163" s="52">
        <f t="shared" si="145"/>
        <v>0.57798411113253079</v>
      </c>
      <c r="AE163" s="52">
        <f t="shared" si="146"/>
        <v>0.57282474841485298</v>
      </c>
      <c r="AF163" s="52">
        <f t="shared" si="147"/>
        <v>0.37240425121750043</v>
      </c>
      <c r="AG163" s="52">
        <f t="shared" si="148"/>
        <v>0.36</v>
      </c>
      <c r="AH163" s="52">
        <f t="shared" si="149"/>
        <v>0.36620212560875021</v>
      </c>
      <c r="AI163" s="64" t="s">
        <v>152</v>
      </c>
      <c r="AJ163" s="62"/>
      <c r="AK163" s="62"/>
      <c r="AL163" s="45">
        <f t="shared" si="150"/>
        <v>168</v>
      </c>
      <c r="AM163" s="65"/>
      <c r="AN163" s="145" t="e">
        <f>#REF!</f>
        <v>#REF!</v>
      </c>
      <c r="AO163" s="149"/>
      <c r="AP163" s="183"/>
      <c r="AQ163" s="149"/>
      <c r="AR163" s="147">
        <f t="shared" si="151"/>
        <v>1</v>
      </c>
      <c r="AS163">
        <v>3</v>
      </c>
      <c r="AT163">
        <v>2</v>
      </c>
      <c r="AU163">
        <v>2</v>
      </c>
      <c r="AV163">
        <v>8</v>
      </c>
      <c r="AW163">
        <v>1</v>
      </c>
      <c r="AX163">
        <v>3</v>
      </c>
      <c r="AY163" s="229"/>
      <c r="AZ163" s="229"/>
      <c r="BA163" s="229"/>
      <c r="BB163" s="148"/>
      <c r="BC163">
        <v>14</v>
      </c>
      <c r="BD163">
        <v>4</v>
      </c>
      <c r="BE163">
        <v>0</v>
      </c>
      <c r="BF163" s="57">
        <v>2</v>
      </c>
      <c r="BG163" s="57">
        <v>2</v>
      </c>
      <c r="BH163" s="57">
        <v>3</v>
      </c>
      <c r="BI163" s="57">
        <v>11.3</v>
      </c>
      <c r="BJ163" s="189">
        <f t="shared" si="175"/>
        <v>106</v>
      </c>
      <c r="BK163" s="173">
        <f t="shared" si="176"/>
        <v>168</v>
      </c>
      <c r="BL163" s="87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128"/>
      <c r="CA163" s="99"/>
      <c r="CB163" s="98"/>
      <c r="CC163" s="98"/>
      <c r="CD163" s="98"/>
      <c r="CE163" s="98"/>
      <c r="CF163" s="98"/>
      <c r="CG163" s="98"/>
      <c r="CH163" s="98"/>
      <c r="CI163" s="98"/>
      <c r="CJ163" s="98"/>
      <c r="CK163" s="98"/>
      <c r="CL163" s="98"/>
      <c r="CM163" s="62"/>
      <c r="CN163" s="62"/>
      <c r="CO163" s="128"/>
      <c r="CP163" s="88"/>
      <c r="CQ163" s="88"/>
      <c r="CR163" s="63"/>
      <c r="CS163" s="63"/>
      <c r="CT163" s="63"/>
      <c r="CU163" s="63"/>
      <c r="CV163" s="88"/>
      <c r="CW163" s="63"/>
      <c r="CX163" s="63"/>
      <c r="CY163" s="63"/>
      <c r="CZ163" s="63"/>
      <c r="DA163" s="88"/>
      <c r="DB163" s="63"/>
      <c r="DC163" s="63"/>
      <c r="DD163" s="63"/>
      <c r="DE163" s="63"/>
      <c r="DF163" s="131"/>
      <c r="DG163" s="254">
        <f t="shared" si="152"/>
        <v>190</v>
      </c>
      <c r="DH163" s="254" t="str">
        <f t="shared" si="153"/>
        <v>Thin</v>
      </c>
      <c r="DI163" s="254">
        <f t="shared" si="154"/>
        <v>106</v>
      </c>
      <c r="DJ163" s="254">
        <f t="shared" si="155"/>
        <v>168</v>
      </c>
      <c r="DK163" s="121">
        <f t="shared" si="156"/>
        <v>81.016939204513747</v>
      </c>
      <c r="DL163" s="121">
        <f t="shared" si="157"/>
        <v>15.596783239104122</v>
      </c>
      <c r="DM163" s="121">
        <f t="shared" si="158"/>
        <v>102.10337045089915</v>
      </c>
      <c r="DN163" s="121">
        <f t="shared" si="159"/>
        <v>0.38389068445622704</v>
      </c>
      <c r="DO163" s="121">
        <f t="shared" si="160"/>
        <v>1.9075062064566524</v>
      </c>
      <c r="DP163" s="121">
        <f t="shared" si="161"/>
        <v>0</v>
      </c>
      <c r="DQ163" s="121">
        <f t="shared" si="162"/>
        <v>0</v>
      </c>
      <c r="DR163" s="121">
        <f t="shared" si="163"/>
        <v>0</v>
      </c>
      <c r="DS163" s="121">
        <f t="shared" si="164"/>
        <v>0</v>
      </c>
      <c r="DT163" s="121">
        <f t="shared" si="165"/>
        <v>0</v>
      </c>
      <c r="DU163" s="121">
        <f t="shared" si="166"/>
        <v>0</v>
      </c>
      <c r="DV163" s="122">
        <f t="shared" si="167"/>
        <v>2.5</v>
      </c>
      <c r="DW163" s="157"/>
      <c r="DX163" s="157">
        <f t="shared" si="168"/>
        <v>190</v>
      </c>
      <c r="DY163" s="157">
        <f t="shared" si="129"/>
        <v>355</v>
      </c>
      <c r="DZ163" s="238" t="e">
        <f>#REF!</f>
        <v>#REF!</v>
      </c>
      <c r="EN163" s="50">
        <f t="shared" si="169"/>
        <v>0.20344817073170732</v>
      </c>
      <c r="EO163" s="50">
        <f t="shared" si="170"/>
        <v>1.1128048780487805</v>
      </c>
      <c r="EP163" s="55">
        <f t="shared" si="171"/>
        <v>0</v>
      </c>
      <c r="EQ163" s="50">
        <f>4.656*AR163*(((BL163/2.54)^2)+((BM163/2.54)^2)+((BN163/2.54)^2)+((BO163)/2.54^2)+((BP163/2.54)^2)+((BQ163/2.54)^2)+((BR163/2.54)^2)+((BS163/2.54)^2)+((BT163/2.54)^2)+((BU163/2.54)^2)+((BV163/2.54)^2)+((BW163/2.54)^2)+((BX163/2.54)^2)+((BY163/2.54)^2)+((BZ163/2.54)^2))/(BI163*3.28)</f>
        <v>0</v>
      </c>
      <c r="ER163" s="50">
        <f>3.492*AR163*((CA163/2.54)^2 + (CB163/2.54)^2 + (CC163/2.54)^2 + (CD163/2.54)^2 + (CE163/2.54)^2 + (CF163/2.54)^2 + (CG163/2.54)^2 +(CH163/2.54)^2 +(CI163/2.54)^2 + (CJ163/2.54)^2 +(CK163/2.54)^2 + (CL163/2.54)^2 +(CM163/2.54)^2 + (CN163/2.54)^2 + (CO163/2.54)^2)/(BI163*3.28)</f>
        <v>0</v>
      </c>
      <c r="ES163" s="50">
        <f t="shared" si="130"/>
        <v>0</v>
      </c>
      <c r="ET163" s="50">
        <f t="shared" si="131"/>
        <v>0</v>
      </c>
      <c r="EU163" s="50">
        <f t="shared" si="132"/>
        <v>0</v>
      </c>
      <c r="EV163" s="56">
        <f t="shared" si="172"/>
        <v>1.3162530487804878</v>
      </c>
      <c r="EW163" s="56">
        <f t="shared" si="173"/>
        <v>0</v>
      </c>
      <c r="EX163" s="56">
        <f t="shared" si="177"/>
        <v>36.45762264203119</v>
      </c>
      <c r="EY163" s="56">
        <f t="shared" si="178"/>
        <v>7.0185524575968552</v>
      </c>
      <c r="EZ163" s="56">
        <f t="shared" si="174"/>
        <v>1.3162530487804878</v>
      </c>
      <c r="FA163" s="56"/>
      <c r="FB163" s="56"/>
      <c r="FC163" s="56"/>
      <c r="FD163" s="54"/>
    </row>
    <row r="164" spans="1:160" ht="18" customHeight="1">
      <c r="B164">
        <v>190</v>
      </c>
      <c r="C164" s="66" t="s">
        <v>391</v>
      </c>
      <c r="D164">
        <v>106</v>
      </c>
      <c r="E164" s="171">
        <v>2009</v>
      </c>
      <c r="F164">
        <v>355</v>
      </c>
      <c r="G164" s="144">
        <v>2.0867292599999998</v>
      </c>
      <c r="H164" s="144">
        <v>14.963224815</v>
      </c>
      <c r="I164" s="144"/>
      <c r="J164" s="144"/>
      <c r="K164" s="144"/>
      <c r="L164" s="144">
        <v>20.228310795000002</v>
      </c>
      <c r="M164" s="144"/>
      <c r="N164" s="232"/>
      <c r="O164" s="232"/>
      <c r="P164" s="144"/>
      <c r="Q164" s="230">
        <f t="shared" si="128"/>
        <v>37.278264870000001</v>
      </c>
      <c r="R164" s="52">
        <f t="shared" si="133"/>
        <v>1.0397855492736081</v>
      </c>
      <c r="S164" s="52">
        <f t="shared" si="134"/>
        <v>1.4730352582638861</v>
      </c>
      <c r="T164" s="52">
        <f t="shared" si="135"/>
        <v>1.458619577869988</v>
      </c>
      <c r="U164" s="52">
        <f t="shared" si="136"/>
        <v>7.3161324202211997E-2</v>
      </c>
      <c r="V164" s="52">
        <f t="shared" si="137"/>
        <v>1.3110061615053921</v>
      </c>
      <c r="W164" s="52">
        <f t="shared" si="138"/>
        <v>16.301278578208141</v>
      </c>
      <c r="X164" s="52">
        <f t="shared" si="139"/>
        <v>79.994795002744183</v>
      </c>
      <c r="Y164" s="52">
        <f t="shared" si="140"/>
        <v>1.0259860726170649</v>
      </c>
      <c r="Z164" s="52">
        <f t="shared" si="141"/>
        <v>1.02</v>
      </c>
      <c r="AA164" s="52">
        <f t="shared" si="142"/>
        <v>1.0294402289732967</v>
      </c>
      <c r="AB164" s="52">
        <f t="shared" si="143"/>
        <v>1.0463485416857603</v>
      </c>
      <c r="AC164" s="52">
        <f t="shared" si="144"/>
        <v>0.59206767543014127</v>
      </c>
      <c r="AD164" s="52">
        <f t="shared" si="145"/>
        <v>0.57798411113253079</v>
      </c>
      <c r="AE164" s="52">
        <f t="shared" si="146"/>
        <v>0.57282474841485298</v>
      </c>
      <c r="AF164" s="52">
        <f t="shared" si="147"/>
        <v>0.37240425121750043</v>
      </c>
      <c r="AG164" s="52">
        <f t="shared" si="148"/>
        <v>0.36</v>
      </c>
      <c r="AH164" s="52">
        <f t="shared" si="149"/>
        <v>0.36620212560875021</v>
      </c>
      <c r="AI164" s="64" t="s">
        <v>152</v>
      </c>
      <c r="AJ164" s="62"/>
      <c r="AK164" s="62"/>
      <c r="AL164" s="45">
        <f t="shared" si="150"/>
        <v>355</v>
      </c>
      <c r="AM164" s="65"/>
      <c r="AN164" s="145" t="e">
        <f>#REF!</f>
        <v>#REF!</v>
      </c>
      <c r="AO164" s="149"/>
      <c r="AP164" s="183"/>
      <c r="AQ164" s="149"/>
      <c r="AR164" s="147">
        <f t="shared" si="151"/>
        <v>1</v>
      </c>
      <c r="AS164">
        <v>2</v>
      </c>
      <c r="AT164">
        <v>0</v>
      </c>
      <c r="AU164">
        <v>3</v>
      </c>
      <c r="AV164">
        <v>2</v>
      </c>
      <c r="AW164">
        <v>0</v>
      </c>
      <c r="AX164">
        <v>2</v>
      </c>
      <c r="AY164" s="229"/>
      <c r="AZ164" s="229"/>
      <c r="BA164" s="229"/>
      <c r="BB164" s="148"/>
      <c r="BC164">
        <v>20</v>
      </c>
      <c r="BD164">
        <v>16</v>
      </c>
      <c r="BE164">
        <v>1</v>
      </c>
      <c r="BF164" s="57">
        <v>2</v>
      </c>
      <c r="BG164" s="57">
        <v>2</v>
      </c>
      <c r="BH164" s="57">
        <v>3</v>
      </c>
      <c r="BI164" s="57">
        <v>11.3</v>
      </c>
      <c r="BJ164" s="189">
        <f t="shared" si="175"/>
        <v>106</v>
      </c>
      <c r="BK164" s="173">
        <f t="shared" si="176"/>
        <v>355</v>
      </c>
      <c r="BL164" s="87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128"/>
      <c r="CA164" s="99"/>
      <c r="CB164" s="98"/>
      <c r="CC164" s="98"/>
      <c r="CD164" s="98"/>
      <c r="CE164" s="98"/>
      <c r="CF164" s="98"/>
      <c r="CG164" s="98"/>
      <c r="CH164" s="98"/>
      <c r="CI164" s="98"/>
      <c r="CJ164" s="98"/>
      <c r="CK164" s="98"/>
      <c r="CL164" s="98"/>
      <c r="CM164" s="62"/>
      <c r="CN164" s="62"/>
      <c r="CO164" s="128"/>
      <c r="CP164" s="88"/>
      <c r="CQ164" s="88"/>
      <c r="CR164" s="63"/>
      <c r="CS164" s="63"/>
      <c r="CT164" s="63"/>
      <c r="CU164" s="63"/>
      <c r="CV164" s="88"/>
      <c r="CW164" s="63"/>
      <c r="CX164" s="63"/>
      <c r="CY164" s="63"/>
      <c r="CZ164" s="63"/>
      <c r="DA164" s="88"/>
      <c r="DB164" s="63"/>
      <c r="DC164" s="63"/>
      <c r="DD164" s="63"/>
      <c r="DE164" s="63"/>
      <c r="DF164" s="131"/>
      <c r="DG164" s="254">
        <f t="shared" si="152"/>
        <v>190</v>
      </c>
      <c r="DH164" s="254" t="str">
        <f t="shared" si="153"/>
        <v>Thin</v>
      </c>
      <c r="DI164" s="254">
        <f t="shared" si="154"/>
        <v>106</v>
      </c>
      <c r="DJ164" s="254">
        <f t="shared" si="155"/>
        <v>355</v>
      </c>
      <c r="DK164" s="121">
        <f t="shared" si="156"/>
        <v>29.460705165277723</v>
      </c>
      <c r="DL164" s="121">
        <f t="shared" si="157"/>
        <v>0</v>
      </c>
      <c r="DM164" s="121">
        <f t="shared" si="158"/>
        <v>29.172391557399759</v>
      </c>
      <c r="DN164" s="121">
        <f t="shared" si="159"/>
        <v>0.5484152635088958</v>
      </c>
      <c r="DO164" s="121">
        <f t="shared" si="160"/>
        <v>7.6300248258266095</v>
      </c>
      <c r="DP164" s="121">
        <f t="shared" si="161"/>
        <v>3.954016553218501</v>
      </c>
      <c r="DQ164" s="121">
        <f t="shared" si="162"/>
        <v>0</v>
      </c>
      <c r="DR164" s="121">
        <f t="shared" si="163"/>
        <v>0</v>
      </c>
      <c r="DS164" s="121">
        <f t="shared" si="164"/>
        <v>0</v>
      </c>
      <c r="DT164" s="121">
        <f t="shared" si="165"/>
        <v>0</v>
      </c>
      <c r="DU164" s="121">
        <f t="shared" si="166"/>
        <v>0</v>
      </c>
      <c r="DV164" s="122">
        <f t="shared" si="167"/>
        <v>2.5</v>
      </c>
      <c r="DW164" s="157"/>
      <c r="DX164" s="157">
        <f t="shared" si="168"/>
        <v>190</v>
      </c>
      <c r="DY164" s="157">
        <f t="shared" si="129"/>
        <v>110</v>
      </c>
      <c r="DZ164" s="238" t="e">
        <f>#REF!</f>
        <v>#REF!</v>
      </c>
      <c r="EN164" s="50"/>
      <c r="EO164" s="50"/>
      <c r="EP164" s="55"/>
      <c r="EQ164" s="50"/>
      <c r="ER164" s="50"/>
      <c r="ES164" s="50">
        <f t="shared" si="130"/>
        <v>0</v>
      </c>
      <c r="ET164" s="50">
        <f t="shared" si="131"/>
        <v>0</v>
      </c>
      <c r="EU164" s="50">
        <f t="shared" si="132"/>
        <v>0</v>
      </c>
      <c r="EV164" s="56"/>
      <c r="EW164" s="56"/>
      <c r="EX164" s="56">
        <f t="shared" si="177"/>
        <v>13.257317324374975</v>
      </c>
      <c r="EY164" s="56">
        <f t="shared" si="178"/>
        <v>0</v>
      </c>
      <c r="EZ164" s="56"/>
      <c r="FA164" s="56"/>
      <c r="FB164" s="56"/>
      <c r="FC164" s="56"/>
      <c r="FD164" s="54"/>
    </row>
    <row r="165" spans="1:160" ht="18" customHeight="1">
      <c r="B165">
        <v>190</v>
      </c>
      <c r="C165" s="66" t="s">
        <v>391</v>
      </c>
      <c r="D165">
        <v>107</v>
      </c>
      <c r="E165" s="171">
        <v>2009</v>
      </c>
      <c r="F165">
        <v>110</v>
      </c>
      <c r="G165" s="144"/>
      <c r="H165" s="144"/>
      <c r="I165" s="144"/>
      <c r="J165" s="144"/>
      <c r="K165" s="144"/>
      <c r="L165" s="144"/>
      <c r="M165" s="144">
        <v>45.565943115000003</v>
      </c>
      <c r="N165" s="144"/>
      <c r="O165" s="144"/>
      <c r="P165" s="144"/>
      <c r="Q165" s="230">
        <f t="shared" si="128"/>
        <v>45.565943115000003</v>
      </c>
      <c r="R165" s="52">
        <f t="shared" si="133"/>
        <v>0.36299999999999999</v>
      </c>
      <c r="S165" s="52">
        <f t="shared" si="134"/>
        <v>1.75</v>
      </c>
      <c r="T165" s="52">
        <f t="shared" si="135"/>
        <v>1.6240000000000001</v>
      </c>
      <c r="U165" s="52">
        <f t="shared" si="136"/>
        <v>0.12</v>
      </c>
      <c r="V165" s="52">
        <f t="shared" si="137"/>
        <v>1.28</v>
      </c>
      <c r="W165" s="52">
        <f t="shared" si="138"/>
        <v>13.61</v>
      </c>
      <c r="X165" s="52">
        <f t="shared" si="139"/>
        <v>115.99</v>
      </c>
      <c r="Y165" s="52">
        <f t="shared" si="140"/>
        <v>1.03</v>
      </c>
      <c r="Z165" s="52">
        <f t="shared" si="141"/>
        <v>1.02</v>
      </c>
      <c r="AA165" s="52">
        <f t="shared" si="142"/>
        <v>1.02</v>
      </c>
      <c r="AB165" s="52">
        <f t="shared" si="143"/>
        <v>1.02</v>
      </c>
      <c r="AC165" s="52">
        <f t="shared" si="144"/>
        <v>0.57999999999999996</v>
      </c>
      <c r="AD165" s="52">
        <f t="shared" si="145"/>
        <v>0.56999999999999995</v>
      </c>
      <c r="AE165" s="52">
        <f t="shared" si="146"/>
        <v>0.53</v>
      </c>
      <c r="AF165" s="52">
        <f t="shared" si="147"/>
        <v>0.47</v>
      </c>
      <c r="AG165" s="52">
        <f t="shared" si="148"/>
        <v>0.36</v>
      </c>
      <c r="AH165" s="52">
        <f t="shared" si="149"/>
        <v>0.41499999999999998</v>
      </c>
      <c r="AI165" s="64" t="s">
        <v>152</v>
      </c>
      <c r="AJ165" s="62"/>
      <c r="AK165" s="62"/>
      <c r="AL165" s="45">
        <f t="shared" si="150"/>
        <v>110</v>
      </c>
      <c r="AM165" s="65"/>
      <c r="AN165" s="145" t="e">
        <f>#REF!</f>
        <v>#REF!</v>
      </c>
      <c r="AO165" s="149"/>
      <c r="AP165" s="183"/>
      <c r="AQ165" s="149"/>
      <c r="AR165" s="147">
        <f t="shared" si="151"/>
        <v>1</v>
      </c>
      <c r="AS165">
        <v>1</v>
      </c>
      <c r="AT165">
        <v>0</v>
      </c>
      <c r="AU165">
        <v>0</v>
      </c>
      <c r="AV165">
        <v>1</v>
      </c>
      <c r="AW165">
        <v>0</v>
      </c>
      <c r="AX165">
        <v>7</v>
      </c>
      <c r="AY165" s="229"/>
      <c r="AZ165" s="229"/>
      <c r="BA165" s="229"/>
      <c r="BB165" s="148"/>
      <c r="BC165">
        <v>2</v>
      </c>
      <c r="BD165">
        <v>6</v>
      </c>
      <c r="BE165">
        <v>0</v>
      </c>
      <c r="BF165" s="57">
        <v>2</v>
      </c>
      <c r="BG165" s="57">
        <v>2</v>
      </c>
      <c r="BH165" s="57">
        <v>3</v>
      </c>
      <c r="BI165" s="57">
        <v>11.3</v>
      </c>
      <c r="BJ165" s="189">
        <f t="shared" si="175"/>
        <v>107</v>
      </c>
      <c r="BK165" s="173">
        <f t="shared" si="176"/>
        <v>110</v>
      </c>
      <c r="BL165" s="87">
        <v>10</v>
      </c>
      <c r="BM165" s="62">
        <v>15</v>
      </c>
      <c r="BN165" s="62">
        <v>17</v>
      </c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128"/>
      <c r="CA165" s="99"/>
      <c r="CB165" s="98"/>
      <c r="CC165" s="98"/>
      <c r="CD165" s="98"/>
      <c r="CE165" s="98"/>
      <c r="CF165" s="98"/>
      <c r="CG165" s="98"/>
      <c r="CH165" s="98"/>
      <c r="CI165" s="98"/>
      <c r="CJ165" s="98"/>
      <c r="CK165" s="98"/>
      <c r="CL165" s="98"/>
      <c r="CM165" s="62"/>
      <c r="CN165" s="62"/>
      <c r="CO165" s="128"/>
      <c r="CP165" s="88"/>
      <c r="CQ165" s="88"/>
      <c r="CR165" s="63"/>
      <c r="CS165" s="63"/>
      <c r="CT165" s="63"/>
      <c r="CU165" s="63"/>
      <c r="CV165" s="88"/>
      <c r="CW165" s="63"/>
      <c r="CX165" s="63"/>
      <c r="CY165" s="63"/>
      <c r="CZ165" s="63"/>
      <c r="DA165" s="88"/>
      <c r="DB165" s="63"/>
      <c r="DC165" s="63"/>
      <c r="DD165" s="63"/>
      <c r="DE165" s="63"/>
      <c r="DF165" s="131"/>
      <c r="DG165" s="254">
        <f t="shared" si="152"/>
        <v>190</v>
      </c>
      <c r="DH165" s="254" t="str">
        <f t="shared" si="153"/>
        <v>Thin</v>
      </c>
      <c r="DI165" s="254">
        <f t="shared" si="154"/>
        <v>107</v>
      </c>
      <c r="DJ165" s="254">
        <f t="shared" si="155"/>
        <v>110</v>
      </c>
      <c r="DK165" s="121">
        <f t="shared" si="156"/>
        <v>17.5</v>
      </c>
      <c r="DL165" s="121">
        <f t="shared" si="157"/>
        <v>0</v>
      </c>
      <c r="DM165" s="121">
        <f t="shared" si="158"/>
        <v>16.240000000000002</v>
      </c>
      <c r="DN165" s="121">
        <f t="shared" si="159"/>
        <v>8.846299199999999E-2</v>
      </c>
      <c r="DO165" s="121">
        <f t="shared" si="160"/>
        <v>2.7549987840000001</v>
      </c>
      <c r="DP165" s="121">
        <f t="shared" si="161"/>
        <v>0</v>
      </c>
      <c r="DQ165" s="121">
        <f t="shared" si="162"/>
        <v>32.144236672566365</v>
      </c>
      <c r="DR165" s="121">
        <f t="shared" si="163"/>
        <v>0</v>
      </c>
      <c r="DS165" s="121">
        <f t="shared" si="164"/>
        <v>0</v>
      </c>
      <c r="DT165" s="121">
        <f t="shared" si="165"/>
        <v>0</v>
      </c>
      <c r="DU165" s="121">
        <f t="shared" si="166"/>
        <v>0</v>
      </c>
      <c r="DV165" s="122">
        <f t="shared" si="167"/>
        <v>3.5</v>
      </c>
      <c r="DW165" s="157"/>
      <c r="DX165" s="157">
        <f t="shared" si="168"/>
        <v>190</v>
      </c>
      <c r="DY165" s="157">
        <f t="shared" si="129"/>
        <v>351</v>
      </c>
      <c r="DZ165" s="238" t="e">
        <f>#REF!</f>
        <v>#REF!</v>
      </c>
      <c r="EN165" s="50">
        <f t="shared" si="169"/>
        <v>2.9064024390243904E-2</v>
      </c>
      <c r="EO165" s="50">
        <f t="shared" si="170"/>
        <v>1.6692073170731707</v>
      </c>
      <c r="EP165" s="55">
        <f t="shared" si="171"/>
        <v>0</v>
      </c>
      <c r="EQ165" s="50">
        <f>4.656*AR165*(((BL165/2.54)^2)+((BM165/2.54)^2)+((BN165/2.54)^2)+((BO165)/2.54^2)+((BP165/2.54)^2)+((BQ165/2.54)^2)+((BR165/2.54)^2)+((BS165/2.54)^2)+((BT165/2.54)^2)+((BU165/2.54)^2)+((BV165/2.54)^2)+((BW165/2.54)^2)+((BX165/2.54)^2)+((BY165/2.54)^2)+((BZ165/2.54)^2))/(BI165*3.28)</f>
        <v>11.955331486747584</v>
      </c>
      <c r="ER165" s="50">
        <f>3.492*AR165*((CA165/2.54)^2 + (CB165/2.54)^2 + (CC165/2.54)^2 + (CD165/2.54)^2 + (CE165/2.54)^2 + (CF165/2.54)^2 + (CG165/2.54)^2 +(CH165/2.54)^2 +(CI165/2.54)^2 + (CJ165/2.54)^2 +(CK165/2.54)^2 + (CL165/2.54)^2 +(CM165/2.54)^2 + (CN165/2.54)^2 + (CO165/2.54)^2)/(BI165*3.28)</f>
        <v>0</v>
      </c>
      <c r="ES165" s="50">
        <f t="shared" si="130"/>
        <v>0</v>
      </c>
      <c r="ET165" s="50">
        <f t="shared" si="131"/>
        <v>0</v>
      </c>
      <c r="EU165" s="50">
        <f t="shared" si="132"/>
        <v>0</v>
      </c>
      <c r="EV165" s="56">
        <f t="shared" si="172"/>
        <v>1.6982713414634145</v>
      </c>
      <c r="EW165" s="56">
        <f t="shared" si="173"/>
        <v>11.955331486747584</v>
      </c>
      <c r="EX165" s="56">
        <f t="shared" si="177"/>
        <v>7.875</v>
      </c>
      <c r="EY165" s="56">
        <f t="shared" si="178"/>
        <v>0</v>
      </c>
      <c r="EZ165" s="56">
        <f t="shared" si="174"/>
        <v>13.653602828210998</v>
      </c>
      <c r="FA165" s="56"/>
      <c r="FB165" s="56"/>
      <c r="FC165" s="56"/>
      <c r="FD165" s="54"/>
    </row>
    <row r="166" spans="1:160" ht="18" customHeight="1">
      <c r="B166">
        <v>190</v>
      </c>
      <c r="C166" s="66" t="s">
        <v>391</v>
      </c>
      <c r="D166">
        <v>107</v>
      </c>
      <c r="E166" s="171">
        <v>2009</v>
      </c>
      <c r="F166">
        <v>351</v>
      </c>
      <c r="G166" s="144"/>
      <c r="H166" s="144"/>
      <c r="I166" s="144"/>
      <c r="J166" s="144"/>
      <c r="K166" s="144"/>
      <c r="L166" s="144"/>
      <c r="M166" s="144">
        <v>45.565943115000003</v>
      </c>
      <c r="N166" s="232"/>
      <c r="O166" s="232"/>
      <c r="P166" s="144"/>
      <c r="Q166" s="230">
        <f t="shared" si="128"/>
        <v>45.565943115000003</v>
      </c>
      <c r="R166" s="52">
        <f t="shared" si="133"/>
        <v>0.36299999999999999</v>
      </c>
      <c r="S166" s="52">
        <f t="shared" si="134"/>
        <v>1.75</v>
      </c>
      <c r="T166" s="52">
        <f t="shared" si="135"/>
        <v>1.6240000000000001</v>
      </c>
      <c r="U166" s="52">
        <f t="shared" si="136"/>
        <v>0.12</v>
      </c>
      <c r="V166" s="52">
        <f t="shared" si="137"/>
        <v>1.28</v>
      </c>
      <c r="W166" s="52">
        <f t="shared" si="138"/>
        <v>13.61</v>
      </c>
      <c r="X166" s="52">
        <f t="shared" si="139"/>
        <v>115.99</v>
      </c>
      <c r="Y166" s="52">
        <f t="shared" si="140"/>
        <v>1.03</v>
      </c>
      <c r="Z166" s="52">
        <f t="shared" si="141"/>
        <v>1.02</v>
      </c>
      <c r="AA166" s="52">
        <f t="shared" si="142"/>
        <v>1.02</v>
      </c>
      <c r="AB166" s="52">
        <f t="shared" si="143"/>
        <v>1.02</v>
      </c>
      <c r="AC166" s="52">
        <f t="shared" si="144"/>
        <v>0.57999999999999996</v>
      </c>
      <c r="AD166" s="52">
        <f t="shared" si="145"/>
        <v>0.56999999999999995</v>
      </c>
      <c r="AE166" s="52">
        <f t="shared" si="146"/>
        <v>0.53</v>
      </c>
      <c r="AF166" s="52">
        <f t="shared" si="147"/>
        <v>0.47</v>
      </c>
      <c r="AG166" s="52">
        <f t="shared" si="148"/>
        <v>0.36</v>
      </c>
      <c r="AH166" s="52">
        <f t="shared" si="149"/>
        <v>0.41499999999999998</v>
      </c>
      <c r="AI166" s="64" t="s">
        <v>152</v>
      </c>
      <c r="AJ166" s="62"/>
      <c r="AK166" s="62"/>
      <c r="AL166" s="45">
        <f t="shared" si="150"/>
        <v>351</v>
      </c>
      <c r="AM166" s="65"/>
      <c r="AN166" s="145" t="e">
        <f>#REF!</f>
        <v>#REF!</v>
      </c>
      <c r="AO166" s="149"/>
      <c r="AP166" s="183"/>
      <c r="AQ166" s="149"/>
      <c r="AR166" s="147">
        <f t="shared" si="151"/>
        <v>1</v>
      </c>
      <c r="AS166">
        <v>6</v>
      </c>
      <c r="AT166">
        <v>1</v>
      </c>
      <c r="AU166">
        <v>1</v>
      </c>
      <c r="AV166">
        <v>2</v>
      </c>
      <c r="AW166">
        <v>0</v>
      </c>
      <c r="AX166">
        <v>7</v>
      </c>
      <c r="AY166" s="229"/>
      <c r="AZ166" s="229"/>
      <c r="BA166" s="229"/>
      <c r="BB166" s="148"/>
      <c r="BC166">
        <v>25</v>
      </c>
      <c r="BD166">
        <v>8</v>
      </c>
      <c r="BE166">
        <v>5</v>
      </c>
      <c r="BF166" s="57">
        <v>2</v>
      </c>
      <c r="BG166" s="57">
        <v>2</v>
      </c>
      <c r="BH166" s="57">
        <v>3</v>
      </c>
      <c r="BI166" s="57">
        <v>11.3</v>
      </c>
      <c r="BJ166" s="189">
        <f t="shared" si="175"/>
        <v>107</v>
      </c>
      <c r="BK166" s="173">
        <f t="shared" si="176"/>
        <v>351</v>
      </c>
      <c r="BL166" s="87">
        <v>8</v>
      </c>
      <c r="BM166" s="62">
        <v>9</v>
      </c>
      <c r="BN166" s="62">
        <v>11</v>
      </c>
      <c r="BO166" s="62">
        <v>12</v>
      </c>
      <c r="BP166" s="62">
        <v>22</v>
      </c>
      <c r="BQ166" s="62"/>
      <c r="BR166" s="62"/>
      <c r="BS166" s="62"/>
      <c r="BT166" s="62"/>
      <c r="BU166" s="62"/>
      <c r="BV166" s="62"/>
      <c r="BW166" s="62"/>
      <c r="BX166" s="62"/>
      <c r="BY166" s="62"/>
      <c r="BZ166" s="128"/>
      <c r="CA166" s="99">
        <v>13</v>
      </c>
      <c r="CB166" s="98"/>
      <c r="CC166" s="98"/>
      <c r="CD166" s="98"/>
      <c r="CE166" s="98"/>
      <c r="CF166" s="98"/>
      <c r="CG166" s="98"/>
      <c r="CH166" s="98"/>
      <c r="CI166" s="98"/>
      <c r="CJ166" s="98"/>
      <c r="CK166" s="98"/>
      <c r="CL166" s="98"/>
      <c r="CM166" s="62"/>
      <c r="CN166" s="62"/>
      <c r="CO166" s="128"/>
      <c r="CP166" s="88"/>
      <c r="CQ166" s="88"/>
      <c r="CR166" s="63"/>
      <c r="CS166" s="63"/>
      <c r="CT166" s="63"/>
      <c r="CU166" s="63"/>
      <c r="CV166" s="88"/>
      <c r="CW166" s="63"/>
      <c r="CX166" s="63"/>
      <c r="CY166" s="63"/>
      <c r="CZ166" s="63"/>
      <c r="DA166" s="88"/>
      <c r="DB166" s="63"/>
      <c r="DC166" s="63"/>
      <c r="DD166" s="63"/>
      <c r="DE166" s="63"/>
      <c r="DF166" s="131"/>
      <c r="DG166" s="254">
        <f t="shared" si="152"/>
        <v>190</v>
      </c>
      <c r="DH166" s="254" t="str">
        <f t="shared" si="153"/>
        <v>Thin</v>
      </c>
      <c r="DI166" s="254">
        <f t="shared" si="154"/>
        <v>107</v>
      </c>
      <c r="DJ166" s="254">
        <f t="shared" si="155"/>
        <v>351</v>
      </c>
      <c r="DK166" s="121">
        <f t="shared" si="156"/>
        <v>70</v>
      </c>
      <c r="DL166" s="121">
        <f t="shared" si="157"/>
        <v>1.8149999999999999</v>
      </c>
      <c r="DM166" s="121">
        <f t="shared" si="158"/>
        <v>73.080000000000013</v>
      </c>
      <c r="DN166" s="121">
        <f t="shared" si="159"/>
        <v>1.1057873999999999</v>
      </c>
      <c r="DO166" s="121">
        <f t="shared" si="160"/>
        <v>3.6733317119999995</v>
      </c>
      <c r="DP166" s="121">
        <f t="shared" si="161"/>
        <v>15.132060740000002</v>
      </c>
      <c r="DQ166" s="121">
        <f t="shared" si="162"/>
        <v>46.802846230088491</v>
      </c>
      <c r="DR166" s="121">
        <f t="shared" si="163"/>
        <v>6.776822230088495</v>
      </c>
      <c r="DS166" s="121">
        <f t="shared" si="164"/>
        <v>0</v>
      </c>
      <c r="DT166" s="121">
        <f t="shared" si="165"/>
        <v>0</v>
      </c>
      <c r="DU166" s="121">
        <f t="shared" si="166"/>
        <v>0</v>
      </c>
      <c r="DV166" s="122">
        <f t="shared" si="167"/>
        <v>4</v>
      </c>
      <c r="DW166" s="157"/>
      <c r="DX166" s="157">
        <f t="shared" si="168"/>
        <v>190</v>
      </c>
      <c r="DY166" s="157">
        <f t="shared" si="129"/>
        <v>291</v>
      </c>
      <c r="DZ166" s="238" t="e">
        <f>#REF!</f>
        <v>#REF!</v>
      </c>
      <c r="EN166" s="50">
        <f t="shared" si="169"/>
        <v>0.36330030487804876</v>
      </c>
      <c r="EO166" s="50">
        <f t="shared" si="170"/>
        <v>2.225609756097561</v>
      </c>
      <c r="EP166" s="55">
        <f t="shared" si="171"/>
        <v>7.3780487804878048</v>
      </c>
      <c r="EQ166" s="50">
        <f>4.656*AR166*(((BL166/2.54)^2)+((BM166/2.54)^2)+((BN166/2.54)^2)+((BO166)/2.54^2)+((BP166/2.54)^2)+((BQ166/2.54)^2)+((BR166/2.54)^2)+((BS166/2.54)^2)+((BT166/2.54)^2)+((BU166/2.54)^2)+((BV166/2.54)^2)+((BW166/2.54)^2)+((BX166/2.54)^2)+((BY166/2.54)^2)+((BZ166/2.54)^2))/(BI166*3.28)</f>
        <v>14.837072626875667</v>
      </c>
      <c r="ER166" s="50">
        <f>3.492*AR166*((CA166/2.54)^2 + (CB166/2.54)^2 + (CC166/2.54)^2 + (CD166/2.54)^2 + (CE166/2.54)^2 + (CF166/2.54)^2 + (CG166/2.54)^2 +(CH166/2.54)^2 +(CI166/2.54)^2 + (CJ166/2.54)^2 +(CK166/2.54)^2 + (CL166/2.54)^2 +(CM166/2.54)^2 + (CN166/2.54)^2 + (CO166/2.54)^2)/(BI166*3.28)</f>
        <v>2.4679776318326647</v>
      </c>
      <c r="ES166" s="50">
        <f t="shared" si="130"/>
        <v>0</v>
      </c>
      <c r="ET166" s="50">
        <f t="shared" si="131"/>
        <v>0</v>
      </c>
      <c r="EU166" s="50">
        <f t="shared" si="132"/>
        <v>0</v>
      </c>
      <c r="EV166" s="56">
        <f t="shared" si="172"/>
        <v>9.9669588414634145</v>
      </c>
      <c r="EW166" s="56">
        <f t="shared" si="173"/>
        <v>17.305050258708331</v>
      </c>
      <c r="EX166" s="56">
        <f t="shared" si="177"/>
        <v>31.5</v>
      </c>
      <c r="EY166" s="56">
        <f t="shared" si="178"/>
        <v>0.81674999999999998</v>
      </c>
      <c r="EZ166" s="56">
        <f t="shared" si="174"/>
        <v>27.272009100171744</v>
      </c>
      <c r="FA166" s="56"/>
      <c r="FB166" s="56"/>
      <c r="FC166" s="56"/>
      <c r="FD166" s="54"/>
    </row>
    <row r="167" spans="1:160" ht="18" customHeight="1">
      <c r="B167">
        <v>190</v>
      </c>
      <c r="C167" s="66" t="s">
        <v>391</v>
      </c>
      <c r="D167">
        <v>108</v>
      </c>
      <c r="E167" s="171">
        <v>2009</v>
      </c>
      <c r="F167">
        <v>291</v>
      </c>
      <c r="G167" s="144">
        <v>4.8305241600000004</v>
      </c>
      <c r="H167" s="144">
        <v>35.273020860000003</v>
      </c>
      <c r="I167" s="144"/>
      <c r="J167" s="144"/>
      <c r="K167" s="144"/>
      <c r="L167" s="144">
        <v>2.3506236600000006</v>
      </c>
      <c r="M167" s="144"/>
      <c r="N167" s="232"/>
      <c r="O167" s="232"/>
      <c r="P167" s="144"/>
      <c r="Q167" s="230">
        <f t="shared" si="128"/>
        <v>42.454168680000009</v>
      </c>
      <c r="R167" s="52">
        <f t="shared" si="133"/>
        <v>1.2274734248217529</v>
      </c>
      <c r="S167" s="52">
        <f t="shared" si="134"/>
        <v>1.6374250252524316</v>
      </c>
      <c r="T167" s="52">
        <f t="shared" si="135"/>
        <v>1.6331010707771085</v>
      </c>
      <c r="U167" s="52">
        <f t="shared" si="136"/>
        <v>8.7201124056965035E-2</v>
      </c>
      <c r="V167" s="52">
        <f t="shared" si="137"/>
        <v>1.2479919784216582</v>
      </c>
      <c r="W167" s="52">
        <f t="shared" si="138"/>
        <v>19.334493859866576</v>
      </c>
      <c r="X167" s="52">
        <f t="shared" si="139"/>
        <v>84.419369725201733</v>
      </c>
      <c r="Y167" s="52">
        <f t="shared" si="140"/>
        <v>1.0216915059329339</v>
      </c>
      <c r="Z167" s="52">
        <f t="shared" si="141"/>
        <v>1.0199999999999998</v>
      </c>
      <c r="AA167" s="52">
        <f t="shared" si="142"/>
        <v>1.0288621790721164</v>
      </c>
      <c r="AB167" s="52">
        <f t="shared" si="143"/>
        <v>1.0532035253504815</v>
      </c>
      <c r="AC167" s="52">
        <f t="shared" si="144"/>
        <v>0.58372675943774943</v>
      </c>
      <c r="AD167" s="52">
        <f t="shared" si="145"/>
        <v>0.54387579503535333</v>
      </c>
      <c r="AE167" s="52">
        <f t="shared" si="146"/>
        <v>0.55449038187596889</v>
      </c>
      <c r="AF167" s="52">
        <f t="shared" si="147"/>
        <v>0.39643750161874558</v>
      </c>
      <c r="AG167" s="52">
        <f t="shared" si="148"/>
        <v>0.35999999999999993</v>
      </c>
      <c r="AH167" s="52">
        <f t="shared" si="149"/>
        <v>0.37821875080937273</v>
      </c>
      <c r="AI167" s="64" t="s">
        <v>152</v>
      </c>
      <c r="AJ167" s="62"/>
      <c r="AK167" s="62"/>
      <c r="AL167" s="45">
        <f t="shared" si="150"/>
        <v>291</v>
      </c>
      <c r="AM167" s="65"/>
      <c r="AN167" s="145" t="e">
        <f>#REF!</f>
        <v>#REF!</v>
      </c>
      <c r="AO167" s="149"/>
      <c r="AP167" s="183"/>
      <c r="AQ167" s="149"/>
      <c r="AR167" s="147">
        <f t="shared" si="151"/>
        <v>1</v>
      </c>
      <c r="AS167">
        <v>5</v>
      </c>
      <c r="AT167">
        <v>0</v>
      </c>
      <c r="AU167">
        <v>6</v>
      </c>
      <c r="AV167">
        <v>8</v>
      </c>
      <c r="AW167">
        <v>4</v>
      </c>
      <c r="AX167">
        <v>6</v>
      </c>
      <c r="AY167" s="229"/>
      <c r="AZ167" s="229"/>
      <c r="BA167" s="229"/>
      <c r="BB167" s="148"/>
      <c r="BC167">
        <v>66</v>
      </c>
      <c r="BD167">
        <v>8</v>
      </c>
      <c r="BE167">
        <v>8</v>
      </c>
      <c r="BF167" s="57">
        <v>2</v>
      </c>
      <c r="BG167" s="57">
        <v>2</v>
      </c>
      <c r="BH167" s="57">
        <v>3</v>
      </c>
      <c r="BI167" s="57">
        <v>11.3</v>
      </c>
      <c r="BJ167" s="189">
        <f t="shared" si="175"/>
        <v>108</v>
      </c>
      <c r="BK167" s="173">
        <f t="shared" si="176"/>
        <v>291</v>
      </c>
      <c r="BL167" s="87">
        <v>8</v>
      </c>
      <c r="BM167" s="62">
        <v>9</v>
      </c>
      <c r="BN167" s="62">
        <v>12</v>
      </c>
      <c r="BO167" s="62">
        <v>22</v>
      </c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128"/>
      <c r="CA167" s="99"/>
      <c r="CB167" s="98"/>
      <c r="CC167" s="98"/>
      <c r="CD167" s="98"/>
      <c r="CE167" s="98"/>
      <c r="CF167" s="98"/>
      <c r="CG167" s="98"/>
      <c r="CH167" s="98"/>
      <c r="CI167" s="98"/>
      <c r="CJ167" s="98"/>
      <c r="CK167" s="98"/>
      <c r="CL167" s="98"/>
      <c r="CM167" s="62"/>
      <c r="CN167" s="62"/>
      <c r="CO167" s="128"/>
      <c r="CP167" s="88"/>
      <c r="CQ167" s="88"/>
      <c r="CR167" s="63"/>
      <c r="CS167" s="63"/>
      <c r="CT167" s="63"/>
      <c r="CU167" s="63"/>
      <c r="CV167" s="88"/>
      <c r="CW167" s="63"/>
      <c r="CX167" s="63"/>
      <c r="CY167" s="63"/>
      <c r="CZ167" s="63"/>
      <c r="DA167" s="88"/>
      <c r="DB167" s="63"/>
      <c r="DC167" s="63"/>
      <c r="DD167" s="63"/>
      <c r="DE167" s="63"/>
      <c r="DF167" s="131"/>
      <c r="DG167" s="254">
        <f t="shared" si="152"/>
        <v>190</v>
      </c>
      <c r="DH167" s="254" t="str">
        <f t="shared" si="153"/>
        <v>Thin</v>
      </c>
      <c r="DI167" s="254">
        <f t="shared" si="154"/>
        <v>108</v>
      </c>
      <c r="DJ167" s="254">
        <f t="shared" si="155"/>
        <v>291</v>
      </c>
      <c r="DK167" s="121">
        <f t="shared" si="156"/>
        <v>106.43262664140806</v>
      </c>
      <c r="DL167" s="121">
        <f t="shared" si="157"/>
        <v>24.549468496435058</v>
      </c>
      <c r="DM167" s="121">
        <f t="shared" si="158"/>
        <v>138.81359101605423</v>
      </c>
      <c r="DN167" s="121">
        <f t="shared" si="159"/>
        <v>2.1177786631641426</v>
      </c>
      <c r="DO167" s="121">
        <f t="shared" si="160"/>
        <v>3.4173294386040283</v>
      </c>
      <c r="DP167" s="121">
        <f t="shared" si="161"/>
        <v>36.296765005869581</v>
      </c>
      <c r="DQ167" s="121">
        <f t="shared" si="162"/>
        <v>35.245465009086573</v>
      </c>
      <c r="DR167" s="121">
        <f t="shared" si="163"/>
        <v>0</v>
      </c>
      <c r="DS167" s="121">
        <f t="shared" si="164"/>
        <v>0</v>
      </c>
      <c r="DT167" s="121">
        <f t="shared" si="165"/>
        <v>0</v>
      </c>
      <c r="DU167" s="121">
        <f t="shared" si="166"/>
        <v>0</v>
      </c>
      <c r="DV167" s="122">
        <f t="shared" si="167"/>
        <v>6</v>
      </c>
      <c r="DW167" s="157"/>
      <c r="DX167" s="157">
        <f t="shared" si="168"/>
        <v>190</v>
      </c>
      <c r="DY167" s="157">
        <f t="shared" si="129"/>
        <v>357</v>
      </c>
      <c r="DZ167" s="238" t="e">
        <f>#REF!</f>
        <v>#REF!</v>
      </c>
      <c r="EN167" s="50">
        <f t="shared" si="169"/>
        <v>0.95911280487804884</v>
      </c>
      <c r="EO167" s="50">
        <f t="shared" si="170"/>
        <v>2.225609756097561</v>
      </c>
      <c r="EP167" s="55">
        <f t="shared" si="171"/>
        <v>11.804878048780488</v>
      </c>
      <c r="EQ167" s="50">
        <f>4.656*AR167*(((BL167/2.54)^2)+((BM167/2.54)^2)+((BN167/2.54)^2)+((BO167)/2.54^2)+((BP167/2.54)^2)+((BQ167/2.54)^2)+((BR167/2.54)^2)+((BS167/2.54)^2)+((BT167/2.54)^2)+((BU167/2.54)^2)+((BV167/2.54)^2)+((BW167/2.54)^2)+((BX167/2.54)^2)+((BY167/2.54)^2)+((BZ167/2.54)^2))/(BI167*3.28)</f>
        <v>6.0555506390529281</v>
      </c>
      <c r="ER167" s="50">
        <f>3.492*AR167*((CA167/2.54)^2 + (CB167/2.54)^2 + (CC167/2.54)^2 + (CD167/2.54)^2 + (CE167/2.54)^2 + (CF167/2.54)^2 + (CG167/2.54)^2 +(CH167/2.54)^2 +(CI167/2.54)^2 + (CJ167/2.54)^2 +(CK167/2.54)^2 + (CL167/2.54)^2 +(CM167/2.54)^2 + (CN167/2.54)^2 + (CO167/2.54)^2)/(BI167*3.28)</f>
        <v>0</v>
      </c>
      <c r="ES167" s="50">
        <f t="shared" si="130"/>
        <v>0</v>
      </c>
      <c r="ET167" s="50">
        <f t="shared" si="131"/>
        <v>0</v>
      </c>
      <c r="EU167" s="50">
        <f t="shared" si="132"/>
        <v>0</v>
      </c>
      <c r="EV167" s="56">
        <f t="shared" si="172"/>
        <v>14.989600609756097</v>
      </c>
      <c r="EW167" s="56">
        <f t="shared" si="173"/>
        <v>6.0555506390529281</v>
      </c>
      <c r="EX167" s="56">
        <f t="shared" si="177"/>
        <v>47.894681988633629</v>
      </c>
      <c r="EY167" s="56">
        <f t="shared" si="178"/>
        <v>11.047260823395776</v>
      </c>
      <c r="EZ167" s="56">
        <f t="shared" si="174"/>
        <v>21.045151248809027</v>
      </c>
      <c r="FA167" s="56"/>
      <c r="FB167" s="56"/>
      <c r="FC167" s="56"/>
      <c r="FD167" s="54"/>
    </row>
    <row r="168" spans="1:160" ht="18" customHeight="1">
      <c r="B168">
        <v>190</v>
      </c>
      <c r="C168" s="66" t="s">
        <v>391</v>
      </c>
      <c r="D168">
        <v>108</v>
      </c>
      <c r="E168" s="171">
        <v>2009</v>
      </c>
      <c r="F168">
        <v>357</v>
      </c>
      <c r="G168" s="144">
        <v>4.8305241600000004</v>
      </c>
      <c r="H168" s="144">
        <v>35.273020860000003</v>
      </c>
      <c r="I168" s="144"/>
      <c r="J168" s="144"/>
      <c r="K168" s="144"/>
      <c r="L168" s="144">
        <v>2.3506236600000006</v>
      </c>
      <c r="M168" s="144"/>
      <c r="N168" s="232"/>
      <c r="O168" s="232"/>
      <c r="P168" s="144"/>
      <c r="Q168" s="230">
        <f t="shared" si="128"/>
        <v>42.454168680000009</v>
      </c>
      <c r="R168" s="52">
        <f t="shared" si="133"/>
        <v>1.2274734248217529</v>
      </c>
      <c r="S168" s="52">
        <f t="shared" si="134"/>
        <v>1.6374250252524316</v>
      </c>
      <c r="T168" s="52">
        <f t="shared" si="135"/>
        <v>1.6331010707771085</v>
      </c>
      <c r="U168" s="52">
        <f t="shared" si="136"/>
        <v>8.7201124056965035E-2</v>
      </c>
      <c r="V168" s="52">
        <f t="shared" si="137"/>
        <v>1.2479919784216582</v>
      </c>
      <c r="W168" s="52">
        <f t="shared" si="138"/>
        <v>19.334493859866576</v>
      </c>
      <c r="X168" s="52">
        <f t="shared" si="139"/>
        <v>84.419369725201733</v>
      </c>
      <c r="Y168" s="52">
        <f t="shared" si="140"/>
        <v>1.0216915059329339</v>
      </c>
      <c r="Z168" s="52">
        <f t="shared" si="141"/>
        <v>1.0199999999999998</v>
      </c>
      <c r="AA168" s="52">
        <f t="shared" si="142"/>
        <v>1.0288621790721164</v>
      </c>
      <c r="AB168" s="52">
        <f t="shared" si="143"/>
        <v>1.0532035253504815</v>
      </c>
      <c r="AC168" s="52">
        <f t="shared" si="144"/>
        <v>0.58372675943774943</v>
      </c>
      <c r="AD168" s="52">
        <f t="shared" si="145"/>
        <v>0.54387579503535333</v>
      </c>
      <c r="AE168" s="52">
        <f t="shared" si="146"/>
        <v>0.55449038187596889</v>
      </c>
      <c r="AF168" s="52">
        <f t="shared" si="147"/>
        <v>0.39643750161874558</v>
      </c>
      <c r="AG168" s="52">
        <f t="shared" si="148"/>
        <v>0.35999999999999993</v>
      </c>
      <c r="AH168" s="52">
        <f t="shared" si="149"/>
        <v>0.37821875080937273</v>
      </c>
      <c r="AI168" s="64" t="s">
        <v>152</v>
      </c>
      <c r="AJ168" s="62"/>
      <c r="AK168" s="62"/>
      <c r="AL168" s="45">
        <f t="shared" si="150"/>
        <v>357</v>
      </c>
      <c r="AM168" s="65"/>
      <c r="AN168" s="145" t="e">
        <f>#REF!</f>
        <v>#REF!</v>
      </c>
      <c r="AO168" s="149"/>
      <c r="AP168" s="183"/>
      <c r="AQ168" s="149"/>
      <c r="AR168" s="147">
        <f t="shared" si="151"/>
        <v>1</v>
      </c>
      <c r="AS168">
        <v>0</v>
      </c>
      <c r="AT168">
        <v>0</v>
      </c>
      <c r="AU168">
        <v>0</v>
      </c>
      <c r="AV168">
        <v>2</v>
      </c>
      <c r="AW168">
        <v>2</v>
      </c>
      <c r="AX168">
        <v>5</v>
      </c>
      <c r="AY168" s="229"/>
      <c r="AZ168" s="229"/>
      <c r="BA168" s="229"/>
      <c r="BB168" s="148"/>
      <c r="BC168">
        <v>19</v>
      </c>
      <c r="BD168">
        <v>9</v>
      </c>
      <c r="BE168">
        <v>9</v>
      </c>
      <c r="BF168" s="57">
        <v>2</v>
      </c>
      <c r="BG168" s="57">
        <v>2</v>
      </c>
      <c r="BH168" s="57">
        <v>3</v>
      </c>
      <c r="BI168" s="57">
        <v>11.3</v>
      </c>
      <c r="BJ168" s="189">
        <f t="shared" si="175"/>
        <v>108</v>
      </c>
      <c r="BK168" s="173">
        <f t="shared" si="176"/>
        <v>357</v>
      </c>
      <c r="BL168" s="87">
        <v>10</v>
      </c>
      <c r="BM168" s="62">
        <v>12</v>
      </c>
      <c r="BN168" s="62"/>
      <c r="BO168" s="62"/>
      <c r="BP168" s="62"/>
      <c r="BQ168" s="62"/>
      <c r="BR168" s="62"/>
      <c r="BS168" s="62"/>
      <c r="BT168" s="62"/>
      <c r="BU168" s="62"/>
      <c r="BV168" s="62"/>
      <c r="BW168" s="62"/>
      <c r="BX168" s="62"/>
      <c r="BY168" s="62"/>
      <c r="BZ168" s="128"/>
      <c r="CA168" s="99"/>
      <c r="CB168" s="98"/>
      <c r="CC168" s="98"/>
      <c r="CD168" s="98"/>
      <c r="CE168" s="98"/>
      <c r="CF168" s="98"/>
      <c r="CG168" s="98"/>
      <c r="CH168" s="98"/>
      <c r="CI168" s="98"/>
      <c r="CJ168" s="98"/>
      <c r="CK168" s="98"/>
      <c r="CL168" s="98"/>
      <c r="CM168" s="62"/>
      <c r="CN168" s="62"/>
      <c r="CO168" s="128"/>
      <c r="CP168" s="88"/>
      <c r="CQ168" s="88"/>
      <c r="CR168" s="63"/>
      <c r="CS168" s="63"/>
      <c r="CT168" s="63"/>
      <c r="CU168" s="63"/>
      <c r="CV168" s="88"/>
      <c r="CW168" s="63"/>
      <c r="CX168" s="63"/>
      <c r="CY168" s="63"/>
      <c r="CZ168" s="63"/>
      <c r="DA168" s="88"/>
      <c r="DB168" s="63"/>
      <c r="DC168" s="63"/>
      <c r="DD168" s="63"/>
      <c r="DE168" s="63"/>
      <c r="DF168" s="131"/>
      <c r="DG168" s="254">
        <f t="shared" si="152"/>
        <v>190</v>
      </c>
      <c r="DH168" s="254" t="str">
        <f t="shared" si="153"/>
        <v>Thin</v>
      </c>
      <c r="DI168" s="254">
        <f t="shared" si="154"/>
        <v>108</v>
      </c>
      <c r="DJ168" s="254">
        <f t="shared" si="155"/>
        <v>357</v>
      </c>
      <c r="DK168" s="121">
        <f t="shared" si="156"/>
        <v>16.374250252524316</v>
      </c>
      <c r="DL168" s="121">
        <f t="shared" si="157"/>
        <v>12.274734248217529</v>
      </c>
      <c r="DM168" s="121">
        <f t="shared" si="158"/>
        <v>32.662021415542171</v>
      </c>
      <c r="DN168" s="121">
        <f t="shared" si="159"/>
        <v>0.60966355454725318</v>
      </c>
      <c r="DO168" s="121">
        <f t="shared" si="160"/>
        <v>3.8444956184295314</v>
      </c>
      <c r="DP168" s="121">
        <f t="shared" si="161"/>
        <v>40.83386063160328</v>
      </c>
      <c r="DQ168" s="121">
        <f t="shared" si="162"/>
        <v>11.125347299116589</v>
      </c>
      <c r="DR168" s="121">
        <f t="shared" si="163"/>
        <v>0</v>
      </c>
      <c r="DS168" s="121">
        <f t="shared" si="164"/>
        <v>0</v>
      </c>
      <c r="DT168" s="121">
        <f t="shared" si="165"/>
        <v>0</v>
      </c>
      <c r="DU168" s="121">
        <f t="shared" si="166"/>
        <v>0</v>
      </c>
      <c r="DV168" s="122">
        <f t="shared" si="167"/>
        <v>2.5</v>
      </c>
      <c r="DW168" s="157"/>
      <c r="DX168" s="157">
        <f t="shared" si="168"/>
        <v>190</v>
      </c>
      <c r="DY168" s="157">
        <f t="shared" si="129"/>
        <v>93</v>
      </c>
      <c r="DZ168" s="238" t="e">
        <f>#REF!</f>
        <v>#REF!</v>
      </c>
      <c r="EN168" s="50"/>
      <c r="EO168" s="50"/>
      <c r="EP168" s="55"/>
      <c r="EQ168" s="50"/>
      <c r="ER168" s="50"/>
      <c r="ES168" s="50">
        <f t="shared" si="130"/>
        <v>0</v>
      </c>
      <c r="ET168" s="50">
        <f t="shared" si="131"/>
        <v>0</v>
      </c>
      <c r="EU168" s="50">
        <f t="shared" si="132"/>
        <v>0</v>
      </c>
      <c r="EV168" s="56"/>
      <c r="EW168" s="56"/>
      <c r="EX168" s="56">
        <f t="shared" si="177"/>
        <v>7.3684126136359422</v>
      </c>
      <c r="EY168" s="56">
        <f t="shared" si="178"/>
        <v>5.523630411697888</v>
      </c>
      <c r="EZ168" s="56"/>
      <c r="FA168" s="56"/>
      <c r="FB168" s="56"/>
      <c r="FC168" s="56"/>
      <c r="FD168" s="54"/>
    </row>
    <row r="169" spans="1:160" s="72" customFormat="1" ht="18" customHeight="1">
      <c r="B169">
        <v>190</v>
      </c>
      <c r="C169" s="66" t="s">
        <v>391</v>
      </c>
      <c r="D169">
        <v>110</v>
      </c>
      <c r="E169" s="171">
        <v>2009</v>
      </c>
      <c r="F169">
        <v>93</v>
      </c>
      <c r="G169" s="144"/>
      <c r="H169" s="144">
        <v>27.892990125000001</v>
      </c>
      <c r="I169" s="144"/>
      <c r="J169" s="144"/>
      <c r="K169" s="144">
        <v>13.170392235000003</v>
      </c>
      <c r="L169" s="144">
        <v>7.8426902400000014</v>
      </c>
      <c r="M169" s="144">
        <v>2.9407143150000006</v>
      </c>
      <c r="N169" s="144"/>
      <c r="O169" s="144"/>
      <c r="P169" s="144"/>
      <c r="Q169" s="230">
        <f t="shared" si="128"/>
        <v>51.84678691500001</v>
      </c>
      <c r="R169" s="52">
        <f t="shared" si="133"/>
        <v>0.90786816543200244</v>
      </c>
      <c r="S169" s="52">
        <f t="shared" si="134"/>
        <v>1.5560541289264382</v>
      </c>
      <c r="T169" s="52">
        <f t="shared" si="135"/>
        <v>1.4964289538194808</v>
      </c>
      <c r="U169" s="52">
        <f t="shared" si="136"/>
        <v>0.12272711263538481</v>
      </c>
      <c r="V169" s="52">
        <f t="shared" si="137"/>
        <v>1.3378416256742494</v>
      </c>
      <c r="W169" s="52">
        <f t="shared" si="138"/>
        <v>18.912227277185746</v>
      </c>
      <c r="X169" s="52">
        <f t="shared" si="139"/>
        <v>83.863123177211818</v>
      </c>
      <c r="Y169" s="52">
        <f t="shared" si="140"/>
        <v>1.0220798597553746</v>
      </c>
      <c r="Z169" s="52">
        <f t="shared" si="141"/>
        <v>1.0225402523509495</v>
      </c>
      <c r="AA169" s="52">
        <f t="shared" si="142"/>
        <v>1.0268925544843477</v>
      </c>
      <c r="AB169" s="52">
        <f t="shared" si="143"/>
        <v>1.0420046324050976</v>
      </c>
      <c r="AC169" s="52">
        <f t="shared" si="144"/>
        <v>0.58078446402217121</v>
      </c>
      <c r="AD169" s="52">
        <f t="shared" si="145"/>
        <v>0.55737075033071015</v>
      </c>
      <c r="AE169" s="52">
        <f t="shared" si="146"/>
        <v>0.53713451357663555</v>
      </c>
      <c r="AF169" s="52">
        <f t="shared" si="147"/>
        <v>0.40178690709323767</v>
      </c>
      <c r="AG169" s="52">
        <f t="shared" si="148"/>
        <v>0.36</v>
      </c>
      <c r="AH169" s="52">
        <f t="shared" si="149"/>
        <v>0.38089345354661885</v>
      </c>
      <c r="AI169" s="64" t="s">
        <v>152</v>
      </c>
      <c r="AJ169" s="76"/>
      <c r="AK169" s="76"/>
      <c r="AL169" s="45">
        <f t="shared" si="150"/>
        <v>93</v>
      </c>
      <c r="AM169" s="65"/>
      <c r="AN169" s="145" t="e">
        <f>#REF!</f>
        <v>#REF!</v>
      </c>
      <c r="AO169" s="149"/>
      <c r="AP169" s="183"/>
      <c r="AQ169" s="149"/>
      <c r="AR169" s="147">
        <f t="shared" si="151"/>
        <v>1</v>
      </c>
      <c r="AS169">
        <v>4</v>
      </c>
      <c r="AT169">
        <v>4</v>
      </c>
      <c r="AU169">
        <v>4</v>
      </c>
      <c r="AV169">
        <v>5</v>
      </c>
      <c r="AW169">
        <v>4</v>
      </c>
      <c r="AX169">
        <v>15</v>
      </c>
      <c r="AY169" s="229"/>
      <c r="AZ169" s="229"/>
      <c r="BA169" s="229"/>
      <c r="BB169" s="153"/>
      <c r="BC169">
        <v>2</v>
      </c>
      <c r="BD169">
        <v>4</v>
      </c>
      <c r="BE169">
        <v>0</v>
      </c>
      <c r="BF169" s="57">
        <v>2</v>
      </c>
      <c r="BG169" s="57">
        <v>2</v>
      </c>
      <c r="BH169" s="57">
        <v>3</v>
      </c>
      <c r="BI169" s="57">
        <v>11.3</v>
      </c>
      <c r="BJ169" s="189">
        <f t="shared" si="175"/>
        <v>110</v>
      </c>
      <c r="BK169" s="173">
        <f t="shared" si="176"/>
        <v>93</v>
      </c>
      <c r="BL169" s="247">
        <v>9</v>
      </c>
      <c r="BM169" s="248">
        <v>11</v>
      </c>
      <c r="BN169" s="62"/>
      <c r="BO169" s="62"/>
      <c r="BP169" s="62"/>
      <c r="BQ169" s="62"/>
      <c r="BR169" s="62"/>
      <c r="BS169" s="62"/>
      <c r="BT169" s="62"/>
      <c r="BU169" s="62"/>
      <c r="BV169" s="62"/>
      <c r="BW169" s="62"/>
      <c r="BX169" s="62"/>
      <c r="BY169" s="62"/>
      <c r="BZ169" s="128"/>
      <c r="CA169" s="99"/>
      <c r="CB169" s="98"/>
      <c r="CC169" s="98"/>
      <c r="CD169" s="98"/>
      <c r="CE169" s="98"/>
      <c r="CF169" s="98"/>
      <c r="CG169" s="98"/>
      <c r="CH169" s="98"/>
      <c r="CI169" s="98"/>
      <c r="CJ169" s="98"/>
      <c r="CK169" s="98"/>
      <c r="CL169" s="98"/>
      <c r="CM169" s="76"/>
      <c r="CN169" s="76"/>
      <c r="CO169" s="129"/>
      <c r="CP169" s="89"/>
      <c r="CQ169" s="89"/>
      <c r="CR169" s="75"/>
      <c r="CS169" s="75"/>
      <c r="CT169" s="75"/>
      <c r="CU169" s="75"/>
      <c r="CV169" s="89"/>
      <c r="CW169" s="75"/>
      <c r="CX169" s="75"/>
      <c r="CY169" s="75"/>
      <c r="CZ169" s="75"/>
      <c r="DA169" s="89"/>
      <c r="DB169" s="75"/>
      <c r="DC169" s="75"/>
      <c r="DD169" s="75"/>
      <c r="DE169" s="75"/>
      <c r="DF169" s="132"/>
      <c r="DG169" s="254">
        <f t="shared" si="152"/>
        <v>190</v>
      </c>
      <c r="DH169" s="254" t="str">
        <f t="shared" si="153"/>
        <v>Thin</v>
      </c>
      <c r="DI169" s="254">
        <f t="shared" si="154"/>
        <v>110</v>
      </c>
      <c r="DJ169" s="254">
        <f t="shared" si="155"/>
        <v>93</v>
      </c>
      <c r="DK169" s="121">
        <f t="shared" si="156"/>
        <v>70.022435801689724</v>
      </c>
      <c r="DL169" s="121">
        <f t="shared" si="157"/>
        <v>36.314726617280101</v>
      </c>
      <c r="DM169" s="121">
        <f t="shared" si="158"/>
        <v>127.19646107465586</v>
      </c>
      <c r="DN169" s="121">
        <f t="shared" si="159"/>
        <v>8.9899131792563758E-2</v>
      </c>
      <c r="DO169" s="121">
        <f t="shared" si="160"/>
        <v>1.881804258433915</v>
      </c>
      <c r="DP169" s="121">
        <f t="shared" si="161"/>
        <v>0</v>
      </c>
      <c r="DQ169" s="121">
        <f t="shared" si="162"/>
        <v>9.2353533356306325</v>
      </c>
      <c r="DR169" s="121">
        <f t="shared" si="163"/>
        <v>0</v>
      </c>
      <c r="DS169" s="121">
        <f t="shared" si="164"/>
        <v>0</v>
      </c>
      <c r="DT169" s="121">
        <f t="shared" si="165"/>
        <v>0</v>
      </c>
      <c r="DU169" s="121">
        <f t="shared" si="166"/>
        <v>0</v>
      </c>
      <c r="DV169" s="122">
        <f t="shared" si="167"/>
        <v>9.5</v>
      </c>
      <c r="DW169" s="157"/>
      <c r="DX169" s="157">
        <f t="shared" si="168"/>
        <v>190</v>
      </c>
      <c r="DY169" s="157">
        <f t="shared" si="129"/>
        <v>343</v>
      </c>
      <c r="DZ169" s="238" t="e">
        <f>#REF!</f>
        <v>#REF!</v>
      </c>
      <c r="EA169" s="180"/>
      <c r="EB169" s="180"/>
      <c r="EC169" s="180"/>
      <c r="ED169" s="180"/>
      <c r="EE169" s="180"/>
      <c r="EF169" s="180"/>
      <c r="EG169" s="180"/>
      <c r="EH169" s="180"/>
      <c r="EI169" s="180"/>
      <c r="EJ169" s="180"/>
      <c r="EK169" s="180"/>
      <c r="EL169" s="180"/>
      <c r="EM169" s="180"/>
      <c r="EN169" s="50">
        <f t="shared" si="169"/>
        <v>2.9064024390243904E-2</v>
      </c>
      <c r="EO169" s="50">
        <f t="shared" si="170"/>
        <v>1.1128048780487805</v>
      </c>
      <c r="EP169" s="55">
        <f t="shared" si="171"/>
        <v>0</v>
      </c>
      <c r="EQ169" s="50">
        <f t="shared" ref="EQ169:EQ175" si="179">4.656*AR169*(((BL169/2.54)^2)+((BM169/2.54)^2)+((BN169/2.54)^2)+((BO169)/2.54^2)+((BP169/2.54)^2)+((BQ169/2.54)^2)+((BR169/2.54)^2)+((BS169/2.54)^2)+((BT169/2.54)^2)+((BU169/2.54)^2)+((BV169/2.54)^2)+((BW169/2.54)^2)+((BX169/2.54)^2)+((BY169/2.54)^2)+((BZ169/2.54)^2))/(BI169*3.28)</f>
        <v>3.9331872317964365</v>
      </c>
      <c r="ER169" s="50">
        <f>3.492*AR169*((CA169/2.54)^2 + (CB169/2.54)^2 + (CC169/2.54)^2 + (CD169/2.54)^2 + (CE169/2.54)^2 + (CF169/2.54)^2 + (CG169/2.54)^2 +(CH169/2.54)^2 +(CI169/2.54)^2 + (CJ169/2.54)^2 +(CK169/2.54)^2 + (CL169/2.54)^2 +(CM169/2.54)^2 + (CN169/2.54)^2 + (CO169/2.54)^2)/(BI169*3.28)</f>
        <v>0</v>
      </c>
      <c r="ES169" s="50">
        <f t="shared" si="130"/>
        <v>0</v>
      </c>
      <c r="ET169" s="50">
        <f t="shared" si="131"/>
        <v>0</v>
      </c>
      <c r="EU169" s="50">
        <f t="shared" si="132"/>
        <v>0</v>
      </c>
      <c r="EV169" s="56">
        <f t="shared" si="172"/>
        <v>1.1418689024390243</v>
      </c>
      <c r="EW169" s="56">
        <f t="shared" si="173"/>
        <v>3.9331872317964365</v>
      </c>
      <c r="EX169" s="56">
        <f t="shared" si="177"/>
        <v>31.510096110760376</v>
      </c>
      <c r="EY169" s="56">
        <f t="shared" si="178"/>
        <v>16.341626977776045</v>
      </c>
      <c r="EZ169" s="56">
        <f t="shared" si="174"/>
        <v>5.075056134235461</v>
      </c>
      <c r="FA169" s="56"/>
      <c r="FB169" s="56"/>
      <c r="FC169" s="56"/>
      <c r="FD169" s="54"/>
    </row>
    <row r="170" spans="1:160" ht="18" customHeight="1">
      <c r="B170">
        <v>190</v>
      </c>
      <c r="C170" s="66" t="s">
        <v>391</v>
      </c>
      <c r="D170">
        <v>110</v>
      </c>
      <c r="E170" s="171">
        <v>2009</v>
      </c>
      <c r="F170">
        <v>343</v>
      </c>
      <c r="G170" s="144"/>
      <c r="H170" s="144">
        <v>27.892990125000001</v>
      </c>
      <c r="I170" s="144"/>
      <c r="J170" s="144"/>
      <c r="K170" s="144">
        <v>13.170392235000003</v>
      </c>
      <c r="L170" s="144">
        <v>7.8426902400000014</v>
      </c>
      <c r="M170" s="144">
        <v>2.9407143150000006</v>
      </c>
      <c r="N170" s="232"/>
      <c r="O170" s="232"/>
      <c r="P170" s="144"/>
      <c r="Q170" s="230">
        <f t="shared" si="128"/>
        <v>51.84678691500001</v>
      </c>
      <c r="R170" s="52">
        <f t="shared" si="133"/>
        <v>0.90786816543200244</v>
      </c>
      <c r="S170" s="52">
        <f t="shared" si="134"/>
        <v>1.5560541289264382</v>
      </c>
      <c r="T170" s="52">
        <f t="shared" si="135"/>
        <v>1.4964289538194808</v>
      </c>
      <c r="U170" s="52">
        <f t="shared" si="136"/>
        <v>0.12272711263538481</v>
      </c>
      <c r="V170" s="52">
        <f t="shared" si="137"/>
        <v>1.3378416256742494</v>
      </c>
      <c r="W170" s="52">
        <f t="shared" si="138"/>
        <v>18.912227277185746</v>
      </c>
      <c r="X170" s="52">
        <f t="shared" si="139"/>
        <v>83.863123177211818</v>
      </c>
      <c r="Y170" s="52">
        <f t="shared" si="140"/>
        <v>1.0220798597553746</v>
      </c>
      <c r="Z170" s="52">
        <f t="shared" si="141"/>
        <v>1.0225402523509495</v>
      </c>
      <c r="AA170" s="52">
        <f t="shared" si="142"/>
        <v>1.0268925544843477</v>
      </c>
      <c r="AB170" s="52">
        <f t="shared" si="143"/>
        <v>1.0420046324050976</v>
      </c>
      <c r="AC170" s="52">
        <f t="shared" si="144"/>
        <v>0.58078446402217121</v>
      </c>
      <c r="AD170" s="52">
        <f t="shared" si="145"/>
        <v>0.55737075033071015</v>
      </c>
      <c r="AE170" s="52">
        <f t="shared" si="146"/>
        <v>0.53713451357663555</v>
      </c>
      <c r="AF170" s="52">
        <f t="shared" si="147"/>
        <v>0.40178690709323767</v>
      </c>
      <c r="AG170" s="52">
        <f t="shared" si="148"/>
        <v>0.36</v>
      </c>
      <c r="AH170" s="52">
        <f t="shared" si="149"/>
        <v>0.38089345354661885</v>
      </c>
      <c r="AI170" s="64" t="s">
        <v>152</v>
      </c>
      <c r="AJ170" s="62"/>
      <c r="AK170" s="62"/>
      <c r="AL170" s="45">
        <f t="shared" si="150"/>
        <v>343</v>
      </c>
      <c r="AM170" s="65"/>
      <c r="AN170" s="145" t="e">
        <f>#REF!</f>
        <v>#REF!</v>
      </c>
      <c r="AO170" s="149"/>
      <c r="AP170" s="183"/>
      <c r="AQ170" s="149"/>
      <c r="AR170" s="147">
        <f t="shared" si="151"/>
        <v>1</v>
      </c>
      <c r="AS170">
        <v>1</v>
      </c>
      <c r="AT170">
        <v>1</v>
      </c>
      <c r="AU170">
        <v>34</v>
      </c>
      <c r="AV170">
        <v>5</v>
      </c>
      <c r="AW170">
        <v>2</v>
      </c>
      <c r="AX170">
        <v>2</v>
      </c>
      <c r="AY170" s="229"/>
      <c r="AZ170" s="229"/>
      <c r="BA170" s="229"/>
      <c r="BB170" s="148"/>
      <c r="BC170">
        <v>12</v>
      </c>
      <c r="BD170">
        <v>15</v>
      </c>
      <c r="BE170">
        <v>4</v>
      </c>
      <c r="BF170" s="57">
        <v>2</v>
      </c>
      <c r="BG170" s="57">
        <v>2</v>
      </c>
      <c r="BH170" s="57">
        <v>3</v>
      </c>
      <c r="BI170" s="57">
        <v>11.3</v>
      </c>
      <c r="BJ170" s="189">
        <f t="shared" si="175"/>
        <v>110</v>
      </c>
      <c r="BK170" s="173">
        <f t="shared" si="176"/>
        <v>343</v>
      </c>
      <c r="BL170" s="87">
        <v>15</v>
      </c>
      <c r="BM170" s="62">
        <v>10</v>
      </c>
      <c r="BN170" s="62">
        <v>27</v>
      </c>
      <c r="BO170" s="62"/>
      <c r="BP170" s="62"/>
      <c r="BQ170" s="62"/>
      <c r="BR170" s="62"/>
      <c r="BS170" s="62"/>
      <c r="BT170" s="62"/>
      <c r="BU170" s="62"/>
      <c r="BV170" s="62"/>
      <c r="BW170" s="62"/>
      <c r="BX170" s="62"/>
      <c r="BY170" s="62"/>
      <c r="BZ170" s="128"/>
      <c r="CA170" s="99"/>
      <c r="CB170" s="98"/>
      <c r="CC170" s="98"/>
      <c r="CD170" s="98"/>
      <c r="CE170" s="98"/>
      <c r="CF170" s="98"/>
      <c r="CG170" s="98"/>
      <c r="CH170" s="98"/>
      <c r="CI170" s="98"/>
      <c r="CJ170" s="98"/>
      <c r="CK170" s="98"/>
      <c r="CL170" s="98"/>
      <c r="CM170" s="62"/>
      <c r="CN170" s="62"/>
      <c r="CO170" s="128"/>
      <c r="CP170" s="88"/>
      <c r="CQ170" s="88"/>
      <c r="CR170" s="63"/>
      <c r="CS170" s="63"/>
      <c r="CT170" s="63"/>
      <c r="CU170" s="63"/>
      <c r="CV170" s="88"/>
      <c r="CW170" s="63"/>
      <c r="CX170" s="63"/>
      <c r="CY170" s="63"/>
      <c r="CZ170" s="63"/>
      <c r="DA170" s="88"/>
      <c r="DB170" s="63"/>
      <c r="DC170" s="63"/>
      <c r="DD170" s="63"/>
      <c r="DE170" s="63"/>
      <c r="DF170" s="131"/>
      <c r="DG170" s="254">
        <f t="shared" si="152"/>
        <v>190</v>
      </c>
      <c r="DH170" s="254" t="str">
        <f t="shared" si="153"/>
        <v>Thin</v>
      </c>
      <c r="DI170" s="254">
        <f t="shared" si="154"/>
        <v>110</v>
      </c>
      <c r="DJ170" s="254">
        <f t="shared" si="155"/>
        <v>343</v>
      </c>
      <c r="DK170" s="121">
        <f t="shared" si="156"/>
        <v>46.681623867793149</v>
      </c>
      <c r="DL170" s="121">
        <f t="shared" si="157"/>
        <v>13.618022481480036</v>
      </c>
      <c r="DM170" s="121">
        <f t="shared" si="158"/>
        <v>67.339302921876637</v>
      </c>
      <c r="DN170" s="121">
        <f t="shared" si="159"/>
        <v>0.53939479075538255</v>
      </c>
      <c r="DO170" s="121">
        <f t="shared" si="160"/>
        <v>7.0567659691271807</v>
      </c>
      <c r="DP170" s="121">
        <f t="shared" si="161"/>
        <v>17.163451949936213</v>
      </c>
      <c r="DQ170" s="121">
        <f t="shared" si="162"/>
        <v>48.188427800765773</v>
      </c>
      <c r="DR170" s="121">
        <f t="shared" si="163"/>
        <v>0</v>
      </c>
      <c r="DS170" s="121">
        <f t="shared" si="164"/>
        <v>0</v>
      </c>
      <c r="DT170" s="121">
        <f t="shared" si="165"/>
        <v>0</v>
      </c>
      <c r="DU170" s="121">
        <f t="shared" si="166"/>
        <v>0</v>
      </c>
      <c r="DV170" s="122">
        <f t="shared" si="167"/>
        <v>18</v>
      </c>
      <c r="DW170" s="157"/>
      <c r="DX170" s="157">
        <f t="shared" si="168"/>
        <v>190</v>
      </c>
      <c r="DY170" s="157">
        <f t="shared" si="129"/>
        <v>20</v>
      </c>
      <c r="DZ170" s="238" t="e">
        <f>#REF!</f>
        <v>#REF!</v>
      </c>
      <c r="EN170" s="50">
        <f t="shared" si="169"/>
        <v>0.1743841463414634</v>
      </c>
      <c r="EO170" s="50">
        <f t="shared" si="170"/>
        <v>4.1730182926829267</v>
      </c>
      <c r="EP170" s="55">
        <f t="shared" si="171"/>
        <v>5.9024390243902438</v>
      </c>
      <c r="EQ170" s="50">
        <f t="shared" si="179"/>
        <v>20.522670011452693</v>
      </c>
      <c r="ER170" s="50">
        <f>3.492*AR170*((CA170/2.54)^2 + (CB170/2.54)^2 + (CC170/2.54)^2 + (CD170/2.54)^2 + (CE170/2.54)^2 + (CF170/2.54)^2 + (CG170/2.54)^2 +(CH170/2.54)^2 +(CI170/2.54)^2 + (CJ170/2.54)^2 +(CK170/2.54)^2 + (CL170/2.54)^2 +(CM170/2.54)^2 + (CN170/2.54)^2 + (CO170/2.54)^2)/(BI170*3.28)</f>
        <v>0</v>
      </c>
      <c r="ES170" s="50">
        <f t="shared" si="130"/>
        <v>0</v>
      </c>
      <c r="ET170" s="50">
        <f t="shared" si="131"/>
        <v>0</v>
      </c>
      <c r="EU170" s="50">
        <f t="shared" si="132"/>
        <v>0</v>
      </c>
      <c r="EV170" s="56">
        <f t="shared" si="172"/>
        <v>10.249841463414633</v>
      </c>
      <c r="EW170" s="56">
        <f t="shared" si="173"/>
        <v>20.522670011452693</v>
      </c>
      <c r="EX170" s="56">
        <f t="shared" si="177"/>
        <v>21.006730740506917</v>
      </c>
      <c r="EY170" s="56">
        <f t="shared" si="178"/>
        <v>6.1281101166660168</v>
      </c>
      <c r="EZ170" s="56">
        <f t="shared" si="174"/>
        <v>30.772511474867326</v>
      </c>
      <c r="FA170" s="56"/>
      <c r="FB170" s="56"/>
      <c r="FC170" s="56"/>
      <c r="FD170" s="54"/>
    </row>
    <row r="171" spans="1:160" ht="18" customHeight="1">
      <c r="B171">
        <v>190</v>
      </c>
      <c r="C171" s="66" t="s">
        <v>391</v>
      </c>
      <c r="D171">
        <v>111</v>
      </c>
      <c r="E171" s="171">
        <v>2009</v>
      </c>
      <c r="F171">
        <v>20</v>
      </c>
      <c r="G171" s="144">
        <v>6.7232203500000001</v>
      </c>
      <c r="H171" s="144">
        <v>8.6374168650000005</v>
      </c>
      <c r="I171" s="144"/>
      <c r="J171" s="144"/>
      <c r="K171" s="144">
        <v>29.186975895000003</v>
      </c>
      <c r="L171" s="144">
        <v>27.833358630000003</v>
      </c>
      <c r="M171" s="144">
        <v>3.1415999999999999</v>
      </c>
      <c r="N171" s="232"/>
      <c r="O171" s="232"/>
      <c r="P171" s="144"/>
      <c r="Q171" s="230">
        <f t="shared" si="128"/>
        <v>75.522571740000004</v>
      </c>
      <c r="R171" s="52">
        <f t="shared" si="133"/>
        <v>0.67959488280238489</v>
      </c>
      <c r="S171" s="52">
        <f t="shared" si="134"/>
        <v>1.4274363212771468</v>
      </c>
      <c r="T171" s="52">
        <f t="shared" si="135"/>
        <v>1.3515861656480317</v>
      </c>
      <c r="U171" s="52">
        <f t="shared" si="136"/>
        <v>0.1334067800840491</v>
      </c>
      <c r="V171" s="52">
        <f t="shared" si="137"/>
        <v>1.4192221326128533</v>
      </c>
      <c r="W171" s="52">
        <f t="shared" si="138"/>
        <v>16.419259373365321</v>
      </c>
      <c r="X171" s="52">
        <f t="shared" si="139"/>
        <v>95.035348007604156</v>
      </c>
      <c r="Y171" s="52">
        <f t="shared" si="140"/>
        <v>1.0249916439696709</v>
      </c>
      <c r="Z171" s="52">
        <f t="shared" si="141"/>
        <v>1.0238646692270335</v>
      </c>
      <c r="AA171" s="52">
        <f t="shared" si="142"/>
        <v>1.0248291225596182</v>
      </c>
      <c r="AB171" s="52">
        <f t="shared" si="143"/>
        <v>1.0271907228824197</v>
      </c>
      <c r="AC171" s="52">
        <f t="shared" si="144"/>
        <v>0.57246941755296754</v>
      </c>
      <c r="AD171" s="52">
        <f t="shared" si="145"/>
        <v>0.57477533353924426</v>
      </c>
      <c r="AE171" s="52">
        <f t="shared" si="146"/>
        <v>0.53863754847485557</v>
      </c>
      <c r="AF171" s="52">
        <f t="shared" si="147"/>
        <v>0.37850656626950829</v>
      </c>
      <c r="AG171" s="52">
        <f t="shared" si="148"/>
        <v>0.36</v>
      </c>
      <c r="AH171" s="52">
        <f t="shared" si="149"/>
        <v>0.36925328313475414</v>
      </c>
      <c r="AI171" s="64" t="s">
        <v>152</v>
      </c>
      <c r="AJ171" s="62"/>
      <c r="AK171" s="62"/>
      <c r="AL171" s="45">
        <f t="shared" si="150"/>
        <v>20</v>
      </c>
      <c r="AM171" s="65"/>
      <c r="AN171" s="145" t="e">
        <f>#REF!</f>
        <v>#REF!</v>
      </c>
      <c r="AO171" s="149"/>
      <c r="AP171" s="183"/>
      <c r="AQ171" s="149"/>
      <c r="AR171" s="147">
        <f t="shared" si="151"/>
        <v>1</v>
      </c>
      <c r="AS171">
        <v>2</v>
      </c>
      <c r="AT171">
        <v>7</v>
      </c>
      <c r="AU171">
        <v>7</v>
      </c>
      <c r="AV171">
        <v>2</v>
      </c>
      <c r="AW171">
        <v>7</v>
      </c>
      <c r="AX171">
        <v>9</v>
      </c>
      <c r="AY171" s="229"/>
      <c r="AZ171" s="229"/>
      <c r="BA171" s="229"/>
      <c r="BB171" s="148"/>
      <c r="BC171">
        <v>15</v>
      </c>
      <c r="BD171">
        <v>4</v>
      </c>
      <c r="BE171">
        <v>0</v>
      </c>
      <c r="BF171" s="57">
        <v>2</v>
      </c>
      <c r="BG171" s="57">
        <v>2</v>
      </c>
      <c r="BH171" s="57">
        <v>3</v>
      </c>
      <c r="BI171" s="57">
        <v>11.3</v>
      </c>
      <c r="BJ171" s="189">
        <f t="shared" si="175"/>
        <v>111</v>
      </c>
      <c r="BK171" s="173">
        <f t="shared" si="176"/>
        <v>20</v>
      </c>
      <c r="BL171" s="87">
        <v>9</v>
      </c>
      <c r="BM171" s="62"/>
      <c r="BN171" s="62"/>
      <c r="BO171" s="62"/>
      <c r="BP171" s="62"/>
      <c r="BQ171" s="62"/>
      <c r="BR171" s="62"/>
      <c r="BS171" s="62"/>
      <c r="BT171" s="62"/>
      <c r="BU171" s="62"/>
      <c r="BV171" s="62"/>
      <c r="BW171" s="62"/>
      <c r="BX171" s="62"/>
      <c r="BY171" s="62"/>
      <c r="BZ171" s="128"/>
      <c r="CA171" s="99">
        <v>22</v>
      </c>
      <c r="CB171" s="98"/>
      <c r="CC171" s="98"/>
      <c r="CD171" s="98"/>
      <c r="CE171" s="98"/>
      <c r="CF171" s="98"/>
      <c r="CG171" s="98"/>
      <c r="CH171" s="98"/>
      <c r="CI171" s="98"/>
      <c r="CJ171" s="98"/>
      <c r="CK171" s="98"/>
      <c r="CL171" s="98"/>
      <c r="CM171" s="62"/>
      <c r="CN171" s="62"/>
      <c r="CO171" s="128"/>
      <c r="CP171" s="88"/>
      <c r="CQ171" s="88"/>
      <c r="CR171" s="63"/>
      <c r="CS171" s="63"/>
      <c r="CT171" s="63"/>
      <c r="CU171" s="63"/>
      <c r="CV171" s="88"/>
      <c r="CW171" s="63"/>
      <c r="CX171" s="63"/>
      <c r="CY171" s="63"/>
      <c r="CZ171" s="63"/>
      <c r="DA171" s="88"/>
      <c r="DB171" s="63"/>
      <c r="DC171" s="63"/>
      <c r="DD171" s="63"/>
      <c r="DE171" s="63"/>
      <c r="DF171" s="131"/>
      <c r="DG171" s="254">
        <f t="shared" si="152"/>
        <v>190</v>
      </c>
      <c r="DH171" s="254" t="str">
        <f t="shared" si="153"/>
        <v>Thin</v>
      </c>
      <c r="DI171" s="254">
        <f t="shared" si="154"/>
        <v>111</v>
      </c>
      <c r="DJ171" s="254">
        <f t="shared" si="155"/>
        <v>20</v>
      </c>
      <c r="DK171" s="121">
        <f t="shared" si="156"/>
        <v>28.548726425542938</v>
      </c>
      <c r="DL171" s="121">
        <f t="shared" si="157"/>
        <v>47.571641796166944</v>
      </c>
      <c r="DM171" s="121">
        <f t="shared" si="158"/>
        <v>121.64275490832284</v>
      </c>
      <c r="DN171" s="121">
        <f t="shared" si="159"/>
        <v>0.72448090091234818</v>
      </c>
      <c r="DO171" s="121">
        <f t="shared" si="160"/>
        <v>2.0612762993364311</v>
      </c>
      <c r="DP171" s="121">
        <f t="shared" si="161"/>
        <v>0</v>
      </c>
      <c r="DQ171" s="121">
        <f t="shared" si="162"/>
        <v>3.4391113817941994</v>
      </c>
      <c r="DR171" s="121">
        <f t="shared" si="163"/>
        <v>19.544999651231013</v>
      </c>
      <c r="DS171" s="121">
        <f t="shared" si="164"/>
        <v>0</v>
      </c>
      <c r="DT171" s="121">
        <f t="shared" si="165"/>
        <v>0</v>
      </c>
      <c r="DU171" s="121">
        <f t="shared" si="166"/>
        <v>0</v>
      </c>
      <c r="DV171" s="122">
        <f t="shared" si="167"/>
        <v>8</v>
      </c>
      <c r="DW171" s="157"/>
      <c r="DX171" s="157">
        <f t="shared" si="168"/>
        <v>190</v>
      </c>
      <c r="DY171" s="157">
        <f t="shared" si="129"/>
        <v>254</v>
      </c>
      <c r="DZ171" s="238" t="e">
        <f>#REF!</f>
        <v>#REF!</v>
      </c>
      <c r="EN171" s="50">
        <f t="shared" si="169"/>
        <v>0.2179801829268293</v>
      </c>
      <c r="EO171" s="50">
        <f t="shared" si="170"/>
        <v>1.1128048780487805</v>
      </c>
      <c r="EP171" s="55">
        <f t="shared" si="171"/>
        <v>0</v>
      </c>
      <c r="EQ171" s="50">
        <f t="shared" si="179"/>
        <v>1.5771691375025314</v>
      </c>
      <c r="ER171" s="50">
        <f>3.492*AR171*((CA171/2.54)^2 + (CB171/2.54)^2 + (CC171/2.54)^2 + (CD171/2.54)^2 + (CE171/2.54)^2 + (CF171/2.54)^2 + (CG171/2.54)^2 +(CH171/2.54)^2 +(CI171/2.54)^2 + (CJ171/2.54)^2 +(CK171/2.54)^2 + (CL171/2.54)^2 +(CM171/2.54)^2 + (CN171/2.54)^2 + (CO171/2.54)^2)/(BI171*3.28)</f>
        <v>7.0680542828817154</v>
      </c>
      <c r="ES171" s="50">
        <f t="shared" si="130"/>
        <v>0</v>
      </c>
      <c r="ET171" s="50">
        <f t="shared" si="131"/>
        <v>0</v>
      </c>
      <c r="EU171" s="50">
        <f t="shared" si="132"/>
        <v>0</v>
      </c>
      <c r="EV171" s="56">
        <f t="shared" si="172"/>
        <v>1.3307850609756098</v>
      </c>
      <c r="EW171" s="56">
        <f t="shared" si="173"/>
        <v>8.6452234203842462</v>
      </c>
      <c r="EX171" s="56">
        <f t="shared" si="177"/>
        <v>12.846926891494322</v>
      </c>
      <c r="EY171" s="56">
        <f t="shared" si="178"/>
        <v>21.407238808275125</v>
      </c>
      <c r="EZ171" s="56">
        <f t="shared" si="174"/>
        <v>9.9760084813598553</v>
      </c>
      <c r="FA171" s="56"/>
      <c r="FB171" s="56"/>
      <c r="FC171" s="56"/>
      <c r="FD171" s="54"/>
    </row>
    <row r="172" spans="1:160" ht="18" customHeight="1">
      <c r="B172">
        <v>190</v>
      </c>
      <c r="C172" s="66" t="s">
        <v>391</v>
      </c>
      <c r="D172">
        <v>111</v>
      </c>
      <c r="E172" s="171">
        <v>2009</v>
      </c>
      <c r="F172">
        <v>254</v>
      </c>
      <c r="G172" s="144">
        <v>6.7232203500000001</v>
      </c>
      <c r="H172" s="144">
        <v>8.6374168650000005</v>
      </c>
      <c r="I172" s="144"/>
      <c r="J172" s="144"/>
      <c r="K172" s="144">
        <v>29.186975895000003</v>
      </c>
      <c r="L172" s="144">
        <v>27.833358630000003</v>
      </c>
      <c r="M172" s="144">
        <v>3.1415999999999999</v>
      </c>
      <c r="N172" s="232"/>
      <c r="O172" s="232"/>
      <c r="P172" s="83"/>
      <c r="Q172" s="230">
        <f t="shared" si="128"/>
        <v>75.522571740000004</v>
      </c>
      <c r="R172" s="52">
        <f t="shared" si="133"/>
        <v>0.67959488280238489</v>
      </c>
      <c r="S172" s="52">
        <f t="shared" si="134"/>
        <v>1.4274363212771468</v>
      </c>
      <c r="T172" s="52">
        <f t="shared" si="135"/>
        <v>1.3515861656480317</v>
      </c>
      <c r="U172" s="52">
        <f t="shared" si="136"/>
        <v>0.1334067800840491</v>
      </c>
      <c r="V172" s="52">
        <f t="shared" si="137"/>
        <v>1.4192221326128533</v>
      </c>
      <c r="W172" s="52">
        <f t="shared" si="138"/>
        <v>16.419259373365321</v>
      </c>
      <c r="X172" s="52">
        <f t="shared" si="139"/>
        <v>95.035348007604156</v>
      </c>
      <c r="Y172" s="52">
        <f t="shared" si="140"/>
        <v>1.0249916439696709</v>
      </c>
      <c r="Z172" s="52">
        <f t="shared" si="141"/>
        <v>1.0238646692270335</v>
      </c>
      <c r="AA172" s="52">
        <f t="shared" si="142"/>
        <v>1.0248291225596182</v>
      </c>
      <c r="AB172" s="52">
        <f t="shared" si="143"/>
        <v>1.0271907228824197</v>
      </c>
      <c r="AC172" s="52">
        <f t="shared" si="144"/>
        <v>0.57246941755296754</v>
      </c>
      <c r="AD172" s="52">
        <f t="shared" si="145"/>
        <v>0.57477533353924426</v>
      </c>
      <c r="AE172" s="52">
        <f t="shared" si="146"/>
        <v>0.53863754847485557</v>
      </c>
      <c r="AF172" s="52">
        <f t="shared" si="147"/>
        <v>0.37850656626950829</v>
      </c>
      <c r="AG172" s="52">
        <f t="shared" si="148"/>
        <v>0.36</v>
      </c>
      <c r="AH172" s="52">
        <f t="shared" si="149"/>
        <v>0.36925328313475414</v>
      </c>
      <c r="AI172" s="64" t="s">
        <v>152</v>
      </c>
      <c r="AJ172" s="62"/>
      <c r="AK172" s="62"/>
      <c r="AL172" s="45">
        <f t="shared" si="150"/>
        <v>254</v>
      </c>
      <c r="AM172" s="65"/>
      <c r="AN172" s="145" t="e">
        <f>#REF!</f>
        <v>#REF!</v>
      </c>
      <c r="AO172" s="149"/>
      <c r="AP172" s="183"/>
      <c r="AQ172" s="149"/>
      <c r="AR172" s="147">
        <f t="shared" si="151"/>
        <v>1</v>
      </c>
      <c r="AS172">
        <v>4</v>
      </c>
      <c r="AT172">
        <v>4</v>
      </c>
      <c r="AU172">
        <v>4</v>
      </c>
      <c r="AV172">
        <v>10</v>
      </c>
      <c r="AW172">
        <v>9</v>
      </c>
      <c r="AX172">
        <v>10</v>
      </c>
      <c r="AY172" s="229"/>
      <c r="AZ172" s="229"/>
      <c r="BA172" s="229"/>
      <c r="BB172" s="148"/>
      <c r="BC172">
        <v>18</v>
      </c>
      <c r="BD172">
        <v>12</v>
      </c>
      <c r="BE172">
        <v>0</v>
      </c>
      <c r="BF172" s="57">
        <v>2</v>
      </c>
      <c r="BG172" s="57">
        <v>2</v>
      </c>
      <c r="BH172" s="57">
        <v>3</v>
      </c>
      <c r="BI172" s="57">
        <v>11.3</v>
      </c>
      <c r="BJ172" s="189">
        <f t="shared" si="175"/>
        <v>111</v>
      </c>
      <c r="BK172" s="173">
        <f t="shared" si="176"/>
        <v>254</v>
      </c>
      <c r="BL172" s="87">
        <v>8</v>
      </c>
      <c r="BM172" s="62">
        <v>8</v>
      </c>
      <c r="BN172" s="62">
        <v>18</v>
      </c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128"/>
      <c r="CA172" s="99">
        <v>13</v>
      </c>
      <c r="CB172" s="98"/>
      <c r="CC172" s="98"/>
      <c r="CD172" s="98"/>
      <c r="CE172" s="98"/>
      <c r="CF172" s="98"/>
      <c r="CG172" s="98"/>
      <c r="CH172" s="98"/>
      <c r="CI172" s="98"/>
      <c r="CJ172" s="98"/>
      <c r="CK172" s="98"/>
      <c r="CL172" s="98"/>
      <c r="CM172" s="62"/>
      <c r="CN172" s="62"/>
      <c r="CO172" s="128"/>
      <c r="CP172" s="88"/>
      <c r="CQ172" s="88"/>
      <c r="CR172" s="63"/>
      <c r="CS172" s="63"/>
      <c r="CT172" s="63"/>
      <c r="CU172" s="63"/>
      <c r="CV172" s="88"/>
      <c r="CW172" s="63"/>
      <c r="CX172" s="63"/>
      <c r="CY172" s="63"/>
      <c r="CZ172" s="63"/>
      <c r="DA172" s="88"/>
      <c r="DB172" s="63"/>
      <c r="DC172" s="63"/>
      <c r="DD172" s="63"/>
      <c r="DE172" s="63"/>
      <c r="DF172" s="131"/>
      <c r="DG172" s="254">
        <f t="shared" si="152"/>
        <v>190</v>
      </c>
      <c r="DH172" s="254" t="str">
        <f t="shared" si="153"/>
        <v>Thin</v>
      </c>
      <c r="DI172" s="254">
        <f t="shared" si="154"/>
        <v>111</v>
      </c>
      <c r="DJ172" s="254">
        <f t="shared" si="155"/>
        <v>254</v>
      </c>
      <c r="DK172" s="121">
        <f t="shared" si="156"/>
        <v>99.92054248940029</v>
      </c>
      <c r="DL172" s="121">
        <f t="shared" si="157"/>
        <v>44.173667382155017</v>
      </c>
      <c r="DM172" s="121">
        <f t="shared" si="158"/>
        <v>182.46413236248429</v>
      </c>
      <c r="DN172" s="121">
        <f t="shared" si="159"/>
        <v>0.86937708109481771</v>
      </c>
      <c r="DO172" s="121">
        <f t="shared" si="160"/>
        <v>6.1838288980092937</v>
      </c>
      <c r="DP172" s="121">
        <f t="shared" si="161"/>
        <v>0</v>
      </c>
      <c r="DQ172" s="121">
        <f t="shared" si="162"/>
        <v>19.191090673715781</v>
      </c>
      <c r="DR172" s="121">
        <f t="shared" si="163"/>
        <v>6.8245969856571103</v>
      </c>
      <c r="DS172" s="121">
        <f t="shared" si="164"/>
        <v>0</v>
      </c>
      <c r="DT172" s="121">
        <f t="shared" si="165"/>
        <v>0</v>
      </c>
      <c r="DU172" s="121">
        <f t="shared" si="166"/>
        <v>0</v>
      </c>
      <c r="DV172" s="122">
        <f t="shared" si="167"/>
        <v>7</v>
      </c>
      <c r="DW172" s="157"/>
      <c r="DX172" s="157">
        <f t="shared" si="168"/>
        <v>190</v>
      </c>
      <c r="DY172" s="157">
        <f t="shared" si="129"/>
        <v>190</v>
      </c>
      <c r="DZ172" s="238" t="e">
        <f>#REF!</f>
        <v>#REF!</v>
      </c>
      <c r="EN172" s="50"/>
      <c r="EO172" s="50"/>
      <c r="EP172" s="55"/>
      <c r="EQ172" s="50">
        <f t="shared" si="179"/>
        <v>8.8009932117425205</v>
      </c>
      <c r="ER172" s="50"/>
      <c r="ES172" s="50">
        <f t="shared" si="130"/>
        <v>0</v>
      </c>
      <c r="ET172" s="50">
        <f t="shared" si="131"/>
        <v>0</v>
      </c>
      <c r="EU172" s="50">
        <f t="shared" si="132"/>
        <v>0</v>
      </c>
      <c r="EV172" s="56"/>
      <c r="EW172" s="56"/>
      <c r="EX172" s="56">
        <f t="shared" si="177"/>
        <v>44.964244120230134</v>
      </c>
      <c r="EY172" s="56">
        <f t="shared" si="178"/>
        <v>19.878150321969759</v>
      </c>
      <c r="EZ172" s="56"/>
      <c r="FA172" s="56"/>
      <c r="FB172" s="56"/>
      <c r="FC172" s="56"/>
      <c r="FD172" s="54"/>
    </row>
    <row r="173" spans="1:160" ht="18" customHeight="1">
      <c r="B173">
        <v>190</v>
      </c>
      <c r="C173" s="66" t="s">
        <v>391</v>
      </c>
      <c r="D173">
        <v>112</v>
      </c>
      <c r="E173" s="171">
        <v>2009</v>
      </c>
      <c r="F173">
        <v>190</v>
      </c>
      <c r="G173" s="144">
        <v>16.47486456</v>
      </c>
      <c r="H173" s="144"/>
      <c r="I173" s="144"/>
      <c r="J173" s="144"/>
      <c r="K173" s="144"/>
      <c r="L173" s="144">
        <v>31.72635081</v>
      </c>
      <c r="M173" s="144"/>
      <c r="N173" s="144"/>
      <c r="O173" s="144"/>
      <c r="P173" s="83"/>
      <c r="Q173" s="230">
        <f t="shared" si="128"/>
        <v>48.20121537</v>
      </c>
      <c r="R173" s="52">
        <f t="shared" si="133"/>
        <v>0.92757360047122817</v>
      </c>
      <c r="S173" s="52">
        <f t="shared" si="134"/>
        <v>1.3870169166331956</v>
      </c>
      <c r="T173" s="52">
        <f t="shared" si="135"/>
        <v>1.3896768136050011</v>
      </c>
      <c r="U173" s="52">
        <f t="shared" si="136"/>
        <v>6.6835871018411624E-2</v>
      </c>
      <c r="V173" s="52">
        <f t="shared" si="137"/>
        <v>1.3529103224539711</v>
      </c>
      <c r="W173" s="52">
        <f t="shared" si="138"/>
        <v>12.817174317741689</v>
      </c>
      <c r="X173" s="52">
        <f t="shared" si="139"/>
        <v>105.38160576847089</v>
      </c>
      <c r="Y173" s="52">
        <f t="shared" si="140"/>
        <v>1.03</v>
      </c>
      <c r="Z173" s="52">
        <f t="shared" si="141"/>
        <v>1.02</v>
      </c>
      <c r="AA173" s="52">
        <f t="shared" si="142"/>
        <v>1.0265820644907944</v>
      </c>
      <c r="AB173" s="52">
        <f t="shared" si="143"/>
        <v>1.0297461934723826</v>
      </c>
      <c r="AC173" s="52">
        <f t="shared" si="144"/>
        <v>0.57607445143555935</v>
      </c>
      <c r="AD173" s="52">
        <f t="shared" si="145"/>
        <v>0.58607445143555936</v>
      </c>
      <c r="AE173" s="52">
        <f t="shared" si="146"/>
        <v>0.58316412898158831</v>
      </c>
      <c r="AF173" s="52">
        <f t="shared" si="147"/>
        <v>0.33974619347238255</v>
      </c>
      <c r="AG173" s="52">
        <f t="shared" si="148"/>
        <v>0.36</v>
      </c>
      <c r="AH173" s="52">
        <f t="shared" si="149"/>
        <v>0.34987309673619127</v>
      </c>
      <c r="AI173" s="64" t="s">
        <v>152</v>
      </c>
      <c r="AJ173" s="62"/>
      <c r="AK173" s="62"/>
      <c r="AL173" s="45">
        <f t="shared" si="150"/>
        <v>190</v>
      </c>
      <c r="AM173" s="65"/>
      <c r="AN173" s="145" t="e">
        <f>#REF!</f>
        <v>#REF!</v>
      </c>
      <c r="AO173" s="149"/>
      <c r="AP173" s="183"/>
      <c r="AQ173" s="149"/>
      <c r="AR173" s="147">
        <f t="shared" si="151"/>
        <v>1</v>
      </c>
      <c r="AS173">
        <v>6</v>
      </c>
      <c r="AT173">
        <v>0</v>
      </c>
      <c r="AU173">
        <v>6</v>
      </c>
      <c r="AV173">
        <v>4</v>
      </c>
      <c r="AW173">
        <v>0</v>
      </c>
      <c r="AX173">
        <v>16</v>
      </c>
      <c r="AY173" s="229"/>
      <c r="AZ173" s="229"/>
      <c r="BA173" s="229"/>
      <c r="BB173" s="148"/>
      <c r="BC173">
        <v>18</v>
      </c>
      <c r="BD173">
        <v>6</v>
      </c>
      <c r="BE173">
        <v>3</v>
      </c>
      <c r="BF173" s="57">
        <v>2</v>
      </c>
      <c r="BG173" s="57">
        <v>2</v>
      </c>
      <c r="BH173" s="57">
        <v>3</v>
      </c>
      <c r="BI173" s="57">
        <v>11.3</v>
      </c>
      <c r="BJ173" s="189">
        <f t="shared" si="175"/>
        <v>112</v>
      </c>
      <c r="BK173" s="173">
        <f t="shared" si="176"/>
        <v>190</v>
      </c>
      <c r="BL173" s="87">
        <v>8</v>
      </c>
      <c r="BM173" s="62">
        <v>14</v>
      </c>
      <c r="BN173" s="62">
        <v>21</v>
      </c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128"/>
      <c r="CA173" s="99"/>
      <c r="CB173" s="98"/>
      <c r="CC173" s="98"/>
      <c r="CD173" s="98"/>
      <c r="CE173" s="98"/>
      <c r="CF173" s="98"/>
      <c r="CG173" s="98"/>
      <c r="CH173" s="98"/>
      <c r="CI173" s="98"/>
      <c r="CJ173" s="98"/>
      <c r="CK173" s="98"/>
      <c r="CL173" s="98"/>
      <c r="CM173" s="62"/>
      <c r="CN173" s="62"/>
      <c r="CO173" s="128"/>
      <c r="CP173" s="88"/>
      <c r="CQ173" s="88"/>
      <c r="CR173" s="63"/>
      <c r="CS173" s="63"/>
      <c r="CT173" s="63"/>
      <c r="CU173" s="63"/>
      <c r="CV173" s="88"/>
      <c r="CW173" s="63"/>
      <c r="CX173" s="63"/>
      <c r="CY173" s="63"/>
      <c r="CZ173" s="63"/>
      <c r="DA173" s="88"/>
      <c r="DB173" s="63"/>
      <c r="DC173" s="63"/>
      <c r="DD173" s="63"/>
      <c r="DE173" s="63"/>
      <c r="DF173" s="131"/>
      <c r="DG173" s="254">
        <f t="shared" si="152"/>
        <v>190</v>
      </c>
      <c r="DH173" s="254" t="str">
        <f t="shared" si="153"/>
        <v>Thin</v>
      </c>
      <c r="DI173" s="254">
        <f t="shared" si="154"/>
        <v>112</v>
      </c>
      <c r="DJ173" s="254">
        <f t="shared" si="155"/>
        <v>190</v>
      </c>
      <c r="DK173" s="121">
        <f t="shared" si="156"/>
        <v>69.350845831659782</v>
      </c>
      <c r="DL173" s="121">
        <f t="shared" si="157"/>
        <v>0</v>
      </c>
      <c r="DM173" s="121">
        <f t="shared" si="158"/>
        <v>69.483840680250054</v>
      </c>
      <c r="DN173" s="121">
        <f t="shared" si="159"/>
        <v>0.44043631566828656</v>
      </c>
      <c r="DO173" s="121">
        <f t="shared" si="160"/>
        <v>2.9940454333253577</v>
      </c>
      <c r="DP173" s="121">
        <f t="shared" si="161"/>
        <v>9.4687341941294783</v>
      </c>
      <c r="DQ173" s="121">
        <f t="shared" si="162"/>
        <v>26.781785599618214</v>
      </c>
      <c r="DR173" s="121">
        <f t="shared" si="163"/>
        <v>0</v>
      </c>
      <c r="DS173" s="121">
        <f t="shared" si="164"/>
        <v>0</v>
      </c>
      <c r="DT173" s="121">
        <f t="shared" si="165"/>
        <v>0</v>
      </c>
      <c r="DU173" s="121">
        <f t="shared" si="166"/>
        <v>0</v>
      </c>
      <c r="DV173" s="122">
        <f t="shared" si="167"/>
        <v>11</v>
      </c>
      <c r="DW173" s="157"/>
      <c r="DX173" s="157">
        <f t="shared" si="168"/>
        <v>190</v>
      </c>
      <c r="DY173" s="157">
        <f t="shared" si="129"/>
        <v>294</v>
      </c>
      <c r="DZ173" s="238" t="e">
        <f>#REF!</f>
        <v>#REF!</v>
      </c>
      <c r="EN173" s="50">
        <f t="shared" si="169"/>
        <v>0.26157621951219512</v>
      </c>
      <c r="EO173" s="50">
        <f t="shared" si="170"/>
        <v>1.6692073170731707</v>
      </c>
      <c r="EP173" s="55">
        <f t="shared" si="171"/>
        <v>4.4268292682926829</v>
      </c>
      <c r="EQ173" s="50">
        <f t="shared" si="179"/>
        <v>13.649327967768819</v>
      </c>
      <c r="ER173" s="50">
        <f>3.492*AR173*((CA173/2.54)^2 + (CB173/2.54)^2 + (CC173/2.54)^2 + (CD173/2.54)^2 + (CE173/2.54)^2 + (CF173/2.54)^2 + (CG173/2.54)^2 +(CH173/2.54)^2 +(CI173/2.54)^2 + (CJ173/2.54)^2 +(CK173/2.54)^2 + (CL173/2.54)^2 +(CM173/2.54)^2 + (CN173/2.54)^2 + (CO173/2.54)^2)/(BI173*3.28)</f>
        <v>0</v>
      </c>
      <c r="ES173" s="50">
        <f t="shared" si="130"/>
        <v>0</v>
      </c>
      <c r="ET173" s="50">
        <f t="shared" si="131"/>
        <v>0</v>
      </c>
      <c r="EU173" s="50">
        <f t="shared" si="132"/>
        <v>0</v>
      </c>
      <c r="EV173" s="56">
        <f t="shared" si="172"/>
        <v>6.3576128048780483</v>
      </c>
      <c r="EW173" s="56">
        <f t="shared" si="173"/>
        <v>13.649327967768819</v>
      </c>
      <c r="EX173" s="56">
        <f t="shared" si="177"/>
        <v>31.207880624246904</v>
      </c>
      <c r="EY173" s="56">
        <f t="shared" si="178"/>
        <v>0</v>
      </c>
      <c r="EZ173" s="56">
        <f t="shared" si="174"/>
        <v>20.006940772646868</v>
      </c>
      <c r="FA173" s="56"/>
      <c r="FB173" s="56"/>
      <c r="FC173" s="56"/>
      <c r="FD173" s="54"/>
    </row>
    <row r="174" spans="1:160" ht="18" customHeight="1">
      <c r="B174">
        <v>190</v>
      </c>
      <c r="C174" s="66" t="s">
        <v>391</v>
      </c>
      <c r="D174">
        <v>112</v>
      </c>
      <c r="E174" s="171">
        <v>2009</v>
      </c>
      <c r="F174">
        <v>294</v>
      </c>
      <c r="G174" s="144">
        <v>16.47486456</v>
      </c>
      <c r="H174" s="144"/>
      <c r="I174" s="144"/>
      <c r="J174" s="144"/>
      <c r="K174" s="144"/>
      <c r="L174" s="144">
        <v>31.72635081</v>
      </c>
      <c r="M174" s="144"/>
      <c r="N174" s="232"/>
      <c r="O174" s="232"/>
      <c r="P174" s="83"/>
      <c r="Q174" s="230">
        <f t="shared" si="128"/>
        <v>48.20121537</v>
      </c>
      <c r="R174" s="52">
        <f t="shared" si="133"/>
        <v>0.92757360047122817</v>
      </c>
      <c r="S174" s="52">
        <f t="shared" si="134"/>
        <v>1.3870169166331956</v>
      </c>
      <c r="T174" s="52">
        <f t="shared" si="135"/>
        <v>1.3896768136050011</v>
      </c>
      <c r="U174" s="52">
        <f t="shared" si="136"/>
        <v>6.6835871018411624E-2</v>
      </c>
      <c r="V174" s="52">
        <f t="shared" si="137"/>
        <v>1.3529103224539711</v>
      </c>
      <c r="W174" s="52">
        <f t="shared" si="138"/>
        <v>12.817174317741689</v>
      </c>
      <c r="X174" s="52">
        <f t="shared" si="139"/>
        <v>105.38160576847089</v>
      </c>
      <c r="Y174" s="52">
        <f t="shared" si="140"/>
        <v>1.03</v>
      </c>
      <c r="Z174" s="52">
        <f t="shared" si="141"/>
        <v>1.02</v>
      </c>
      <c r="AA174" s="52">
        <f t="shared" si="142"/>
        <v>1.0265820644907944</v>
      </c>
      <c r="AB174" s="52">
        <f t="shared" si="143"/>
        <v>1.0297461934723826</v>
      </c>
      <c r="AC174" s="52">
        <f t="shared" si="144"/>
        <v>0.57607445143555935</v>
      </c>
      <c r="AD174" s="52">
        <f t="shared" si="145"/>
        <v>0.58607445143555936</v>
      </c>
      <c r="AE174" s="52">
        <f t="shared" si="146"/>
        <v>0.58316412898158831</v>
      </c>
      <c r="AF174" s="52">
        <f t="shared" si="147"/>
        <v>0.33974619347238255</v>
      </c>
      <c r="AG174" s="52">
        <f t="shared" si="148"/>
        <v>0.36</v>
      </c>
      <c r="AH174" s="52">
        <f t="shared" si="149"/>
        <v>0.34987309673619127</v>
      </c>
      <c r="AI174" s="64" t="s">
        <v>152</v>
      </c>
      <c r="AJ174" s="62"/>
      <c r="AK174" s="62"/>
      <c r="AL174" s="45">
        <f t="shared" si="150"/>
        <v>294</v>
      </c>
      <c r="AM174" s="65"/>
      <c r="AN174" s="145" t="e">
        <f>#REF!</f>
        <v>#REF!</v>
      </c>
      <c r="AO174" s="149"/>
      <c r="AP174" s="183"/>
      <c r="AQ174" s="149"/>
      <c r="AR174" s="147">
        <f t="shared" si="151"/>
        <v>1</v>
      </c>
      <c r="AS174">
        <v>0</v>
      </c>
      <c r="AT174">
        <v>1</v>
      </c>
      <c r="AU174">
        <v>1</v>
      </c>
      <c r="AV174">
        <v>3</v>
      </c>
      <c r="AW174">
        <v>4</v>
      </c>
      <c r="AX174">
        <v>7</v>
      </c>
      <c r="AY174" s="229"/>
      <c r="AZ174" s="229"/>
      <c r="BA174" s="229"/>
      <c r="BB174" s="148"/>
      <c r="BC174">
        <v>28</v>
      </c>
      <c r="BD174">
        <v>6</v>
      </c>
      <c r="BE174">
        <v>4</v>
      </c>
      <c r="BF174" s="57">
        <v>2</v>
      </c>
      <c r="BG174" s="57">
        <v>2</v>
      </c>
      <c r="BH174" s="57">
        <v>3</v>
      </c>
      <c r="BI174" s="57">
        <v>11.3</v>
      </c>
      <c r="BJ174" s="189">
        <f t="shared" si="175"/>
        <v>112</v>
      </c>
      <c r="BK174" s="173">
        <f t="shared" si="176"/>
        <v>294</v>
      </c>
      <c r="BL174" s="87">
        <v>9</v>
      </c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128"/>
      <c r="CA174" s="99"/>
      <c r="CB174" s="98"/>
      <c r="CC174" s="98"/>
      <c r="CD174" s="98"/>
      <c r="CE174" s="98"/>
      <c r="CF174" s="98"/>
      <c r="CG174" s="98"/>
      <c r="CH174" s="98"/>
      <c r="CI174" s="98"/>
      <c r="CJ174" s="98"/>
      <c r="CK174" s="98"/>
      <c r="CL174" s="98"/>
      <c r="CM174" s="62"/>
      <c r="CN174" s="62"/>
      <c r="CO174" s="128"/>
      <c r="CP174" s="88"/>
      <c r="CQ174" s="88"/>
      <c r="CR174" s="63"/>
      <c r="CS174" s="63"/>
      <c r="CT174" s="63"/>
      <c r="CU174" s="63"/>
      <c r="CV174" s="88"/>
      <c r="CW174" s="63"/>
      <c r="CX174" s="63"/>
      <c r="CY174" s="63"/>
      <c r="CZ174" s="63"/>
      <c r="DA174" s="88"/>
      <c r="DB174" s="63"/>
      <c r="DC174" s="63"/>
      <c r="DD174" s="63"/>
      <c r="DE174" s="63"/>
      <c r="DF174" s="131"/>
      <c r="DG174" s="254">
        <f t="shared" si="152"/>
        <v>190</v>
      </c>
      <c r="DH174" s="254" t="str">
        <f t="shared" si="153"/>
        <v>Thin</v>
      </c>
      <c r="DI174" s="254">
        <f t="shared" si="154"/>
        <v>112</v>
      </c>
      <c r="DJ174" s="254">
        <f t="shared" si="155"/>
        <v>294</v>
      </c>
      <c r="DK174" s="121">
        <f t="shared" si="156"/>
        <v>20.805253749497936</v>
      </c>
      <c r="DL174" s="121">
        <f t="shared" si="157"/>
        <v>23.189340011780708</v>
      </c>
      <c r="DM174" s="121">
        <f t="shared" si="158"/>
        <v>55.587072544200041</v>
      </c>
      <c r="DN174" s="121">
        <f t="shared" si="159"/>
        <v>0.68512315770622356</v>
      </c>
      <c r="DO174" s="121">
        <f t="shared" si="160"/>
        <v>2.9940454333253577</v>
      </c>
      <c r="DP174" s="121">
        <f t="shared" si="161"/>
        <v>12.624978925505971</v>
      </c>
      <c r="DQ174" s="121">
        <f t="shared" si="162"/>
        <v>3.0946143132226469</v>
      </c>
      <c r="DR174" s="121">
        <f t="shared" si="163"/>
        <v>0</v>
      </c>
      <c r="DS174" s="121">
        <f t="shared" si="164"/>
        <v>0</v>
      </c>
      <c r="DT174" s="121">
        <f t="shared" si="165"/>
        <v>0</v>
      </c>
      <c r="DU174" s="121">
        <f t="shared" si="166"/>
        <v>0</v>
      </c>
      <c r="DV174" s="122">
        <f t="shared" si="167"/>
        <v>4</v>
      </c>
      <c r="DW174" s="157"/>
      <c r="DX174" s="157">
        <f t="shared" si="168"/>
        <v>190</v>
      </c>
      <c r="DY174" s="157">
        <f t="shared" si="129"/>
        <v>109</v>
      </c>
      <c r="DZ174" s="238" t="e">
        <f>#REF!</f>
        <v>#REF!</v>
      </c>
      <c r="EN174" s="50">
        <f t="shared" si="169"/>
        <v>0.40689634146341463</v>
      </c>
      <c r="EO174" s="50">
        <f t="shared" si="170"/>
        <v>1.6692073170731707</v>
      </c>
      <c r="EP174" s="55">
        <f t="shared" si="171"/>
        <v>5.9024390243902438</v>
      </c>
      <c r="EQ174" s="50">
        <f t="shared" si="179"/>
        <v>1.5771691375025314</v>
      </c>
      <c r="ER174" s="50">
        <f>3.492*AR174*((CA174/2.54)^2 + (CB174/2.54)^2 + (CC174/2.54)^2 + (CD174/2.54)^2 + (CE174/2.54)^2 + (CF174/2.54)^2 + (CG174/2.54)^2 +(CH174/2.54)^2 +(CI174/2.54)^2 + (CJ174/2.54)^2 +(CK174/2.54)^2 + (CL174/2.54)^2 +(CM174/2.54)^2 + (CN174/2.54)^2 + (CO174/2.54)^2)/(BI174*3.28)</f>
        <v>0</v>
      </c>
      <c r="ES174" s="50">
        <f t="shared" si="130"/>
        <v>0</v>
      </c>
      <c r="ET174" s="50">
        <f t="shared" si="131"/>
        <v>0</v>
      </c>
      <c r="EU174" s="50">
        <f t="shared" si="132"/>
        <v>0</v>
      </c>
      <c r="EV174" s="56">
        <f t="shared" si="172"/>
        <v>7.9785426829268289</v>
      </c>
      <c r="EW174" s="56">
        <f t="shared" si="173"/>
        <v>1.5771691375025314</v>
      </c>
      <c r="EX174" s="56">
        <f t="shared" si="177"/>
        <v>9.3623641872740713</v>
      </c>
      <c r="EY174" s="56">
        <f t="shared" si="178"/>
        <v>10.435203005301318</v>
      </c>
      <c r="EZ174" s="56">
        <f t="shared" si="174"/>
        <v>9.5557118204293605</v>
      </c>
      <c r="FA174" s="56"/>
      <c r="FB174" s="56"/>
      <c r="FC174" s="56"/>
      <c r="FD174" s="54"/>
    </row>
    <row r="175" spans="1:160" ht="18" customHeight="1">
      <c r="B175">
        <v>190</v>
      </c>
      <c r="C175" s="66" t="s">
        <v>391</v>
      </c>
      <c r="D175">
        <v>113</v>
      </c>
      <c r="E175" s="171">
        <v>2009</v>
      </c>
      <c r="F175">
        <v>109</v>
      </c>
      <c r="G175" s="144">
        <v>9.8291631900000009</v>
      </c>
      <c r="H175" s="144">
        <v>14.143385025000001</v>
      </c>
      <c r="I175" s="144"/>
      <c r="J175" s="144">
        <v>21.155612939999997</v>
      </c>
      <c r="K175" s="144"/>
      <c r="L175" s="144">
        <v>10.73818515</v>
      </c>
      <c r="M175" s="144">
        <v>8.5076295149999996</v>
      </c>
      <c r="N175" s="232"/>
      <c r="O175" s="232"/>
      <c r="P175" s="83"/>
      <c r="Q175" s="230">
        <f t="shared" si="128"/>
        <v>64.373975819999998</v>
      </c>
      <c r="R175" s="52">
        <f t="shared" si="133"/>
        <v>0.73267105003092847</v>
      </c>
      <c r="S175" s="52">
        <f t="shared" si="134"/>
        <v>1.5098662453195517</v>
      </c>
      <c r="T175" s="52">
        <f t="shared" si="135"/>
        <v>1.4270114581770135</v>
      </c>
      <c r="U175" s="52">
        <f t="shared" si="136"/>
        <v>9.7292699903493388E-2</v>
      </c>
      <c r="V175" s="52">
        <f t="shared" si="137"/>
        <v>1.3492895570334529</v>
      </c>
      <c r="W175" s="52">
        <f t="shared" si="138"/>
        <v>14.851128468473085</v>
      </c>
      <c r="X175" s="52">
        <f t="shared" si="139"/>
        <v>124.81060646350258</v>
      </c>
      <c r="Y175" s="52">
        <f t="shared" si="140"/>
        <v>1.0310892954529649</v>
      </c>
      <c r="Z175" s="52">
        <f t="shared" si="141"/>
        <v>1.0265727221817571</v>
      </c>
      <c r="AA175" s="52">
        <f t="shared" si="142"/>
        <v>1.0271515208636062</v>
      </c>
      <c r="AB175" s="52">
        <f t="shared" si="143"/>
        <v>1.0338839273186902</v>
      </c>
      <c r="AC175" s="52">
        <f t="shared" si="144"/>
        <v>0.58118519203106755</v>
      </c>
      <c r="AD175" s="52">
        <f t="shared" si="145"/>
        <v>0.57207324802686077</v>
      </c>
      <c r="AE175" s="52">
        <f t="shared" si="146"/>
        <v>0.54722387336771461</v>
      </c>
      <c r="AF175" s="52">
        <f t="shared" si="147"/>
        <v>0.40075176328917939</v>
      </c>
      <c r="AG175" s="52">
        <f t="shared" si="148"/>
        <v>0.36000000000000004</v>
      </c>
      <c r="AH175" s="52">
        <f t="shared" si="149"/>
        <v>0.38037588164458969</v>
      </c>
      <c r="AI175" s="64" t="s">
        <v>152</v>
      </c>
      <c r="AJ175" s="62"/>
      <c r="AK175" s="62"/>
      <c r="AL175" s="45">
        <f t="shared" si="150"/>
        <v>109</v>
      </c>
      <c r="AM175" s="65"/>
      <c r="AN175" s="145" t="e">
        <f>#REF!</f>
        <v>#REF!</v>
      </c>
      <c r="AO175" s="149"/>
      <c r="AP175" s="183"/>
      <c r="AQ175" s="149"/>
      <c r="AR175" s="147">
        <f t="shared" si="151"/>
        <v>1</v>
      </c>
      <c r="AS175">
        <v>1</v>
      </c>
      <c r="AT175">
        <v>7</v>
      </c>
      <c r="AU175">
        <v>7</v>
      </c>
      <c r="AV175">
        <v>4</v>
      </c>
      <c r="AW175">
        <v>6</v>
      </c>
      <c r="AX175">
        <v>6</v>
      </c>
      <c r="AY175" s="229"/>
      <c r="AZ175" s="229"/>
      <c r="BA175" s="229"/>
      <c r="BB175" s="148"/>
      <c r="BC175">
        <v>8</v>
      </c>
      <c r="BD175">
        <v>1</v>
      </c>
      <c r="BE175">
        <v>1</v>
      </c>
      <c r="BF175" s="57">
        <v>2</v>
      </c>
      <c r="BG175" s="57">
        <v>2</v>
      </c>
      <c r="BH175" s="57">
        <v>3</v>
      </c>
      <c r="BI175" s="57">
        <v>11.3</v>
      </c>
      <c r="BJ175" s="189">
        <f t="shared" si="175"/>
        <v>113</v>
      </c>
      <c r="BK175" s="173">
        <f t="shared" si="176"/>
        <v>109</v>
      </c>
      <c r="BL175" s="87">
        <v>9</v>
      </c>
      <c r="BM175" s="62">
        <v>10</v>
      </c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128"/>
      <c r="CA175" s="99">
        <v>9</v>
      </c>
      <c r="CB175" s="98"/>
      <c r="CC175" s="98"/>
      <c r="CD175" s="98"/>
      <c r="CE175" s="98"/>
      <c r="CF175" s="98"/>
      <c r="CG175" s="98"/>
      <c r="CH175" s="98"/>
      <c r="CI175" s="98"/>
      <c r="CJ175" s="98"/>
      <c r="CK175" s="98"/>
      <c r="CL175" s="98"/>
      <c r="CM175" s="62"/>
      <c r="CN175" s="62"/>
      <c r="CO175" s="128"/>
      <c r="CP175" s="88"/>
      <c r="CQ175" s="88"/>
      <c r="CR175" s="63"/>
      <c r="CS175" s="63"/>
      <c r="CT175" s="63"/>
      <c r="CU175" s="63"/>
      <c r="CV175" s="88"/>
      <c r="CW175" s="63"/>
      <c r="CX175" s="63"/>
      <c r="CY175" s="63"/>
      <c r="CZ175" s="63"/>
      <c r="DA175" s="88"/>
      <c r="DB175" s="63"/>
      <c r="DC175" s="63"/>
      <c r="DD175" s="63"/>
      <c r="DE175" s="63"/>
      <c r="DF175" s="131"/>
      <c r="DG175" s="254">
        <f t="shared" si="152"/>
        <v>190</v>
      </c>
      <c r="DH175" s="254" t="str">
        <f t="shared" si="153"/>
        <v>Thin</v>
      </c>
      <c r="DI175" s="254">
        <f t="shared" si="154"/>
        <v>113</v>
      </c>
      <c r="DJ175" s="254">
        <f t="shared" si="155"/>
        <v>109</v>
      </c>
      <c r="DK175" s="121">
        <f t="shared" si="156"/>
        <v>37.746656132988797</v>
      </c>
      <c r="DL175" s="121">
        <f t="shared" si="157"/>
        <v>47.623618252010345</v>
      </c>
      <c r="DM175" s="121">
        <f t="shared" si="158"/>
        <v>128.43103123593121</v>
      </c>
      <c r="DN175" s="121">
        <f t="shared" si="159"/>
        <v>0.2877837218519268</v>
      </c>
      <c r="DO175" s="121">
        <f t="shared" si="160"/>
        <v>0.48891310961562806</v>
      </c>
      <c r="DP175" s="121">
        <f t="shared" si="161"/>
        <v>3.4336253705837216</v>
      </c>
      <c r="DQ175" s="121">
        <f t="shared" si="162"/>
        <v>8.1895967297718002</v>
      </c>
      <c r="DR175" s="121">
        <f t="shared" si="163"/>
        <v>3.292274359790837</v>
      </c>
      <c r="DS175" s="121">
        <f t="shared" si="164"/>
        <v>0</v>
      </c>
      <c r="DT175" s="121">
        <f t="shared" si="165"/>
        <v>0</v>
      </c>
      <c r="DU175" s="121">
        <f t="shared" si="166"/>
        <v>0</v>
      </c>
      <c r="DV175" s="122">
        <f t="shared" si="167"/>
        <v>6.5</v>
      </c>
      <c r="DW175" s="157"/>
      <c r="DX175" s="157">
        <f t="shared" si="168"/>
        <v>190</v>
      </c>
      <c r="DY175" s="157">
        <f t="shared" si="129"/>
        <v>168</v>
      </c>
      <c r="DZ175" s="238" t="e">
        <f>#REF!</f>
        <v>#REF!</v>
      </c>
      <c r="EN175" s="50">
        <f t="shared" si="169"/>
        <v>0.11625609756097562</v>
      </c>
      <c r="EO175" s="50">
        <f t="shared" si="170"/>
        <v>0.27820121951219512</v>
      </c>
      <c r="EP175" s="55">
        <f t="shared" si="171"/>
        <v>1.475609756097561</v>
      </c>
      <c r="EQ175" s="50">
        <f t="shared" si="179"/>
        <v>3.5242915294809651</v>
      </c>
      <c r="ER175" s="50">
        <f>3.492*AR175*((CA175/2.54)^2 + (CB175/2.54)^2 + (CC175/2.54)^2 + (CD175/2.54)^2 + (CE175/2.54)^2 + (CF175/2.54)^2 + (CG175/2.54)^2 +(CH175/2.54)^2 +(CI175/2.54)^2 + (CJ175/2.54)^2 +(CK175/2.54)^2 + (CL175/2.54)^2 +(CM175/2.54)^2 + (CN175/2.54)^2 + (CO175/2.54)^2)/(BI175*3.28)</f>
        <v>1.1828768531268985</v>
      </c>
      <c r="ES175" s="50">
        <f t="shared" si="130"/>
        <v>0</v>
      </c>
      <c r="ET175" s="50">
        <f t="shared" si="131"/>
        <v>0</v>
      </c>
      <c r="EU175" s="50">
        <f t="shared" si="132"/>
        <v>0</v>
      </c>
      <c r="EV175" s="56">
        <f t="shared" si="172"/>
        <v>1.8700670731707316</v>
      </c>
      <c r="EW175" s="56">
        <f t="shared" si="173"/>
        <v>4.7071683826078639</v>
      </c>
      <c r="EX175" s="56">
        <f t="shared" si="177"/>
        <v>16.985995259844959</v>
      </c>
      <c r="EY175" s="56">
        <f t="shared" si="178"/>
        <v>21.430628213404656</v>
      </c>
      <c r="EZ175" s="56">
        <f t="shared" si="174"/>
        <v>6.5772354557785953</v>
      </c>
      <c r="FA175" s="56"/>
      <c r="FB175" s="56"/>
      <c r="FC175" s="56"/>
      <c r="FD175" s="54"/>
    </row>
    <row r="176" spans="1:160" ht="18" customHeight="1">
      <c r="B176">
        <v>190</v>
      </c>
      <c r="C176" s="66" t="s">
        <v>391</v>
      </c>
      <c r="D176">
        <v>113</v>
      </c>
      <c r="E176" s="171">
        <v>2009</v>
      </c>
      <c r="F176">
        <v>168</v>
      </c>
      <c r="G176" s="144">
        <v>9.8291631900000009</v>
      </c>
      <c r="H176" s="144">
        <v>14.143385025000001</v>
      </c>
      <c r="I176" s="144"/>
      <c r="J176" s="144">
        <v>21.155612939999997</v>
      </c>
      <c r="K176" s="144"/>
      <c r="L176" s="144">
        <v>10.73818515</v>
      </c>
      <c r="M176" s="144">
        <v>8.5076295149999996</v>
      </c>
      <c r="N176" s="232"/>
      <c r="O176" s="232"/>
      <c r="P176" s="83"/>
      <c r="Q176" s="230">
        <f t="shared" si="128"/>
        <v>64.373975819999998</v>
      </c>
      <c r="R176" s="52">
        <f t="shared" si="133"/>
        <v>0.73267105003092847</v>
      </c>
      <c r="S176" s="52">
        <f t="shared" si="134"/>
        <v>1.5098662453195517</v>
      </c>
      <c r="T176" s="52">
        <f t="shared" si="135"/>
        <v>1.4270114581770135</v>
      </c>
      <c r="U176" s="52">
        <f t="shared" si="136"/>
        <v>9.7292699903493388E-2</v>
      </c>
      <c r="V176" s="52">
        <f t="shared" si="137"/>
        <v>1.3492895570334529</v>
      </c>
      <c r="W176" s="52">
        <f t="shared" si="138"/>
        <v>14.851128468473085</v>
      </c>
      <c r="X176" s="52">
        <f t="shared" si="139"/>
        <v>124.81060646350258</v>
      </c>
      <c r="Y176" s="52">
        <f t="shared" si="140"/>
        <v>1.0310892954529649</v>
      </c>
      <c r="Z176" s="52">
        <f t="shared" si="141"/>
        <v>1.0265727221817571</v>
      </c>
      <c r="AA176" s="52">
        <f t="shared" si="142"/>
        <v>1.0271515208636062</v>
      </c>
      <c r="AB176" s="52">
        <f t="shared" si="143"/>
        <v>1.0338839273186902</v>
      </c>
      <c r="AC176" s="52">
        <f t="shared" si="144"/>
        <v>0.58118519203106755</v>
      </c>
      <c r="AD176" s="52">
        <f t="shared" si="145"/>
        <v>0.57207324802686077</v>
      </c>
      <c r="AE176" s="52">
        <f t="shared" si="146"/>
        <v>0.54722387336771461</v>
      </c>
      <c r="AF176" s="52">
        <f t="shared" si="147"/>
        <v>0.40075176328917939</v>
      </c>
      <c r="AG176" s="52">
        <f t="shared" si="148"/>
        <v>0.36000000000000004</v>
      </c>
      <c r="AH176" s="52">
        <f t="shared" si="149"/>
        <v>0.38037588164458969</v>
      </c>
      <c r="AI176" s="64" t="s">
        <v>152</v>
      </c>
      <c r="AJ176" s="62"/>
      <c r="AK176" s="62"/>
      <c r="AL176" s="45">
        <f t="shared" si="150"/>
        <v>168</v>
      </c>
      <c r="AM176" s="65"/>
      <c r="AN176" s="145" t="e">
        <f>#REF!</f>
        <v>#REF!</v>
      </c>
      <c r="AO176" s="149"/>
      <c r="AP176" s="183"/>
      <c r="AQ176" s="149"/>
      <c r="AR176" s="147">
        <f t="shared" si="151"/>
        <v>1</v>
      </c>
      <c r="AS176">
        <v>2</v>
      </c>
      <c r="AT176">
        <v>2</v>
      </c>
      <c r="AU176">
        <v>2</v>
      </c>
      <c r="AV176">
        <v>10</v>
      </c>
      <c r="AW176">
        <v>5</v>
      </c>
      <c r="AX176">
        <v>5</v>
      </c>
      <c r="AY176" s="229"/>
      <c r="AZ176" s="229"/>
      <c r="BA176" s="229"/>
      <c r="BB176" s="148"/>
      <c r="BC176">
        <v>14</v>
      </c>
      <c r="BD176">
        <v>5</v>
      </c>
      <c r="BE176">
        <v>0</v>
      </c>
      <c r="BF176" s="57">
        <v>2</v>
      </c>
      <c r="BG176" s="57">
        <v>2</v>
      </c>
      <c r="BH176" s="57">
        <v>3</v>
      </c>
      <c r="BI176" s="57">
        <v>11.3</v>
      </c>
      <c r="BJ176" s="189">
        <f t="shared" si="175"/>
        <v>113</v>
      </c>
      <c r="BK176" s="173">
        <f t="shared" si="176"/>
        <v>168</v>
      </c>
      <c r="BL176" s="87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128"/>
      <c r="CA176" s="99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62"/>
      <c r="CN176" s="62"/>
      <c r="CO176" s="128"/>
      <c r="CP176" s="88"/>
      <c r="CQ176" s="88"/>
      <c r="CR176" s="63"/>
      <c r="CS176" s="63"/>
      <c r="CT176" s="63"/>
      <c r="CU176" s="63"/>
      <c r="CV176" s="88"/>
      <c r="CW176" s="63"/>
      <c r="CX176" s="63"/>
      <c r="CY176" s="63"/>
      <c r="CZ176" s="63"/>
      <c r="DA176" s="88"/>
      <c r="DB176" s="63"/>
      <c r="DC176" s="63"/>
      <c r="DD176" s="63"/>
      <c r="DE176" s="63"/>
      <c r="DF176" s="131"/>
      <c r="DG176" s="254">
        <f t="shared" si="152"/>
        <v>190</v>
      </c>
      <c r="DH176" s="254" t="str">
        <f t="shared" si="153"/>
        <v>Thin</v>
      </c>
      <c r="DI176" s="254">
        <f t="shared" si="154"/>
        <v>113</v>
      </c>
      <c r="DJ176" s="254">
        <f t="shared" si="155"/>
        <v>168</v>
      </c>
      <c r="DK176" s="121">
        <f t="shared" si="156"/>
        <v>90.591974719173095</v>
      </c>
      <c r="DL176" s="121">
        <f t="shared" si="157"/>
        <v>25.643486751082495</v>
      </c>
      <c r="DM176" s="121">
        <f t="shared" si="158"/>
        <v>135.56608852681629</v>
      </c>
      <c r="DN176" s="121">
        <f t="shared" si="159"/>
        <v>0.5036215132408719</v>
      </c>
      <c r="DO176" s="121">
        <f t="shared" si="160"/>
        <v>2.4445655480781401</v>
      </c>
      <c r="DP176" s="121">
        <f t="shared" si="161"/>
        <v>0</v>
      </c>
      <c r="DQ176" s="121">
        <f t="shared" si="162"/>
        <v>0</v>
      </c>
      <c r="DR176" s="121">
        <f t="shared" si="163"/>
        <v>0</v>
      </c>
      <c r="DS176" s="121">
        <f t="shared" si="164"/>
        <v>0</v>
      </c>
      <c r="DT176" s="121">
        <f t="shared" si="165"/>
        <v>0</v>
      </c>
      <c r="DU176" s="121">
        <f t="shared" si="166"/>
        <v>0</v>
      </c>
      <c r="DV176" s="122">
        <f t="shared" si="167"/>
        <v>3.5</v>
      </c>
      <c r="DW176" s="157"/>
      <c r="DX176" s="157">
        <f t="shared" si="168"/>
        <v>190</v>
      </c>
      <c r="DY176" s="157">
        <f t="shared" si="129"/>
        <v>127</v>
      </c>
      <c r="DZ176" s="238" t="e">
        <f>#REF!</f>
        <v>#REF!</v>
      </c>
      <c r="EN176" s="50"/>
      <c r="EO176" s="50"/>
      <c r="EP176" s="55"/>
      <c r="EQ176" s="50"/>
      <c r="ER176" s="50"/>
      <c r="ES176" s="50">
        <f t="shared" si="130"/>
        <v>0</v>
      </c>
      <c r="ET176" s="50">
        <f t="shared" si="131"/>
        <v>0</v>
      </c>
      <c r="EU176" s="50">
        <f t="shared" si="132"/>
        <v>0</v>
      </c>
      <c r="EV176" s="56"/>
      <c r="EW176" s="56"/>
      <c r="EX176" s="56">
        <f t="shared" si="177"/>
        <v>40.766388623627897</v>
      </c>
      <c r="EY176" s="56">
        <f t="shared" si="178"/>
        <v>11.539569037987123</v>
      </c>
      <c r="EZ176" s="56"/>
      <c r="FA176" s="56"/>
      <c r="FB176" s="56"/>
      <c r="FC176" s="56"/>
      <c r="FD176" s="54"/>
    </row>
    <row r="177" spans="1:160" ht="18" customHeight="1">
      <c r="B177">
        <v>190</v>
      </c>
      <c r="C177" s="66" t="s">
        <v>391</v>
      </c>
      <c r="D177">
        <v>114</v>
      </c>
      <c r="E177" s="171">
        <v>2009</v>
      </c>
      <c r="F177">
        <v>127</v>
      </c>
      <c r="G177" s="144">
        <v>19.510867529999999</v>
      </c>
      <c r="H177" s="144">
        <v>14.773373999999999</v>
      </c>
      <c r="I177" s="144"/>
      <c r="J177" s="144"/>
      <c r="K177" s="144"/>
      <c r="L177" s="144"/>
      <c r="M177" s="144">
        <v>8.3029542750000012</v>
      </c>
      <c r="N177" s="144"/>
      <c r="O177" s="144"/>
      <c r="P177" s="83"/>
      <c r="Q177" s="230">
        <f t="shared" si="128"/>
        <v>42.587195804999993</v>
      </c>
      <c r="R177" s="52">
        <f t="shared" si="133"/>
        <v>0.99445872713114192</v>
      </c>
      <c r="S177" s="52">
        <f t="shared" si="134"/>
        <v>1.6176944041406345</v>
      </c>
      <c r="T177" s="52">
        <f t="shared" si="135"/>
        <v>1.6140526403875071</v>
      </c>
      <c r="U177" s="52">
        <f t="shared" si="136"/>
        <v>9.1267516020476336E-2</v>
      </c>
      <c r="V177" s="52">
        <f t="shared" si="137"/>
        <v>1.2809807173355872</v>
      </c>
      <c r="W177" s="52">
        <f t="shared" si="138"/>
        <v>15.161535517530892</v>
      </c>
      <c r="X177" s="52">
        <f t="shared" si="139"/>
        <v>122.8634072126377</v>
      </c>
      <c r="Y177" s="52">
        <f t="shared" si="140"/>
        <v>1.026531029169508</v>
      </c>
      <c r="Z177" s="52">
        <f t="shared" si="141"/>
        <v>1.02</v>
      </c>
      <c r="AA177" s="52">
        <f t="shared" si="142"/>
        <v>1.0234689708304923</v>
      </c>
      <c r="AB177" s="52">
        <f t="shared" si="143"/>
        <v>1.0292944904499566</v>
      </c>
      <c r="AC177" s="52">
        <f t="shared" si="144"/>
        <v>0.56056200647043286</v>
      </c>
      <c r="AD177" s="52">
        <f t="shared" si="145"/>
        <v>0.54584890889248827</v>
      </c>
      <c r="AE177" s="52">
        <f t="shared" si="146"/>
        <v>0.55526351314903155</v>
      </c>
      <c r="AF177" s="52">
        <f t="shared" si="147"/>
        <v>0.38046528193686979</v>
      </c>
      <c r="AG177" s="52">
        <f t="shared" si="148"/>
        <v>0.36000000000000004</v>
      </c>
      <c r="AH177" s="52">
        <f t="shared" si="149"/>
        <v>0.37023264096843489</v>
      </c>
      <c r="AI177" s="64" t="s">
        <v>152</v>
      </c>
      <c r="AJ177" s="62"/>
      <c r="AK177" s="62"/>
      <c r="AL177" s="45">
        <f t="shared" si="150"/>
        <v>127</v>
      </c>
      <c r="AM177" s="65"/>
      <c r="AN177" s="145" t="e">
        <f>#REF!</f>
        <v>#REF!</v>
      </c>
      <c r="AO177" s="149"/>
      <c r="AP177" s="183"/>
      <c r="AQ177" s="149"/>
      <c r="AR177" s="147">
        <f t="shared" si="151"/>
        <v>1</v>
      </c>
      <c r="AS177">
        <v>0</v>
      </c>
      <c r="AT177">
        <v>0</v>
      </c>
      <c r="AU177">
        <v>0</v>
      </c>
      <c r="AV177">
        <v>3</v>
      </c>
      <c r="AW177">
        <v>0</v>
      </c>
      <c r="AX177">
        <v>0</v>
      </c>
      <c r="AY177" s="229"/>
      <c r="AZ177" s="229"/>
      <c r="BA177" s="229"/>
      <c r="BB177" s="148"/>
      <c r="BC177">
        <v>4</v>
      </c>
      <c r="BD177">
        <v>6</v>
      </c>
      <c r="BE177">
        <v>1</v>
      </c>
      <c r="BF177" s="57">
        <v>2</v>
      </c>
      <c r="BG177" s="57">
        <v>2</v>
      </c>
      <c r="BH177" s="57">
        <v>3</v>
      </c>
      <c r="BI177" s="57">
        <v>11.3</v>
      </c>
      <c r="BJ177" s="189">
        <f t="shared" si="175"/>
        <v>114</v>
      </c>
      <c r="BK177" s="173">
        <f t="shared" si="176"/>
        <v>127</v>
      </c>
      <c r="BL177" s="87">
        <v>11</v>
      </c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128"/>
      <c r="CA177" s="99"/>
      <c r="CB177" s="98"/>
      <c r="CC177" s="98"/>
      <c r="CD177" s="98"/>
      <c r="CE177" s="98"/>
      <c r="CF177" s="98"/>
      <c r="CG177" s="98"/>
      <c r="CH177" s="98"/>
      <c r="CI177" s="98"/>
      <c r="CJ177" s="98"/>
      <c r="CK177" s="98"/>
      <c r="CL177" s="98"/>
      <c r="CM177" s="62"/>
      <c r="CN177" s="62"/>
      <c r="CO177" s="128"/>
      <c r="CP177" s="88"/>
      <c r="CQ177" s="88"/>
      <c r="CR177" s="63"/>
      <c r="CS177" s="63"/>
      <c r="CT177" s="63"/>
      <c r="CU177" s="63"/>
      <c r="CV177" s="88"/>
      <c r="CW177" s="63"/>
      <c r="CX177" s="63"/>
      <c r="CY177" s="63"/>
      <c r="CZ177" s="63"/>
      <c r="DA177" s="88"/>
      <c r="DB177" s="63"/>
      <c r="DC177" s="63"/>
      <c r="DD177" s="63"/>
      <c r="DE177" s="63"/>
      <c r="DF177" s="131"/>
      <c r="DG177" s="254">
        <f t="shared" si="152"/>
        <v>190</v>
      </c>
      <c r="DH177" s="254" t="str">
        <f t="shared" si="153"/>
        <v>Thin</v>
      </c>
      <c r="DI177" s="254">
        <f t="shared" si="154"/>
        <v>114</v>
      </c>
      <c r="DJ177" s="254">
        <f t="shared" si="155"/>
        <v>127</v>
      </c>
      <c r="DK177" s="121">
        <f t="shared" si="156"/>
        <v>24.265416062109519</v>
      </c>
      <c r="DL177" s="121">
        <f t="shared" si="157"/>
        <v>0</v>
      </c>
      <c r="DM177" s="121">
        <f t="shared" si="158"/>
        <v>24.210789605812604</v>
      </c>
      <c r="DN177" s="121">
        <f t="shared" si="159"/>
        <v>0.12961555580758108</v>
      </c>
      <c r="DO177" s="121">
        <f t="shared" si="160"/>
        <v>2.6402899647379954</v>
      </c>
      <c r="DP177" s="121">
        <f t="shared" si="161"/>
        <v>3.5441403312731352</v>
      </c>
      <c r="DQ177" s="121">
        <f t="shared" si="162"/>
        <v>5.1745998012630015</v>
      </c>
      <c r="DR177" s="121">
        <f t="shared" si="163"/>
        <v>0</v>
      </c>
      <c r="DS177" s="121">
        <f t="shared" si="164"/>
        <v>0</v>
      </c>
      <c r="DT177" s="121">
        <f t="shared" si="165"/>
        <v>0</v>
      </c>
      <c r="DU177" s="121">
        <f t="shared" si="166"/>
        <v>0</v>
      </c>
      <c r="DV177" s="122">
        <f t="shared" si="167"/>
        <v>0</v>
      </c>
      <c r="DW177" s="157"/>
      <c r="DX177" s="157">
        <f t="shared" si="168"/>
        <v>190</v>
      </c>
      <c r="DY177" s="157">
        <f t="shared" si="129"/>
        <v>270</v>
      </c>
      <c r="DZ177" s="238" t="e">
        <f>#REF!</f>
        <v>#REF!</v>
      </c>
      <c r="EN177" s="50">
        <f t="shared" si="169"/>
        <v>5.8128048780487808E-2</v>
      </c>
      <c r="EO177" s="50">
        <f t="shared" si="170"/>
        <v>1.6692073170731707</v>
      </c>
      <c r="EP177" s="55">
        <f t="shared" si="171"/>
        <v>1.475609756097561</v>
      </c>
      <c r="EQ177" s="50">
        <f>4.656*AR177*(((BL177/2.54)^2)+((BM177/2.54)^2)+((BN177/2.54)^2)+((BO177)/2.54^2)+((BP177/2.54)^2)+((BQ177/2.54)^2)+((BR177/2.54)^2)+((BS177/2.54)^2)+((BT177/2.54)^2)+((BU177/2.54)^2)+((BV177/2.54)^2)+((BW177/2.54)^2)+((BX177/2.54)^2)+((BY177/2.54)^2)+((BZ177/2.54)^2))/(BI177*3.28)</f>
        <v>2.3560180942939053</v>
      </c>
      <c r="ER177" s="50">
        <f>3.492*AR177*((CA177/2.54)^2 + (CB177/2.54)^2 + (CC177/2.54)^2 + (CD177/2.54)^2 + (CE177/2.54)^2 + (CF177/2.54)^2 + (CG177/2.54)^2 +(CH177/2.54)^2 +(CI177/2.54)^2 + (CJ177/2.54)^2 +(CK177/2.54)^2 + (CL177/2.54)^2 +(CM177/2.54)^2 + (CN177/2.54)^2 + (CO177/2.54)^2)/(BI177*3.28)</f>
        <v>0</v>
      </c>
      <c r="ES177" s="50">
        <f t="shared" si="130"/>
        <v>0</v>
      </c>
      <c r="ET177" s="50">
        <f t="shared" si="131"/>
        <v>0</v>
      </c>
      <c r="EU177" s="50">
        <f t="shared" si="132"/>
        <v>0</v>
      </c>
      <c r="EV177" s="56">
        <f t="shared" si="172"/>
        <v>3.2029451219512195</v>
      </c>
      <c r="EW177" s="56">
        <f t="shared" si="173"/>
        <v>2.3560180942939053</v>
      </c>
      <c r="EX177" s="56">
        <f t="shared" si="177"/>
        <v>10.919437227949285</v>
      </c>
      <c r="EY177" s="56">
        <f t="shared" si="178"/>
        <v>0</v>
      </c>
      <c r="EZ177" s="56">
        <f t="shared" si="174"/>
        <v>5.5589632162451252</v>
      </c>
      <c r="FA177" s="56"/>
      <c r="FB177" s="56"/>
      <c r="FC177" s="56"/>
      <c r="FD177" s="54"/>
    </row>
    <row r="178" spans="1:160" ht="18" customHeight="1">
      <c r="B178">
        <v>190</v>
      </c>
      <c r="C178" s="66" t="s">
        <v>391</v>
      </c>
      <c r="D178">
        <v>114</v>
      </c>
      <c r="E178" s="171">
        <v>2009</v>
      </c>
      <c r="F178">
        <v>270</v>
      </c>
      <c r="G178" s="144">
        <v>19.510867529999999</v>
      </c>
      <c r="H178" s="144">
        <v>14.773373999999999</v>
      </c>
      <c r="I178" s="144"/>
      <c r="J178" s="144"/>
      <c r="K178" s="144"/>
      <c r="L178" s="144"/>
      <c r="M178" s="144">
        <v>8.3029542750000012</v>
      </c>
      <c r="N178" s="232"/>
      <c r="O178" s="232"/>
      <c r="P178" s="83"/>
      <c r="Q178" s="230">
        <f t="shared" si="128"/>
        <v>42.587195804999993</v>
      </c>
      <c r="R178" s="52">
        <f t="shared" si="133"/>
        <v>0.99445872713114192</v>
      </c>
      <c r="S178" s="52">
        <f t="shared" si="134"/>
        <v>1.6176944041406345</v>
      </c>
      <c r="T178" s="52">
        <f t="shared" si="135"/>
        <v>1.6140526403875071</v>
      </c>
      <c r="U178" s="52">
        <f t="shared" si="136"/>
        <v>9.1267516020476336E-2</v>
      </c>
      <c r="V178" s="52">
        <f t="shared" si="137"/>
        <v>1.2809807173355872</v>
      </c>
      <c r="W178" s="52">
        <f t="shared" si="138"/>
        <v>15.161535517530892</v>
      </c>
      <c r="X178" s="52">
        <f t="shared" si="139"/>
        <v>122.8634072126377</v>
      </c>
      <c r="Y178" s="52">
        <f t="shared" si="140"/>
        <v>1.026531029169508</v>
      </c>
      <c r="Z178" s="52">
        <f t="shared" si="141"/>
        <v>1.02</v>
      </c>
      <c r="AA178" s="52">
        <f t="shared" si="142"/>
        <v>1.0234689708304923</v>
      </c>
      <c r="AB178" s="52">
        <f t="shared" si="143"/>
        <v>1.0292944904499566</v>
      </c>
      <c r="AC178" s="52">
        <f t="shared" si="144"/>
        <v>0.56056200647043286</v>
      </c>
      <c r="AD178" s="52">
        <f t="shared" si="145"/>
        <v>0.54584890889248827</v>
      </c>
      <c r="AE178" s="52">
        <f t="shared" si="146"/>
        <v>0.55526351314903155</v>
      </c>
      <c r="AF178" s="52">
        <f t="shared" si="147"/>
        <v>0.38046528193686979</v>
      </c>
      <c r="AG178" s="52">
        <f t="shared" si="148"/>
        <v>0.36000000000000004</v>
      </c>
      <c r="AH178" s="52">
        <f t="shared" si="149"/>
        <v>0.37023264096843489</v>
      </c>
      <c r="AI178" s="64" t="s">
        <v>152</v>
      </c>
      <c r="AJ178" s="62"/>
      <c r="AK178" s="62"/>
      <c r="AL178" s="45">
        <f t="shared" si="150"/>
        <v>270</v>
      </c>
      <c r="AM178" s="65"/>
      <c r="AN178" s="145" t="e">
        <f>#REF!</f>
        <v>#REF!</v>
      </c>
      <c r="AO178" s="149"/>
      <c r="AP178" s="183"/>
      <c r="AQ178" s="149"/>
      <c r="AR178" s="147">
        <f t="shared" si="151"/>
        <v>1</v>
      </c>
      <c r="AS178">
        <v>0</v>
      </c>
      <c r="AT178">
        <v>0</v>
      </c>
      <c r="AU178">
        <v>40</v>
      </c>
      <c r="AV178">
        <v>13</v>
      </c>
      <c r="AW178">
        <v>6</v>
      </c>
      <c r="AX178">
        <v>6</v>
      </c>
      <c r="AY178" s="229"/>
      <c r="AZ178" s="229"/>
      <c r="BA178" s="229"/>
      <c r="BB178" s="148"/>
      <c r="BC178">
        <v>12</v>
      </c>
      <c r="BD178">
        <v>8</v>
      </c>
      <c r="BE178">
        <v>2</v>
      </c>
      <c r="BF178" s="57">
        <v>2</v>
      </c>
      <c r="BG178" s="57">
        <v>2</v>
      </c>
      <c r="BH178" s="57">
        <v>3</v>
      </c>
      <c r="BI178" s="57">
        <v>11.3</v>
      </c>
      <c r="BJ178" s="189">
        <f t="shared" si="175"/>
        <v>114</v>
      </c>
      <c r="BK178" s="173">
        <f t="shared" si="176"/>
        <v>270</v>
      </c>
      <c r="BL178" s="87">
        <v>10</v>
      </c>
      <c r="BM178" s="62">
        <v>10</v>
      </c>
      <c r="BN178" s="62">
        <v>29</v>
      </c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128"/>
      <c r="CA178" s="99"/>
      <c r="CB178" s="98"/>
      <c r="CC178" s="98"/>
      <c r="CD178" s="98"/>
      <c r="CE178" s="98"/>
      <c r="CF178" s="98"/>
      <c r="CG178" s="98"/>
      <c r="CH178" s="98"/>
      <c r="CI178" s="98"/>
      <c r="CJ178" s="98"/>
      <c r="CK178" s="98"/>
      <c r="CL178" s="98"/>
      <c r="CM178" s="62"/>
      <c r="CN178" s="62"/>
      <c r="CO178" s="128"/>
      <c r="CP178" s="88"/>
      <c r="CQ178" s="88"/>
      <c r="CR178" s="63"/>
      <c r="CS178" s="63"/>
      <c r="CT178" s="63"/>
      <c r="CU178" s="63"/>
      <c r="CV178" s="88"/>
      <c r="CW178" s="63"/>
      <c r="CX178" s="63"/>
      <c r="CY178" s="63"/>
      <c r="CZ178" s="63"/>
      <c r="DA178" s="88"/>
      <c r="DB178" s="63"/>
      <c r="DC178" s="63"/>
      <c r="DD178" s="63"/>
      <c r="DE178" s="63"/>
      <c r="DF178" s="131"/>
      <c r="DG178" s="254">
        <f t="shared" si="152"/>
        <v>190</v>
      </c>
      <c r="DH178" s="254" t="str">
        <f t="shared" si="153"/>
        <v>Thin</v>
      </c>
      <c r="DI178" s="254">
        <f t="shared" si="154"/>
        <v>114</v>
      </c>
      <c r="DJ178" s="254">
        <f t="shared" si="155"/>
        <v>270</v>
      </c>
      <c r="DK178" s="121">
        <f t="shared" si="156"/>
        <v>105.15013626914124</v>
      </c>
      <c r="DL178" s="121">
        <f t="shared" si="157"/>
        <v>29.83376181393426</v>
      </c>
      <c r="DM178" s="121">
        <f t="shared" si="158"/>
        <v>153.33500083681318</v>
      </c>
      <c r="DN178" s="121">
        <f t="shared" si="159"/>
        <v>0.38884666742274321</v>
      </c>
      <c r="DO178" s="121">
        <f t="shared" si="160"/>
        <v>3.5203866196506608</v>
      </c>
      <c r="DP178" s="121">
        <f t="shared" si="161"/>
        <v>7.0882806625462704</v>
      </c>
      <c r="DQ178" s="121">
        <f t="shared" si="162"/>
        <v>44.518664405907302</v>
      </c>
      <c r="DR178" s="121">
        <f t="shared" si="163"/>
        <v>0</v>
      </c>
      <c r="DS178" s="121">
        <f t="shared" si="164"/>
        <v>0</v>
      </c>
      <c r="DT178" s="121">
        <f t="shared" si="165"/>
        <v>0</v>
      </c>
      <c r="DU178" s="121">
        <f t="shared" si="166"/>
        <v>0</v>
      </c>
      <c r="DV178" s="122">
        <f t="shared" si="167"/>
        <v>23</v>
      </c>
      <c r="DW178" s="157"/>
      <c r="DX178" s="157">
        <f t="shared" si="168"/>
        <v>190</v>
      </c>
      <c r="DY178" s="157">
        <f t="shared" si="129"/>
        <v>24</v>
      </c>
      <c r="DZ178" s="238" t="e">
        <f>#REF!</f>
        <v>#REF!</v>
      </c>
      <c r="EN178" s="50">
        <f t="shared" si="169"/>
        <v>0.1743841463414634</v>
      </c>
      <c r="EO178" s="50">
        <f t="shared" si="170"/>
        <v>2.225609756097561</v>
      </c>
      <c r="EP178" s="55">
        <f t="shared" si="171"/>
        <v>2.9512195121951219</v>
      </c>
      <c r="EQ178" s="50">
        <f>4.656*AR178*(((BL178/2.54)^2)+((BM178/2.54)^2)+((BN178/2.54)^2)+((BO178)/2.54^2)+((BP178/2.54)^2)+((BQ178/2.54)^2)+((BR178/2.54)^2)+((BS178/2.54)^2)+((BT178/2.54)^2)+((BU178/2.54)^2)+((BV178/2.54)^2)+((BW178/2.54)^2)+((BX178/2.54)^2)+((BY178/2.54)^2)+((BZ178/2.54)^2))/(BI178*3.28)</f>
        <v>20.269544100495491</v>
      </c>
      <c r="ER178" s="50">
        <f>3.492*AR178*((CA178/2.54)^2 + (CB178/2.54)^2 + (CC178/2.54)^2 + (CD178/2.54)^2 + (CE178/2.54)^2 + (CF178/2.54)^2 + (CG178/2.54)^2 +(CH178/2.54)^2 +(CI178/2.54)^2 + (CJ178/2.54)^2 +(CK178/2.54)^2 + (CL178/2.54)^2 +(CM178/2.54)^2 + (CN178/2.54)^2 + (CO178/2.54)^2)/(BI178*3.28)</f>
        <v>0</v>
      </c>
      <c r="ES178" s="50">
        <f t="shared" si="130"/>
        <v>0</v>
      </c>
      <c r="ET178" s="50">
        <f t="shared" si="131"/>
        <v>0</v>
      </c>
      <c r="EU178" s="50">
        <f t="shared" si="132"/>
        <v>0</v>
      </c>
      <c r="EV178" s="56">
        <f t="shared" si="172"/>
        <v>5.3512134146341461</v>
      </c>
      <c r="EW178" s="56">
        <f t="shared" si="173"/>
        <v>20.269544100495491</v>
      </c>
      <c r="EX178" s="56">
        <f t="shared" si="177"/>
        <v>47.317561321113558</v>
      </c>
      <c r="EY178" s="56">
        <f t="shared" si="178"/>
        <v>13.425192816270417</v>
      </c>
      <c r="EZ178" s="56">
        <f t="shared" si="174"/>
        <v>25.620757515129636</v>
      </c>
      <c r="FA178" s="56"/>
      <c r="FB178" s="56"/>
      <c r="FC178" s="56"/>
      <c r="FD178" s="54"/>
    </row>
    <row r="179" spans="1:160" ht="18" customHeight="1">
      <c r="B179">
        <v>190</v>
      </c>
      <c r="C179" s="66" t="s">
        <v>391</v>
      </c>
      <c r="D179">
        <v>116</v>
      </c>
      <c r="E179" s="171">
        <v>2009</v>
      </c>
      <c r="F179">
        <v>24</v>
      </c>
      <c r="G179" s="144">
        <v>47.066960324999997</v>
      </c>
      <c r="H179" s="144">
        <v>5.391319395</v>
      </c>
      <c r="I179" s="144"/>
      <c r="J179" s="144"/>
      <c r="K179" s="144"/>
      <c r="L179" s="144">
        <v>1.5105205499999999</v>
      </c>
      <c r="M179" s="144">
        <v>16.769644814999999</v>
      </c>
      <c r="N179" s="232"/>
      <c r="O179" s="232"/>
      <c r="P179" s="83"/>
      <c r="Q179" s="230">
        <f t="shared" si="128"/>
        <v>70.738445084999995</v>
      </c>
      <c r="R179" s="52">
        <f t="shared" si="133"/>
        <v>0.90038878626441321</v>
      </c>
      <c r="S179" s="52">
        <f t="shared" si="134"/>
        <v>1.5807155593724769</v>
      </c>
      <c r="T179" s="52">
        <f t="shared" si="135"/>
        <v>1.5854242238605745</v>
      </c>
      <c r="U179" s="52">
        <f t="shared" si="136"/>
        <v>8.9817696370276381E-2</v>
      </c>
      <c r="V179" s="52">
        <f t="shared" si="137"/>
        <v>1.3047257243306425</v>
      </c>
      <c r="W179" s="52">
        <f t="shared" si="138"/>
        <v>12.790232641281982</v>
      </c>
      <c r="X179" s="52">
        <f t="shared" si="139"/>
        <v>142.93815041950819</v>
      </c>
      <c r="Y179" s="52">
        <f t="shared" si="140"/>
        <v>1.029237851582895</v>
      </c>
      <c r="Z179" s="52">
        <f t="shared" si="141"/>
        <v>1.02</v>
      </c>
      <c r="AA179" s="52">
        <f t="shared" si="142"/>
        <v>1.0209756844296911</v>
      </c>
      <c r="AB179" s="52">
        <f t="shared" si="143"/>
        <v>1.0168220051178694</v>
      </c>
      <c r="AC179" s="52">
        <f t="shared" si="144"/>
        <v>0.54792091756366323</v>
      </c>
      <c r="AD179" s="52">
        <f t="shared" si="145"/>
        <v>0.54860671707186137</v>
      </c>
      <c r="AE179" s="52">
        <f t="shared" si="146"/>
        <v>0.55942015521261856</v>
      </c>
      <c r="AF179" s="52">
        <f t="shared" si="147"/>
        <v>0.36305976871049284</v>
      </c>
      <c r="AG179" s="52">
        <f t="shared" si="148"/>
        <v>0.36</v>
      </c>
      <c r="AH179" s="52">
        <f t="shared" si="149"/>
        <v>0.36152988435524641</v>
      </c>
      <c r="AI179" s="64" t="s">
        <v>152</v>
      </c>
      <c r="AJ179" s="62"/>
      <c r="AK179" s="62"/>
      <c r="AL179" s="45">
        <f t="shared" si="150"/>
        <v>24</v>
      </c>
      <c r="AM179" s="65"/>
      <c r="AN179" s="145" t="e">
        <f>#REF!</f>
        <v>#REF!</v>
      </c>
      <c r="AO179" s="149"/>
      <c r="AP179" s="183"/>
      <c r="AQ179" s="149"/>
      <c r="AR179" s="147">
        <f t="shared" si="151"/>
        <v>1</v>
      </c>
      <c r="AS179">
        <v>0</v>
      </c>
      <c r="AT179">
        <v>2</v>
      </c>
      <c r="AU179">
        <v>2</v>
      </c>
      <c r="AV179">
        <v>1</v>
      </c>
      <c r="AW179">
        <v>0</v>
      </c>
      <c r="AX179">
        <v>0</v>
      </c>
      <c r="AY179" s="229"/>
      <c r="AZ179" s="229"/>
      <c r="BA179" s="229"/>
      <c r="BB179" s="148"/>
      <c r="BC179">
        <v>40</v>
      </c>
      <c r="BD179">
        <v>3</v>
      </c>
      <c r="BE179">
        <v>0</v>
      </c>
      <c r="BF179" s="57">
        <v>2</v>
      </c>
      <c r="BG179" s="57">
        <v>2</v>
      </c>
      <c r="BH179" s="57">
        <v>3</v>
      </c>
      <c r="BI179" s="57">
        <v>11.3</v>
      </c>
      <c r="BJ179" s="189">
        <f t="shared" si="175"/>
        <v>116</v>
      </c>
      <c r="BK179" s="173">
        <f t="shared" si="176"/>
        <v>24</v>
      </c>
      <c r="BL179" s="87">
        <v>13</v>
      </c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128"/>
      <c r="CA179" s="99"/>
      <c r="CB179" s="98"/>
      <c r="CC179" s="98"/>
      <c r="CD179" s="98"/>
      <c r="CE179" s="98"/>
      <c r="CF179" s="98"/>
      <c r="CG179" s="98"/>
      <c r="CH179" s="98"/>
      <c r="CI179" s="98"/>
      <c r="CJ179" s="98"/>
      <c r="CK179" s="98"/>
      <c r="CL179" s="98"/>
      <c r="CM179" s="62"/>
      <c r="CN179" s="62"/>
      <c r="CO179" s="128"/>
      <c r="CP179" s="88"/>
      <c r="CQ179" s="88"/>
      <c r="CR179" s="63"/>
      <c r="CS179" s="63"/>
      <c r="CT179" s="63"/>
      <c r="CU179" s="63"/>
      <c r="CV179" s="88"/>
      <c r="CW179" s="63"/>
      <c r="CX179" s="63"/>
      <c r="CY179" s="63"/>
      <c r="CZ179" s="63"/>
      <c r="DA179" s="88"/>
      <c r="DB179" s="63"/>
      <c r="DC179" s="63"/>
      <c r="DD179" s="63"/>
      <c r="DE179" s="63"/>
      <c r="DF179" s="131"/>
      <c r="DG179" s="254">
        <f t="shared" si="152"/>
        <v>190</v>
      </c>
      <c r="DH179" s="254" t="str">
        <f t="shared" si="153"/>
        <v>Thin</v>
      </c>
      <c r="DI179" s="254">
        <f t="shared" si="154"/>
        <v>116</v>
      </c>
      <c r="DJ179" s="254">
        <f t="shared" si="155"/>
        <v>24</v>
      </c>
      <c r="DK179" s="121">
        <f t="shared" si="156"/>
        <v>7.9035777968623844</v>
      </c>
      <c r="DL179" s="121">
        <f t="shared" si="157"/>
        <v>9.0038878626441328</v>
      </c>
      <c r="DM179" s="121">
        <f t="shared" si="158"/>
        <v>23.781363357908617</v>
      </c>
      <c r="DN179" s="121">
        <f t="shared" si="159"/>
        <v>1.2500883204352395</v>
      </c>
      <c r="DO179" s="121">
        <f t="shared" si="160"/>
        <v>1.3514094030483315</v>
      </c>
      <c r="DP179" s="121">
        <f t="shared" si="161"/>
        <v>0</v>
      </c>
      <c r="DQ179" s="121">
        <f t="shared" si="162"/>
        <v>6.8131269881416037</v>
      </c>
      <c r="DR179" s="121">
        <f t="shared" si="163"/>
        <v>0</v>
      </c>
      <c r="DS179" s="121">
        <f t="shared" si="164"/>
        <v>0</v>
      </c>
      <c r="DT179" s="121">
        <f t="shared" si="165"/>
        <v>0</v>
      </c>
      <c r="DU179" s="121">
        <f t="shared" si="166"/>
        <v>0</v>
      </c>
      <c r="DV179" s="122">
        <f t="shared" si="167"/>
        <v>1</v>
      </c>
      <c r="DW179" s="157"/>
      <c r="DX179" s="157">
        <f t="shared" si="168"/>
        <v>190</v>
      </c>
      <c r="DY179" s="157">
        <f t="shared" si="129"/>
        <v>72</v>
      </c>
      <c r="DZ179" s="238" t="e">
        <f>#REF!</f>
        <v>#REF!</v>
      </c>
      <c r="EN179" s="50">
        <f t="shared" si="169"/>
        <v>0.58128048780487807</v>
      </c>
      <c r="EO179" s="50">
        <f t="shared" si="170"/>
        <v>0.83460365853658536</v>
      </c>
      <c r="EP179" s="55">
        <f t="shared" si="171"/>
        <v>0</v>
      </c>
      <c r="EQ179" s="50">
        <f>4.656*AR179*(((BL179/2.54)^2)+((BM179/2.54)^2)+((BN179/2.54)^2)+((BO179)/2.54^2)+((BP179/2.54)^2)+((BQ179/2.54)^2)+((BR179/2.54)^2)+((BS179/2.54)^2)+((BT179/2.54)^2)+((BU179/2.54)^2)+((BV179/2.54)^2)+((BW179/2.54)^2)+((BX179/2.54)^2)+((BY179/2.54)^2)+((BZ179/2.54)^2))/(BI179*3.28)</f>
        <v>3.2906368424435528</v>
      </c>
      <c r="ER179" s="50">
        <f>3.492*AR179*((CA179/2.54)^2 + (CB179/2.54)^2 + (CC179/2.54)^2 + (CD179/2.54)^2 + (CE179/2.54)^2 + (CF179/2.54)^2 + (CG179/2.54)^2 +(CH179/2.54)^2 +(CI179/2.54)^2 + (CJ179/2.54)^2 +(CK179/2.54)^2 + (CL179/2.54)^2 +(CM179/2.54)^2 + (CN179/2.54)^2 + (CO179/2.54)^2)/(BI179*3.28)</f>
        <v>0</v>
      </c>
      <c r="ES179" s="50">
        <f t="shared" si="130"/>
        <v>0</v>
      </c>
      <c r="ET179" s="50">
        <f t="shared" si="131"/>
        <v>0</v>
      </c>
      <c r="EU179" s="50">
        <f t="shared" si="132"/>
        <v>0</v>
      </c>
      <c r="EV179" s="56">
        <f t="shared" si="172"/>
        <v>1.4158841463414635</v>
      </c>
      <c r="EW179" s="56">
        <f t="shared" si="173"/>
        <v>3.2906368424435528</v>
      </c>
      <c r="EX179" s="56">
        <f t="shared" si="177"/>
        <v>3.556610008588073</v>
      </c>
      <c r="EY179" s="56">
        <f t="shared" si="178"/>
        <v>4.0517495381898598</v>
      </c>
      <c r="EZ179" s="56">
        <f t="shared" si="174"/>
        <v>4.7065209887850159</v>
      </c>
      <c r="FA179" s="56"/>
      <c r="FB179" s="56"/>
      <c r="FC179" s="56"/>
      <c r="FD179" s="54"/>
    </row>
    <row r="180" spans="1:160" ht="18" customHeight="1">
      <c r="B180">
        <v>190</v>
      </c>
      <c r="C180" s="66" t="s">
        <v>391</v>
      </c>
      <c r="D180">
        <v>116</v>
      </c>
      <c r="E180" s="171">
        <v>2009</v>
      </c>
      <c r="F180">
        <v>72</v>
      </c>
      <c r="G180" s="144">
        <v>47.066960324999997</v>
      </c>
      <c r="H180" s="144">
        <v>5.391319395</v>
      </c>
      <c r="I180" s="144"/>
      <c r="J180" s="144"/>
      <c r="K180" s="144"/>
      <c r="L180" s="144">
        <v>1.5105205499999999</v>
      </c>
      <c r="M180" s="144">
        <v>16.769644814999999</v>
      </c>
      <c r="N180" s="232"/>
      <c r="O180" s="232"/>
      <c r="P180" s="83"/>
      <c r="Q180" s="230">
        <f t="shared" si="128"/>
        <v>70.738445084999995</v>
      </c>
      <c r="R180" s="52">
        <f t="shared" si="133"/>
        <v>0.90038878626441321</v>
      </c>
      <c r="S180" s="52">
        <f t="shared" si="134"/>
        <v>1.5807155593724769</v>
      </c>
      <c r="T180" s="52">
        <f t="shared" si="135"/>
        <v>1.5854242238605745</v>
      </c>
      <c r="U180" s="52">
        <f t="shared" si="136"/>
        <v>8.9817696370276381E-2</v>
      </c>
      <c r="V180" s="52">
        <f t="shared" si="137"/>
        <v>1.3047257243306425</v>
      </c>
      <c r="W180" s="52">
        <f t="shared" si="138"/>
        <v>12.790232641281982</v>
      </c>
      <c r="X180" s="52">
        <f t="shared" si="139"/>
        <v>142.93815041950819</v>
      </c>
      <c r="Y180" s="52">
        <f t="shared" si="140"/>
        <v>1.029237851582895</v>
      </c>
      <c r="Z180" s="52">
        <f t="shared" si="141"/>
        <v>1.02</v>
      </c>
      <c r="AA180" s="52">
        <f t="shared" si="142"/>
        <v>1.0209756844296911</v>
      </c>
      <c r="AB180" s="52">
        <f t="shared" si="143"/>
        <v>1.0168220051178694</v>
      </c>
      <c r="AC180" s="52">
        <f t="shared" si="144"/>
        <v>0.54792091756366323</v>
      </c>
      <c r="AD180" s="52">
        <f t="shared" si="145"/>
        <v>0.54860671707186137</v>
      </c>
      <c r="AE180" s="52">
        <f t="shared" si="146"/>
        <v>0.55942015521261856</v>
      </c>
      <c r="AF180" s="52">
        <f t="shared" si="147"/>
        <v>0.36305976871049284</v>
      </c>
      <c r="AG180" s="52">
        <f t="shared" si="148"/>
        <v>0.36</v>
      </c>
      <c r="AH180" s="52">
        <f t="shared" si="149"/>
        <v>0.36152988435524641</v>
      </c>
      <c r="AI180" s="64" t="s">
        <v>152</v>
      </c>
      <c r="AJ180" s="62"/>
      <c r="AK180" s="62"/>
      <c r="AL180" s="45">
        <f t="shared" si="150"/>
        <v>72</v>
      </c>
      <c r="AM180" s="65"/>
      <c r="AN180" s="145" t="e">
        <f>#REF!</f>
        <v>#REF!</v>
      </c>
      <c r="AO180" s="149"/>
      <c r="AP180" s="183"/>
      <c r="AQ180" s="149"/>
      <c r="AR180" s="147">
        <f t="shared" si="151"/>
        <v>1</v>
      </c>
      <c r="AS180">
        <v>6</v>
      </c>
      <c r="AT180">
        <v>0</v>
      </c>
      <c r="AU180">
        <v>4</v>
      </c>
      <c r="AV180">
        <v>0</v>
      </c>
      <c r="AW180">
        <v>0</v>
      </c>
      <c r="AX180">
        <v>0</v>
      </c>
      <c r="AY180" s="229"/>
      <c r="AZ180" s="229"/>
      <c r="BA180" s="229"/>
      <c r="BB180" s="148"/>
      <c r="BC180">
        <v>14</v>
      </c>
      <c r="BD180">
        <v>1</v>
      </c>
      <c r="BE180">
        <v>0</v>
      </c>
      <c r="BF180" s="57">
        <v>2</v>
      </c>
      <c r="BG180" s="57">
        <v>2</v>
      </c>
      <c r="BH180" s="57">
        <v>3</v>
      </c>
      <c r="BI180" s="57">
        <v>11.3</v>
      </c>
      <c r="BJ180" s="189">
        <f t="shared" si="175"/>
        <v>116</v>
      </c>
      <c r="BK180" s="173">
        <f t="shared" si="176"/>
        <v>72</v>
      </c>
      <c r="BL180" s="87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128"/>
      <c r="CA180" s="99"/>
      <c r="CB180" s="98"/>
      <c r="CC180" s="98"/>
      <c r="CD180" s="98"/>
      <c r="CE180" s="98"/>
      <c r="CF180" s="98"/>
      <c r="CG180" s="98"/>
      <c r="CH180" s="98"/>
      <c r="CI180" s="98"/>
      <c r="CJ180" s="98"/>
      <c r="CK180" s="98"/>
      <c r="CL180" s="98"/>
      <c r="CM180" s="62"/>
      <c r="CN180" s="62"/>
      <c r="CO180" s="128"/>
      <c r="CP180" s="88"/>
      <c r="CQ180" s="88"/>
      <c r="CR180" s="63"/>
      <c r="CS180" s="63"/>
      <c r="CT180" s="63"/>
      <c r="CU180" s="63"/>
      <c r="CV180" s="88"/>
      <c r="CW180" s="63"/>
      <c r="CX180" s="63"/>
      <c r="CY180" s="63"/>
      <c r="CZ180" s="63"/>
      <c r="DA180" s="88"/>
      <c r="DB180" s="63"/>
      <c r="DC180" s="63"/>
      <c r="DD180" s="63"/>
      <c r="DE180" s="63"/>
      <c r="DF180" s="131"/>
      <c r="DG180" s="254">
        <f t="shared" si="152"/>
        <v>190</v>
      </c>
      <c r="DH180" s="254" t="str">
        <f t="shared" si="153"/>
        <v>Thin</v>
      </c>
      <c r="DI180" s="254">
        <f t="shared" si="154"/>
        <v>116</v>
      </c>
      <c r="DJ180" s="254">
        <f t="shared" si="155"/>
        <v>72</v>
      </c>
      <c r="DK180" s="121">
        <f t="shared" si="156"/>
        <v>47.421466781174303</v>
      </c>
      <c r="DL180" s="121">
        <f t="shared" si="157"/>
        <v>0</v>
      </c>
      <c r="DM180" s="121">
        <f t="shared" si="158"/>
        <v>47.562726715817234</v>
      </c>
      <c r="DN180" s="121">
        <f t="shared" si="159"/>
        <v>0.43753091215233381</v>
      </c>
      <c r="DO180" s="121">
        <f t="shared" si="160"/>
        <v>0.45046980101611056</v>
      </c>
      <c r="DP180" s="121">
        <f t="shared" si="161"/>
        <v>0</v>
      </c>
      <c r="DQ180" s="121">
        <f t="shared" si="162"/>
        <v>0</v>
      </c>
      <c r="DR180" s="121">
        <f t="shared" si="163"/>
        <v>0</v>
      </c>
      <c r="DS180" s="121">
        <f t="shared" si="164"/>
        <v>0</v>
      </c>
      <c r="DT180" s="121">
        <f t="shared" si="165"/>
        <v>0</v>
      </c>
      <c r="DU180" s="121">
        <f t="shared" si="166"/>
        <v>0</v>
      </c>
      <c r="DV180" s="122">
        <f t="shared" si="167"/>
        <v>2</v>
      </c>
      <c r="DW180" s="157"/>
      <c r="DX180" s="157">
        <f t="shared" si="168"/>
        <v>240</v>
      </c>
      <c r="DY180" s="157">
        <f t="shared" si="129"/>
        <v>36</v>
      </c>
      <c r="DZ180" s="238" t="e">
        <f>#REF!</f>
        <v>#REF!</v>
      </c>
      <c r="EN180" s="50"/>
      <c r="EO180" s="50"/>
      <c r="EP180" s="55"/>
      <c r="EQ180" s="50"/>
      <c r="ER180" s="50"/>
      <c r="ES180" s="50">
        <f t="shared" si="130"/>
        <v>0</v>
      </c>
      <c r="ET180" s="50">
        <f t="shared" si="131"/>
        <v>0</v>
      </c>
      <c r="EU180" s="50">
        <f t="shared" si="132"/>
        <v>0</v>
      </c>
      <c r="EV180" s="56"/>
      <c r="EW180" s="56"/>
      <c r="EX180" s="56">
        <f t="shared" si="177"/>
        <v>21.339660051528437</v>
      </c>
      <c r="EY180" s="56">
        <f t="shared" si="178"/>
        <v>0</v>
      </c>
      <c r="EZ180" s="56"/>
      <c r="FA180" s="56"/>
      <c r="FB180" s="56"/>
      <c r="FC180" s="56"/>
      <c r="FD180" s="54"/>
    </row>
    <row r="181" spans="1:160" ht="18" customHeight="1">
      <c r="A181" s="6"/>
      <c r="B181">
        <v>240</v>
      </c>
      <c r="C181" s="57" t="s">
        <v>278</v>
      </c>
      <c r="D181">
        <v>3</v>
      </c>
      <c r="E181" s="171">
        <v>2009</v>
      </c>
      <c r="F181">
        <v>36</v>
      </c>
      <c r="G181" s="144">
        <v>12.84851568</v>
      </c>
      <c r="H181" s="144">
        <v>8.7276004199999999</v>
      </c>
      <c r="I181" s="144"/>
      <c r="J181" s="144">
        <v>11.551054515000002</v>
      </c>
      <c r="K181" s="144"/>
      <c r="L181" s="144">
        <v>9.1863525600000013</v>
      </c>
      <c r="M181" s="144"/>
      <c r="N181" s="144"/>
      <c r="O181" s="144"/>
      <c r="P181" s="83"/>
      <c r="Q181" s="230">
        <f t="shared" si="128"/>
        <v>42.313523175000007</v>
      </c>
      <c r="R181" s="52">
        <f t="shared" si="133"/>
        <v>0.85258532207581883</v>
      </c>
      <c r="S181" s="52">
        <f t="shared" si="134"/>
        <v>1.4738751102665653</v>
      </c>
      <c r="T181" s="52">
        <f t="shared" si="135"/>
        <v>1.4262845445834231</v>
      </c>
      <c r="U181" s="52">
        <f t="shared" si="136"/>
        <v>8.8640054199410193E-2</v>
      </c>
      <c r="V181" s="52">
        <f t="shared" si="137"/>
        <v>1.3505098967287776</v>
      </c>
      <c r="W181" s="52">
        <f t="shared" si="138"/>
        <v>14.438071545077621</v>
      </c>
      <c r="X181" s="52">
        <f t="shared" si="139"/>
        <v>127.39580168027453</v>
      </c>
      <c r="Y181" s="52">
        <f t="shared" si="140"/>
        <v>1.0306672699135269</v>
      </c>
      <c r="Z181" s="52">
        <f t="shared" si="141"/>
        <v>1.0254597460330719</v>
      </c>
      <c r="AA181" s="52">
        <f t="shared" si="142"/>
        <v>1.0269634966044161</v>
      </c>
      <c r="AB181" s="52">
        <f t="shared" si="143"/>
        <v>1.0322858230027308</v>
      </c>
      <c r="AC181" s="52">
        <f t="shared" si="144"/>
        <v>0.5739520001113686</v>
      </c>
      <c r="AD181" s="52">
        <f t="shared" si="145"/>
        <v>0.56884650847677842</v>
      </c>
      <c r="AE181" s="52">
        <f t="shared" si="146"/>
        <v>0.55656746968104476</v>
      </c>
      <c r="AF181" s="52">
        <f t="shared" si="147"/>
        <v>0.37510509256359031</v>
      </c>
      <c r="AG181" s="52">
        <f t="shared" si="148"/>
        <v>0.36</v>
      </c>
      <c r="AH181" s="52">
        <f t="shared" si="149"/>
        <v>0.36755254628179512</v>
      </c>
      <c r="AI181" s="64" t="s">
        <v>152</v>
      </c>
      <c r="AJ181" s="62"/>
      <c r="AK181" s="62"/>
      <c r="AL181" s="45">
        <f t="shared" si="150"/>
        <v>36</v>
      </c>
      <c r="AM181" s="65"/>
      <c r="AN181" s="145" t="e">
        <f>#REF!</f>
        <v>#REF!</v>
      </c>
      <c r="AO181" s="149"/>
      <c r="AP181" s="183"/>
      <c r="AQ181" s="149"/>
      <c r="AR181" s="147">
        <f t="shared" si="151"/>
        <v>1</v>
      </c>
      <c r="AS181">
        <v>4</v>
      </c>
      <c r="AT181">
        <v>2</v>
      </c>
      <c r="AU181">
        <v>2</v>
      </c>
      <c r="AV181">
        <v>4</v>
      </c>
      <c r="AW181">
        <v>1</v>
      </c>
      <c r="AX181">
        <v>1</v>
      </c>
      <c r="AY181" s="229"/>
      <c r="AZ181" s="229"/>
      <c r="BA181" s="229"/>
      <c r="BB181" s="148"/>
      <c r="BC181">
        <v>4</v>
      </c>
      <c r="BD181">
        <v>3</v>
      </c>
      <c r="BE181">
        <v>4</v>
      </c>
      <c r="BF181" s="57">
        <v>2</v>
      </c>
      <c r="BG181" s="57">
        <v>2</v>
      </c>
      <c r="BH181" s="57">
        <v>3</v>
      </c>
      <c r="BI181" s="57">
        <v>11.3</v>
      </c>
      <c r="BJ181" s="189">
        <f t="shared" si="175"/>
        <v>3</v>
      </c>
      <c r="BK181" s="173">
        <f t="shared" si="176"/>
        <v>36</v>
      </c>
      <c r="BL181" s="87">
        <v>10</v>
      </c>
      <c r="BM181" s="62">
        <v>24</v>
      </c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128"/>
      <c r="CA181" s="99">
        <v>13</v>
      </c>
      <c r="CB181" s="98"/>
      <c r="CC181" s="98"/>
      <c r="CD181" s="98"/>
      <c r="CE181" s="98"/>
      <c r="CF181" s="98"/>
      <c r="CG181" s="98"/>
      <c r="CH181" s="98"/>
      <c r="CI181" s="98"/>
      <c r="CJ181" s="98"/>
      <c r="CK181" s="98"/>
      <c r="CL181" s="98"/>
      <c r="CM181" s="62"/>
      <c r="CN181" s="62"/>
      <c r="CO181" s="128"/>
      <c r="CP181" s="88"/>
      <c r="CQ181" s="88"/>
      <c r="CR181" s="63"/>
      <c r="CS181" s="63"/>
      <c r="CT181" s="63"/>
      <c r="CU181" s="63"/>
      <c r="CV181" s="88"/>
      <c r="CW181" s="63"/>
      <c r="CX181" s="63"/>
      <c r="CY181" s="63"/>
      <c r="CZ181" s="63"/>
      <c r="DA181" s="88"/>
      <c r="DB181" s="63"/>
      <c r="DC181" s="63"/>
      <c r="DD181" s="63"/>
      <c r="DE181" s="63"/>
      <c r="DF181" s="131"/>
      <c r="DG181" s="254">
        <f t="shared" si="152"/>
        <v>240</v>
      </c>
      <c r="DH181" s="254" t="str">
        <f t="shared" si="153"/>
        <v>Control</v>
      </c>
      <c r="DI181" s="254">
        <f t="shared" si="154"/>
        <v>3</v>
      </c>
      <c r="DJ181" s="254">
        <f t="shared" si="155"/>
        <v>36</v>
      </c>
      <c r="DK181" s="121">
        <f t="shared" si="156"/>
        <v>58.95500441066261</v>
      </c>
      <c r="DL181" s="121">
        <f t="shared" si="157"/>
        <v>12.788779831137283</v>
      </c>
      <c r="DM181" s="121">
        <f t="shared" si="158"/>
        <v>78.445649952088274</v>
      </c>
      <c r="DN181" s="121">
        <f t="shared" si="159"/>
        <v>0.12941041402981993</v>
      </c>
      <c r="DO181" s="121">
        <f t="shared" si="160"/>
        <v>1.4582027187985731</v>
      </c>
      <c r="DP181" s="121">
        <f t="shared" si="161"/>
        <v>13.57800335912806</v>
      </c>
      <c r="DQ181" s="121">
        <f t="shared" si="162"/>
        <v>28.584877503291295</v>
      </c>
      <c r="DR181" s="121">
        <f t="shared" si="163"/>
        <v>6.8584485422844148</v>
      </c>
      <c r="DS181" s="121">
        <f t="shared" si="164"/>
        <v>0</v>
      </c>
      <c r="DT181" s="121">
        <f t="shared" si="165"/>
        <v>0</v>
      </c>
      <c r="DU181" s="121">
        <f t="shared" si="166"/>
        <v>0</v>
      </c>
      <c r="DV181" s="122">
        <f t="shared" si="167"/>
        <v>1.5</v>
      </c>
      <c r="DW181" s="157"/>
      <c r="DX181" s="157">
        <f t="shared" si="168"/>
        <v>240</v>
      </c>
      <c r="DY181" s="157">
        <f t="shared" si="129"/>
        <v>138</v>
      </c>
      <c r="DZ181" s="238" t="e">
        <f>#REF!</f>
        <v>#REF!</v>
      </c>
      <c r="EN181" s="50">
        <f t="shared" si="169"/>
        <v>5.8128048780487808E-2</v>
      </c>
      <c r="EO181" s="50">
        <f t="shared" si="170"/>
        <v>0.83460365853658536</v>
      </c>
      <c r="EP181" s="55">
        <f t="shared" si="171"/>
        <v>5.9024390243902438</v>
      </c>
      <c r="EQ181" s="50">
        <f>4.656*AR181*(((BL181/2.54)^2)+((BM181/2.54)^2)+((BN181/2.54)^2)+((BO181)/2.54^2)+((BP181/2.54)^2)+((BQ181/2.54)^2)+((BR181/2.54)^2)+((BS181/2.54)^2)+((BT181/2.54)^2)+((BU181/2.54)^2)+((BV181/2.54)^2)+((BW181/2.54)^2)+((BX181/2.54)^2)+((BY181/2.54)^2)+((BZ181/2.54)^2))/(BI181*3.28)</f>
        <v>13.162547369774211</v>
      </c>
      <c r="ER181" s="50">
        <f>3.492*AR181*((CA181/2.54)^2 + (CB181/2.54)^2 + (CC181/2.54)^2 + (CD181/2.54)^2 + (CE181/2.54)^2 + (CF181/2.54)^2 + (CG181/2.54)^2 +(CH181/2.54)^2 +(CI181/2.54)^2 + (CJ181/2.54)^2 +(CK181/2.54)^2 + (CL181/2.54)^2 +(CM181/2.54)^2 + (CN181/2.54)^2 + (CO181/2.54)^2)/(BI181*3.28)</f>
        <v>2.4679776318326647</v>
      </c>
      <c r="ES181" s="50">
        <f t="shared" si="130"/>
        <v>0</v>
      </c>
      <c r="ET181" s="50">
        <f t="shared" si="131"/>
        <v>0</v>
      </c>
      <c r="EU181" s="50">
        <f t="shared" si="132"/>
        <v>0</v>
      </c>
      <c r="EV181" s="56">
        <f t="shared" si="172"/>
        <v>6.7951707317073167</v>
      </c>
      <c r="EW181" s="56">
        <f t="shared" si="173"/>
        <v>15.630525001606877</v>
      </c>
      <c r="EX181" s="56">
        <f t="shared" si="177"/>
        <v>26.529751984798175</v>
      </c>
      <c r="EY181" s="56">
        <f t="shared" si="178"/>
        <v>5.7549509240117773</v>
      </c>
      <c r="EZ181" s="56">
        <f t="shared" si="174"/>
        <v>22.425695733314193</v>
      </c>
      <c r="FA181" s="56"/>
      <c r="FB181" s="56"/>
      <c r="FC181" s="56"/>
      <c r="FD181" s="54"/>
    </row>
    <row r="182" spans="1:160" ht="18" customHeight="1">
      <c r="A182" s="6"/>
      <c r="B182">
        <v>240</v>
      </c>
      <c r="C182" s="57" t="s">
        <v>278</v>
      </c>
      <c r="D182">
        <v>3</v>
      </c>
      <c r="E182" s="171">
        <v>2009</v>
      </c>
      <c r="F182">
        <v>138</v>
      </c>
      <c r="G182" s="144">
        <v>12.84851568</v>
      </c>
      <c r="H182" s="144">
        <v>8.7276004199999999</v>
      </c>
      <c r="I182" s="144"/>
      <c r="J182" s="144">
        <v>11.551054515000002</v>
      </c>
      <c r="K182" s="144"/>
      <c r="L182" s="144">
        <v>9.1863525600000013</v>
      </c>
      <c r="M182" s="144"/>
      <c r="N182" s="232"/>
      <c r="O182" s="232"/>
      <c r="P182" s="83"/>
      <c r="Q182" s="230">
        <f t="shared" si="128"/>
        <v>42.313523175000007</v>
      </c>
      <c r="R182" s="52">
        <f t="shared" si="133"/>
        <v>0.85258532207581883</v>
      </c>
      <c r="S182" s="52">
        <f t="shared" si="134"/>
        <v>1.4738751102665653</v>
      </c>
      <c r="T182" s="52">
        <f t="shared" si="135"/>
        <v>1.4262845445834231</v>
      </c>
      <c r="U182" s="52">
        <f t="shared" si="136"/>
        <v>8.8640054199410193E-2</v>
      </c>
      <c r="V182" s="52">
        <f t="shared" si="137"/>
        <v>1.3505098967287776</v>
      </c>
      <c r="W182" s="52">
        <f t="shared" si="138"/>
        <v>14.438071545077621</v>
      </c>
      <c r="X182" s="52">
        <f t="shared" si="139"/>
        <v>127.39580168027453</v>
      </c>
      <c r="Y182" s="52">
        <f t="shared" si="140"/>
        <v>1.0306672699135269</v>
      </c>
      <c r="Z182" s="52">
        <f t="shared" si="141"/>
        <v>1.0254597460330719</v>
      </c>
      <c r="AA182" s="52">
        <f t="shared" si="142"/>
        <v>1.0269634966044161</v>
      </c>
      <c r="AB182" s="52">
        <f t="shared" si="143"/>
        <v>1.0322858230027308</v>
      </c>
      <c r="AC182" s="52">
        <f t="shared" si="144"/>
        <v>0.5739520001113686</v>
      </c>
      <c r="AD182" s="52">
        <f t="shared" si="145"/>
        <v>0.56884650847677842</v>
      </c>
      <c r="AE182" s="52">
        <f t="shared" si="146"/>
        <v>0.55656746968104476</v>
      </c>
      <c r="AF182" s="52">
        <f t="shared" si="147"/>
        <v>0.37510509256359031</v>
      </c>
      <c r="AG182" s="52">
        <f t="shared" si="148"/>
        <v>0.36</v>
      </c>
      <c r="AH182" s="52">
        <f t="shared" si="149"/>
        <v>0.36755254628179512</v>
      </c>
      <c r="AI182" s="64" t="s">
        <v>152</v>
      </c>
      <c r="AJ182" s="62"/>
      <c r="AK182" s="62"/>
      <c r="AL182" s="45">
        <f t="shared" si="150"/>
        <v>138</v>
      </c>
      <c r="AM182" s="65"/>
      <c r="AN182" s="145" t="e">
        <f>#REF!</f>
        <v>#REF!</v>
      </c>
      <c r="AO182" s="149"/>
      <c r="AP182" s="183"/>
      <c r="AQ182" s="149"/>
      <c r="AR182" s="147">
        <f t="shared" si="151"/>
        <v>1</v>
      </c>
      <c r="AS182">
        <v>0</v>
      </c>
      <c r="AT182">
        <v>4</v>
      </c>
      <c r="AU182">
        <v>4</v>
      </c>
      <c r="AV182">
        <v>0</v>
      </c>
      <c r="AW182">
        <v>1</v>
      </c>
      <c r="AX182">
        <v>1</v>
      </c>
      <c r="AY182" s="229"/>
      <c r="AZ182" s="229"/>
      <c r="BA182" s="229"/>
      <c r="BB182" s="148"/>
      <c r="BC182">
        <v>3</v>
      </c>
      <c r="BD182">
        <v>8</v>
      </c>
      <c r="BE182">
        <v>1</v>
      </c>
      <c r="BF182" s="57">
        <v>2</v>
      </c>
      <c r="BG182" s="57">
        <v>2</v>
      </c>
      <c r="BH182" s="57">
        <v>3</v>
      </c>
      <c r="BI182" s="57">
        <v>11.3</v>
      </c>
      <c r="BJ182" s="189">
        <f t="shared" si="175"/>
        <v>3</v>
      </c>
      <c r="BK182" s="173">
        <f t="shared" si="176"/>
        <v>138</v>
      </c>
      <c r="BL182" s="87">
        <v>15</v>
      </c>
      <c r="BM182" s="62">
        <v>25</v>
      </c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128"/>
      <c r="CA182" s="99"/>
      <c r="CB182" s="98"/>
      <c r="CC182" s="98"/>
      <c r="CD182" s="98"/>
      <c r="CE182" s="98"/>
      <c r="CF182" s="98"/>
      <c r="CG182" s="98"/>
      <c r="CH182" s="98"/>
      <c r="CI182" s="98"/>
      <c r="CJ182" s="98"/>
      <c r="CK182" s="98"/>
      <c r="CL182" s="98"/>
      <c r="CM182" s="62"/>
      <c r="CN182" s="62"/>
      <c r="CO182" s="128"/>
      <c r="CP182" s="88"/>
      <c r="CQ182" s="88"/>
      <c r="CR182" s="63"/>
      <c r="CS182" s="63"/>
      <c r="CT182" s="63"/>
      <c r="CU182" s="63"/>
      <c r="CV182" s="88"/>
      <c r="CW182" s="63"/>
      <c r="CX182" s="63"/>
      <c r="CY182" s="63"/>
      <c r="CZ182" s="63"/>
      <c r="DA182" s="88"/>
      <c r="DB182" s="63"/>
      <c r="DC182" s="63"/>
      <c r="DD182" s="63"/>
      <c r="DE182" s="63"/>
      <c r="DF182" s="131"/>
      <c r="DG182" s="254">
        <f t="shared" si="152"/>
        <v>240</v>
      </c>
      <c r="DH182" s="254" t="str">
        <f t="shared" si="153"/>
        <v>Control</v>
      </c>
      <c r="DI182" s="254">
        <f t="shared" si="154"/>
        <v>3</v>
      </c>
      <c r="DJ182" s="254">
        <f t="shared" si="155"/>
        <v>138</v>
      </c>
      <c r="DK182" s="121">
        <f t="shared" si="156"/>
        <v>0</v>
      </c>
      <c r="DL182" s="121">
        <f t="shared" si="157"/>
        <v>21.31463305189547</v>
      </c>
      <c r="DM182" s="121">
        <f t="shared" si="158"/>
        <v>35.657113614585576</v>
      </c>
      <c r="DN182" s="121">
        <f t="shared" si="159"/>
        <v>9.7057810522364923E-2</v>
      </c>
      <c r="DO182" s="121">
        <f t="shared" si="160"/>
        <v>3.888540583462861</v>
      </c>
      <c r="DP182" s="121">
        <f t="shared" si="161"/>
        <v>3.3945008397820149</v>
      </c>
      <c r="DQ182" s="121">
        <f t="shared" si="162"/>
        <v>35.942523487866275</v>
      </c>
      <c r="DR182" s="121">
        <f t="shared" si="163"/>
        <v>0</v>
      </c>
      <c r="DS182" s="121">
        <f t="shared" si="164"/>
        <v>0</v>
      </c>
      <c r="DT182" s="121">
        <f t="shared" si="165"/>
        <v>0</v>
      </c>
      <c r="DU182" s="121">
        <f t="shared" si="166"/>
        <v>0</v>
      </c>
      <c r="DV182" s="122">
        <f t="shared" si="167"/>
        <v>2.5</v>
      </c>
      <c r="DW182" s="157"/>
      <c r="DX182" s="157">
        <f t="shared" si="168"/>
        <v>240</v>
      </c>
      <c r="DY182" s="157">
        <f t="shared" si="129"/>
        <v>215</v>
      </c>
      <c r="DZ182" s="238" t="e">
        <f>#REF!</f>
        <v>#REF!</v>
      </c>
      <c r="EN182" s="50">
        <f t="shared" si="169"/>
        <v>4.3596036585365851E-2</v>
      </c>
      <c r="EO182" s="50">
        <f t="shared" si="170"/>
        <v>2.225609756097561</v>
      </c>
      <c r="EP182" s="55">
        <f t="shared" si="171"/>
        <v>1.475609756097561</v>
      </c>
      <c r="EQ182" s="50">
        <f>4.656*AR182*(((BL182/2.54)^2)+((BM182/2.54)^2)+((BN182/2.54)^2)+((BO182)/2.54^2)+((BP182/2.54)^2)+((BQ182/2.54)^2)+((BR182/2.54)^2)+((BS182/2.54)^2)+((BT182/2.54)^2)+((BU182/2.54)^2)+((BV182/2.54)^2)+((BW182/2.54)^2)+((BX182/2.54)^2)+((BY182/2.54)^2)+((BZ182/2.54)^2))/(BI182*3.28)</f>
        <v>16.550540331816688</v>
      </c>
      <c r="ER182" s="50">
        <f>3.492*AR182*((CA182/2.54)^2 + (CB182/2.54)^2 + (CC182/2.54)^2 + (CD182/2.54)^2 + (CE182/2.54)^2 + (CF182/2.54)^2 + (CG182/2.54)^2 +(CH182/2.54)^2 +(CI182/2.54)^2 + (CJ182/2.54)^2 +(CK182/2.54)^2 + (CL182/2.54)^2 +(CM182/2.54)^2 + (CN182/2.54)^2 + (CO182/2.54)^2)/(BI182*3.28)</f>
        <v>0</v>
      </c>
      <c r="ES182" s="50">
        <f t="shared" si="130"/>
        <v>0</v>
      </c>
      <c r="ET182" s="50">
        <f t="shared" si="131"/>
        <v>0</v>
      </c>
      <c r="EU182" s="50">
        <f t="shared" si="132"/>
        <v>0</v>
      </c>
      <c r="EV182" s="56">
        <f t="shared" si="172"/>
        <v>3.7448155487804877</v>
      </c>
      <c r="EW182" s="56">
        <f t="shared" si="173"/>
        <v>16.550540331816688</v>
      </c>
      <c r="EX182" s="56">
        <f t="shared" si="177"/>
        <v>0</v>
      </c>
      <c r="EY182" s="56">
        <f t="shared" si="178"/>
        <v>9.5915848733529625</v>
      </c>
      <c r="EZ182" s="56">
        <f t="shared" si="174"/>
        <v>20.295355880597175</v>
      </c>
      <c r="FA182" s="56"/>
      <c r="FB182" s="56"/>
      <c r="FC182" s="56"/>
      <c r="FD182" s="54"/>
    </row>
    <row r="183" spans="1:160" ht="18" customHeight="1">
      <c r="A183" s="6"/>
      <c r="B183">
        <v>240</v>
      </c>
      <c r="C183" s="57" t="s">
        <v>278</v>
      </c>
      <c r="D183">
        <v>5</v>
      </c>
      <c r="E183" s="171">
        <v>2009</v>
      </c>
      <c r="F183">
        <v>215</v>
      </c>
      <c r="G183" s="144">
        <v>9.347595179999999</v>
      </c>
      <c r="H183" s="144">
        <v>22.347045105000003</v>
      </c>
      <c r="I183" s="144"/>
      <c r="J183" s="144"/>
      <c r="K183" s="144">
        <v>1.6971708599999999</v>
      </c>
      <c r="L183" s="144"/>
      <c r="M183" s="144">
        <v>15.959112014999999</v>
      </c>
      <c r="N183" s="232"/>
      <c r="O183" s="232"/>
      <c r="P183" s="83"/>
      <c r="Q183" s="230">
        <f t="shared" si="128"/>
        <v>49.350923160000008</v>
      </c>
      <c r="R183" s="52">
        <f t="shared" si="133"/>
        <v>0.90355718711108701</v>
      </c>
      <c r="S183" s="52">
        <f t="shared" si="134"/>
        <v>1.6601275996492424</v>
      </c>
      <c r="T183" s="52">
        <f t="shared" si="135"/>
        <v>1.6188169773726275</v>
      </c>
      <c r="U183" s="52">
        <f t="shared" si="136"/>
        <v>0.10262187795414686</v>
      </c>
      <c r="V183" s="52">
        <f t="shared" si="137"/>
        <v>1.2745646283782708</v>
      </c>
      <c r="W183" s="52">
        <f t="shared" si="138"/>
        <v>16.670691401662118</v>
      </c>
      <c r="X183" s="52">
        <f t="shared" si="139"/>
        <v>105.44517829519663</v>
      </c>
      <c r="Y183" s="52">
        <f t="shared" si="140"/>
        <v>1.0251279095859975</v>
      </c>
      <c r="Z183" s="52">
        <f t="shared" si="141"/>
        <v>1.0203438985030728</v>
      </c>
      <c r="AA183" s="52">
        <f t="shared" si="142"/>
        <v>1.024528191910929</v>
      </c>
      <c r="AB183" s="52">
        <f t="shared" si="143"/>
        <v>1.0358747616789261</v>
      </c>
      <c r="AC183" s="52">
        <f t="shared" si="144"/>
        <v>0.5740259590931226</v>
      </c>
      <c r="AD183" s="52">
        <f t="shared" si="145"/>
        <v>0.550389203378987</v>
      </c>
      <c r="AE183" s="52">
        <f t="shared" si="146"/>
        <v>0.54491332115336255</v>
      </c>
      <c r="AF183" s="52">
        <f t="shared" si="147"/>
        <v>0.4120119470871515</v>
      </c>
      <c r="AG183" s="52">
        <f t="shared" si="148"/>
        <v>0.35999999999999993</v>
      </c>
      <c r="AH183" s="52">
        <f t="shared" si="149"/>
        <v>0.38600597354357569</v>
      </c>
      <c r="AI183" s="64" t="s">
        <v>152</v>
      </c>
      <c r="AJ183" s="62"/>
      <c r="AK183" s="62"/>
      <c r="AL183" s="45">
        <f t="shared" si="150"/>
        <v>215</v>
      </c>
      <c r="AM183" s="65"/>
      <c r="AN183" s="145" t="e">
        <f>#REF!</f>
        <v>#REF!</v>
      </c>
      <c r="AO183" s="149"/>
      <c r="AP183" s="183"/>
      <c r="AQ183" s="149"/>
      <c r="AR183" s="147">
        <f t="shared" si="151"/>
        <v>1</v>
      </c>
      <c r="AS183">
        <v>4</v>
      </c>
      <c r="AT183">
        <v>1</v>
      </c>
      <c r="AU183">
        <v>1</v>
      </c>
      <c r="AV183">
        <v>3</v>
      </c>
      <c r="AW183">
        <v>2</v>
      </c>
      <c r="AX183">
        <v>2</v>
      </c>
      <c r="AY183" s="229"/>
      <c r="AZ183" s="229"/>
      <c r="BA183" s="229"/>
      <c r="BB183" s="148"/>
      <c r="BC183">
        <v>9</v>
      </c>
      <c r="BD183">
        <v>3</v>
      </c>
      <c r="BE183">
        <v>2</v>
      </c>
      <c r="BF183" s="57">
        <v>2</v>
      </c>
      <c r="BG183" s="57">
        <v>2</v>
      </c>
      <c r="BH183" s="57">
        <v>3</v>
      </c>
      <c r="BI183" s="57">
        <v>11.3</v>
      </c>
      <c r="BJ183" s="189">
        <f t="shared" si="175"/>
        <v>5</v>
      </c>
      <c r="BK183" s="173">
        <f t="shared" si="176"/>
        <v>215</v>
      </c>
      <c r="BL183" s="87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128"/>
      <c r="CA183" s="99"/>
      <c r="CB183" s="98"/>
      <c r="CC183" s="98"/>
      <c r="CD183" s="98"/>
      <c r="CE183" s="98"/>
      <c r="CF183" s="98"/>
      <c r="CG183" s="98"/>
      <c r="CH183" s="98"/>
      <c r="CI183" s="98"/>
      <c r="CJ183" s="98"/>
      <c r="CK183" s="98"/>
      <c r="CL183" s="98"/>
      <c r="CM183" s="62"/>
      <c r="CN183" s="62"/>
      <c r="CO183" s="128"/>
      <c r="CP183" s="88"/>
      <c r="CQ183" s="88"/>
      <c r="CR183" s="63"/>
      <c r="CS183" s="63"/>
      <c r="CT183" s="63"/>
      <c r="CU183" s="63"/>
      <c r="CV183" s="88"/>
      <c r="CW183" s="63"/>
      <c r="CX183" s="63"/>
      <c r="CY183" s="63"/>
      <c r="CZ183" s="63"/>
      <c r="DA183" s="88"/>
      <c r="DB183" s="63"/>
      <c r="DC183" s="63"/>
      <c r="DD183" s="63"/>
      <c r="DE183" s="63"/>
      <c r="DF183" s="131"/>
      <c r="DG183" s="254">
        <f t="shared" si="152"/>
        <v>240</v>
      </c>
      <c r="DH183" s="254" t="str">
        <f t="shared" si="153"/>
        <v>Control</v>
      </c>
      <c r="DI183" s="254">
        <f t="shared" si="154"/>
        <v>5</v>
      </c>
      <c r="DJ183" s="254">
        <f t="shared" si="155"/>
        <v>215</v>
      </c>
      <c r="DK183" s="121">
        <f t="shared" si="156"/>
        <v>58.104465987723479</v>
      </c>
      <c r="DL183" s="121">
        <f t="shared" si="157"/>
        <v>13.553357806666305</v>
      </c>
      <c r="DM183" s="121">
        <f t="shared" si="158"/>
        <v>80.940848868631363</v>
      </c>
      <c r="DN183" s="121">
        <f t="shared" si="159"/>
        <v>0.3353337161347093</v>
      </c>
      <c r="DO183" s="121">
        <f t="shared" si="160"/>
        <v>1.3249050590286382</v>
      </c>
      <c r="DP183" s="121">
        <f t="shared" si="161"/>
        <v>7.6564746886552726</v>
      </c>
      <c r="DQ183" s="121">
        <f t="shared" si="162"/>
        <v>0</v>
      </c>
      <c r="DR183" s="121">
        <f t="shared" si="163"/>
        <v>0</v>
      </c>
      <c r="DS183" s="121">
        <f t="shared" si="164"/>
        <v>0</v>
      </c>
      <c r="DT183" s="121">
        <f t="shared" si="165"/>
        <v>0</v>
      </c>
      <c r="DU183" s="121">
        <f t="shared" si="166"/>
        <v>0</v>
      </c>
      <c r="DV183" s="122">
        <f t="shared" si="167"/>
        <v>1.5</v>
      </c>
      <c r="DW183" s="157"/>
      <c r="DX183" s="157">
        <f t="shared" si="168"/>
        <v>240</v>
      </c>
      <c r="DY183" s="157">
        <f t="shared" si="129"/>
        <v>324</v>
      </c>
      <c r="DZ183" s="238" t="e">
        <f>#REF!</f>
        <v>#REF!</v>
      </c>
      <c r="EN183" s="50">
        <f t="shared" si="169"/>
        <v>0.13078810975609756</v>
      </c>
      <c r="EO183" s="50">
        <f t="shared" si="170"/>
        <v>0.83460365853658536</v>
      </c>
      <c r="EP183" s="55">
        <f t="shared" si="171"/>
        <v>2.9512195121951219</v>
      </c>
      <c r="EQ183" s="50">
        <f>4.656*AR183*(((BL183/2.54)^2)+((BM183/2.54)^2)+((BN183/2.54)^2)+((BO183)/2.54^2)+((BP183/2.54)^2)+((BQ183/2.54)^2)+((BR183/2.54)^2)+((BS183/2.54)^2)+((BT183/2.54)^2)+((BU183/2.54)^2)+((BV183/2.54)^2)+((BW183/2.54)^2)+((BX183/2.54)^2)+((BY183/2.54)^2)+((BZ183/2.54)^2))/(BI183*3.28)</f>
        <v>0</v>
      </c>
      <c r="ER183" s="50">
        <f>3.492*AR183*((CA183/2.54)^2 + (CB183/2.54)^2 + (CC183/2.54)^2 + (CD183/2.54)^2 + (CE183/2.54)^2 + (CF183/2.54)^2 + (CG183/2.54)^2 +(CH183/2.54)^2 +(CI183/2.54)^2 + (CJ183/2.54)^2 +(CK183/2.54)^2 + (CL183/2.54)^2 +(CM183/2.54)^2 + (CN183/2.54)^2 + (CO183/2.54)^2)/(BI183*3.28)</f>
        <v>0</v>
      </c>
      <c r="ES183" s="50">
        <f t="shared" si="130"/>
        <v>0</v>
      </c>
      <c r="ET183" s="50">
        <f t="shared" si="131"/>
        <v>0</v>
      </c>
      <c r="EU183" s="50">
        <f t="shared" si="132"/>
        <v>0</v>
      </c>
      <c r="EV183" s="56">
        <f t="shared" si="172"/>
        <v>3.916611280487805</v>
      </c>
      <c r="EW183" s="56">
        <f t="shared" si="173"/>
        <v>0</v>
      </c>
      <c r="EX183" s="56">
        <f t="shared" si="177"/>
        <v>26.147009694475567</v>
      </c>
      <c r="EY183" s="56">
        <f t="shared" si="178"/>
        <v>6.0990110129998376</v>
      </c>
      <c r="EZ183" s="56">
        <f t="shared" si="174"/>
        <v>3.916611280487805</v>
      </c>
      <c r="FA183" s="56"/>
      <c r="FB183" s="56"/>
      <c r="FC183" s="56"/>
      <c r="FD183" s="54"/>
    </row>
    <row r="184" spans="1:160" ht="18" customHeight="1">
      <c r="A184" s="6"/>
      <c r="B184">
        <v>240</v>
      </c>
      <c r="C184" s="57" t="s">
        <v>278</v>
      </c>
      <c r="D184">
        <v>5</v>
      </c>
      <c r="E184" s="171">
        <v>2009</v>
      </c>
      <c r="F184">
        <v>324</v>
      </c>
      <c r="G184" s="144">
        <v>9.347595179999999</v>
      </c>
      <c r="H184" s="144">
        <v>22.347045105000003</v>
      </c>
      <c r="I184" s="144"/>
      <c r="J184" s="144"/>
      <c r="K184" s="144">
        <v>1.6971708599999999</v>
      </c>
      <c r="L184" s="144"/>
      <c r="M184" s="144">
        <v>15.959112014999999</v>
      </c>
      <c r="N184" s="232"/>
      <c r="O184" s="232"/>
      <c r="P184" s="83"/>
      <c r="Q184" s="230">
        <f t="shared" si="128"/>
        <v>49.350923160000008</v>
      </c>
      <c r="R184" s="52">
        <f t="shared" si="133"/>
        <v>0.90355718711108701</v>
      </c>
      <c r="S184" s="52">
        <f t="shared" si="134"/>
        <v>1.6601275996492424</v>
      </c>
      <c r="T184" s="52">
        <f t="shared" si="135"/>
        <v>1.6188169773726275</v>
      </c>
      <c r="U184" s="52">
        <f t="shared" si="136"/>
        <v>0.10262187795414686</v>
      </c>
      <c r="V184" s="52">
        <f t="shared" si="137"/>
        <v>1.2745646283782708</v>
      </c>
      <c r="W184" s="52">
        <f t="shared" si="138"/>
        <v>16.670691401662118</v>
      </c>
      <c r="X184" s="52">
        <f t="shared" si="139"/>
        <v>105.44517829519663</v>
      </c>
      <c r="Y184" s="52">
        <f t="shared" si="140"/>
        <v>1.0251279095859975</v>
      </c>
      <c r="Z184" s="52">
        <f t="shared" si="141"/>
        <v>1.0203438985030728</v>
      </c>
      <c r="AA184" s="52">
        <f t="shared" si="142"/>
        <v>1.024528191910929</v>
      </c>
      <c r="AB184" s="52">
        <f t="shared" si="143"/>
        <v>1.0358747616789261</v>
      </c>
      <c r="AC184" s="52">
        <f t="shared" si="144"/>
        <v>0.5740259590931226</v>
      </c>
      <c r="AD184" s="52">
        <f t="shared" si="145"/>
        <v>0.550389203378987</v>
      </c>
      <c r="AE184" s="52">
        <f t="shared" si="146"/>
        <v>0.54491332115336255</v>
      </c>
      <c r="AF184" s="52">
        <f t="shared" si="147"/>
        <v>0.4120119470871515</v>
      </c>
      <c r="AG184" s="52">
        <f t="shared" si="148"/>
        <v>0.35999999999999993</v>
      </c>
      <c r="AH184" s="52">
        <f t="shared" si="149"/>
        <v>0.38600597354357569</v>
      </c>
      <c r="AI184" s="64" t="s">
        <v>152</v>
      </c>
      <c r="AJ184" s="62"/>
      <c r="AK184" s="62"/>
      <c r="AL184" s="45">
        <f t="shared" si="150"/>
        <v>324</v>
      </c>
      <c r="AM184" s="65"/>
      <c r="AN184" s="145" t="e">
        <f>#REF!</f>
        <v>#REF!</v>
      </c>
      <c r="AO184" s="149"/>
      <c r="AP184" s="183"/>
      <c r="AQ184" s="149"/>
      <c r="AR184" s="147">
        <f t="shared" si="151"/>
        <v>1</v>
      </c>
      <c r="AS184">
        <v>0</v>
      </c>
      <c r="AT184">
        <v>0</v>
      </c>
      <c r="AU184">
        <v>1</v>
      </c>
      <c r="AV184">
        <v>2</v>
      </c>
      <c r="AW184">
        <v>1</v>
      </c>
      <c r="AX184">
        <v>1</v>
      </c>
      <c r="AY184" s="229"/>
      <c r="AZ184" s="229"/>
      <c r="BA184" s="229"/>
      <c r="BB184" s="148"/>
      <c r="BC184">
        <v>9</v>
      </c>
      <c r="BD184">
        <v>3</v>
      </c>
      <c r="BE184">
        <v>0</v>
      </c>
      <c r="BF184" s="57">
        <v>2</v>
      </c>
      <c r="BG184" s="57">
        <v>2</v>
      </c>
      <c r="BH184" s="57">
        <v>3</v>
      </c>
      <c r="BI184" s="57">
        <v>11.3</v>
      </c>
      <c r="BJ184" s="189">
        <f t="shared" si="175"/>
        <v>5</v>
      </c>
      <c r="BK184" s="173">
        <v>323</v>
      </c>
      <c r="BL184" s="87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128"/>
      <c r="CA184" s="99"/>
      <c r="CB184" s="98"/>
      <c r="CC184" s="98"/>
      <c r="CD184" s="98"/>
      <c r="CE184" s="98"/>
      <c r="CF184" s="98"/>
      <c r="CG184" s="98"/>
      <c r="CH184" s="98"/>
      <c r="CI184" s="98"/>
      <c r="CJ184" s="98"/>
      <c r="CK184" s="98"/>
      <c r="CL184" s="98"/>
      <c r="CM184" s="62"/>
      <c r="CN184" s="62"/>
      <c r="CO184" s="128"/>
      <c r="CP184" s="88"/>
      <c r="CQ184" s="88"/>
      <c r="CR184" s="63"/>
      <c r="CS184" s="63"/>
      <c r="CT184" s="63"/>
      <c r="CU184" s="63"/>
      <c r="CV184" s="88"/>
      <c r="CW184" s="63"/>
      <c r="CX184" s="63"/>
      <c r="CY184" s="63"/>
      <c r="CZ184" s="63"/>
      <c r="DA184" s="88"/>
      <c r="DB184" s="63"/>
      <c r="DC184" s="63"/>
      <c r="DD184" s="63"/>
      <c r="DE184" s="63"/>
      <c r="DF184" s="131"/>
      <c r="DG184" s="254">
        <f t="shared" si="152"/>
        <v>240</v>
      </c>
      <c r="DH184" s="254" t="str">
        <f t="shared" si="153"/>
        <v>Control</v>
      </c>
      <c r="DI184" s="254">
        <f t="shared" si="154"/>
        <v>5</v>
      </c>
      <c r="DJ184" s="254">
        <f t="shared" si="155"/>
        <v>324</v>
      </c>
      <c r="DK184" s="121">
        <f t="shared" si="156"/>
        <v>16.601275996492426</v>
      </c>
      <c r="DL184" s="121">
        <f t="shared" si="157"/>
        <v>4.5177859355554348</v>
      </c>
      <c r="DM184" s="121">
        <f t="shared" si="158"/>
        <v>24.282254660589409</v>
      </c>
      <c r="DN184" s="121">
        <f t="shared" si="159"/>
        <v>0.3353337161347093</v>
      </c>
      <c r="DO184" s="121">
        <f t="shared" si="160"/>
        <v>1.3249050590286382</v>
      </c>
      <c r="DP184" s="121">
        <f t="shared" si="161"/>
        <v>0</v>
      </c>
      <c r="DQ184" s="121">
        <f t="shared" si="162"/>
        <v>0</v>
      </c>
      <c r="DR184" s="121">
        <f t="shared" si="163"/>
        <v>0</v>
      </c>
      <c r="DS184" s="121">
        <f t="shared" si="164"/>
        <v>0</v>
      </c>
      <c r="DT184" s="121">
        <f t="shared" si="165"/>
        <v>0</v>
      </c>
      <c r="DU184" s="121">
        <f t="shared" si="166"/>
        <v>0</v>
      </c>
      <c r="DV184" s="122">
        <f t="shared" si="167"/>
        <v>1</v>
      </c>
      <c r="DW184" s="157"/>
      <c r="DX184" s="157">
        <f t="shared" si="168"/>
        <v>240</v>
      </c>
      <c r="DY184" s="157">
        <f t="shared" si="129"/>
        <v>71</v>
      </c>
      <c r="DZ184" s="238" t="e">
        <f>#REF!</f>
        <v>#REF!</v>
      </c>
      <c r="EN184" s="50"/>
      <c r="EO184" s="50"/>
      <c r="EP184" s="55"/>
      <c r="EQ184" s="50"/>
      <c r="ER184" s="50"/>
      <c r="ES184" s="50">
        <f t="shared" si="130"/>
        <v>0</v>
      </c>
      <c r="ET184" s="50">
        <f t="shared" si="131"/>
        <v>0</v>
      </c>
      <c r="EU184" s="50">
        <f t="shared" si="132"/>
        <v>0</v>
      </c>
      <c r="EV184" s="56"/>
      <c r="EW184" s="56"/>
      <c r="EX184" s="56">
        <f t="shared" si="177"/>
        <v>7.4705741984215921</v>
      </c>
      <c r="EY184" s="56">
        <f t="shared" si="178"/>
        <v>2.0330036709999457</v>
      </c>
      <c r="EZ184" s="56"/>
      <c r="FA184" s="56"/>
      <c r="FB184" s="56"/>
      <c r="FC184" s="56"/>
      <c r="FD184" s="54"/>
    </row>
    <row r="185" spans="1:160" ht="18" customHeight="1">
      <c r="A185" s="6"/>
      <c r="B185">
        <v>240</v>
      </c>
      <c r="C185" s="57" t="s">
        <v>278</v>
      </c>
      <c r="D185">
        <v>7</v>
      </c>
      <c r="E185" s="171">
        <v>2009</v>
      </c>
      <c r="F185">
        <v>71</v>
      </c>
      <c r="G185" s="144">
        <v>9.2462785799999985</v>
      </c>
      <c r="H185" s="144">
        <v>21.213987795000001</v>
      </c>
      <c r="I185" s="144"/>
      <c r="J185" s="144"/>
      <c r="K185" s="144">
        <v>30.932448855000004</v>
      </c>
      <c r="L185" s="144"/>
      <c r="M185" s="144">
        <v>2.6889150750000002</v>
      </c>
      <c r="N185" s="144"/>
      <c r="O185" s="144"/>
      <c r="P185" s="83"/>
      <c r="Q185" s="230">
        <f t="shared" si="128"/>
        <v>64.081630305000004</v>
      </c>
      <c r="R185" s="52">
        <f t="shared" si="133"/>
        <v>0.72237664321741069</v>
      </c>
      <c r="S185" s="52">
        <f t="shared" si="134"/>
        <v>1.5237155274029666</v>
      </c>
      <c r="T185" s="52">
        <f t="shared" si="135"/>
        <v>1.4410016208880689</v>
      </c>
      <c r="U185" s="52">
        <f t="shared" si="136"/>
        <v>0.15739446992210851</v>
      </c>
      <c r="V185" s="52">
        <f t="shared" si="137"/>
        <v>1.4043763211846392</v>
      </c>
      <c r="W185" s="52">
        <f t="shared" si="138"/>
        <v>18.46666704661018</v>
      </c>
      <c r="X185" s="52">
        <f t="shared" si="139"/>
        <v>102.06348036841038</v>
      </c>
      <c r="Y185" s="52">
        <f t="shared" si="140"/>
        <v>1.0218624984411591</v>
      </c>
      <c r="Z185" s="52">
        <f t="shared" si="141"/>
        <v>1.0248270383739888</v>
      </c>
      <c r="AA185" s="52">
        <f t="shared" si="142"/>
        <v>1.023310463184852</v>
      </c>
      <c r="AB185" s="52">
        <f t="shared" si="143"/>
        <v>1.0269719237061161</v>
      </c>
      <c r="AC185" s="52">
        <f t="shared" si="144"/>
        <v>0.56161489476636994</v>
      </c>
      <c r="AD185" s="52">
        <f t="shared" si="145"/>
        <v>0.55091290009354577</v>
      </c>
      <c r="AE185" s="52">
        <f t="shared" si="146"/>
        <v>0.51825729713697233</v>
      </c>
      <c r="AF185" s="52">
        <f t="shared" si="147"/>
        <v>0.39470459238341937</v>
      </c>
      <c r="AG185" s="52">
        <f t="shared" si="148"/>
        <v>0.35999999999999993</v>
      </c>
      <c r="AH185" s="52">
        <f t="shared" si="149"/>
        <v>0.37735229619170962</v>
      </c>
      <c r="AI185" s="64" t="s">
        <v>152</v>
      </c>
      <c r="AJ185" s="62"/>
      <c r="AK185" s="62"/>
      <c r="AL185" s="45">
        <f t="shared" si="150"/>
        <v>71</v>
      </c>
      <c r="AM185" s="65"/>
      <c r="AN185" s="145" t="e">
        <f>#REF!</f>
        <v>#REF!</v>
      </c>
      <c r="AO185" s="149"/>
      <c r="AP185" s="183"/>
      <c r="AQ185" s="149"/>
      <c r="AR185" s="147">
        <f t="shared" si="151"/>
        <v>1</v>
      </c>
      <c r="AS185">
        <v>3</v>
      </c>
      <c r="AT185">
        <v>3</v>
      </c>
      <c r="AU185">
        <v>3</v>
      </c>
      <c r="AV185">
        <v>4</v>
      </c>
      <c r="AW185">
        <v>7</v>
      </c>
      <c r="AX185">
        <v>7</v>
      </c>
      <c r="AY185" s="229"/>
      <c r="AZ185" s="229"/>
      <c r="BA185" s="229"/>
      <c r="BB185" s="148"/>
      <c r="BC185">
        <v>2</v>
      </c>
      <c r="BD185">
        <v>1</v>
      </c>
      <c r="BE185">
        <v>1</v>
      </c>
      <c r="BF185" s="57">
        <v>2</v>
      </c>
      <c r="BG185" s="57">
        <v>2</v>
      </c>
      <c r="BH185" s="57">
        <v>3</v>
      </c>
      <c r="BI185" s="57">
        <v>11.3</v>
      </c>
      <c r="BJ185" s="189">
        <f t="shared" si="175"/>
        <v>7</v>
      </c>
      <c r="BK185" s="173">
        <f t="shared" si="176"/>
        <v>71</v>
      </c>
      <c r="BL185" s="87">
        <v>12</v>
      </c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128"/>
      <c r="CA185" s="99"/>
      <c r="CB185" s="98"/>
      <c r="CC185" s="98"/>
      <c r="CD185" s="98"/>
      <c r="CE185" s="98"/>
      <c r="CF185" s="98"/>
      <c r="CG185" s="98"/>
      <c r="CH185" s="98"/>
      <c r="CI185" s="98"/>
      <c r="CJ185" s="98"/>
      <c r="CK185" s="98"/>
      <c r="CL185" s="98"/>
      <c r="CM185" s="62"/>
      <c r="CN185" s="62"/>
      <c r="CO185" s="128"/>
      <c r="CP185" s="88"/>
      <c r="CQ185" s="88"/>
      <c r="CR185" s="63"/>
      <c r="CS185" s="63"/>
      <c r="CT185" s="63"/>
      <c r="CU185" s="63"/>
      <c r="CV185" s="88"/>
      <c r="CW185" s="63"/>
      <c r="CX185" s="63"/>
      <c r="CY185" s="63"/>
      <c r="CZ185" s="63"/>
      <c r="DA185" s="88"/>
      <c r="DB185" s="63"/>
      <c r="DC185" s="63"/>
      <c r="DD185" s="63"/>
      <c r="DE185" s="63"/>
      <c r="DF185" s="131"/>
      <c r="DG185" s="254">
        <f t="shared" si="152"/>
        <v>240</v>
      </c>
      <c r="DH185" s="254" t="str">
        <f t="shared" si="153"/>
        <v>Control</v>
      </c>
      <c r="DI185" s="254">
        <f t="shared" si="154"/>
        <v>7</v>
      </c>
      <c r="DJ185" s="254">
        <f t="shared" si="155"/>
        <v>71</v>
      </c>
      <c r="DK185" s="121">
        <f t="shared" si="156"/>
        <v>53.330043459103827</v>
      </c>
      <c r="DL185" s="121">
        <f t="shared" si="157"/>
        <v>36.118832160870539</v>
      </c>
      <c r="DM185" s="121">
        <f t="shared" si="158"/>
        <v>122.48513777548584</v>
      </c>
      <c r="DN185" s="121">
        <f t="shared" si="159"/>
        <v>0.11146427805955755</v>
      </c>
      <c r="DO185" s="121">
        <f t="shared" si="160"/>
        <v>0.48921771999362429</v>
      </c>
      <c r="DP185" s="121">
        <f t="shared" si="161"/>
        <v>4.0284248321855038</v>
      </c>
      <c r="DQ185" s="121">
        <f t="shared" si="162"/>
        <v>6.374262706623437</v>
      </c>
      <c r="DR185" s="121">
        <f t="shared" si="163"/>
        <v>0</v>
      </c>
      <c r="DS185" s="121">
        <f t="shared" si="164"/>
        <v>0</v>
      </c>
      <c r="DT185" s="121">
        <f t="shared" si="165"/>
        <v>0</v>
      </c>
      <c r="DU185" s="121">
        <f t="shared" si="166"/>
        <v>0</v>
      </c>
      <c r="DV185" s="122">
        <f t="shared" si="167"/>
        <v>5</v>
      </c>
      <c r="DW185" s="157"/>
      <c r="DX185" s="157">
        <f t="shared" si="168"/>
        <v>240</v>
      </c>
      <c r="DY185" s="157">
        <f t="shared" si="129"/>
        <v>318</v>
      </c>
      <c r="DZ185" s="238" t="e">
        <f>#REF!</f>
        <v>#REF!</v>
      </c>
      <c r="EN185" s="50">
        <f t="shared" si="169"/>
        <v>2.9064024390243904E-2</v>
      </c>
      <c r="EO185" s="50">
        <f t="shared" si="170"/>
        <v>0.27820121951219512</v>
      </c>
      <c r="EP185" s="55">
        <f t="shared" si="171"/>
        <v>1.475609756097561</v>
      </c>
      <c r="EQ185" s="50">
        <f t="shared" ref="EQ185:EQ191" si="180">4.656*AR185*(((BL185/2.54)^2)+((BM185/2.54)^2)+((BN185/2.54)^2)+((BO185)/2.54^2)+((BP185/2.54)^2)+((BQ185/2.54)^2)+((BR185/2.54)^2)+((BS185/2.54)^2)+((BT185/2.54)^2)+((BU185/2.54)^2)+((BV185/2.54)^2)+((BW185/2.54)^2)+((BX185/2.54)^2)+((BY185/2.54)^2)+((BZ185/2.54)^2))/(BI185*3.28)</f>
        <v>2.8038562444489439</v>
      </c>
      <c r="ER185" s="50">
        <f>3.492*AR185*((CA185/2.54)^2 + (CB185/2.54)^2 + (CC185/2.54)^2 + (CD185/2.54)^2 + (CE185/2.54)^2 + (CF185/2.54)^2 + (CG185/2.54)^2 +(CH185/2.54)^2 +(CI185/2.54)^2 + (CJ185/2.54)^2 +(CK185/2.54)^2 + (CL185/2.54)^2 +(CM185/2.54)^2 + (CN185/2.54)^2 + (CO185/2.54)^2)/(BI185*3.28)</f>
        <v>0</v>
      </c>
      <c r="ES185" s="50">
        <f t="shared" si="130"/>
        <v>0</v>
      </c>
      <c r="ET185" s="50">
        <f t="shared" si="131"/>
        <v>0</v>
      </c>
      <c r="EU185" s="50">
        <f t="shared" si="132"/>
        <v>0</v>
      </c>
      <c r="EV185" s="56">
        <f t="shared" si="172"/>
        <v>1.782875</v>
      </c>
      <c r="EW185" s="56">
        <f t="shared" si="173"/>
        <v>2.8038562444489439</v>
      </c>
      <c r="EX185" s="56">
        <f t="shared" si="177"/>
        <v>23.998519556596722</v>
      </c>
      <c r="EY185" s="56">
        <f t="shared" si="178"/>
        <v>16.253474472391744</v>
      </c>
      <c r="EZ185" s="56">
        <f t="shared" si="174"/>
        <v>4.5867312444489441</v>
      </c>
      <c r="FA185" s="56"/>
      <c r="FB185" s="56"/>
      <c r="FC185" s="56"/>
      <c r="FD185" s="54"/>
    </row>
    <row r="186" spans="1:160" ht="18" customHeight="1">
      <c r="A186" s="6"/>
      <c r="B186">
        <v>240</v>
      </c>
      <c r="C186" s="57" t="s">
        <v>278</v>
      </c>
      <c r="D186">
        <v>7</v>
      </c>
      <c r="E186" s="171">
        <v>2009</v>
      </c>
      <c r="F186">
        <v>318</v>
      </c>
      <c r="G186" s="144">
        <v>9.2462785799999985</v>
      </c>
      <c r="H186" s="144">
        <v>21.213987795000001</v>
      </c>
      <c r="I186" s="144"/>
      <c r="J186" s="144"/>
      <c r="K186" s="144">
        <v>30.932448855000004</v>
      </c>
      <c r="L186" s="144"/>
      <c r="M186" s="144">
        <v>2.6889150750000002</v>
      </c>
      <c r="N186" s="232"/>
      <c r="O186" s="232"/>
      <c r="P186" s="83"/>
      <c r="Q186" s="230">
        <f t="shared" si="128"/>
        <v>64.081630305000004</v>
      </c>
      <c r="R186" s="52">
        <f t="shared" si="133"/>
        <v>0.72237664321741069</v>
      </c>
      <c r="S186" s="52">
        <f t="shared" si="134"/>
        <v>1.5237155274029666</v>
      </c>
      <c r="T186" s="52">
        <f t="shared" si="135"/>
        <v>1.4410016208880689</v>
      </c>
      <c r="U186" s="52">
        <f t="shared" si="136"/>
        <v>0.15739446992210851</v>
      </c>
      <c r="V186" s="52">
        <f t="shared" si="137"/>
        <v>1.4043763211846392</v>
      </c>
      <c r="W186" s="52">
        <f t="shared" si="138"/>
        <v>18.46666704661018</v>
      </c>
      <c r="X186" s="52">
        <f t="shared" si="139"/>
        <v>102.06348036841038</v>
      </c>
      <c r="Y186" s="52">
        <f t="shared" si="140"/>
        <v>1.0218624984411591</v>
      </c>
      <c r="Z186" s="52">
        <f t="shared" si="141"/>
        <v>1.0248270383739888</v>
      </c>
      <c r="AA186" s="52">
        <f t="shared" si="142"/>
        <v>1.023310463184852</v>
      </c>
      <c r="AB186" s="52">
        <f t="shared" si="143"/>
        <v>1.0269719237061161</v>
      </c>
      <c r="AC186" s="52">
        <f t="shared" si="144"/>
        <v>0.56161489476636994</v>
      </c>
      <c r="AD186" s="52">
        <f t="shared" si="145"/>
        <v>0.55091290009354577</v>
      </c>
      <c r="AE186" s="52">
        <f t="shared" si="146"/>
        <v>0.51825729713697233</v>
      </c>
      <c r="AF186" s="52">
        <f t="shared" si="147"/>
        <v>0.39470459238341937</v>
      </c>
      <c r="AG186" s="52">
        <f t="shared" si="148"/>
        <v>0.35999999999999993</v>
      </c>
      <c r="AH186" s="52">
        <f t="shared" si="149"/>
        <v>0.37735229619170962</v>
      </c>
      <c r="AI186" s="64" t="s">
        <v>152</v>
      </c>
      <c r="AJ186" s="62"/>
      <c r="AK186" s="62"/>
      <c r="AL186" s="45">
        <f t="shared" si="150"/>
        <v>318</v>
      </c>
      <c r="AM186" s="65"/>
      <c r="AN186" s="145" t="e">
        <f>#REF!</f>
        <v>#REF!</v>
      </c>
      <c r="AO186" s="149"/>
      <c r="AP186" s="183"/>
      <c r="AQ186" s="149"/>
      <c r="AR186" s="147">
        <f t="shared" si="151"/>
        <v>1</v>
      </c>
      <c r="AS186">
        <v>4</v>
      </c>
      <c r="AT186">
        <v>2</v>
      </c>
      <c r="AU186">
        <v>2</v>
      </c>
      <c r="AV186">
        <v>1</v>
      </c>
      <c r="AW186">
        <v>3</v>
      </c>
      <c r="AX186">
        <v>3</v>
      </c>
      <c r="AY186" s="229"/>
      <c r="AZ186" s="229"/>
      <c r="BA186" s="229"/>
      <c r="BB186" s="148"/>
      <c r="BC186">
        <v>4</v>
      </c>
      <c r="BD186">
        <v>1</v>
      </c>
      <c r="BE186">
        <v>0</v>
      </c>
      <c r="BF186" s="57">
        <v>2</v>
      </c>
      <c r="BG186" s="57">
        <v>2</v>
      </c>
      <c r="BH186" s="57">
        <v>3</v>
      </c>
      <c r="BI186" s="57">
        <v>11.3</v>
      </c>
      <c r="BJ186" s="189">
        <f t="shared" si="175"/>
        <v>7</v>
      </c>
      <c r="BK186" s="173">
        <f t="shared" si="176"/>
        <v>318</v>
      </c>
      <c r="BL186" s="87">
        <v>10</v>
      </c>
      <c r="BM186" s="62">
        <v>25</v>
      </c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128"/>
      <c r="CA186" s="99"/>
      <c r="CB186" s="98"/>
      <c r="CC186" s="98"/>
      <c r="CD186" s="98"/>
      <c r="CE186" s="98"/>
      <c r="CF186" s="98"/>
      <c r="CG186" s="98"/>
      <c r="CH186" s="98"/>
      <c r="CI186" s="98"/>
      <c r="CJ186" s="98"/>
      <c r="CK186" s="98"/>
      <c r="CL186" s="98"/>
      <c r="CM186" s="62"/>
      <c r="CN186" s="62"/>
      <c r="CO186" s="128"/>
      <c r="CP186" s="88"/>
      <c r="CQ186" s="88"/>
      <c r="CR186" s="63"/>
      <c r="CS186" s="63"/>
      <c r="CT186" s="63"/>
      <c r="CU186" s="63"/>
      <c r="CV186" s="88"/>
      <c r="CW186" s="63"/>
      <c r="CX186" s="63"/>
      <c r="CY186" s="63"/>
      <c r="CZ186" s="63"/>
      <c r="DA186" s="88"/>
      <c r="DB186" s="63"/>
      <c r="DC186" s="63"/>
      <c r="DD186" s="63"/>
      <c r="DE186" s="63"/>
      <c r="DF186" s="131"/>
      <c r="DG186" s="254">
        <f t="shared" si="152"/>
        <v>240</v>
      </c>
      <c r="DH186" s="254" t="str">
        <f t="shared" si="153"/>
        <v>Control</v>
      </c>
      <c r="DI186" s="254">
        <f t="shared" si="154"/>
        <v>7</v>
      </c>
      <c r="DJ186" s="254">
        <f t="shared" si="155"/>
        <v>318</v>
      </c>
      <c r="DK186" s="121">
        <f t="shared" si="156"/>
        <v>38.092888185074166</v>
      </c>
      <c r="DL186" s="121">
        <f t="shared" si="157"/>
        <v>18.05941608043527</v>
      </c>
      <c r="DM186" s="121">
        <f t="shared" si="158"/>
        <v>72.050081044403441</v>
      </c>
      <c r="DN186" s="121">
        <f t="shared" si="159"/>
        <v>0.22292855611911511</v>
      </c>
      <c r="DO186" s="121">
        <f t="shared" si="160"/>
        <v>0.48921771999362429</v>
      </c>
      <c r="DP186" s="121">
        <f t="shared" si="161"/>
        <v>0</v>
      </c>
      <c r="DQ186" s="121">
        <f t="shared" si="162"/>
        <v>32.092642099319384</v>
      </c>
      <c r="DR186" s="121">
        <f t="shared" si="163"/>
        <v>0</v>
      </c>
      <c r="DS186" s="121">
        <f t="shared" si="164"/>
        <v>0</v>
      </c>
      <c r="DT186" s="121">
        <f t="shared" si="165"/>
        <v>0</v>
      </c>
      <c r="DU186" s="121">
        <f t="shared" si="166"/>
        <v>0</v>
      </c>
      <c r="DV186" s="122">
        <f t="shared" si="167"/>
        <v>2.5</v>
      </c>
      <c r="DW186" s="157"/>
      <c r="DX186" s="157">
        <f t="shared" si="168"/>
        <v>240</v>
      </c>
      <c r="DY186" s="157">
        <f t="shared" si="129"/>
        <v>5</v>
      </c>
      <c r="DZ186" s="238" t="e">
        <f>#REF!</f>
        <v>#REF!</v>
      </c>
      <c r="EN186" s="50">
        <f t="shared" si="169"/>
        <v>5.8128048780487808E-2</v>
      </c>
      <c r="EO186" s="50">
        <f t="shared" si="170"/>
        <v>0.27820121951219512</v>
      </c>
      <c r="EP186" s="55">
        <f t="shared" si="171"/>
        <v>0</v>
      </c>
      <c r="EQ186" s="50">
        <f t="shared" si="180"/>
        <v>14.116637341843647</v>
      </c>
      <c r="ER186" s="50">
        <f>3.492*AR186*((CA186/2.54)^2 + (CB186/2.54)^2 + (CC186/2.54)^2 + (CD186/2.54)^2 + (CE186/2.54)^2 + (CF186/2.54)^2 + (CG186/2.54)^2 +(CH186/2.54)^2 +(CI186/2.54)^2 + (CJ186/2.54)^2 +(CK186/2.54)^2 + (CL186/2.54)^2 +(CM186/2.54)^2 + (CN186/2.54)^2 + (CO186/2.54)^2)/(BI186*3.28)</f>
        <v>0</v>
      </c>
      <c r="ES186" s="50">
        <f t="shared" si="130"/>
        <v>0</v>
      </c>
      <c r="ET186" s="50">
        <f t="shared" si="131"/>
        <v>0</v>
      </c>
      <c r="EU186" s="50">
        <f t="shared" si="132"/>
        <v>0</v>
      </c>
      <c r="EV186" s="56">
        <f t="shared" si="172"/>
        <v>0.33632926829268295</v>
      </c>
      <c r="EW186" s="56">
        <f t="shared" si="173"/>
        <v>14.116637341843647</v>
      </c>
      <c r="EX186" s="56">
        <f t="shared" si="177"/>
        <v>17.141799683283374</v>
      </c>
      <c r="EY186" s="56">
        <f t="shared" si="178"/>
        <v>8.1267372361958721</v>
      </c>
      <c r="EZ186" s="56">
        <f t="shared" si="174"/>
        <v>14.452966610136331</v>
      </c>
      <c r="FA186" s="56"/>
      <c r="FB186" s="56"/>
      <c r="FC186" s="56"/>
      <c r="FD186" s="54"/>
    </row>
    <row r="187" spans="1:160" ht="18" customHeight="1">
      <c r="A187" s="6"/>
      <c r="B187">
        <v>240</v>
      </c>
      <c r="C187" s="57" t="s">
        <v>278</v>
      </c>
      <c r="D187">
        <v>9</v>
      </c>
      <c r="E187" s="171">
        <v>2009</v>
      </c>
      <c r="F187">
        <v>5</v>
      </c>
      <c r="G187" s="144">
        <v>28.431362190000002</v>
      </c>
      <c r="H187" s="144">
        <v>17.053233120000002</v>
      </c>
      <c r="I187" s="144"/>
      <c r="J187" s="144"/>
      <c r="K187" s="144">
        <v>2.435741385</v>
      </c>
      <c r="L187" s="144">
        <v>2.604916545</v>
      </c>
      <c r="M187" s="144">
        <v>8.0535701400000015</v>
      </c>
      <c r="N187" s="232"/>
      <c r="O187" s="232"/>
      <c r="P187" s="83"/>
      <c r="Q187" s="230">
        <f t="shared" si="128"/>
        <v>58.578823380000003</v>
      </c>
      <c r="R187" s="52">
        <f t="shared" si="133"/>
        <v>0.98088713502903413</v>
      </c>
      <c r="S187" s="52">
        <f t="shared" si="134"/>
        <v>1.5819285882359253</v>
      </c>
      <c r="T187" s="52">
        <f t="shared" si="135"/>
        <v>1.579518158549944</v>
      </c>
      <c r="U187" s="52">
        <f t="shared" si="136"/>
        <v>9.3758180297031452E-2</v>
      </c>
      <c r="V187" s="52">
        <f t="shared" si="137"/>
        <v>1.3005030220675287</v>
      </c>
      <c r="W187" s="52">
        <f t="shared" si="138"/>
        <v>14.938103595643609</v>
      </c>
      <c r="X187" s="52">
        <f t="shared" si="139"/>
        <v>124.07453074826338</v>
      </c>
      <c r="Y187" s="52">
        <f t="shared" si="140"/>
        <v>1.0266730341477543</v>
      </c>
      <c r="Z187" s="52">
        <f t="shared" si="141"/>
        <v>1.0204158057885866</v>
      </c>
      <c r="AA187" s="52">
        <f t="shared" si="142"/>
        <v>1.0233558457699772</v>
      </c>
      <c r="AB187" s="52">
        <f t="shared" si="143"/>
        <v>1.0272646836415513</v>
      </c>
      <c r="AC187" s="52">
        <f t="shared" si="144"/>
        <v>0.55828550292486256</v>
      </c>
      <c r="AD187" s="52">
        <f t="shared" si="145"/>
        <v>0.54806889013430371</v>
      </c>
      <c r="AE187" s="52">
        <f t="shared" si="146"/>
        <v>0.5558254943708294</v>
      </c>
      <c r="AF187" s="52">
        <f t="shared" si="147"/>
        <v>0.37148333706510861</v>
      </c>
      <c r="AG187" s="52">
        <f t="shared" si="148"/>
        <v>0.36000000000000004</v>
      </c>
      <c r="AH187" s="52">
        <f t="shared" si="149"/>
        <v>0.3657416685325543</v>
      </c>
      <c r="AI187" s="64" t="s">
        <v>152</v>
      </c>
      <c r="AJ187" s="62"/>
      <c r="AK187" s="62"/>
      <c r="AL187" s="45">
        <f t="shared" si="150"/>
        <v>5</v>
      </c>
      <c r="AM187" s="65"/>
      <c r="AN187" s="145" t="e">
        <f>#REF!</f>
        <v>#REF!</v>
      </c>
      <c r="AO187" s="149"/>
      <c r="AP187" s="183"/>
      <c r="AQ187" s="149"/>
      <c r="AR187" s="147">
        <f t="shared" si="151"/>
        <v>1</v>
      </c>
      <c r="AS187">
        <v>0</v>
      </c>
      <c r="AT187">
        <v>0</v>
      </c>
      <c r="AU187">
        <v>0</v>
      </c>
      <c r="AV187">
        <v>2</v>
      </c>
      <c r="AW187">
        <v>1</v>
      </c>
      <c r="AX187">
        <v>1</v>
      </c>
      <c r="AY187" s="229"/>
      <c r="AZ187" s="229"/>
      <c r="BA187" s="229"/>
      <c r="BB187" s="148"/>
      <c r="BC187">
        <v>11</v>
      </c>
      <c r="BD187">
        <v>3</v>
      </c>
      <c r="BE187">
        <v>0</v>
      </c>
      <c r="BF187" s="57">
        <v>2</v>
      </c>
      <c r="BG187" s="57">
        <v>2</v>
      </c>
      <c r="BH187" s="57">
        <v>3</v>
      </c>
      <c r="BI187" s="57">
        <v>11.3</v>
      </c>
      <c r="BJ187" s="189">
        <f t="shared" si="175"/>
        <v>9</v>
      </c>
      <c r="BK187" s="173">
        <f t="shared" si="176"/>
        <v>5</v>
      </c>
      <c r="BL187" s="87">
        <v>9</v>
      </c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128"/>
      <c r="CA187" s="99"/>
      <c r="CB187" s="98"/>
      <c r="CC187" s="98"/>
      <c r="CD187" s="98"/>
      <c r="CE187" s="98"/>
      <c r="CF187" s="98"/>
      <c r="CG187" s="98"/>
      <c r="CH187" s="98"/>
      <c r="CI187" s="98"/>
      <c r="CJ187" s="98"/>
      <c r="CK187" s="98"/>
      <c r="CL187" s="98"/>
      <c r="CM187" s="62"/>
      <c r="CN187" s="62"/>
      <c r="CO187" s="128"/>
      <c r="CP187" s="88"/>
      <c r="CQ187" s="88"/>
      <c r="CR187" s="63"/>
      <c r="CS187" s="63"/>
      <c r="CT187" s="63"/>
      <c r="CU187" s="63"/>
      <c r="CV187" s="88"/>
      <c r="CW187" s="63"/>
      <c r="CX187" s="63"/>
      <c r="CY187" s="63"/>
      <c r="CZ187" s="63"/>
      <c r="DA187" s="88"/>
      <c r="DB187" s="63"/>
      <c r="DC187" s="63"/>
      <c r="DD187" s="63"/>
      <c r="DE187" s="63"/>
      <c r="DF187" s="131"/>
      <c r="DG187" s="254">
        <f t="shared" si="152"/>
        <v>240</v>
      </c>
      <c r="DH187" s="254" t="str">
        <f t="shared" si="153"/>
        <v>Control</v>
      </c>
      <c r="DI187" s="254">
        <f t="shared" si="154"/>
        <v>9</v>
      </c>
      <c r="DJ187" s="254">
        <f t="shared" si="155"/>
        <v>5</v>
      </c>
      <c r="DK187" s="121">
        <f t="shared" si="156"/>
        <v>15.819285882359253</v>
      </c>
      <c r="DL187" s="121">
        <f t="shared" si="157"/>
        <v>4.9044356751451703</v>
      </c>
      <c r="DM187" s="121">
        <f t="shared" si="158"/>
        <v>23.69277237824916</v>
      </c>
      <c r="DN187" s="121">
        <f t="shared" si="159"/>
        <v>0.36473339141047922</v>
      </c>
      <c r="DO187" s="121">
        <f t="shared" si="160"/>
        <v>1.346263627796034</v>
      </c>
      <c r="DP187" s="121">
        <f t="shared" si="161"/>
        <v>0</v>
      </c>
      <c r="DQ187" s="121">
        <f t="shared" si="162"/>
        <v>3.375541339295943</v>
      </c>
      <c r="DR187" s="121">
        <f t="shared" si="163"/>
        <v>0</v>
      </c>
      <c r="DS187" s="121">
        <f t="shared" si="164"/>
        <v>0</v>
      </c>
      <c r="DT187" s="121">
        <f t="shared" si="165"/>
        <v>0</v>
      </c>
      <c r="DU187" s="121">
        <f t="shared" si="166"/>
        <v>0</v>
      </c>
      <c r="DV187" s="122">
        <f t="shared" si="167"/>
        <v>0.5</v>
      </c>
      <c r="DW187" s="157"/>
      <c r="DX187" s="157">
        <f t="shared" si="168"/>
        <v>240</v>
      </c>
      <c r="DY187" s="157">
        <f t="shared" si="129"/>
        <v>147</v>
      </c>
      <c r="DZ187" s="238" t="e">
        <f>#REF!</f>
        <v>#REF!</v>
      </c>
      <c r="EN187" s="50">
        <f t="shared" si="169"/>
        <v>0.15985213414634147</v>
      </c>
      <c r="EO187" s="50">
        <f t="shared" si="170"/>
        <v>0.83460365853658536</v>
      </c>
      <c r="EP187" s="55">
        <f t="shared" si="171"/>
        <v>0</v>
      </c>
      <c r="EQ187" s="50">
        <f t="shared" si="180"/>
        <v>1.5771691375025314</v>
      </c>
      <c r="ER187" s="50">
        <f>3.492*AR187*((CA187/2.54)^2 + (CB187/2.54)^2 + (CC187/2.54)^2 + (CD187/2.54)^2 + (CE187/2.54)^2 + (CF187/2.54)^2 + (CG187/2.54)^2 +(CH187/2.54)^2 +(CI187/2.54)^2 + (CJ187/2.54)^2 +(CK187/2.54)^2 + (CL187/2.54)^2 +(CM187/2.54)^2 + (CN187/2.54)^2 + (CO187/2.54)^2)/(BI187*3.28)</f>
        <v>0</v>
      </c>
      <c r="ES187" s="50">
        <f t="shared" si="130"/>
        <v>0</v>
      </c>
      <c r="ET187" s="50">
        <f t="shared" si="131"/>
        <v>0</v>
      </c>
      <c r="EU187" s="50">
        <f t="shared" si="132"/>
        <v>0</v>
      </c>
      <c r="EV187" s="56">
        <f t="shared" si="172"/>
        <v>0.99445579268292683</v>
      </c>
      <c r="EW187" s="56">
        <f t="shared" si="173"/>
        <v>1.5771691375025314</v>
      </c>
      <c r="EX187" s="56">
        <f t="shared" si="177"/>
        <v>7.1186786470616639</v>
      </c>
      <c r="EY187" s="56">
        <f t="shared" si="178"/>
        <v>2.2069960538153266</v>
      </c>
      <c r="EZ187" s="56">
        <f t="shared" si="174"/>
        <v>2.5716249301854583</v>
      </c>
      <c r="FA187" s="56"/>
      <c r="FB187" s="56"/>
      <c r="FC187" s="56"/>
      <c r="FD187" s="54"/>
    </row>
    <row r="188" spans="1:160" ht="18" customHeight="1">
      <c r="A188" s="6"/>
      <c r="B188">
        <v>240</v>
      </c>
      <c r="C188" s="57" t="s">
        <v>278</v>
      </c>
      <c r="D188">
        <v>9</v>
      </c>
      <c r="E188" s="171">
        <v>2009</v>
      </c>
      <c r="F188">
        <v>147</v>
      </c>
      <c r="G188" s="144">
        <v>28.431362190000002</v>
      </c>
      <c r="H188" s="144">
        <v>17.053233120000002</v>
      </c>
      <c r="I188" s="144"/>
      <c r="J188" s="144"/>
      <c r="K188" s="144">
        <v>2.435741385</v>
      </c>
      <c r="L188" s="144">
        <v>2.604916545</v>
      </c>
      <c r="M188" s="144">
        <v>8.0535701400000015</v>
      </c>
      <c r="N188" s="232"/>
      <c r="O188" s="232"/>
      <c r="P188" s="83"/>
      <c r="Q188" s="230">
        <f t="shared" si="128"/>
        <v>58.578823380000003</v>
      </c>
      <c r="R188" s="52">
        <f t="shared" si="133"/>
        <v>0.98088713502903413</v>
      </c>
      <c r="S188" s="52">
        <f t="shared" si="134"/>
        <v>1.5819285882359253</v>
      </c>
      <c r="T188" s="52">
        <f t="shared" si="135"/>
        <v>1.579518158549944</v>
      </c>
      <c r="U188" s="52">
        <f t="shared" si="136"/>
        <v>9.3758180297031452E-2</v>
      </c>
      <c r="V188" s="52">
        <f t="shared" si="137"/>
        <v>1.3005030220675287</v>
      </c>
      <c r="W188" s="52">
        <f t="shared" si="138"/>
        <v>14.938103595643609</v>
      </c>
      <c r="X188" s="52">
        <f t="shared" si="139"/>
        <v>124.07453074826338</v>
      </c>
      <c r="Y188" s="52">
        <f t="shared" si="140"/>
        <v>1.0266730341477543</v>
      </c>
      <c r="Z188" s="52">
        <f t="shared" si="141"/>
        <v>1.0204158057885866</v>
      </c>
      <c r="AA188" s="52">
        <f t="shared" si="142"/>
        <v>1.0233558457699772</v>
      </c>
      <c r="AB188" s="52">
        <f t="shared" si="143"/>
        <v>1.0272646836415513</v>
      </c>
      <c r="AC188" s="52">
        <f t="shared" si="144"/>
        <v>0.55828550292486256</v>
      </c>
      <c r="AD188" s="52">
        <f t="shared" si="145"/>
        <v>0.54806889013430371</v>
      </c>
      <c r="AE188" s="52">
        <f t="shared" si="146"/>
        <v>0.5558254943708294</v>
      </c>
      <c r="AF188" s="52">
        <f t="shared" si="147"/>
        <v>0.37148333706510861</v>
      </c>
      <c r="AG188" s="52">
        <f t="shared" si="148"/>
        <v>0.36000000000000004</v>
      </c>
      <c r="AH188" s="52">
        <f t="shared" si="149"/>
        <v>0.3657416685325543</v>
      </c>
      <c r="AI188" s="64" t="s">
        <v>152</v>
      </c>
      <c r="AJ188" s="62"/>
      <c r="AK188" s="62"/>
      <c r="AL188" s="45">
        <f t="shared" si="150"/>
        <v>147</v>
      </c>
      <c r="AM188" s="65"/>
      <c r="AN188" s="145" t="e">
        <f>#REF!</f>
        <v>#REF!</v>
      </c>
      <c r="AO188" s="149"/>
      <c r="AP188" s="183"/>
      <c r="AQ188" s="149"/>
      <c r="AR188" s="147">
        <f t="shared" si="151"/>
        <v>1</v>
      </c>
      <c r="AS188">
        <v>4</v>
      </c>
      <c r="AT188">
        <v>3</v>
      </c>
      <c r="AU188">
        <v>14</v>
      </c>
      <c r="AV188">
        <v>3</v>
      </c>
      <c r="AW188">
        <v>0</v>
      </c>
      <c r="AX188">
        <v>51</v>
      </c>
      <c r="AY188" s="229"/>
      <c r="AZ188" s="229"/>
      <c r="BA188" s="229"/>
      <c r="BB188" s="148"/>
      <c r="BC188">
        <v>3</v>
      </c>
      <c r="BD188">
        <v>10</v>
      </c>
      <c r="BE188">
        <v>0</v>
      </c>
      <c r="BF188" s="57">
        <v>2</v>
      </c>
      <c r="BG188" s="57">
        <v>2</v>
      </c>
      <c r="BH188" s="57">
        <v>3</v>
      </c>
      <c r="BI188" s="57">
        <v>11.3</v>
      </c>
      <c r="BJ188" s="189">
        <f t="shared" si="175"/>
        <v>9</v>
      </c>
      <c r="BK188" s="173">
        <f t="shared" si="176"/>
        <v>147</v>
      </c>
      <c r="BL188" s="87">
        <v>14</v>
      </c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128"/>
      <c r="CA188" s="99"/>
      <c r="CB188" s="98"/>
      <c r="CC188" s="98"/>
      <c r="CD188" s="98"/>
      <c r="CE188" s="98"/>
      <c r="CF188" s="98"/>
      <c r="CG188" s="98"/>
      <c r="CH188" s="98"/>
      <c r="CI188" s="98"/>
      <c r="CJ188" s="98"/>
      <c r="CK188" s="98"/>
      <c r="CL188" s="98"/>
      <c r="CM188" s="62"/>
      <c r="CN188" s="62"/>
      <c r="CO188" s="128"/>
      <c r="CP188" s="88"/>
      <c r="CQ188" s="88"/>
      <c r="CR188" s="63"/>
      <c r="CS188" s="63"/>
      <c r="CT188" s="63"/>
      <c r="CU188" s="63"/>
      <c r="CV188" s="88"/>
      <c r="CW188" s="63"/>
      <c r="CX188" s="63"/>
      <c r="CY188" s="63"/>
      <c r="CZ188" s="63"/>
      <c r="DA188" s="88"/>
      <c r="DB188" s="63"/>
      <c r="DC188" s="63"/>
      <c r="DD188" s="63"/>
      <c r="DE188" s="63"/>
      <c r="DF188" s="131"/>
      <c r="DG188" s="254">
        <f t="shared" si="152"/>
        <v>240</v>
      </c>
      <c r="DH188" s="254" t="str">
        <f t="shared" si="153"/>
        <v>Control</v>
      </c>
      <c r="DI188" s="254">
        <f t="shared" si="154"/>
        <v>9</v>
      </c>
      <c r="DJ188" s="254">
        <f t="shared" si="155"/>
        <v>147</v>
      </c>
      <c r="DK188" s="121">
        <f t="shared" si="156"/>
        <v>55.367500588257386</v>
      </c>
      <c r="DL188" s="121">
        <f t="shared" si="157"/>
        <v>14.713307025435512</v>
      </c>
      <c r="DM188" s="121">
        <f t="shared" si="158"/>
        <v>78.97590792749719</v>
      </c>
      <c r="DN188" s="121">
        <f t="shared" si="159"/>
        <v>9.9472743111948883E-2</v>
      </c>
      <c r="DO188" s="121">
        <f t="shared" si="160"/>
        <v>4.48754542598678</v>
      </c>
      <c r="DP188" s="121">
        <f t="shared" si="161"/>
        <v>0</v>
      </c>
      <c r="DQ188" s="121">
        <f t="shared" si="162"/>
        <v>8.1679765740988248</v>
      </c>
      <c r="DR188" s="121">
        <f t="shared" si="163"/>
        <v>0</v>
      </c>
      <c r="DS188" s="121">
        <f t="shared" si="164"/>
        <v>0</v>
      </c>
      <c r="DT188" s="121">
        <f t="shared" si="165"/>
        <v>0</v>
      </c>
      <c r="DU188" s="121">
        <f t="shared" si="166"/>
        <v>0</v>
      </c>
      <c r="DV188" s="122">
        <f t="shared" si="167"/>
        <v>32.5</v>
      </c>
      <c r="DW188" s="157"/>
      <c r="DX188" s="157">
        <f t="shared" si="168"/>
        <v>240</v>
      </c>
      <c r="DY188" s="157">
        <f t="shared" si="129"/>
        <v>50</v>
      </c>
      <c r="DZ188" s="238" t="e">
        <f>#REF!</f>
        <v>#REF!</v>
      </c>
      <c r="EN188" s="50"/>
      <c r="EO188" s="50"/>
      <c r="EP188" s="55"/>
      <c r="EQ188" s="50">
        <f t="shared" si="180"/>
        <v>3.8163598882777303</v>
      </c>
      <c r="ER188" s="50"/>
      <c r="ES188" s="50">
        <f t="shared" si="130"/>
        <v>0</v>
      </c>
      <c r="ET188" s="50">
        <f t="shared" si="131"/>
        <v>0</v>
      </c>
      <c r="EU188" s="50">
        <f t="shared" si="132"/>
        <v>0</v>
      </c>
      <c r="EV188" s="56"/>
      <c r="EW188" s="56"/>
      <c r="EX188" s="56">
        <f t="shared" si="177"/>
        <v>24.915375264715824</v>
      </c>
      <c r="EY188" s="56">
        <f t="shared" si="178"/>
        <v>6.6209881614459807</v>
      </c>
      <c r="EZ188" s="56"/>
      <c r="FA188" s="56"/>
      <c r="FB188" s="56"/>
      <c r="FC188" s="56"/>
      <c r="FD188" s="54"/>
    </row>
    <row r="189" spans="1:160" ht="18" customHeight="1">
      <c r="A189" s="6"/>
      <c r="B189">
        <v>240</v>
      </c>
      <c r="C189" s="57" t="s">
        <v>278</v>
      </c>
      <c r="D189">
        <v>22</v>
      </c>
      <c r="E189" s="171">
        <v>2009</v>
      </c>
      <c r="F189">
        <v>50</v>
      </c>
      <c r="G189" s="144">
        <v>4.9184889600000004</v>
      </c>
      <c r="H189" s="144">
        <v>59.938939829999974</v>
      </c>
      <c r="I189" s="144"/>
      <c r="J189" s="144"/>
      <c r="K189" s="144"/>
      <c r="L189" s="144">
        <v>1.6513034999999999E-2</v>
      </c>
      <c r="M189" s="144">
        <v>21.07891863</v>
      </c>
      <c r="N189" s="144"/>
      <c r="O189" s="144"/>
      <c r="P189" s="83"/>
      <c r="Q189" s="230">
        <f t="shared" si="128"/>
        <v>85.952860454999978</v>
      </c>
      <c r="R189" s="52">
        <f t="shared" si="133"/>
        <v>1.0390860162561879</v>
      </c>
      <c r="S189" s="52">
        <f t="shared" si="134"/>
        <v>1.6843404394667041</v>
      </c>
      <c r="T189" s="52">
        <f t="shared" si="135"/>
        <v>1.6488550585455322</v>
      </c>
      <c r="U189" s="52">
        <f t="shared" si="136"/>
        <v>9.6779149351929494E-2</v>
      </c>
      <c r="V189" s="52">
        <f t="shared" si="137"/>
        <v>1.2474388816714801</v>
      </c>
      <c r="W189" s="52">
        <f t="shared" si="138"/>
        <v>18.499614744194957</v>
      </c>
      <c r="X189" s="52">
        <f t="shared" si="139"/>
        <v>89.574755249132323</v>
      </c>
      <c r="Y189" s="52">
        <f t="shared" si="140"/>
        <v>1.0230265334378976</v>
      </c>
      <c r="Z189" s="52">
        <f t="shared" si="141"/>
        <v>1.02</v>
      </c>
      <c r="AA189" s="52">
        <f t="shared" si="142"/>
        <v>1.0269753877355121</v>
      </c>
      <c r="AB189" s="52">
        <f t="shared" si="143"/>
        <v>1.047325477614903</v>
      </c>
      <c r="AC189" s="52">
        <f t="shared" si="144"/>
        <v>0.58411615400729122</v>
      </c>
      <c r="AD189" s="52">
        <f t="shared" si="145"/>
        <v>0.5473705920663533</v>
      </c>
      <c r="AE189" s="52">
        <f t="shared" si="146"/>
        <v>0.54624738408596807</v>
      </c>
      <c r="AF189" s="52">
        <f t="shared" si="147"/>
        <v>0.41955268184157596</v>
      </c>
      <c r="AG189" s="52">
        <f t="shared" si="148"/>
        <v>0.36</v>
      </c>
      <c r="AH189" s="52">
        <f t="shared" si="149"/>
        <v>0.38977634092078794</v>
      </c>
      <c r="AI189" s="64" t="s">
        <v>152</v>
      </c>
      <c r="AJ189" s="62"/>
      <c r="AK189" s="62"/>
      <c r="AL189" s="45">
        <f t="shared" si="150"/>
        <v>50</v>
      </c>
      <c r="AM189" s="65"/>
      <c r="AN189" s="145" t="e">
        <f>#REF!</f>
        <v>#REF!</v>
      </c>
      <c r="AO189" s="149"/>
      <c r="AP189" s="183"/>
      <c r="AQ189" s="149"/>
      <c r="AR189" s="147">
        <f t="shared" si="151"/>
        <v>1</v>
      </c>
      <c r="AS189">
        <v>3</v>
      </c>
      <c r="AT189">
        <v>2</v>
      </c>
      <c r="AU189">
        <v>2</v>
      </c>
      <c r="AV189">
        <v>6</v>
      </c>
      <c r="AW189">
        <v>2</v>
      </c>
      <c r="AX189">
        <v>2</v>
      </c>
      <c r="AY189" s="229"/>
      <c r="AZ189" s="229"/>
      <c r="BA189" s="229"/>
      <c r="BB189" s="148"/>
      <c r="BC189">
        <v>6</v>
      </c>
      <c r="BD189">
        <v>2</v>
      </c>
      <c r="BE189">
        <v>0</v>
      </c>
      <c r="BF189" s="57">
        <v>2</v>
      </c>
      <c r="BG189" s="57">
        <v>2</v>
      </c>
      <c r="BH189" s="57">
        <v>3</v>
      </c>
      <c r="BI189" s="57">
        <v>11.3</v>
      </c>
      <c r="BJ189" s="189">
        <f t="shared" si="175"/>
        <v>22</v>
      </c>
      <c r="BK189" s="173">
        <f t="shared" si="176"/>
        <v>50</v>
      </c>
      <c r="BL189" s="87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128"/>
      <c r="CA189" s="99"/>
      <c r="CB189" s="98"/>
      <c r="CC189" s="98"/>
      <c r="CD189" s="98"/>
      <c r="CE189" s="98"/>
      <c r="CF189" s="98"/>
      <c r="CG189" s="98"/>
      <c r="CH189" s="98"/>
      <c r="CI189" s="98"/>
      <c r="CJ189" s="98"/>
      <c r="CK189" s="98"/>
      <c r="CL189" s="98"/>
      <c r="CM189" s="62"/>
      <c r="CN189" s="62"/>
      <c r="CO189" s="128"/>
      <c r="CP189" s="88"/>
      <c r="CQ189" s="88"/>
      <c r="CR189" s="63"/>
      <c r="CS189" s="63"/>
      <c r="CT189" s="63"/>
      <c r="CU189" s="63"/>
      <c r="CV189" s="88"/>
      <c r="CW189" s="63"/>
      <c r="CX189" s="63"/>
      <c r="CY189" s="63"/>
      <c r="CZ189" s="63"/>
      <c r="DA189" s="88"/>
      <c r="DB189" s="63"/>
      <c r="DC189" s="63"/>
      <c r="DD189" s="63"/>
      <c r="DE189" s="63"/>
      <c r="DF189" s="131"/>
      <c r="DG189" s="254">
        <f t="shared" si="152"/>
        <v>240</v>
      </c>
      <c r="DH189" s="254" t="str">
        <f t="shared" si="153"/>
        <v>Control</v>
      </c>
      <c r="DI189" s="254">
        <f t="shared" si="154"/>
        <v>22</v>
      </c>
      <c r="DJ189" s="254">
        <f t="shared" si="155"/>
        <v>50</v>
      </c>
      <c r="DK189" s="121">
        <f t="shared" si="156"/>
        <v>75.795319776001691</v>
      </c>
      <c r="DL189" s="121">
        <f t="shared" si="157"/>
        <v>20.781720325123757</v>
      </c>
      <c r="DM189" s="121">
        <f t="shared" si="158"/>
        <v>107.17557880545959</v>
      </c>
      <c r="DN189" s="121">
        <f t="shared" si="159"/>
        <v>0.21409391789495219</v>
      </c>
      <c r="DO189" s="121">
        <f t="shared" si="160"/>
        <v>0.8594410016319759</v>
      </c>
      <c r="DP189" s="121">
        <f t="shared" si="161"/>
        <v>0</v>
      </c>
      <c r="DQ189" s="121">
        <f t="shared" si="162"/>
        <v>0</v>
      </c>
      <c r="DR189" s="121">
        <f t="shared" si="163"/>
        <v>0</v>
      </c>
      <c r="DS189" s="121">
        <f t="shared" si="164"/>
        <v>0</v>
      </c>
      <c r="DT189" s="121">
        <f t="shared" si="165"/>
        <v>0</v>
      </c>
      <c r="DU189" s="121">
        <f t="shared" si="166"/>
        <v>0</v>
      </c>
      <c r="DV189" s="122">
        <f t="shared" si="167"/>
        <v>2</v>
      </c>
      <c r="DW189" s="157"/>
      <c r="DX189" s="157">
        <f t="shared" si="168"/>
        <v>240</v>
      </c>
      <c r="DY189" s="157">
        <f t="shared" si="129"/>
        <v>311</v>
      </c>
      <c r="DZ189" s="238" t="e">
        <f>#REF!</f>
        <v>#REF!</v>
      </c>
      <c r="EN189" s="50">
        <f t="shared" si="169"/>
        <v>8.7192073170731701E-2</v>
      </c>
      <c r="EO189" s="50">
        <f t="shared" si="170"/>
        <v>0.55640243902439024</v>
      </c>
      <c r="EP189" s="55">
        <f t="shared" si="171"/>
        <v>0</v>
      </c>
      <c r="EQ189" s="50">
        <f t="shared" si="180"/>
        <v>0</v>
      </c>
      <c r="ER189" s="50">
        <f>3.492*AR189*((CA189/2.54)^2 + (CB189/2.54)^2 + (CC189/2.54)^2 + (CD189/2.54)^2 + (CE189/2.54)^2 + (CF189/2.54)^2 + (CG189/2.54)^2 +(CH189/2.54)^2 +(CI189/2.54)^2 + (CJ189/2.54)^2 +(CK189/2.54)^2 + (CL189/2.54)^2 +(CM189/2.54)^2 + (CN189/2.54)^2 + (CO189/2.54)^2)/(BI189*3.28)</f>
        <v>0</v>
      </c>
      <c r="ES189" s="50">
        <f t="shared" si="130"/>
        <v>0</v>
      </c>
      <c r="ET189" s="50">
        <f t="shared" si="131"/>
        <v>0</v>
      </c>
      <c r="EU189" s="50">
        <f t="shared" si="132"/>
        <v>0</v>
      </c>
      <c r="EV189" s="56">
        <f t="shared" si="172"/>
        <v>0.64359451219512198</v>
      </c>
      <c r="EW189" s="56">
        <f t="shared" si="173"/>
        <v>0</v>
      </c>
      <c r="EX189" s="56">
        <f t="shared" si="177"/>
        <v>34.107893899200761</v>
      </c>
      <c r="EY189" s="56">
        <f t="shared" si="178"/>
        <v>9.3517741463056918</v>
      </c>
      <c r="EZ189" s="56">
        <f t="shared" si="174"/>
        <v>0.64359451219512198</v>
      </c>
      <c r="FA189" s="56"/>
      <c r="FB189" s="56"/>
      <c r="FC189" s="56"/>
      <c r="FD189" s="54"/>
    </row>
    <row r="190" spans="1:160" ht="18" customHeight="1">
      <c r="A190" s="6"/>
      <c r="B190">
        <v>240</v>
      </c>
      <c r="C190" s="57" t="s">
        <v>278</v>
      </c>
      <c r="D190">
        <v>22</v>
      </c>
      <c r="E190" s="171">
        <v>2009</v>
      </c>
      <c r="F190">
        <v>311</v>
      </c>
      <c r="G190" s="144">
        <v>4.9184889600000004</v>
      </c>
      <c r="H190" s="144">
        <v>59.938939829999974</v>
      </c>
      <c r="I190" s="144"/>
      <c r="J190" s="144"/>
      <c r="K190" s="144"/>
      <c r="L190" s="144">
        <v>1.6513034999999999E-2</v>
      </c>
      <c r="M190" s="144">
        <v>21.07891863</v>
      </c>
      <c r="N190" s="144"/>
      <c r="O190" s="144"/>
      <c r="P190" s="83"/>
      <c r="Q190" s="230">
        <f t="shared" si="128"/>
        <v>85.952860454999978</v>
      </c>
      <c r="R190" s="52">
        <f t="shared" si="133"/>
        <v>1.0390860162561879</v>
      </c>
      <c r="S190" s="52">
        <f t="shared" si="134"/>
        <v>1.6843404394667041</v>
      </c>
      <c r="T190" s="52">
        <f t="shared" si="135"/>
        <v>1.6488550585455322</v>
      </c>
      <c r="U190" s="52">
        <f t="shared" si="136"/>
        <v>9.6779149351929494E-2</v>
      </c>
      <c r="V190" s="52">
        <f t="shared" si="137"/>
        <v>1.2474388816714801</v>
      </c>
      <c r="W190" s="52">
        <f t="shared" si="138"/>
        <v>18.499614744194957</v>
      </c>
      <c r="X190" s="52">
        <f t="shared" si="139"/>
        <v>89.574755249132323</v>
      </c>
      <c r="Y190" s="52">
        <f t="shared" si="140"/>
        <v>1.0230265334378976</v>
      </c>
      <c r="Z190" s="52">
        <f t="shared" si="141"/>
        <v>1.02</v>
      </c>
      <c r="AA190" s="52">
        <f t="shared" si="142"/>
        <v>1.0269753877355121</v>
      </c>
      <c r="AB190" s="52">
        <f t="shared" si="143"/>
        <v>1.047325477614903</v>
      </c>
      <c r="AC190" s="52">
        <f t="shared" si="144"/>
        <v>0.58411615400729122</v>
      </c>
      <c r="AD190" s="52">
        <f t="shared" si="145"/>
        <v>0.5473705920663533</v>
      </c>
      <c r="AE190" s="52">
        <f t="shared" si="146"/>
        <v>0.54624738408596807</v>
      </c>
      <c r="AF190" s="52">
        <f t="shared" si="147"/>
        <v>0.41955268184157596</v>
      </c>
      <c r="AG190" s="52">
        <f t="shared" si="148"/>
        <v>0.36</v>
      </c>
      <c r="AH190" s="52">
        <f t="shared" si="149"/>
        <v>0.38977634092078794</v>
      </c>
      <c r="AI190" s="64" t="s">
        <v>152</v>
      </c>
      <c r="AJ190" s="62"/>
      <c r="AK190" s="62"/>
      <c r="AL190" s="45">
        <f t="shared" si="150"/>
        <v>311</v>
      </c>
      <c r="AM190" s="65"/>
      <c r="AN190" s="145" t="e">
        <f>#REF!</f>
        <v>#REF!</v>
      </c>
      <c r="AO190" s="149"/>
      <c r="AP190" s="183"/>
      <c r="AQ190" s="149"/>
      <c r="AR190" s="147">
        <f t="shared" si="151"/>
        <v>1</v>
      </c>
      <c r="AS190">
        <v>3</v>
      </c>
      <c r="AT190">
        <v>4</v>
      </c>
      <c r="AU190">
        <v>4</v>
      </c>
      <c r="AV190">
        <v>2</v>
      </c>
      <c r="AW190">
        <v>1</v>
      </c>
      <c r="AX190">
        <v>1</v>
      </c>
      <c r="AY190" s="229"/>
      <c r="AZ190" s="229"/>
      <c r="BA190" s="229"/>
      <c r="BB190" s="148"/>
      <c r="BC190">
        <v>3</v>
      </c>
      <c r="BD190">
        <v>7</v>
      </c>
      <c r="BE190">
        <v>0</v>
      </c>
      <c r="BF190" s="57">
        <v>2</v>
      </c>
      <c r="BG190" s="57">
        <v>2</v>
      </c>
      <c r="BH190" s="57">
        <v>3</v>
      </c>
      <c r="BI190" s="57">
        <v>11.3</v>
      </c>
      <c r="BJ190" s="189">
        <f t="shared" si="175"/>
        <v>22</v>
      </c>
      <c r="BK190" s="173">
        <f t="shared" si="176"/>
        <v>311</v>
      </c>
      <c r="BL190" s="87">
        <v>9</v>
      </c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128"/>
      <c r="CA190" s="99"/>
      <c r="CB190" s="98"/>
      <c r="CC190" s="98"/>
      <c r="CD190" s="98"/>
      <c r="CE190" s="98"/>
      <c r="CF190" s="98"/>
      <c r="CG190" s="98"/>
      <c r="CH190" s="98"/>
      <c r="CI190" s="98"/>
      <c r="CJ190" s="98"/>
      <c r="CK190" s="98"/>
      <c r="CL190" s="98"/>
      <c r="CM190" s="62"/>
      <c r="CN190" s="62"/>
      <c r="CO190" s="128"/>
      <c r="CP190" s="88"/>
      <c r="CQ190" s="88"/>
      <c r="CR190" s="63"/>
      <c r="CS190" s="63"/>
      <c r="CT190" s="63"/>
      <c r="CU190" s="63"/>
      <c r="CV190" s="88"/>
      <c r="CW190" s="63"/>
      <c r="CX190" s="63"/>
      <c r="CY190" s="63"/>
      <c r="CZ190" s="63"/>
      <c r="DA190" s="88"/>
      <c r="DB190" s="63"/>
      <c r="DC190" s="63"/>
      <c r="DD190" s="63"/>
      <c r="DE190" s="63"/>
      <c r="DF190" s="131"/>
      <c r="DG190" s="254">
        <f t="shared" si="152"/>
        <v>240</v>
      </c>
      <c r="DH190" s="254" t="str">
        <f t="shared" si="153"/>
        <v>Control</v>
      </c>
      <c r="DI190" s="254">
        <f t="shared" si="154"/>
        <v>22</v>
      </c>
      <c r="DJ190" s="254">
        <f t="shared" si="155"/>
        <v>311</v>
      </c>
      <c r="DK190" s="121">
        <f t="shared" si="156"/>
        <v>42.108510986667596</v>
      </c>
      <c r="DL190" s="121">
        <f t="shared" si="157"/>
        <v>25.977150406404697</v>
      </c>
      <c r="DM190" s="121">
        <f t="shared" si="158"/>
        <v>82.442752927276615</v>
      </c>
      <c r="DN190" s="121">
        <f t="shared" si="159"/>
        <v>0.1070469589474761</v>
      </c>
      <c r="DO190" s="121">
        <f t="shared" si="160"/>
        <v>3.0080435057119157</v>
      </c>
      <c r="DP190" s="121">
        <f t="shared" si="161"/>
        <v>0</v>
      </c>
      <c r="DQ190" s="121">
        <f t="shared" si="162"/>
        <v>3.8867795143045178</v>
      </c>
      <c r="DR190" s="121">
        <f t="shared" si="163"/>
        <v>0</v>
      </c>
      <c r="DS190" s="121">
        <f t="shared" si="164"/>
        <v>0</v>
      </c>
      <c r="DT190" s="121">
        <f t="shared" si="165"/>
        <v>0</v>
      </c>
      <c r="DU190" s="121">
        <f t="shared" si="166"/>
        <v>0</v>
      </c>
      <c r="DV190" s="122">
        <f t="shared" si="167"/>
        <v>2.5</v>
      </c>
      <c r="DW190" s="157"/>
      <c r="DX190" s="157">
        <f t="shared" si="168"/>
        <v>240</v>
      </c>
      <c r="DY190" s="157">
        <f t="shared" si="129"/>
        <v>16</v>
      </c>
      <c r="DZ190" s="238" t="e">
        <f>#REF!</f>
        <v>#REF!</v>
      </c>
      <c r="EN190" s="50">
        <f t="shared" si="169"/>
        <v>4.3596036585365851E-2</v>
      </c>
      <c r="EO190" s="50">
        <f t="shared" si="170"/>
        <v>1.9474085365853659</v>
      </c>
      <c r="EP190" s="55">
        <f t="shared" si="171"/>
        <v>0</v>
      </c>
      <c r="EQ190" s="50">
        <f t="shared" si="180"/>
        <v>1.5771691375025314</v>
      </c>
      <c r="ER190" s="50">
        <f>3.492*AR190*((CA190/2.54)^2 + (CB190/2.54)^2 + (CC190/2.54)^2 + (CD190/2.54)^2 + (CE190/2.54)^2 + (CF190/2.54)^2 + (CG190/2.54)^2 +(CH190/2.54)^2 +(CI190/2.54)^2 + (CJ190/2.54)^2 +(CK190/2.54)^2 + (CL190/2.54)^2 +(CM190/2.54)^2 + (CN190/2.54)^2 + (CO190/2.54)^2)/(BI190*3.28)</f>
        <v>0</v>
      </c>
      <c r="ES190" s="50">
        <f t="shared" si="130"/>
        <v>0</v>
      </c>
      <c r="ET190" s="50">
        <f t="shared" si="131"/>
        <v>0</v>
      </c>
      <c r="EU190" s="50">
        <f t="shared" si="132"/>
        <v>0</v>
      </c>
      <c r="EV190" s="56">
        <f t="shared" si="172"/>
        <v>1.9910045731707318</v>
      </c>
      <c r="EW190" s="56">
        <f t="shared" si="173"/>
        <v>1.5771691375025314</v>
      </c>
      <c r="EX190" s="56">
        <f t="shared" si="177"/>
        <v>18.948829944000419</v>
      </c>
      <c r="EY190" s="56">
        <f t="shared" si="178"/>
        <v>11.689717682882113</v>
      </c>
      <c r="EZ190" s="56">
        <f t="shared" si="174"/>
        <v>3.5681737106732632</v>
      </c>
      <c r="FA190" s="56"/>
      <c r="FB190" s="56"/>
      <c r="FC190" s="56"/>
      <c r="FD190" s="54"/>
    </row>
    <row r="191" spans="1:160" ht="18" customHeight="1">
      <c r="A191" s="6"/>
      <c r="B191">
        <v>240</v>
      </c>
      <c r="C191" s="57" t="s">
        <v>278</v>
      </c>
      <c r="D191">
        <v>26</v>
      </c>
      <c r="E191" s="171">
        <v>2009</v>
      </c>
      <c r="F191">
        <v>16</v>
      </c>
      <c r="G191" s="144"/>
      <c r="H191" s="144">
        <v>10.380180195000001</v>
      </c>
      <c r="I191" s="144"/>
      <c r="J191" s="144">
        <v>11.371040834999999</v>
      </c>
      <c r="K191" s="144"/>
      <c r="L191" s="144">
        <v>32.089755390000001</v>
      </c>
      <c r="M191" s="144"/>
      <c r="N191" s="144"/>
      <c r="O191" s="144"/>
      <c r="P191" s="83"/>
      <c r="Q191" s="230">
        <f t="shared" si="128"/>
        <v>53.840976420000004</v>
      </c>
      <c r="R191" s="52">
        <f t="shared" si="133"/>
        <v>0.8251606481474727</v>
      </c>
      <c r="S191" s="52">
        <f t="shared" si="134"/>
        <v>1.4038965713039531</v>
      </c>
      <c r="T191" s="52">
        <f t="shared" si="135"/>
        <v>1.3437538736847632</v>
      </c>
      <c r="U191" s="52">
        <f t="shared" si="136"/>
        <v>7.8455606157634389E-2</v>
      </c>
      <c r="V191" s="52">
        <f t="shared" si="137"/>
        <v>1.3620166464144892</v>
      </c>
      <c r="W191" s="52">
        <f t="shared" si="138"/>
        <v>14.910814597030296</v>
      </c>
      <c r="X191" s="52">
        <f t="shared" si="139"/>
        <v>95.238611133397413</v>
      </c>
      <c r="Y191" s="52">
        <f t="shared" si="140"/>
        <v>1.0301840346713385</v>
      </c>
      <c r="Z191" s="52">
        <f t="shared" si="141"/>
        <v>1.0242239355937</v>
      </c>
      <c r="AA191" s="52">
        <f t="shared" si="142"/>
        <v>1.0299999999999998</v>
      </c>
      <c r="AB191" s="52">
        <f t="shared" si="143"/>
        <v>1.0417438984541727</v>
      </c>
      <c r="AC191" s="52">
        <f t="shared" si="144"/>
        <v>0.59596009907763847</v>
      </c>
      <c r="AD191" s="52">
        <f t="shared" si="145"/>
        <v>0.59228053252771962</v>
      </c>
      <c r="AE191" s="52">
        <f t="shared" si="146"/>
        <v>0.56750449292000404</v>
      </c>
      <c r="AF191" s="52">
        <f t="shared" si="147"/>
        <v>0.37846334112786872</v>
      </c>
      <c r="AG191" s="52">
        <f t="shared" si="148"/>
        <v>0.36</v>
      </c>
      <c r="AH191" s="52">
        <f t="shared" si="149"/>
        <v>0.36923167056393436</v>
      </c>
      <c r="AI191" s="64" t="s">
        <v>152</v>
      </c>
      <c r="AJ191" s="62"/>
      <c r="AK191" s="62"/>
      <c r="AL191" s="45">
        <f t="shared" si="150"/>
        <v>16</v>
      </c>
      <c r="AM191" s="65"/>
      <c r="AN191" s="145" t="e">
        <f>#REF!</f>
        <v>#REF!</v>
      </c>
      <c r="AO191" s="149"/>
      <c r="AP191" s="183"/>
      <c r="AQ191" s="149"/>
      <c r="AR191" s="147">
        <f t="shared" si="151"/>
        <v>1</v>
      </c>
      <c r="AS191">
        <v>2</v>
      </c>
      <c r="AT191">
        <v>4</v>
      </c>
      <c r="AU191">
        <v>11</v>
      </c>
      <c r="AV191">
        <v>2</v>
      </c>
      <c r="AW191">
        <v>3</v>
      </c>
      <c r="AX191">
        <v>9</v>
      </c>
      <c r="AY191" s="229"/>
      <c r="AZ191" s="229"/>
      <c r="BA191" s="229"/>
      <c r="BB191" s="148"/>
      <c r="BC191">
        <v>29</v>
      </c>
      <c r="BD191">
        <v>4</v>
      </c>
      <c r="BE191">
        <v>4</v>
      </c>
      <c r="BF191" s="57">
        <v>2</v>
      </c>
      <c r="BG191" s="57">
        <v>2</v>
      </c>
      <c r="BH191" s="57">
        <v>3</v>
      </c>
      <c r="BI191" s="57">
        <v>11.3</v>
      </c>
      <c r="BJ191" s="189">
        <f t="shared" si="175"/>
        <v>26</v>
      </c>
      <c r="BK191" s="173">
        <f t="shared" si="176"/>
        <v>16</v>
      </c>
      <c r="BL191" s="87"/>
      <c r="BM191" s="62"/>
      <c r="BN191" s="62"/>
      <c r="BO191" s="62"/>
      <c r="BP191" s="62"/>
      <c r="BQ191" s="62"/>
      <c r="BR191" s="62"/>
      <c r="BS191" s="62"/>
      <c r="BT191" s="62"/>
      <c r="BU191" s="62"/>
      <c r="BV191" s="62"/>
      <c r="BW191" s="62"/>
      <c r="BX191" s="62"/>
      <c r="BY191" s="62"/>
      <c r="BZ191" s="128"/>
      <c r="CA191" s="99"/>
      <c r="CB191" s="98"/>
      <c r="CC191" s="98"/>
      <c r="CD191" s="98"/>
      <c r="CE191" s="98"/>
      <c r="CF191" s="98"/>
      <c r="CG191" s="98"/>
      <c r="CH191" s="98"/>
      <c r="CI191" s="98"/>
      <c r="CJ191" s="98"/>
      <c r="CK191" s="98"/>
      <c r="CL191" s="98"/>
      <c r="CM191" s="62"/>
      <c r="CN191" s="62"/>
      <c r="CO191" s="128"/>
      <c r="CP191" s="88"/>
      <c r="CQ191" s="88"/>
      <c r="CR191" s="63"/>
      <c r="CS191" s="63"/>
      <c r="CT191" s="63"/>
      <c r="CU191" s="63"/>
      <c r="CV191" s="88"/>
      <c r="CW191" s="63"/>
      <c r="CX191" s="63"/>
      <c r="CY191" s="63"/>
      <c r="CZ191" s="63"/>
      <c r="DA191" s="88"/>
      <c r="DB191" s="63"/>
      <c r="DC191" s="63"/>
      <c r="DD191" s="63"/>
      <c r="DE191" s="63"/>
      <c r="DF191" s="131"/>
      <c r="DG191" s="254">
        <f t="shared" si="152"/>
        <v>240</v>
      </c>
      <c r="DH191" s="254" t="str">
        <f t="shared" si="153"/>
        <v>Control</v>
      </c>
      <c r="DI191" s="254">
        <f t="shared" si="154"/>
        <v>26</v>
      </c>
      <c r="DJ191" s="254">
        <f t="shared" si="155"/>
        <v>16</v>
      </c>
      <c r="DK191" s="121">
        <f t="shared" si="156"/>
        <v>28.077931426079061</v>
      </c>
      <c r="DL191" s="121">
        <f t="shared" si="157"/>
        <v>28.880622685161544</v>
      </c>
      <c r="DM191" s="121">
        <f t="shared" si="158"/>
        <v>73.906463052661977</v>
      </c>
      <c r="DN191" s="121">
        <f t="shared" si="159"/>
        <v>0.86186479824494411</v>
      </c>
      <c r="DO191" s="121">
        <f t="shared" si="160"/>
        <v>2.0391536446940117</v>
      </c>
      <c r="DP191" s="121">
        <f t="shared" si="161"/>
        <v>14.340417500054036</v>
      </c>
      <c r="DQ191" s="121">
        <f t="shared" si="162"/>
        <v>0</v>
      </c>
      <c r="DR191" s="121">
        <f t="shared" si="163"/>
        <v>0</v>
      </c>
      <c r="DS191" s="121">
        <f t="shared" si="164"/>
        <v>0</v>
      </c>
      <c r="DT191" s="121">
        <f t="shared" si="165"/>
        <v>0</v>
      </c>
      <c r="DU191" s="121">
        <f t="shared" si="166"/>
        <v>0</v>
      </c>
      <c r="DV191" s="122">
        <f t="shared" si="167"/>
        <v>10</v>
      </c>
      <c r="DW191" s="157"/>
      <c r="DX191" s="157">
        <f t="shared" si="168"/>
        <v>240</v>
      </c>
      <c r="DY191" s="157">
        <f t="shared" si="129"/>
        <v>88</v>
      </c>
      <c r="DZ191" s="238" t="e">
        <f>#REF!</f>
        <v>#REF!</v>
      </c>
      <c r="EN191" s="50">
        <f t="shared" si="169"/>
        <v>0.42142835365853659</v>
      </c>
      <c r="EO191" s="50">
        <f t="shared" si="170"/>
        <v>1.1128048780487805</v>
      </c>
      <c r="EP191" s="55">
        <f t="shared" si="171"/>
        <v>5.9024390243902438</v>
      </c>
      <c r="EQ191" s="50">
        <f t="shared" si="180"/>
        <v>0</v>
      </c>
      <c r="ER191" s="50">
        <f>3.492*AR191*((CA191/2.54)^2 + (CB191/2.54)^2 + (CC191/2.54)^2 + (CD191/2.54)^2 + (CE191/2.54)^2 + (CF191/2.54)^2 + (CG191/2.54)^2 +(CH191/2.54)^2 +(CI191/2.54)^2 + (CJ191/2.54)^2 +(CK191/2.54)^2 + (CL191/2.54)^2 +(CM191/2.54)^2 + (CN191/2.54)^2 + (CO191/2.54)^2)/(BI191*3.28)</f>
        <v>0</v>
      </c>
      <c r="ES191" s="50">
        <f t="shared" si="130"/>
        <v>0</v>
      </c>
      <c r="ET191" s="50">
        <f t="shared" si="131"/>
        <v>0</v>
      </c>
      <c r="EU191" s="50">
        <f t="shared" si="132"/>
        <v>0</v>
      </c>
      <c r="EV191" s="56">
        <f t="shared" si="172"/>
        <v>7.4366722560975607</v>
      </c>
      <c r="EW191" s="56">
        <f t="shared" si="173"/>
        <v>0</v>
      </c>
      <c r="EX191" s="56">
        <f t="shared" si="177"/>
        <v>12.635069141735578</v>
      </c>
      <c r="EY191" s="56">
        <f t="shared" si="178"/>
        <v>12.996280208322695</v>
      </c>
      <c r="EZ191" s="56">
        <f t="shared" si="174"/>
        <v>7.4366722560975607</v>
      </c>
      <c r="FA191" s="56"/>
      <c r="FB191" s="56"/>
      <c r="FC191" s="56"/>
      <c r="FD191" s="54"/>
    </row>
    <row r="192" spans="1:160" ht="18" customHeight="1">
      <c r="A192" s="6"/>
      <c r="B192">
        <v>240</v>
      </c>
      <c r="C192" s="57" t="s">
        <v>278</v>
      </c>
      <c r="D192">
        <v>26</v>
      </c>
      <c r="E192" s="171">
        <v>2009</v>
      </c>
      <c r="F192">
        <v>88</v>
      </c>
      <c r="G192" s="144"/>
      <c r="H192" s="144">
        <v>10.380180195000001</v>
      </c>
      <c r="I192" s="144"/>
      <c r="J192" s="144">
        <v>11.371040834999999</v>
      </c>
      <c r="K192" s="144"/>
      <c r="L192" s="144">
        <v>32.089755390000001</v>
      </c>
      <c r="M192" s="144"/>
      <c r="N192" s="144"/>
      <c r="O192" s="144"/>
      <c r="P192" s="83"/>
      <c r="Q192" s="230">
        <f t="shared" si="128"/>
        <v>53.840976420000004</v>
      </c>
      <c r="R192" s="52">
        <f t="shared" si="133"/>
        <v>0.8251606481474727</v>
      </c>
      <c r="S192" s="52">
        <f t="shared" si="134"/>
        <v>1.4038965713039531</v>
      </c>
      <c r="T192" s="52">
        <f t="shared" si="135"/>
        <v>1.3437538736847632</v>
      </c>
      <c r="U192" s="52">
        <f t="shared" si="136"/>
        <v>7.8455606157634389E-2</v>
      </c>
      <c r="V192" s="52">
        <f t="shared" si="137"/>
        <v>1.3620166464144892</v>
      </c>
      <c r="W192" s="52">
        <f t="shared" si="138"/>
        <v>14.910814597030296</v>
      </c>
      <c r="X192" s="52">
        <f t="shared" si="139"/>
        <v>95.238611133397413</v>
      </c>
      <c r="Y192" s="52">
        <f t="shared" si="140"/>
        <v>1.0301840346713385</v>
      </c>
      <c r="Z192" s="52">
        <f t="shared" si="141"/>
        <v>1.0242239355937</v>
      </c>
      <c r="AA192" s="52">
        <f t="shared" si="142"/>
        <v>1.0299999999999998</v>
      </c>
      <c r="AB192" s="52">
        <f t="shared" si="143"/>
        <v>1.0417438984541727</v>
      </c>
      <c r="AC192" s="52">
        <f t="shared" si="144"/>
        <v>0.59596009907763847</v>
      </c>
      <c r="AD192" s="52">
        <f t="shared" si="145"/>
        <v>0.59228053252771962</v>
      </c>
      <c r="AE192" s="52">
        <f t="shared" si="146"/>
        <v>0.56750449292000404</v>
      </c>
      <c r="AF192" s="52">
        <f t="shared" si="147"/>
        <v>0.37846334112786872</v>
      </c>
      <c r="AG192" s="52">
        <f t="shared" si="148"/>
        <v>0.36</v>
      </c>
      <c r="AH192" s="52">
        <f t="shared" si="149"/>
        <v>0.36923167056393436</v>
      </c>
      <c r="AI192" s="64" t="s">
        <v>152</v>
      </c>
      <c r="AJ192" s="62"/>
      <c r="AK192" s="62"/>
      <c r="AL192" s="45">
        <f t="shared" si="150"/>
        <v>88</v>
      </c>
      <c r="AM192" s="65"/>
      <c r="AN192" s="145" t="e">
        <f>#REF!</f>
        <v>#REF!</v>
      </c>
      <c r="AO192" s="149"/>
      <c r="AP192" s="183"/>
      <c r="AQ192" s="149"/>
      <c r="AR192" s="147">
        <f t="shared" si="151"/>
        <v>1</v>
      </c>
      <c r="AS192">
        <v>4</v>
      </c>
      <c r="AT192">
        <v>1</v>
      </c>
      <c r="AU192">
        <v>7</v>
      </c>
      <c r="AV192">
        <v>8</v>
      </c>
      <c r="AW192">
        <v>0</v>
      </c>
      <c r="AX192">
        <v>0</v>
      </c>
      <c r="AY192" s="229"/>
      <c r="AZ192" s="229"/>
      <c r="BA192" s="229"/>
      <c r="BB192" s="148"/>
      <c r="BC192">
        <v>19</v>
      </c>
      <c r="BD192">
        <v>8</v>
      </c>
      <c r="BE192">
        <v>7</v>
      </c>
      <c r="BF192" s="57">
        <v>2</v>
      </c>
      <c r="BG192" s="57">
        <v>2</v>
      </c>
      <c r="BH192" s="57">
        <v>3</v>
      </c>
      <c r="BI192" s="57">
        <v>11.3</v>
      </c>
      <c r="BJ192" s="189">
        <f t="shared" si="175"/>
        <v>26</v>
      </c>
      <c r="BK192" s="173">
        <f t="shared" si="176"/>
        <v>88</v>
      </c>
      <c r="BL192" s="87">
        <v>8</v>
      </c>
      <c r="BM192" s="62">
        <v>9</v>
      </c>
      <c r="BN192" s="62">
        <v>28</v>
      </c>
      <c r="BO192" s="62"/>
      <c r="BP192" s="62"/>
      <c r="BQ192" s="62"/>
      <c r="BR192" s="62"/>
      <c r="BS192" s="62"/>
      <c r="BT192" s="62"/>
      <c r="BU192" s="62"/>
      <c r="BV192" s="62"/>
      <c r="BW192" s="62"/>
      <c r="BX192" s="62"/>
      <c r="BY192" s="62"/>
      <c r="BZ192" s="128"/>
      <c r="CA192" s="99">
        <v>9</v>
      </c>
      <c r="CB192" s="98"/>
      <c r="CC192" s="98"/>
      <c r="CD192" s="98"/>
      <c r="CE192" s="98"/>
      <c r="CF192" s="98"/>
      <c r="CG192" s="98"/>
      <c r="CH192" s="98"/>
      <c r="CI192" s="98"/>
      <c r="CJ192" s="98"/>
      <c r="CK192" s="98"/>
      <c r="CL192" s="98"/>
      <c r="CM192" s="62"/>
      <c r="CN192" s="62"/>
      <c r="CO192" s="128"/>
      <c r="CP192" s="88"/>
      <c r="CQ192" s="88"/>
      <c r="CR192" s="63"/>
      <c r="CS192" s="63"/>
      <c r="CT192" s="63"/>
      <c r="CU192" s="63"/>
      <c r="CV192" s="88"/>
      <c r="CW192" s="63"/>
      <c r="CX192" s="63"/>
      <c r="CY192" s="63"/>
      <c r="CZ192" s="63"/>
      <c r="DA192" s="88"/>
      <c r="DB192" s="63"/>
      <c r="DC192" s="63"/>
      <c r="DD192" s="63"/>
      <c r="DE192" s="63"/>
      <c r="DF192" s="131"/>
      <c r="DG192" s="254">
        <f t="shared" si="152"/>
        <v>240</v>
      </c>
      <c r="DH192" s="254" t="str">
        <f t="shared" si="153"/>
        <v>Control</v>
      </c>
      <c r="DI192" s="254">
        <f t="shared" si="154"/>
        <v>26</v>
      </c>
      <c r="DJ192" s="254">
        <f t="shared" si="155"/>
        <v>88</v>
      </c>
      <c r="DK192" s="121">
        <f t="shared" si="156"/>
        <v>84.233794278237184</v>
      </c>
      <c r="DL192" s="121">
        <f t="shared" si="157"/>
        <v>4.1258032407373637</v>
      </c>
      <c r="DM192" s="121">
        <f t="shared" si="158"/>
        <v>87.344001789509605</v>
      </c>
      <c r="DN192" s="121">
        <f t="shared" si="159"/>
        <v>0.56467004022944611</v>
      </c>
      <c r="DO192" s="121">
        <f t="shared" si="160"/>
        <v>4.0783072893880234</v>
      </c>
      <c r="DP192" s="121">
        <f t="shared" si="161"/>
        <v>25.095730625094561</v>
      </c>
      <c r="DQ192" s="121">
        <f t="shared" si="162"/>
        <v>39.997902252077658</v>
      </c>
      <c r="DR192" s="121">
        <f t="shared" si="163"/>
        <v>3.3173034571143196</v>
      </c>
      <c r="DS192" s="121">
        <f t="shared" si="164"/>
        <v>0</v>
      </c>
      <c r="DT192" s="121">
        <f t="shared" si="165"/>
        <v>0</v>
      </c>
      <c r="DU192" s="121">
        <f t="shared" si="166"/>
        <v>0</v>
      </c>
      <c r="DV192" s="122">
        <f t="shared" si="167"/>
        <v>3.5</v>
      </c>
      <c r="DW192" s="157"/>
      <c r="DX192" s="157">
        <f t="shared" si="168"/>
        <v>240</v>
      </c>
      <c r="DY192" s="157">
        <f t="shared" si="129"/>
        <v>6</v>
      </c>
      <c r="DZ192" s="238" t="e">
        <f>#REF!</f>
        <v>#REF!</v>
      </c>
      <c r="EN192" s="50"/>
      <c r="EO192" s="50"/>
      <c r="EP192" s="55"/>
      <c r="EQ192" s="50"/>
      <c r="ER192" s="50"/>
      <c r="ES192" s="50">
        <f t="shared" si="130"/>
        <v>0</v>
      </c>
      <c r="ET192" s="50">
        <f t="shared" si="131"/>
        <v>0</v>
      </c>
      <c r="EU192" s="50">
        <f t="shared" si="132"/>
        <v>0</v>
      </c>
      <c r="EV192" s="56"/>
      <c r="EW192" s="56"/>
      <c r="EX192" s="56">
        <f t="shared" si="177"/>
        <v>37.905207425206733</v>
      </c>
      <c r="EY192" s="56">
        <f t="shared" si="178"/>
        <v>1.8566114583318136</v>
      </c>
      <c r="EZ192" s="56"/>
      <c r="FA192" s="56"/>
      <c r="FB192" s="56"/>
      <c r="FC192" s="56"/>
      <c r="FD192" s="54"/>
    </row>
    <row r="193" spans="1:160" ht="18" customHeight="1">
      <c r="A193" s="6"/>
      <c r="B193">
        <v>240</v>
      </c>
      <c r="C193" s="57" t="s">
        <v>278</v>
      </c>
      <c r="D193">
        <v>101</v>
      </c>
      <c r="E193" s="171">
        <v>2009</v>
      </c>
      <c r="F193">
        <v>6</v>
      </c>
      <c r="G193" s="144">
        <v>20.006886900000001</v>
      </c>
      <c r="H193" s="144">
        <v>0.35256606000000001</v>
      </c>
      <c r="I193" s="144"/>
      <c r="J193" s="144"/>
      <c r="K193" s="144"/>
      <c r="L193" s="144">
        <v>40.759020225</v>
      </c>
      <c r="M193" s="144">
        <v>16.120119015</v>
      </c>
      <c r="N193" s="83"/>
      <c r="O193" s="83"/>
      <c r="P193" s="83"/>
      <c r="Q193" s="230">
        <f t="shared" si="128"/>
        <v>77.238592199999999</v>
      </c>
      <c r="R193" s="52">
        <f t="shared" si="133"/>
        <v>0.80949821110806064</v>
      </c>
      <c r="S193" s="52">
        <f t="shared" si="134"/>
        <v>1.4621234696419676</v>
      </c>
      <c r="T193" s="52">
        <f t="shared" si="135"/>
        <v>1.4370989610343392</v>
      </c>
      <c r="U193" s="52">
        <f t="shared" si="136"/>
        <v>7.7839810662680614E-2</v>
      </c>
      <c r="V193" s="52">
        <f t="shared" si="137"/>
        <v>1.3376261020103108</v>
      </c>
      <c r="W193" s="52">
        <f t="shared" si="138"/>
        <v>13.037890185371609</v>
      </c>
      <c r="X193" s="52">
        <f t="shared" si="139"/>
        <v>106.59616913761019</v>
      </c>
      <c r="Y193" s="52">
        <f t="shared" si="140"/>
        <v>1.0299543536398117</v>
      </c>
      <c r="Z193" s="52">
        <f t="shared" si="141"/>
        <v>1.02</v>
      </c>
      <c r="AA193" s="52">
        <f t="shared" si="142"/>
        <v>1.0253226742116877</v>
      </c>
      <c r="AB193" s="52">
        <f t="shared" si="143"/>
        <v>1.0281463703568123</v>
      </c>
      <c r="AC193" s="52">
        <f t="shared" si="144"/>
        <v>0.57764834812848909</v>
      </c>
      <c r="AD193" s="52">
        <f t="shared" si="145"/>
        <v>0.58320035996461361</v>
      </c>
      <c r="AE193" s="52">
        <f t="shared" si="146"/>
        <v>0.57211454297713105</v>
      </c>
      <c r="AF193" s="52">
        <f t="shared" si="147"/>
        <v>0.36754772581678413</v>
      </c>
      <c r="AG193" s="52">
        <f t="shared" si="148"/>
        <v>0.36</v>
      </c>
      <c r="AH193" s="52">
        <f t="shared" si="149"/>
        <v>0.36377386290839209</v>
      </c>
      <c r="AI193" s="64" t="s">
        <v>152</v>
      </c>
      <c r="AJ193" s="62"/>
      <c r="AK193" s="62"/>
      <c r="AL193" s="45">
        <f t="shared" si="150"/>
        <v>6</v>
      </c>
      <c r="AM193" s="65"/>
      <c r="AN193" s="145" t="e">
        <f>#REF!</f>
        <v>#REF!</v>
      </c>
      <c r="AO193" s="149"/>
      <c r="AP193" s="183"/>
      <c r="AQ193" s="149"/>
      <c r="AR193" s="147">
        <f t="shared" si="151"/>
        <v>1</v>
      </c>
      <c r="AS193">
        <v>0</v>
      </c>
      <c r="AT193">
        <v>2</v>
      </c>
      <c r="AU193">
        <v>2</v>
      </c>
      <c r="AV193">
        <v>4</v>
      </c>
      <c r="AW193">
        <v>4</v>
      </c>
      <c r="AX193">
        <v>4</v>
      </c>
      <c r="AY193" s="229"/>
      <c r="AZ193" s="229"/>
      <c r="BA193" s="229"/>
      <c r="BB193" s="148"/>
      <c r="BC193">
        <v>32</v>
      </c>
      <c r="BD193">
        <v>1</v>
      </c>
      <c r="BE193">
        <v>1</v>
      </c>
      <c r="BF193" s="57">
        <v>2</v>
      </c>
      <c r="BG193" s="57">
        <v>2</v>
      </c>
      <c r="BH193" s="57">
        <v>3</v>
      </c>
      <c r="BI193" s="57">
        <v>11.3</v>
      </c>
      <c r="BJ193" s="189">
        <f t="shared" si="175"/>
        <v>101</v>
      </c>
      <c r="BK193" s="173">
        <f t="shared" si="176"/>
        <v>6</v>
      </c>
      <c r="BL193" s="87">
        <v>11</v>
      </c>
      <c r="BM193" s="62">
        <v>11</v>
      </c>
      <c r="BN193" s="62"/>
      <c r="BO193" s="62"/>
      <c r="BP193" s="62"/>
      <c r="BQ193" s="62"/>
      <c r="BR193" s="62"/>
      <c r="BS193" s="62"/>
      <c r="BT193" s="62"/>
      <c r="BU193" s="62"/>
      <c r="BV193" s="62"/>
      <c r="BW193" s="62"/>
      <c r="BX193" s="62"/>
      <c r="BY193" s="62"/>
      <c r="BZ193" s="128"/>
      <c r="CA193" s="99">
        <v>16</v>
      </c>
      <c r="CB193" s="98"/>
      <c r="CC193" s="98"/>
      <c r="CD193" s="98"/>
      <c r="CE193" s="98"/>
      <c r="CF193" s="98"/>
      <c r="CG193" s="98"/>
      <c r="CH193" s="98"/>
      <c r="CI193" s="98"/>
      <c r="CJ193" s="98"/>
      <c r="CK193" s="98"/>
      <c r="CL193" s="98"/>
      <c r="CM193" s="62"/>
      <c r="CN193" s="62"/>
      <c r="CO193" s="128"/>
      <c r="CP193" s="88"/>
      <c r="CQ193" s="88"/>
      <c r="CR193" s="63"/>
      <c r="CS193" s="63"/>
      <c r="CT193" s="63"/>
      <c r="CU193" s="63"/>
      <c r="CV193" s="88"/>
      <c r="CW193" s="63"/>
      <c r="CX193" s="63"/>
      <c r="CY193" s="63"/>
      <c r="CZ193" s="63"/>
      <c r="DA193" s="88"/>
      <c r="DB193" s="63"/>
      <c r="DC193" s="63"/>
      <c r="DD193" s="63"/>
      <c r="DE193" s="63"/>
      <c r="DF193" s="131"/>
      <c r="DG193" s="254">
        <f t="shared" si="152"/>
        <v>240</v>
      </c>
      <c r="DH193" s="254" t="str">
        <f t="shared" si="153"/>
        <v>Control</v>
      </c>
      <c r="DI193" s="254">
        <f t="shared" si="154"/>
        <v>101</v>
      </c>
      <c r="DJ193" s="254">
        <f t="shared" si="155"/>
        <v>6</v>
      </c>
      <c r="DK193" s="121">
        <f t="shared" si="156"/>
        <v>29.242469392839354</v>
      </c>
      <c r="DL193" s="121">
        <f t="shared" si="157"/>
        <v>24.28494633324182</v>
      </c>
      <c r="DM193" s="121">
        <f t="shared" si="158"/>
        <v>71.854948051716974</v>
      </c>
      <c r="DN193" s="121">
        <f t="shared" si="159"/>
        <v>0.91436254276722861</v>
      </c>
      <c r="DO193" s="121">
        <f t="shared" si="160"/>
        <v>0.49095066658403436</v>
      </c>
      <c r="DP193" s="121">
        <f t="shared" si="161"/>
        <v>3.1458989818507792</v>
      </c>
      <c r="DQ193" s="121">
        <f t="shared" si="162"/>
        <v>9.9866715986894441</v>
      </c>
      <c r="DR193" s="121">
        <f t="shared" si="163"/>
        <v>10.34746888081694</v>
      </c>
      <c r="DS193" s="121">
        <f t="shared" si="164"/>
        <v>0</v>
      </c>
      <c r="DT193" s="121">
        <f t="shared" si="165"/>
        <v>0</v>
      </c>
      <c r="DU193" s="121">
        <f t="shared" si="166"/>
        <v>0</v>
      </c>
      <c r="DV193" s="122">
        <f t="shared" si="167"/>
        <v>3</v>
      </c>
      <c r="DW193" s="157"/>
      <c r="DX193" s="157">
        <f t="shared" si="168"/>
        <v>240</v>
      </c>
      <c r="DY193" s="157">
        <f t="shared" si="129"/>
        <v>79</v>
      </c>
      <c r="DZ193" s="238" t="e">
        <f>#REF!</f>
        <v>#REF!</v>
      </c>
      <c r="EN193" s="50">
        <f t="shared" si="169"/>
        <v>0.46502439024390246</v>
      </c>
      <c r="EO193" s="50">
        <f t="shared" si="170"/>
        <v>0.27820121951219512</v>
      </c>
      <c r="EP193" s="55">
        <f t="shared" si="171"/>
        <v>1.475609756097561</v>
      </c>
      <c r="EQ193" s="50">
        <f>4.656*AR193*(((BL193/2.54)^2)+((BM193/2.54)^2)+((BN193/2.54)^2)+((BO193)/2.54^2)+((BP193/2.54)^2)+((BQ193/2.54)^2)+((BR193/2.54)^2)+((BS193/2.54)^2)+((BT193/2.54)^2)+((BU193/2.54)^2)+((BV193/2.54)^2)+((BW193/2.54)^2)+((BX193/2.54)^2)+((BY193/2.54)^2)+((BZ193/2.54)^2))/(BI193*3.28)</f>
        <v>4.7120361885878106</v>
      </c>
      <c r="ER193" s="50">
        <f>3.492*AR193*((CA193/2.54)^2 + (CB193/2.54)^2 + (CC193/2.54)^2 + (CD193/2.54)^2 + (CE193/2.54)^2 + (CF193/2.54)^2 + (CG193/2.54)^2 +(CH193/2.54)^2 +(CI193/2.54)^2 + (CJ193/2.54)^2 +(CK193/2.54)^2 + (CL193/2.54)^2 +(CM193/2.54)^2 + (CN193/2.54)^2 + (CO193/2.54)^2)/(BI193*3.28)</f>
        <v>3.7384749925985927</v>
      </c>
      <c r="ES193" s="50">
        <f t="shared" si="130"/>
        <v>0</v>
      </c>
      <c r="ET193" s="50">
        <f t="shared" si="131"/>
        <v>0</v>
      </c>
      <c r="EU193" s="50">
        <f t="shared" si="132"/>
        <v>0</v>
      </c>
      <c r="EV193" s="56">
        <f t="shared" si="172"/>
        <v>2.2188353658536588</v>
      </c>
      <c r="EW193" s="56">
        <f t="shared" si="173"/>
        <v>8.4505111811864033</v>
      </c>
      <c r="EX193" s="56">
        <f t="shared" si="177"/>
        <v>13.159111226777709</v>
      </c>
      <c r="EY193" s="56">
        <f t="shared" si="178"/>
        <v>10.928225849958819</v>
      </c>
      <c r="EZ193" s="56">
        <f t="shared" si="174"/>
        <v>10.669346547040062</v>
      </c>
      <c r="FA193" s="56"/>
      <c r="FB193" s="56"/>
      <c r="FC193" s="56"/>
      <c r="FD193" s="54"/>
    </row>
    <row r="194" spans="1:160" ht="18" customHeight="1">
      <c r="A194" s="6"/>
      <c r="B194">
        <v>240</v>
      </c>
      <c r="C194" s="57" t="s">
        <v>278</v>
      </c>
      <c r="D194">
        <v>101</v>
      </c>
      <c r="E194" s="171">
        <v>2009</v>
      </c>
      <c r="F194">
        <v>79</v>
      </c>
      <c r="G194" s="144">
        <v>20.006886900000001</v>
      </c>
      <c r="H194" s="144">
        <v>0.35256606000000001</v>
      </c>
      <c r="I194" s="144"/>
      <c r="J194" s="144"/>
      <c r="K194" s="144"/>
      <c r="L194" s="144">
        <v>40.759020225</v>
      </c>
      <c r="M194" s="144">
        <v>16.120119015</v>
      </c>
      <c r="N194" s="83"/>
      <c r="O194" s="83"/>
      <c r="P194" s="83"/>
      <c r="Q194" s="230">
        <f t="shared" si="128"/>
        <v>77.238592199999999</v>
      </c>
      <c r="R194" s="52">
        <f t="shared" si="133"/>
        <v>0.80949821110806064</v>
      </c>
      <c r="S194" s="52">
        <f t="shared" si="134"/>
        <v>1.4621234696419676</v>
      </c>
      <c r="T194" s="52">
        <f t="shared" si="135"/>
        <v>1.4370989610343392</v>
      </c>
      <c r="U194" s="52">
        <f t="shared" si="136"/>
        <v>7.7839810662680614E-2</v>
      </c>
      <c r="V194" s="52">
        <f t="shared" si="137"/>
        <v>1.3376261020103108</v>
      </c>
      <c r="W194" s="52">
        <f t="shared" si="138"/>
        <v>13.037890185371609</v>
      </c>
      <c r="X194" s="52">
        <f t="shared" si="139"/>
        <v>106.59616913761019</v>
      </c>
      <c r="Y194" s="52">
        <f t="shared" si="140"/>
        <v>1.0299543536398117</v>
      </c>
      <c r="Z194" s="52">
        <f t="shared" si="141"/>
        <v>1.02</v>
      </c>
      <c r="AA194" s="52">
        <f t="shared" si="142"/>
        <v>1.0253226742116877</v>
      </c>
      <c r="AB194" s="52">
        <f t="shared" si="143"/>
        <v>1.0281463703568123</v>
      </c>
      <c r="AC194" s="52">
        <f t="shared" si="144"/>
        <v>0.57764834812848909</v>
      </c>
      <c r="AD194" s="52">
        <f t="shared" si="145"/>
        <v>0.58320035996461361</v>
      </c>
      <c r="AE194" s="52">
        <f t="shared" si="146"/>
        <v>0.57211454297713105</v>
      </c>
      <c r="AF194" s="52">
        <f t="shared" si="147"/>
        <v>0.36754772581678413</v>
      </c>
      <c r="AG194" s="52">
        <f t="shared" si="148"/>
        <v>0.36</v>
      </c>
      <c r="AH194" s="52">
        <f t="shared" si="149"/>
        <v>0.36377386290839209</v>
      </c>
      <c r="AI194" s="64" t="s">
        <v>152</v>
      </c>
      <c r="AJ194" s="62"/>
      <c r="AK194" s="62"/>
      <c r="AL194" s="45">
        <f t="shared" si="150"/>
        <v>79</v>
      </c>
      <c r="AM194" s="65"/>
      <c r="AN194" s="145" t="e">
        <f>#REF!</f>
        <v>#REF!</v>
      </c>
      <c r="AO194" s="149"/>
      <c r="AP194" s="183"/>
      <c r="AQ194" s="149"/>
      <c r="AR194" s="147">
        <f t="shared" si="151"/>
        <v>1</v>
      </c>
      <c r="AS194">
        <v>0</v>
      </c>
      <c r="AT194">
        <v>0</v>
      </c>
      <c r="AU194">
        <v>0</v>
      </c>
      <c r="AV194">
        <v>4</v>
      </c>
      <c r="AW194">
        <v>1</v>
      </c>
      <c r="AX194">
        <v>9</v>
      </c>
      <c r="AY194" s="229"/>
      <c r="AZ194" s="229"/>
      <c r="BA194" s="229"/>
      <c r="BB194" s="148"/>
      <c r="BC194">
        <v>33</v>
      </c>
      <c r="BD194">
        <v>5</v>
      </c>
      <c r="BE194">
        <v>0</v>
      </c>
      <c r="BF194" s="57">
        <v>2</v>
      </c>
      <c r="BG194" s="57">
        <v>2</v>
      </c>
      <c r="BH194" s="57">
        <v>3</v>
      </c>
      <c r="BI194" s="57">
        <v>11.3</v>
      </c>
      <c r="BJ194" s="189">
        <f t="shared" si="175"/>
        <v>101</v>
      </c>
      <c r="BK194" s="173">
        <f t="shared" si="176"/>
        <v>79</v>
      </c>
      <c r="BL194" s="87"/>
      <c r="BM194" s="62"/>
      <c r="BN194" s="62"/>
      <c r="BO194" s="62"/>
      <c r="BP194" s="62"/>
      <c r="BQ194" s="62"/>
      <c r="BR194" s="62"/>
      <c r="BS194" s="62"/>
      <c r="BT194" s="62"/>
      <c r="BU194" s="62"/>
      <c r="BV194" s="62"/>
      <c r="BW194" s="62"/>
      <c r="BX194" s="62"/>
      <c r="BY194" s="62"/>
      <c r="BZ194" s="128"/>
      <c r="CA194" s="99"/>
      <c r="CB194" s="98"/>
      <c r="CC194" s="98"/>
      <c r="CD194" s="98"/>
      <c r="CE194" s="98"/>
      <c r="CF194" s="98"/>
      <c r="CG194" s="98"/>
      <c r="CH194" s="98"/>
      <c r="CI194" s="98"/>
      <c r="CJ194" s="98"/>
      <c r="CK194" s="98"/>
      <c r="CL194" s="98"/>
      <c r="CM194" s="62"/>
      <c r="CN194" s="62"/>
      <c r="CO194" s="128"/>
      <c r="CP194" s="88"/>
      <c r="CQ194" s="88"/>
      <c r="CR194" s="63"/>
      <c r="CS194" s="63"/>
      <c r="CT194" s="63"/>
      <c r="CU194" s="63"/>
      <c r="CV194" s="88"/>
      <c r="CW194" s="63"/>
      <c r="CX194" s="63"/>
      <c r="CY194" s="63"/>
      <c r="CZ194" s="63"/>
      <c r="DA194" s="88"/>
      <c r="DB194" s="63"/>
      <c r="DC194" s="63"/>
      <c r="DD194" s="63"/>
      <c r="DE194" s="63"/>
      <c r="DF194" s="131"/>
      <c r="DG194" s="254">
        <f t="shared" si="152"/>
        <v>240</v>
      </c>
      <c r="DH194" s="254" t="str">
        <f t="shared" si="153"/>
        <v>Control</v>
      </c>
      <c r="DI194" s="254">
        <f t="shared" si="154"/>
        <v>101</v>
      </c>
      <c r="DJ194" s="254">
        <f t="shared" si="155"/>
        <v>79</v>
      </c>
      <c r="DK194" s="121">
        <f t="shared" si="156"/>
        <v>29.242469392839354</v>
      </c>
      <c r="DL194" s="121">
        <f t="shared" si="157"/>
        <v>4.047491055540303</v>
      </c>
      <c r="DM194" s="121">
        <f t="shared" si="158"/>
        <v>35.92747402585848</v>
      </c>
      <c r="DN194" s="121">
        <f t="shared" si="159"/>
        <v>0.94293637222870452</v>
      </c>
      <c r="DO194" s="121">
        <f t="shared" si="160"/>
        <v>2.4547533329201716</v>
      </c>
      <c r="DP194" s="121">
        <f t="shared" si="161"/>
        <v>0</v>
      </c>
      <c r="DQ194" s="121">
        <f t="shared" si="162"/>
        <v>0</v>
      </c>
      <c r="DR194" s="121">
        <f t="shared" si="163"/>
        <v>0</v>
      </c>
      <c r="DS194" s="121">
        <f t="shared" si="164"/>
        <v>0</v>
      </c>
      <c r="DT194" s="121">
        <f t="shared" si="165"/>
        <v>0</v>
      </c>
      <c r="DU194" s="121">
        <f t="shared" si="166"/>
        <v>0</v>
      </c>
      <c r="DV194" s="122">
        <f t="shared" si="167"/>
        <v>4.5</v>
      </c>
      <c r="DW194" s="157"/>
      <c r="DX194" s="157">
        <f t="shared" si="168"/>
        <v>240</v>
      </c>
      <c r="DY194" s="157">
        <f t="shared" si="129"/>
        <v>23</v>
      </c>
      <c r="DZ194" s="238" t="e">
        <f>#REF!</f>
        <v>#REF!</v>
      </c>
      <c r="EN194" s="50">
        <f t="shared" si="169"/>
        <v>0.47955640243902442</v>
      </c>
      <c r="EO194" s="50">
        <f t="shared" si="170"/>
        <v>1.3910060975609757</v>
      </c>
      <c r="EP194" s="55">
        <f t="shared" si="171"/>
        <v>0</v>
      </c>
      <c r="EQ194" s="50">
        <f>4.656*AR194*(((BL194/2.54)^2)+((BM194/2.54)^2)+((BN194/2.54)^2)+((BO194)/2.54^2)+((BP194/2.54)^2)+((BQ194/2.54)^2)+((BR194/2.54)^2)+((BS194/2.54)^2)+((BT194/2.54)^2)+((BU194/2.54)^2)+((BV194/2.54)^2)+((BW194/2.54)^2)+((BX194/2.54)^2)+((BY194/2.54)^2)+((BZ194/2.54)^2))/(BI194*3.28)</f>
        <v>0</v>
      </c>
      <c r="ER194" s="50">
        <f>3.492*AR194*((CA194/2.54)^2 + (CB194/2.54)^2 + (CC194/2.54)^2 + (CD194/2.54)^2 + (CE194/2.54)^2 + (CF194/2.54)^2 + (CG194/2.54)^2 +(CH194/2.54)^2 +(CI194/2.54)^2 + (CJ194/2.54)^2 +(CK194/2.54)^2 + (CL194/2.54)^2 +(CM194/2.54)^2 + (CN194/2.54)^2 + (CO194/2.54)^2)/(BI194*3.28)</f>
        <v>0</v>
      </c>
      <c r="ES194" s="50">
        <f t="shared" si="130"/>
        <v>0</v>
      </c>
      <c r="ET194" s="50">
        <f t="shared" si="131"/>
        <v>0</v>
      </c>
      <c r="EU194" s="50">
        <f t="shared" si="132"/>
        <v>0</v>
      </c>
      <c r="EV194" s="56">
        <f t="shared" si="172"/>
        <v>1.8705625000000001</v>
      </c>
      <c r="EW194" s="56">
        <f t="shared" si="173"/>
        <v>0</v>
      </c>
      <c r="EX194" s="56">
        <f t="shared" si="177"/>
        <v>13.159111226777709</v>
      </c>
      <c r="EY194" s="56">
        <f t="shared" si="178"/>
        <v>1.8213709749931364</v>
      </c>
      <c r="EZ194" s="56">
        <f t="shared" si="174"/>
        <v>1.8705625000000001</v>
      </c>
      <c r="FA194" s="56"/>
      <c r="FB194" s="56"/>
      <c r="FC194" s="56"/>
      <c r="FD194" s="54"/>
    </row>
    <row r="195" spans="1:160" ht="18" customHeight="1">
      <c r="A195" s="6"/>
      <c r="B195">
        <v>240</v>
      </c>
      <c r="C195" s="57" t="s">
        <v>278</v>
      </c>
      <c r="D195">
        <v>102</v>
      </c>
      <c r="E195" s="171">
        <v>2009</v>
      </c>
      <c r="F195">
        <v>23</v>
      </c>
      <c r="G195" s="144">
        <v>2.0612037600000002</v>
      </c>
      <c r="H195" s="144">
        <v>9.6024771149999992</v>
      </c>
      <c r="I195" s="144"/>
      <c r="J195" s="144">
        <v>25.246408110000001</v>
      </c>
      <c r="K195" s="144"/>
      <c r="L195" s="144">
        <v>32.764924499999999</v>
      </c>
      <c r="M195" s="144"/>
      <c r="N195" s="83"/>
      <c r="O195" s="83"/>
      <c r="P195" s="83"/>
      <c r="Q195" s="230">
        <f t="shared" si="128"/>
        <v>69.675013484999994</v>
      </c>
      <c r="R195" s="52">
        <f t="shared" si="133"/>
        <v>0.72337018766462902</v>
      </c>
      <c r="S195" s="52">
        <f t="shared" si="134"/>
        <v>1.4018508605440423</v>
      </c>
      <c r="T195" s="52">
        <f t="shared" si="135"/>
        <v>1.3156408031425011</v>
      </c>
      <c r="U195" s="52">
        <f t="shared" si="136"/>
        <v>8.6466918096069031E-2</v>
      </c>
      <c r="V195" s="52">
        <f t="shared" si="137"/>
        <v>1.3818373819328729</v>
      </c>
      <c r="W195" s="52">
        <f t="shared" si="138"/>
        <v>14.473052987577045</v>
      </c>
      <c r="X195" s="52">
        <f t="shared" si="139"/>
        <v>112.06716985800526</v>
      </c>
      <c r="Y195" s="52">
        <f t="shared" si="140"/>
        <v>1.0322452713264805</v>
      </c>
      <c r="Z195" s="52">
        <f t="shared" si="141"/>
        <v>1.0272469044058199</v>
      </c>
      <c r="AA195" s="52">
        <f t="shared" si="142"/>
        <v>1.0297041688753397</v>
      </c>
      <c r="AB195" s="52">
        <f t="shared" si="143"/>
        <v>1.0382454161759682</v>
      </c>
      <c r="AC195" s="52">
        <f t="shared" si="144"/>
        <v>0.59292754904803735</v>
      </c>
      <c r="AD195" s="52">
        <f t="shared" si="145"/>
        <v>0.59103501158654992</v>
      </c>
      <c r="AE195" s="52">
        <f t="shared" si="146"/>
        <v>0.5585314488245916</v>
      </c>
      <c r="AF195" s="52">
        <f t="shared" si="147"/>
        <v>0.38636920950787529</v>
      </c>
      <c r="AG195" s="52">
        <f t="shared" si="148"/>
        <v>0.36000000000000004</v>
      </c>
      <c r="AH195" s="52">
        <f t="shared" si="149"/>
        <v>0.37318460475393767</v>
      </c>
      <c r="AI195" s="64" t="s">
        <v>152</v>
      </c>
      <c r="AJ195" s="62"/>
      <c r="AK195" s="62"/>
      <c r="AL195" s="45">
        <f t="shared" si="150"/>
        <v>23</v>
      </c>
      <c r="AM195" s="65"/>
      <c r="AN195" s="145" t="e">
        <f>#REF!</f>
        <v>#REF!</v>
      </c>
      <c r="AO195" s="149"/>
      <c r="AP195" s="183"/>
      <c r="AQ195" s="149"/>
      <c r="AR195" s="147">
        <f t="shared" si="151"/>
        <v>1</v>
      </c>
      <c r="AS195">
        <v>2</v>
      </c>
      <c r="AT195">
        <v>4</v>
      </c>
      <c r="AU195">
        <v>4</v>
      </c>
      <c r="AV195">
        <v>3</v>
      </c>
      <c r="AW195">
        <v>3</v>
      </c>
      <c r="AX195">
        <v>3</v>
      </c>
      <c r="AY195" s="229"/>
      <c r="AZ195" s="229"/>
      <c r="BA195" s="229"/>
      <c r="BB195" s="148"/>
      <c r="BC195">
        <v>32</v>
      </c>
      <c r="BD195">
        <v>2</v>
      </c>
      <c r="BE195">
        <v>0</v>
      </c>
      <c r="BF195" s="57">
        <v>2</v>
      </c>
      <c r="BG195" s="57">
        <v>2</v>
      </c>
      <c r="BH195" s="57">
        <v>3</v>
      </c>
      <c r="BI195" s="57">
        <v>11.3</v>
      </c>
      <c r="BJ195" s="189">
        <f t="shared" si="175"/>
        <v>102</v>
      </c>
      <c r="BK195" s="173">
        <f t="shared" si="176"/>
        <v>23</v>
      </c>
      <c r="BL195" s="87"/>
      <c r="BM195" s="62"/>
      <c r="BN195" s="62"/>
      <c r="BO195" s="62"/>
      <c r="BP195" s="62"/>
      <c r="BQ195" s="62"/>
      <c r="BR195" s="62"/>
      <c r="BS195" s="62"/>
      <c r="BT195" s="62"/>
      <c r="BU195" s="62"/>
      <c r="BV195" s="62"/>
      <c r="BW195" s="62"/>
      <c r="BX195" s="62"/>
      <c r="BY195" s="62"/>
      <c r="BZ195" s="128"/>
      <c r="CA195" s="99"/>
      <c r="CB195" s="98"/>
      <c r="CC195" s="98"/>
      <c r="CD195" s="98"/>
      <c r="CE195" s="98"/>
      <c r="CF195" s="98"/>
      <c r="CG195" s="98"/>
      <c r="CH195" s="98"/>
      <c r="CI195" s="98"/>
      <c r="CJ195" s="98"/>
      <c r="CK195" s="98"/>
      <c r="CL195" s="98"/>
      <c r="CM195" s="62"/>
      <c r="CN195" s="62"/>
      <c r="CO195" s="128"/>
      <c r="CP195" s="88"/>
      <c r="CQ195" s="88"/>
      <c r="CR195" s="63"/>
      <c r="CS195" s="63"/>
      <c r="CT195" s="63"/>
      <c r="CU195" s="63"/>
      <c r="CV195" s="88"/>
      <c r="CW195" s="63"/>
      <c r="CX195" s="63"/>
      <c r="CY195" s="63"/>
      <c r="CZ195" s="63"/>
      <c r="DA195" s="88"/>
      <c r="DB195" s="63"/>
      <c r="DC195" s="63"/>
      <c r="DD195" s="63"/>
      <c r="DE195" s="63"/>
      <c r="DF195" s="131"/>
      <c r="DG195" s="254">
        <f t="shared" si="152"/>
        <v>240</v>
      </c>
      <c r="DH195" s="254" t="str">
        <f t="shared" si="153"/>
        <v>Control</v>
      </c>
      <c r="DI195" s="254">
        <f t="shared" si="154"/>
        <v>102</v>
      </c>
      <c r="DJ195" s="254">
        <f t="shared" si="155"/>
        <v>23</v>
      </c>
      <c r="DK195" s="121">
        <f t="shared" si="156"/>
        <v>35.046271513601056</v>
      </c>
      <c r="DL195" s="121">
        <f t="shared" si="157"/>
        <v>25.317956568262016</v>
      </c>
      <c r="DM195" s="121">
        <f t="shared" si="158"/>
        <v>78.938448188550069</v>
      </c>
      <c r="DN195" s="121">
        <f t="shared" si="159"/>
        <v>1.0448877884438421</v>
      </c>
      <c r="DO195" s="121">
        <f t="shared" si="160"/>
        <v>1.0352855356170607</v>
      </c>
      <c r="DP195" s="121">
        <f t="shared" si="161"/>
        <v>0</v>
      </c>
      <c r="DQ195" s="121">
        <f t="shared" si="162"/>
        <v>0</v>
      </c>
      <c r="DR195" s="121">
        <f t="shared" si="163"/>
        <v>0</v>
      </c>
      <c r="DS195" s="121">
        <f t="shared" si="164"/>
        <v>0</v>
      </c>
      <c r="DT195" s="121">
        <f t="shared" si="165"/>
        <v>0</v>
      </c>
      <c r="DU195" s="121">
        <f t="shared" si="166"/>
        <v>0</v>
      </c>
      <c r="DV195" s="122">
        <f t="shared" si="167"/>
        <v>3.5</v>
      </c>
      <c r="DW195" s="157"/>
      <c r="DX195" s="157">
        <f t="shared" si="168"/>
        <v>240</v>
      </c>
      <c r="DY195" s="157">
        <f t="shared" si="129"/>
        <v>103</v>
      </c>
      <c r="DZ195" s="238" t="e">
        <f>#REF!</f>
        <v>#REF!</v>
      </c>
      <c r="EN195" s="50">
        <f t="shared" si="169"/>
        <v>0.46502439024390246</v>
      </c>
      <c r="EO195" s="50">
        <f t="shared" si="170"/>
        <v>0.55640243902439024</v>
      </c>
      <c r="EP195" s="55">
        <f t="shared" si="171"/>
        <v>0</v>
      </c>
      <c r="EQ195" s="50">
        <f>4.656*AR195*(((BL195/2.54)^2)+((BM195/2.54)^2)+((BN195/2.54)^2)+((BO195)/2.54^2)+((BP195/2.54)^2)+((BQ195/2.54)^2)+((BR195/2.54)^2)+((BS195/2.54)^2)+((BT195/2.54)^2)+((BU195/2.54)^2)+((BV195/2.54)^2)+((BW195/2.54)^2)+((BX195/2.54)^2)+((BY195/2.54)^2)+((BZ195/2.54)^2))/(BI195*3.28)</f>
        <v>0</v>
      </c>
      <c r="ER195" s="50">
        <f>3.492*AR195*((CA195/2.54)^2 + (CB195/2.54)^2 + (CC195/2.54)^2 + (CD195/2.54)^2 + (CE195/2.54)^2 + (CF195/2.54)^2 + (CG195/2.54)^2 +(CH195/2.54)^2 +(CI195/2.54)^2 + (CJ195/2.54)^2 +(CK195/2.54)^2 + (CL195/2.54)^2 +(CM195/2.54)^2 + (CN195/2.54)^2 + (CO195/2.54)^2)/(BI195*3.28)</f>
        <v>0</v>
      </c>
      <c r="ES195" s="50">
        <f t="shared" si="130"/>
        <v>0</v>
      </c>
      <c r="ET195" s="50">
        <f t="shared" si="131"/>
        <v>0</v>
      </c>
      <c r="EU195" s="50">
        <f t="shared" si="132"/>
        <v>0</v>
      </c>
      <c r="EV195" s="56">
        <f t="shared" si="172"/>
        <v>1.0214268292682926</v>
      </c>
      <c r="EW195" s="56">
        <f t="shared" si="173"/>
        <v>0</v>
      </c>
      <c r="EX195" s="56">
        <f t="shared" si="177"/>
        <v>15.770822181120476</v>
      </c>
      <c r="EY195" s="56">
        <f t="shared" si="178"/>
        <v>11.393080455717907</v>
      </c>
      <c r="EZ195" s="56">
        <f t="shared" si="174"/>
        <v>1.0214268292682926</v>
      </c>
      <c r="FA195" s="56"/>
      <c r="FB195" s="56"/>
      <c r="FC195" s="56"/>
      <c r="FD195" s="54"/>
    </row>
    <row r="196" spans="1:160" ht="18" customHeight="1">
      <c r="A196" s="6"/>
      <c r="B196">
        <v>240</v>
      </c>
      <c r="C196" s="57" t="s">
        <v>278</v>
      </c>
      <c r="D196">
        <v>102</v>
      </c>
      <c r="E196" s="171">
        <v>2009</v>
      </c>
      <c r="F196">
        <v>103</v>
      </c>
      <c r="G196" s="144">
        <v>2.0612037600000002</v>
      </c>
      <c r="H196" s="144">
        <v>9.6024771149999992</v>
      </c>
      <c r="I196" s="144"/>
      <c r="J196" s="144">
        <v>25.246408110000001</v>
      </c>
      <c r="K196" s="144"/>
      <c r="L196" s="144">
        <v>32.764924499999999</v>
      </c>
      <c r="M196" s="144"/>
      <c r="N196" s="83"/>
      <c r="O196" s="83"/>
      <c r="P196" s="83"/>
      <c r="Q196" s="230">
        <f t="shared" si="128"/>
        <v>69.675013484999994</v>
      </c>
      <c r="R196" s="52">
        <f t="shared" si="133"/>
        <v>0.72337018766462902</v>
      </c>
      <c r="S196" s="52">
        <f t="shared" si="134"/>
        <v>1.4018508605440423</v>
      </c>
      <c r="T196" s="52">
        <f t="shared" si="135"/>
        <v>1.3156408031425011</v>
      </c>
      <c r="U196" s="52">
        <f t="shared" si="136"/>
        <v>8.6466918096069031E-2</v>
      </c>
      <c r="V196" s="52">
        <f t="shared" si="137"/>
        <v>1.3818373819328729</v>
      </c>
      <c r="W196" s="52">
        <f t="shared" si="138"/>
        <v>14.473052987577045</v>
      </c>
      <c r="X196" s="52">
        <f t="shared" si="139"/>
        <v>112.06716985800526</v>
      </c>
      <c r="Y196" s="52">
        <f t="shared" si="140"/>
        <v>1.0322452713264805</v>
      </c>
      <c r="Z196" s="52">
        <f t="shared" si="141"/>
        <v>1.0272469044058199</v>
      </c>
      <c r="AA196" s="52">
        <f t="shared" si="142"/>
        <v>1.0297041688753397</v>
      </c>
      <c r="AB196" s="52">
        <f t="shared" si="143"/>
        <v>1.0382454161759682</v>
      </c>
      <c r="AC196" s="52">
        <f t="shared" si="144"/>
        <v>0.59292754904803735</v>
      </c>
      <c r="AD196" s="52">
        <f t="shared" si="145"/>
        <v>0.59103501158654992</v>
      </c>
      <c r="AE196" s="52">
        <f t="shared" si="146"/>
        <v>0.5585314488245916</v>
      </c>
      <c r="AF196" s="52">
        <f t="shared" si="147"/>
        <v>0.38636920950787529</v>
      </c>
      <c r="AG196" s="52">
        <f t="shared" si="148"/>
        <v>0.36000000000000004</v>
      </c>
      <c r="AH196" s="52">
        <f t="shared" si="149"/>
        <v>0.37318460475393767</v>
      </c>
      <c r="AI196" s="64" t="s">
        <v>152</v>
      </c>
      <c r="AJ196" s="62"/>
      <c r="AK196" s="62"/>
      <c r="AL196" s="45">
        <f t="shared" si="150"/>
        <v>103</v>
      </c>
      <c r="AM196" s="65"/>
      <c r="AN196" s="145" t="e">
        <f>#REF!</f>
        <v>#REF!</v>
      </c>
      <c r="AO196" s="149"/>
      <c r="AP196" s="183"/>
      <c r="AQ196" s="149"/>
      <c r="AR196" s="147">
        <f t="shared" si="151"/>
        <v>1</v>
      </c>
      <c r="AS196">
        <v>10</v>
      </c>
      <c r="AT196">
        <v>0</v>
      </c>
      <c r="AU196">
        <v>9</v>
      </c>
      <c r="AV196">
        <v>4</v>
      </c>
      <c r="AW196">
        <v>0</v>
      </c>
      <c r="AX196">
        <v>6</v>
      </c>
      <c r="AY196" s="229"/>
      <c r="AZ196" s="229"/>
      <c r="BA196" s="229"/>
      <c r="BB196" s="148"/>
      <c r="BC196">
        <v>32</v>
      </c>
      <c r="BD196">
        <v>6</v>
      </c>
      <c r="BE196">
        <v>3</v>
      </c>
      <c r="BF196" s="57">
        <v>2</v>
      </c>
      <c r="BG196" s="57">
        <v>2</v>
      </c>
      <c r="BH196" s="57">
        <v>3</v>
      </c>
      <c r="BI196" s="57">
        <v>11.3</v>
      </c>
      <c r="BJ196" s="189">
        <f t="shared" si="175"/>
        <v>102</v>
      </c>
      <c r="BK196" s="173">
        <f t="shared" si="176"/>
        <v>103</v>
      </c>
      <c r="BL196" s="87">
        <v>10</v>
      </c>
      <c r="BM196" s="62">
        <v>11</v>
      </c>
      <c r="BN196" s="62">
        <v>11</v>
      </c>
      <c r="BO196" s="62"/>
      <c r="BP196" s="62"/>
      <c r="BQ196" s="62"/>
      <c r="BR196" s="62"/>
      <c r="BS196" s="62"/>
      <c r="BT196" s="62"/>
      <c r="BU196" s="62"/>
      <c r="BV196" s="62"/>
      <c r="BW196" s="62"/>
      <c r="BX196" s="62"/>
      <c r="BY196" s="62"/>
      <c r="BZ196" s="128"/>
      <c r="CA196" s="99">
        <v>16</v>
      </c>
      <c r="CB196" s="98"/>
      <c r="CC196" s="98"/>
      <c r="CD196" s="98"/>
      <c r="CE196" s="98"/>
      <c r="CF196" s="98"/>
      <c r="CG196" s="98"/>
      <c r="CH196" s="98"/>
      <c r="CI196" s="98"/>
      <c r="CJ196" s="98"/>
      <c r="CK196" s="98"/>
      <c r="CL196" s="98"/>
      <c r="CM196" s="62"/>
      <c r="CN196" s="62"/>
      <c r="CO196" s="128"/>
      <c r="CP196" s="88"/>
      <c r="CQ196" s="88"/>
      <c r="CR196" s="63"/>
      <c r="CS196" s="63"/>
      <c r="CT196" s="63"/>
      <c r="CU196" s="63"/>
      <c r="CV196" s="88"/>
      <c r="CW196" s="63"/>
      <c r="CX196" s="63"/>
      <c r="CY196" s="63"/>
      <c r="CZ196" s="63"/>
      <c r="DA196" s="88"/>
      <c r="DB196" s="63"/>
      <c r="DC196" s="63"/>
      <c r="DD196" s="63"/>
      <c r="DE196" s="63"/>
      <c r="DF196" s="131"/>
      <c r="DG196" s="254">
        <f t="shared" si="152"/>
        <v>240</v>
      </c>
      <c r="DH196" s="254" t="str">
        <f t="shared" si="153"/>
        <v>Control</v>
      </c>
      <c r="DI196" s="254">
        <f t="shared" si="154"/>
        <v>102</v>
      </c>
      <c r="DJ196" s="254">
        <f t="shared" si="155"/>
        <v>103</v>
      </c>
      <c r="DK196" s="121">
        <f t="shared" si="156"/>
        <v>98.129560238082973</v>
      </c>
      <c r="DL196" s="121">
        <f t="shared" si="157"/>
        <v>0</v>
      </c>
      <c r="DM196" s="121">
        <f t="shared" si="158"/>
        <v>92.094856219975085</v>
      </c>
      <c r="DN196" s="121">
        <f t="shared" si="159"/>
        <v>1.0448877884438421</v>
      </c>
      <c r="DO196" s="121">
        <f t="shared" si="160"/>
        <v>3.1058566068511824</v>
      </c>
      <c r="DP196" s="121">
        <f t="shared" si="161"/>
        <v>10.271536517341323</v>
      </c>
      <c r="DQ196" s="121">
        <f t="shared" si="162"/>
        <v>14.98184687741961</v>
      </c>
      <c r="DR196" s="121">
        <f t="shared" si="163"/>
        <v>10.449107679875674</v>
      </c>
      <c r="DS196" s="121">
        <f t="shared" si="164"/>
        <v>0</v>
      </c>
      <c r="DT196" s="121">
        <f t="shared" si="165"/>
        <v>0</v>
      </c>
      <c r="DU196" s="121">
        <f t="shared" si="166"/>
        <v>0</v>
      </c>
      <c r="DV196" s="122">
        <f t="shared" si="167"/>
        <v>7.5</v>
      </c>
      <c r="DW196" s="157"/>
      <c r="DX196" s="157">
        <f t="shared" si="168"/>
        <v>240</v>
      </c>
      <c r="DY196" s="157">
        <f t="shared" si="129"/>
        <v>129</v>
      </c>
      <c r="DZ196" s="238" t="e">
        <f>#REF!</f>
        <v>#REF!</v>
      </c>
      <c r="EN196" s="50"/>
      <c r="EO196" s="50"/>
      <c r="EP196" s="55"/>
      <c r="EQ196" s="50"/>
      <c r="ER196" s="50"/>
      <c r="ES196" s="50">
        <f t="shared" si="130"/>
        <v>0</v>
      </c>
      <c r="ET196" s="50">
        <f t="shared" si="131"/>
        <v>0</v>
      </c>
      <c r="EU196" s="50">
        <f t="shared" si="132"/>
        <v>0</v>
      </c>
      <c r="EV196" s="56"/>
      <c r="EW196" s="56"/>
      <c r="EX196" s="56">
        <f t="shared" si="177"/>
        <v>44.158302107137338</v>
      </c>
      <c r="EY196" s="56">
        <f t="shared" si="178"/>
        <v>0</v>
      </c>
      <c r="EZ196" s="56"/>
      <c r="FA196" s="56"/>
      <c r="FB196" s="56"/>
      <c r="FC196" s="56"/>
      <c r="FD196" s="54"/>
    </row>
    <row r="197" spans="1:160" ht="18" customHeight="1">
      <c r="A197" s="6"/>
      <c r="B197">
        <v>240</v>
      </c>
      <c r="C197" s="57" t="s">
        <v>278</v>
      </c>
      <c r="D197">
        <v>104</v>
      </c>
      <c r="E197" s="171">
        <v>2009</v>
      </c>
      <c r="F197">
        <v>129</v>
      </c>
      <c r="G197" s="144">
        <v>59.492420295000009</v>
      </c>
      <c r="H197" s="144"/>
      <c r="I197" s="144"/>
      <c r="J197" s="144"/>
      <c r="K197" s="144"/>
      <c r="L197" s="144"/>
      <c r="M197" s="144"/>
      <c r="N197" s="83"/>
      <c r="O197" s="83"/>
      <c r="P197" s="83"/>
      <c r="Q197" s="230">
        <f t="shared" si="128"/>
        <v>59.492420295000009</v>
      </c>
      <c r="R197" s="52">
        <f t="shared" si="133"/>
        <v>1.05</v>
      </c>
      <c r="S197" s="52">
        <f t="shared" si="134"/>
        <v>1.518</v>
      </c>
      <c r="T197" s="52">
        <f t="shared" si="135"/>
        <v>1.5720000000000001</v>
      </c>
      <c r="U197" s="52">
        <f t="shared" si="136"/>
        <v>0.08</v>
      </c>
      <c r="V197" s="52">
        <f t="shared" si="137"/>
        <v>1.32</v>
      </c>
      <c r="W197" s="52">
        <f t="shared" si="138"/>
        <v>11.56</v>
      </c>
      <c r="X197" s="52">
        <f t="shared" si="139"/>
        <v>162.56</v>
      </c>
      <c r="Y197" s="52">
        <f t="shared" si="140"/>
        <v>1.03</v>
      </c>
      <c r="Z197" s="52">
        <f t="shared" si="141"/>
        <v>1.02</v>
      </c>
      <c r="AA197" s="52">
        <f t="shared" si="142"/>
        <v>1.02</v>
      </c>
      <c r="AB197" s="52">
        <f t="shared" si="143"/>
        <v>1.01</v>
      </c>
      <c r="AC197" s="52">
        <f t="shared" si="144"/>
        <v>0.53</v>
      </c>
      <c r="AD197" s="52">
        <f t="shared" si="145"/>
        <v>0.54</v>
      </c>
      <c r="AE197" s="52">
        <f t="shared" si="146"/>
        <v>0.56999999999999995</v>
      </c>
      <c r="AF197" s="52">
        <f t="shared" si="147"/>
        <v>0.32</v>
      </c>
      <c r="AG197" s="52">
        <f t="shared" si="148"/>
        <v>0.36</v>
      </c>
      <c r="AH197" s="52">
        <f t="shared" si="149"/>
        <v>0.33999999999999997</v>
      </c>
      <c r="AI197" s="64" t="s">
        <v>152</v>
      </c>
      <c r="AJ197" s="62"/>
      <c r="AK197" s="62"/>
      <c r="AL197" s="45">
        <f t="shared" si="150"/>
        <v>129</v>
      </c>
      <c r="AM197" s="65"/>
      <c r="AN197" s="145" t="e">
        <f>#REF!</f>
        <v>#REF!</v>
      </c>
      <c r="AO197" s="149"/>
      <c r="AP197" s="183"/>
      <c r="AQ197" s="149"/>
      <c r="AR197" s="147">
        <f t="shared" si="151"/>
        <v>1</v>
      </c>
      <c r="AS197">
        <v>0</v>
      </c>
      <c r="AT197">
        <v>0</v>
      </c>
      <c r="AU197">
        <v>0</v>
      </c>
      <c r="AV197">
        <v>2</v>
      </c>
      <c r="AW197">
        <v>1</v>
      </c>
      <c r="AX197">
        <v>1</v>
      </c>
      <c r="AY197" s="229"/>
      <c r="AZ197" s="229"/>
      <c r="BA197" s="229"/>
      <c r="BB197" s="148"/>
      <c r="BC197">
        <v>5</v>
      </c>
      <c r="BD197">
        <v>2</v>
      </c>
      <c r="BE197">
        <v>2</v>
      </c>
      <c r="BF197" s="57">
        <v>2</v>
      </c>
      <c r="BG197" s="57">
        <v>2</v>
      </c>
      <c r="BH197" s="57">
        <v>3</v>
      </c>
      <c r="BI197" s="57">
        <v>11.3</v>
      </c>
      <c r="BJ197" s="189">
        <f t="shared" si="175"/>
        <v>104</v>
      </c>
      <c r="BK197" s="173">
        <f t="shared" si="176"/>
        <v>129</v>
      </c>
      <c r="BL197" s="87"/>
      <c r="BM197" s="62"/>
      <c r="BN197" s="62"/>
      <c r="BO197" s="62"/>
      <c r="BP197" s="62"/>
      <c r="BQ197" s="62"/>
      <c r="BR197" s="62"/>
      <c r="BS197" s="62"/>
      <c r="BT197" s="62"/>
      <c r="BU197" s="62"/>
      <c r="BV197" s="62"/>
      <c r="BW197" s="62"/>
      <c r="BX197" s="62"/>
      <c r="BY197" s="62"/>
      <c r="BZ197" s="128"/>
      <c r="CA197" s="99">
        <v>10</v>
      </c>
      <c r="CB197" s="98"/>
      <c r="CC197" s="98"/>
      <c r="CD197" s="98"/>
      <c r="CE197" s="98"/>
      <c r="CF197" s="98"/>
      <c r="CG197" s="98"/>
      <c r="CH197" s="98"/>
      <c r="CI197" s="98"/>
      <c r="CJ197" s="98"/>
      <c r="CK197" s="98"/>
      <c r="CL197" s="98"/>
      <c r="CM197" s="62"/>
      <c r="CN197" s="62"/>
      <c r="CO197" s="128"/>
      <c r="CP197" s="88"/>
      <c r="CQ197" s="88"/>
      <c r="CR197" s="63"/>
      <c r="CS197" s="63"/>
      <c r="CT197" s="63"/>
      <c r="CU197" s="63"/>
      <c r="CV197" s="88"/>
      <c r="CW197" s="63"/>
      <c r="CX197" s="63"/>
      <c r="CY197" s="63"/>
      <c r="CZ197" s="63"/>
      <c r="DA197" s="88"/>
      <c r="DB197" s="63"/>
      <c r="DC197" s="63"/>
      <c r="DD197" s="63"/>
      <c r="DE197" s="63"/>
      <c r="DF197" s="131"/>
      <c r="DG197" s="254">
        <f t="shared" si="152"/>
        <v>240</v>
      </c>
      <c r="DH197" s="254" t="str">
        <f t="shared" si="153"/>
        <v>Control</v>
      </c>
      <c r="DI197" s="254">
        <f t="shared" si="154"/>
        <v>104</v>
      </c>
      <c r="DJ197" s="254">
        <f t="shared" si="155"/>
        <v>129</v>
      </c>
      <c r="DK197" s="121">
        <f t="shared" si="156"/>
        <v>15.18</v>
      </c>
      <c r="DL197" s="121">
        <f t="shared" si="157"/>
        <v>5.25</v>
      </c>
      <c r="DM197" s="121">
        <f t="shared" si="158"/>
        <v>23.580000000000002</v>
      </c>
      <c r="DN197" s="121">
        <f t="shared" si="159"/>
        <v>0.13472812000000001</v>
      </c>
      <c r="DO197" s="121">
        <f t="shared" si="160"/>
        <v>0.89718710400000012</v>
      </c>
      <c r="DP197" s="121">
        <f t="shared" si="161"/>
        <v>5.5291295040000001</v>
      </c>
      <c r="DQ197" s="121">
        <f t="shared" si="162"/>
        <v>0</v>
      </c>
      <c r="DR197" s="121">
        <f t="shared" si="163"/>
        <v>3.9706407079646016</v>
      </c>
      <c r="DS197" s="121">
        <f t="shared" si="164"/>
        <v>0</v>
      </c>
      <c r="DT197" s="121">
        <f t="shared" si="165"/>
        <v>0</v>
      </c>
      <c r="DU197" s="121">
        <f t="shared" si="166"/>
        <v>0</v>
      </c>
      <c r="DV197" s="122">
        <f t="shared" si="167"/>
        <v>0.5</v>
      </c>
      <c r="DW197" s="157"/>
      <c r="DX197" s="157">
        <f t="shared" si="168"/>
        <v>240</v>
      </c>
      <c r="DY197" s="157">
        <f t="shared" si="129"/>
        <v>199</v>
      </c>
      <c r="DZ197" s="238" t="e">
        <f>#REF!</f>
        <v>#REF!</v>
      </c>
      <c r="EN197" s="50">
        <f t="shared" si="169"/>
        <v>7.2660060975609758E-2</v>
      </c>
      <c r="EO197" s="50">
        <f t="shared" si="170"/>
        <v>0.55640243902439024</v>
      </c>
      <c r="EP197" s="55">
        <f t="shared" si="171"/>
        <v>2.9512195121951219</v>
      </c>
      <c r="EQ197" s="50">
        <f>4.656*AR197*(((BL197/2.54)^2)+((BM197/2.54)^2)+((BN197/2.54)^2)+((BO197)/2.54^2)+((BP197/2.54)^2)+((BQ197/2.54)^2)+((BR197/2.54)^2)+((BS197/2.54)^2)+((BT197/2.54)^2)+((BU197/2.54)^2)+((BV197/2.54)^2)+((BW197/2.54)^2)+((BX197/2.54)^2)+((BY197/2.54)^2)+((BZ197/2.54)^2))/(BI197*3.28)</f>
        <v>0</v>
      </c>
      <c r="ER197" s="50">
        <f>3.492*AR197*((CA197/2.54)^2 + (CB197/2.54)^2 + (CC197/2.54)^2 + (CD197/2.54)^2 + (CE197/2.54)^2 + (CF197/2.54)^2 + (CG197/2.54)^2 +(CH197/2.54)^2 +(CI197/2.54)^2 + (CJ197/2.54)^2 +(CK197/2.54)^2 + (CL197/2.54)^2 +(CM197/2.54)^2 + (CN197/2.54)^2 + (CO197/2.54)^2)/(BI197*3.28)</f>
        <v>1.4603417939838255</v>
      </c>
      <c r="ES197" s="50">
        <f t="shared" si="130"/>
        <v>0</v>
      </c>
      <c r="ET197" s="50">
        <f t="shared" si="131"/>
        <v>0</v>
      </c>
      <c r="EU197" s="50">
        <f t="shared" si="132"/>
        <v>0</v>
      </c>
      <c r="EV197" s="56">
        <f t="shared" si="172"/>
        <v>3.5802820121951218</v>
      </c>
      <c r="EW197" s="56">
        <f t="shared" si="173"/>
        <v>1.4603417939838255</v>
      </c>
      <c r="EX197" s="56">
        <f t="shared" si="177"/>
        <v>6.8310000000000004</v>
      </c>
      <c r="EY197" s="56">
        <f t="shared" si="178"/>
        <v>2.3625000000000003</v>
      </c>
      <c r="EZ197" s="56">
        <f t="shared" si="174"/>
        <v>5.0406238061789477</v>
      </c>
      <c r="FA197" s="56"/>
      <c r="FB197" s="56"/>
      <c r="FC197" s="56"/>
      <c r="FD197" s="54"/>
    </row>
    <row r="198" spans="1:160" ht="18" customHeight="1">
      <c r="A198" s="6"/>
      <c r="B198">
        <v>240</v>
      </c>
      <c r="C198" s="57" t="s">
        <v>278</v>
      </c>
      <c r="D198">
        <v>104</v>
      </c>
      <c r="E198" s="171">
        <v>2009</v>
      </c>
      <c r="F198">
        <v>199</v>
      </c>
      <c r="G198" s="144">
        <v>59.492420295000009</v>
      </c>
      <c r="H198" s="144"/>
      <c r="I198" s="144"/>
      <c r="J198" s="144"/>
      <c r="K198" s="144"/>
      <c r="L198" s="144"/>
      <c r="M198" s="144"/>
      <c r="N198" s="83"/>
      <c r="O198" s="83"/>
      <c r="P198" s="83"/>
      <c r="Q198" s="230">
        <f t="shared" si="128"/>
        <v>59.492420295000009</v>
      </c>
      <c r="R198" s="52">
        <f t="shared" si="133"/>
        <v>1.05</v>
      </c>
      <c r="S198" s="52">
        <f t="shared" si="134"/>
        <v>1.518</v>
      </c>
      <c r="T198" s="52">
        <f t="shared" si="135"/>
        <v>1.5720000000000001</v>
      </c>
      <c r="U198" s="52">
        <f t="shared" si="136"/>
        <v>0.08</v>
      </c>
      <c r="V198" s="52">
        <f t="shared" si="137"/>
        <v>1.32</v>
      </c>
      <c r="W198" s="52">
        <f t="shared" si="138"/>
        <v>11.56</v>
      </c>
      <c r="X198" s="52">
        <f t="shared" si="139"/>
        <v>162.56</v>
      </c>
      <c r="Y198" s="52">
        <f t="shared" si="140"/>
        <v>1.03</v>
      </c>
      <c r="Z198" s="52">
        <f t="shared" si="141"/>
        <v>1.02</v>
      </c>
      <c r="AA198" s="52">
        <f t="shared" si="142"/>
        <v>1.02</v>
      </c>
      <c r="AB198" s="52">
        <f t="shared" si="143"/>
        <v>1.01</v>
      </c>
      <c r="AC198" s="52">
        <f t="shared" si="144"/>
        <v>0.53</v>
      </c>
      <c r="AD198" s="52">
        <f t="shared" si="145"/>
        <v>0.54</v>
      </c>
      <c r="AE198" s="52">
        <f t="shared" si="146"/>
        <v>0.56999999999999995</v>
      </c>
      <c r="AF198" s="52">
        <f t="shared" si="147"/>
        <v>0.32</v>
      </c>
      <c r="AG198" s="52">
        <f t="shared" si="148"/>
        <v>0.36</v>
      </c>
      <c r="AH198" s="52">
        <f t="shared" si="149"/>
        <v>0.33999999999999997</v>
      </c>
      <c r="AI198" s="64" t="s">
        <v>152</v>
      </c>
      <c r="AJ198" s="62"/>
      <c r="AK198" s="62"/>
      <c r="AL198" s="45">
        <f t="shared" si="150"/>
        <v>199</v>
      </c>
      <c r="AM198" s="65"/>
      <c r="AN198" s="145" t="e">
        <f>#REF!</f>
        <v>#REF!</v>
      </c>
      <c r="AO198" s="149"/>
      <c r="AP198" s="183"/>
      <c r="AQ198" s="149"/>
      <c r="AR198" s="147">
        <f t="shared" si="151"/>
        <v>1</v>
      </c>
      <c r="AS198">
        <v>8</v>
      </c>
      <c r="AT198">
        <v>2</v>
      </c>
      <c r="AU198">
        <v>6</v>
      </c>
      <c r="AV198">
        <v>3</v>
      </c>
      <c r="AW198">
        <v>0</v>
      </c>
      <c r="AX198">
        <v>0</v>
      </c>
      <c r="AY198" s="229"/>
      <c r="AZ198" s="229"/>
      <c r="BA198" s="229"/>
      <c r="BB198" s="148"/>
      <c r="BC198">
        <v>5</v>
      </c>
      <c r="BD198">
        <v>3</v>
      </c>
      <c r="BE198">
        <v>1</v>
      </c>
      <c r="BF198" s="57">
        <v>2</v>
      </c>
      <c r="BG198" s="57">
        <v>2</v>
      </c>
      <c r="BH198" s="57">
        <v>3</v>
      </c>
      <c r="BI198" s="57">
        <v>11.3</v>
      </c>
      <c r="BJ198" s="189">
        <f t="shared" si="175"/>
        <v>104</v>
      </c>
      <c r="BK198" s="173">
        <f t="shared" si="176"/>
        <v>199</v>
      </c>
      <c r="BL198" s="87">
        <v>11</v>
      </c>
      <c r="BM198" s="62">
        <v>24</v>
      </c>
      <c r="BN198" s="62">
        <v>44</v>
      </c>
      <c r="BO198" s="62">
        <v>10</v>
      </c>
      <c r="BP198" s="62">
        <v>14</v>
      </c>
      <c r="BQ198" s="62"/>
      <c r="BR198" s="62"/>
      <c r="BS198" s="62"/>
      <c r="BT198" s="62"/>
      <c r="BU198" s="62"/>
      <c r="BV198" s="62"/>
      <c r="BW198" s="62"/>
      <c r="BX198" s="62"/>
      <c r="BY198" s="62"/>
      <c r="BZ198" s="128"/>
      <c r="CA198" s="99">
        <v>13</v>
      </c>
      <c r="CB198" s="98">
        <v>24</v>
      </c>
      <c r="CC198" s="98"/>
      <c r="CD198" s="98"/>
      <c r="CE198" s="98"/>
      <c r="CF198" s="98"/>
      <c r="CG198" s="98"/>
      <c r="CH198" s="98"/>
      <c r="CI198" s="98"/>
      <c r="CJ198" s="98"/>
      <c r="CK198" s="98"/>
      <c r="CL198" s="98"/>
      <c r="CM198" s="62"/>
      <c r="CN198" s="62"/>
      <c r="CO198" s="128"/>
      <c r="CP198" s="88"/>
      <c r="CQ198" s="88"/>
      <c r="CR198" s="63"/>
      <c r="CS198" s="63"/>
      <c r="CT198" s="63"/>
      <c r="CU198" s="63"/>
      <c r="CV198" s="88"/>
      <c r="CW198" s="63"/>
      <c r="CX198" s="63"/>
      <c r="CY198" s="63"/>
      <c r="CZ198" s="63"/>
      <c r="DA198" s="88"/>
      <c r="DB198" s="63"/>
      <c r="DC198" s="63"/>
      <c r="DD198" s="63"/>
      <c r="DE198" s="63"/>
      <c r="DF198" s="131"/>
      <c r="DG198" s="254">
        <f t="shared" si="152"/>
        <v>240</v>
      </c>
      <c r="DH198" s="254" t="str">
        <f t="shared" si="153"/>
        <v>Control</v>
      </c>
      <c r="DI198" s="254">
        <f t="shared" si="154"/>
        <v>104</v>
      </c>
      <c r="DJ198" s="254">
        <f t="shared" si="155"/>
        <v>199</v>
      </c>
      <c r="DK198" s="121">
        <f t="shared" si="156"/>
        <v>83.490000000000009</v>
      </c>
      <c r="DL198" s="121">
        <f t="shared" si="157"/>
        <v>10.5</v>
      </c>
      <c r="DM198" s="121">
        <f t="shared" si="158"/>
        <v>102.18</v>
      </c>
      <c r="DN198" s="121">
        <f t="shared" si="159"/>
        <v>0.13472812000000001</v>
      </c>
      <c r="DO198" s="121">
        <f t="shared" si="160"/>
        <v>1.3457806560000001</v>
      </c>
      <c r="DP198" s="121">
        <f t="shared" si="161"/>
        <v>2.7645647520000001</v>
      </c>
      <c r="DQ198" s="121">
        <f t="shared" si="162"/>
        <v>103.37783674336282</v>
      </c>
      <c r="DR198" s="121">
        <f t="shared" si="163"/>
        <v>29.581273274336279</v>
      </c>
      <c r="DS198" s="121">
        <f t="shared" si="164"/>
        <v>0</v>
      </c>
      <c r="DT198" s="121">
        <f t="shared" si="165"/>
        <v>0</v>
      </c>
      <c r="DU198" s="121">
        <f t="shared" si="166"/>
        <v>0</v>
      </c>
      <c r="DV198" s="122">
        <f t="shared" si="167"/>
        <v>3</v>
      </c>
      <c r="DW198" s="157"/>
      <c r="DX198" s="157">
        <f t="shared" si="168"/>
        <v>240</v>
      </c>
      <c r="DY198" s="157">
        <f t="shared" si="129"/>
        <v>128</v>
      </c>
      <c r="DZ198" s="238" t="e">
        <f>#REF!</f>
        <v>#REF!</v>
      </c>
      <c r="EN198" s="50">
        <f t="shared" si="169"/>
        <v>7.2660060975609758E-2</v>
      </c>
      <c r="EO198" s="50">
        <f t="shared" si="170"/>
        <v>0.83460365853658536</v>
      </c>
      <c r="EP198" s="55">
        <f t="shared" si="171"/>
        <v>1.475609756097561</v>
      </c>
      <c r="EQ198" s="50">
        <f>4.656*AR198*(((BL198/2.54)^2)+((BM198/2.54)^2)+((BN198/2.54)^2)+((BO198)/2.54^2)+((BP198/2.54)^2)+((BQ198/2.54)^2)+((BR198/2.54)^2)+((BS198/2.54)^2)+((BT198/2.54)^2)+((BU198/2.54)^2)+((BV198/2.54)^2)+((BW198/2.54)^2)+((BX198/2.54)^2)+((BY198/2.54)^2)+((BZ198/2.54)^2))/(BI198*3.28)</f>
        <v>55.278804708267742</v>
      </c>
      <c r="ER198" s="50">
        <f>3.492*AR198*((CA198/2.54)^2 + (CB198/2.54)^2 + (CC198/2.54)^2 + (CD198/2.54)^2 + (CE198/2.54)^2 + (CF198/2.54)^2 + (CG198/2.54)^2 +(CH198/2.54)^2 +(CI198/2.54)^2 + (CJ198/2.54)^2 +(CK198/2.54)^2 + (CL198/2.54)^2 +(CM198/2.54)^2 + (CN198/2.54)^2 + (CO198/2.54)^2)/(BI198*3.28)</f>
        <v>10.879546365179497</v>
      </c>
      <c r="ES198" s="50">
        <f t="shared" si="130"/>
        <v>0</v>
      </c>
      <c r="ET198" s="50">
        <f t="shared" si="131"/>
        <v>0</v>
      </c>
      <c r="EU198" s="50">
        <f t="shared" si="132"/>
        <v>0</v>
      </c>
      <c r="EV198" s="56">
        <f t="shared" si="172"/>
        <v>2.382873475609756</v>
      </c>
      <c r="EW198" s="56">
        <f t="shared" si="173"/>
        <v>66.158351073447236</v>
      </c>
      <c r="EX198" s="56">
        <f t="shared" si="177"/>
        <v>37.570500000000003</v>
      </c>
      <c r="EY198" s="56">
        <f t="shared" si="178"/>
        <v>4.7250000000000005</v>
      </c>
      <c r="EZ198" s="56">
        <f t="shared" si="174"/>
        <v>68.541224549056992</v>
      </c>
      <c r="FA198" s="56"/>
      <c r="FB198" s="56"/>
      <c r="FC198" s="56"/>
      <c r="FD198" s="54"/>
    </row>
    <row r="199" spans="1:160" ht="18" customHeight="1">
      <c r="A199" s="6"/>
      <c r="B199">
        <v>240</v>
      </c>
      <c r="C199" s="57" t="s">
        <v>278</v>
      </c>
      <c r="D199">
        <v>105</v>
      </c>
      <c r="E199" s="171">
        <v>2009</v>
      </c>
      <c r="F199">
        <v>128</v>
      </c>
      <c r="G199" s="144">
        <v>21.823281479999999</v>
      </c>
      <c r="H199" s="144">
        <v>6.3785671950000005</v>
      </c>
      <c r="I199" s="144"/>
      <c r="J199" s="144">
        <v>20.703242175</v>
      </c>
      <c r="K199" s="144">
        <v>9.8423186399999985</v>
      </c>
      <c r="L199" s="144">
        <v>9.7314201600000025</v>
      </c>
      <c r="M199" s="144">
        <v>1.4420140350000004</v>
      </c>
      <c r="N199" s="83"/>
      <c r="O199" s="83"/>
      <c r="P199" s="83"/>
      <c r="Q199" s="230">
        <f t="shared" si="128"/>
        <v>69.920843684999994</v>
      </c>
      <c r="R199" s="52">
        <f t="shared" si="133"/>
        <v>0.70072325205818209</v>
      </c>
      <c r="S199" s="52">
        <f t="shared" si="134"/>
        <v>1.4569584766321888</v>
      </c>
      <c r="T199" s="52">
        <f t="shared" si="135"/>
        <v>1.3817895056235121</v>
      </c>
      <c r="U199" s="52">
        <f t="shared" si="136"/>
        <v>0.11191201930002856</v>
      </c>
      <c r="V199" s="52">
        <f t="shared" si="137"/>
        <v>1.3931602982394706</v>
      </c>
      <c r="W199" s="52">
        <f t="shared" si="138"/>
        <v>14.415072076036406</v>
      </c>
      <c r="X199" s="52">
        <f t="shared" si="139"/>
        <v>134.96705927300269</v>
      </c>
      <c r="Y199" s="52">
        <f t="shared" si="140"/>
        <v>1.030641061535269</v>
      </c>
      <c r="Z199" s="52">
        <f t="shared" si="141"/>
        <v>1.0273295458534342</v>
      </c>
      <c r="AA199" s="52">
        <f t="shared" si="142"/>
        <v>1.025264986460382</v>
      </c>
      <c r="AB199" s="52">
        <f t="shared" si="143"/>
        <v>1.0248647512476023</v>
      </c>
      <c r="AC199" s="52">
        <f t="shared" si="144"/>
        <v>0.5668281461183573</v>
      </c>
      <c r="AD199" s="52">
        <f t="shared" si="145"/>
        <v>0.56798118859397739</v>
      </c>
      <c r="AE199" s="52">
        <f t="shared" si="146"/>
        <v>0.54266059464239425</v>
      </c>
      <c r="AF199" s="52">
        <f t="shared" si="147"/>
        <v>0.37931075298136974</v>
      </c>
      <c r="AG199" s="52">
        <f t="shared" si="148"/>
        <v>0.36</v>
      </c>
      <c r="AH199" s="52">
        <f t="shared" si="149"/>
        <v>0.36965537649068486</v>
      </c>
      <c r="AI199" s="64" t="s">
        <v>152</v>
      </c>
      <c r="AJ199" s="63"/>
      <c r="AK199" s="63"/>
      <c r="AL199" s="45">
        <f t="shared" si="150"/>
        <v>128</v>
      </c>
      <c r="AM199" s="65"/>
      <c r="AN199" s="145" t="e">
        <f>#REF!</f>
        <v>#REF!</v>
      </c>
      <c r="AO199" s="149"/>
      <c r="AP199" s="183"/>
      <c r="AQ199" s="149"/>
      <c r="AR199" s="147">
        <f t="shared" si="151"/>
        <v>1</v>
      </c>
      <c r="AS199">
        <v>2</v>
      </c>
      <c r="AT199">
        <v>1</v>
      </c>
      <c r="AU199">
        <v>1</v>
      </c>
      <c r="AV199">
        <v>0</v>
      </c>
      <c r="AW199">
        <v>0</v>
      </c>
      <c r="AX199">
        <v>0</v>
      </c>
      <c r="AY199" s="229"/>
      <c r="AZ199" s="229"/>
      <c r="BA199" s="229"/>
      <c r="BB199" s="63"/>
      <c r="BC199">
        <v>23</v>
      </c>
      <c r="BD199">
        <v>11</v>
      </c>
      <c r="BE199">
        <v>1</v>
      </c>
      <c r="BF199" s="57">
        <v>2</v>
      </c>
      <c r="BG199" s="57">
        <v>2</v>
      </c>
      <c r="BH199" s="57">
        <v>3</v>
      </c>
      <c r="BI199" s="57">
        <v>11.3</v>
      </c>
      <c r="BJ199" s="189">
        <f t="shared" si="175"/>
        <v>105</v>
      </c>
      <c r="BK199" s="173">
        <f t="shared" si="176"/>
        <v>128</v>
      </c>
      <c r="BL199" s="88">
        <v>9</v>
      </c>
      <c r="BM199" s="63">
        <v>10</v>
      </c>
      <c r="BN199" s="63"/>
      <c r="BO199" s="63"/>
      <c r="BP199" s="63"/>
      <c r="BQ199" s="63"/>
      <c r="BR199" s="63"/>
      <c r="BS199" s="63"/>
      <c r="BT199" s="63"/>
      <c r="BU199" s="63"/>
      <c r="BV199" s="63"/>
      <c r="BW199" s="63"/>
      <c r="BX199" s="63"/>
      <c r="BY199" s="63"/>
      <c r="BZ199" s="63"/>
      <c r="CA199" s="95"/>
      <c r="CB199" s="94"/>
      <c r="CC199" s="94"/>
      <c r="CD199" s="94"/>
      <c r="CE199" s="94"/>
      <c r="CF199" s="94"/>
      <c r="CG199" s="94"/>
      <c r="CH199" s="94"/>
      <c r="CI199" s="94"/>
      <c r="CJ199" s="94"/>
      <c r="CK199" s="94"/>
      <c r="CL199" s="94"/>
      <c r="CM199" s="63"/>
      <c r="CN199" s="63"/>
      <c r="CO199" s="63"/>
      <c r="CP199" s="88"/>
      <c r="CQ199" s="88"/>
      <c r="CR199" s="63"/>
      <c r="CS199" s="63"/>
      <c r="CT199" s="63"/>
      <c r="CU199" s="63"/>
      <c r="CV199" s="88"/>
      <c r="CW199" s="63"/>
      <c r="CX199" s="63"/>
      <c r="CY199" s="63"/>
      <c r="CZ199" s="63"/>
      <c r="DA199" s="88"/>
      <c r="DB199" s="63"/>
      <c r="DC199" s="63"/>
      <c r="DD199" s="63"/>
      <c r="DE199" s="63"/>
      <c r="DF199" s="131"/>
      <c r="DG199" s="254">
        <f t="shared" si="152"/>
        <v>240</v>
      </c>
      <c r="DH199" s="254" t="str">
        <f t="shared" si="153"/>
        <v>Control</v>
      </c>
      <c r="DI199" s="254">
        <f t="shared" si="154"/>
        <v>105</v>
      </c>
      <c r="DJ199" s="254">
        <f t="shared" si="155"/>
        <v>128</v>
      </c>
      <c r="DK199" s="121">
        <f t="shared" si="156"/>
        <v>14.569584766321888</v>
      </c>
      <c r="DL199" s="121">
        <f t="shared" si="157"/>
        <v>3.5036162602909107</v>
      </c>
      <c r="DM199" s="121">
        <f t="shared" si="158"/>
        <v>20.726842584352681</v>
      </c>
      <c r="DN199" s="121">
        <f t="shared" si="159"/>
        <v>0.92778763546002219</v>
      </c>
      <c r="DO199" s="121">
        <f t="shared" si="160"/>
        <v>5.5172500788794387</v>
      </c>
      <c r="DP199" s="121">
        <f t="shared" si="161"/>
        <v>3.2989454610168685</v>
      </c>
      <c r="DQ199" s="121">
        <f t="shared" si="162"/>
        <v>7.6838168068593449</v>
      </c>
      <c r="DR199" s="121">
        <f t="shared" si="163"/>
        <v>0</v>
      </c>
      <c r="DS199" s="121">
        <f t="shared" si="164"/>
        <v>0</v>
      </c>
      <c r="DT199" s="121">
        <f t="shared" si="165"/>
        <v>0</v>
      </c>
      <c r="DU199" s="121">
        <f t="shared" si="166"/>
        <v>0</v>
      </c>
      <c r="DV199" s="122">
        <f t="shared" si="167"/>
        <v>0.5</v>
      </c>
      <c r="DW199" s="157"/>
      <c r="DX199" s="157">
        <f t="shared" si="168"/>
        <v>240</v>
      </c>
      <c r="DY199" s="157">
        <f t="shared" si="129"/>
        <v>328</v>
      </c>
      <c r="DZ199" s="238" t="e">
        <f>#REF!</f>
        <v>#REF!</v>
      </c>
      <c r="EN199" s="50">
        <f t="shared" si="169"/>
        <v>0.3342362804878049</v>
      </c>
      <c r="EO199" s="50">
        <f t="shared" si="170"/>
        <v>3.0602134146341462</v>
      </c>
      <c r="EP199" s="55">
        <f t="shared" si="171"/>
        <v>1.475609756097561</v>
      </c>
      <c r="EQ199" s="50">
        <f>4.656*AR199*(((BL199/2.54)^2)+((BM199/2.54)^2)+((BN199/2.54)^2)+((BO199)/2.54^2)+((BP199/2.54)^2)+((BQ199/2.54)^2)+((BR199/2.54)^2)+((BS199/2.54)^2)+((BT199/2.54)^2)+((BU199/2.54)^2)+((BV199/2.54)^2)+((BW199/2.54)^2)+((BX199/2.54)^2)+((BY199/2.54)^2)+((BZ199/2.54)^2))/(BI199*3.28)</f>
        <v>3.5242915294809651</v>
      </c>
      <c r="ER199" s="50">
        <f>3.492*AR199*((CA199/2.54)^2 + (CB199/2.54)^2 + (CC199/2.54)^2 + (CD199/2.54)^2 + (CE199/2.54)^2 + (CF199/2.54)^2 + (CG199/2.54)^2 +(CH199/2.54)^2 +(CI199/2.54)^2 + (CJ199/2.54)^2 +(CK199/2.54)^2 + (CL199/2.54)^2 +(CM199/2.54)^2 + (CN199/2.54)^2 + (CO199/2.54)^2)/(BI199*3.28)</f>
        <v>0</v>
      </c>
      <c r="ES199" s="50">
        <f t="shared" si="130"/>
        <v>0</v>
      </c>
      <c r="ET199" s="50">
        <f t="shared" si="131"/>
        <v>0</v>
      </c>
      <c r="EU199" s="50">
        <f t="shared" si="132"/>
        <v>0</v>
      </c>
      <c r="EV199" s="56">
        <f t="shared" si="172"/>
        <v>4.8700594512195119</v>
      </c>
      <c r="EW199" s="56">
        <f t="shared" si="173"/>
        <v>3.5242915294809651</v>
      </c>
      <c r="EX199" s="56">
        <f t="shared" si="177"/>
        <v>6.5563131448448502</v>
      </c>
      <c r="EY199" s="56">
        <f t="shared" si="178"/>
        <v>1.5766273171309098</v>
      </c>
      <c r="EZ199" s="56">
        <f t="shared" si="174"/>
        <v>8.3943509807004766</v>
      </c>
      <c r="FA199" s="56"/>
      <c r="FB199" s="56"/>
      <c r="FC199" s="56"/>
      <c r="FD199" s="54"/>
    </row>
    <row r="200" spans="1:160" ht="18" customHeight="1">
      <c r="B200">
        <v>240</v>
      </c>
      <c r="C200" s="57" t="s">
        <v>278</v>
      </c>
      <c r="D200">
        <v>105</v>
      </c>
      <c r="E200" s="171">
        <v>2009</v>
      </c>
      <c r="F200">
        <v>328</v>
      </c>
      <c r="G200" s="144">
        <v>21.823281479999999</v>
      </c>
      <c r="H200" s="144">
        <v>6.3785671950000005</v>
      </c>
      <c r="I200" s="144"/>
      <c r="J200" s="144">
        <v>20.703242175</v>
      </c>
      <c r="K200" s="144">
        <v>9.8423186399999985</v>
      </c>
      <c r="L200" s="144">
        <v>9.7314201600000025</v>
      </c>
      <c r="M200" s="144">
        <v>1.4420140350000004</v>
      </c>
      <c r="N200" s="83"/>
      <c r="O200" s="83"/>
      <c r="P200" s="83"/>
      <c r="Q200" s="230">
        <f t="shared" si="128"/>
        <v>69.920843684999994</v>
      </c>
      <c r="R200" s="52">
        <f t="shared" si="133"/>
        <v>0.70072325205818209</v>
      </c>
      <c r="S200" s="52">
        <f t="shared" si="134"/>
        <v>1.4569584766321888</v>
      </c>
      <c r="T200" s="52">
        <f t="shared" si="135"/>
        <v>1.3817895056235121</v>
      </c>
      <c r="U200" s="52">
        <f t="shared" si="136"/>
        <v>0.11191201930002856</v>
      </c>
      <c r="V200" s="52">
        <f t="shared" si="137"/>
        <v>1.3931602982394706</v>
      </c>
      <c r="W200" s="52">
        <f t="shared" si="138"/>
        <v>14.415072076036406</v>
      </c>
      <c r="X200" s="52">
        <f t="shared" si="139"/>
        <v>134.96705927300269</v>
      </c>
      <c r="Y200" s="52">
        <f t="shared" si="140"/>
        <v>1.030641061535269</v>
      </c>
      <c r="Z200" s="52">
        <f t="shared" si="141"/>
        <v>1.0273295458534342</v>
      </c>
      <c r="AA200" s="52">
        <f t="shared" si="142"/>
        <v>1.025264986460382</v>
      </c>
      <c r="AB200" s="52">
        <f t="shared" si="143"/>
        <v>1.0248647512476023</v>
      </c>
      <c r="AC200" s="52">
        <f t="shared" si="144"/>
        <v>0.5668281461183573</v>
      </c>
      <c r="AD200" s="52">
        <f t="shared" si="145"/>
        <v>0.56798118859397739</v>
      </c>
      <c r="AE200" s="52">
        <f t="shared" si="146"/>
        <v>0.54266059464239425</v>
      </c>
      <c r="AF200" s="52">
        <f t="shared" si="147"/>
        <v>0.37931075298136974</v>
      </c>
      <c r="AG200" s="52">
        <f t="shared" si="148"/>
        <v>0.36</v>
      </c>
      <c r="AH200" s="52">
        <f t="shared" si="149"/>
        <v>0.36965537649068486</v>
      </c>
      <c r="AI200" s="64" t="s">
        <v>152</v>
      </c>
      <c r="AJ200" s="63"/>
      <c r="AK200" s="63"/>
      <c r="AL200" s="45">
        <f t="shared" si="150"/>
        <v>328</v>
      </c>
      <c r="AM200" s="65"/>
      <c r="AN200" s="145" t="e">
        <f>#REF!</f>
        <v>#REF!</v>
      </c>
      <c r="AO200" s="149"/>
      <c r="AP200" s="183"/>
      <c r="AQ200" s="149"/>
      <c r="AR200" s="147">
        <f t="shared" si="151"/>
        <v>1</v>
      </c>
      <c r="AS200">
        <v>4</v>
      </c>
      <c r="AT200">
        <v>1</v>
      </c>
      <c r="AU200">
        <v>2</v>
      </c>
      <c r="AV200">
        <v>9</v>
      </c>
      <c r="AW200">
        <v>6</v>
      </c>
      <c r="AX200">
        <v>6</v>
      </c>
      <c r="AY200" s="229"/>
      <c r="AZ200" s="229"/>
      <c r="BA200" s="229"/>
      <c r="BB200" s="63"/>
      <c r="BC200">
        <v>21</v>
      </c>
      <c r="BD200">
        <v>3</v>
      </c>
      <c r="BE200">
        <v>2</v>
      </c>
      <c r="BF200" s="57">
        <v>2</v>
      </c>
      <c r="BG200" s="57">
        <v>2</v>
      </c>
      <c r="BH200" s="57">
        <v>3</v>
      </c>
      <c r="BI200" s="57">
        <v>11.3</v>
      </c>
      <c r="BJ200" s="189">
        <f t="shared" si="175"/>
        <v>105</v>
      </c>
      <c r="BK200" s="173">
        <f t="shared" si="176"/>
        <v>328</v>
      </c>
      <c r="BL200" s="88"/>
      <c r="BM200" s="63"/>
      <c r="BN200" s="63"/>
      <c r="BO200" s="63"/>
      <c r="BP200" s="63"/>
      <c r="BQ200" s="63"/>
      <c r="BR200" s="63"/>
      <c r="BS200" s="63"/>
      <c r="BT200" s="63"/>
      <c r="BU200" s="63"/>
      <c r="BV200" s="63"/>
      <c r="BW200" s="63"/>
      <c r="BX200" s="63"/>
      <c r="BY200" s="63"/>
      <c r="BZ200" s="63"/>
      <c r="CA200" s="95"/>
      <c r="CB200" s="94"/>
      <c r="CC200" s="94"/>
      <c r="CD200" s="94"/>
      <c r="CE200" s="94"/>
      <c r="CF200" s="94"/>
      <c r="CG200" s="94"/>
      <c r="CH200" s="94"/>
      <c r="CI200" s="94"/>
      <c r="CJ200" s="94"/>
      <c r="CK200" s="94"/>
      <c r="CL200" s="94"/>
      <c r="CM200" s="63"/>
      <c r="CN200" s="63"/>
      <c r="CO200" s="63"/>
      <c r="CP200" s="88"/>
      <c r="CQ200" s="88"/>
      <c r="CR200" s="63"/>
      <c r="CS200" s="63"/>
      <c r="CT200" s="63"/>
      <c r="CU200" s="63"/>
      <c r="CV200" s="88"/>
      <c r="CW200" s="63"/>
      <c r="CX200" s="63"/>
      <c r="CY200" s="63"/>
      <c r="CZ200" s="63"/>
      <c r="DA200" s="88"/>
      <c r="DB200" s="63"/>
      <c r="DC200" s="63"/>
      <c r="DD200" s="63"/>
      <c r="DE200" s="63"/>
      <c r="DF200" s="131"/>
      <c r="DG200" s="254">
        <f t="shared" si="152"/>
        <v>240</v>
      </c>
      <c r="DH200" s="254" t="str">
        <f t="shared" si="153"/>
        <v>Control</v>
      </c>
      <c r="DI200" s="254">
        <f t="shared" si="154"/>
        <v>105</v>
      </c>
      <c r="DJ200" s="254">
        <f t="shared" si="155"/>
        <v>328</v>
      </c>
      <c r="DK200" s="121">
        <f t="shared" si="156"/>
        <v>94.702300981092264</v>
      </c>
      <c r="DL200" s="121">
        <f t="shared" si="157"/>
        <v>24.525313822036374</v>
      </c>
      <c r="DM200" s="121">
        <f t="shared" si="158"/>
        <v>138.17895056235119</v>
      </c>
      <c r="DN200" s="121">
        <f t="shared" si="159"/>
        <v>0.84711044976784633</v>
      </c>
      <c r="DO200" s="121">
        <f t="shared" si="160"/>
        <v>1.5047045669671197</v>
      </c>
      <c r="DP200" s="121">
        <f t="shared" si="161"/>
        <v>6.5978909220337369</v>
      </c>
      <c r="DQ200" s="121">
        <f t="shared" si="162"/>
        <v>0</v>
      </c>
      <c r="DR200" s="121">
        <f t="shared" si="163"/>
        <v>0</v>
      </c>
      <c r="DS200" s="121">
        <f t="shared" si="164"/>
        <v>0</v>
      </c>
      <c r="DT200" s="121">
        <f t="shared" si="165"/>
        <v>0</v>
      </c>
      <c r="DU200" s="121">
        <f t="shared" si="166"/>
        <v>0</v>
      </c>
      <c r="DV200" s="122">
        <f t="shared" si="167"/>
        <v>4</v>
      </c>
      <c r="DW200" s="157"/>
      <c r="DX200" s="157">
        <f t="shared" si="168"/>
        <v>240</v>
      </c>
      <c r="DY200" s="157">
        <f t="shared" si="129"/>
        <v>71</v>
      </c>
      <c r="DZ200" s="238" t="e">
        <f>#REF!</f>
        <v>#REF!</v>
      </c>
      <c r="EN200" s="50"/>
      <c r="EO200" s="50"/>
      <c r="EP200" s="55"/>
      <c r="EQ200" s="50"/>
      <c r="ER200" s="50"/>
      <c r="ES200" s="50">
        <f t="shared" si="130"/>
        <v>0</v>
      </c>
      <c r="ET200" s="50">
        <f t="shared" si="131"/>
        <v>0</v>
      </c>
      <c r="EU200" s="50">
        <f t="shared" si="132"/>
        <v>0</v>
      </c>
      <c r="EV200" s="56"/>
      <c r="EW200" s="56"/>
      <c r="EX200" s="56">
        <f t="shared" si="177"/>
        <v>42.616035441491519</v>
      </c>
      <c r="EY200" s="56">
        <f t="shared" si="178"/>
        <v>11.036391219916368</v>
      </c>
      <c r="EZ200" s="56"/>
      <c r="FA200" s="56"/>
      <c r="FB200" s="56"/>
      <c r="FC200" s="56"/>
      <c r="FD200" s="54"/>
    </row>
    <row r="201" spans="1:160" ht="18" customHeight="1">
      <c r="B201">
        <v>240</v>
      </c>
      <c r="C201" s="57" t="s">
        <v>278</v>
      </c>
      <c r="D201">
        <v>106</v>
      </c>
      <c r="E201" s="171">
        <v>2009</v>
      </c>
      <c r="F201">
        <v>71</v>
      </c>
      <c r="G201" s="144">
        <v>45.80869062</v>
      </c>
      <c r="H201" s="144">
        <v>37.303613655000007</v>
      </c>
      <c r="I201" s="144"/>
      <c r="J201" s="144"/>
      <c r="K201" s="144"/>
      <c r="L201" s="144"/>
      <c r="M201" s="144"/>
      <c r="N201" s="83"/>
      <c r="O201" s="83"/>
      <c r="P201" s="83"/>
      <c r="Q201" s="230">
        <f t="shared" si="128"/>
        <v>83.112304275000014</v>
      </c>
      <c r="R201" s="52">
        <f t="shared" si="133"/>
        <v>1.1514364450555357</v>
      </c>
      <c r="S201" s="52">
        <f t="shared" si="134"/>
        <v>1.5884669109456597</v>
      </c>
      <c r="T201" s="52">
        <f t="shared" si="135"/>
        <v>1.6132927121465013</v>
      </c>
      <c r="U201" s="52">
        <f t="shared" si="136"/>
        <v>8.4488338276793612E-2</v>
      </c>
      <c r="V201" s="52">
        <f t="shared" si="137"/>
        <v>1.2796049555088573</v>
      </c>
      <c r="W201" s="52">
        <f t="shared" si="138"/>
        <v>15.702736229480504</v>
      </c>
      <c r="X201" s="52">
        <f t="shared" si="139"/>
        <v>122.94592636901956</v>
      </c>
      <c r="Y201" s="52">
        <f t="shared" si="140"/>
        <v>1.0255116617232063</v>
      </c>
      <c r="Z201" s="52">
        <f t="shared" si="141"/>
        <v>1.02</v>
      </c>
      <c r="AA201" s="52">
        <f t="shared" si="142"/>
        <v>1.0244883382767935</v>
      </c>
      <c r="AB201" s="52">
        <f t="shared" si="143"/>
        <v>1.032441691383968</v>
      </c>
      <c r="AC201" s="52">
        <f t="shared" si="144"/>
        <v>0.55693002966076166</v>
      </c>
      <c r="AD201" s="52">
        <f t="shared" si="145"/>
        <v>0.54</v>
      </c>
      <c r="AE201" s="52">
        <f t="shared" si="146"/>
        <v>0.56102332344641281</v>
      </c>
      <c r="AF201" s="52">
        <f t="shared" si="147"/>
        <v>0.36039504449114246</v>
      </c>
      <c r="AG201" s="52">
        <f t="shared" si="148"/>
        <v>0.36</v>
      </c>
      <c r="AH201" s="52">
        <f t="shared" si="149"/>
        <v>0.36019752224557122</v>
      </c>
      <c r="AI201" s="64" t="s">
        <v>152</v>
      </c>
      <c r="AJ201" s="63"/>
      <c r="AK201" s="63"/>
      <c r="AL201" s="45">
        <f t="shared" si="150"/>
        <v>71</v>
      </c>
      <c r="AM201" s="65"/>
      <c r="AN201" s="145" t="e">
        <f>#REF!</f>
        <v>#REF!</v>
      </c>
      <c r="AO201" s="149"/>
      <c r="AP201" s="183"/>
      <c r="AQ201" s="149"/>
      <c r="AR201" s="147">
        <f t="shared" si="151"/>
        <v>1</v>
      </c>
      <c r="AS201">
        <v>6</v>
      </c>
      <c r="AT201">
        <v>0</v>
      </c>
      <c r="AU201">
        <v>3</v>
      </c>
      <c r="AV201">
        <v>10</v>
      </c>
      <c r="AW201">
        <v>0</v>
      </c>
      <c r="AX201">
        <v>7</v>
      </c>
      <c r="AY201" s="229"/>
      <c r="AZ201" s="229"/>
      <c r="BA201" s="229"/>
      <c r="BB201" s="63"/>
      <c r="BC201">
        <v>33</v>
      </c>
      <c r="BD201">
        <v>15</v>
      </c>
      <c r="BE201">
        <v>3</v>
      </c>
      <c r="BF201" s="57">
        <v>2</v>
      </c>
      <c r="BG201" s="57">
        <v>2</v>
      </c>
      <c r="BH201" s="57">
        <v>3</v>
      </c>
      <c r="BI201" s="57">
        <v>11.3</v>
      </c>
      <c r="BJ201" s="189">
        <f t="shared" si="175"/>
        <v>106</v>
      </c>
      <c r="BK201" s="173">
        <f t="shared" si="176"/>
        <v>71</v>
      </c>
      <c r="BL201" s="88">
        <v>9</v>
      </c>
      <c r="BM201" s="63">
        <v>15</v>
      </c>
      <c r="BN201" s="63"/>
      <c r="BO201" s="63"/>
      <c r="BP201" s="63"/>
      <c r="BQ201" s="63"/>
      <c r="BR201" s="63"/>
      <c r="BS201" s="63"/>
      <c r="BT201" s="63"/>
      <c r="BU201" s="63"/>
      <c r="BV201" s="63"/>
      <c r="BW201" s="63"/>
      <c r="BX201" s="63"/>
      <c r="BY201" s="63"/>
      <c r="BZ201" s="63"/>
      <c r="CA201" s="95"/>
      <c r="CB201" s="94"/>
      <c r="CC201" s="94"/>
      <c r="CD201" s="94"/>
      <c r="CE201" s="94"/>
      <c r="CF201" s="94"/>
      <c r="CG201" s="94"/>
      <c r="CH201" s="94"/>
      <c r="CI201" s="94"/>
      <c r="CJ201" s="94"/>
      <c r="CK201" s="94"/>
      <c r="CL201" s="94"/>
      <c r="CM201" s="63"/>
      <c r="CN201" s="63"/>
      <c r="CO201" s="63"/>
      <c r="CP201" s="88"/>
      <c r="CQ201" s="88"/>
      <c r="CR201" s="63"/>
      <c r="CS201" s="63"/>
      <c r="CT201" s="63"/>
      <c r="CU201" s="63"/>
      <c r="CV201" s="88"/>
      <c r="CW201" s="63"/>
      <c r="CX201" s="63"/>
      <c r="CY201" s="63"/>
      <c r="CZ201" s="63"/>
      <c r="DA201" s="88"/>
      <c r="DB201" s="63"/>
      <c r="DC201" s="63"/>
      <c r="DD201" s="63"/>
      <c r="DE201" s="63"/>
      <c r="DF201" s="131"/>
      <c r="DG201" s="254">
        <f t="shared" si="152"/>
        <v>240</v>
      </c>
      <c r="DH201" s="254" t="str">
        <f t="shared" si="153"/>
        <v>Control</v>
      </c>
      <c r="DI201" s="254">
        <f t="shared" si="154"/>
        <v>106</v>
      </c>
      <c r="DJ201" s="254">
        <f t="shared" si="155"/>
        <v>71</v>
      </c>
      <c r="DK201" s="121">
        <f t="shared" si="156"/>
        <v>127.07735287565278</v>
      </c>
      <c r="DL201" s="121">
        <f t="shared" si="157"/>
        <v>0</v>
      </c>
      <c r="DM201" s="121">
        <f t="shared" si="158"/>
        <v>129.0634169717201</v>
      </c>
      <c r="DN201" s="121">
        <f t="shared" si="159"/>
        <v>0.98251029880739371</v>
      </c>
      <c r="DO201" s="121">
        <f t="shared" si="160"/>
        <v>6.5229833198695486</v>
      </c>
      <c r="DP201" s="121">
        <f t="shared" si="161"/>
        <v>11.137261863008073</v>
      </c>
      <c r="DQ201" s="121">
        <f t="shared" si="162"/>
        <v>12.43376019428962</v>
      </c>
      <c r="DR201" s="121">
        <f t="shared" si="163"/>
        <v>0</v>
      </c>
      <c r="DS201" s="121">
        <f t="shared" si="164"/>
        <v>0</v>
      </c>
      <c r="DT201" s="121">
        <f t="shared" si="165"/>
        <v>0</v>
      </c>
      <c r="DU201" s="121">
        <f t="shared" si="166"/>
        <v>0</v>
      </c>
      <c r="DV201" s="122">
        <f t="shared" si="167"/>
        <v>5</v>
      </c>
      <c r="DW201" s="157"/>
      <c r="DX201" s="157">
        <f t="shared" si="168"/>
        <v>240</v>
      </c>
      <c r="DY201" s="157">
        <f t="shared" si="129"/>
        <v>168</v>
      </c>
      <c r="DZ201" s="238" t="e">
        <f>#REF!</f>
        <v>#REF!</v>
      </c>
      <c r="EN201" s="50">
        <f t="shared" si="169"/>
        <v>0.47955640243902442</v>
      </c>
      <c r="EO201" s="50">
        <f t="shared" si="170"/>
        <v>4.1730182926829267</v>
      </c>
      <c r="EP201" s="55">
        <f t="shared" si="171"/>
        <v>4.4268292682926829</v>
      </c>
      <c r="EQ201" s="50">
        <f>4.656*AR201*(((BL201/2.54)^2)+((BM201/2.54)^2)+((BN201/2.54)^2)+((BO201)/2.54^2)+((BP201/2.54)^2)+((BQ201/2.54)^2)+((BR201/2.54)^2)+((BS201/2.54)^2)+((BT201/2.54)^2)+((BU201/2.54)^2)+((BV201/2.54)^2)+((BW201/2.54)^2)+((BX201/2.54)^2)+((BY201/2.54)^2)+((BZ201/2.54)^2))/(BI201*3.28)</f>
        <v>5.9581945194540076</v>
      </c>
      <c r="ER201" s="50">
        <f>3.492*AR201*((CA201/2.54)^2 + (CB201/2.54)^2 + (CC201/2.54)^2 + (CD201/2.54)^2 + (CE201/2.54)^2 + (CF201/2.54)^2 + (CG201/2.54)^2 +(CH201/2.54)^2 +(CI201/2.54)^2 + (CJ201/2.54)^2 +(CK201/2.54)^2 + (CL201/2.54)^2 +(CM201/2.54)^2 + (CN201/2.54)^2 + (CO201/2.54)^2)/(BI201*3.28)</f>
        <v>0</v>
      </c>
      <c r="ES201" s="50">
        <f t="shared" si="130"/>
        <v>0</v>
      </c>
      <c r="ET201" s="50">
        <f t="shared" si="131"/>
        <v>0</v>
      </c>
      <c r="EU201" s="50">
        <f t="shared" si="132"/>
        <v>0</v>
      </c>
      <c r="EV201" s="56">
        <f t="shared" si="172"/>
        <v>9.0794039634146344</v>
      </c>
      <c r="EW201" s="56">
        <f t="shared" si="173"/>
        <v>5.9581945194540076</v>
      </c>
      <c r="EX201" s="56">
        <f t="shared" si="177"/>
        <v>57.184808794043754</v>
      </c>
      <c r="EY201" s="56">
        <f t="shared" si="178"/>
        <v>0</v>
      </c>
      <c r="EZ201" s="56">
        <f t="shared" si="174"/>
        <v>15.037598482868642</v>
      </c>
      <c r="FA201" s="56"/>
      <c r="FB201" s="56"/>
      <c r="FC201" s="56"/>
      <c r="FD201" s="54"/>
    </row>
    <row r="202" spans="1:160" ht="18" customHeight="1">
      <c r="B202">
        <v>240</v>
      </c>
      <c r="C202" s="57" t="s">
        <v>278</v>
      </c>
      <c r="D202">
        <v>106</v>
      </c>
      <c r="E202" s="171">
        <v>2009</v>
      </c>
      <c r="F202">
        <v>168</v>
      </c>
      <c r="G202" s="144">
        <v>45.80869062</v>
      </c>
      <c r="H202" s="144">
        <v>37.303613655000007</v>
      </c>
      <c r="I202" s="144"/>
      <c r="J202" s="144"/>
      <c r="K202" s="144"/>
      <c r="L202" s="144"/>
      <c r="M202" s="144"/>
      <c r="N202" s="83"/>
      <c r="O202" s="83"/>
      <c r="P202" s="83"/>
      <c r="Q202" s="230">
        <f t="shared" si="128"/>
        <v>83.112304275000014</v>
      </c>
      <c r="R202" s="52">
        <f t="shared" si="133"/>
        <v>1.1514364450555357</v>
      </c>
      <c r="S202" s="52">
        <f t="shared" si="134"/>
        <v>1.5884669109456597</v>
      </c>
      <c r="T202" s="52">
        <f t="shared" si="135"/>
        <v>1.6132927121465013</v>
      </c>
      <c r="U202" s="52">
        <f t="shared" si="136"/>
        <v>8.4488338276793612E-2</v>
      </c>
      <c r="V202" s="52">
        <f t="shared" si="137"/>
        <v>1.2796049555088573</v>
      </c>
      <c r="W202" s="52">
        <f t="shared" si="138"/>
        <v>15.702736229480504</v>
      </c>
      <c r="X202" s="52">
        <f t="shared" si="139"/>
        <v>122.94592636901956</v>
      </c>
      <c r="Y202" s="52">
        <f t="shared" si="140"/>
        <v>1.0255116617232063</v>
      </c>
      <c r="Z202" s="52">
        <f t="shared" si="141"/>
        <v>1.02</v>
      </c>
      <c r="AA202" s="52">
        <f t="shared" si="142"/>
        <v>1.0244883382767935</v>
      </c>
      <c r="AB202" s="52">
        <f t="shared" si="143"/>
        <v>1.032441691383968</v>
      </c>
      <c r="AC202" s="52">
        <f t="shared" si="144"/>
        <v>0.55693002966076166</v>
      </c>
      <c r="AD202" s="52">
        <f t="shared" si="145"/>
        <v>0.54</v>
      </c>
      <c r="AE202" s="52">
        <f t="shared" si="146"/>
        <v>0.56102332344641281</v>
      </c>
      <c r="AF202" s="52">
        <f t="shared" si="147"/>
        <v>0.36039504449114246</v>
      </c>
      <c r="AG202" s="52">
        <f t="shared" si="148"/>
        <v>0.36</v>
      </c>
      <c r="AH202" s="52">
        <f t="shared" si="149"/>
        <v>0.36019752224557122</v>
      </c>
      <c r="AI202" s="64" t="s">
        <v>152</v>
      </c>
      <c r="AJ202" s="63"/>
      <c r="AK202" s="63"/>
      <c r="AL202" s="45">
        <f t="shared" si="150"/>
        <v>168</v>
      </c>
      <c r="AM202" s="65"/>
      <c r="AN202" s="145" t="e">
        <f>#REF!</f>
        <v>#REF!</v>
      </c>
      <c r="AO202" s="149"/>
      <c r="AP202" s="183"/>
      <c r="AQ202" s="149"/>
      <c r="AR202" s="147">
        <f t="shared" si="151"/>
        <v>1</v>
      </c>
      <c r="AS202">
        <v>8</v>
      </c>
      <c r="AT202">
        <v>0</v>
      </c>
      <c r="AU202">
        <v>15</v>
      </c>
      <c r="AV202">
        <v>5</v>
      </c>
      <c r="AW202">
        <v>0</v>
      </c>
      <c r="AX202">
        <v>1</v>
      </c>
      <c r="AY202" s="229"/>
      <c r="AZ202" s="229"/>
      <c r="BA202" s="229"/>
      <c r="BB202" s="63"/>
      <c r="BC202">
        <v>15</v>
      </c>
      <c r="BD202">
        <v>3</v>
      </c>
      <c r="BE202">
        <v>0</v>
      </c>
      <c r="BF202" s="57">
        <v>2</v>
      </c>
      <c r="BG202" s="57">
        <v>2</v>
      </c>
      <c r="BH202" s="57">
        <v>3</v>
      </c>
      <c r="BI202" s="57">
        <v>11.3</v>
      </c>
      <c r="BJ202" s="189">
        <f t="shared" si="175"/>
        <v>106</v>
      </c>
      <c r="BK202" s="173">
        <f t="shared" si="176"/>
        <v>168</v>
      </c>
      <c r="BL202" s="88">
        <v>11</v>
      </c>
      <c r="BM202" s="63"/>
      <c r="BN202" s="63"/>
      <c r="BO202" s="63"/>
      <c r="BP202" s="63"/>
      <c r="BQ202" s="63"/>
      <c r="BR202" s="63"/>
      <c r="BS202" s="63"/>
      <c r="BT202" s="63"/>
      <c r="BU202" s="63"/>
      <c r="BV202" s="63"/>
      <c r="BW202" s="63"/>
      <c r="BX202" s="63"/>
      <c r="BY202" s="63"/>
      <c r="BZ202" s="63"/>
      <c r="CA202" s="95"/>
      <c r="CB202" s="94"/>
      <c r="CC202" s="94"/>
      <c r="CD202" s="94"/>
      <c r="CE202" s="94"/>
      <c r="CF202" s="94"/>
      <c r="CG202" s="94"/>
      <c r="CH202" s="94"/>
      <c r="CI202" s="94"/>
      <c r="CJ202" s="94"/>
      <c r="CK202" s="94"/>
      <c r="CL202" s="94"/>
      <c r="CM202" s="63"/>
      <c r="CN202" s="63"/>
      <c r="CO202" s="63"/>
      <c r="CP202" s="88"/>
      <c r="CQ202" s="88"/>
      <c r="CR202" s="63"/>
      <c r="CS202" s="63"/>
      <c r="CT202" s="63"/>
      <c r="CU202" s="63"/>
      <c r="CV202" s="88"/>
      <c r="CW202" s="63"/>
      <c r="CX202" s="63"/>
      <c r="CY202" s="63"/>
      <c r="CZ202" s="63"/>
      <c r="DA202" s="88"/>
      <c r="DB202" s="63"/>
      <c r="DC202" s="63"/>
      <c r="DD202" s="63"/>
      <c r="DE202" s="63"/>
      <c r="DF202" s="131"/>
      <c r="DG202" s="254">
        <f t="shared" si="152"/>
        <v>240</v>
      </c>
      <c r="DH202" s="254" t="str">
        <f t="shared" si="153"/>
        <v>Control</v>
      </c>
      <c r="DI202" s="254">
        <f t="shared" si="154"/>
        <v>106</v>
      </c>
      <c r="DJ202" s="254">
        <f t="shared" si="155"/>
        <v>168</v>
      </c>
      <c r="DK202" s="121">
        <f t="shared" si="156"/>
        <v>103.25034921146788</v>
      </c>
      <c r="DL202" s="121">
        <f t="shared" si="157"/>
        <v>0</v>
      </c>
      <c r="DM202" s="121">
        <f t="shared" si="158"/>
        <v>104.8640262895226</v>
      </c>
      <c r="DN202" s="121">
        <f t="shared" si="159"/>
        <v>0.44659559036699714</v>
      </c>
      <c r="DO202" s="121">
        <f t="shared" si="160"/>
        <v>1.3045966639739095</v>
      </c>
      <c r="DP202" s="121">
        <f t="shared" si="161"/>
        <v>0</v>
      </c>
      <c r="DQ202" s="121">
        <f t="shared" si="162"/>
        <v>4.9166175931668104</v>
      </c>
      <c r="DR202" s="121">
        <f t="shared" si="163"/>
        <v>0</v>
      </c>
      <c r="DS202" s="121">
        <f t="shared" si="164"/>
        <v>0</v>
      </c>
      <c r="DT202" s="121">
        <f t="shared" si="165"/>
        <v>0</v>
      </c>
      <c r="DU202" s="121">
        <f t="shared" si="166"/>
        <v>0</v>
      </c>
      <c r="DV202" s="122">
        <f t="shared" si="167"/>
        <v>8</v>
      </c>
      <c r="DW202" s="157"/>
      <c r="DX202" s="157">
        <f t="shared" si="168"/>
        <v>240</v>
      </c>
      <c r="DY202" s="157">
        <f t="shared" si="129"/>
        <v>109</v>
      </c>
      <c r="DZ202" s="238" t="e">
        <f>#REF!</f>
        <v>#REF!</v>
      </c>
      <c r="EN202" s="50">
        <f t="shared" si="169"/>
        <v>0.2179801829268293</v>
      </c>
      <c r="EO202" s="50">
        <f t="shared" si="170"/>
        <v>0.83460365853658536</v>
      </c>
      <c r="EP202" s="55">
        <f t="shared" si="171"/>
        <v>0</v>
      </c>
      <c r="EQ202" s="50">
        <f>4.656*AR202*(((BL202/2.54)^2)+((BM202/2.54)^2)+((BN202/2.54)^2)+((BO202)/2.54^2)+((BP202/2.54)^2)+((BQ202/2.54)^2)+((BR202/2.54)^2)+((BS202/2.54)^2)+((BT202/2.54)^2)+((BU202/2.54)^2)+((BV202/2.54)^2)+((BW202/2.54)^2)+((BX202/2.54)^2)+((BY202/2.54)^2)+((BZ202/2.54)^2))/(BI202*3.28)</f>
        <v>2.3560180942939053</v>
      </c>
      <c r="ER202" s="50">
        <f>3.492*AR202*((CA202/2.54)^2 + (CB202/2.54)^2 + (CC202/2.54)^2 + (CD202/2.54)^2 + (CE202/2.54)^2 + (CF202/2.54)^2 + (CG202/2.54)^2 +(CH202/2.54)^2 +(CI202/2.54)^2 + (CJ202/2.54)^2 +(CK202/2.54)^2 + (CL202/2.54)^2 +(CM202/2.54)^2 + (CN202/2.54)^2 + (CO202/2.54)^2)/(BI202*3.28)</f>
        <v>0</v>
      </c>
      <c r="ES202" s="50">
        <f t="shared" si="130"/>
        <v>0</v>
      </c>
      <c r="ET202" s="50">
        <f t="shared" si="131"/>
        <v>0</v>
      </c>
      <c r="EU202" s="50">
        <f t="shared" si="132"/>
        <v>0</v>
      </c>
      <c r="EV202" s="56">
        <f t="shared" si="172"/>
        <v>1.0525838414634148</v>
      </c>
      <c r="EW202" s="56">
        <f t="shared" si="173"/>
        <v>2.3560180942939053</v>
      </c>
      <c r="EX202" s="56">
        <f t="shared" si="177"/>
        <v>46.462657145160549</v>
      </c>
      <c r="EY202" s="56">
        <f t="shared" si="178"/>
        <v>0</v>
      </c>
      <c r="EZ202" s="56">
        <f t="shared" si="174"/>
        <v>3.4086019357573201</v>
      </c>
      <c r="FA202" s="56"/>
      <c r="FB202" s="56"/>
      <c r="FC202" s="56"/>
      <c r="FD202" s="54"/>
    </row>
    <row r="203" spans="1:160" ht="18" customHeight="1">
      <c r="B203">
        <v>240</v>
      </c>
      <c r="C203" s="57" t="s">
        <v>278</v>
      </c>
      <c r="D203">
        <v>107</v>
      </c>
      <c r="E203" s="171">
        <v>2009</v>
      </c>
      <c r="F203">
        <v>109</v>
      </c>
      <c r="G203" s="144">
        <v>4.9014261450000003</v>
      </c>
      <c r="H203" s="144">
        <v>10.267534200000004</v>
      </c>
      <c r="I203" s="144"/>
      <c r="J203" s="144">
        <v>1.6399348349999998</v>
      </c>
      <c r="K203" s="144">
        <v>13.138249739999999</v>
      </c>
      <c r="L203" s="144"/>
      <c r="M203" s="144"/>
      <c r="N203" s="83"/>
      <c r="O203" s="83"/>
      <c r="P203" s="83"/>
      <c r="Q203" s="230">
        <f t="shared" si="128"/>
        <v>29.947144920000003</v>
      </c>
      <c r="R203" s="52">
        <f t="shared" si="133"/>
        <v>0.74706848580375462</v>
      </c>
      <c r="S203" s="52">
        <f t="shared" si="134"/>
        <v>1.5142565329479827</v>
      </c>
      <c r="T203" s="52">
        <f t="shared" si="135"/>
        <v>1.4338449749277469</v>
      </c>
      <c r="U203" s="52">
        <f t="shared" si="136"/>
        <v>0.15142618109719955</v>
      </c>
      <c r="V203" s="52">
        <f t="shared" si="137"/>
        <v>1.4021010731763606</v>
      </c>
      <c r="W203" s="52">
        <f t="shared" si="138"/>
        <v>18.258787333004634</v>
      </c>
      <c r="X203" s="52">
        <f t="shared" si="139"/>
        <v>106.02882488237546</v>
      </c>
      <c r="Y203" s="52">
        <f t="shared" si="140"/>
        <v>1.0227319117855325</v>
      </c>
      <c r="Z203" s="52">
        <f t="shared" si="141"/>
        <v>1.0254823654989011</v>
      </c>
      <c r="AA203" s="52">
        <f t="shared" si="142"/>
        <v>1.0239761616898069</v>
      </c>
      <c r="AB203" s="52">
        <f t="shared" si="143"/>
        <v>1.028237979218354</v>
      </c>
      <c r="AC203" s="52">
        <f t="shared" si="144"/>
        <v>0.56263126216240311</v>
      </c>
      <c r="AD203" s="52">
        <f t="shared" si="145"/>
        <v>0.55151234074136235</v>
      </c>
      <c r="AE203" s="52">
        <f t="shared" si="146"/>
        <v>0.52092053328367838</v>
      </c>
      <c r="AF203" s="52">
        <f t="shared" si="147"/>
        <v>0.39197784278962911</v>
      </c>
      <c r="AG203" s="52">
        <f t="shared" si="148"/>
        <v>0.36</v>
      </c>
      <c r="AH203" s="52">
        <f t="shared" si="149"/>
        <v>0.37598892139481455</v>
      </c>
      <c r="AI203" s="64" t="s">
        <v>152</v>
      </c>
      <c r="AJ203" s="63"/>
      <c r="AK203" s="63"/>
      <c r="AL203" s="45">
        <f t="shared" si="150"/>
        <v>109</v>
      </c>
      <c r="AM203" s="65"/>
      <c r="AN203" s="145" t="e">
        <f>#REF!</f>
        <v>#REF!</v>
      </c>
      <c r="AO203" s="149"/>
      <c r="AP203" s="183"/>
      <c r="AQ203" s="149"/>
      <c r="AR203" s="147">
        <f t="shared" si="151"/>
        <v>1</v>
      </c>
      <c r="AS203">
        <v>3</v>
      </c>
      <c r="AT203">
        <v>3</v>
      </c>
      <c r="AU203">
        <v>15</v>
      </c>
      <c r="AV203">
        <v>1</v>
      </c>
      <c r="AW203">
        <v>3</v>
      </c>
      <c r="AX203">
        <v>3</v>
      </c>
      <c r="AY203" s="229"/>
      <c r="AZ203" s="229"/>
      <c r="BA203" s="229"/>
      <c r="BB203" s="63"/>
      <c r="BC203">
        <v>3</v>
      </c>
      <c r="BD203">
        <v>7</v>
      </c>
      <c r="BE203">
        <v>1</v>
      </c>
      <c r="BF203" s="57">
        <v>2</v>
      </c>
      <c r="BG203" s="57">
        <v>2</v>
      </c>
      <c r="BH203" s="57">
        <v>3</v>
      </c>
      <c r="BI203" s="57">
        <v>11.3</v>
      </c>
      <c r="BJ203" s="189">
        <f t="shared" si="175"/>
        <v>107</v>
      </c>
      <c r="BK203" s="173">
        <f t="shared" si="176"/>
        <v>109</v>
      </c>
      <c r="BL203" s="88"/>
      <c r="BM203" s="63"/>
      <c r="BN203" s="63"/>
      <c r="BO203" s="63"/>
      <c r="BP203" s="63"/>
      <c r="BQ203" s="63"/>
      <c r="BR203" s="63"/>
      <c r="BS203" s="63"/>
      <c r="BT203" s="63"/>
      <c r="BU203" s="63"/>
      <c r="BV203" s="63"/>
      <c r="BW203" s="63"/>
      <c r="BX203" s="63"/>
      <c r="BY203" s="63"/>
      <c r="BZ203" s="63"/>
      <c r="CA203" s="95"/>
      <c r="CB203" s="94"/>
      <c r="CC203" s="94"/>
      <c r="CD203" s="94"/>
      <c r="CE203" s="94"/>
      <c r="CF203" s="94"/>
      <c r="CG203" s="94"/>
      <c r="CH203" s="94"/>
      <c r="CI203" s="94"/>
      <c r="CJ203" s="94"/>
      <c r="CK203" s="94"/>
      <c r="CL203" s="94"/>
      <c r="CM203" s="63"/>
      <c r="CN203" s="63"/>
      <c r="CO203" s="63"/>
      <c r="CP203" s="88"/>
      <c r="CQ203" s="88"/>
      <c r="CR203" s="63"/>
      <c r="CS203" s="63"/>
      <c r="CT203" s="63"/>
      <c r="CU203" s="63"/>
      <c r="CV203" s="88"/>
      <c r="CW203" s="63"/>
      <c r="CX203" s="63"/>
      <c r="CY203" s="63"/>
      <c r="CZ203" s="63"/>
      <c r="DA203" s="88"/>
      <c r="DB203" s="63"/>
      <c r="DC203" s="63"/>
      <c r="DD203" s="63"/>
      <c r="DE203" s="63"/>
      <c r="DF203" s="131"/>
      <c r="DG203" s="254">
        <f t="shared" si="152"/>
        <v>240</v>
      </c>
      <c r="DH203" s="254" t="str">
        <f t="shared" si="153"/>
        <v>Control</v>
      </c>
      <c r="DI203" s="254">
        <f t="shared" si="154"/>
        <v>107</v>
      </c>
      <c r="DJ203" s="254">
        <f t="shared" si="155"/>
        <v>109</v>
      </c>
      <c r="DK203" s="121">
        <f t="shared" si="156"/>
        <v>30.285130658959652</v>
      </c>
      <c r="DL203" s="121">
        <f t="shared" si="157"/>
        <v>22.412054574112638</v>
      </c>
      <c r="DM203" s="121">
        <f t="shared" si="158"/>
        <v>71.692248746387349</v>
      </c>
      <c r="DN203" s="121">
        <f t="shared" si="159"/>
        <v>0.1612846571991701</v>
      </c>
      <c r="DO203" s="121">
        <f t="shared" si="160"/>
        <v>3.4248847128105457</v>
      </c>
      <c r="DP203" s="121">
        <f t="shared" si="161"/>
        <v>4.0061495548385464</v>
      </c>
      <c r="DQ203" s="121">
        <f t="shared" si="162"/>
        <v>0</v>
      </c>
      <c r="DR203" s="121">
        <f t="shared" si="163"/>
        <v>0</v>
      </c>
      <c r="DS203" s="121">
        <f t="shared" si="164"/>
        <v>0</v>
      </c>
      <c r="DT203" s="121">
        <f t="shared" si="165"/>
        <v>0</v>
      </c>
      <c r="DU203" s="121">
        <f t="shared" si="166"/>
        <v>0</v>
      </c>
      <c r="DV203" s="122">
        <f t="shared" si="167"/>
        <v>9</v>
      </c>
      <c r="DW203" s="157"/>
      <c r="DX203" s="157">
        <f t="shared" si="168"/>
        <v>240</v>
      </c>
      <c r="DY203" s="157">
        <f t="shared" si="129"/>
        <v>351</v>
      </c>
      <c r="DZ203" s="238" t="e">
        <f>#REF!</f>
        <v>#REF!</v>
      </c>
      <c r="EN203" s="50">
        <f t="shared" si="169"/>
        <v>4.3596036585365851E-2</v>
      </c>
      <c r="EO203" s="50">
        <f t="shared" si="170"/>
        <v>1.9474085365853659</v>
      </c>
      <c r="EP203" s="55">
        <f t="shared" si="171"/>
        <v>1.475609756097561</v>
      </c>
      <c r="EQ203" s="50">
        <f>4.656*AR203*(((BL203/2.54)^2)+((BM203/2.54)^2)+((BN203/2.54)^2)+((BO203)/2.54^2)+((BP203/2.54)^2)+((BQ203/2.54)^2)+((BR203/2.54)^2)+((BS203/2.54)^2)+((BT203/2.54)^2)+((BU203/2.54)^2)+((BV203/2.54)^2)+((BW203/2.54)^2)+((BX203/2.54)^2)+((BY203/2.54)^2)+((BZ203/2.54)^2))/(BI203*3.28)</f>
        <v>0</v>
      </c>
      <c r="ER203" s="50">
        <f>3.492*AR203*((CA203/2.54)^2 + (CB203/2.54)^2 + (CC203/2.54)^2 + (CD203/2.54)^2 + (CE203/2.54)^2 + (CF203/2.54)^2 + (CG203/2.54)^2 +(CH203/2.54)^2 +(CI203/2.54)^2 + (CJ203/2.54)^2 +(CK203/2.54)^2 + (CL203/2.54)^2 +(CM203/2.54)^2 + (CN203/2.54)^2 + (CO203/2.54)^2)/(BI203*3.28)</f>
        <v>0</v>
      </c>
      <c r="ES203" s="50">
        <f t="shared" si="130"/>
        <v>0</v>
      </c>
      <c r="ET203" s="50">
        <f t="shared" si="131"/>
        <v>0</v>
      </c>
      <c r="EU203" s="50">
        <f t="shared" si="132"/>
        <v>0</v>
      </c>
      <c r="EV203" s="56">
        <f t="shared" si="172"/>
        <v>3.4666143292682925</v>
      </c>
      <c r="EW203" s="56">
        <f t="shared" si="173"/>
        <v>0</v>
      </c>
      <c r="EX203" s="56">
        <f t="shared" si="177"/>
        <v>13.628308796531844</v>
      </c>
      <c r="EY203" s="56">
        <f t="shared" si="178"/>
        <v>10.085424558350688</v>
      </c>
      <c r="EZ203" s="56">
        <f t="shared" si="174"/>
        <v>3.4666143292682925</v>
      </c>
      <c r="FA203" s="56"/>
      <c r="FB203" s="56"/>
      <c r="FC203" s="56"/>
      <c r="FD203" s="54"/>
    </row>
    <row r="204" spans="1:160" ht="18" customHeight="1">
      <c r="B204">
        <v>240</v>
      </c>
      <c r="C204" s="57" t="s">
        <v>278</v>
      </c>
      <c r="D204">
        <v>107</v>
      </c>
      <c r="E204" s="171">
        <v>2009</v>
      </c>
      <c r="F204">
        <v>351</v>
      </c>
      <c r="G204" s="144">
        <v>4.9014261450000003</v>
      </c>
      <c r="H204" s="144">
        <v>10.267534200000004</v>
      </c>
      <c r="I204" s="144"/>
      <c r="J204" s="144">
        <v>1.6399348349999998</v>
      </c>
      <c r="K204" s="144">
        <v>13.138249739999999</v>
      </c>
      <c r="L204" s="144"/>
      <c r="M204" s="144"/>
      <c r="N204" s="83"/>
      <c r="O204" s="83"/>
      <c r="P204" s="83"/>
      <c r="Q204" s="230">
        <f t="shared" si="128"/>
        <v>29.947144920000003</v>
      </c>
      <c r="R204" s="52">
        <f t="shared" si="133"/>
        <v>0.74706848580375462</v>
      </c>
      <c r="S204" s="52">
        <f t="shared" si="134"/>
        <v>1.5142565329479827</v>
      </c>
      <c r="T204" s="52">
        <f t="shared" si="135"/>
        <v>1.4338449749277469</v>
      </c>
      <c r="U204" s="52">
        <f t="shared" si="136"/>
        <v>0.15142618109719955</v>
      </c>
      <c r="V204" s="52">
        <f t="shared" si="137"/>
        <v>1.4021010731763606</v>
      </c>
      <c r="W204" s="52">
        <f t="shared" si="138"/>
        <v>18.258787333004634</v>
      </c>
      <c r="X204" s="52">
        <f t="shared" si="139"/>
        <v>106.02882488237546</v>
      </c>
      <c r="Y204" s="52">
        <f t="shared" si="140"/>
        <v>1.0227319117855325</v>
      </c>
      <c r="Z204" s="52">
        <f t="shared" si="141"/>
        <v>1.0254823654989011</v>
      </c>
      <c r="AA204" s="52">
        <f t="shared" si="142"/>
        <v>1.0239761616898069</v>
      </c>
      <c r="AB204" s="52">
        <f t="shared" si="143"/>
        <v>1.028237979218354</v>
      </c>
      <c r="AC204" s="52">
        <f t="shared" si="144"/>
        <v>0.56263126216240311</v>
      </c>
      <c r="AD204" s="52">
        <f t="shared" si="145"/>
        <v>0.55151234074136235</v>
      </c>
      <c r="AE204" s="52">
        <f t="shared" si="146"/>
        <v>0.52092053328367838</v>
      </c>
      <c r="AF204" s="52">
        <f t="shared" si="147"/>
        <v>0.39197784278962911</v>
      </c>
      <c r="AG204" s="52">
        <f t="shared" si="148"/>
        <v>0.36</v>
      </c>
      <c r="AH204" s="52">
        <f t="shared" si="149"/>
        <v>0.37598892139481455</v>
      </c>
      <c r="AI204" s="64" t="s">
        <v>152</v>
      </c>
      <c r="AJ204" s="63"/>
      <c r="AK204" s="63"/>
      <c r="AL204" s="45">
        <f t="shared" si="150"/>
        <v>351</v>
      </c>
      <c r="AM204" s="65"/>
      <c r="AN204" s="145" t="e">
        <f>#REF!</f>
        <v>#REF!</v>
      </c>
      <c r="AO204" s="149"/>
      <c r="AP204" s="183"/>
      <c r="AQ204" s="149"/>
      <c r="AR204" s="147">
        <f t="shared" si="151"/>
        <v>1</v>
      </c>
      <c r="AS204">
        <v>3</v>
      </c>
      <c r="AT204">
        <v>1</v>
      </c>
      <c r="AU204">
        <v>3</v>
      </c>
      <c r="AV204">
        <v>8</v>
      </c>
      <c r="AW204">
        <v>7</v>
      </c>
      <c r="AX204">
        <v>7</v>
      </c>
      <c r="AY204" s="229"/>
      <c r="AZ204" s="229"/>
      <c r="BA204" s="229"/>
      <c r="BB204" s="63"/>
      <c r="BC204">
        <v>4</v>
      </c>
      <c r="BD204">
        <v>6</v>
      </c>
      <c r="BE204">
        <v>6</v>
      </c>
      <c r="BF204" s="57">
        <v>2</v>
      </c>
      <c r="BG204" s="57">
        <v>2</v>
      </c>
      <c r="BH204" s="57">
        <v>3</v>
      </c>
      <c r="BI204" s="57">
        <v>11.3</v>
      </c>
      <c r="BJ204" s="189">
        <f t="shared" si="175"/>
        <v>107</v>
      </c>
      <c r="BK204" s="173">
        <f t="shared" si="176"/>
        <v>351</v>
      </c>
      <c r="BL204" s="88"/>
      <c r="BM204" s="63"/>
      <c r="BN204" s="63"/>
      <c r="BO204" s="63"/>
      <c r="BP204" s="63"/>
      <c r="BQ204" s="63"/>
      <c r="BR204" s="63"/>
      <c r="BS204" s="63"/>
      <c r="BT204" s="63"/>
      <c r="BU204" s="63"/>
      <c r="BV204" s="63"/>
      <c r="BW204" s="63"/>
      <c r="BX204" s="63"/>
      <c r="BY204" s="63"/>
      <c r="BZ204" s="63"/>
      <c r="CA204" s="95"/>
      <c r="CB204" s="94"/>
      <c r="CC204" s="94"/>
      <c r="CD204" s="94"/>
      <c r="CE204" s="94"/>
      <c r="CF204" s="94"/>
      <c r="CG204" s="94"/>
      <c r="CH204" s="94"/>
      <c r="CI204" s="94"/>
      <c r="CJ204" s="94"/>
      <c r="CK204" s="94"/>
      <c r="CL204" s="94"/>
      <c r="CM204" s="63"/>
      <c r="CN204" s="63"/>
      <c r="CO204" s="63"/>
      <c r="CP204" s="88"/>
      <c r="CQ204" s="88"/>
      <c r="CR204" s="63"/>
      <c r="CS204" s="63"/>
      <c r="CT204" s="63"/>
      <c r="CU204" s="63"/>
      <c r="CV204" s="88"/>
      <c r="CW204" s="63"/>
      <c r="CX204" s="63"/>
      <c r="CY204" s="63"/>
      <c r="CZ204" s="63"/>
      <c r="DA204" s="88"/>
      <c r="DB204" s="63"/>
      <c r="DC204" s="63"/>
      <c r="DD204" s="63"/>
      <c r="DE204" s="63"/>
      <c r="DF204" s="131"/>
      <c r="DG204" s="254">
        <f t="shared" si="152"/>
        <v>240</v>
      </c>
      <c r="DH204" s="254" t="str">
        <f t="shared" si="153"/>
        <v>Control</v>
      </c>
      <c r="DI204" s="254">
        <f t="shared" si="154"/>
        <v>107</v>
      </c>
      <c r="DJ204" s="254">
        <f t="shared" si="155"/>
        <v>351</v>
      </c>
      <c r="DK204" s="121">
        <f t="shared" si="156"/>
        <v>83.284109312139066</v>
      </c>
      <c r="DL204" s="121">
        <f t="shared" si="157"/>
        <v>29.882739432150185</v>
      </c>
      <c r="DM204" s="121">
        <f t="shared" si="158"/>
        <v>136.21527261813594</v>
      </c>
      <c r="DN204" s="121">
        <f t="shared" si="159"/>
        <v>0.21504620959889348</v>
      </c>
      <c r="DO204" s="121">
        <f t="shared" si="160"/>
        <v>2.9356154681233249</v>
      </c>
      <c r="DP204" s="121">
        <f t="shared" si="161"/>
        <v>24.036897329031277</v>
      </c>
      <c r="DQ204" s="121">
        <f t="shared" si="162"/>
        <v>0</v>
      </c>
      <c r="DR204" s="121">
        <f t="shared" si="163"/>
        <v>0</v>
      </c>
      <c r="DS204" s="121">
        <f t="shared" si="164"/>
        <v>0</v>
      </c>
      <c r="DT204" s="121">
        <f t="shared" si="165"/>
        <v>0</v>
      </c>
      <c r="DU204" s="121">
        <f t="shared" si="166"/>
        <v>0</v>
      </c>
      <c r="DV204" s="122">
        <f t="shared" si="167"/>
        <v>5</v>
      </c>
      <c r="DW204" s="157"/>
      <c r="DX204" s="157">
        <f t="shared" si="168"/>
        <v>240</v>
      </c>
      <c r="DY204" s="157">
        <f t="shared" si="129"/>
        <v>290</v>
      </c>
      <c r="DZ204" s="238" t="e">
        <f>#REF!</f>
        <v>#REF!</v>
      </c>
      <c r="EN204" s="50"/>
      <c r="EO204" s="50"/>
      <c r="EP204" s="55"/>
      <c r="EQ204" s="50"/>
      <c r="ER204" s="50"/>
      <c r="ES204" s="50">
        <f t="shared" si="130"/>
        <v>0</v>
      </c>
      <c r="ET204" s="50">
        <f t="shared" si="131"/>
        <v>0</v>
      </c>
      <c r="EU204" s="50">
        <f t="shared" si="132"/>
        <v>0</v>
      </c>
      <c r="EV204" s="56"/>
      <c r="EW204" s="56"/>
      <c r="EX204" s="56">
        <f t="shared" si="177"/>
        <v>37.477849190462578</v>
      </c>
      <c r="EY204" s="56">
        <f t="shared" si="178"/>
        <v>13.447232744467584</v>
      </c>
      <c r="EZ204" s="56"/>
      <c r="FA204" s="56"/>
      <c r="FB204" s="56"/>
      <c r="FC204" s="56"/>
      <c r="FD204" s="54"/>
    </row>
    <row r="205" spans="1:160" ht="18" customHeight="1">
      <c r="B205">
        <v>240</v>
      </c>
      <c r="C205" s="57" t="s">
        <v>278</v>
      </c>
      <c r="D205">
        <v>109</v>
      </c>
      <c r="E205" s="171">
        <v>2009</v>
      </c>
      <c r="F205">
        <v>290</v>
      </c>
      <c r="G205" s="144">
        <v>1.3652019149999999</v>
      </c>
      <c r="H205" s="144">
        <v>20.622935025</v>
      </c>
      <c r="I205" s="144"/>
      <c r="J205" s="144"/>
      <c r="K205" s="144">
        <v>16.657411155000002</v>
      </c>
      <c r="L205" s="144"/>
      <c r="M205" s="144">
        <v>22.378559280000001</v>
      </c>
      <c r="N205" s="144"/>
      <c r="O205" s="144"/>
      <c r="P205" s="144"/>
      <c r="Q205" s="230">
        <f t="shared" si="128"/>
        <v>61.024107375</v>
      </c>
      <c r="R205" s="52">
        <f t="shared" si="133"/>
        <v>0.66316725210550453</v>
      </c>
      <c r="S205" s="52">
        <f t="shared" si="134"/>
        <v>1.6244721326930347</v>
      </c>
      <c r="T205" s="52">
        <f t="shared" si="135"/>
        <v>1.5296254797010866</v>
      </c>
      <c r="U205" s="52">
        <f t="shared" si="136"/>
        <v>0.1389928070979834</v>
      </c>
      <c r="V205" s="52">
        <f t="shared" si="137"/>
        <v>1.3404275360570157</v>
      </c>
      <c r="W205" s="52">
        <f t="shared" si="138"/>
        <v>17.560145836852563</v>
      </c>
      <c r="X205" s="52">
        <f t="shared" si="139"/>
        <v>99.072181082233328</v>
      </c>
      <c r="Y205" s="52">
        <f t="shared" si="140"/>
        <v>1.0238908821802328</v>
      </c>
      <c r="Z205" s="52">
        <f t="shared" si="141"/>
        <v>1.0227296443768754</v>
      </c>
      <c r="AA205" s="52">
        <f t="shared" si="142"/>
        <v>1.023379473442892</v>
      </c>
      <c r="AB205" s="52">
        <f t="shared" si="143"/>
        <v>1.0305645342149505</v>
      </c>
      <c r="AC205" s="52">
        <f t="shared" si="144"/>
        <v>0.57407196441355568</v>
      </c>
      <c r="AD205" s="52">
        <f t="shared" si="145"/>
        <v>0.55646078975522251</v>
      </c>
      <c r="AE205" s="52">
        <f t="shared" si="146"/>
        <v>0.52400558572037625</v>
      </c>
      <c r="AF205" s="52">
        <f t="shared" si="147"/>
        <v>0.42725992100838989</v>
      </c>
      <c r="AG205" s="52">
        <f t="shared" si="148"/>
        <v>0.36</v>
      </c>
      <c r="AH205" s="52">
        <f t="shared" si="149"/>
        <v>0.39362996050419496</v>
      </c>
      <c r="AI205" s="64" t="s">
        <v>152</v>
      </c>
      <c r="AJ205" s="63"/>
      <c r="AK205" s="63"/>
      <c r="AL205" s="45">
        <f t="shared" si="150"/>
        <v>290</v>
      </c>
      <c r="AM205" s="65"/>
      <c r="AN205" s="145" t="e">
        <f>#REF!</f>
        <v>#REF!</v>
      </c>
      <c r="AO205" s="149"/>
      <c r="AP205" s="183"/>
      <c r="AQ205" s="149"/>
      <c r="AR205" s="147">
        <f t="shared" si="151"/>
        <v>1</v>
      </c>
      <c r="AS205">
        <v>4</v>
      </c>
      <c r="AT205">
        <v>3</v>
      </c>
      <c r="AU205">
        <v>45</v>
      </c>
      <c r="AV205">
        <v>5</v>
      </c>
      <c r="AW205">
        <v>1</v>
      </c>
      <c r="AX205">
        <v>7</v>
      </c>
      <c r="AY205" s="229"/>
      <c r="AZ205" s="229"/>
      <c r="BA205" s="229"/>
      <c r="BB205" s="63"/>
      <c r="BC205">
        <v>7</v>
      </c>
      <c r="BD205">
        <v>4</v>
      </c>
      <c r="BE205">
        <v>0</v>
      </c>
      <c r="BF205" s="57">
        <v>2</v>
      </c>
      <c r="BG205" s="57">
        <v>2</v>
      </c>
      <c r="BH205" s="57">
        <v>3</v>
      </c>
      <c r="BI205" s="57">
        <v>11.3</v>
      </c>
      <c r="BJ205" s="189">
        <f t="shared" si="175"/>
        <v>109</v>
      </c>
      <c r="BK205" s="173">
        <f t="shared" si="176"/>
        <v>290</v>
      </c>
      <c r="BL205" s="88">
        <v>18</v>
      </c>
      <c r="BM205" s="63">
        <v>30</v>
      </c>
      <c r="BN205" s="63"/>
      <c r="BO205" s="63"/>
      <c r="BP205" s="63"/>
      <c r="BQ205" s="63"/>
      <c r="BR205" s="63"/>
      <c r="BS205" s="63"/>
      <c r="BT205" s="63"/>
      <c r="BU205" s="63"/>
      <c r="BV205" s="63"/>
      <c r="BW205" s="63"/>
      <c r="BX205" s="63"/>
      <c r="BY205" s="63"/>
      <c r="BZ205" s="63"/>
      <c r="CA205" s="95">
        <v>17</v>
      </c>
      <c r="CB205" s="94"/>
      <c r="CC205" s="94"/>
      <c r="CD205" s="94"/>
      <c r="CE205" s="94"/>
      <c r="CF205" s="94"/>
      <c r="CG205" s="94"/>
      <c r="CH205" s="94"/>
      <c r="CI205" s="94"/>
      <c r="CJ205" s="94"/>
      <c r="CK205" s="94"/>
      <c r="CL205" s="94"/>
      <c r="CM205" s="63"/>
      <c r="CN205" s="63"/>
      <c r="CO205" s="63"/>
      <c r="CP205" s="88"/>
      <c r="CQ205" s="88"/>
      <c r="CR205" s="63"/>
      <c r="CS205" s="63"/>
      <c r="CT205" s="63"/>
      <c r="CU205" s="63"/>
      <c r="CV205" s="88"/>
      <c r="CW205" s="63"/>
      <c r="CX205" s="63"/>
      <c r="CY205" s="63"/>
      <c r="CZ205" s="63"/>
      <c r="DA205" s="88"/>
      <c r="DB205" s="63"/>
      <c r="DC205" s="63"/>
      <c r="DD205" s="63"/>
      <c r="DE205" s="63"/>
      <c r="DF205" s="131"/>
      <c r="DG205" s="254">
        <f t="shared" si="152"/>
        <v>240</v>
      </c>
      <c r="DH205" s="254" t="str">
        <f t="shared" si="153"/>
        <v>Control</v>
      </c>
      <c r="DI205" s="254">
        <f t="shared" si="154"/>
        <v>109</v>
      </c>
      <c r="DJ205" s="254">
        <f t="shared" si="155"/>
        <v>290</v>
      </c>
      <c r="DK205" s="121">
        <f t="shared" si="156"/>
        <v>73.101245971186557</v>
      </c>
      <c r="DL205" s="121">
        <f t="shared" si="157"/>
        <v>13.263345042110091</v>
      </c>
      <c r="DM205" s="121">
        <f t="shared" si="158"/>
        <v>99.425656180570627</v>
      </c>
      <c r="DN205" s="121">
        <f t="shared" si="159"/>
        <v>0.35285440515405031</v>
      </c>
      <c r="DO205" s="121">
        <f t="shared" si="160"/>
        <v>1.882712076645223</v>
      </c>
      <c r="DP205" s="121">
        <f t="shared" si="161"/>
        <v>0</v>
      </c>
      <c r="DQ205" s="121">
        <f t="shared" si="162"/>
        <v>58.855287089403184</v>
      </c>
      <c r="DR205" s="121">
        <f t="shared" si="163"/>
        <v>11.708796347647674</v>
      </c>
      <c r="DS205" s="121">
        <f t="shared" si="164"/>
        <v>0</v>
      </c>
      <c r="DT205" s="121">
        <f t="shared" si="165"/>
        <v>0</v>
      </c>
      <c r="DU205" s="121">
        <f t="shared" si="166"/>
        <v>0</v>
      </c>
      <c r="DV205" s="122">
        <f t="shared" si="167"/>
        <v>26</v>
      </c>
      <c r="DW205" s="157"/>
      <c r="DX205" s="157">
        <f t="shared" si="168"/>
        <v>240</v>
      </c>
      <c r="DY205" s="157">
        <f t="shared" si="129"/>
        <v>357</v>
      </c>
      <c r="DZ205" s="238" t="e">
        <f>#REF!</f>
        <v>#REF!</v>
      </c>
      <c r="EN205" s="50">
        <f t="shared" si="169"/>
        <v>0.10172408536585366</v>
      </c>
      <c r="EO205" s="50">
        <f t="shared" si="170"/>
        <v>1.1128048780487805</v>
      </c>
      <c r="EP205" s="55">
        <f t="shared" si="171"/>
        <v>0</v>
      </c>
      <c r="EQ205" s="50">
        <f>4.656*AR205*(((BL205/2.54)^2)+((BM205/2.54)^2)+((BN205/2.54)^2)+((BO205)/2.54^2)+((BP205/2.54)^2)+((BQ205/2.54)^2)+((BR205/2.54)^2)+((BS205/2.54)^2)+((BT205/2.54)^2)+((BU205/2.54)^2)+((BV205/2.54)^2)+((BW205/2.54)^2)+((BX205/2.54)^2)+((BY205/2.54)^2)+((BZ205/2.54)^2))/(BI205*3.28)</f>
        <v>23.83277807781603</v>
      </c>
      <c r="ER205" s="50">
        <f>3.492*AR205*((CA205/2.54)^2 + (CB205/2.54)^2 + (CC205/2.54)^2 + (CD205/2.54)^2 + (CE205/2.54)^2 + (CF205/2.54)^2 + (CG205/2.54)^2 +(CH205/2.54)^2 +(CI205/2.54)^2 + (CJ205/2.54)^2 +(CK205/2.54)^2 + (CL205/2.54)^2 +(CM205/2.54)^2 + (CN205/2.54)^2 + (CO205/2.54)^2)/(BI205*3.28)</f>
        <v>4.2203877846132549</v>
      </c>
      <c r="ES205" s="50">
        <f t="shared" si="130"/>
        <v>0</v>
      </c>
      <c r="ET205" s="50">
        <f t="shared" si="131"/>
        <v>0</v>
      </c>
      <c r="EU205" s="50">
        <f t="shared" si="132"/>
        <v>0</v>
      </c>
      <c r="EV205" s="56">
        <f t="shared" si="172"/>
        <v>1.2145289634146341</v>
      </c>
      <c r="EW205" s="56">
        <f t="shared" si="173"/>
        <v>28.053165862429285</v>
      </c>
      <c r="EX205" s="56">
        <f t="shared" si="177"/>
        <v>32.895560687033949</v>
      </c>
      <c r="EY205" s="56">
        <f t="shared" si="178"/>
        <v>5.9685052689495413</v>
      </c>
      <c r="EZ205" s="56">
        <f t="shared" si="174"/>
        <v>29.267694825843918</v>
      </c>
      <c r="FA205" s="56"/>
      <c r="FB205" s="56"/>
      <c r="FC205" s="56"/>
      <c r="FD205" s="54"/>
    </row>
    <row r="206" spans="1:160" ht="18" customHeight="1">
      <c r="B206">
        <v>240</v>
      </c>
      <c r="C206" s="57" t="s">
        <v>278</v>
      </c>
      <c r="D206">
        <v>109</v>
      </c>
      <c r="E206" s="171">
        <v>2009</v>
      </c>
      <c r="F206">
        <v>357</v>
      </c>
      <c r="G206" s="144">
        <v>1.3652019149999999</v>
      </c>
      <c r="H206" s="144">
        <v>20.622935025</v>
      </c>
      <c r="I206" s="144"/>
      <c r="J206" s="144"/>
      <c r="K206" s="144">
        <v>16.657411155000002</v>
      </c>
      <c r="L206" s="144"/>
      <c r="M206" s="144">
        <v>22.378559280000001</v>
      </c>
      <c r="N206" s="232"/>
      <c r="O206" s="232"/>
      <c r="P206" s="144"/>
      <c r="Q206" s="230">
        <f t="shared" si="128"/>
        <v>61.024107375</v>
      </c>
      <c r="R206" s="52">
        <f t="shared" si="133"/>
        <v>0.66316725210550453</v>
      </c>
      <c r="S206" s="52">
        <f t="shared" si="134"/>
        <v>1.6244721326930347</v>
      </c>
      <c r="T206" s="52">
        <f t="shared" si="135"/>
        <v>1.5296254797010866</v>
      </c>
      <c r="U206" s="52">
        <f t="shared" si="136"/>
        <v>0.1389928070979834</v>
      </c>
      <c r="V206" s="52">
        <f t="shared" si="137"/>
        <v>1.3404275360570157</v>
      </c>
      <c r="W206" s="52">
        <f t="shared" si="138"/>
        <v>17.560145836852563</v>
      </c>
      <c r="X206" s="52">
        <f t="shared" si="139"/>
        <v>99.072181082233328</v>
      </c>
      <c r="Y206" s="52">
        <f t="shared" si="140"/>
        <v>1.0238908821802328</v>
      </c>
      <c r="Z206" s="52">
        <f t="shared" si="141"/>
        <v>1.0227296443768754</v>
      </c>
      <c r="AA206" s="52">
        <f t="shared" si="142"/>
        <v>1.023379473442892</v>
      </c>
      <c r="AB206" s="52">
        <f t="shared" si="143"/>
        <v>1.0305645342149505</v>
      </c>
      <c r="AC206" s="52">
        <f t="shared" si="144"/>
        <v>0.57407196441355568</v>
      </c>
      <c r="AD206" s="52">
        <f t="shared" si="145"/>
        <v>0.55646078975522251</v>
      </c>
      <c r="AE206" s="52">
        <f t="shared" si="146"/>
        <v>0.52400558572037625</v>
      </c>
      <c r="AF206" s="52">
        <f t="shared" si="147"/>
        <v>0.42725992100838989</v>
      </c>
      <c r="AG206" s="52">
        <f t="shared" si="148"/>
        <v>0.36</v>
      </c>
      <c r="AH206" s="52">
        <f t="shared" si="149"/>
        <v>0.39362996050419496</v>
      </c>
      <c r="AI206" s="64" t="s">
        <v>152</v>
      </c>
      <c r="AJ206" s="63"/>
      <c r="AK206" s="63"/>
      <c r="AL206" s="45">
        <f t="shared" si="150"/>
        <v>357</v>
      </c>
      <c r="AM206" s="65"/>
      <c r="AN206" s="145" t="e">
        <f>#REF!</f>
        <v>#REF!</v>
      </c>
      <c r="AO206" s="149"/>
      <c r="AP206" s="183"/>
      <c r="AQ206" s="149"/>
      <c r="AR206" s="147">
        <f t="shared" si="151"/>
        <v>1</v>
      </c>
      <c r="AS206">
        <v>4</v>
      </c>
      <c r="AT206">
        <v>3</v>
      </c>
      <c r="AU206">
        <v>15</v>
      </c>
      <c r="AV206">
        <v>4</v>
      </c>
      <c r="AW206">
        <v>2</v>
      </c>
      <c r="AX206">
        <v>2</v>
      </c>
      <c r="AY206" s="229"/>
      <c r="AZ206" s="229"/>
      <c r="BA206" s="229"/>
      <c r="BB206" s="63"/>
      <c r="BC206">
        <v>9</v>
      </c>
      <c r="BD206">
        <v>11</v>
      </c>
      <c r="BE206">
        <v>1</v>
      </c>
      <c r="BF206" s="57">
        <v>2</v>
      </c>
      <c r="BG206" s="57">
        <v>2</v>
      </c>
      <c r="BH206" s="57">
        <v>3</v>
      </c>
      <c r="BI206" s="57">
        <v>11.3</v>
      </c>
      <c r="BJ206" s="189">
        <f t="shared" si="175"/>
        <v>109</v>
      </c>
      <c r="BK206" s="173">
        <f t="shared" si="176"/>
        <v>357</v>
      </c>
      <c r="BL206" s="88">
        <v>10</v>
      </c>
      <c r="BM206" s="63"/>
      <c r="BN206" s="63"/>
      <c r="BO206" s="63"/>
      <c r="BP206" s="63"/>
      <c r="BQ206" s="63"/>
      <c r="BR206" s="63"/>
      <c r="BS206" s="63"/>
      <c r="BT206" s="63"/>
      <c r="BU206" s="63"/>
      <c r="BV206" s="63"/>
      <c r="BW206" s="63"/>
      <c r="BX206" s="63"/>
      <c r="BY206" s="63"/>
      <c r="BZ206" s="63"/>
      <c r="CA206" s="95"/>
      <c r="CB206" s="94"/>
      <c r="CC206" s="94"/>
      <c r="CD206" s="94"/>
      <c r="CE206" s="94"/>
      <c r="CF206" s="94"/>
      <c r="CG206" s="94"/>
      <c r="CH206" s="94"/>
      <c r="CI206" s="94"/>
      <c r="CJ206" s="94"/>
      <c r="CK206" s="94"/>
      <c r="CL206" s="94"/>
      <c r="CM206" s="63"/>
      <c r="CN206" s="63"/>
      <c r="CO206" s="63"/>
      <c r="CP206" s="88"/>
      <c r="CQ206" s="88"/>
      <c r="CR206" s="63"/>
      <c r="CS206" s="63"/>
      <c r="CT206" s="63"/>
      <c r="CU206" s="63"/>
      <c r="CV206" s="88"/>
      <c r="CW206" s="63"/>
      <c r="CX206" s="63"/>
      <c r="CY206" s="63"/>
      <c r="CZ206" s="63"/>
      <c r="DA206" s="88"/>
      <c r="DB206" s="63"/>
      <c r="DC206" s="63"/>
      <c r="DD206" s="63"/>
      <c r="DE206" s="63"/>
      <c r="DF206" s="131"/>
      <c r="DG206" s="254">
        <f t="shared" si="152"/>
        <v>240</v>
      </c>
      <c r="DH206" s="254" t="str">
        <f t="shared" si="153"/>
        <v>Control</v>
      </c>
      <c r="DI206" s="254">
        <f t="shared" si="154"/>
        <v>109</v>
      </c>
      <c r="DJ206" s="254">
        <f t="shared" si="155"/>
        <v>357</v>
      </c>
      <c r="DK206" s="121">
        <f t="shared" si="156"/>
        <v>64.978885307721384</v>
      </c>
      <c r="DL206" s="121">
        <f t="shared" si="157"/>
        <v>16.579181302637615</v>
      </c>
      <c r="DM206" s="121">
        <f t="shared" si="158"/>
        <v>99.425656180570627</v>
      </c>
      <c r="DN206" s="121">
        <f t="shared" si="159"/>
        <v>0.45366994948377903</v>
      </c>
      <c r="DO206" s="121">
        <f t="shared" si="160"/>
        <v>5.177458210774363</v>
      </c>
      <c r="DP206" s="121">
        <f t="shared" si="161"/>
        <v>3.8734204545471607</v>
      </c>
      <c r="DQ206" s="121">
        <f t="shared" si="162"/>
        <v>4.8084384876963382</v>
      </c>
      <c r="DR206" s="121">
        <f t="shared" si="163"/>
        <v>0</v>
      </c>
      <c r="DS206" s="121">
        <f t="shared" si="164"/>
        <v>0</v>
      </c>
      <c r="DT206" s="121">
        <f t="shared" si="165"/>
        <v>0</v>
      </c>
      <c r="DU206" s="121">
        <f t="shared" si="166"/>
        <v>0</v>
      </c>
      <c r="DV206" s="122">
        <f t="shared" si="167"/>
        <v>8.5</v>
      </c>
      <c r="DW206" s="157"/>
      <c r="DX206" s="157">
        <f t="shared" si="168"/>
        <v>240</v>
      </c>
      <c r="DY206" s="157">
        <f t="shared" si="129"/>
        <v>92</v>
      </c>
      <c r="DZ206" s="238" t="e">
        <f>#REF!</f>
        <v>#REF!</v>
      </c>
      <c r="EN206" s="50">
        <f t="shared" si="169"/>
        <v>0.13078810975609756</v>
      </c>
      <c r="EO206" s="50">
        <f t="shared" si="170"/>
        <v>3.0602134146341462</v>
      </c>
      <c r="EP206" s="55">
        <f t="shared" si="171"/>
        <v>1.475609756097561</v>
      </c>
      <c r="EQ206" s="50">
        <f>4.656*AR206*(((BL206/2.54)^2)+((BM206/2.54)^2)+((BN206/2.54)^2)+((BO206)/2.54^2)+((BP206/2.54)^2)+((BQ206/2.54)^2)+((BR206/2.54)^2)+((BS206/2.54)^2)+((BT206/2.54)^2)+((BU206/2.54)^2)+((BV206/2.54)^2)+((BW206/2.54)^2)+((BX206/2.54)^2)+((BY206/2.54)^2)+((BZ206/2.54)^2))/(BI206*3.28)</f>
        <v>1.947122391978434</v>
      </c>
      <c r="ER206" s="50">
        <f>3.492*AR206*((CA206/2.54)^2 + (CB206/2.54)^2 + (CC206/2.54)^2 + (CD206/2.54)^2 + (CE206/2.54)^2 + (CF206/2.54)^2 + (CG206/2.54)^2 +(CH206/2.54)^2 +(CI206/2.54)^2 + (CJ206/2.54)^2 +(CK206/2.54)^2 + (CL206/2.54)^2 +(CM206/2.54)^2 + (CN206/2.54)^2 + (CO206/2.54)^2)/(BI206*3.28)</f>
        <v>0</v>
      </c>
      <c r="ES206" s="50">
        <f t="shared" si="130"/>
        <v>0</v>
      </c>
      <c r="ET206" s="50">
        <f t="shared" si="131"/>
        <v>0</v>
      </c>
      <c r="EU206" s="50">
        <f t="shared" si="132"/>
        <v>0</v>
      </c>
      <c r="EV206" s="56">
        <f t="shared" si="172"/>
        <v>4.666611280487805</v>
      </c>
      <c r="EW206" s="56">
        <f t="shared" si="173"/>
        <v>1.947122391978434</v>
      </c>
      <c r="EX206" s="56">
        <f t="shared" si="177"/>
        <v>29.240498388474624</v>
      </c>
      <c r="EY206" s="56">
        <f t="shared" si="178"/>
        <v>7.4606315861869268</v>
      </c>
      <c r="EZ206" s="56">
        <f t="shared" si="174"/>
        <v>6.613733672466239</v>
      </c>
      <c r="FA206" s="56"/>
      <c r="FB206" s="56"/>
      <c r="FC206" s="56"/>
      <c r="FD206" s="54"/>
    </row>
    <row r="207" spans="1:160" ht="18" customHeight="1">
      <c r="B207">
        <v>240</v>
      </c>
      <c r="C207" s="57" t="s">
        <v>278</v>
      </c>
      <c r="D207">
        <v>110</v>
      </c>
      <c r="E207" s="171">
        <v>2009</v>
      </c>
      <c r="F207">
        <v>92</v>
      </c>
      <c r="G207" s="144">
        <v>19.754852039999999</v>
      </c>
      <c r="H207" s="144">
        <v>8.4906256049999982</v>
      </c>
      <c r="I207" s="144"/>
      <c r="J207" s="144">
        <v>0.50895883500000016</v>
      </c>
      <c r="K207" s="144"/>
      <c r="L207" s="144"/>
      <c r="M207" s="144">
        <v>5.6621253150000017</v>
      </c>
      <c r="N207" s="232"/>
      <c r="O207" s="232"/>
      <c r="P207" s="144"/>
      <c r="Q207" s="230">
        <f t="shared" si="128"/>
        <v>34.416561795</v>
      </c>
      <c r="R207" s="52">
        <f t="shared" si="133"/>
        <v>0.98169910435601682</v>
      </c>
      <c r="S207" s="52">
        <f t="shared" si="134"/>
        <v>1.5930960636506835</v>
      </c>
      <c r="T207" s="52">
        <f t="shared" si="135"/>
        <v>1.5975875890067248</v>
      </c>
      <c r="U207" s="52">
        <f t="shared" si="136"/>
        <v>8.9639243571918797E-2</v>
      </c>
      <c r="V207" s="52">
        <f t="shared" si="137"/>
        <v>1.2932864925431462</v>
      </c>
      <c r="W207" s="52">
        <f t="shared" si="138"/>
        <v>14.204633632603972</v>
      </c>
      <c r="X207" s="52">
        <f t="shared" si="139"/>
        <v>133.22745236382349</v>
      </c>
      <c r="Y207" s="52">
        <f t="shared" si="140"/>
        <v>1.0276808645739972</v>
      </c>
      <c r="Z207" s="52">
        <f t="shared" si="141"/>
        <v>1.0202957639046175</v>
      </c>
      <c r="AA207" s="52">
        <f t="shared" si="142"/>
        <v>1.0226148993306203</v>
      </c>
      <c r="AB207" s="52">
        <f t="shared" si="143"/>
        <v>1.0242760253922687</v>
      </c>
      <c r="AC207" s="52">
        <f t="shared" si="144"/>
        <v>0.5539152689641873</v>
      </c>
      <c r="AD207" s="52">
        <f t="shared" si="145"/>
        <v>0.54567493354982299</v>
      </c>
      <c r="AE207" s="52">
        <f t="shared" si="146"/>
        <v>0.55774585709746083</v>
      </c>
      <c r="AF207" s="52">
        <f t="shared" si="147"/>
        <v>0.36850747682159635</v>
      </c>
      <c r="AG207" s="52">
        <f t="shared" si="148"/>
        <v>0.36</v>
      </c>
      <c r="AH207" s="52">
        <f t="shared" si="149"/>
        <v>0.36425373841079817</v>
      </c>
      <c r="AI207" s="64" t="s">
        <v>152</v>
      </c>
      <c r="AJ207" s="63"/>
      <c r="AK207" s="63"/>
      <c r="AL207" s="45">
        <f t="shared" si="150"/>
        <v>92</v>
      </c>
      <c r="AM207" s="65"/>
      <c r="AN207" s="145" t="e">
        <f>#REF!</f>
        <v>#REF!</v>
      </c>
      <c r="AO207" s="149"/>
      <c r="AP207" s="183"/>
      <c r="AQ207" s="149"/>
      <c r="AR207" s="147">
        <f t="shared" si="151"/>
        <v>1</v>
      </c>
      <c r="AS207">
        <v>5</v>
      </c>
      <c r="AT207">
        <v>0</v>
      </c>
      <c r="AU207">
        <v>0</v>
      </c>
      <c r="AV207">
        <v>8</v>
      </c>
      <c r="AW207">
        <v>1</v>
      </c>
      <c r="AX207">
        <v>1</v>
      </c>
      <c r="AY207" s="229"/>
      <c r="AZ207" s="229"/>
      <c r="BA207" s="229"/>
      <c r="BB207" s="63"/>
      <c r="BC207">
        <v>25</v>
      </c>
      <c r="BD207">
        <v>12</v>
      </c>
      <c r="BE207">
        <v>3</v>
      </c>
      <c r="BF207" s="57">
        <v>2</v>
      </c>
      <c r="BG207" s="57">
        <v>2</v>
      </c>
      <c r="BH207" s="57">
        <v>3</v>
      </c>
      <c r="BI207" s="57">
        <v>11.3</v>
      </c>
      <c r="BJ207" s="189">
        <f t="shared" si="175"/>
        <v>110</v>
      </c>
      <c r="BK207" s="173">
        <f t="shared" si="176"/>
        <v>92</v>
      </c>
      <c r="BL207" s="88">
        <v>12</v>
      </c>
      <c r="BM207" s="63">
        <v>14</v>
      </c>
      <c r="BN207" s="63">
        <v>20</v>
      </c>
      <c r="BO207" s="63"/>
      <c r="BP207" s="63"/>
      <c r="BQ207" s="63"/>
      <c r="BR207" s="63"/>
      <c r="BS207" s="63"/>
      <c r="BT207" s="63"/>
      <c r="BU207" s="63"/>
      <c r="BV207" s="63"/>
      <c r="BW207" s="63"/>
      <c r="BX207" s="63"/>
      <c r="BY207" s="63"/>
      <c r="BZ207" s="63"/>
      <c r="CA207" s="95"/>
      <c r="CB207" s="94"/>
      <c r="CC207" s="94"/>
      <c r="CD207" s="94"/>
      <c r="CE207" s="94"/>
      <c r="CF207" s="94"/>
      <c r="CG207" s="94"/>
      <c r="CH207" s="94"/>
      <c r="CI207" s="94"/>
      <c r="CJ207" s="94"/>
      <c r="CK207" s="94"/>
      <c r="CL207" s="94"/>
      <c r="CM207" s="63"/>
      <c r="CN207" s="63"/>
      <c r="CO207" s="63"/>
      <c r="CP207" s="88"/>
      <c r="CQ207" s="88"/>
      <c r="CR207" s="63"/>
      <c r="CS207" s="63"/>
      <c r="CT207" s="63"/>
      <c r="CU207" s="63"/>
      <c r="CV207" s="88"/>
      <c r="CW207" s="63"/>
      <c r="CX207" s="63"/>
      <c r="CY207" s="63"/>
      <c r="CZ207" s="63"/>
      <c r="DA207" s="88"/>
      <c r="DB207" s="63"/>
      <c r="DC207" s="63"/>
      <c r="DD207" s="63"/>
      <c r="DE207" s="63"/>
      <c r="DF207" s="131"/>
      <c r="DG207" s="254">
        <f t="shared" si="152"/>
        <v>240</v>
      </c>
      <c r="DH207" s="254" t="str">
        <f t="shared" si="153"/>
        <v>Control</v>
      </c>
      <c r="DI207" s="254">
        <f t="shared" si="154"/>
        <v>110</v>
      </c>
      <c r="DJ207" s="254">
        <f t="shared" si="155"/>
        <v>92</v>
      </c>
      <c r="DK207" s="121">
        <f t="shared" si="156"/>
        <v>103.55124413729442</v>
      </c>
      <c r="DL207" s="121">
        <f t="shared" si="157"/>
        <v>4.9084955217800843</v>
      </c>
      <c r="DM207" s="121">
        <f t="shared" si="158"/>
        <v>111.83113123047073</v>
      </c>
      <c r="DN207" s="121">
        <f t="shared" si="159"/>
        <v>0.78709102931804464</v>
      </c>
      <c r="DO207" s="121">
        <f t="shared" si="160"/>
        <v>5.3311541407358254</v>
      </c>
      <c r="DP207" s="121">
        <f t="shared" si="161"/>
        <v>9.9975518601883326</v>
      </c>
      <c r="DQ207" s="121">
        <f t="shared" si="162"/>
        <v>30.502240948252417</v>
      </c>
      <c r="DR207" s="121">
        <f t="shared" si="163"/>
        <v>0</v>
      </c>
      <c r="DS207" s="121">
        <f t="shared" si="164"/>
        <v>0</v>
      </c>
      <c r="DT207" s="121">
        <f t="shared" si="165"/>
        <v>0</v>
      </c>
      <c r="DU207" s="121">
        <f t="shared" si="166"/>
        <v>0</v>
      </c>
      <c r="DV207" s="122">
        <f t="shared" si="167"/>
        <v>0.5</v>
      </c>
      <c r="DW207" s="157"/>
      <c r="DX207" s="157">
        <f t="shared" si="168"/>
        <v>240</v>
      </c>
      <c r="DY207" s="157">
        <f t="shared" si="129"/>
        <v>343</v>
      </c>
      <c r="DZ207" s="238" t="e">
        <f>#REF!</f>
        <v>#REF!</v>
      </c>
      <c r="EN207" s="50">
        <f t="shared" si="169"/>
        <v>0.36330030487804876</v>
      </c>
      <c r="EO207" s="50">
        <f t="shared" si="170"/>
        <v>3.3384146341463414</v>
      </c>
      <c r="EP207" s="55">
        <f t="shared" si="171"/>
        <v>4.4268292682926829</v>
      </c>
      <c r="EQ207" s="50">
        <f>4.656*AR207*(((BL207/2.54)^2)+((BM207/2.54)^2)+((BN207/2.54)^2)+((BO207)/2.54^2)+((BP207/2.54)^2)+((BQ207/2.54)^2)+((BR207/2.54)^2)+((BS207/2.54)^2)+((BT207/2.54)^2)+((BU207/2.54)^2)+((BV207/2.54)^2)+((BW207/2.54)^2)+((BX207/2.54)^2)+((BY207/2.54)^2)+((BZ207/2.54)^2))/(BI207*3.28)</f>
        <v>14.408705700640409</v>
      </c>
      <c r="ER207" s="50">
        <f>3.492*AR207*((CA207/2.54)^2 + (CB207/2.54)^2 + (CC207/2.54)^2 + (CD207/2.54)^2 + (CE207/2.54)^2 + (CF207/2.54)^2 + (CG207/2.54)^2 +(CH207/2.54)^2 +(CI207/2.54)^2 + (CJ207/2.54)^2 +(CK207/2.54)^2 + (CL207/2.54)^2 +(CM207/2.54)^2 + (CN207/2.54)^2 + (CO207/2.54)^2)/(BI207*3.28)</f>
        <v>0</v>
      </c>
      <c r="ES207" s="50">
        <f t="shared" si="130"/>
        <v>0</v>
      </c>
      <c r="ET207" s="50">
        <f t="shared" si="131"/>
        <v>0</v>
      </c>
      <c r="EU207" s="50">
        <f t="shared" si="132"/>
        <v>0</v>
      </c>
      <c r="EV207" s="56">
        <f t="shared" si="172"/>
        <v>8.1285442073170735</v>
      </c>
      <c r="EW207" s="56">
        <f t="shared" si="173"/>
        <v>14.408705700640409</v>
      </c>
      <c r="EX207" s="56">
        <f t="shared" si="177"/>
        <v>46.598059861782488</v>
      </c>
      <c r="EY207" s="56">
        <f t="shared" si="178"/>
        <v>2.2088229848010381</v>
      </c>
      <c r="EZ207" s="56">
        <f t="shared" si="174"/>
        <v>22.537249907957481</v>
      </c>
      <c r="FA207" s="56"/>
      <c r="FB207" s="56"/>
      <c r="FC207" s="56"/>
      <c r="FD207" s="54"/>
    </row>
    <row r="208" spans="1:160" s="72" customFormat="1" ht="18" customHeight="1">
      <c r="B208">
        <v>240</v>
      </c>
      <c r="C208" s="57" t="s">
        <v>278</v>
      </c>
      <c r="D208">
        <v>110</v>
      </c>
      <c r="E208" s="171">
        <v>2009</v>
      </c>
      <c r="F208">
        <v>343</v>
      </c>
      <c r="G208" s="144">
        <v>19.754852039999999</v>
      </c>
      <c r="H208" s="144">
        <v>8.4906256049999982</v>
      </c>
      <c r="I208" s="144"/>
      <c r="J208" s="144">
        <v>0.50895883500000016</v>
      </c>
      <c r="K208" s="144"/>
      <c r="L208" s="144"/>
      <c r="M208" s="144">
        <v>5.6621253150000017</v>
      </c>
      <c r="N208" s="233"/>
      <c r="O208" s="233"/>
      <c r="P208" s="144"/>
      <c r="Q208" s="230">
        <f t="shared" si="128"/>
        <v>34.416561795</v>
      </c>
      <c r="R208" s="52">
        <f t="shared" si="133"/>
        <v>0.98169910435601682</v>
      </c>
      <c r="S208" s="52">
        <f t="shared" si="134"/>
        <v>1.5930960636506835</v>
      </c>
      <c r="T208" s="52">
        <f t="shared" si="135"/>
        <v>1.5975875890067248</v>
      </c>
      <c r="U208" s="52">
        <f t="shared" si="136"/>
        <v>8.9639243571918797E-2</v>
      </c>
      <c r="V208" s="52">
        <f t="shared" si="137"/>
        <v>1.2932864925431462</v>
      </c>
      <c r="W208" s="52">
        <f t="shared" si="138"/>
        <v>14.204633632603972</v>
      </c>
      <c r="X208" s="52">
        <f t="shared" si="139"/>
        <v>133.22745236382349</v>
      </c>
      <c r="Y208" s="52">
        <f t="shared" si="140"/>
        <v>1.0276808645739972</v>
      </c>
      <c r="Z208" s="52">
        <f t="shared" si="141"/>
        <v>1.0202957639046175</v>
      </c>
      <c r="AA208" s="52">
        <f t="shared" si="142"/>
        <v>1.0226148993306203</v>
      </c>
      <c r="AB208" s="52">
        <f t="shared" si="143"/>
        <v>1.0242760253922687</v>
      </c>
      <c r="AC208" s="52">
        <f t="shared" si="144"/>
        <v>0.5539152689641873</v>
      </c>
      <c r="AD208" s="52">
        <f t="shared" si="145"/>
        <v>0.54567493354982299</v>
      </c>
      <c r="AE208" s="52">
        <f t="shared" si="146"/>
        <v>0.55774585709746083</v>
      </c>
      <c r="AF208" s="52">
        <f t="shared" si="147"/>
        <v>0.36850747682159635</v>
      </c>
      <c r="AG208" s="52">
        <f t="shared" si="148"/>
        <v>0.36</v>
      </c>
      <c r="AH208" s="52">
        <f t="shared" si="149"/>
        <v>0.36425373841079817</v>
      </c>
      <c r="AI208" s="64" t="s">
        <v>152</v>
      </c>
      <c r="AJ208" s="75"/>
      <c r="AK208" s="75"/>
      <c r="AL208" s="45">
        <f t="shared" si="150"/>
        <v>343</v>
      </c>
      <c r="AM208" s="65"/>
      <c r="AN208" s="145" t="e">
        <f>#REF!</f>
        <v>#REF!</v>
      </c>
      <c r="AO208" s="149"/>
      <c r="AP208" s="183"/>
      <c r="AQ208" s="149"/>
      <c r="AR208" s="147">
        <f t="shared" si="151"/>
        <v>1</v>
      </c>
      <c r="AS208">
        <v>4</v>
      </c>
      <c r="AT208">
        <v>0</v>
      </c>
      <c r="AU208">
        <v>15</v>
      </c>
      <c r="AV208">
        <v>0</v>
      </c>
      <c r="AW208">
        <v>0</v>
      </c>
      <c r="AX208">
        <v>13</v>
      </c>
      <c r="AY208" s="229"/>
      <c r="AZ208" s="229"/>
      <c r="BA208" s="229"/>
      <c r="BB208" s="75"/>
      <c r="BC208">
        <v>16</v>
      </c>
      <c r="BD208">
        <v>14</v>
      </c>
      <c r="BE208">
        <v>4</v>
      </c>
      <c r="BF208" s="57">
        <v>2</v>
      </c>
      <c r="BG208" s="57">
        <v>2</v>
      </c>
      <c r="BH208" s="57">
        <v>3</v>
      </c>
      <c r="BI208" s="57">
        <v>11.3</v>
      </c>
      <c r="BJ208" s="189">
        <f t="shared" si="175"/>
        <v>110</v>
      </c>
      <c r="BK208" s="173">
        <f t="shared" si="176"/>
        <v>343</v>
      </c>
      <c r="BL208" s="245">
        <v>14</v>
      </c>
      <c r="BM208" s="246">
        <v>18</v>
      </c>
      <c r="BN208" s="63">
        <v>24</v>
      </c>
      <c r="BO208" s="63"/>
      <c r="BP208" s="63"/>
      <c r="BQ208" s="63"/>
      <c r="BR208" s="63"/>
      <c r="BS208" s="63"/>
      <c r="BT208" s="63"/>
      <c r="BU208" s="63"/>
      <c r="BV208" s="63"/>
      <c r="BW208" s="63"/>
      <c r="BX208" s="63"/>
      <c r="BY208" s="63"/>
      <c r="BZ208" s="63"/>
      <c r="CA208" s="95">
        <v>21</v>
      </c>
      <c r="CB208" s="94"/>
      <c r="CC208" s="94"/>
      <c r="CD208" s="94"/>
      <c r="CE208" s="94"/>
      <c r="CF208" s="94"/>
      <c r="CG208" s="94"/>
      <c r="CH208" s="94"/>
      <c r="CI208" s="94"/>
      <c r="CJ208" s="94"/>
      <c r="CK208" s="94"/>
      <c r="CL208" s="94"/>
      <c r="CM208" s="75"/>
      <c r="CN208" s="75"/>
      <c r="CO208" s="75"/>
      <c r="CP208" s="89"/>
      <c r="CQ208" s="89"/>
      <c r="CR208" s="75"/>
      <c r="CS208" s="75"/>
      <c r="CT208" s="75"/>
      <c r="CU208" s="75"/>
      <c r="CV208" s="89"/>
      <c r="CW208" s="75"/>
      <c r="CX208" s="75"/>
      <c r="CY208" s="75"/>
      <c r="CZ208" s="75"/>
      <c r="DA208" s="89"/>
      <c r="DB208" s="75"/>
      <c r="DC208" s="75"/>
      <c r="DD208" s="75"/>
      <c r="DE208" s="75"/>
      <c r="DF208" s="132"/>
      <c r="DG208" s="254">
        <f t="shared" si="152"/>
        <v>240</v>
      </c>
      <c r="DH208" s="254" t="str">
        <f t="shared" si="153"/>
        <v>Control</v>
      </c>
      <c r="DI208" s="254">
        <f t="shared" si="154"/>
        <v>110</v>
      </c>
      <c r="DJ208" s="254">
        <f t="shared" si="155"/>
        <v>343</v>
      </c>
      <c r="DK208" s="121">
        <f t="shared" si="156"/>
        <v>31.861921273013671</v>
      </c>
      <c r="DL208" s="121">
        <f t="shared" si="157"/>
        <v>0</v>
      </c>
      <c r="DM208" s="121">
        <f t="shared" si="158"/>
        <v>31.951751780134497</v>
      </c>
      <c r="DN208" s="121">
        <f t="shared" si="159"/>
        <v>0.50373825876354861</v>
      </c>
      <c r="DO208" s="121">
        <f t="shared" si="160"/>
        <v>6.2196798308584631</v>
      </c>
      <c r="DP208" s="121">
        <f t="shared" si="161"/>
        <v>13.330069146917777</v>
      </c>
      <c r="DQ208" s="121">
        <f t="shared" si="162"/>
        <v>45.176291999033303</v>
      </c>
      <c r="DR208" s="121">
        <f t="shared" si="163"/>
        <v>17.758031172604891</v>
      </c>
      <c r="DS208" s="121">
        <f t="shared" si="164"/>
        <v>0</v>
      </c>
      <c r="DT208" s="121">
        <f t="shared" si="165"/>
        <v>0</v>
      </c>
      <c r="DU208" s="121">
        <f t="shared" si="166"/>
        <v>0</v>
      </c>
      <c r="DV208" s="122">
        <f t="shared" si="167"/>
        <v>14</v>
      </c>
      <c r="DW208" s="157"/>
      <c r="DX208" s="157">
        <f t="shared" si="168"/>
        <v>240</v>
      </c>
      <c r="DY208" s="157">
        <f t="shared" si="129"/>
        <v>19</v>
      </c>
      <c r="DZ208" s="238" t="e">
        <f>#REF!</f>
        <v>#REF!</v>
      </c>
      <c r="EA208" s="180"/>
      <c r="EB208" s="180"/>
      <c r="EC208" s="180"/>
      <c r="ED208" s="180"/>
      <c r="EE208" s="180"/>
      <c r="EF208" s="180"/>
      <c r="EG208" s="180"/>
      <c r="EH208" s="180"/>
      <c r="EI208" s="180"/>
      <c r="EJ208" s="180"/>
      <c r="EK208" s="180"/>
      <c r="EL208" s="180"/>
      <c r="EM208" s="180"/>
      <c r="EN208" s="50"/>
      <c r="EO208" s="50"/>
      <c r="EP208" s="55"/>
      <c r="EQ208" s="50"/>
      <c r="ER208" s="50"/>
      <c r="ES208" s="50">
        <f t="shared" si="130"/>
        <v>0</v>
      </c>
      <c r="ET208" s="50">
        <f t="shared" si="131"/>
        <v>0</v>
      </c>
      <c r="EU208" s="50">
        <f t="shared" si="132"/>
        <v>0</v>
      </c>
      <c r="EV208" s="56"/>
      <c r="EW208" s="56"/>
      <c r="EX208" s="56">
        <f t="shared" si="177"/>
        <v>14.337864572856152</v>
      </c>
      <c r="EY208" s="56">
        <f t="shared" si="178"/>
        <v>0</v>
      </c>
      <c r="EZ208" s="56"/>
      <c r="FA208" s="56"/>
      <c r="FB208" s="56"/>
      <c r="FC208" s="56"/>
      <c r="FD208" s="54"/>
    </row>
    <row r="209" spans="1:160" ht="18" customHeight="1">
      <c r="B209">
        <v>240</v>
      </c>
      <c r="C209" s="57" t="s">
        <v>278</v>
      </c>
      <c r="D209">
        <v>112</v>
      </c>
      <c r="E209" s="171">
        <v>2009</v>
      </c>
      <c r="F209">
        <v>19</v>
      </c>
      <c r="G209" s="144">
        <v>20.456135700000001</v>
      </c>
      <c r="H209" s="144">
        <v>17.134423845000001</v>
      </c>
      <c r="I209" s="144"/>
      <c r="J209" s="144"/>
      <c r="K209" s="144"/>
      <c r="L209" s="144"/>
      <c r="M209" s="144">
        <v>9.0258953399999999</v>
      </c>
      <c r="N209" s="144"/>
      <c r="O209" s="144"/>
      <c r="P209" s="144"/>
      <c r="Q209" s="230">
        <f t="shared" si="128"/>
        <v>46.616454885000003</v>
      </c>
      <c r="R209" s="52">
        <f t="shared" si="133"/>
        <v>1.0000517507100433</v>
      </c>
      <c r="S209" s="52">
        <f t="shared" si="134"/>
        <v>1.6206271147033191</v>
      </c>
      <c r="T209" s="52">
        <f t="shared" si="135"/>
        <v>1.6158839366156577</v>
      </c>
      <c r="U209" s="52">
        <f t="shared" si="136"/>
        <v>9.1420431977578501E-2</v>
      </c>
      <c r="V209" s="52">
        <f t="shared" si="137"/>
        <v>1.279174631268188</v>
      </c>
      <c r="W209" s="52">
        <f t="shared" si="138"/>
        <v>15.349516340788771</v>
      </c>
      <c r="X209" s="52">
        <f t="shared" si="139"/>
        <v>121.10210279801072</v>
      </c>
      <c r="Y209" s="52">
        <f t="shared" si="140"/>
        <v>1.0263243829057209</v>
      </c>
      <c r="Z209" s="52">
        <f t="shared" si="141"/>
        <v>1.02</v>
      </c>
      <c r="AA209" s="52">
        <f t="shared" si="142"/>
        <v>1.0236756170942791</v>
      </c>
      <c r="AB209" s="52">
        <f t="shared" si="143"/>
        <v>1.0303142891922208</v>
      </c>
      <c r="AC209" s="52">
        <f t="shared" si="144"/>
        <v>0.56173472116979917</v>
      </c>
      <c r="AD209" s="52">
        <f t="shared" si="145"/>
        <v>0.54580861116247448</v>
      </c>
      <c r="AE209" s="52">
        <f t="shared" si="146"/>
        <v>0.55490395092814226</v>
      </c>
      <c r="AF209" s="52">
        <f t="shared" si="147"/>
        <v>0.38212360966088499</v>
      </c>
      <c r="AG209" s="52">
        <f t="shared" si="148"/>
        <v>0.36</v>
      </c>
      <c r="AH209" s="52">
        <f t="shared" si="149"/>
        <v>0.37106180483044249</v>
      </c>
      <c r="AI209" s="64" t="s">
        <v>152</v>
      </c>
      <c r="AJ209" s="63"/>
      <c r="AK209" s="63"/>
      <c r="AL209" s="45">
        <f t="shared" si="150"/>
        <v>19</v>
      </c>
      <c r="AM209" s="65"/>
      <c r="AN209" s="145" t="e">
        <f>#REF!</f>
        <v>#REF!</v>
      </c>
      <c r="AO209" s="149"/>
      <c r="AP209" s="183"/>
      <c r="AQ209" s="149"/>
      <c r="AR209" s="147">
        <f t="shared" si="151"/>
        <v>1</v>
      </c>
      <c r="AS209">
        <v>0</v>
      </c>
      <c r="AT209">
        <v>3</v>
      </c>
      <c r="AU209">
        <v>3</v>
      </c>
      <c r="AV209">
        <v>0</v>
      </c>
      <c r="AW209">
        <v>0</v>
      </c>
      <c r="AX209">
        <v>10</v>
      </c>
      <c r="AY209" s="229"/>
      <c r="AZ209" s="229"/>
      <c r="BA209" s="229"/>
      <c r="BB209" s="63"/>
      <c r="BC209">
        <v>4</v>
      </c>
      <c r="BD209">
        <v>5</v>
      </c>
      <c r="BE209">
        <v>1</v>
      </c>
      <c r="BF209" s="57">
        <v>2</v>
      </c>
      <c r="BG209" s="57">
        <v>2</v>
      </c>
      <c r="BH209" s="57">
        <v>3</v>
      </c>
      <c r="BI209" s="57">
        <v>11.3</v>
      </c>
      <c r="BJ209" s="189">
        <f t="shared" si="175"/>
        <v>112</v>
      </c>
      <c r="BK209" s="173">
        <f t="shared" si="176"/>
        <v>19</v>
      </c>
      <c r="BL209" s="88">
        <v>18</v>
      </c>
      <c r="BM209" s="63"/>
      <c r="BN209" s="63"/>
      <c r="BO209" s="63"/>
      <c r="BP209" s="63"/>
      <c r="BQ209" s="63"/>
      <c r="BR209" s="63"/>
      <c r="BS209" s="63"/>
      <c r="BT209" s="63"/>
      <c r="BU209" s="63"/>
      <c r="BV209" s="63"/>
      <c r="BW209" s="63"/>
      <c r="BX209" s="63"/>
      <c r="BY209" s="63"/>
      <c r="BZ209" s="63"/>
      <c r="CA209" s="95"/>
      <c r="CB209" s="94"/>
      <c r="CC209" s="94"/>
      <c r="CD209" s="94"/>
      <c r="CE209" s="94"/>
      <c r="CF209" s="94"/>
      <c r="CG209" s="94"/>
      <c r="CH209" s="94"/>
      <c r="CI209" s="94"/>
      <c r="CJ209" s="94"/>
      <c r="CK209" s="94"/>
      <c r="CL209" s="94"/>
      <c r="CM209" s="63"/>
      <c r="CN209" s="63"/>
      <c r="CO209" s="63"/>
      <c r="CP209" s="88"/>
      <c r="CQ209" s="88"/>
      <c r="CR209" s="63"/>
      <c r="CS209" s="63"/>
      <c r="CT209" s="63"/>
      <c r="CU209" s="63"/>
      <c r="CV209" s="88"/>
      <c r="CW209" s="63"/>
      <c r="CX209" s="63"/>
      <c r="CY209" s="63"/>
      <c r="CZ209" s="63"/>
      <c r="DA209" s="88"/>
      <c r="DB209" s="63"/>
      <c r="DC209" s="63"/>
      <c r="DD209" s="63"/>
      <c r="DE209" s="63"/>
      <c r="DF209" s="131"/>
      <c r="DG209" s="254">
        <f t="shared" si="152"/>
        <v>240</v>
      </c>
      <c r="DH209" s="254" t="str">
        <f t="shared" si="153"/>
        <v>Control</v>
      </c>
      <c r="DI209" s="254">
        <f t="shared" si="154"/>
        <v>112</v>
      </c>
      <c r="DJ209" s="254">
        <f t="shared" si="155"/>
        <v>19</v>
      </c>
      <c r="DK209" s="121">
        <f t="shared" si="156"/>
        <v>0</v>
      </c>
      <c r="DL209" s="121">
        <f t="shared" si="157"/>
        <v>15.000776260650648</v>
      </c>
      <c r="DM209" s="121">
        <f t="shared" si="158"/>
        <v>24.238259049234863</v>
      </c>
      <c r="DN209" s="121">
        <f t="shared" si="159"/>
        <v>0.13007814648682139</v>
      </c>
      <c r="DO209" s="121">
        <f t="shared" si="160"/>
        <v>2.196977257173836</v>
      </c>
      <c r="DP209" s="121">
        <f t="shared" si="161"/>
        <v>3.5864829988515812</v>
      </c>
      <c r="DQ209" s="121">
        <f t="shared" si="162"/>
        <v>13.930134862311345</v>
      </c>
      <c r="DR209" s="121">
        <f t="shared" si="163"/>
        <v>0</v>
      </c>
      <c r="DS209" s="121">
        <f t="shared" si="164"/>
        <v>0</v>
      </c>
      <c r="DT209" s="121">
        <f t="shared" si="165"/>
        <v>0</v>
      </c>
      <c r="DU209" s="121">
        <f t="shared" si="166"/>
        <v>0</v>
      </c>
      <c r="DV209" s="122">
        <f t="shared" si="167"/>
        <v>6.5</v>
      </c>
      <c r="DW209" s="157"/>
      <c r="DX209" s="157">
        <f t="shared" si="168"/>
        <v>240</v>
      </c>
      <c r="DY209" s="157">
        <f t="shared" si="129"/>
        <v>254</v>
      </c>
      <c r="DZ209" s="238" t="e">
        <f>#REF!</f>
        <v>#REF!</v>
      </c>
      <c r="EN209" s="50">
        <f t="shared" si="169"/>
        <v>5.8128048780487808E-2</v>
      </c>
      <c r="EO209" s="50">
        <f t="shared" si="170"/>
        <v>1.3910060975609757</v>
      </c>
      <c r="EP209" s="55">
        <f t="shared" si="171"/>
        <v>1.475609756097561</v>
      </c>
      <c r="EQ209" s="50">
        <f>4.656*AR209*(((BL209/2.54)^2)+((BM209/2.54)^2)+((BN209/2.54)^2)+((BO209)/2.54^2)+((BP209/2.54)^2)+((BQ209/2.54)^2)+((BR209/2.54)^2)+((BS209/2.54)^2)+((BT209/2.54)^2)+((BU209/2.54)^2)+((BV209/2.54)^2)+((BW209/2.54)^2)+((BX209/2.54)^2)+((BY209/2.54)^2)+((BZ209/2.54)^2))/(BI209*3.28)</f>
        <v>6.3086765500101256</v>
      </c>
      <c r="ER209" s="50">
        <f>3.492*AR209*((CA209/2.54)^2 + (CB209/2.54)^2 + (CC209/2.54)^2 + (CD209/2.54)^2 + (CE209/2.54)^2 + (CF209/2.54)^2 + (CG209/2.54)^2 +(CH209/2.54)^2 +(CI209/2.54)^2 + (CJ209/2.54)^2 +(CK209/2.54)^2 + (CL209/2.54)^2 +(CM209/2.54)^2 + (CN209/2.54)^2 + (CO209/2.54)^2)/(BI209*3.28)</f>
        <v>0</v>
      </c>
      <c r="ES209" s="50">
        <f t="shared" si="130"/>
        <v>0</v>
      </c>
      <c r="ET209" s="50">
        <f t="shared" si="131"/>
        <v>0</v>
      </c>
      <c r="EU209" s="50">
        <f t="shared" si="132"/>
        <v>0</v>
      </c>
      <c r="EV209" s="56">
        <f t="shared" si="172"/>
        <v>2.9247439024390243</v>
      </c>
      <c r="EW209" s="56">
        <f t="shared" si="173"/>
        <v>6.3086765500101256</v>
      </c>
      <c r="EX209" s="56">
        <f t="shared" si="177"/>
        <v>0</v>
      </c>
      <c r="EY209" s="56">
        <f t="shared" si="178"/>
        <v>6.750349317292792</v>
      </c>
      <c r="EZ209" s="56">
        <f t="shared" si="174"/>
        <v>9.233420452449149</v>
      </c>
      <c r="FA209" s="56"/>
      <c r="FB209" s="56"/>
      <c r="FC209" s="56"/>
      <c r="FD209" s="54"/>
    </row>
    <row r="210" spans="1:160" ht="18" customHeight="1">
      <c r="B210">
        <v>240</v>
      </c>
      <c r="C210" s="57" t="s">
        <v>278</v>
      </c>
      <c r="D210">
        <v>112</v>
      </c>
      <c r="E210" s="171">
        <v>2009</v>
      </c>
      <c r="F210">
        <v>254</v>
      </c>
      <c r="G210" s="144">
        <v>20.456135700000001</v>
      </c>
      <c r="H210" s="144">
        <v>17.134423845000001</v>
      </c>
      <c r="I210" s="144"/>
      <c r="J210" s="144"/>
      <c r="K210" s="144"/>
      <c r="L210" s="144"/>
      <c r="M210" s="144">
        <v>9.0258953399999999</v>
      </c>
      <c r="N210" s="232"/>
      <c r="O210" s="232"/>
      <c r="P210" s="144"/>
      <c r="Q210" s="230">
        <f t="shared" ref="Q210:Q273" si="181">SUM(G210:P210)</f>
        <v>46.616454885000003</v>
      </c>
      <c r="R210" s="52">
        <f t="shared" si="133"/>
        <v>1.0000517507100433</v>
      </c>
      <c r="S210" s="52">
        <f t="shared" si="134"/>
        <v>1.6206271147033191</v>
      </c>
      <c r="T210" s="52">
        <f t="shared" si="135"/>
        <v>1.6158839366156577</v>
      </c>
      <c r="U210" s="52">
        <f t="shared" si="136"/>
        <v>9.1420431977578501E-2</v>
      </c>
      <c r="V210" s="52">
        <f t="shared" si="137"/>
        <v>1.279174631268188</v>
      </c>
      <c r="W210" s="52">
        <f t="shared" si="138"/>
        <v>15.349516340788771</v>
      </c>
      <c r="X210" s="52">
        <f t="shared" si="139"/>
        <v>121.10210279801072</v>
      </c>
      <c r="Y210" s="52">
        <f t="shared" si="140"/>
        <v>1.0263243829057209</v>
      </c>
      <c r="Z210" s="52">
        <f t="shared" si="141"/>
        <v>1.02</v>
      </c>
      <c r="AA210" s="52">
        <f t="shared" si="142"/>
        <v>1.0236756170942791</v>
      </c>
      <c r="AB210" s="52">
        <f t="shared" si="143"/>
        <v>1.0303142891922208</v>
      </c>
      <c r="AC210" s="52">
        <f t="shared" si="144"/>
        <v>0.56173472116979917</v>
      </c>
      <c r="AD210" s="52">
        <f t="shared" si="145"/>
        <v>0.54580861116247448</v>
      </c>
      <c r="AE210" s="52">
        <f t="shared" si="146"/>
        <v>0.55490395092814226</v>
      </c>
      <c r="AF210" s="52">
        <f t="shared" si="147"/>
        <v>0.38212360966088499</v>
      </c>
      <c r="AG210" s="52">
        <f t="shared" si="148"/>
        <v>0.36</v>
      </c>
      <c r="AH210" s="52">
        <f t="shared" si="149"/>
        <v>0.37106180483044249</v>
      </c>
      <c r="AI210" s="64" t="s">
        <v>152</v>
      </c>
      <c r="AJ210" s="63"/>
      <c r="AK210" s="63"/>
      <c r="AL210" s="45">
        <f t="shared" si="150"/>
        <v>254</v>
      </c>
      <c r="AM210" s="65"/>
      <c r="AN210" s="145" t="e">
        <f>#REF!</f>
        <v>#REF!</v>
      </c>
      <c r="AO210" s="149"/>
      <c r="AP210" s="183"/>
      <c r="AQ210" s="149"/>
      <c r="AR210" s="147">
        <f t="shared" si="151"/>
        <v>1</v>
      </c>
      <c r="AS210">
        <v>0</v>
      </c>
      <c r="AT210">
        <v>0</v>
      </c>
      <c r="AU210">
        <v>2</v>
      </c>
      <c r="AV210">
        <v>6</v>
      </c>
      <c r="AW210">
        <v>0</v>
      </c>
      <c r="AX210">
        <v>14</v>
      </c>
      <c r="AY210" s="229"/>
      <c r="AZ210" s="229"/>
      <c r="BA210" s="229"/>
      <c r="BB210" s="63"/>
      <c r="BC210">
        <v>9</v>
      </c>
      <c r="BD210">
        <v>2</v>
      </c>
      <c r="BE210">
        <v>4</v>
      </c>
      <c r="BF210" s="57">
        <v>2</v>
      </c>
      <c r="BG210" s="57">
        <v>2</v>
      </c>
      <c r="BH210" s="57">
        <v>3</v>
      </c>
      <c r="BI210" s="57">
        <v>11.3</v>
      </c>
      <c r="BJ210" s="189">
        <f t="shared" si="175"/>
        <v>112</v>
      </c>
      <c r="BK210" s="173">
        <f t="shared" si="176"/>
        <v>254</v>
      </c>
      <c r="BL210" s="88">
        <v>11</v>
      </c>
      <c r="BM210" s="63">
        <v>35</v>
      </c>
      <c r="BN210" s="63"/>
      <c r="BO210" s="63"/>
      <c r="BP210" s="63"/>
      <c r="BQ210" s="63"/>
      <c r="BR210" s="63"/>
      <c r="BS210" s="63"/>
      <c r="BT210" s="63"/>
      <c r="BU210" s="63"/>
      <c r="BV210" s="63"/>
      <c r="BW210" s="63"/>
      <c r="BX210" s="63"/>
      <c r="BY210" s="63"/>
      <c r="BZ210" s="63"/>
      <c r="CA210" s="95"/>
      <c r="CB210" s="94"/>
      <c r="CC210" s="94"/>
      <c r="CD210" s="94"/>
      <c r="CE210" s="94"/>
      <c r="CF210" s="94"/>
      <c r="CG210" s="94"/>
      <c r="CH210" s="94"/>
      <c r="CI210" s="94"/>
      <c r="CJ210" s="94"/>
      <c r="CK210" s="94"/>
      <c r="CL210" s="94"/>
      <c r="CM210" s="63"/>
      <c r="CN210" s="63"/>
      <c r="CO210" s="63"/>
      <c r="CP210" s="88"/>
      <c r="CQ210" s="88"/>
      <c r="CR210" s="63"/>
      <c r="CS210" s="63"/>
      <c r="CT210" s="63"/>
      <c r="CU210" s="63"/>
      <c r="CV210" s="88"/>
      <c r="CW210" s="63"/>
      <c r="CX210" s="63"/>
      <c r="CY210" s="63"/>
      <c r="CZ210" s="63"/>
      <c r="DA210" s="88"/>
      <c r="DB210" s="63"/>
      <c r="DC210" s="63"/>
      <c r="DD210" s="63"/>
      <c r="DE210" s="63"/>
      <c r="DF210" s="131"/>
      <c r="DG210" s="254">
        <f t="shared" si="152"/>
        <v>240</v>
      </c>
      <c r="DH210" s="254" t="str">
        <f t="shared" si="153"/>
        <v>Control</v>
      </c>
      <c r="DI210" s="254">
        <f t="shared" si="154"/>
        <v>112</v>
      </c>
      <c r="DJ210" s="254">
        <f t="shared" si="155"/>
        <v>254</v>
      </c>
      <c r="DK210" s="121">
        <f t="shared" si="156"/>
        <v>48.618813441099569</v>
      </c>
      <c r="DL210" s="121">
        <f t="shared" si="157"/>
        <v>0</v>
      </c>
      <c r="DM210" s="121">
        <f t="shared" si="158"/>
        <v>48.476518098469725</v>
      </c>
      <c r="DN210" s="121">
        <f t="shared" si="159"/>
        <v>0.2926758295953481</v>
      </c>
      <c r="DO210" s="121">
        <f t="shared" si="160"/>
        <v>0.87879090286953443</v>
      </c>
      <c r="DP210" s="121">
        <f t="shared" si="161"/>
        <v>14.345931995406325</v>
      </c>
      <c r="DQ210" s="121">
        <f t="shared" si="162"/>
        <v>57.870251619355159</v>
      </c>
      <c r="DR210" s="121">
        <f t="shared" si="163"/>
        <v>0</v>
      </c>
      <c r="DS210" s="121">
        <f t="shared" si="164"/>
        <v>0</v>
      </c>
      <c r="DT210" s="121">
        <f t="shared" si="165"/>
        <v>0</v>
      </c>
      <c r="DU210" s="121">
        <f t="shared" si="166"/>
        <v>0</v>
      </c>
      <c r="DV210" s="122">
        <f t="shared" si="167"/>
        <v>8</v>
      </c>
      <c r="DW210" s="157"/>
      <c r="DX210" s="157">
        <f t="shared" si="168"/>
        <v>240</v>
      </c>
      <c r="DY210" s="157">
        <f t="shared" si="129"/>
        <v>129</v>
      </c>
      <c r="DZ210" s="238" t="e">
        <f>#REF!</f>
        <v>#REF!</v>
      </c>
      <c r="EN210" s="50">
        <f t="shared" si="169"/>
        <v>0.13078810975609756</v>
      </c>
      <c r="EO210" s="50">
        <f t="shared" si="170"/>
        <v>0.55640243902439024</v>
      </c>
      <c r="EP210" s="55">
        <f t="shared" si="171"/>
        <v>5.9024390243902438</v>
      </c>
      <c r="EQ210" s="50">
        <f>4.656*AR210*(((BL210/2.54)^2)+((BM210/2.54)^2)+((BN210/2.54)^2)+((BO210)/2.54^2)+((BP210/2.54)^2)+((BQ210/2.54)^2)+((BR210/2.54)^2)+((BS210/2.54)^2)+((BT210/2.54)^2)+((BU210/2.54)^2)+((BV210/2.54)^2)+((BW210/2.54)^2)+((BX210/2.54)^2)+((BY210/2.54)^2)+((BZ210/2.54)^2))/(BI210*3.28)</f>
        <v>26.208267396029719</v>
      </c>
      <c r="ER210" s="50">
        <f>3.492*AR210*((CA210/2.54)^2 + (CB210/2.54)^2 + (CC210/2.54)^2 + (CD210/2.54)^2 + (CE210/2.54)^2 + (CF210/2.54)^2 + (CG210/2.54)^2 +(CH210/2.54)^2 +(CI210/2.54)^2 + (CJ210/2.54)^2 +(CK210/2.54)^2 + (CL210/2.54)^2 +(CM210/2.54)^2 + (CN210/2.54)^2 + (CO210/2.54)^2)/(BI210*3.28)</f>
        <v>0</v>
      </c>
      <c r="ES210" s="50">
        <f t="shared" si="130"/>
        <v>0</v>
      </c>
      <c r="ET210" s="50">
        <f t="shared" si="131"/>
        <v>0</v>
      </c>
      <c r="EU210" s="50">
        <f t="shared" si="132"/>
        <v>0</v>
      </c>
      <c r="EV210" s="56">
        <f t="shared" si="172"/>
        <v>6.5896295731707317</v>
      </c>
      <c r="EW210" s="56">
        <f t="shared" si="173"/>
        <v>26.208267396029719</v>
      </c>
      <c r="EX210" s="56">
        <f t="shared" si="177"/>
        <v>21.878466048494808</v>
      </c>
      <c r="EY210" s="56">
        <f t="shared" si="178"/>
        <v>0</v>
      </c>
      <c r="EZ210" s="56">
        <f t="shared" si="174"/>
        <v>32.797896969200451</v>
      </c>
      <c r="FA210" s="56"/>
      <c r="FB210" s="56"/>
      <c r="FC210" s="56"/>
      <c r="FD210" s="54"/>
    </row>
    <row r="211" spans="1:160" ht="18" customHeight="1">
      <c r="B211">
        <v>240</v>
      </c>
      <c r="C211" s="57" t="s">
        <v>278</v>
      </c>
      <c r="D211">
        <v>113</v>
      </c>
      <c r="E211" s="171">
        <v>2009</v>
      </c>
      <c r="F211">
        <v>129</v>
      </c>
      <c r="G211" s="144">
        <v>11.548089630000002</v>
      </c>
      <c r="H211" s="144">
        <v>38.937756165000003</v>
      </c>
      <c r="I211" s="144"/>
      <c r="J211" s="144">
        <v>17.571675659999997</v>
      </c>
      <c r="K211" s="144">
        <v>8.0928401400000016</v>
      </c>
      <c r="L211" s="144">
        <v>14.749105140000001</v>
      </c>
      <c r="M211" s="144">
        <v>3.7840768349999996</v>
      </c>
      <c r="N211" s="232"/>
      <c r="O211" s="232"/>
      <c r="P211" s="144"/>
      <c r="Q211" s="230">
        <f t="shared" si="181"/>
        <v>94.683543569999998</v>
      </c>
      <c r="R211" s="52">
        <f t="shared" si="133"/>
        <v>0.88190965231092489</v>
      </c>
      <c r="S211" s="52">
        <f t="shared" si="134"/>
        <v>1.5282821218693114</v>
      </c>
      <c r="T211" s="52">
        <f t="shared" si="135"/>
        <v>1.468709810621001</v>
      </c>
      <c r="U211" s="52">
        <f t="shared" si="136"/>
        <v>0.10283978290325832</v>
      </c>
      <c r="V211" s="52">
        <f t="shared" si="137"/>
        <v>1.3356733715152189</v>
      </c>
      <c r="W211" s="52">
        <f t="shared" si="138"/>
        <v>16.782340728740643</v>
      </c>
      <c r="X211" s="52">
        <f t="shared" si="139"/>
        <v>106.96990949118057</v>
      </c>
      <c r="Y211" s="52">
        <f t="shared" si="140"/>
        <v>1.0268886968596376</v>
      </c>
      <c r="Z211" s="52">
        <f t="shared" si="141"/>
        <v>1.0245663892403896</v>
      </c>
      <c r="AA211" s="52">
        <f t="shared" si="142"/>
        <v>1.0275259685345763</v>
      </c>
      <c r="AB211" s="52">
        <f t="shared" si="143"/>
        <v>1.0393465489274358</v>
      </c>
      <c r="AC211" s="52">
        <f t="shared" si="144"/>
        <v>0.58042126365201474</v>
      </c>
      <c r="AD211" s="52">
        <f t="shared" si="145"/>
        <v>0.56309166058021043</v>
      </c>
      <c r="AE211" s="52">
        <f t="shared" si="146"/>
        <v>0.54632032552898246</v>
      </c>
      <c r="AF211" s="52">
        <f t="shared" si="147"/>
        <v>0.39493165127322033</v>
      </c>
      <c r="AG211" s="52">
        <f t="shared" si="148"/>
        <v>0.36</v>
      </c>
      <c r="AH211" s="52">
        <f t="shared" si="149"/>
        <v>0.37746582563661013</v>
      </c>
      <c r="AI211" s="64" t="s">
        <v>152</v>
      </c>
      <c r="AJ211" s="66"/>
      <c r="AK211" s="66"/>
      <c r="AL211" s="45">
        <f t="shared" si="150"/>
        <v>129</v>
      </c>
      <c r="AM211" s="65"/>
      <c r="AN211" s="145" t="e">
        <f>#REF!</f>
        <v>#REF!</v>
      </c>
      <c r="AO211" s="149"/>
      <c r="AP211" s="183"/>
      <c r="AQ211" s="149"/>
      <c r="AR211" s="147">
        <f t="shared" si="151"/>
        <v>1</v>
      </c>
      <c r="AS211">
        <v>0</v>
      </c>
      <c r="AT211">
        <v>1</v>
      </c>
      <c r="AU211">
        <v>1</v>
      </c>
      <c r="AV211">
        <v>8</v>
      </c>
      <c r="AW211">
        <v>4</v>
      </c>
      <c r="AX211">
        <v>4</v>
      </c>
      <c r="AY211" s="229"/>
      <c r="AZ211" s="229"/>
      <c r="BA211" s="229"/>
      <c r="BB211" s="68"/>
      <c r="BC211">
        <v>13</v>
      </c>
      <c r="BD211">
        <v>5</v>
      </c>
      <c r="BE211">
        <v>4</v>
      </c>
      <c r="BF211" s="57">
        <v>2</v>
      </c>
      <c r="BG211" s="57">
        <v>2</v>
      </c>
      <c r="BH211" s="57">
        <v>3</v>
      </c>
      <c r="BI211" s="57">
        <v>11.3</v>
      </c>
      <c r="BJ211" s="189">
        <f t="shared" si="175"/>
        <v>113</v>
      </c>
      <c r="BK211" s="173">
        <f t="shared" si="176"/>
        <v>129</v>
      </c>
      <c r="BL211" s="90">
        <v>18</v>
      </c>
      <c r="BM211" s="69">
        <v>30</v>
      </c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9"/>
      <c r="BY211" s="69"/>
      <c r="BZ211" s="69"/>
      <c r="CA211" s="101">
        <v>21</v>
      </c>
      <c r="CB211" s="100"/>
      <c r="CC211" s="100"/>
      <c r="CD211" s="100"/>
      <c r="CE211" s="100"/>
      <c r="CF211" s="100"/>
      <c r="CG211" s="100"/>
      <c r="CH211" s="100"/>
      <c r="CI211" s="100"/>
      <c r="CJ211" s="100"/>
      <c r="CK211" s="100"/>
      <c r="CL211" s="100"/>
      <c r="CM211" s="69"/>
      <c r="CN211" s="69"/>
      <c r="CO211" s="69"/>
      <c r="CP211" s="90"/>
      <c r="CQ211" s="90"/>
      <c r="CR211" s="69"/>
      <c r="CS211" s="69"/>
      <c r="CT211" s="69"/>
      <c r="CU211" s="69"/>
      <c r="CV211" s="90"/>
      <c r="CW211" s="69"/>
      <c r="CX211" s="69"/>
      <c r="CY211" s="69"/>
      <c r="CZ211" s="69"/>
      <c r="DA211" s="90"/>
      <c r="DB211" s="69"/>
      <c r="DC211" s="69"/>
      <c r="DD211" s="69"/>
      <c r="DE211" s="69"/>
      <c r="DF211" s="131"/>
      <c r="DG211" s="254">
        <f t="shared" si="152"/>
        <v>240</v>
      </c>
      <c r="DH211" s="254" t="str">
        <f t="shared" si="153"/>
        <v>Control</v>
      </c>
      <c r="DI211" s="254">
        <f t="shared" si="154"/>
        <v>113</v>
      </c>
      <c r="DJ211" s="254">
        <f t="shared" si="155"/>
        <v>129</v>
      </c>
      <c r="DK211" s="121">
        <f t="shared" si="156"/>
        <v>61.131284874772462</v>
      </c>
      <c r="DL211" s="121">
        <f t="shared" si="157"/>
        <v>22.047741307773123</v>
      </c>
      <c r="DM211" s="121">
        <f t="shared" si="158"/>
        <v>95.466137690365059</v>
      </c>
      <c r="DN211" s="121">
        <f t="shared" si="159"/>
        <v>0.49165035310795879</v>
      </c>
      <c r="DO211" s="121">
        <f t="shared" si="160"/>
        <v>2.3772487977634089</v>
      </c>
      <c r="DP211" s="121">
        <f t="shared" si="161"/>
        <v>15.500531699229228</v>
      </c>
      <c r="DQ211" s="121">
        <f t="shared" si="162"/>
        <v>54.865640493875155</v>
      </c>
      <c r="DR211" s="121">
        <f t="shared" si="163"/>
        <v>18.019311159727973</v>
      </c>
      <c r="DS211" s="121">
        <f t="shared" si="164"/>
        <v>0</v>
      </c>
      <c r="DT211" s="121">
        <f t="shared" si="165"/>
        <v>0</v>
      </c>
      <c r="DU211" s="121">
        <f t="shared" si="166"/>
        <v>0</v>
      </c>
      <c r="DV211" s="122">
        <f t="shared" si="167"/>
        <v>2.5</v>
      </c>
      <c r="DW211" s="157"/>
      <c r="DX211" s="157">
        <f t="shared" si="168"/>
        <v>240</v>
      </c>
      <c r="DY211" s="157">
        <f t="shared" si="129"/>
        <v>350</v>
      </c>
      <c r="DZ211" s="238" t="e">
        <f>#REF!</f>
        <v>#REF!</v>
      </c>
      <c r="EN211" s="50">
        <f t="shared" si="169"/>
        <v>0.18891615853658539</v>
      </c>
      <c r="EO211" s="50">
        <f t="shared" si="170"/>
        <v>1.3910060975609757</v>
      </c>
      <c r="EP211" s="55">
        <f t="shared" si="171"/>
        <v>5.9024390243902438</v>
      </c>
      <c r="EQ211" s="50">
        <f>4.656*AR211*(((BL211/2.54)^2)+((BM211/2.54)^2)+((BN211/2.54)^2)+((BO211)/2.54^2)+((BP211/2.54)^2)+((BQ211/2.54)^2)+((BR211/2.54)^2)+((BS211/2.54)^2)+((BT211/2.54)^2)+((BU211/2.54)^2)+((BV211/2.54)^2)+((BW211/2.54)^2)+((BX211/2.54)^2)+((BY211/2.54)^2)+((BZ211/2.54)^2))/(BI211*3.28)</f>
        <v>23.83277807781603</v>
      </c>
      <c r="ER211" s="50">
        <f>3.492*AR211*((CA211/2.54)^2 + (CB211/2.54)^2 + (CC211/2.54)^2 + (CD211/2.54)^2 + (CE211/2.54)^2 + (CF211/2.54)^2 + (CG211/2.54)^2 +(CH211/2.54)^2 +(CI211/2.54)^2 + (CJ211/2.54)^2 +(CK211/2.54)^2 + (CL211/2.54)^2 +(CM211/2.54)^2 + (CN211/2.54)^2 + (CO211/2.54)^2)/(BI211*3.28)</f>
        <v>6.4401073114686689</v>
      </c>
      <c r="ES211" s="50">
        <f t="shared" si="130"/>
        <v>0</v>
      </c>
      <c r="ET211" s="50">
        <f t="shared" si="131"/>
        <v>0</v>
      </c>
      <c r="EU211" s="50">
        <f t="shared" si="132"/>
        <v>0</v>
      </c>
      <c r="EV211" s="56">
        <f t="shared" si="172"/>
        <v>7.4823612804878046</v>
      </c>
      <c r="EW211" s="56">
        <f t="shared" si="173"/>
        <v>30.272885389284699</v>
      </c>
      <c r="EX211" s="56">
        <f t="shared" si="177"/>
        <v>27.509078193647607</v>
      </c>
      <c r="EY211" s="56">
        <f t="shared" si="178"/>
        <v>9.9214835884979049</v>
      </c>
      <c r="EZ211" s="56">
        <f t="shared" si="174"/>
        <v>37.755246669772504</v>
      </c>
      <c r="FA211" s="56"/>
      <c r="FB211" s="56"/>
      <c r="FC211" s="56"/>
      <c r="FD211" s="54"/>
    </row>
    <row r="212" spans="1:160" ht="18" customHeight="1">
      <c r="B212">
        <v>240</v>
      </c>
      <c r="C212" s="57" t="s">
        <v>278</v>
      </c>
      <c r="D212">
        <v>113</v>
      </c>
      <c r="E212" s="171">
        <v>2009</v>
      </c>
      <c r="F212">
        <v>350</v>
      </c>
      <c r="G212" s="144">
        <v>11.548089630000002</v>
      </c>
      <c r="H212" s="144">
        <v>38.937756165000003</v>
      </c>
      <c r="I212" s="144"/>
      <c r="J212" s="144">
        <v>17.571675659999997</v>
      </c>
      <c r="K212" s="144">
        <v>8.0928401400000016</v>
      </c>
      <c r="L212" s="144">
        <v>14.749105140000001</v>
      </c>
      <c r="M212" s="144">
        <v>3.7840768349999996</v>
      </c>
      <c r="N212" s="232"/>
      <c r="O212" s="232"/>
      <c r="P212" s="144"/>
      <c r="Q212" s="230">
        <f t="shared" si="181"/>
        <v>94.683543569999998</v>
      </c>
      <c r="R212" s="52">
        <f t="shared" si="133"/>
        <v>0.88190965231092489</v>
      </c>
      <c r="S212" s="52">
        <f t="shared" si="134"/>
        <v>1.5282821218693114</v>
      </c>
      <c r="T212" s="52">
        <f t="shared" si="135"/>
        <v>1.468709810621001</v>
      </c>
      <c r="U212" s="52">
        <f t="shared" si="136"/>
        <v>0.10283978290325832</v>
      </c>
      <c r="V212" s="52">
        <f t="shared" si="137"/>
        <v>1.3356733715152189</v>
      </c>
      <c r="W212" s="52">
        <f t="shared" si="138"/>
        <v>16.782340728740643</v>
      </c>
      <c r="X212" s="52">
        <f t="shared" si="139"/>
        <v>106.96990949118057</v>
      </c>
      <c r="Y212" s="52">
        <f t="shared" si="140"/>
        <v>1.0268886968596376</v>
      </c>
      <c r="Z212" s="52">
        <f t="shared" si="141"/>
        <v>1.0245663892403896</v>
      </c>
      <c r="AA212" s="52">
        <f t="shared" si="142"/>
        <v>1.0275259685345763</v>
      </c>
      <c r="AB212" s="52">
        <f t="shared" si="143"/>
        <v>1.0393465489274358</v>
      </c>
      <c r="AC212" s="52">
        <f t="shared" si="144"/>
        <v>0.58042126365201474</v>
      </c>
      <c r="AD212" s="52">
        <f t="shared" si="145"/>
        <v>0.56309166058021043</v>
      </c>
      <c r="AE212" s="52">
        <f t="shared" si="146"/>
        <v>0.54632032552898246</v>
      </c>
      <c r="AF212" s="52">
        <f t="shared" si="147"/>
        <v>0.39493165127322033</v>
      </c>
      <c r="AG212" s="52">
        <f t="shared" si="148"/>
        <v>0.36</v>
      </c>
      <c r="AH212" s="52">
        <f t="shared" si="149"/>
        <v>0.37746582563661013</v>
      </c>
      <c r="AI212" s="64" t="s">
        <v>152</v>
      </c>
      <c r="AJ212" s="66"/>
      <c r="AK212" s="66"/>
      <c r="AL212" s="45">
        <f t="shared" si="150"/>
        <v>350</v>
      </c>
      <c r="AM212" s="65"/>
      <c r="AN212" s="145" t="e">
        <f>#REF!</f>
        <v>#REF!</v>
      </c>
      <c r="AO212" s="149"/>
      <c r="AP212" s="183"/>
      <c r="AQ212" s="149"/>
      <c r="AR212" s="147">
        <f t="shared" si="151"/>
        <v>1</v>
      </c>
      <c r="AS212">
        <v>4</v>
      </c>
      <c r="AT212">
        <v>3</v>
      </c>
      <c r="AU212">
        <v>3</v>
      </c>
      <c r="AV212">
        <v>8</v>
      </c>
      <c r="AW212">
        <v>3</v>
      </c>
      <c r="AX212">
        <v>3</v>
      </c>
      <c r="AY212" s="229"/>
      <c r="AZ212" s="229"/>
      <c r="BA212" s="229"/>
      <c r="BB212" s="68"/>
      <c r="BC212">
        <v>3</v>
      </c>
      <c r="BD212">
        <v>8</v>
      </c>
      <c r="BE212">
        <v>7</v>
      </c>
      <c r="BF212" s="57">
        <v>2</v>
      </c>
      <c r="BG212" s="57">
        <v>2</v>
      </c>
      <c r="BH212" s="57">
        <v>3</v>
      </c>
      <c r="BI212" s="57">
        <v>11.3</v>
      </c>
      <c r="BJ212" s="189">
        <f t="shared" si="175"/>
        <v>113</v>
      </c>
      <c r="BK212" s="173">
        <f t="shared" si="176"/>
        <v>350</v>
      </c>
      <c r="BL212" s="90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9"/>
      <c r="BY212" s="69"/>
      <c r="BZ212" s="69"/>
      <c r="CA212" s="101">
        <v>22</v>
      </c>
      <c r="CB212" s="100"/>
      <c r="CC212" s="100"/>
      <c r="CD212" s="100"/>
      <c r="CE212" s="100"/>
      <c r="CF212" s="100"/>
      <c r="CG212" s="100"/>
      <c r="CH212" s="100"/>
      <c r="CI212" s="100"/>
      <c r="CJ212" s="100"/>
      <c r="CK212" s="100"/>
      <c r="CL212" s="100"/>
      <c r="CM212" s="69"/>
      <c r="CN212" s="69"/>
      <c r="CO212" s="69"/>
      <c r="CP212" s="90"/>
      <c r="CQ212" s="90"/>
      <c r="CR212" s="69"/>
      <c r="CS212" s="69"/>
      <c r="CT212" s="69"/>
      <c r="CU212" s="69"/>
      <c r="CV212" s="90"/>
      <c r="CW212" s="69"/>
      <c r="CX212" s="69"/>
      <c r="CY212" s="69"/>
      <c r="CZ212" s="69"/>
      <c r="DA212" s="90"/>
      <c r="DB212" s="69"/>
      <c r="DC212" s="69"/>
      <c r="DD212" s="69"/>
      <c r="DE212" s="69"/>
      <c r="DF212" s="131"/>
      <c r="DG212" s="254">
        <f t="shared" si="152"/>
        <v>240</v>
      </c>
      <c r="DH212" s="254" t="str">
        <f t="shared" si="153"/>
        <v>Control</v>
      </c>
      <c r="DI212" s="254">
        <f t="shared" si="154"/>
        <v>113</v>
      </c>
      <c r="DJ212" s="254">
        <f t="shared" si="155"/>
        <v>350</v>
      </c>
      <c r="DK212" s="121">
        <f t="shared" si="156"/>
        <v>91.696927312158678</v>
      </c>
      <c r="DL212" s="121">
        <f t="shared" si="157"/>
        <v>26.457289569327749</v>
      </c>
      <c r="DM212" s="121">
        <f t="shared" si="158"/>
        <v>132.18388295589008</v>
      </c>
      <c r="DN212" s="121">
        <f t="shared" si="159"/>
        <v>0.11345777379414433</v>
      </c>
      <c r="DO212" s="121">
        <f t="shared" si="160"/>
        <v>3.8035980764214541</v>
      </c>
      <c r="DP212" s="121">
        <f t="shared" si="161"/>
        <v>27.125930473651142</v>
      </c>
      <c r="DQ212" s="121">
        <f t="shared" si="162"/>
        <v>0</v>
      </c>
      <c r="DR212" s="121">
        <f t="shared" si="163"/>
        <v>19.776296148091472</v>
      </c>
      <c r="DS212" s="121">
        <f t="shared" si="164"/>
        <v>0</v>
      </c>
      <c r="DT212" s="121">
        <f t="shared" si="165"/>
        <v>0</v>
      </c>
      <c r="DU212" s="121">
        <f t="shared" si="166"/>
        <v>0</v>
      </c>
      <c r="DV212" s="122">
        <f t="shared" si="167"/>
        <v>3</v>
      </c>
      <c r="DW212" s="157"/>
      <c r="DX212" s="157">
        <f t="shared" si="168"/>
        <v>240</v>
      </c>
      <c r="DY212" s="157">
        <f t="shared" si="129"/>
        <v>108</v>
      </c>
      <c r="DZ212" s="238" t="e">
        <f>#REF!</f>
        <v>#REF!</v>
      </c>
      <c r="EN212" s="50"/>
      <c r="EO212" s="50"/>
      <c r="EP212" s="55"/>
      <c r="EQ212" s="50"/>
      <c r="ER212" s="50"/>
      <c r="ES212" s="50">
        <f t="shared" si="130"/>
        <v>0</v>
      </c>
      <c r="ET212" s="50">
        <f t="shared" si="131"/>
        <v>0</v>
      </c>
      <c r="EU212" s="50">
        <f t="shared" si="132"/>
        <v>0</v>
      </c>
      <c r="EV212" s="56"/>
      <c r="EW212" s="56"/>
      <c r="EX212" s="56">
        <f t="shared" si="177"/>
        <v>41.263617290471409</v>
      </c>
      <c r="EY212" s="56">
        <f t="shared" si="178"/>
        <v>11.905780306197487</v>
      </c>
      <c r="EZ212" s="56"/>
      <c r="FA212" s="56"/>
      <c r="FB212" s="56"/>
      <c r="FC212" s="56"/>
      <c r="FD212" s="54"/>
    </row>
    <row r="213" spans="1:160" ht="18" customHeight="1">
      <c r="B213">
        <v>240</v>
      </c>
      <c r="C213" s="57" t="s">
        <v>278</v>
      </c>
      <c r="D213">
        <v>114</v>
      </c>
      <c r="E213" s="171">
        <v>2009</v>
      </c>
      <c r="F213">
        <v>108</v>
      </c>
      <c r="G213" s="144">
        <v>12.971489685000002</v>
      </c>
      <c r="H213" s="144">
        <v>14.176136204999999</v>
      </c>
      <c r="I213" s="144"/>
      <c r="J213" s="144">
        <v>33.786612090000006</v>
      </c>
      <c r="K213" s="144">
        <v>1.5735685350000002</v>
      </c>
      <c r="L213" s="144">
        <v>1.7326709400000002</v>
      </c>
      <c r="M213" s="144">
        <v>1.1122049400000003</v>
      </c>
      <c r="N213" s="144"/>
      <c r="O213" s="144"/>
      <c r="P213" s="144"/>
      <c r="Q213" s="230">
        <f t="shared" si="181"/>
        <v>65.352682395000002</v>
      </c>
      <c r="R213" s="52">
        <f t="shared" si="133"/>
        <v>0.67809010157202754</v>
      </c>
      <c r="S213" s="52">
        <f t="shared" si="134"/>
        <v>1.4848626117173629</v>
      </c>
      <c r="T213" s="52">
        <f t="shared" si="135"/>
        <v>1.3793281407124254</v>
      </c>
      <c r="U213" s="52">
        <f t="shared" si="136"/>
        <v>0.10661093379746346</v>
      </c>
      <c r="V213" s="52">
        <f t="shared" si="137"/>
        <v>1.3792795137089338</v>
      </c>
      <c r="W213" s="52">
        <f t="shared" si="138"/>
        <v>14.895311423555686</v>
      </c>
      <c r="X213" s="52">
        <f t="shared" si="139"/>
        <v>142.45466215816302</v>
      </c>
      <c r="Y213" s="52">
        <f t="shared" si="140"/>
        <v>1.0327599337454862</v>
      </c>
      <c r="Z213" s="52">
        <f t="shared" si="141"/>
        <v>1.0305805592335244</v>
      </c>
      <c r="AA213" s="52">
        <f t="shared" si="142"/>
        <v>1.0276041896696197</v>
      </c>
      <c r="AB213" s="52">
        <f t="shared" si="143"/>
        <v>1.0321512136395607</v>
      </c>
      <c r="AC213" s="52">
        <f t="shared" si="144"/>
        <v>0.57722275150921909</v>
      </c>
      <c r="AD213" s="52">
        <f t="shared" si="145"/>
        <v>0.56869744623280361</v>
      </c>
      <c r="AE213" s="52">
        <f t="shared" si="146"/>
        <v>0.53749468885285534</v>
      </c>
      <c r="AF213" s="52">
        <f t="shared" si="147"/>
        <v>0.40166575180636088</v>
      </c>
      <c r="AG213" s="52">
        <f t="shared" si="148"/>
        <v>0.36000000000000004</v>
      </c>
      <c r="AH213" s="52">
        <f t="shared" si="149"/>
        <v>0.38083287590318049</v>
      </c>
      <c r="AI213" s="64" t="s">
        <v>152</v>
      </c>
      <c r="AJ213" s="66"/>
      <c r="AK213" s="66"/>
      <c r="AL213" s="45">
        <f t="shared" si="150"/>
        <v>108</v>
      </c>
      <c r="AM213" s="65"/>
      <c r="AN213" s="145" t="e">
        <f>#REF!</f>
        <v>#REF!</v>
      </c>
      <c r="AO213" s="149"/>
      <c r="AP213" s="183"/>
      <c r="AQ213" s="149"/>
      <c r="AR213" s="147">
        <f t="shared" si="151"/>
        <v>1</v>
      </c>
      <c r="AS213">
        <v>4</v>
      </c>
      <c r="AT213">
        <v>3</v>
      </c>
      <c r="AU213">
        <v>3</v>
      </c>
      <c r="AV213">
        <v>8</v>
      </c>
      <c r="AW213">
        <v>2</v>
      </c>
      <c r="AX213">
        <v>6</v>
      </c>
      <c r="AY213" s="229"/>
      <c r="AZ213" s="229"/>
      <c r="BA213" s="229"/>
      <c r="BB213" s="68"/>
      <c r="BC213">
        <v>6</v>
      </c>
      <c r="BD213">
        <v>0</v>
      </c>
      <c r="BE213">
        <v>2</v>
      </c>
      <c r="BF213" s="57">
        <v>2</v>
      </c>
      <c r="BG213" s="57">
        <v>2</v>
      </c>
      <c r="BH213" s="57">
        <v>3</v>
      </c>
      <c r="BI213" s="57">
        <v>11.3</v>
      </c>
      <c r="BJ213" s="189">
        <f t="shared" si="175"/>
        <v>114</v>
      </c>
      <c r="BK213" s="173">
        <f t="shared" si="176"/>
        <v>108</v>
      </c>
      <c r="BL213" s="90">
        <v>14</v>
      </c>
      <c r="BM213" s="69">
        <v>18</v>
      </c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9"/>
      <c r="BY213" s="69"/>
      <c r="BZ213" s="69"/>
      <c r="CA213" s="101">
        <v>12</v>
      </c>
      <c r="CB213" s="100"/>
      <c r="CC213" s="100"/>
      <c r="CD213" s="100"/>
      <c r="CE213" s="100"/>
      <c r="CF213" s="100"/>
      <c r="CG213" s="100"/>
      <c r="CH213" s="100"/>
      <c r="CI213" s="100"/>
      <c r="CJ213" s="100"/>
      <c r="CK213" s="100"/>
      <c r="CL213" s="100"/>
      <c r="CM213" s="69"/>
      <c r="CN213" s="69"/>
      <c r="CO213" s="69"/>
      <c r="CP213" s="90"/>
      <c r="CQ213" s="90"/>
      <c r="CR213" s="69"/>
      <c r="CS213" s="69"/>
      <c r="CT213" s="69"/>
      <c r="CU213" s="69"/>
      <c r="CV213" s="90"/>
      <c r="CW213" s="69"/>
      <c r="CX213" s="69"/>
      <c r="CY213" s="69"/>
      <c r="CZ213" s="69"/>
      <c r="DA213" s="90"/>
      <c r="DB213" s="69"/>
      <c r="DC213" s="69"/>
      <c r="DD213" s="69"/>
      <c r="DE213" s="69"/>
      <c r="DF213" s="131"/>
      <c r="DG213" s="254">
        <f t="shared" si="152"/>
        <v>240</v>
      </c>
      <c r="DH213" s="254" t="str">
        <f t="shared" si="153"/>
        <v>Control</v>
      </c>
      <c r="DI213" s="254">
        <f t="shared" si="154"/>
        <v>114</v>
      </c>
      <c r="DJ213" s="254">
        <f t="shared" si="155"/>
        <v>108</v>
      </c>
      <c r="DK213" s="121">
        <f t="shared" si="156"/>
        <v>89.091756703041781</v>
      </c>
      <c r="DL213" s="121">
        <f t="shared" si="157"/>
        <v>16.952252539300691</v>
      </c>
      <c r="DM213" s="121">
        <f t="shared" si="158"/>
        <v>117.24289196055615</v>
      </c>
      <c r="DN213" s="121">
        <f t="shared" si="159"/>
        <v>0.23527781778445167</v>
      </c>
      <c r="DO213" s="121">
        <f t="shared" si="160"/>
        <v>0</v>
      </c>
      <c r="DP213" s="121">
        <f t="shared" si="161"/>
        <v>6.7682054261055669</v>
      </c>
      <c r="DQ213" s="121">
        <f t="shared" si="162"/>
        <v>23.54226209764494</v>
      </c>
      <c r="DR213" s="121">
        <f t="shared" si="163"/>
        <v>5.8431231098409162</v>
      </c>
      <c r="DS213" s="121">
        <f t="shared" si="164"/>
        <v>0</v>
      </c>
      <c r="DT213" s="121">
        <f t="shared" si="165"/>
        <v>0</v>
      </c>
      <c r="DU213" s="121">
        <f t="shared" si="166"/>
        <v>0</v>
      </c>
      <c r="DV213" s="122">
        <f t="shared" si="167"/>
        <v>4.5</v>
      </c>
      <c r="DW213" s="157"/>
      <c r="DX213" s="157">
        <f t="shared" si="168"/>
        <v>240</v>
      </c>
      <c r="DY213" s="157">
        <f t="shared" si="129"/>
        <v>168</v>
      </c>
      <c r="DZ213" s="238" t="e">
        <f>#REF!</f>
        <v>#REF!</v>
      </c>
      <c r="EN213" s="50">
        <f t="shared" si="169"/>
        <v>8.7192073170731701E-2</v>
      </c>
      <c r="EO213" s="50">
        <f t="shared" si="170"/>
        <v>0</v>
      </c>
      <c r="EP213" s="55">
        <f t="shared" si="171"/>
        <v>2.9512195121951219</v>
      </c>
      <c r="EQ213" s="50">
        <f>4.656*AR213*(((BL213/2.54)^2)+((BM213/2.54)^2)+((BN213/2.54)^2)+((BO213)/2.54^2)+((BP213/2.54)^2)+((BQ213/2.54)^2)+((BR213/2.54)^2)+((BS213/2.54)^2)+((BT213/2.54)^2)+((BU213/2.54)^2)+((BV213/2.54)^2)+((BW213/2.54)^2)+((BX213/2.54)^2)+((BY213/2.54)^2)+((BZ213/2.54)^2))/(BI213*3.28)</f>
        <v>10.125036438287855</v>
      </c>
      <c r="ER213" s="50">
        <f>3.492*AR213*((CA213/2.54)^2 + (CB213/2.54)^2 + (CC213/2.54)^2 + (CD213/2.54)^2 + (CE213/2.54)^2 + (CF213/2.54)^2 + (CG213/2.54)^2 +(CH213/2.54)^2 +(CI213/2.54)^2 + (CJ213/2.54)^2 +(CK213/2.54)^2 + (CL213/2.54)^2 +(CM213/2.54)^2 + (CN213/2.54)^2 + (CO213/2.54)^2)/(BI213*3.28)</f>
        <v>2.1028921833367082</v>
      </c>
      <c r="ES213" s="50">
        <f t="shared" si="130"/>
        <v>0</v>
      </c>
      <c r="ET213" s="50">
        <f t="shared" si="131"/>
        <v>0</v>
      </c>
      <c r="EU213" s="50">
        <f t="shared" si="132"/>
        <v>0</v>
      </c>
      <c r="EV213" s="56">
        <f t="shared" si="172"/>
        <v>3.0384115853658535</v>
      </c>
      <c r="EW213" s="56">
        <f t="shared" si="173"/>
        <v>12.227928621624564</v>
      </c>
      <c r="EX213" s="56">
        <f t="shared" si="177"/>
        <v>40.091290516368801</v>
      </c>
      <c r="EY213" s="56">
        <f t="shared" si="178"/>
        <v>7.6285136426853111</v>
      </c>
      <c r="EZ213" s="56">
        <f t="shared" si="174"/>
        <v>15.266340206990417</v>
      </c>
      <c r="FA213" s="56"/>
      <c r="FB213" s="56"/>
      <c r="FC213" s="56"/>
      <c r="FD213" s="54"/>
    </row>
    <row r="214" spans="1:160" ht="18" customHeight="1">
      <c r="B214">
        <v>240</v>
      </c>
      <c r="C214" s="57" t="s">
        <v>278</v>
      </c>
      <c r="D214">
        <v>114</v>
      </c>
      <c r="E214" s="171">
        <v>2009</v>
      </c>
      <c r="F214">
        <v>168</v>
      </c>
      <c r="G214" s="144">
        <v>12.971489685000002</v>
      </c>
      <c r="H214" s="144">
        <v>14.176136204999999</v>
      </c>
      <c r="I214" s="144"/>
      <c r="J214" s="144">
        <v>33.786612090000006</v>
      </c>
      <c r="K214" s="144">
        <v>1.5735685350000002</v>
      </c>
      <c r="L214" s="144">
        <v>1.7326709400000002</v>
      </c>
      <c r="M214" s="144">
        <v>1.1122049400000003</v>
      </c>
      <c r="N214" s="232"/>
      <c r="O214" s="232"/>
      <c r="P214" s="83"/>
      <c r="Q214" s="230">
        <f t="shared" si="181"/>
        <v>65.352682395000002</v>
      </c>
      <c r="R214" s="52">
        <f t="shared" si="133"/>
        <v>0.67809010157202754</v>
      </c>
      <c r="S214" s="52">
        <f t="shared" si="134"/>
        <v>1.4848626117173629</v>
      </c>
      <c r="T214" s="52">
        <f t="shared" si="135"/>
        <v>1.3793281407124254</v>
      </c>
      <c r="U214" s="52">
        <f t="shared" si="136"/>
        <v>0.10661093379746346</v>
      </c>
      <c r="V214" s="52">
        <f t="shared" si="137"/>
        <v>1.3792795137089338</v>
      </c>
      <c r="W214" s="52">
        <f t="shared" si="138"/>
        <v>14.895311423555686</v>
      </c>
      <c r="X214" s="52">
        <f t="shared" si="139"/>
        <v>142.45466215816302</v>
      </c>
      <c r="Y214" s="52">
        <f t="shared" si="140"/>
        <v>1.0327599337454862</v>
      </c>
      <c r="Z214" s="52">
        <f t="shared" si="141"/>
        <v>1.0305805592335244</v>
      </c>
      <c r="AA214" s="52">
        <f t="shared" si="142"/>
        <v>1.0276041896696197</v>
      </c>
      <c r="AB214" s="52">
        <f t="shared" si="143"/>
        <v>1.0321512136395607</v>
      </c>
      <c r="AC214" s="52">
        <f t="shared" si="144"/>
        <v>0.57722275150921909</v>
      </c>
      <c r="AD214" s="52">
        <f t="shared" si="145"/>
        <v>0.56869744623280361</v>
      </c>
      <c r="AE214" s="52">
        <f t="shared" si="146"/>
        <v>0.53749468885285534</v>
      </c>
      <c r="AF214" s="52">
        <f t="shared" si="147"/>
        <v>0.40166575180636088</v>
      </c>
      <c r="AG214" s="52">
        <f t="shared" si="148"/>
        <v>0.36000000000000004</v>
      </c>
      <c r="AH214" s="52">
        <f t="shared" si="149"/>
        <v>0.38083287590318049</v>
      </c>
      <c r="AI214" s="64" t="s">
        <v>152</v>
      </c>
      <c r="AJ214" s="66"/>
      <c r="AK214" s="66"/>
      <c r="AL214" s="45">
        <f t="shared" si="150"/>
        <v>168</v>
      </c>
      <c r="AM214" s="65"/>
      <c r="AN214" s="145" t="e">
        <f>#REF!</f>
        <v>#REF!</v>
      </c>
      <c r="AO214" s="149"/>
      <c r="AP214" s="183"/>
      <c r="AQ214" s="149"/>
      <c r="AR214" s="147">
        <f t="shared" si="151"/>
        <v>1</v>
      </c>
      <c r="AS214">
        <v>5</v>
      </c>
      <c r="AT214">
        <v>4</v>
      </c>
      <c r="AU214">
        <v>4</v>
      </c>
      <c r="AV214">
        <v>8</v>
      </c>
      <c r="AW214">
        <v>4</v>
      </c>
      <c r="AX214">
        <v>4</v>
      </c>
      <c r="AY214" s="229"/>
      <c r="AZ214" s="229"/>
      <c r="BA214" s="229"/>
      <c r="BB214" s="68"/>
      <c r="BC214">
        <v>2</v>
      </c>
      <c r="BD214">
        <v>1</v>
      </c>
      <c r="BE214">
        <v>0</v>
      </c>
      <c r="BF214" s="57">
        <v>2</v>
      </c>
      <c r="BG214" s="57">
        <v>2</v>
      </c>
      <c r="BH214" s="57">
        <v>3</v>
      </c>
      <c r="BI214" s="57">
        <v>11.3</v>
      </c>
      <c r="BJ214" s="189">
        <f t="shared" si="175"/>
        <v>114</v>
      </c>
      <c r="BK214" s="173">
        <f t="shared" si="176"/>
        <v>168</v>
      </c>
      <c r="BL214" s="90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9"/>
      <c r="BY214" s="69"/>
      <c r="BZ214" s="69"/>
      <c r="CA214" s="101"/>
      <c r="CB214" s="100"/>
      <c r="CC214" s="100"/>
      <c r="CD214" s="100"/>
      <c r="CE214" s="100"/>
      <c r="CF214" s="100"/>
      <c r="CG214" s="100"/>
      <c r="CH214" s="100"/>
      <c r="CI214" s="100"/>
      <c r="CJ214" s="100"/>
      <c r="CK214" s="100"/>
      <c r="CL214" s="100"/>
      <c r="CM214" s="69"/>
      <c r="CN214" s="69"/>
      <c r="CO214" s="69"/>
      <c r="CP214" s="90"/>
      <c r="CQ214" s="90"/>
      <c r="CR214" s="69"/>
      <c r="CS214" s="69"/>
      <c r="CT214" s="69"/>
      <c r="CU214" s="69"/>
      <c r="CV214" s="90"/>
      <c r="CW214" s="69"/>
      <c r="CX214" s="69"/>
      <c r="CY214" s="69"/>
      <c r="CZ214" s="69"/>
      <c r="DA214" s="90"/>
      <c r="DB214" s="69"/>
      <c r="DC214" s="69"/>
      <c r="DD214" s="69"/>
      <c r="DE214" s="69"/>
      <c r="DF214" s="131"/>
      <c r="DG214" s="254">
        <f t="shared" si="152"/>
        <v>240</v>
      </c>
      <c r="DH214" s="254" t="str">
        <f t="shared" si="153"/>
        <v>Control</v>
      </c>
      <c r="DI214" s="254">
        <f t="shared" si="154"/>
        <v>114</v>
      </c>
      <c r="DJ214" s="254">
        <f t="shared" si="155"/>
        <v>168</v>
      </c>
      <c r="DK214" s="121">
        <f t="shared" si="156"/>
        <v>96.516069761628586</v>
      </c>
      <c r="DL214" s="121">
        <f t="shared" si="157"/>
        <v>27.1236040628811</v>
      </c>
      <c r="DM214" s="121">
        <f t="shared" si="158"/>
        <v>144.82945477480467</v>
      </c>
      <c r="DN214" s="121">
        <f t="shared" si="159"/>
        <v>7.842593926148389E-2</v>
      </c>
      <c r="DO214" s="121">
        <f t="shared" si="160"/>
        <v>0.4987704017837945</v>
      </c>
      <c r="DP214" s="121">
        <f t="shared" si="161"/>
        <v>0</v>
      </c>
      <c r="DQ214" s="121">
        <f t="shared" si="162"/>
        <v>0</v>
      </c>
      <c r="DR214" s="121">
        <f t="shared" si="163"/>
        <v>0</v>
      </c>
      <c r="DS214" s="121">
        <f t="shared" si="164"/>
        <v>0</v>
      </c>
      <c r="DT214" s="121">
        <f t="shared" si="165"/>
        <v>0</v>
      </c>
      <c r="DU214" s="121">
        <f t="shared" si="166"/>
        <v>0</v>
      </c>
      <c r="DV214" s="122">
        <f t="shared" si="167"/>
        <v>4</v>
      </c>
      <c r="DW214" s="157"/>
      <c r="DX214" s="157">
        <f t="shared" si="168"/>
        <v>240</v>
      </c>
      <c r="DY214" s="157">
        <f t="shared" si="129"/>
        <v>127</v>
      </c>
      <c r="DZ214" s="238" t="e">
        <f>#REF!</f>
        <v>#REF!</v>
      </c>
      <c r="EN214" s="50">
        <f t="shared" si="169"/>
        <v>2.9064024390243904E-2</v>
      </c>
      <c r="EO214" s="50">
        <f t="shared" si="170"/>
        <v>0.27820121951219512</v>
      </c>
      <c r="EP214" s="55">
        <f t="shared" si="171"/>
        <v>0</v>
      </c>
      <c r="EQ214" s="50">
        <f>4.656*AR214*(((BL214/2.54)^2)+((BM214/2.54)^2)+((BN214/2.54)^2)+((BO214)/2.54^2)+((BP214/2.54)^2)+((BQ214/2.54)^2)+((BR214/2.54)^2)+((BS214/2.54)^2)+((BT214/2.54)^2)+((BU214/2.54)^2)+((BV214/2.54)^2)+((BW214/2.54)^2)+((BX214/2.54)^2)+((BY214/2.54)^2)+((BZ214/2.54)^2))/(BI214*3.28)</f>
        <v>0</v>
      </c>
      <c r="ER214" s="50">
        <f>3.492*AR214*((CA214/2.54)^2 + (CB214/2.54)^2 + (CC214/2.54)^2 + (CD214/2.54)^2 + (CE214/2.54)^2 + (CF214/2.54)^2 + (CG214/2.54)^2 +(CH214/2.54)^2 +(CI214/2.54)^2 + (CJ214/2.54)^2 +(CK214/2.54)^2 + (CL214/2.54)^2 +(CM214/2.54)^2 + (CN214/2.54)^2 + (CO214/2.54)^2)/(BI214*3.28)</f>
        <v>0</v>
      </c>
      <c r="ES214" s="50">
        <f t="shared" si="130"/>
        <v>0</v>
      </c>
      <c r="ET214" s="50">
        <f t="shared" si="131"/>
        <v>0</v>
      </c>
      <c r="EU214" s="50">
        <f t="shared" si="132"/>
        <v>0</v>
      </c>
      <c r="EV214" s="56">
        <f t="shared" si="172"/>
        <v>0.30726524390243903</v>
      </c>
      <c r="EW214" s="56">
        <f t="shared" si="173"/>
        <v>0</v>
      </c>
      <c r="EX214" s="56">
        <f t="shared" si="177"/>
        <v>43.432231392732866</v>
      </c>
      <c r="EY214" s="56">
        <f t="shared" si="178"/>
        <v>12.205621828296495</v>
      </c>
      <c r="EZ214" s="56">
        <f t="shared" si="174"/>
        <v>0.30726524390243903</v>
      </c>
      <c r="FA214" s="56"/>
      <c r="FB214" s="56"/>
      <c r="FC214" s="56"/>
      <c r="FD214" s="54"/>
    </row>
    <row r="215" spans="1:160" ht="18" customHeight="1">
      <c r="B215">
        <v>240</v>
      </c>
      <c r="C215" s="57" t="s">
        <v>278</v>
      </c>
      <c r="D215">
        <v>115</v>
      </c>
      <c r="E215" s="171">
        <v>2009</v>
      </c>
      <c r="F215">
        <v>127</v>
      </c>
      <c r="G215" s="144">
        <v>28.308604169999999</v>
      </c>
      <c r="H215" s="144">
        <v>15.516833640000002</v>
      </c>
      <c r="I215" s="144"/>
      <c r="J215" s="144"/>
      <c r="K215" s="144">
        <v>14.344309979999998</v>
      </c>
      <c r="L215" s="144">
        <v>29.113266105000008</v>
      </c>
      <c r="M215" s="144"/>
      <c r="N215" s="232"/>
      <c r="O215" s="232"/>
      <c r="P215" s="83"/>
      <c r="Q215" s="230">
        <f t="shared" si="181"/>
        <v>87.283013895000011</v>
      </c>
      <c r="R215" s="52">
        <f t="shared" si="133"/>
        <v>0.90093595607202892</v>
      </c>
      <c r="S215" s="52">
        <f t="shared" si="134"/>
        <v>1.4604706273647288</v>
      </c>
      <c r="T215" s="52">
        <f t="shared" si="135"/>
        <v>1.4402498852152519</v>
      </c>
      <c r="U215" s="52">
        <f t="shared" si="136"/>
        <v>9.9758134307490837E-2</v>
      </c>
      <c r="V215" s="52">
        <f t="shared" si="137"/>
        <v>1.3601198642964207</v>
      </c>
      <c r="W215" s="52">
        <f t="shared" si="138"/>
        <v>15.11982586686949</v>
      </c>
      <c r="X215" s="52">
        <f t="shared" si="139"/>
        <v>107.91016858342009</v>
      </c>
      <c r="Y215" s="52">
        <f t="shared" si="140"/>
        <v>1.0265788138736911</v>
      </c>
      <c r="Z215" s="52">
        <f t="shared" si="141"/>
        <v>1.0216434251453845</v>
      </c>
      <c r="AA215" s="52">
        <f t="shared" si="142"/>
        <v>1.0251132629080257</v>
      </c>
      <c r="AB215" s="52">
        <f t="shared" si="143"/>
        <v>1.0288953106859258</v>
      </c>
      <c r="AC215" s="52">
        <f t="shared" si="144"/>
        <v>0.56730192966602533</v>
      </c>
      <c r="AD215" s="52">
        <f t="shared" si="145"/>
        <v>0.56663536378047974</v>
      </c>
      <c r="AE215" s="52">
        <f t="shared" si="146"/>
        <v>0.55832465558389277</v>
      </c>
      <c r="AF215" s="52">
        <f t="shared" si="147"/>
        <v>0.35915375577269987</v>
      </c>
      <c r="AG215" s="52">
        <f t="shared" si="148"/>
        <v>0.36</v>
      </c>
      <c r="AH215" s="52">
        <f t="shared" si="149"/>
        <v>0.35957687788634995</v>
      </c>
      <c r="AI215" s="64" t="s">
        <v>152</v>
      </c>
      <c r="AJ215" s="66"/>
      <c r="AK215" s="66"/>
      <c r="AL215" s="45">
        <f t="shared" si="150"/>
        <v>127</v>
      </c>
      <c r="AM215" s="65"/>
      <c r="AN215" s="145" t="e">
        <f>#REF!</f>
        <v>#REF!</v>
      </c>
      <c r="AO215" s="149"/>
      <c r="AP215" s="183"/>
      <c r="AQ215" s="149"/>
      <c r="AR215" s="147">
        <f t="shared" si="151"/>
        <v>1</v>
      </c>
      <c r="AS215">
        <v>4</v>
      </c>
      <c r="AT215">
        <v>3</v>
      </c>
      <c r="AU215">
        <v>3</v>
      </c>
      <c r="AV215">
        <v>6</v>
      </c>
      <c r="AW215">
        <v>2</v>
      </c>
      <c r="AX215">
        <v>2</v>
      </c>
      <c r="AY215" s="229"/>
      <c r="AZ215" s="229"/>
      <c r="BA215" s="229"/>
      <c r="BB215" s="68"/>
      <c r="BC215">
        <v>30</v>
      </c>
      <c r="BD215">
        <v>8</v>
      </c>
      <c r="BE215">
        <v>5</v>
      </c>
      <c r="BF215" s="57">
        <v>2</v>
      </c>
      <c r="BG215" s="57">
        <v>2</v>
      </c>
      <c r="BH215" s="57">
        <v>3</v>
      </c>
      <c r="BI215" s="57">
        <v>11.3</v>
      </c>
      <c r="BJ215" s="189">
        <f t="shared" si="175"/>
        <v>115</v>
      </c>
      <c r="BK215" s="173">
        <f t="shared" si="176"/>
        <v>127</v>
      </c>
      <c r="BL215" s="90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9"/>
      <c r="BY215" s="69"/>
      <c r="BZ215" s="69"/>
      <c r="CA215" s="101"/>
      <c r="CB215" s="100"/>
      <c r="CC215" s="100"/>
      <c r="CD215" s="100"/>
      <c r="CE215" s="100"/>
      <c r="CF215" s="100"/>
      <c r="CG215" s="100"/>
      <c r="CH215" s="100"/>
      <c r="CI215" s="100"/>
      <c r="CJ215" s="100"/>
      <c r="CK215" s="100"/>
      <c r="CL215" s="100"/>
      <c r="CM215" s="69"/>
      <c r="CN215" s="69"/>
      <c r="CO215" s="69"/>
      <c r="CP215" s="90"/>
      <c r="CQ215" s="90"/>
      <c r="CR215" s="69"/>
      <c r="CS215" s="69"/>
      <c r="CT215" s="69"/>
      <c r="CU215" s="69"/>
      <c r="CV215" s="90"/>
      <c r="CW215" s="69"/>
      <c r="CX215" s="69"/>
      <c r="CY215" s="69"/>
      <c r="CZ215" s="69"/>
      <c r="DA215" s="90"/>
      <c r="DB215" s="69"/>
      <c r="DC215" s="69"/>
      <c r="DD215" s="69"/>
      <c r="DE215" s="69"/>
      <c r="DF215" s="131"/>
      <c r="DG215" s="254">
        <f t="shared" si="152"/>
        <v>240</v>
      </c>
      <c r="DH215" s="254" t="str">
        <f t="shared" si="153"/>
        <v>Control</v>
      </c>
      <c r="DI215" s="254">
        <f t="shared" si="154"/>
        <v>115</v>
      </c>
      <c r="DJ215" s="254">
        <f t="shared" si="155"/>
        <v>127</v>
      </c>
      <c r="DK215" s="121">
        <f t="shared" si="156"/>
        <v>73.023531368236434</v>
      </c>
      <c r="DL215" s="121">
        <f t="shared" si="157"/>
        <v>22.523398901800718</v>
      </c>
      <c r="DM215" s="121">
        <f t="shared" si="158"/>
        <v>108.01874139114389</v>
      </c>
      <c r="DN215" s="121">
        <f t="shared" si="159"/>
        <v>1.0753783655214535</v>
      </c>
      <c r="DO215" s="121">
        <f t="shared" si="160"/>
        <v>3.8864703095823816</v>
      </c>
      <c r="DP215" s="121">
        <f t="shared" si="161"/>
        <v>17.797924410136066</v>
      </c>
      <c r="DQ215" s="121">
        <f t="shared" si="162"/>
        <v>0</v>
      </c>
      <c r="DR215" s="121">
        <f t="shared" si="163"/>
        <v>0</v>
      </c>
      <c r="DS215" s="121">
        <f t="shared" si="164"/>
        <v>0</v>
      </c>
      <c r="DT215" s="121">
        <f t="shared" si="165"/>
        <v>0</v>
      </c>
      <c r="DU215" s="121">
        <f t="shared" si="166"/>
        <v>0</v>
      </c>
      <c r="DV215" s="122">
        <f t="shared" si="167"/>
        <v>2.5</v>
      </c>
      <c r="DW215" s="157"/>
      <c r="DX215" s="157">
        <f t="shared" si="168"/>
        <v>240</v>
      </c>
      <c r="DY215" s="157">
        <f t="shared" si="129"/>
        <v>270</v>
      </c>
      <c r="DZ215" s="238" t="e">
        <f>#REF!</f>
        <v>#REF!</v>
      </c>
      <c r="EN215" s="50">
        <f t="shared" si="169"/>
        <v>0.4359603658536586</v>
      </c>
      <c r="EO215" s="50">
        <f t="shared" si="170"/>
        <v>2.225609756097561</v>
      </c>
      <c r="EP215" s="55">
        <f t="shared" si="171"/>
        <v>7.3780487804878048</v>
      </c>
      <c r="EQ215" s="50">
        <f>4.656*AR215*(((BL215/2.54)^2)+((BM215/2.54)^2)+((BN215/2.54)^2)+((BO215)/2.54^2)+((BP215/2.54)^2)+((BQ215/2.54)^2)+((BR215/2.54)^2)+((BS215/2.54)^2)+((BT215/2.54)^2)+((BU215/2.54)^2)+((BV215/2.54)^2)+((BW215/2.54)^2)+((BX215/2.54)^2)+((BY215/2.54)^2)+((BZ215/2.54)^2))/(BI215*3.28)</f>
        <v>0</v>
      </c>
      <c r="ER215" s="50">
        <f>3.492*AR215*((CA215/2.54)^2 + (CB215/2.54)^2 + (CC215/2.54)^2 + (CD215/2.54)^2 + (CE215/2.54)^2 + (CF215/2.54)^2 + (CG215/2.54)^2 +(CH215/2.54)^2 +(CI215/2.54)^2 + (CJ215/2.54)^2 +(CK215/2.54)^2 + (CL215/2.54)^2 +(CM215/2.54)^2 + (CN215/2.54)^2 + (CO215/2.54)^2)/(BI215*3.28)</f>
        <v>0</v>
      </c>
      <c r="ES215" s="50">
        <f t="shared" si="130"/>
        <v>0</v>
      </c>
      <c r="ET215" s="50">
        <f t="shared" si="131"/>
        <v>0</v>
      </c>
      <c r="EU215" s="50">
        <f t="shared" si="132"/>
        <v>0</v>
      </c>
      <c r="EV215" s="56">
        <f t="shared" si="172"/>
        <v>10.039618902439024</v>
      </c>
      <c r="EW215" s="56">
        <f t="shared" si="173"/>
        <v>0</v>
      </c>
      <c r="EX215" s="56">
        <f t="shared" si="177"/>
        <v>32.860589115706397</v>
      </c>
      <c r="EY215" s="56">
        <f t="shared" si="178"/>
        <v>10.135529505810323</v>
      </c>
      <c r="EZ215" s="56">
        <f t="shared" si="174"/>
        <v>10.039618902439024</v>
      </c>
      <c r="FA215" s="56"/>
      <c r="FB215" s="56"/>
      <c r="FC215" s="56"/>
      <c r="FD215" s="54"/>
    </row>
    <row r="216" spans="1:160" ht="18" customHeight="1">
      <c r="B216">
        <v>240</v>
      </c>
      <c r="C216" s="57" t="s">
        <v>278</v>
      </c>
      <c r="D216">
        <v>115</v>
      </c>
      <c r="E216" s="171">
        <v>2009</v>
      </c>
      <c r="F216">
        <v>270</v>
      </c>
      <c r="G216" s="144">
        <v>28.308604169999999</v>
      </c>
      <c r="H216" s="144">
        <v>15.516833640000002</v>
      </c>
      <c r="I216" s="144"/>
      <c r="J216" s="144"/>
      <c r="K216" s="144">
        <v>14.344309979999998</v>
      </c>
      <c r="L216" s="144">
        <v>29.113266105000008</v>
      </c>
      <c r="M216" s="144"/>
      <c r="N216" s="232"/>
      <c r="O216" s="232"/>
      <c r="P216" s="83"/>
      <c r="Q216" s="230">
        <f t="shared" si="181"/>
        <v>87.283013895000011</v>
      </c>
      <c r="R216" s="52">
        <f t="shared" si="133"/>
        <v>0.90093595607202892</v>
      </c>
      <c r="S216" s="52">
        <f t="shared" si="134"/>
        <v>1.4604706273647288</v>
      </c>
      <c r="T216" s="52">
        <f t="shared" si="135"/>
        <v>1.4402498852152519</v>
      </c>
      <c r="U216" s="52">
        <f t="shared" si="136"/>
        <v>9.9758134307490837E-2</v>
      </c>
      <c r="V216" s="52">
        <f t="shared" si="137"/>
        <v>1.3601198642964207</v>
      </c>
      <c r="W216" s="52">
        <f t="shared" si="138"/>
        <v>15.11982586686949</v>
      </c>
      <c r="X216" s="52">
        <f t="shared" si="139"/>
        <v>107.91016858342009</v>
      </c>
      <c r="Y216" s="52">
        <f t="shared" si="140"/>
        <v>1.0265788138736911</v>
      </c>
      <c r="Z216" s="52">
        <f t="shared" si="141"/>
        <v>1.0216434251453845</v>
      </c>
      <c r="AA216" s="52">
        <f t="shared" si="142"/>
        <v>1.0251132629080257</v>
      </c>
      <c r="AB216" s="52">
        <f t="shared" si="143"/>
        <v>1.0288953106859258</v>
      </c>
      <c r="AC216" s="52">
        <f t="shared" si="144"/>
        <v>0.56730192966602533</v>
      </c>
      <c r="AD216" s="52">
        <f t="shared" si="145"/>
        <v>0.56663536378047974</v>
      </c>
      <c r="AE216" s="52">
        <f t="shared" si="146"/>
        <v>0.55832465558389277</v>
      </c>
      <c r="AF216" s="52">
        <f t="shared" si="147"/>
        <v>0.35915375577269987</v>
      </c>
      <c r="AG216" s="52">
        <f t="shared" si="148"/>
        <v>0.36</v>
      </c>
      <c r="AH216" s="52">
        <f t="shared" si="149"/>
        <v>0.35957687788634995</v>
      </c>
      <c r="AI216" s="64" t="s">
        <v>152</v>
      </c>
      <c r="AJ216" s="66"/>
      <c r="AK216" s="66"/>
      <c r="AL216" s="45">
        <f t="shared" si="150"/>
        <v>270</v>
      </c>
      <c r="AM216" s="65"/>
      <c r="AN216" s="145" t="e">
        <f>#REF!</f>
        <v>#REF!</v>
      </c>
      <c r="AO216" s="149"/>
      <c r="AP216" s="183"/>
      <c r="AQ216" s="149"/>
      <c r="AR216" s="147">
        <f t="shared" si="151"/>
        <v>1</v>
      </c>
      <c r="AS216">
        <v>2</v>
      </c>
      <c r="AT216">
        <v>3</v>
      </c>
      <c r="AU216">
        <v>3</v>
      </c>
      <c r="AV216">
        <v>2</v>
      </c>
      <c r="AW216">
        <v>4</v>
      </c>
      <c r="AX216">
        <v>4</v>
      </c>
      <c r="AY216" s="229"/>
      <c r="AZ216" s="229"/>
      <c r="BA216" s="229"/>
      <c r="BB216" s="68"/>
      <c r="BC216">
        <v>11</v>
      </c>
      <c r="BD216">
        <v>2</v>
      </c>
      <c r="BE216">
        <v>0</v>
      </c>
      <c r="BF216" s="57">
        <v>2</v>
      </c>
      <c r="BG216" s="57">
        <v>2</v>
      </c>
      <c r="BH216" s="57">
        <v>3</v>
      </c>
      <c r="BI216" s="57">
        <v>11.3</v>
      </c>
      <c r="BJ216" s="189">
        <f t="shared" si="175"/>
        <v>115</v>
      </c>
      <c r="BK216" s="173">
        <f t="shared" si="176"/>
        <v>270</v>
      </c>
      <c r="BL216" s="90">
        <v>8</v>
      </c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9"/>
      <c r="BY216" s="69"/>
      <c r="BZ216" s="69"/>
      <c r="CA216" s="101"/>
      <c r="CB216" s="100"/>
      <c r="CC216" s="100"/>
      <c r="CD216" s="100"/>
      <c r="CE216" s="100"/>
      <c r="CF216" s="100"/>
      <c r="CG216" s="100"/>
      <c r="CH216" s="100"/>
      <c r="CI216" s="100"/>
      <c r="CJ216" s="100"/>
      <c r="CK216" s="100"/>
      <c r="CL216" s="100"/>
      <c r="CM216" s="69"/>
      <c r="CN216" s="69"/>
      <c r="CO216" s="69"/>
      <c r="CP216" s="90"/>
      <c r="CQ216" s="90"/>
      <c r="CR216" s="69"/>
      <c r="CS216" s="69"/>
      <c r="CT216" s="69"/>
      <c r="CU216" s="69"/>
      <c r="CV216" s="90"/>
      <c r="CW216" s="69"/>
      <c r="CX216" s="69"/>
      <c r="CY216" s="69"/>
      <c r="CZ216" s="69"/>
      <c r="DA216" s="90"/>
      <c r="DB216" s="69"/>
      <c r="DC216" s="69"/>
      <c r="DD216" s="69"/>
      <c r="DE216" s="69"/>
      <c r="DF216" s="131"/>
      <c r="DG216" s="254">
        <f t="shared" si="152"/>
        <v>240</v>
      </c>
      <c r="DH216" s="254" t="str">
        <f t="shared" si="153"/>
        <v>Control</v>
      </c>
      <c r="DI216" s="254">
        <f t="shared" si="154"/>
        <v>115</v>
      </c>
      <c r="DJ216" s="254">
        <f t="shared" si="155"/>
        <v>270</v>
      </c>
      <c r="DK216" s="121">
        <f t="shared" si="156"/>
        <v>29.209412547294576</v>
      </c>
      <c r="DL216" s="121">
        <f t="shared" si="157"/>
        <v>31.532758462521009</v>
      </c>
      <c r="DM216" s="121">
        <f t="shared" si="158"/>
        <v>79.213743686838853</v>
      </c>
      <c r="DN216" s="121">
        <f t="shared" si="159"/>
        <v>0.39430540069119968</v>
      </c>
      <c r="DO216" s="121">
        <f t="shared" si="160"/>
        <v>0.9716175773955954</v>
      </c>
      <c r="DP216" s="121">
        <f t="shared" si="161"/>
        <v>0</v>
      </c>
      <c r="DQ216" s="121">
        <f t="shared" si="162"/>
        <v>2.5826662687158093</v>
      </c>
      <c r="DR216" s="121">
        <f t="shared" si="163"/>
        <v>0</v>
      </c>
      <c r="DS216" s="121">
        <f t="shared" si="164"/>
        <v>0</v>
      </c>
      <c r="DT216" s="121">
        <f t="shared" si="165"/>
        <v>0</v>
      </c>
      <c r="DU216" s="121">
        <f t="shared" si="166"/>
        <v>0</v>
      </c>
      <c r="DV216" s="122">
        <f t="shared" si="167"/>
        <v>3.5</v>
      </c>
      <c r="DW216" s="157"/>
      <c r="DX216" s="157">
        <f t="shared" si="168"/>
        <v>240</v>
      </c>
      <c r="DY216" s="157">
        <f t="shared" si="129"/>
        <v>27</v>
      </c>
      <c r="DZ216" s="238" t="e">
        <f>#REF!</f>
        <v>#REF!</v>
      </c>
      <c r="EN216" s="50"/>
      <c r="EO216" s="50"/>
      <c r="EP216" s="55"/>
      <c r="EQ216" s="50"/>
      <c r="ER216" s="50"/>
      <c r="ES216" s="50">
        <f t="shared" si="130"/>
        <v>0</v>
      </c>
      <c r="ET216" s="50">
        <f t="shared" si="131"/>
        <v>0</v>
      </c>
      <c r="EU216" s="50">
        <f t="shared" si="132"/>
        <v>0</v>
      </c>
      <c r="EV216" s="56"/>
      <c r="EW216" s="56"/>
      <c r="EX216" s="56">
        <f t="shared" si="177"/>
        <v>13.14423564628256</v>
      </c>
      <c r="EY216" s="56">
        <f t="shared" si="178"/>
        <v>14.189741308134455</v>
      </c>
      <c r="EZ216" s="56"/>
      <c r="FA216" s="56"/>
      <c r="FB216" s="56"/>
      <c r="FC216" s="56"/>
      <c r="FD216" s="54"/>
    </row>
    <row r="217" spans="1:160" ht="18" customHeight="1">
      <c r="B217">
        <v>240</v>
      </c>
      <c r="C217" s="57" t="s">
        <v>278</v>
      </c>
      <c r="D217">
        <v>118</v>
      </c>
      <c r="E217" s="171">
        <v>2009</v>
      </c>
      <c r="F217">
        <v>27</v>
      </c>
      <c r="G217" s="144">
        <v>2.3833159350000002</v>
      </c>
      <c r="H217" s="144">
        <v>35.549403119999994</v>
      </c>
      <c r="I217" s="144"/>
      <c r="J217" s="144"/>
      <c r="K217" s="144">
        <v>5.9180086350000005</v>
      </c>
      <c r="L217" s="144">
        <v>5.578087515</v>
      </c>
      <c r="M217" s="144"/>
      <c r="N217" s="144"/>
      <c r="O217" s="144"/>
      <c r="P217" s="83"/>
      <c r="Q217" s="230">
        <f t="shared" si="181"/>
        <v>49.428815204999992</v>
      </c>
      <c r="R217" s="52">
        <f t="shared" si="133"/>
        <v>1.0988804381375419</v>
      </c>
      <c r="S217" s="52">
        <f t="shared" si="134"/>
        <v>1.5945692614115532</v>
      </c>
      <c r="T217" s="52">
        <f t="shared" si="135"/>
        <v>1.5663193038167016</v>
      </c>
      <c r="U217" s="52">
        <f t="shared" si="136"/>
        <v>0.1028942079929832</v>
      </c>
      <c r="V217" s="52">
        <f t="shared" si="137"/>
        <v>1.2896488813978644</v>
      </c>
      <c r="W217" s="52">
        <f t="shared" si="138"/>
        <v>19.347676150192481</v>
      </c>
      <c r="X217" s="52">
        <f t="shared" si="139"/>
        <v>82.006222009126148</v>
      </c>
      <c r="Y217" s="52">
        <f t="shared" si="140"/>
        <v>1.0216106806155441</v>
      </c>
      <c r="Z217" s="52">
        <f t="shared" si="141"/>
        <v>1.0211972790791073</v>
      </c>
      <c r="AA217" s="52">
        <f t="shared" si="142"/>
        <v>1.0283205495548353</v>
      </c>
      <c r="AB217" s="52">
        <f t="shared" si="143"/>
        <v>1.0493457292752038</v>
      </c>
      <c r="AC217" s="52">
        <f t="shared" si="144"/>
        <v>0.58344636473671263</v>
      </c>
      <c r="AD217" s="52">
        <f t="shared" si="145"/>
        <v>0.55029412290461965</v>
      </c>
      <c r="AE217" s="52">
        <f t="shared" si="146"/>
        <v>0.54709742617631096</v>
      </c>
      <c r="AF217" s="52">
        <f t="shared" si="147"/>
        <v>0.39769212312945629</v>
      </c>
      <c r="AG217" s="52">
        <f t="shared" si="148"/>
        <v>0.36000000000000004</v>
      </c>
      <c r="AH217" s="52">
        <f t="shared" si="149"/>
        <v>0.37884606156472816</v>
      </c>
      <c r="AI217" s="64" t="s">
        <v>152</v>
      </c>
      <c r="AJ217" s="66"/>
      <c r="AK217" s="66"/>
      <c r="AL217" s="45">
        <f t="shared" si="150"/>
        <v>27</v>
      </c>
      <c r="AM217" s="65"/>
      <c r="AN217" s="145" t="e">
        <f>#REF!</f>
        <v>#REF!</v>
      </c>
      <c r="AO217" s="149"/>
      <c r="AP217" s="183"/>
      <c r="AQ217" s="149"/>
      <c r="AR217" s="147">
        <f t="shared" si="151"/>
        <v>1</v>
      </c>
      <c r="AS217">
        <v>3</v>
      </c>
      <c r="AT217">
        <v>3</v>
      </c>
      <c r="AU217">
        <v>3</v>
      </c>
      <c r="AV217">
        <v>0</v>
      </c>
      <c r="AW217">
        <v>3</v>
      </c>
      <c r="AX217">
        <v>3</v>
      </c>
      <c r="AY217" s="229"/>
      <c r="AZ217" s="229"/>
      <c r="BA217" s="229"/>
      <c r="BB217" s="68"/>
      <c r="BC217">
        <v>10</v>
      </c>
      <c r="BD217">
        <v>3</v>
      </c>
      <c r="BE217">
        <v>1</v>
      </c>
      <c r="BF217" s="57">
        <v>2</v>
      </c>
      <c r="BG217" s="57">
        <v>2</v>
      </c>
      <c r="BH217" s="57">
        <v>3</v>
      </c>
      <c r="BI217" s="57">
        <v>11.3</v>
      </c>
      <c r="BJ217" s="189">
        <f t="shared" si="175"/>
        <v>118</v>
      </c>
      <c r="BK217" s="173">
        <f t="shared" si="176"/>
        <v>27</v>
      </c>
      <c r="BL217" s="90">
        <v>11</v>
      </c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9"/>
      <c r="BY217" s="69"/>
      <c r="BZ217" s="69"/>
      <c r="CA217" s="101"/>
      <c r="CB217" s="100"/>
      <c r="CC217" s="100"/>
      <c r="CD217" s="100"/>
      <c r="CE217" s="100"/>
      <c r="CF217" s="100"/>
      <c r="CG217" s="100"/>
      <c r="CH217" s="100"/>
      <c r="CI217" s="100"/>
      <c r="CJ217" s="100"/>
      <c r="CK217" s="100"/>
      <c r="CL217" s="100"/>
      <c r="CM217" s="69"/>
      <c r="CN217" s="69"/>
      <c r="CO217" s="69"/>
      <c r="CP217" s="90"/>
      <c r="CQ217" s="90"/>
      <c r="CR217" s="69"/>
      <c r="CS217" s="69"/>
      <c r="CT217" s="69"/>
      <c r="CU217" s="69"/>
      <c r="CV217" s="90"/>
      <c r="CW217" s="69"/>
      <c r="CX217" s="69"/>
      <c r="CY217" s="69"/>
      <c r="CZ217" s="69"/>
      <c r="DA217" s="90"/>
      <c r="DB217" s="69"/>
      <c r="DC217" s="69"/>
      <c r="DD217" s="69"/>
      <c r="DE217" s="69"/>
      <c r="DF217" s="131"/>
      <c r="DG217" s="254">
        <f t="shared" si="152"/>
        <v>240</v>
      </c>
      <c r="DH217" s="254" t="str">
        <f t="shared" si="153"/>
        <v>Control</v>
      </c>
      <c r="DI217" s="254">
        <f t="shared" si="154"/>
        <v>118</v>
      </c>
      <c r="DJ217" s="254">
        <f t="shared" si="155"/>
        <v>27</v>
      </c>
      <c r="DK217" s="121">
        <f t="shared" si="156"/>
        <v>23.918538921173294</v>
      </c>
      <c r="DL217" s="121">
        <f t="shared" si="157"/>
        <v>32.966413144126257</v>
      </c>
      <c r="DM217" s="121">
        <f t="shared" si="158"/>
        <v>70.484368671751568</v>
      </c>
      <c r="DN217" s="121">
        <f t="shared" si="159"/>
        <v>0.37840987007199622</v>
      </c>
      <c r="DO217" s="121">
        <f t="shared" si="160"/>
        <v>1.3414745201131437</v>
      </c>
      <c r="DP217" s="121">
        <f t="shared" si="161"/>
        <v>4.47729696422254</v>
      </c>
      <c r="DQ217" s="121">
        <f t="shared" si="162"/>
        <v>5.5142655314686309</v>
      </c>
      <c r="DR217" s="121">
        <f t="shared" si="163"/>
        <v>0</v>
      </c>
      <c r="DS217" s="121">
        <f t="shared" si="164"/>
        <v>0</v>
      </c>
      <c r="DT217" s="121">
        <f t="shared" si="165"/>
        <v>0</v>
      </c>
      <c r="DU217" s="121">
        <f t="shared" si="166"/>
        <v>0</v>
      </c>
      <c r="DV217" s="122">
        <f t="shared" si="167"/>
        <v>3</v>
      </c>
      <c r="DW217" s="157"/>
      <c r="DX217" s="157">
        <f t="shared" si="168"/>
        <v>240</v>
      </c>
      <c r="DY217" s="157">
        <f t="shared" ref="DY217:DY280" si="182">F218</f>
        <v>279</v>
      </c>
      <c r="DZ217" s="238" t="e">
        <f>#REF!</f>
        <v>#REF!</v>
      </c>
      <c r="EN217" s="50">
        <f t="shared" si="169"/>
        <v>0.14532012195121952</v>
      </c>
      <c r="EO217" s="50">
        <f t="shared" si="170"/>
        <v>0.83460365853658536</v>
      </c>
      <c r="EP217" s="55">
        <f t="shared" si="171"/>
        <v>1.475609756097561</v>
      </c>
      <c r="EQ217" s="50">
        <f>4.656*AR217*(((BL217/2.54)^2)+((BM217/2.54)^2)+((BN217/2.54)^2)+((BO217)/2.54^2)+((BP217/2.54)^2)+((BQ217/2.54)^2)+((BR217/2.54)^2)+((BS217/2.54)^2)+((BT217/2.54)^2)+((BU217/2.54)^2)+((BV217/2.54)^2)+((BW217/2.54)^2)+((BX217/2.54)^2)+((BY217/2.54)^2)+((BZ217/2.54)^2))/(BI217*3.28)</f>
        <v>2.3560180942939053</v>
      </c>
      <c r="ER217" s="50">
        <f>3.492*AR217*((CA217/2.54)^2 + (CB217/2.54)^2 + (CC217/2.54)^2 + (CD217/2.54)^2 + (CE217/2.54)^2 + (CF217/2.54)^2 + (CG217/2.54)^2 +(CH217/2.54)^2 +(CI217/2.54)^2 + (CJ217/2.54)^2 +(CK217/2.54)^2 + (CL217/2.54)^2 +(CM217/2.54)^2 + (CN217/2.54)^2 + (CO217/2.54)^2)/(BI217*3.28)</f>
        <v>0</v>
      </c>
      <c r="ES217" s="50">
        <f t="shared" ref="ES217:ES280" si="183">4.074*AR217*((CQ217/2.54)^2 + (CR217/2.54)^2 + (CS217/2.54)^2 + (CT217/2.54)^2 + (CU217/2.54)^2)/(BI217*3.28)</f>
        <v>0</v>
      </c>
      <c r="ET217" s="50">
        <f t="shared" ref="ET217:ET280" si="184">4.074*AR217*((CV217/2.54)^2 + (CW217/2.54)^2 + (CX217/2.54)^2 + (CY217/2.54)^2 + (CZ217/2.54)^2)/(BI217*3.28)</f>
        <v>0</v>
      </c>
      <c r="EU217" s="50">
        <f t="shared" ref="EU217:EU280" si="185">4.074*AR217*((DA217/2.54)^2 + (DB217/2.54)^2 + (DC217/2.54)^2 + (DD217/2.54)^2 + (DE217/2.54)^2)/(BI217*3.28)</f>
        <v>0</v>
      </c>
      <c r="EV217" s="56">
        <f t="shared" si="172"/>
        <v>2.4555335365853659</v>
      </c>
      <c r="EW217" s="56">
        <f t="shared" si="173"/>
        <v>2.3560180942939053</v>
      </c>
      <c r="EX217" s="56">
        <f t="shared" si="177"/>
        <v>10.763342514527983</v>
      </c>
      <c r="EY217" s="56">
        <f t="shared" si="178"/>
        <v>14.834885914856816</v>
      </c>
      <c r="EZ217" s="56">
        <f t="shared" si="174"/>
        <v>4.8115516308792712</v>
      </c>
      <c r="FA217" s="56"/>
      <c r="FB217" s="56"/>
      <c r="FC217" s="56"/>
      <c r="FD217" s="54"/>
    </row>
    <row r="218" spans="1:160" ht="18" customHeight="1">
      <c r="B218">
        <v>240</v>
      </c>
      <c r="C218" s="57" t="s">
        <v>278</v>
      </c>
      <c r="D218">
        <v>118</v>
      </c>
      <c r="E218" s="171">
        <v>2009</v>
      </c>
      <c r="F218">
        <v>279</v>
      </c>
      <c r="G218" s="144">
        <v>2.3833159350000002</v>
      </c>
      <c r="H218" s="144">
        <v>35.549403119999994</v>
      </c>
      <c r="I218" s="144"/>
      <c r="J218" s="144"/>
      <c r="K218" s="144">
        <v>5.9180086350000005</v>
      </c>
      <c r="L218" s="144">
        <v>5.578087515</v>
      </c>
      <c r="M218" s="144"/>
      <c r="N218" s="232"/>
      <c r="O218" s="232"/>
      <c r="P218" s="83"/>
      <c r="Q218" s="230">
        <f t="shared" si="181"/>
        <v>49.428815204999992</v>
      </c>
      <c r="R218" s="52">
        <f t="shared" ref="R218:R281" si="186">((G218/$Q218)*$G$5) + ((H218/$Q218)*$H$5) + (( I218/$Q218)*$I$5) + ((J218/$Q218)*$J$5) + ((K218/$Q218)*$K$5) + ((L218/$Q218)*$L$5) + ((M218/$Q218)*$M$5) + ((N218/$Q218)*$N$5) + ((O218/$Q218)*$O$5) + ((P218/$Q218)*$P$5)</f>
        <v>1.0988804381375419</v>
      </c>
      <c r="S218" s="52">
        <f t="shared" ref="S218:S281" si="187">((G218/$Q218)*$G$6) + ((H218/$Q218)*$H$6) + (( I218/$Q218)*$I$6) + ((J218/$Q218)*$J$6) + ((K218/$Q218)*$K$6) + ((L218/$Q218)*$L$6) + ((M218/$Q218)*$M$6) + ((N218/$Q218)*$N$6) + ((O218/$Q218)*$O$6) + ((P218/$Q218)*$P$6)</f>
        <v>1.5945692614115532</v>
      </c>
      <c r="T218" s="52">
        <f t="shared" ref="T218:T281" si="188">((G218/$Q218)*$G$7) + ((H218/$Q218)*$H$7) + (( I218/$Q218)*$I$7) + ((J218/$Q218)*$J$7) + ((K218/$Q218)*$K$7) + ((L218/$Q218)*$L$7) + ((M218/$Q218)*$M$7) + ((N218/$Q218)*$N$7) + ((O218/$Q218)*$O$7) + ((P218/$Q218)*$P$7)</f>
        <v>1.5663193038167016</v>
      </c>
      <c r="U218" s="52">
        <f t="shared" ref="U218:U281" si="189">((G218/$Q218)*$G$8) + ((H218/$Q218)*$H$8) + (( I218/$Q218)*$I$8) + ((J218/$Q218)*$J$8) + ((K218/$Q218)*$K$8) + ((L218/$Q218)*$L$8) + ((M218/$Q218)*$M$8) + ((N218/$Q218)*$N$8) + ((O218/$Q218)*$O$8) + ((P218/$Q218)*$P$8)</f>
        <v>0.1028942079929832</v>
      </c>
      <c r="V218" s="52">
        <f t="shared" ref="V218:V281" si="190">((G218/$Q218)*$G$9) + ((H218/$Q218)*$H$9) + (( I218/$Q218)*$I$9) + ((J218/$Q218)*$J$9) + ((K218/$Q218)*$K$9) + ((L218/$Q218)*$L$9) + ((M218/$Q218)*$M$9) + ((N218/$Q218)*$N$9) + ((O218/$Q218)*$O$9) + ((P218/$Q218)*$P$9)</f>
        <v>1.2896488813978644</v>
      </c>
      <c r="W218" s="52">
        <f t="shared" ref="W218:W281" si="191">((G218/$Q218)*$G$10) + ((H218/$Q218)*$H$10) + (( I218/$Q218)*$I$10) + ((J218/$Q218)*$J$10) + ((K218/$Q218)*$K$10) + ((L218/$Q218)*$L$10) + ((M218/$Q218)*$M$10) + ((N218/$Q218)*$N$10) + ((O218/$Q218)*$O$10) + ((P218/$Q218)*$P$10)</f>
        <v>19.347676150192481</v>
      </c>
      <c r="X218" s="52">
        <f t="shared" ref="X218:X281" si="192">((G218/$Q218)*$G$11) + ((H218/$Q218)*$H$11) + (( I218/$Q218)*$I$11) + ((J218/$Q218)*$J$11) + ((K218/$Q218)*$K$11) + ((L218/$Q218)*$L$11) + ((M218/$Q218)*$M$11) + ((N218/$Q218)*$N$11) + ((O218/$Q218)*$O$11) + ((P218/$Q218)*$P$11)</f>
        <v>82.006222009126148</v>
      </c>
      <c r="Y218" s="52">
        <f t="shared" ref="Y218:Y281" si="193">((G218/$Q218)*$G$12) + ((H218/$Q218)*$H$12) + (( I218/$Q218)*$I$12) + ((J218/$Q218)*$J$12) + ((K218/$Q218)*$K$12) + ((L218/$Q218)*$L$12) + ((M218/$Q218)*$M$12) + ((N218/$Q218)*$N$12) + ((O218/$Q218)*$O$12) + ((P218/$Q218)*$P$12)</f>
        <v>1.0216106806155441</v>
      </c>
      <c r="Z218" s="52">
        <f t="shared" ref="Z218:Z281" si="194">((G218/$Q218)*$G$13) + ((H218/$Q218)*$H$13) + (( I218/$Q218)*$I$13) + ((J218/$Q218)*$J$13) + ((K218/$Q218)*$K$13) + ((L218/$Q218)*$L$13) + ((M218/$Q218)*$M$13) + ((N218/$Q218)*$N$13) + ((O218/$Q218)*$O$13) + ((P218/$Q218)*$P$13)</f>
        <v>1.0211972790791073</v>
      </c>
      <c r="AA218" s="52">
        <f t="shared" ref="AA218:AA281" si="195">((G218/$Q218)*$G$14) + ((H218/$Q218)*$H$14) + (( I218/$Q218)*$I$14) + ((J218/$Q218)*$J$14) + ((K218/$Q218)*$K$14) + ((L218/$Q218)*$L$14) + ((M218/$Q218)*$M$14) + ((N218/$Q218)*$N$14) + ((O218/$Q218)*$O$14) + ((P218/$Q218)*$P$14)</f>
        <v>1.0283205495548353</v>
      </c>
      <c r="AB218" s="52">
        <f t="shared" ref="AB218:AB281" si="196">((G218/$Q218)*$G$15) + ((H218/$Q218)*$H$15) + (( I218/$Q218)*$I$15) + ((J218/$Q218)*$J$15) + ((K218/$Q218)*$K$15) + ((L218/$Q218)*$L$15) + ((M218/$Q218)*$M$15) + ((N218/$Q218)*$N$15) + ((O218/$Q218)*$O$15) + ((P218/$Q218)*$P$15)</f>
        <v>1.0493457292752038</v>
      </c>
      <c r="AC218" s="52">
        <f t="shared" ref="AC218:AC281" si="197">((G218/$Q218)*$G$16) + ((H218/$Q218)*$H$16) + (( I218/$Q218)*$I$16) + ((J218/$Q218)*$J$16) + ((K218/$Q218)*$K$16) + ((L218/$Q218)*$L$16) + ((M218/$Q218)*$M$16) + ((N218/$Q218)*$N$16) + ((O218/$Q218)*$O$16) + ((P218/$Q218)*$P$16)</f>
        <v>0.58344636473671263</v>
      </c>
      <c r="AD218" s="52">
        <f t="shared" ref="AD218:AD281" si="198">((G218/$Q218)*$G$17) + ((H218/$Q218)*$H$17) + (( I218/$Q218)*$I$17) + ((J218/$Q218)*$J$17) + ((K218/$Q218)*$K$17) + ((L218/$Q218)*$L$17) + ((M218/$Q218)*$M$17) + ((N218/$Q218)*$N$17) + ((O218/$Q218)*$O$17) + ((P218/$Q218)*$P$17)</f>
        <v>0.55029412290461965</v>
      </c>
      <c r="AE218" s="52">
        <f t="shared" ref="AE218:AE281" si="199">((G218/$Q218)*$G$18) + ((H218/$Q218)*$H$18) + (( I218/$Q218)*$I$18) + ((J218/$Q218)*$J$18) + ((K218/$Q218)*$K$18) + ((L218/$Q218)*$L$18) + ((M218/$Q218)*$M$18) + ((N218/$Q218)*$N$18) + ((O218/$Q218)*$O$18) + ((P218/$Q218)*$P$18)</f>
        <v>0.54709742617631096</v>
      </c>
      <c r="AF218" s="52">
        <f t="shared" ref="AF218:AF281" si="200">((G218/$Q218)*$G$19) + ((H218/$Q218)*$H$19) + (( I218/$Q218)*$I$19) + ((J218/$Q218)*$J$19) + ((K218/$Q218)*$K$19) + ((L218/$Q218)*$L$19) + ((M218/$Q218)*$M$19) + ((N218/$Q218)*$N$19) + ((O218/$Q218)*$O$19) + ((P218/$Q218)*$P$19)</f>
        <v>0.39769212312945629</v>
      </c>
      <c r="AG218" s="52">
        <f t="shared" ref="AG218:AG281" si="201">((G218/$Q218)*$G$20) + ((H218/$Q218)*$H$20) + (( I218/$Q218)*$I$20) + ((J218/$Q218)*$J$20) + ((K218/$Q218)*$K$20) + ((L218/$Q218)*$L$20) + ((M218/$Q218)*$M$20) + ((N218/$Q218)*$N$20) + ((O218/$Q218)*$O$20) + ((P218/$Q218)*$P$20)</f>
        <v>0.36000000000000004</v>
      </c>
      <c r="AH218" s="52">
        <f t="shared" ref="AH218:AH281" si="202">(AF218+AG218)/2</f>
        <v>0.37884606156472816</v>
      </c>
      <c r="AI218" s="64" t="s">
        <v>152</v>
      </c>
      <c r="AJ218" s="66"/>
      <c r="AK218" s="66"/>
      <c r="AL218" s="45">
        <f t="shared" ref="AL218:AL281" si="203">F218</f>
        <v>279</v>
      </c>
      <c r="AM218" s="65"/>
      <c r="AN218" s="145" t="e">
        <f>#REF!</f>
        <v>#REF!</v>
      </c>
      <c r="AO218" s="149"/>
      <c r="AP218" s="183"/>
      <c r="AQ218" s="149"/>
      <c r="AR218" s="147">
        <f t="shared" ref="AR218:AR281" si="204">(1+(AQ218/100)^2)^0.5</f>
        <v>1</v>
      </c>
      <c r="AS218">
        <v>5</v>
      </c>
      <c r="AT218">
        <v>3</v>
      </c>
      <c r="AU218">
        <v>3</v>
      </c>
      <c r="AV218">
        <v>6</v>
      </c>
      <c r="AW218">
        <v>0</v>
      </c>
      <c r="AX218">
        <v>4</v>
      </c>
      <c r="AY218" s="229"/>
      <c r="AZ218" s="229"/>
      <c r="BA218" s="229"/>
      <c r="BB218" s="68"/>
      <c r="BC218">
        <v>28</v>
      </c>
      <c r="BD218">
        <v>3</v>
      </c>
      <c r="BE218">
        <v>0</v>
      </c>
      <c r="BF218" s="57">
        <v>2</v>
      </c>
      <c r="BG218" s="57">
        <v>2</v>
      </c>
      <c r="BH218" s="57">
        <v>3</v>
      </c>
      <c r="BI218" s="57">
        <v>11.3</v>
      </c>
      <c r="BJ218" s="189">
        <f t="shared" si="175"/>
        <v>118</v>
      </c>
      <c r="BK218" s="173">
        <f t="shared" si="176"/>
        <v>279</v>
      </c>
      <c r="BL218" s="90">
        <v>11</v>
      </c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101">
        <v>80</v>
      </c>
      <c r="CB218" s="100"/>
      <c r="CC218" s="100"/>
      <c r="CD218" s="100"/>
      <c r="CE218" s="100"/>
      <c r="CF218" s="100"/>
      <c r="CG218" s="100"/>
      <c r="CH218" s="100"/>
      <c r="CI218" s="100"/>
      <c r="CJ218" s="100"/>
      <c r="CK218" s="100"/>
      <c r="CL218" s="100"/>
      <c r="CM218" s="69"/>
      <c r="CN218" s="69"/>
      <c r="CO218" s="69"/>
      <c r="CP218" s="90"/>
      <c r="CQ218" s="90"/>
      <c r="CR218" s="69"/>
      <c r="CS218" s="69"/>
      <c r="CT218" s="69"/>
      <c r="CU218" s="69"/>
      <c r="CV218" s="90"/>
      <c r="CW218" s="69"/>
      <c r="CX218" s="69"/>
      <c r="CY218" s="69"/>
      <c r="CZ218" s="69"/>
      <c r="DA218" s="90"/>
      <c r="DB218" s="69"/>
      <c r="DC218" s="69"/>
      <c r="DD218" s="69"/>
      <c r="DE218" s="69"/>
      <c r="DF218" s="131"/>
      <c r="DG218" s="254">
        <f t="shared" ref="DG218:DG281" si="205">B218</f>
        <v>240</v>
      </c>
      <c r="DH218" s="254" t="str">
        <f t="shared" ref="DH218:DH281" si="206">C218</f>
        <v>Control</v>
      </c>
      <c r="DI218" s="254">
        <f t="shared" ref="DI218:DI281" si="207">D218</f>
        <v>118</v>
      </c>
      <c r="DJ218" s="254">
        <f t="shared" ref="DJ218:DJ281" si="208">F218</f>
        <v>279</v>
      </c>
      <c r="DK218" s="121">
        <f t="shared" ref="DK218:DK281" si="209">(((AS218*$S218) + (AV218*$S218)+(AY218*$S218))/2)*10</f>
        <v>87.701309377635425</v>
      </c>
      <c r="DL218" s="121">
        <f t="shared" ref="DL218:DL281" si="210">((($AT218*$R218) +($AW218*$R218)+($AZ218*$R218))/2)*10</f>
        <v>16.483206572063128</v>
      </c>
      <c r="DM218" s="121">
        <f t="shared" ref="DM218:DM281" si="211">((((AS218+AV218+AY218)*T218) +((AT218+AW218+AZ218)*T218))/2)*10</f>
        <v>109.64235126716912</v>
      </c>
      <c r="DN218" s="121">
        <f t="shared" ref="DN218:DN281" si="212">(10*(0.1234*U218*Y218*AC218*BC218))/BF218</f>
        <v>1.0595476362015894</v>
      </c>
      <c r="DO218" s="121">
        <f t="shared" ref="DO218:DO281" si="213">(10*(0.1234*V218*Z218*AD218*BD218))/BG218</f>
        <v>1.3414745201131437</v>
      </c>
      <c r="DP218" s="121">
        <f t="shared" ref="DP218:DP281" si="214">(10*(0.1234*W218*AA218*AE218*BE218))/BH218</f>
        <v>0</v>
      </c>
      <c r="DQ218" s="121">
        <f t="shared" ref="DQ218:DQ281" si="215">(10*0.1234*AB218*AF218)*((BL218^2)+(BM218^2)+(BN218^2)+(BO218^2)+(BP218^2)+(BQ218^2)+(BR218^2)+(BS218^2)+(BT218^2)+(BU218^2)+(BV218^2)+(BW218^2)+(BX218^2)+(BY218^2)+(BZ218^2))/$BI218</f>
        <v>5.5142655314686309</v>
      </c>
      <c r="DR218" s="121">
        <f t="shared" ref="DR218:DR281" si="216">(10*0.1234*AB218*AG218*(CA218^2 + CB218^2 + CC218^2 + CD218^2 + CE218^2 + CF218^2 + CG218^2 +CH218^2 +CI218^2 + CJ218^2 +CK218^2 + CL218^2 +CM218^2 + CN218^2 + CO218^2))/$BI218</f>
        <v>264.02058578306071</v>
      </c>
      <c r="DS218" s="121">
        <f t="shared" ref="DS218:DS281" si="217">(10*0.1234*AB218*AH218)*((CQ218^2)+(CR218^2)+(CS218^2)+(CT218^2)+(CU218^2))/$BI218</f>
        <v>0</v>
      </c>
      <c r="DT218" s="121">
        <f t="shared" ref="DT218:DT281" si="218">(10*0.1234*AB218*AH218)*((CV218^2)+(CW218^2)+(CX218^2)+(CY218^2)+(CZ218^2))/$BI218</f>
        <v>0</v>
      </c>
      <c r="DU218" s="121">
        <f t="shared" ref="DU218:DU281" si="219">(10*0.1234*AB218*AH218)*((DA218^2)+(DB218^2)+(DC218^2)+(DD218^2)+(DE218^2))/$BI218</f>
        <v>0</v>
      </c>
      <c r="DV218" s="122">
        <f t="shared" ref="DV218:DV281" si="220">AVERAGE(AU218,AX218)</f>
        <v>3.5</v>
      </c>
      <c r="DW218" s="157"/>
      <c r="DX218" s="157">
        <f t="shared" ref="DX218:DX281" si="221">B219</f>
        <v>340</v>
      </c>
      <c r="DY218" s="157">
        <f t="shared" si="182"/>
        <v>37</v>
      </c>
      <c r="DZ218" s="238" t="e">
        <f>#REF!</f>
        <v>#REF!</v>
      </c>
      <c r="EN218" s="50">
        <f t="shared" ref="EN218:EN281" si="222">(0.09533*BC218*AR218)/(BF218*3.28)</f>
        <v>0.40689634146341463</v>
      </c>
      <c r="EO218" s="50">
        <f t="shared" ref="EO218:EO281" si="223">(1.825*BD218*AR218)/(BG218*3.28)</f>
        <v>0.83460365853658536</v>
      </c>
      <c r="EP218" s="55">
        <f t="shared" ref="EP218:EP281" si="224">(14.52*BE218*AR218)/(BH218*3.28)</f>
        <v>0</v>
      </c>
      <c r="EQ218" s="50">
        <f>4.656*AR218*(((BL218/2.54)^2)+((BM218/2.54)^2)+((BN218/2.54)^2)+((BO218)/2.54^2)+((BP218/2.54)^2)+((BQ218/2.54)^2)+((BR218/2.54)^2)+((BS218/2.54)^2)+((BT218/2.54)^2)+((BU218/2.54)^2)+((BV218/2.54)^2)+((BW218/2.54)^2)+((BX218/2.54)^2)+((BY218/2.54)^2)+((BZ218/2.54)^2))/(BI218*3.28)</f>
        <v>2.3560180942939053</v>
      </c>
      <c r="ER218" s="50">
        <f>3.492*AR218*((CA218/2.54)^2 + (CB218/2.54)^2 + (CC218/2.54)^2 + (CD218/2.54)^2 + (CE218/2.54)^2 + (CF218/2.54)^2 + (CG218/2.54)^2 +(CH218/2.54)^2 +(CI218/2.54)^2 + (CJ218/2.54)^2 +(CK218/2.54)^2 + (CL218/2.54)^2 +(CM218/2.54)^2 + (CN218/2.54)^2 + (CO218/2.54)^2)/(BI218*3.28)</f>
        <v>93.46187481496483</v>
      </c>
      <c r="ES218" s="50">
        <f t="shared" si="183"/>
        <v>0</v>
      </c>
      <c r="ET218" s="50">
        <f t="shared" si="184"/>
        <v>0</v>
      </c>
      <c r="EU218" s="50">
        <f t="shared" si="185"/>
        <v>0</v>
      </c>
      <c r="EV218" s="56">
        <f t="shared" ref="EV218:EV281" si="225">EN218+EO218+EP218</f>
        <v>1.2415</v>
      </c>
      <c r="EW218" s="56">
        <f t="shared" ref="EW218:EW281" si="226">EQ218+ER218</f>
        <v>95.817892909258731</v>
      </c>
      <c r="EX218" s="56">
        <f t="shared" si="177"/>
        <v>39.465589219935943</v>
      </c>
      <c r="EY218" s="56">
        <f t="shared" si="178"/>
        <v>7.417442957428408</v>
      </c>
      <c r="EZ218" s="56">
        <f t="shared" ref="EZ218:EZ281" si="227">EV218+EW218</f>
        <v>97.059392909258733</v>
      </c>
      <c r="FA218" s="56"/>
      <c r="FB218" s="56"/>
      <c r="FC218" s="56"/>
      <c r="FD218" s="54"/>
    </row>
    <row r="219" spans="1:160" ht="18" customHeight="1">
      <c r="A219" s="6"/>
      <c r="B219">
        <v>340</v>
      </c>
      <c r="C219" s="57" t="s">
        <v>389</v>
      </c>
      <c r="D219">
        <v>6</v>
      </c>
      <c r="E219" s="171">
        <v>2009</v>
      </c>
      <c r="F219">
        <v>37</v>
      </c>
      <c r="G219" s="144">
        <v>27.226538955000002</v>
      </c>
      <c r="H219" s="144">
        <v>1.0659645150000001</v>
      </c>
      <c r="I219" s="144"/>
      <c r="J219" s="144"/>
      <c r="K219" s="144"/>
      <c r="L219" s="144">
        <v>12.755602859999998</v>
      </c>
      <c r="M219" s="144"/>
      <c r="N219" s="232"/>
      <c r="O219" s="232"/>
      <c r="P219" s="83"/>
      <c r="Q219" s="230">
        <f t="shared" si="181"/>
        <v>41.048106330000003</v>
      </c>
      <c r="R219" s="52">
        <f t="shared" si="186"/>
        <v>0.99806985407723681</v>
      </c>
      <c r="S219" s="52">
        <f t="shared" si="187"/>
        <v>1.4602382966652918</v>
      </c>
      <c r="T219" s="52">
        <f t="shared" si="188"/>
        <v>1.4883120162176795</v>
      </c>
      <c r="U219" s="52">
        <f t="shared" si="189"/>
        <v>7.4044733511340027E-2</v>
      </c>
      <c r="V219" s="52">
        <f t="shared" si="190"/>
        <v>1.3332002030080008</v>
      </c>
      <c r="W219" s="52">
        <f t="shared" si="191"/>
        <v>12.39321880091344</v>
      </c>
      <c r="X219" s="52">
        <f t="shared" si="192"/>
        <v>133.27335669232806</v>
      </c>
      <c r="Y219" s="52">
        <f t="shared" si="193"/>
        <v>1.0297403133517462</v>
      </c>
      <c r="Z219" s="52">
        <f t="shared" si="194"/>
        <v>1.02</v>
      </c>
      <c r="AA219" s="52">
        <f t="shared" si="195"/>
        <v>1.0233671632167105</v>
      </c>
      <c r="AB219" s="52">
        <f t="shared" si="196"/>
        <v>1.0206208629466391</v>
      </c>
      <c r="AC219" s="52">
        <f t="shared" si="197"/>
        <v>0.55331045586872019</v>
      </c>
      <c r="AD219" s="52">
        <f t="shared" si="198"/>
        <v>0.56175233597919783</v>
      </c>
      <c r="AE219" s="52">
        <f t="shared" si="199"/>
        <v>0.5756955798404062</v>
      </c>
      <c r="AF219" s="52">
        <f t="shared" si="200"/>
        <v>0.33165960953965395</v>
      </c>
      <c r="AG219" s="52">
        <f t="shared" si="201"/>
        <v>0.35999999999999993</v>
      </c>
      <c r="AH219" s="52">
        <f t="shared" si="202"/>
        <v>0.34582980476982694</v>
      </c>
      <c r="AI219" s="64" t="s">
        <v>152</v>
      </c>
      <c r="AJ219" s="66"/>
      <c r="AK219" s="66"/>
      <c r="AL219" s="45">
        <f t="shared" si="203"/>
        <v>37</v>
      </c>
      <c r="AM219" s="65"/>
      <c r="AN219" s="145" t="e">
        <f>#REF!</f>
        <v>#REF!</v>
      </c>
      <c r="AO219" s="149"/>
      <c r="AP219" s="183"/>
      <c r="AQ219" s="149"/>
      <c r="AR219" s="147">
        <f t="shared" si="204"/>
        <v>1</v>
      </c>
      <c r="AS219">
        <v>0</v>
      </c>
      <c r="AT219">
        <v>2</v>
      </c>
      <c r="AU219">
        <v>2</v>
      </c>
      <c r="AV219">
        <v>0</v>
      </c>
      <c r="AW219">
        <v>2</v>
      </c>
      <c r="AX219">
        <v>10</v>
      </c>
      <c r="AY219" s="229"/>
      <c r="AZ219" s="229"/>
      <c r="BA219" s="229"/>
      <c r="BB219" s="68"/>
      <c r="BC219">
        <v>38</v>
      </c>
      <c r="BD219">
        <v>12</v>
      </c>
      <c r="BE219">
        <v>0</v>
      </c>
      <c r="BF219" s="57">
        <v>2</v>
      </c>
      <c r="BG219" s="57">
        <v>2</v>
      </c>
      <c r="BH219" s="57">
        <v>3</v>
      </c>
      <c r="BI219" s="57">
        <v>11.3</v>
      </c>
      <c r="BJ219" s="189">
        <f t="shared" si="175"/>
        <v>6</v>
      </c>
      <c r="BK219" s="173">
        <f t="shared" si="176"/>
        <v>37</v>
      </c>
      <c r="BL219" s="90">
        <v>12</v>
      </c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101"/>
      <c r="CB219" s="100"/>
      <c r="CC219" s="100"/>
      <c r="CD219" s="100"/>
      <c r="CE219" s="100"/>
      <c r="CF219" s="100"/>
      <c r="CG219" s="100"/>
      <c r="CH219" s="100"/>
      <c r="CI219" s="100"/>
      <c r="CJ219" s="100"/>
      <c r="CK219" s="100"/>
      <c r="CL219" s="100"/>
      <c r="CM219" s="69"/>
      <c r="CN219" s="69"/>
      <c r="CO219" s="69"/>
      <c r="CP219" s="90"/>
      <c r="CQ219" s="90"/>
      <c r="CR219" s="69"/>
      <c r="CS219" s="69"/>
      <c r="CT219" s="69"/>
      <c r="CU219" s="69"/>
      <c r="CV219" s="90"/>
      <c r="CW219" s="69"/>
      <c r="CX219" s="69"/>
      <c r="CY219" s="69"/>
      <c r="CZ219" s="69"/>
      <c r="DA219" s="90"/>
      <c r="DB219" s="69"/>
      <c r="DC219" s="69"/>
      <c r="DD219" s="69"/>
      <c r="DE219" s="69"/>
      <c r="DF219" s="131"/>
      <c r="DG219" s="254">
        <f t="shared" si="205"/>
        <v>340</v>
      </c>
      <c r="DH219" s="254" t="str">
        <f t="shared" si="206"/>
        <v>Burn</v>
      </c>
      <c r="DI219" s="254">
        <f t="shared" si="207"/>
        <v>6</v>
      </c>
      <c r="DJ219" s="254">
        <f t="shared" si="208"/>
        <v>37</v>
      </c>
      <c r="DK219" s="121">
        <f t="shared" si="209"/>
        <v>0</v>
      </c>
      <c r="DL219" s="121">
        <f t="shared" si="210"/>
        <v>19.961397081544735</v>
      </c>
      <c r="DM219" s="121">
        <f t="shared" si="211"/>
        <v>29.766240324353589</v>
      </c>
      <c r="DN219" s="121">
        <f t="shared" si="212"/>
        <v>0.98914401484238146</v>
      </c>
      <c r="DO219" s="121">
        <f t="shared" si="213"/>
        <v>5.6559666500990282</v>
      </c>
      <c r="DP219" s="121">
        <f t="shared" si="214"/>
        <v>0</v>
      </c>
      <c r="DQ219" s="121">
        <f t="shared" si="215"/>
        <v>5.3229971678762835</v>
      </c>
      <c r="DR219" s="121">
        <f t="shared" si="216"/>
        <v>0</v>
      </c>
      <c r="DS219" s="121">
        <f t="shared" si="217"/>
        <v>0</v>
      </c>
      <c r="DT219" s="121">
        <f t="shared" si="218"/>
        <v>0</v>
      </c>
      <c r="DU219" s="121">
        <f t="shared" si="219"/>
        <v>0</v>
      </c>
      <c r="DV219" s="122">
        <f t="shared" si="220"/>
        <v>6</v>
      </c>
      <c r="DW219" s="157"/>
      <c r="DX219" s="157">
        <f t="shared" si="221"/>
        <v>340</v>
      </c>
      <c r="DY219" s="157">
        <f t="shared" si="182"/>
        <v>138</v>
      </c>
      <c r="DZ219" s="238" t="e">
        <f>#REF!</f>
        <v>#REF!</v>
      </c>
      <c r="EN219" s="50">
        <f t="shared" si="222"/>
        <v>0.55221646341463415</v>
      </c>
      <c r="EO219" s="50">
        <f t="shared" si="223"/>
        <v>3.3384146341463414</v>
      </c>
      <c r="EP219" s="55">
        <f t="shared" si="224"/>
        <v>0</v>
      </c>
      <c r="EQ219" s="50">
        <f>4.656*AR219*(((BL219/2.54)^2)+((BM219/2.54)^2)+((BN219/2.54)^2)+((BO219)/2.54^2)+((BP219/2.54)^2)+((BQ219/2.54)^2)+((BR219/2.54)^2)+((BS219/2.54)^2)+((BT219/2.54)^2)+((BU219/2.54)^2)+((BV219/2.54)^2)+((BW219/2.54)^2)+((BX219/2.54)^2)+((BY219/2.54)^2)+((BZ219/2.54)^2))/(BI219*3.28)</f>
        <v>2.8038562444489439</v>
      </c>
      <c r="ER219" s="50">
        <f>3.492*AR219*((CA219/2.54)^2 + (CB219/2.54)^2 + (CC219/2.54)^2 + (CD219/2.54)^2 + (CE219/2.54)^2 + (CF219/2.54)^2 + (CG219/2.54)^2 +(CH219/2.54)^2 +(CI219/2.54)^2 + (CJ219/2.54)^2 +(CK219/2.54)^2 + (CL219/2.54)^2 +(CM219/2.54)^2 + (CN219/2.54)^2 + (CO219/2.54)^2)/(BI219*3.28)</f>
        <v>0</v>
      </c>
      <c r="ES219" s="50">
        <f t="shared" si="183"/>
        <v>0</v>
      </c>
      <c r="ET219" s="50">
        <f t="shared" si="184"/>
        <v>0</v>
      </c>
      <c r="EU219" s="50">
        <f t="shared" si="185"/>
        <v>0</v>
      </c>
      <c r="EV219" s="56">
        <f t="shared" si="225"/>
        <v>3.8906310975609757</v>
      </c>
      <c r="EW219" s="56">
        <f t="shared" si="226"/>
        <v>2.8038562444489439</v>
      </c>
      <c r="EX219" s="56">
        <f t="shared" si="177"/>
        <v>0</v>
      </c>
      <c r="EY219" s="56">
        <f t="shared" si="178"/>
        <v>8.982628686695131</v>
      </c>
      <c r="EZ219" s="56">
        <f t="shared" si="227"/>
        <v>6.6944873420099196</v>
      </c>
      <c r="FA219" s="56"/>
      <c r="FB219" s="56"/>
      <c r="FC219" s="56"/>
      <c r="FD219" s="54"/>
    </row>
    <row r="220" spans="1:160" ht="18" customHeight="1">
      <c r="A220" s="6"/>
      <c r="B220">
        <v>340</v>
      </c>
      <c r="C220" s="57" t="s">
        <v>389</v>
      </c>
      <c r="D220">
        <v>6</v>
      </c>
      <c r="E220" s="171">
        <v>2009</v>
      </c>
      <c r="F220">
        <v>138</v>
      </c>
      <c r="G220" s="144">
        <v>27.226538955000002</v>
      </c>
      <c r="H220" s="144">
        <v>1.0659645150000001</v>
      </c>
      <c r="I220" s="144"/>
      <c r="J220" s="144"/>
      <c r="K220" s="144"/>
      <c r="L220" s="144">
        <v>12.755602859999998</v>
      </c>
      <c r="M220" s="144"/>
      <c r="N220" s="232"/>
      <c r="O220" s="232"/>
      <c r="P220" s="83"/>
      <c r="Q220" s="230">
        <f t="shared" si="181"/>
        <v>41.048106330000003</v>
      </c>
      <c r="R220" s="52">
        <f t="shared" si="186"/>
        <v>0.99806985407723681</v>
      </c>
      <c r="S220" s="52">
        <f t="shared" si="187"/>
        <v>1.4602382966652918</v>
      </c>
      <c r="T220" s="52">
        <f t="shared" si="188"/>
        <v>1.4883120162176795</v>
      </c>
      <c r="U220" s="52">
        <f t="shared" si="189"/>
        <v>7.4044733511340027E-2</v>
      </c>
      <c r="V220" s="52">
        <f t="shared" si="190"/>
        <v>1.3332002030080008</v>
      </c>
      <c r="W220" s="52">
        <f t="shared" si="191"/>
        <v>12.39321880091344</v>
      </c>
      <c r="X220" s="52">
        <f t="shared" si="192"/>
        <v>133.27335669232806</v>
      </c>
      <c r="Y220" s="52">
        <f t="shared" si="193"/>
        <v>1.0297403133517462</v>
      </c>
      <c r="Z220" s="52">
        <f t="shared" si="194"/>
        <v>1.02</v>
      </c>
      <c r="AA220" s="52">
        <f t="shared" si="195"/>
        <v>1.0233671632167105</v>
      </c>
      <c r="AB220" s="52">
        <f t="shared" si="196"/>
        <v>1.0206208629466391</v>
      </c>
      <c r="AC220" s="52">
        <f t="shared" si="197"/>
        <v>0.55331045586872019</v>
      </c>
      <c r="AD220" s="52">
        <f t="shared" si="198"/>
        <v>0.56175233597919783</v>
      </c>
      <c r="AE220" s="52">
        <f t="shared" si="199"/>
        <v>0.5756955798404062</v>
      </c>
      <c r="AF220" s="52">
        <f t="shared" si="200"/>
        <v>0.33165960953965395</v>
      </c>
      <c r="AG220" s="52">
        <f t="shared" si="201"/>
        <v>0.35999999999999993</v>
      </c>
      <c r="AH220" s="52">
        <f t="shared" si="202"/>
        <v>0.34582980476982694</v>
      </c>
      <c r="AI220" s="64" t="s">
        <v>152</v>
      </c>
      <c r="AJ220" s="66"/>
      <c r="AK220" s="57"/>
      <c r="AL220" s="45">
        <f t="shared" si="203"/>
        <v>138</v>
      </c>
      <c r="AM220" s="65"/>
      <c r="AN220" s="145" t="e">
        <f>#REF!</f>
        <v>#REF!</v>
      </c>
      <c r="AO220" s="149"/>
      <c r="AP220" s="183"/>
      <c r="AQ220" s="149"/>
      <c r="AR220" s="147">
        <f t="shared" si="204"/>
        <v>1</v>
      </c>
      <c r="AS220">
        <v>0</v>
      </c>
      <c r="AT220">
        <v>3</v>
      </c>
      <c r="AU220">
        <v>3</v>
      </c>
      <c r="AV220">
        <v>1</v>
      </c>
      <c r="AW220">
        <v>0</v>
      </c>
      <c r="AX220">
        <v>0</v>
      </c>
      <c r="AY220" s="229"/>
      <c r="AZ220" s="229"/>
      <c r="BA220" s="229"/>
      <c r="BB220" s="58"/>
      <c r="BC220">
        <v>25</v>
      </c>
      <c r="BD220">
        <v>6</v>
      </c>
      <c r="BE220">
        <v>3</v>
      </c>
      <c r="BF220" s="57">
        <v>2</v>
      </c>
      <c r="BG220" s="57">
        <v>2</v>
      </c>
      <c r="BH220" s="57">
        <v>3</v>
      </c>
      <c r="BI220" s="57">
        <v>11.3</v>
      </c>
      <c r="BJ220" s="189">
        <f t="shared" si="175"/>
        <v>6</v>
      </c>
      <c r="BK220" s="173">
        <f t="shared" si="176"/>
        <v>138</v>
      </c>
      <c r="BL220" s="90"/>
      <c r="BM220" s="60"/>
      <c r="BN220" s="60"/>
      <c r="BO220" s="60"/>
      <c r="BP220" s="60"/>
      <c r="BQ220" s="60"/>
      <c r="BR220" s="60"/>
      <c r="BS220" s="60"/>
      <c r="BT220" s="60"/>
      <c r="BU220" s="60"/>
      <c r="BV220" s="60"/>
      <c r="BW220" s="60"/>
      <c r="BX220" s="60"/>
      <c r="BY220" s="60"/>
      <c r="BZ220" s="60"/>
      <c r="CA220" s="101"/>
      <c r="CB220" s="102"/>
      <c r="CC220" s="102"/>
      <c r="CD220" s="102"/>
      <c r="CE220" s="102"/>
      <c r="CF220" s="102"/>
      <c r="CG220" s="102"/>
      <c r="CH220" s="102"/>
      <c r="CI220" s="102"/>
      <c r="CJ220" s="102"/>
      <c r="CK220" s="102"/>
      <c r="CL220" s="102"/>
      <c r="CM220" s="60"/>
      <c r="CN220" s="60"/>
      <c r="CO220" s="60"/>
      <c r="CP220" s="90"/>
      <c r="CQ220" s="90"/>
      <c r="CR220" s="60"/>
      <c r="CS220" s="60"/>
      <c r="CT220" s="60"/>
      <c r="CU220" s="60"/>
      <c r="CV220" s="90"/>
      <c r="CW220" s="60"/>
      <c r="CX220" s="60"/>
      <c r="CY220" s="60"/>
      <c r="CZ220" s="60"/>
      <c r="DA220" s="90"/>
      <c r="DB220" s="60"/>
      <c r="DC220" s="60"/>
      <c r="DD220" s="60"/>
      <c r="DE220" s="60"/>
      <c r="DF220" s="131"/>
      <c r="DG220" s="254">
        <f t="shared" si="205"/>
        <v>340</v>
      </c>
      <c r="DH220" s="254" t="str">
        <f t="shared" si="206"/>
        <v>Burn</v>
      </c>
      <c r="DI220" s="254">
        <f t="shared" si="207"/>
        <v>6</v>
      </c>
      <c r="DJ220" s="254">
        <f t="shared" si="208"/>
        <v>138</v>
      </c>
      <c r="DK220" s="121">
        <f t="shared" si="209"/>
        <v>7.3011914833264591</v>
      </c>
      <c r="DL220" s="121">
        <f t="shared" si="210"/>
        <v>14.971047811158552</v>
      </c>
      <c r="DM220" s="121">
        <f t="shared" si="211"/>
        <v>29.766240324353589</v>
      </c>
      <c r="DN220" s="121">
        <f t="shared" si="212"/>
        <v>0.65075264134367206</v>
      </c>
      <c r="DO220" s="121">
        <f t="shared" si="213"/>
        <v>2.8279833250495141</v>
      </c>
      <c r="DP220" s="121">
        <f t="shared" si="214"/>
        <v>9.0099763188412378</v>
      </c>
      <c r="DQ220" s="121">
        <f t="shared" si="215"/>
        <v>0</v>
      </c>
      <c r="DR220" s="121">
        <f t="shared" si="216"/>
        <v>0</v>
      </c>
      <c r="DS220" s="121">
        <f t="shared" si="217"/>
        <v>0</v>
      </c>
      <c r="DT220" s="121">
        <f t="shared" si="218"/>
        <v>0</v>
      </c>
      <c r="DU220" s="121">
        <f t="shared" si="219"/>
        <v>0</v>
      </c>
      <c r="DV220" s="122">
        <f t="shared" si="220"/>
        <v>1.5</v>
      </c>
      <c r="DW220" s="157"/>
      <c r="DX220" s="157">
        <f t="shared" si="221"/>
        <v>340</v>
      </c>
      <c r="DY220" s="157">
        <f t="shared" si="182"/>
        <v>215</v>
      </c>
      <c r="DZ220" s="238" t="e">
        <f>#REF!</f>
        <v>#REF!</v>
      </c>
      <c r="EN220" s="50"/>
      <c r="EO220" s="50"/>
      <c r="EP220" s="55"/>
      <c r="EQ220" s="50"/>
      <c r="ER220" s="50"/>
      <c r="ES220" s="50">
        <f t="shared" si="183"/>
        <v>0</v>
      </c>
      <c r="ET220" s="50">
        <f t="shared" si="184"/>
        <v>0</v>
      </c>
      <c r="EU220" s="50">
        <f t="shared" si="185"/>
        <v>0</v>
      </c>
      <c r="EV220" s="56"/>
      <c r="EW220" s="56"/>
      <c r="EX220" s="56">
        <f t="shared" si="177"/>
        <v>3.2855361674969066</v>
      </c>
      <c r="EY220" s="56">
        <f t="shared" si="178"/>
        <v>6.7369715150213487</v>
      </c>
      <c r="EZ220" s="56"/>
      <c r="FA220" s="56"/>
      <c r="FB220" s="56"/>
      <c r="FC220" s="56"/>
      <c r="FD220" s="54"/>
    </row>
    <row r="221" spans="1:160" ht="18" customHeight="1">
      <c r="A221" s="6"/>
      <c r="B221">
        <v>340</v>
      </c>
      <c r="C221" s="57" t="s">
        <v>389</v>
      </c>
      <c r="D221">
        <v>13</v>
      </c>
      <c r="E221" s="171">
        <v>2009</v>
      </c>
      <c r="F221">
        <v>215</v>
      </c>
      <c r="G221" s="144">
        <v>14.226205455000001</v>
      </c>
      <c r="H221" s="144">
        <v>27.481597605000005</v>
      </c>
      <c r="I221" s="144"/>
      <c r="J221" s="144"/>
      <c r="K221" s="144"/>
      <c r="L221" s="144">
        <v>1.1404204350000002</v>
      </c>
      <c r="M221" s="144">
        <v>17.317991460000002</v>
      </c>
      <c r="N221" s="144"/>
      <c r="O221" s="144"/>
      <c r="P221" s="83"/>
      <c r="Q221" s="230">
        <f t="shared" si="181"/>
        <v>60.166214955000008</v>
      </c>
      <c r="R221" s="52">
        <f t="shared" si="186"/>
        <v>0.95195930923007488</v>
      </c>
      <c r="S221" s="52">
        <f t="shared" si="187"/>
        <v>1.6527174852565063</v>
      </c>
      <c r="T221" s="52">
        <f t="shared" si="188"/>
        <v>1.6237391043696741</v>
      </c>
      <c r="U221" s="52">
        <f t="shared" si="189"/>
        <v>9.5701955432240304E-2</v>
      </c>
      <c r="V221" s="52">
        <f t="shared" si="190"/>
        <v>1.2683257767930833</v>
      </c>
      <c r="W221" s="52">
        <f t="shared" si="191"/>
        <v>16.402173163724822</v>
      </c>
      <c r="X221" s="52">
        <f t="shared" si="192"/>
        <v>107.19515791064191</v>
      </c>
      <c r="Y221" s="52">
        <f t="shared" si="193"/>
        <v>1.0254323871585482</v>
      </c>
      <c r="Z221" s="52">
        <f t="shared" si="194"/>
        <v>1.02</v>
      </c>
      <c r="AA221" s="52">
        <f t="shared" si="195"/>
        <v>1.0247571578270973</v>
      </c>
      <c r="AB221" s="52">
        <f t="shared" si="196"/>
        <v>1.0362850573047153</v>
      </c>
      <c r="AC221" s="52">
        <f t="shared" si="197"/>
        <v>0.57312428265082982</v>
      </c>
      <c r="AD221" s="52">
        <f t="shared" si="198"/>
        <v>0.5499618893210797</v>
      </c>
      <c r="AE221" s="52">
        <f t="shared" si="199"/>
        <v>0.54973043172630798</v>
      </c>
      <c r="AF221" s="52">
        <f t="shared" si="200"/>
        <v>0.40485252263780197</v>
      </c>
      <c r="AG221" s="52">
        <f t="shared" si="201"/>
        <v>0.36</v>
      </c>
      <c r="AH221" s="52">
        <f t="shared" si="202"/>
        <v>0.38242626131890101</v>
      </c>
      <c r="AI221" s="64" t="s">
        <v>152</v>
      </c>
      <c r="AJ221" s="66"/>
      <c r="AK221" s="57"/>
      <c r="AL221" s="45">
        <f t="shared" si="203"/>
        <v>215</v>
      </c>
      <c r="AM221" s="65"/>
      <c r="AN221" s="145" t="e">
        <f>#REF!</f>
        <v>#REF!</v>
      </c>
      <c r="AO221" s="149"/>
      <c r="AP221" s="183"/>
      <c r="AQ221" s="149"/>
      <c r="AR221" s="147">
        <f t="shared" si="204"/>
        <v>1</v>
      </c>
      <c r="AS221">
        <v>0</v>
      </c>
      <c r="AT221">
        <v>2</v>
      </c>
      <c r="AU221">
        <v>3</v>
      </c>
      <c r="AV221">
        <v>0</v>
      </c>
      <c r="AW221">
        <v>1</v>
      </c>
      <c r="AX221">
        <v>1</v>
      </c>
      <c r="AY221" s="229"/>
      <c r="AZ221" s="229"/>
      <c r="BA221" s="229"/>
      <c r="BB221" s="58"/>
      <c r="BC221">
        <v>46</v>
      </c>
      <c r="BD221">
        <v>1</v>
      </c>
      <c r="BE221">
        <v>1</v>
      </c>
      <c r="BF221" s="57">
        <v>2</v>
      </c>
      <c r="BG221" s="57">
        <v>2</v>
      </c>
      <c r="BH221" s="57">
        <v>3</v>
      </c>
      <c r="BI221" s="57">
        <v>11.3</v>
      </c>
      <c r="BJ221" s="189">
        <f t="shared" si="175"/>
        <v>13</v>
      </c>
      <c r="BK221" s="173">
        <f t="shared" si="176"/>
        <v>215</v>
      </c>
      <c r="BL221" s="90"/>
      <c r="BM221" s="60"/>
      <c r="BN221" s="60"/>
      <c r="BO221" s="60"/>
      <c r="BP221" s="60"/>
      <c r="BQ221" s="60"/>
      <c r="BR221" s="60"/>
      <c r="BS221" s="60"/>
      <c r="BT221" s="60"/>
      <c r="BU221" s="60"/>
      <c r="BV221" s="60"/>
      <c r="BW221" s="60"/>
      <c r="BX221" s="60"/>
      <c r="BY221" s="60"/>
      <c r="BZ221" s="60"/>
      <c r="CA221" s="101"/>
      <c r="CB221" s="102"/>
      <c r="CC221" s="102"/>
      <c r="CD221" s="102"/>
      <c r="CE221" s="102"/>
      <c r="CF221" s="102"/>
      <c r="CG221" s="102"/>
      <c r="CH221" s="102"/>
      <c r="CI221" s="102"/>
      <c r="CJ221" s="102"/>
      <c r="CK221" s="102"/>
      <c r="CL221" s="102"/>
      <c r="CM221" s="60"/>
      <c r="CN221" s="60"/>
      <c r="CO221" s="60"/>
      <c r="CP221" s="90"/>
      <c r="CQ221" s="90"/>
      <c r="CR221" s="60"/>
      <c r="CS221" s="60"/>
      <c r="CT221" s="60"/>
      <c r="CU221" s="60"/>
      <c r="CV221" s="90"/>
      <c r="CW221" s="60"/>
      <c r="CX221" s="60"/>
      <c r="CY221" s="60"/>
      <c r="CZ221" s="60"/>
      <c r="DA221" s="90"/>
      <c r="DB221" s="60"/>
      <c r="DC221" s="60"/>
      <c r="DD221" s="60"/>
      <c r="DE221" s="60"/>
      <c r="DF221" s="131"/>
      <c r="DG221" s="254">
        <f t="shared" si="205"/>
        <v>340</v>
      </c>
      <c r="DH221" s="254" t="str">
        <f t="shared" si="206"/>
        <v>Burn</v>
      </c>
      <c r="DI221" s="254">
        <f t="shared" si="207"/>
        <v>13</v>
      </c>
      <c r="DJ221" s="254">
        <f t="shared" si="208"/>
        <v>215</v>
      </c>
      <c r="DK221" s="121">
        <f t="shared" si="209"/>
        <v>0</v>
      </c>
      <c r="DL221" s="121">
        <f t="shared" si="210"/>
        <v>14.279389638451123</v>
      </c>
      <c r="DM221" s="121">
        <f t="shared" si="211"/>
        <v>24.356086565545109</v>
      </c>
      <c r="DN221" s="121">
        <f t="shared" si="212"/>
        <v>1.5963188675540216</v>
      </c>
      <c r="DO221" s="121">
        <f t="shared" si="213"/>
        <v>0.43898405914752592</v>
      </c>
      <c r="DP221" s="121">
        <f t="shared" si="214"/>
        <v>3.8007214088090335</v>
      </c>
      <c r="DQ221" s="121">
        <f t="shared" si="215"/>
        <v>0</v>
      </c>
      <c r="DR221" s="121">
        <f t="shared" si="216"/>
        <v>0</v>
      </c>
      <c r="DS221" s="121">
        <f t="shared" si="217"/>
        <v>0</v>
      </c>
      <c r="DT221" s="121">
        <f t="shared" si="218"/>
        <v>0</v>
      </c>
      <c r="DU221" s="121">
        <f t="shared" si="219"/>
        <v>0</v>
      </c>
      <c r="DV221" s="122">
        <f t="shared" si="220"/>
        <v>2</v>
      </c>
      <c r="DW221" s="157"/>
      <c r="DX221" s="157">
        <f t="shared" si="221"/>
        <v>340</v>
      </c>
      <c r="DY221" s="157">
        <f t="shared" si="182"/>
        <v>324</v>
      </c>
      <c r="DZ221" s="238" t="e">
        <f>#REF!</f>
        <v>#REF!</v>
      </c>
      <c r="EN221" s="50">
        <f t="shared" si="222"/>
        <v>0.66847256097560981</v>
      </c>
      <c r="EO221" s="50">
        <f t="shared" si="223"/>
        <v>0.27820121951219512</v>
      </c>
      <c r="EP221" s="55">
        <f t="shared" si="224"/>
        <v>1.475609756097561</v>
      </c>
      <c r="EQ221" s="50">
        <f>4.656*AR221*(((BL221/2.54)^2)+((BM221/2.54)^2)+((BN221/2.54)^2)+((BO221)/2.54^2)+((BP221/2.54)^2)+((BQ221/2.54)^2)+((BR221/2.54)^2)+((BS221/2.54)^2)+((BT221/2.54)^2)+((BU221/2.54)^2)+((BV221/2.54)^2)+((BW221/2.54)^2)+((BX221/2.54)^2)+((BY221/2.54)^2)+((BZ221/2.54)^2))/(BI221*3.28)</f>
        <v>0</v>
      </c>
      <c r="ER221" s="50">
        <f>3.492*AR221*((CA221/2.54)^2 + (CB221/2.54)^2 + (CC221/2.54)^2 + (CD221/2.54)^2 + (CE221/2.54)^2 + (CF221/2.54)^2 + (CG221/2.54)^2 +(CH221/2.54)^2 +(CI221/2.54)^2 + (CJ221/2.54)^2 +(CK221/2.54)^2 + (CL221/2.54)^2 +(CM221/2.54)^2 + (CN221/2.54)^2 + (CO221/2.54)^2)/(BI221*3.28)</f>
        <v>0</v>
      </c>
      <c r="ES221" s="50">
        <f t="shared" si="183"/>
        <v>0</v>
      </c>
      <c r="ET221" s="50">
        <f t="shared" si="184"/>
        <v>0</v>
      </c>
      <c r="EU221" s="50">
        <f t="shared" si="185"/>
        <v>0</v>
      </c>
      <c r="EV221" s="56">
        <f t="shared" si="225"/>
        <v>2.4222835365853657</v>
      </c>
      <c r="EW221" s="56">
        <f t="shared" si="226"/>
        <v>0</v>
      </c>
      <c r="EX221" s="56">
        <f t="shared" si="177"/>
        <v>0</v>
      </c>
      <c r="EY221" s="56">
        <f t="shared" si="178"/>
        <v>6.4257253373030059</v>
      </c>
      <c r="EZ221" s="56">
        <f t="shared" si="227"/>
        <v>2.4222835365853657</v>
      </c>
      <c r="FA221" s="56"/>
      <c r="FB221" s="56"/>
      <c r="FC221" s="56"/>
      <c r="FD221" s="54"/>
    </row>
    <row r="222" spans="1:160" ht="18" customHeight="1">
      <c r="A222" s="6"/>
      <c r="B222">
        <v>340</v>
      </c>
      <c r="C222" s="57" t="s">
        <v>389</v>
      </c>
      <c r="D222">
        <v>13</v>
      </c>
      <c r="E222" s="171">
        <v>2009</v>
      </c>
      <c r="F222">
        <v>324</v>
      </c>
      <c r="G222" s="144">
        <v>14.226205455000001</v>
      </c>
      <c r="H222" s="144">
        <v>27.481597605000005</v>
      </c>
      <c r="I222" s="144"/>
      <c r="J222" s="144"/>
      <c r="K222" s="144"/>
      <c r="L222" s="144">
        <v>1.1404204350000002</v>
      </c>
      <c r="M222" s="144">
        <v>17.317991460000002</v>
      </c>
      <c r="N222" s="144"/>
      <c r="O222" s="144"/>
      <c r="P222" s="83"/>
      <c r="Q222" s="230">
        <f t="shared" si="181"/>
        <v>60.166214955000008</v>
      </c>
      <c r="R222" s="52">
        <f t="shared" si="186"/>
        <v>0.95195930923007488</v>
      </c>
      <c r="S222" s="52">
        <f t="shared" si="187"/>
        <v>1.6527174852565063</v>
      </c>
      <c r="T222" s="52">
        <f t="shared" si="188"/>
        <v>1.6237391043696741</v>
      </c>
      <c r="U222" s="52">
        <f t="shared" si="189"/>
        <v>9.5701955432240304E-2</v>
      </c>
      <c r="V222" s="52">
        <f t="shared" si="190"/>
        <v>1.2683257767930833</v>
      </c>
      <c r="W222" s="52">
        <f t="shared" si="191"/>
        <v>16.402173163724822</v>
      </c>
      <c r="X222" s="52">
        <f t="shared" si="192"/>
        <v>107.19515791064191</v>
      </c>
      <c r="Y222" s="52">
        <f t="shared" si="193"/>
        <v>1.0254323871585482</v>
      </c>
      <c r="Z222" s="52">
        <f t="shared" si="194"/>
        <v>1.02</v>
      </c>
      <c r="AA222" s="52">
        <f t="shared" si="195"/>
        <v>1.0247571578270973</v>
      </c>
      <c r="AB222" s="52">
        <f t="shared" si="196"/>
        <v>1.0362850573047153</v>
      </c>
      <c r="AC222" s="52">
        <f t="shared" si="197"/>
        <v>0.57312428265082982</v>
      </c>
      <c r="AD222" s="52">
        <f t="shared" si="198"/>
        <v>0.5499618893210797</v>
      </c>
      <c r="AE222" s="52">
        <f t="shared" si="199"/>
        <v>0.54973043172630798</v>
      </c>
      <c r="AF222" s="52">
        <f t="shared" si="200"/>
        <v>0.40485252263780197</v>
      </c>
      <c r="AG222" s="52">
        <f t="shared" si="201"/>
        <v>0.36</v>
      </c>
      <c r="AH222" s="52">
        <f t="shared" si="202"/>
        <v>0.38242626131890101</v>
      </c>
      <c r="AI222" s="64" t="s">
        <v>152</v>
      </c>
      <c r="AJ222" s="66"/>
      <c r="AK222" s="57"/>
      <c r="AL222" s="45">
        <f t="shared" si="203"/>
        <v>324</v>
      </c>
      <c r="AM222" s="65"/>
      <c r="AN222" s="145" t="e">
        <f>#REF!</f>
        <v>#REF!</v>
      </c>
      <c r="AO222" s="149"/>
      <c r="AP222" s="183"/>
      <c r="AQ222" s="149"/>
      <c r="AR222" s="147">
        <f t="shared" si="204"/>
        <v>1</v>
      </c>
      <c r="AS222">
        <v>0</v>
      </c>
      <c r="AT222">
        <v>1</v>
      </c>
      <c r="AU222">
        <v>1</v>
      </c>
      <c r="AV222">
        <v>0</v>
      </c>
      <c r="AW222">
        <v>0</v>
      </c>
      <c r="AX222">
        <v>0</v>
      </c>
      <c r="AY222" s="229"/>
      <c r="AZ222" s="229"/>
      <c r="BA222" s="229"/>
      <c r="BB222" s="58"/>
      <c r="BC222">
        <v>18</v>
      </c>
      <c r="BD222">
        <v>1</v>
      </c>
      <c r="BE222">
        <v>0</v>
      </c>
      <c r="BF222" s="57">
        <v>2</v>
      </c>
      <c r="BG222" s="57">
        <v>2</v>
      </c>
      <c r="BH222" s="57">
        <v>3</v>
      </c>
      <c r="BI222" s="57">
        <v>11.3</v>
      </c>
      <c r="BJ222" s="189">
        <f t="shared" si="175"/>
        <v>13</v>
      </c>
      <c r="BK222" s="173">
        <f t="shared" si="176"/>
        <v>324</v>
      </c>
      <c r="BL222" s="90"/>
      <c r="BM222" s="60"/>
      <c r="BN222" s="60"/>
      <c r="BO222" s="60"/>
      <c r="BP222" s="60"/>
      <c r="BQ222" s="60"/>
      <c r="BR222" s="60"/>
      <c r="BS222" s="60"/>
      <c r="BT222" s="60"/>
      <c r="BU222" s="60"/>
      <c r="BV222" s="60"/>
      <c r="BW222" s="60"/>
      <c r="BX222" s="60"/>
      <c r="BY222" s="60"/>
      <c r="BZ222" s="60"/>
      <c r="CA222" s="101"/>
      <c r="CB222" s="102"/>
      <c r="CC222" s="102"/>
      <c r="CD222" s="102"/>
      <c r="CE222" s="102"/>
      <c r="CF222" s="102"/>
      <c r="CG222" s="102"/>
      <c r="CH222" s="102"/>
      <c r="CI222" s="102"/>
      <c r="CJ222" s="102"/>
      <c r="CK222" s="102"/>
      <c r="CL222" s="102"/>
      <c r="CM222" s="60"/>
      <c r="CN222" s="60"/>
      <c r="CO222" s="60"/>
      <c r="CP222" s="90"/>
      <c r="CQ222" s="90"/>
      <c r="CR222" s="60"/>
      <c r="CS222" s="60"/>
      <c r="CT222" s="60"/>
      <c r="CU222" s="60"/>
      <c r="CV222" s="90"/>
      <c r="CW222" s="60"/>
      <c r="CX222" s="60"/>
      <c r="CY222" s="60"/>
      <c r="CZ222" s="60"/>
      <c r="DA222" s="90"/>
      <c r="DB222" s="60"/>
      <c r="DC222" s="60"/>
      <c r="DD222" s="60"/>
      <c r="DE222" s="60"/>
      <c r="DF222" s="131"/>
      <c r="DG222" s="254">
        <f t="shared" si="205"/>
        <v>340</v>
      </c>
      <c r="DH222" s="254" t="str">
        <f t="shared" si="206"/>
        <v>Burn</v>
      </c>
      <c r="DI222" s="254">
        <f t="shared" si="207"/>
        <v>13</v>
      </c>
      <c r="DJ222" s="254">
        <f t="shared" si="208"/>
        <v>324</v>
      </c>
      <c r="DK222" s="121">
        <f t="shared" si="209"/>
        <v>0</v>
      </c>
      <c r="DL222" s="121">
        <f t="shared" si="210"/>
        <v>4.7597965461503744</v>
      </c>
      <c r="DM222" s="121">
        <f t="shared" si="211"/>
        <v>8.1186955218483696</v>
      </c>
      <c r="DN222" s="121">
        <f t="shared" si="212"/>
        <v>0.62464651339070409</v>
      </c>
      <c r="DO222" s="121">
        <f t="shared" si="213"/>
        <v>0.43898405914752592</v>
      </c>
      <c r="DP222" s="121">
        <f t="shared" si="214"/>
        <v>0</v>
      </c>
      <c r="DQ222" s="121">
        <f t="shared" si="215"/>
        <v>0</v>
      </c>
      <c r="DR222" s="121">
        <f t="shared" si="216"/>
        <v>0</v>
      </c>
      <c r="DS222" s="121">
        <f t="shared" si="217"/>
        <v>0</v>
      </c>
      <c r="DT222" s="121">
        <f t="shared" si="218"/>
        <v>0</v>
      </c>
      <c r="DU222" s="121">
        <f t="shared" si="219"/>
        <v>0</v>
      </c>
      <c r="DV222" s="122">
        <f t="shared" si="220"/>
        <v>0.5</v>
      </c>
      <c r="DW222" s="157"/>
      <c r="DX222" s="157">
        <f t="shared" si="221"/>
        <v>340</v>
      </c>
      <c r="DY222" s="157">
        <f t="shared" si="182"/>
        <v>134</v>
      </c>
      <c r="DZ222" s="238" t="e">
        <f>#REF!</f>
        <v>#REF!</v>
      </c>
      <c r="EN222" s="50">
        <f t="shared" si="222"/>
        <v>0.26157621951219512</v>
      </c>
      <c r="EO222" s="50">
        <f t="shared" si="223"/>
        <v>0.27820121951219512</v>
      </c>
      <c r="EP222" s="55">
        <f t="shared" si="224"/>
        <v>0</v>
      </c>
      <c r="EQ222" s="50">
        <f>4.656*AR222*(((BL222/2.54)^2)+((BM222/2.54)^2)+((BN222/2.54)^2)+((BO222)/2.54^2)+((BP222/2.54)^2)+((BQ222/2.54)^2)+((BR222/2.54)^2)+((BS222/2.54)^2)+((BT222/2.54)^2)+((BU222/2.54)^2)+((BV222/2.54)^2)+((BW222/2.54)^2)+((BX222/2.54)^2)+((BY222/2.54)^2)+((BZ222/2.54)^2))/(BI222*3.28)</f>
        <v>0</v>
      </c>
      <c r="ER222" s="50">
        <f>3.492*AR222*((CA222/2.54)^2 + (CB222/2.54)^2 + (CC222/2.54)^2 + (CD222/2.54)^2 + (CE222/2.54)^2 + (CF222/2.54)^2 + (CG222/2.54)^2 +(CH222/2.54)^2 +(CI222/2.54)^2 + (CJ222/2.54)^2 +(CK222/2.54)^2 + (CL222/2.54)^2 +(CM222/2.54)^2 + (CN222/2.54)^2 + (CO222/2.54)^2)/(BI222*3.28)</f>
        <v>0</v>
      </c>
      <c r="ES222" s="50">
        <f t="shared" si="183"/>
        <v>0</v>
      </c>
      <c r="ET222" s="50">
        <f t="shared" si="184"/>
        <v>0</v>
      </c>
      <c r="EU222" s="50">
        <f t="shared" si="185"/>
        <v>0</v>
      </c>
      <c r="EV222" s="56">
        <f t="shared" si="225"/>
        <v>0.53977743902439024</v>
      </c>
      <c r="EW222" s="56">
        <f t="shared" si="226"/>
        <v>0</v>
      </c>
      <c r="EX222" s="56">
        <f t="shared" si="177"/>
        <v>0</v>
      </c>
      <c r="EY222" s="56">
        <f t="shared" si="178"/>
        <v>2.1419084457676685</v>
      </c>
      <c r="EZ222" s="56">
        <f t="shared" si="227"/>
        <v>0.53977743902439024</v>
      </c>
      <c r="FA222" s="56"/>
      <c r="FB222" s="56"/>
      <c r="FC222" s="56"/>
      <c r="FD222" s="54"/>
    </row>
    <row r="223" spans="1:160" ht="18" customHeight="1">
      <c r="A223" s="6"/>
      <c r="B223">
        <v>340</v>
      </c>
      <c r="C223" s="57" t="s">
        <v>389</v>
      </c>
      <c r="D223">
        <v>24</v>
      </c>
      <c r="E223" s="171">
        <v>2009</v>
      </c>
      <c r="F223">
        <v>134</v>
      </c>
      <c r="G223" s="144">
        <v>38.742564630000004</v>
      </c>
      <c r="H223" s="144">
        <v>2.8948862250000005</v>
      </c>
      <c r="I223" s="144"/>
      <c r="J223" s="144"/>
      <c r="K223" s="144"/>
      <c r="L223" s="144">
        <v>17.126373495000003</v>
      </c>
      <c r="M223" s="144">
        <v>20.509326915000003</v>
      </c>
      <c r="N223" s="144"/>
      <c r="O223" s="144"/>
      <c r="P223" s="83"/>
      <c r="Q223" s="230">
        <f t="shared" si="181"/>
        <v>79.27315126500001</v>
      </c>
      <c r="R223" s="52">
        <f t="shared" si="186"/>
        <v>0.84033041441404854</v>
      </c>
      <c r="S223" s="52">
        <f t="shared" si="187"/>
        <v>1.5407632259763178</v>
      </c>
      <c r="T223" s="52">
        <f t="shared" si="188"/>
        <v>1.5289691519587532</v>
      </c>
      <c r="U223" s="52">
        <f t="shared" si="189"/>
        <v>8.6393015300424369E-2</v>
      </c>
      <c r="V223" s="52">
        <f t="shared" si="190"/>
        <v>1.3171668319157743</v>
      </c>
      <c r="W223" s="52">
        <f t="shared" si="191"/>
        <v>12.840071396035855</v>
      </c>
      <c r="X223" s="52">
        <f t="shared" si="192"/>
        <v>128.52085767878299</v>
      </c>
      <c r="Y223" s="52">
        <f t="shared" si="193"/>
        <v>1.0296348213513902</v>
      </c>
      <c r="Z223" s="52">
        <f t="shared" si="194"/>
        <v>1.02</v>
      </c>
      <c r="AA223" s="52">
        <f t="shared" si="195"/>
        <v>1.022525604116969</v>
      </c>
      <c r="AB223" s="52">
        <f t="shared" si="196"/>
        <v>1.0208943415452605</v>
      </c>
      <c r="AC223" s="52">
        <f t="shared" si="197"/>
        <v>0.56024990965584021</v>
      </c>
      <c r="AD223" s="52">
        <f t="shared" si="198"/>
        <v>0.56288449396991436</v>
      </c>
      <c r="AE223" s="52">
        <f t="shared" si="199"/>
        <v>0.56324180605096574</v>
      </c>
      <c r="AF223" s="52">
        <f t="shared" si="200"/>
        <v>0.3685754626995652</v>
      </c>
      <c r="AG223" s="52">
        <f t="shared" si="201"/>
        <v>0.36</v>
      </c>
      <c r="AH223" s="52">
        <f t="shared" si="202"/>
        <v>0.3642877313497826</v>
      </c>
      <c r="AI223" s="64" t="s">
        <v>152</v>
      </c>
      <c r="AJ223" s="66"/>
      <c r="AK223" s="57"/>
      <c r="AL223" s="45">
        <f t="shared" si="203"/>
        <v>134</v>
      </c>
      <c r="AM223" s="65"/>
      <c r="AN223" s="145" t="e">
        <f>#REF!</f>
        <v>#REF!</v>
      </c>
      <c r="AO223" s="149"/>
      <c r="AP223" s="183"/>
      <c r="AQ223" s="149"/>
      <c r="AR223" s="147">
        <f t="shared" si="204"/>
        <v>1</v>
      </c>
      <c r="AS223">
        <v>0</v>
      </c>
      <c r="AT223">
        <v>0</v>
      </c>
      <c r="AU223">
        <v>0</v>
      </c>
      <c r="AV223">
        <v>0</v>
      </c>
      <c r="AW223">
        <v>5</v>
      </c>
      <c r="AX223">
        <v>5</v>
      </c>
      <c r="AY223" s="229"/>
      <c r="AZ223" s="229"/>
      <c r="BA223" s="229"/>
      <c r="BB223" s="58"/>
      <c r="BC223">
        <v>15</v>
      </c>
      <c r="BD223">
        <v>7</v>
      </c>
      <c r="BE223">
        <v>0</v>
      </c>
      <c r="BF223" s="57">
        <v>2</v>
      </c>
      <c r="BG223" s="57">
        <v>2</v>
      </c>
      <c r="BH223" s="57">
        <v>3</v>
      </c>
      <c r="BI223" s="57">
        <v>11.3</v>
      </c>
      <c r="BJ223" s="189">
        <f t="shared" si="175"/>
        <v>24</v>
      </c>
      <c r="BK223" s="173">
        <f t="shared" si="176"/>
        <v>134</v>
      </c>
      <c r="BL223" s="90"/>
      <c r="BM223" s="60"/>
      <c r="BN223" s="60"/>
      <c r="BO223" s="60"/>
      <c r="BP223" s="60"/>
      <c r="BQ223" s="60"/>
      <c r="BR223" s="60"/>
      <c r="BS223" s="60"/>
      <c r="BT223" s="60"/>
      <c r="BU223" s="60"/>
      <c r="BV223" s="60"/>
      <c r="BW223" s="60"/>
      <c r="BX223" s="60"/>
      <c r="BY223" s="60"/>
      <c r="BZ223" s="60"/>
      <c r="CA223" s="101">
        <v>14</v>
      </c>
      <c r="CB223" s="102"/>
      <c r="CC223" s="102"/>
      <c r="CD223" s="102"/>
      <c r="CE223" s="102"/>
      <c r="CF223" s="102"/>
      <c r="CG223" s="102"/>
      <c r="CH223" s="102"/>
      <c r="CI223" s="102"/>
      <c r="CJ223" s="102"/>
      <c r="CK223" s="102"/>
      <c r="CL223" s="102"/>
      <c r="CM223" s="60"/>
      <c r="CN223" s="60"/>
      <c r="CO223" s="60"/>
      <c r="CP223" s="90"/>
      <c r="CQ223" s="90"/>
      <c r="CR223" s="60"/>
      <c r="CS223" s="60"/>
      <c r="CT223" s="60"/>
      <c r="CU223" s="60"/>
      <c r="CV223" s="90"/>
      <c r="CW223" s="60"/>
      <c r="CX223" s="60"/>
      <c r="CY223" s="60"/>
      <c r="CZ223" s="60"/>
      <c r="DA223" s="90"/>
      <c r="DB223" s="60"/>
      <c r="DC223" s="60"/>
      <c r="DD223" s="60"/>
      <c r="DE223" s="60"/>
      <c r="DF223" s="131"/>
      <c r="DG223" s="254">
        <f t="shared" si="205"/>
        <v>340</v>
      </c>
      <c r="DH223" s="254" t="str">
        <f t="shared" si="206"/>
        <v>Burn</v>
      </c>
      <c r="DI223" s="254">
        <f t="shared" si="207"/>
        <v>24</v>
      </c>
      <c r="DJ223" s="254">
        <f t="shared" si="208"/>
        <v>134</v>
      </c>
      <c r="DK223" s="121">
        <f t="shared" si="209"/>
        <v>0</v>
      </c>
      <c r="DL223" s="121">
        <f t="shared" si="210"/>
        <v>21.008260360351212</v>
      </c>
      <c r="DM223" s="121">
        <f t="shared" si="211"/>
        <v>38.224228798968831</v>
      </c>
      <c r="DN223" s="121">
        <f t="shared" si="212"/>
        <v>0.4612326809521714</v>
      </c>
      <c r="DO223" s="121">
        <f t="shared" si="213"/>
        <v>3.2662050576770434</v>
      </c>
      <c r="DP223" s="121">
        <f t="shared" si="214"/>
        <v>0</v>
      </c>
      <c r="DQ223" s="121">
        <f t="shared" si="215"/>
        <v>0</v>
      </c>
      <c r="DR223" s="121">
        <f t="shared" si="216"/>
        <v>7.8664010662354906</v>
      </c>
      <c r="DS223" s="121">
        <f t="shared" si="217"/>
        <v>0</v>
      </c>
      <c r="DT223" s="121">
        <f t="shared" si="218"/>
        <v>0</v>
      </c>
      <c r="DU223" s="121">
        <f t="shared" si="219"/>
        <v>0</v>
      </c>
      <c r="DV223" s="122">
        <f t="shared" si="220"/>
        <v>2.5</v>
      </c>
      <c r="DW223" s="157"/>
      <c r="DX223" s="157">
        <f t="shared" si="221"/>
        <v>340</v>
      </c>
      <c r="DY223" s="157">
        <f t="shared" si="182"/>
        <v>319</v>
      </c>
      <c r="DZ223" s="238" t="e">
        <f>#REF!</f>
        <v>#REF!</v>
      </c>
      <c r="EN223" s="50">
        <f t="shared" si="222"/>
        <v>0.2179801829268293</v>
      </c>
      <c r="EO223" s="50">
        <f t="shared" si="223"/>
        <v>1.9474085365853659</v>
      </c>
      <c r="EP223" s="55">
        <f t="shared" si="224"/>
        <v>0</v>
      </c>
      <c r="EQ223" s="50">
        <f>4.656*AR223*(((BL223/2.54)^2)+((BM223/2.54)^2)+((BN223/2.54)^2)+((BO223)/2.54^2)+((BP223/2.54)^2)+((BQ223/2.54)^2)+((BR223/2.54)^2)+((BS223/2.54)^2)+((BT223/2.54)^2)+((BU223/2.54)^2)+((BV223/2.54)^2)+((BW223/2.54)^2)+((BX223/2.54)^2)+((BY223/2.54)^2)+((BZ223/2.54)^2))/(BI223*3.28)</f>
        <v>0</v>
      </c>
      <c r="ER223" s="50">
        <f>3.492*AR223*((CA223/2.54)^2 + (CB223/2.54)^2 + (CC223/2.54)^2 + (CD223/2.54)^2 + (CE223/2.54)^2 + (CF223/2.54)^2 + (CG223/2.54)^2 +(CH223/2.54)^2 +(CI223/2.54)^2 + (CJ223/2.54)^2 +(CK223/2.54)^2 + (CL223/2.54)^2 +(CM223/2.54)^2 + (CN223/2.54)^2 + (CO223/2.54)^2)/(BI223*3.28)</f>
        <v>2.8622699162082976</v>
      </c>
      <c r="ES223" s="50">
        <f t="shared" si="183"/>
        <v>0</v>
      </c>
      <c r="ET223" s="50">
        <f t="shared" si="184"/>
        <v>0</v>
      </c>
      <c r="EU223" s="50">
        <f t="shared" si="185"/>
        <v>0</v>
      </c>
      <c r="EV223" s="56">
        <f t="shared" si="225"/>
        <v>2.1653887195121952</v>
      </c>
      <c r="EW223" s="56">
        <f t="shared" si="226"/>
        <v>2.8622699162082976</v>
      </c>
      <c r="EX223" s="56">
        <f t="shared" si="177"/>
        <v>0</v>
      </c>
      <c r="EY223" s="56">
        <f t="shared" si="178"/>
        <v>9.4537171621580462</v>
      </c>
      <c r="EZ223" s="56">
        <f t="shared" si="227"/>
        <v>5.0276586357204929</v>
      </c>
      <c r="FA223" s="56"/>
      <c r="FB223" s="56"/>
      <c r="FC223" s="56"/>
      <c r="FD223" s="54"/>
    </row>
    <row r="224" spans="1:160" ht="18" customHeight="1">
      <c r="A224" s="6"/>
      <c r="B224">
        <v>340</v>
      </c>
      <c r="C224" s="57" t="s">
        <v>389</v>
      </c>
      <c r="D224">
        <v>24</v>
      </c>
      <c r="E224" s="171">
        <v>2009</v>
      </c>
      <c r="F224">
        <v>319</v>
      </c>
      <c r="G224" s="144">
        <v>38.742564630000004</v>
      </c>
      <c r="H224" s="144">
        <v>2.8948862250000005</v>
      </c>
      <c r="I224" s="144"/>
      <c r="J224" s="144"/>
      <c r="K224" s="144"/>
      <c r="L224" s="144">
        <v>17.126373495000003</v>
      </c>
      <c r="M224" s="144">
        <v>20.509326915000003</v>
      </c>
      <c r="N224" s="144"/>
      <c r="O224" s="144"/>
      <c r="P224" s="83"/>
      <c r="Q224" s="230">
        <f t="shared" si="181"/>
        <v>79.27315126500001</v>
      </c>
      <c r="R224" s="52">
        <f t="shared" si="186"/>
        <v>0.84033041441404854</v>
      </c>
      <c r="S224" s="52">
        <f t="shared" si="187"/>
        <v>1.5407632259763178</v>
      </c>
      <c r="T224" s="52">
        <f t="shared" si="188"/>
        <v>1.5289691519587532</v>
      </c>
      <c r="U224" s="52">
        <f t="shared" si="189"/>
        <v>8.6393015300424369E-2</v>
      </c>
      <c r="V224" s="52">
        <f t="shared" si="190"/>
        <v>1.3171668319157743</v>
      </c>
      <c r="W224" s="52">
        <f t="shared" si="191"/>
        <v>12.840071396035855</v>
      </c>
      <c r="X224" s="52">
        <f t="shared" si="192"/>
        <v>128.52085767878299</v>
      </c>
      <c r="Y224" s="52">
        <f t="shared" si="193"/>
        <v>1.0296348213513902</v>
      </c>
      <c r="Z224" s="52">
        <f t="shared" si="194"/>
        <v>1.02</v>
      </c>
      <c r="AA224" s="52">
        <f t="shared" si="195"/>
        <v>1.022525604116969</v>
      </c>
      <c r="AB224" s="52">
        <f t="shared" si="196"/>
        <v>1.0208943415452605</v>
      </c>
      <c r="AC224" s="52">
        <f t="shared" si="197"/>
        <v>0.56024990965584021</v>
      </c>
      <c r="AD224" s="52">
        <f t="shared" si="198"/>
        <v>0.56288449396991436</v>
      </c>
      <c r="AE224" s="52">
        <f t="shared" si="199"/>
        <v>0.56324180605096574</v>
      </c>
      <c r="AF224" s="52">
        <f t="shared" si="200"/>
        <v>0.3685754626995652</v>
      </c>
      <c r="AG224" s="52">
        <f t="shared" si="201"/>
        <v>0.36</v>
      </c>
      <c r="AH224" s="52">
        <f t="shared" si="202"/>
        <v>0.3642877313497826</v>
      </c>
      <c r="AI224" s="64" t="s">
        <v>152</v>
      </c>
      <c r="AJ224" s="66"/>
      <c r="AK224" s="57"/>
      <c r="AL224" s="45">
        <f t="shared" si="203"/>
        <v>319</v>
      </c>
      <c r="AM224" s="65"/>
      <c r="AN224" s="145" t="e">
        <f>#REF!</f>
        <v>#REF!</v>
      </c>
      <c r="AO224" s="149"/>
      <c r="AP224" s="183"/>
      <c r="AQ224" s="149"/>
      <c r="AR224" s="147">
        <f t="shared" si="204"/>
        <v>1</v>
      </c>
      <c r="AS224">
        <v>0</v>
      </c>
      <c r="AT224">
        <v>2</v>
      </c>
      <c r="AU224">
        <v>2</v>
      </c>
      <c r="AV224">
        <v>0</v>
      </c>
      <c r="AW224">
        <v>1</v>
      </c>
      <c r="AX224">
        <v>1</v>
      </c>
      <c r="AY224" s="229"/>
      <c r="AZ224" s="229"/>
      <c r="BA224" s="229"/>
      <c r="BB224" s="58"/>
      <c r="BC224">
        <v>21</v>
      </c>
      <c r="BD224">
        <v>2</v>
      </c>
      <c r="BE224">
        <v>2</v>
      </c>
      <c r="BF224" s="57">
        <v>2</v>
      </c>
      <c r="BG224" s="57">
        <v>2</v>
      </c>
      <c r="BH224" s="57">
        <v>3</v>
      </c>
      <c r="BI224" s="57">
        <v>11.3</v>
      </c>
      <c r="BJ224" s="189">
        <f t="shared" ref="BJ224:BJ287" si="228">D224</f>
        <v>24</v>
      </c>
      <c r="BK224" s="173">
        <f t="shared" ref="BK224:BK287" si="229">F224</f>
        <v>319</v>
      </c>
      <c r="BL224" s="90">
        <v>8</v>
      </c>
      <c r="BM224" s="60"/>
      <c r="BN224" s="60"/>
      <c r="BO224" s="60"/>
      <c r="BP224" s="60"/>
      <c r="BQ224" s="60"/>
      <c r="BR224" s="60"/>
      <c r="BS224" s="60"/>
      <c r="BT224" s="60"/>
      <c r="BU224" s="60"/>
      <c r="BV224" s="60"/>
      <c r="BW224" s="60"/>
      <c r="BX224" s="60"/>
      <c r="BY224" s="60"/>
      <c r="BZ224" s="60"/>
      <c r="CA224" s="101">
        <v>16</v>
      </c>
      <c r="CB224" s="102"/>
      <c r="CC224" s="102"/>
      <c r="CD224" s="102"/>
      <c r="CE224" s="102"/>
      <c r="CF224" s="102"/>
      <c r="CG224" s="102"/>
      <c r="CH224" s="102"/>
      <c r="CI224" s="102"/>
      <c r="CJ224" s="102"/>
      <c r="CK224" s="102"/>
      <c r="CL224" s="102"/>
      <c r="CM224" s="60"/>
      <c r="CN224" s="60"/>
      <c r="CO224" s="60"/>
      <c r="CP224" s="90"/>
      <c r="CQ224" s="90"/>
      <c r="CR224" s="60"/>
      <c r="CS224" s="60"/>
      <c r="CT224" s="60"/>
      <c r="CU224" s="60"/>
      <c r="CV224" s="90"/>
      <c r="CW224" s="60"/>
      <c r="CX224" s="60"/>
      <c r="CY224" s="60"/>
      <c r="CZ224" s="60"/>
      <c r="DA224" s="90"/>
      <c r="DB224" s="60"/>
      <c r="DC224" s="60"/>
      <c r="DD224" s="60"/>
      <c r="DE224" s="60"/>
      <c r="DF224" s="131"/>
      <c r="DG224" s="254">
        <f t="shared" si="205"/>
        <v>340</v>
      </c>
      <c r="DH224" s="254" t="str">
        <f t="shared" si="206"/>
        <v>Burn</v>
      </c>
      <c r="DI224" s="254">
        <f t="shared" si="207"/>
        <v>24</v>
      </c>
      <c r="DJ224" s="254">
        <f t="shared" si="208"/>
        <v>319</v>
      </c>
      <c r="DK224" s="121">
        <f t="shared" si="209"/>
        <v>0</v>
      </c>
      <c r="DL224" s="121">
        <f t="shared" si="210"/>
        <v>12.604956216210727</v>
      </c>
      <c r="DM224" s="121">
        <f t="shared" si="211"/>
        <v>22.934537279381296</v>
      </c>
      <c r="DN224" s="121">
        <f t="shared" si="212"/>
        <v>0.64572575333303983</v>
      </c>
      <c r="DO224" s="121">
        <f t="shared" si="213"/>
        <v>0.93320144505058389</v>
      </c>
      <c r="DP224" s="121">
        <f t="shared" si="214"/>
        <v>6.0835966659901812</v>
      </c>
      <c r="DQ224" s="121">
        <f t="shared" si="215"/>
        <v>2.6298071771139218</v>
      </c>
      <c r="DR224" s="121">
        <f t="shared" si="216"/>
        <v>10.274483025287172</v>
      </c>
      <c r="DS224" s="121">
        <f t="shared" si="217"/>
        <v>0</v>
      </c>
      <c r="DT224" s="121">
        <f t="shared" si="218"/>
        <v>0</v>
      </c>
      <c r="DU224" s="121">
        <f t="shared" si="219"/>
        <v>0</v>
      </c>
      <c r="DV224" s="122">
        <f t="shared" si="220"/>
        <v>1.5</v>
      </c>
      <c r="DW224" s="157"/>
      <c r="DX224" s="157">
        <f t="shared" si="221"/>
        <v>340</v>
      </c>
      <c r="DY224" s="157">
        <f t="shared" si="182"/>
        <v>6</v>
      </c>
      <c r="DZ224" s="238" t="e">
        <f>#REF!</f>
        <v>#REF!</v>
      </c>
      <c r="EN224" s="50"/>
      <c r="EO224" s="50"/>
      <c r="EP224" s="55"/>
      <c r="EQ224" s="50"/>
      <c r="ER224" s="50"/>
      <c r="ES224" s="50">
        <f t="shared" si="183"/>
        <v>0</v>
      </c>
      <c r="ET224" s="50">
        <f t="shared" si="184"/>
        <v>0</v>
      </c>
      <c r="EU224" s="50">
        <f t="shared" si="185"/>
        <v>0</v>
      </c>
      <c r="EV224" s="56"/>
      <c r="EW224" s="56"/>
      <c r="EX224" s="56">
        <f t="shared" si="177"/>
        <v>0</v>
      </c>
      <c r="EY224" s="56">
        <f t="shared" si="178"/>
        <v>5.6722302972948277</v>
      </c>
      <c r="EZ224" s="56"/>
      <c r="FA224" s="56"/>
      <c r="FB224" s="56"/>
      <c r="FC224" s="56"/>
      <c r="FD224" s="54"/>
    </row>
    <row r="225" spans="1:160" ht="18" customHeight="1">
      <c r="A225" s="6"/>
      <c r="B225">
        <v>340</v>
      </c>
      <c r="C225" s="57" t="s">
        <v>389</v>
      </c>
      <c r="D225">
        <v>25</v>
      </c>
      <c r="E225" s="171">
        <v>2009</v>
      </c>
      <c r="F225">
        <v>6</v>
      </c>
      <c r="G225" s="144">
        <v>7.4993919</v>
      </c>
      <c r="H225" s="144">
        <v>8.6564039099999999</v>
      </c>
      <c r="I225" s="144"/>
      <c r="J225" s="144">
        <v>1.2370246350000003</v>
      </c>
      <c r="K225" s="144"/>
      <c r="L225" s="144">
        <v>20.01077463</v>
      </c>
      <c r="M225" s="144"/>
      <c r="N225" s="144"/>
      <c r="O225" s="144"/>
      <c r="P225" s="83"/>
      <c r="Q225" s="230">
        <f t="shared" si="181"/>
        <v>37.403595074999998</v>
      </c>
      <c r="R225" s="52">
        <f t="shared" si="186"/>
        <v>0.9781224927753821</v>
      </c>
      <c r="S225" s="52">
        <f t="shared" si="187"/>
        <v>1.4438358524786805</v>
      </c>
      <c r="T225" s="52">
        <f t="shared" si="188"/>
        <v>1.4324311741283871</v>
      </c>
      <c r="U225" s="52">
        <f t="shared" si="189"/>
        <v>7.2937297402287216E-2</v>
      </c>
      <c r="V225" s="52">
        <f t="shared" si="190"/>
        <v>1.3305510132838483</v>
      </c>
      <c r="W225" s="52">
        <f t="shared" si="191"/>
        <v>14.785761798897081</v>
      </c>
      <c r="X225" s="52">
        <f t="shared" si="192"/>
        <v>95.888855027310498</v>
      </c>
      <c r="Y225" s="52">
        <f t="shared" si="193"/>
        <v>1.0280163994236053</v>
      </c>
      <c r="Z225" s="52">
        <f t="shared" si="194"/>
        <v>1.020661446918415</v>
      </c>
      <c r="AA225" s="52">
        <f t="shared" si="195"/>
        <v>1.0279950077298821</v>
      </c>
      <c r="AB225" s="52">
        <f t="shared" si="196"/>
        <v>1.0382829478016427</v>
      </c>
      <c r="AC225" s="52">
        <f t="shared" si="197"/>
        <v>0.58332000661436423</v>
      </c>
      <c r="AD225" s="52">
        <f t="shared" si="198"/>
        <v>0.57910333894154431</v>
      </c>
      <c r="AE225" s="52">
        <f t="shared" si="199"/>
        <v>0.57441765510290321</v>
      </c>
      <c r="AF225" s="52">
        <f t="shared" si="200"/>
        <v>0.36051675507691827</v>
      </c>
      <c r="AG225" s="52">
        <f t="shared" si="201"/>
        <v>0.36</v>
      </c>
      <c r="AH225" s="52">
        <f t="shared" si="202"/>
        <v>0.36025837753845913</v>
      </c>
      <c r="AI225" s="64" t="s">
        <v>152</v>
      </c>
      <c r="AJ225" s="66"/>
      <c r="AK225" s="66"/>
      <c r="AL225" s="45">
        <f t="shared" si="203"/>
        <v>6</v>
      </c>
      <c r="AM225" s="65"/>
      <c r="AN225" s="145" t="e">
        <f>#REF!</f>
        <v>#REF!</v>
      </c>
      <c r="AO225" s="149"/>
      <c r="AP225" s="183"/>
      <c r="AQ225" s="149"/>
      <c r="AR225" s="147">
        <f t="shared" si="204"/>
        <v>1</v>
      </c>
      <c r="AS225">
        <v>0</v>
      </c>
      <c r="AT225">
        <v>3</v>
      </c>
      <c r="AU225">
        <v>9</v>
      </c>
      <c r="AV225">
        <v>0</v>
      </c>
      <c r="AW225">
        <v>0</v>
      </c>
      <c r="AX225">
        <v>0</v>
      </c>
      <c r="AY225" s="229"/>
      <c r="AZ225" s="229"/>
      <c r="BA225" s="229"/>
      <c r="BB225" s="68"/>
      <c r="BC225">
        <v>12</v>
      </c>
      <c r="BD225">
        <v>3</v>
      </c>
      <c r="BE225">
        <v>0</v>
      </c>
      <c r="BF225" s="57">
        <v>2</v>
      </c>
      <c r="BG225" s="57">
        <v>2</v>
      </c>
      <c r="BH225" s="57">
        <v>3</v>
      </c>
      <c r="BI225" s="57">
        <v>11.3</v>
      </c>
      <c r="BJ225" s="189">
        <f t="shared" si="228"/>
        <v>25</v>
      </c>
      <c r="BK225" s="173">
        <f t="shared" si="229"/>
        <v>6</v>
      </c>
      <c r="BL225" s="90">
        <v>9</v>
      </c>
      <c r="BM225" s="69">
        <v>14</v>
      </c>
      <c r="BN225" s="69">
        <v>22</v>
      </c>
      <c r="BO225" s="69"/>
      <c r="BP225" s="69"/>
      <c r="BQ225" s="69"/>
      <c r="BR225" s="69"/>
      <c r="BS225" s="69"/>
      <c r="BT225" s="69"/>
      <c r="BU225" s="69"/>
      <c r="BV225" s="69"/>
      <c r="BW225" s="69"/>
      <c r="BX225" s="69"/>
      <c r="BY225" s="69"/>
      <c r="BZ225" s="69"/>
      <c r="CA225" s="101"/>
      <c r="CB225" s="100"/>
      <c r="CC225" s="100"/>
      <c r="CD225" s="100"/>
      <c r="CE225" s="100"/>
      <c r="CF225" s="100"/>
      <c r="CG225" s="100"/>
      <c r="CH225" s="100"/>
      <c r="CI225" s="100"/>
      <c r="CJ225" s="100"/>
      <c r="CK225" s="100"/>
      <c r="CL225" s="100"/>
      <c r="CM225" s="69"/>
      <c r="CN225" s="69"/>
      <c r="CO225" s="69"/>
      <c r="CP225" s="90"/>
      <c r="CQ225" s="90"/>
      <c r="CR225" s="69"/>
      <c r="CS225" s="69"/>
      <c r="CT225" s="69"/>
      <c r="CU225" s="69"/>
      <c r="CV225" s="90"/>
      <c r="CW225" s="69"/>
      <c r="CX225" s="69"/>
      <c r="CY225" s="69"/>
      <c r="CZ225" s="69"/>
      <c r="DA225" s="90"/>
      <c r="DB225" s="69"/>
      <c r="DC225" s="69"/>
      <c r="DD225" s="69"/>
      <c r="DE225" s="69"/>
      <c r="DF225" s="131"/>
      <c r="DG225" s="254">
        <f t="shared" si="205"/>
        <v>340</v>
      </c>
      <c r="DH225" s="254" t="str">
        <f t="shared" si="206"/>
        <v>Burn</v>
      </c>
      <c r="DI225" s="254">
        <f t="shared" si="207"/>
        <v>25</v>
      </c>
      <c r="DJ225" s="254">
        <f t="shared" si="208"/>
        <v>6</v>
      </c>
      <c r="DK225" s="121">
        <f t="shared" si="209"/>
        <v>0</v>
      </c>
      <c r="DL225" s="121">
        <f t="shared" si="210"/>
        <v>14.671837391630731</v>
      </c>
      <c r="DM225" s="121">
        <f t="shared" si="211"/>
        <v>21.486467611925804</v>
      </c>
      <c r="DN225" s="121">
        <f t="shared" si="212"/>
        <v>0.32383440838740457</v>
      </c>
      <c r="DO225" s="121">
        <f t="shared" si="213"/>
        <v>1.4557128926302254</v>
      </c>
      <c r="DP225" s="121">
        <f t="shared" si="214"/>
        <v>0</v>
      </c>
      <c r="DQ225" s="121">
        <f t="shared" si="215"/>
        <v>31.107316495920699</v>
      </c>
      <c r="DR225" s="121">
        <f t="shared" si="216"/>
        <v>0</v>
      </c>
      <c r="DS225" s="121">
        <f t="shared" si="217"/>
        <v>0</v>
      </c>
      <c r="DT225" s="121">
        <f t="shared" si="218"/>
        <v>0</v>
      </c>
      <c r="DU225" s="121">
        <f t="shared" si="219"/>
        <v>0</v>
      </c>
      <c r="DV225" s="122">
        <f t="shared" si="220"/>
        <v>4.5</v>
      </c>
      <c r="DW225" s="157"/>
      <c r="DX225" s="157">
        <f t="shared" si="221"/>
        <v>340</v>
      </c>
      <c r="DY225" s="157">
        <f t="shared" si="182"/>
        <v>147</v>
      </c>
      <c r="DZ225" s="238" t="e">
        <f>#REF!</f>
        <v>#REF!</v>
      </c>
      <c r="EN225" s="50">
        <f t="shared" si="222"/>
        <v>0.1743841463414634</v>
      </c>
      <c r="EO225" s="50">
        <f t="shared" si="223"/>
        <v>0.83460365853658536</v>
      </c>
      <c r="EP225" s="55">
        <f t="shared" si="224"/>
        <v>0</v>
      </c>
      <c r="EQ225" s="50">
        <f>4.656*AR225*(((BL225/2.54)^2)+((BM225/2.54)^2)+((BN225/2.54)^2)+((BO225)/2.54^2)+((BP225/2.54)^2)+((BQ225/2.54)^2)+((BR225/2.54)^2)+((BS225/2.54)^2)+((BT225/2.54)^2)+((BU225/2.54)^2)+((BV225/2.54)^2)+((BW225/2.54)^2)+((BX225/2.54)^2)+((BY225/2.54)^2)+((BZ225/2.54)^2))/(BI225*3.28)</f>
        <v>14.817601402955884</v>
      </c>
      <c r="ER225" s="50">
        <f>3.492*AR225*((CA225/2.54)^2 + (CB225/2.54)^2 + (CC225/2.54)^2 + (CD225/2.54)^2 + (CE225/2.54)^2 + (CF225/2.54)^2 + (CG225/2.54)^2 +(CH225/2.54)^2 +(CI225/2.54)^2 + (CJ225/2.54)^2 +(CK225/2.54)^2 + (CL225/2.54)^2 +(CM225/2.54)^2 + (CN225/2.54)^2 + (CO225/2.54)^2)/(BI225*3.28)</f>
        <v>0</v>
      </c>
      <c r="ES225" s="50">
        <f t="shared" si="183"/>
        <v>0</v>
      </c>
      <c r="ET225" s="50">
        <f t="shared" si="184"/>
        <v>0</v>
      </c>
      <c r="EU225" s="50">
        <f t="shared" si="185"/>
        <v>0</v>
      </c>
      <c r="EV225" s="56">
        <f t="shared" si="225"/>
        <v>1.0089878048780487</v>
      </c>
      <c r="EW225" s="56">
        <f t="shared" si="226"/>
        <v>14.817601402955884</v>
      </c>
      <c r="EX225" s="56">
        <f t="shared" si="177"/>
        <v>0</v>
      </c>
      <c r="EY225" s="56">
        <f t="shared" si="178"/>
        <v>6.6023268262338295</v>
      </c>
      <c r="EZ225" s="56">
        <f t="shared" si="227"/>
        <v>15.826589207833932</v>
      </c>
      <c r="FA225" s="56"/>
      <c r="FB225" s="56"/>
      <c r="FC225" s="56"/>
      <c r="FD225" s="54"/>
    </row>
    <row r="226" spans="1:160" ht="18" customHeight="1">
      <c r="A226" s="6"/>
      <c r="B226">
        <v>340</v>
      </c>
      <c r="C226" s="57" t="s">
        <v>389</v>
      </c>
      <c r="D226">
        <v>25</v>
      </c>
      <c r="E226" s="171">
        <v>2009</v>
      </c>
      <c r="F226">
        <v>147</v>
      </c>
      <c r="G226" s="144">
        <v>7.4993919</v>
      </c>
      <c r="H226" s="144">
        <v>8.6564039099999999</v>
      </c>
      <c r="I226" s="144"/>
      <c r="J226" s="144">
        <v>1.2370246350000003</v>
      </c>
      <c r="K226" s="144"/>
      <c r="L226" s="144">
        <v>20.01077463</v>
      </c>
      <c r="M226" s="144"/>
      <c r="N226" s="83"/>
      <c r="O226" s="83"/>
      <c r="P226" s="83"/>
      <c r="Q226" s="230">
        <f t="shared" si="181"/>
        <v>37.403595074999998</v>
      </c>
      <c r="R226" s="52">
        <f t="shared" si="186"/>
        <v>0.9781224927753821</v>
      </c>
      <c r="S226" s="52">
        <f t="shared" si="187"/>
        <v>1.4438358524786805</v>
      </c>
      <c r="T226" s="52">
        <f t="shared" si="188"/>
        <v>1.4324311741283871</v>
      </c>
      <c r="U226" s="52">
        <f t="shared" si="189"/>
        <v>7.2937297402287216E-2</v>
      </c>
      <c r="V226" s="52">
        <f t="shared" si="190"/>
        <v>1.3305510132838483</v>
      </c>
      <c r="W226" s="52">
        <f t="shared" si="191"/>
        <v>14.785761798897081</v>
      </c>
      <c r="X226" s="52">
        <f t="shared" si="192"/>
        <v>95.888855027310498</v>
      </c>
      <c r="Y226" s="52">
        <f t="shared" si="193"/>
        <v>1.0280163994236053</v>
      </c>
      <c r="Z226" s="52">
        <f t="shared" si="194"/>
        <v>1.020661446918415</v>
      </c>
      <c r="AA226" s="52">
        <f t="shared" si="195"/>
        <v>1.0279950077298821</v>
      </c>
      <c r="AB226" s="52">
        <f t="shared" si="196"/>
        <v>1.0382829478016427</v>
      </c>
      <c r="AC226" s="52">
        <f t="shared" si="197"/>
        <v>0.58332000661436423</v>
      </c>
      <c r="AD226" s="52">
        <f t="shared" si="198"/>
        <v>0.57910333894154431</v>
      </c>
      <c r="AE226" s="52">
        <f t="shared" si="199"/>
        <v>0.57441765510290321</v>
      </c>
      <c r="AF226" s="52">
        <f t="shared" si="200"/>
        <v>0.36051675507691827</v>
      </c>
      <c r="AG226" s="52">
        <f t="shared" si="201"/>
        <v>0.36</v>
      </c>
      <c r="AH226" s="52">
        <f t="shared" si="202"/>
        <v>0.36025837753845913</v>
      </c>
      <c r="AI226" s="64" t="s">
        <v>152</v>
      </c>
      <c r="AJ226" s="66"/>
      <c r="AK226" s="66"/>
      <c r="AL226" s="45">
        <f t="shared" si="203"/>
        <v>147</v>
      </c>
      <c r="AM226" s="65"/>
      <c r="AN226" s="145" t="e">
        <f>#REF!</f>
        <v>#REF!</v>
      </c>
      <c r="AO226" s="149"/>
      <c r="AP226" s="183"/>
      <c r="AQ226" s="149"/>
      <c r="AR226" s="147">
        <f t="shared" si="204"/>
        <v>1</v>
      </c>
      <c r="AS226">
        <v>0</v>
      </c>
      <c r="AT226">
        <v>1</v>
      </c>
      <c r="AU226">
        <v>1</v>
      </c>
      <c r="AV226">
        <v>0</v>
      </c>
      <c r="AW226">
        <v>0</v>
      </c>
      <c r="AX226">
        <v>0</v>
      </c>
      <c r="AY226" s="229"/>
      <c r="AZ226" s="229"/>
      <c r="BA226" s="229"/>
      <c r="BB226" s="68"/>
      <c r="BC226">
        <v>15</v>
      </c>
      <c r="BD226">
        <v>1</v>
      </c>
      <c r="BE226">
        <v>0</v>
      </c>
      <c r="BF226" s="57">
        <v>2</v>
      </c>
      <c r="BG226" s="57">
        <v>2</v>
      </c>
      <c r="BH226" s="57">
        <v>3</v>
      </c>
      <c r="BI226" s="57">
        <v>11.3</v>
      </c>
      <c r="BJ226" s="189">
        <f t="shared" si="228"/>
        <v>25</v>
      </c>
      <c r="BK226" s="173">
        <f t="shared" si="229"/>
        <v>147</v>
      </c>
      <c r="BL226" s="90">
        <v>25</v>
      </c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101"/>
      <c r="CB226" s="100"/>
      <c r="CC226" s="100"/>
      <c r="CD226" s="100"/>
      <c r="CE226" s="100"/>
      <c r="CF226" s="100"/>
      <c r="CG226" s="100"/>
      <c r="CH226" s="100"/>
      <c r="CI226" s="100"/>
      <c r="CJ226" s="100"/>
      <c r="CK226" s="100"/>
      <c r="CL226" s="100"/>
      <c r="CM226" s="69"/>
      <c r="CN226" s="69"/>
      <c r="CO226" s="69"/>
      <c r="CP226" s="90"/>
      <c r="CQ226" s="90"/>
      <c r="CR226" s="69"/>
      <c r="CS226" s="69"/>
      <c r="CT226" s="69"/>
      <c r="CU226" s="69"/>
      <c r="CV226" s="90"/>
      <c r="CW226" s="69"/>
      <c r="CX226" s="69"/>
      <c r="CY226" s="69"/>
      <c r="CZ226" s="69"/>
      <c r="DA226" s="90"/>
      <c r="DB226" s="69"/>
      <c r="DC226" s="69"/>
      <c r="DD226" s="69"/>
      <c r="DE226" s="69"/>
      <c r="DF226" s="131"/>
      <c r="DG226" s="254">
        <f t="shared" si="205"/>
        <v>340</v>
      </c>
      <c r="DH226" s="254" t="str">
        <f t="shared" si="206"/>
        <v>Burn</v>
      </c>
      <c r="DI226" s="254">
        <f t="shared" si="207"/>
        <v>25</v>
      </c>
      <c r="DJ226" s="254">
        <f t="shared" si="208"/>
        <v>147</v>
      </c>
      <c r="DK226" s="121">
        <f t="shared" si="209"/>
        <v>0</v>
      </c>
      <c r="DL226" s="121">
        <f t="shared" si="210"/>
        <v>4.8906124638769102</v>
      </c>
      <c r="DM226" s="121">
        <f t="shared" si="211"/>
        <v>7.1621558706419357</v>
      </c>
      <c r="DN226" s="121">
        <f t="shared" si="212"/>
        <v>0.4047930104842557</v>
      </c>
      <c r="DO226" s="121">
        <f t="shared" si="213"/>
        <v>0.48523763087674177</v>
      </c>
      <c r="DP226" s="121">
        <f t="shared" si="214"/>
        <v>0</v>
      </c>
      <c r="DQ226" s="121">
        <f t="shared" si="215"/>
        <v>25.548058882983494</v>
      </c>
      <c r="DR226" s="121">
        <f t="shared" si="216"/>
        <v>0</v>
      </c>
      <c r="DS226" s="121">
        <f t="shared" si="217"/>
        <v>0</v>
      </c>
      <c r="DT226" s="121">
        <f t="shared" si="218"/>
        <v>0</v>
      </c>
      <c r="DU226" s="121">
        <f t="shared" si="219"/>
        <v>0</v>
      </c>
      <c r="DV226" s="122">
        <f t="shared" si="220"/>
        <v>0.5</v>
      </c>
      <c r="DW226" s="157"/>
      <c r="DX226" s="157">
        <f t="shared" si="221"/>
        <v>340</v>
      </c>
      <c r="DY226" s="157">
        <f t="shared" si="182"/>
        <v>51</v>
      </c>
      <c r="DZ226" s="238" t="e">
        <f>#REF!</f>
        <v>#REF!</v>
      </c>
      <c r="EN226" s="50">
        <f t="shared" si="222"/>
        <v>0.2179801829268293</v>
      </c>
      <c r="EO226" s="50">
        <f t="shared" si="223"/>
        <v>0.27820121951219512</v>
      </c>
      <c r="EP226" s="55">
        <f t="shared" si="224"/>
        <v>0</v>
      </c>
      <c r="EQ226" s="50">
        <f>4.656*AR226*(((BL226/2.54)^2)+((BM226/2.54)^2)+((BN226/2.54)^2)+((BO226)/2.54^2)+((BP226/2.54)^2)+((BQ226/2.54)^2)+((BR226/2.54)^2)+((BS226/2.54)^2)+((BT226/2.54)^2)+((BU226/2.54)^2)+((BV226/2.54)^2)+((BW226/2.54)^2)+((BX226/2.54)^2)+((BY226/2.54)^2)+((BZ226/2.54)^2))/(BI226*3.28)</f>
        <v>12.169514949865212</v>
      </c>
      <c r="ER226" s="50">
        <f>3.492*AR226*((CA226/2.54)^2 + (CB226/2.54)^2 + (CC226/2.54)^2 + (CD226/2.54)^2 + (CE226/2.54)^2 + (CF226/2.54)^2 + (CG226/2.54)^2 +(CH226/2.54)^2 +(CI226/2.54)^2 + (CJ226/2.54)^2 +(CK226/2.54)^2 + (CL226/2.54)^2 +(CM226/2.54)^2 + (CN226/2.54)^2 + (CO226/2.54)^2)/(BI226*3.28)</f>
        <v>0</v>
      </c>
      <c r="ES226" s="50">
        <f t="shared" si="183"/>
        <v>0</v>
      </c>
      <c r="ET226" s="50">
        <f t="shared" si="184"/>
        <v>0</v>
      </c>
      <c r="EU226" s="50">
        <f t="shared" si="185"/>
        <v>0</v>
      </c>
      <c r="EV226" s="56">
        <f t="shared" si="225"/>
        <v>0.49618140243902442</v>
      </c>
      <c r="EW226" s="56">
        <f t="shared" si="226"/>
        <v>12.169514949865212</v>
      </c>
      <c r="EX226" s="56">
        <f t="shared" ref="EX226:EX289" si="230">DK226*0.45</f>
        <v>0</v>
      </c>
      <c r="EY226" s="56">
        <f t="shared" ref="EY226:EY289" si="231">DL226*0.45</f>
        <v>2.2007756087446095</v>
      </c>
      <c r="EZ226" s="56">
        <f t="shared" si="227"/>
        <v>12.665696352304236</v>
      </c>
      <c r="FA226" s="56"/>
      <c r="FB226" s="56"/>
      <c r="FC226" s="56"/>
      <c r="FD226" s="54"/>
    </row>
    <row r="227" spans="1:160" ht="18" customHeight="1">
      <c r="A227" s="6"/>
      <c r="B227">
        <v>340</v>
      </c>
      <c r="C227" s="57" t="s">
        <v>389</v>
      </c>
      <c r="D227">
        <v>26</v>
      </c>
      <c r="E227" s="171">
        <v>2009</v>
      </c>
      <c r="F227">
        <v>51</v>
      </c>
      <c r="G227" s="144">
        <v>20.570057970000001</v>
      </c>
      <c r="H227" s="144">
        <v>3.49667934</v>
      </c>
      <c r="I227" s="144"/>
      <c r="J227" s="144"/>
      <c r="K227" s="144"/>
      <c r="L227" s="144"/>
      <c r="M227" s="144">
        <v>19.283160434999999</v>
      </c>
      <c r="N227" s="83"/>
      <c r="O227" s="83"/>
      <c r="P227" s="83"/>
      <c r="Q227" s="230">
        <f t="shared" si="181"/>
        <v>43.349897745</v>
      </c>
      <c r="R227" s="52">
        <f t="shared" si="186"/>
        <v>0.76263411597223829</v>
      </c>
      <c r="S227" s="52">
        <f t="shared" si="187"/>
        <v>1.6338635230663103</v>
      </c>
      <c r="T227" s="52">
        <f t="shared" si="188"/>
        <v>1.6025518331252067</v>
      </c>
      <c r="U227" s="52">
        <f t="shared" si="189"/>
        <v>9.8599656579189926E-2</v>
      </c>
      <c r="V227" s="52">
        <f t="shared" si="190"/>
        <v>1.2949474020818132</v>
      </c>
      <c r="W227" s="52">
        <f t="shared" si="191"/>
        <v>13.216401351217305</v>
      </c>
      <c r="X227" s="52">
        <f t="shared" si="192"/>
        <v>134.72524691467066</v>
      </c>
      <c r="Y227" s="52">
        <f t="shared" si="193"/>
        <v>1.0291933823326254</v>
      </c>
      <c r="Z227" s="52">
        <f t="shared" si="194"/>
        <v>1.02</v>
      </c>
      <c r="AA227" s="52">
        <f t="shared" si="195"/>
        <v>1.0208066176673747</v>
      </c>
      <c r="AB227" s="52">
        <f t="shared" si="196"/>
        <v>1.0184813480648272</v>
      </c>
      <c r="AC227" s="52">
        <f t="shared" si="197"/>
        <v>0.55708100464401689</v>
      </c>
      <c r="AD227" s="52">
        <f t="shared" si="198"/>
        <v>0.55334477918386149</v>
      </c>
      <c r="AE227" s="52">
        <f t="shared" si="199"/>
        <v>0.55059372575343546</v>
      </c>
      <c r="AF227" s="52">
        <f t="shared" si="200"/>
        <v>0.39398345492567899</v>
      </c>
      <c r="AG227" s="52">
        <f t="shared" si="201"/>
        <v>0.36</v>
      </c>
      <c r="AH227" s="52">
        <f t="shared" si="202"/>
        <v>0.37699172746283949</v>
      </c>
      <c r="AI227" s="64" t="s">
        <v>152</v>
      </c>
      <c r="AJ227" s="57"/>
      <c r="AK227" s="66"/>
      <c r="AL227" s="45">
        <f t="shared" si="203"/>
        <v>51</v>
      </c>
      <c r="AM227" s="65"/>
      <c r="AN227" s="145" t="e">
        <f>#REF!</f>
        <v>#REF!</v>
      </c>
      <c r="AO227" s="149"/>
      <c r="AP227" s="183"/>
      <c r="AQ227" s="149"/>
      <c r="AR227" s="147">
        <f t="shared" si="204"/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s="229"/>
      <c r="AZ227" s="229"/>
      <c r="BA227" s="229"/>
      <c r="BB227" s="68"/>
      <c r="BC227">
        <v>6</v>
      </c>
      <c r="BD227">
        <v>1</v>
      </c>
      <c r="BE227">
        <v>2</v>
      </c>
      <c r="BF227" s="57">
        <v>2</v>
      </c>
      <c r="BG227" s="57">
        <v>2</v>
      </c>
      <c r="BH227" s="57">
        <v>3</v>
      </c>
      <c r="BI227" s="57">
        <v>11.3</v>
      </c>
      <c r="BJ227" s="189">
        <f t="shared" si="228"/>
        <v>26</v>
      </c>
      <c r="BK227" s="173">
        <f t="shared" si="229"/>
        <v>51</v>
      </c>
      <c r="BL227" s="90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101"/>
      <c r="CB227" s="100"/>
      <c r="CC227" s="100"/>
      <c r="CD227" s="100"/>
      <c r="CE227" s="100"/>
      <c r="CF227" s="100"/>
      <c r="CG227" s="100"/>
      <c r="CH227" s="100"/>
      <c r="CI227" s="100"/>
      <c r="CJ227" s="100"/>
      <c r="CK227" s="100"/>
      <c r="CL227" s="100"/>
      <c r="CM227" s="69"/>
      <c r="CN227" s="69"/>
      <c r="CO227" s="69"/>
      <c r="CP227" s="90"/>
      <c r="CQ227" s="90"/>
      <c r="CR227" s="69"/>
      <c r="CS227" s="69"/>
      <c r="CT227" s="69"/>
      <c r="CU227" s="69"/>
      <c r="CV227" s="90"/>
      <c r="CW227" s="69"/>
      <c r="CX227" s="69"/>
      <c r="CY227" s="69"/>
      <c r="CZ227" s="69"/>
      <c r="DA227" s="90"/>
      <c r="DB227" s="69"/>
      <c r="DC227" s="69"/>
      <c r="DD227" s="69"/>
      <c r="DE227" s="69"/>
      <c r="DF227" s="131"/>
      <c r="DG227" s="254">
        <f t="shared" si="205"/>
        <v>340</v>
      </c>
      <c r="DH227" s="254" t="str">
        <f t="shared" si="206"/>
        <v>Burn</v>
      </c>
      <c r="DI227" s="254">
        <f t="shared" si="207"/>
        <v>26</v>
      </c>
      <c r="DJ227" s="254">
        <f t="shared" si="208"/>
        <v>51</v>
      </c>
      <c r="DK227" s="121">
        <f t="shared" si="209"/>
        <v>0</v>
      </c>
      <c r="DL227" s="121">
        <f t="shared" si="210"/>
        <v>0</v>
      </c>
      <c r="DM227" s="121">
        <f t="shared" si="211"/>
        <v>0</v>
      </c>
      <c r="DN227" s="121">
        <f t="shared" si="212"/>
        <v>0.20927972304280046</v>
      </c>
      <c r="DO227" s="121">
        <f t="shared" si="213"/>
        <v>0.45095507750998454</v>
      </c>
      <c r="DP227" s="121">
        <f t="shared" si="214"/>
        <v>6.1109939571299021</v>
      </c>
      <c r="DQ227" s="121">
        <f t="shared" si="215"/>
        <v>0</v>
      </c>
      <c r="DR227" s="121">
        <f t="shared" si="216"/>
        <v>0</v>
      </c>
      <c r="DS227" s="121">
        <f t="shared" si="217"/>
        <v>0</v>
      </c>
      <c r="DT227" s="121">
        <f t="shared" si="218"/>
        <v>0</v>
      </c>
      <c r="DU227" s="121">
        <f t="shared" si="219"/>
        <v>0</v>
      </c>
      <c r="DV227" s="122">
        <f t="shared" si="220"/>
        <v>0</v>
      </c>
      <c r="DW227" s="157"/>
      <c r="DX227" s="157">
        <f t="shared" si="221"/>
        <v>340</v>
      </c>
      <c r="DY227" s="157">
        <f t="shared" si="182"/>
        <v>311</v>
      </c>
      <c r="DZ227" s="238" t="e">
        <f>#REF!</f>
        <v>#REF!</v>
      </c>
      <c r="EN227" s="50">
        <f t="shared" si="222"/>
        <v>8.7192073170731701E-2</v>
      </c>
      <c r="EO227" s="50">
        <f t="shared" si="223"/>
        <v>0.27820121951219512</v>
      </c>
      <c r="EP227" s="55">
        <f t="shared" si="224"/>
        <v>2.9512195121951219</v>
      </c>
      <c r="EQ227" s="50">
        <f>4.656*AR227*(((BL227/2.54)^2)+((BM227/2.54)^2)+((BN227/2.54)^2)+((BO227)/2.54^2)+((BP227/2.54)^2)+((BQ227/2.54)^2)+((BR227/2.54)^2)+((BS227/2.54)^2)+((BT227/2.54)^2)+((BU227/2.54)^2)+((BV227/2.54)^2)+((BW227/2.54)^2)+((BX227/2.54)^2)+((BY227/2.54)^2)+((BZ227/2.54)^2))/(BI227*3.28)</f>
        <v>0</v>
      </c>
      <c r="ER227" s="50">
        <f>3.492*AR227*((CA227/2.54)^2 + (CB227/2.54)^2 + (CC227/2.54)^2 + (CD227/2.54)^2 + (CE227/2.54)^2 + (CF227/2.54)^2 + (CG227/2.54)^2 +(CH227/2.54)^2 +(CI227/2.54)^2 + (CJ227/2.54)^2 +(CK227/2.54)^2 + (CL227/2.54)^2 +(CM227/2.54)^2 + (CN227/2.54)^2 + (CO227/2.54)^2)/(BI227*3.28)</f>
        <v>0</v>
      </c>
      <c r="ES227" s="50">
        <f t="shared" si="183"/>
        <v>0</v>
      </c>
      <c r="ET227" s="50">
        <f t="shared" si="184"/>
        <v>0</v>
      </c>
      <c r="EU227" s="50">
        <f t="shared" si="185"/>
        <v>0</v>
      </c>
      <c r="EV227" s="56">
        <f t="shared" si="225"/>
        <v>3.3166128048780488</v>
      </c>
      <c r="EW227" s="56">
        <f t="shared" si="226"/>
        <v>0</v>
      </c>
      <c r="EX227" s="56">
        <f t="shared" si="230"/>
        <v>0</v>
      </c>
      <c r="EY227" s="56">
        <f t="shared" si="231"/>
        <v>0</v>
      </c>
      <c r="EZ227" s="56">
        <f t="shared" si="227"/>
        <v>3.3166128048780488</v>
      </c>
      <c r="FA227" s="56"/>
      <c r="FB227" s="56"/>
      <c r="FC227" s="56"/>
      <c r="FD227" s="54"/>
    </row>
    <row r="228" spans="1:160" ht="18" customHeight="1">
      <c r="A228" s="6"/>
      <c r="B228">
        <v>340</v>
      </c>
      <c r="C228" s="57" t="s">
        <v>389</v>
      </c>
      <c r="D228">
        <v>26</v>
      </c>
      <c r="E228" s="171">
        <v>2009</v>
      </c>
      <c r="F228">
        <v>311</v>
      </c>
      <c r="G228" s="144">
        <v>20.570057970000001</v>
      </c>
      <c r="H228" s="144">
        <v>3.49667934</v>
      </c>
      <c r="I228" s="144"/>
      <c r="J228" s="144"/>
      <c r="K228" s="144"/>
      <c r="L228" s="144"/>
      <c r="M228" s="144">
        <v>19.283160434999999</v>
      </c>
      <c r="N228" s="83"/>
      <c r="O228" s="83"/>
      <c r="P228" s="83"/>
      <c r="Q228" s="230">
        <f t="shared" si="181"/>
        <v>43.349897745</v>
      </c>
      <c r="R228" s="52">
        <f t="shared" si="186"/>
        <v>0.76263411597223829</v>
      </c>
      <c r="S228" s="52">
        <f t="shared" si="187"/>
        <v>1.6338635230663103</v>
      </c>
      <c r="T228" s="52">
        <f t="shared" si="188"/>
        <v>1.6025518331252067</v>
      </c>
      <c r="U228" s="52">
        <f t="shared" si="189"/>
        <v>9.8599656579189926E-2</v>
      </c>
      <c r="V228" s="52">
        <f t="shared" si="190"/>
        <v>1.2949474020818132</v>
      </c>
      <c r="W228" s="52">
        <f t="shared" si="191"/>
        <v>13.216401351217305</v>
      </c>
      <c r="X228" s="52">
        <f t="shared" si="192"/>
        <v>134.72524691467066</v>
      </c>
      <c r="Y228" s="52">
        <f t="shared" si="193"/>
        <v>1.0291933823326254</v>
      </c>
      <c r="Z228" s="52">
        <f t="shared" si="194"/>
        <v>1.02</v>
      </c>
      <c r="AA228" s="52">
        <f t="shared" si="195"/>
        <v>1.0208066176673747</v>
      </c>
      <c r="AB228" s="52">
        <f t="shared" si="196"/>
        <v>1.0184813480648272</v>
      </c>
      <c r="AC228" s="52">
        <f t="shared" si="197"/>
        <v>0.55708100464401689</v>
      </c>
      <c r="AD228" s="52">
        <f t="shared" si="198"/>
        <v>0.55334477918386149</v>
      </c>
      <c r="AE228" s="52">
        <f t="shared" si="199"/>
        <v>0.55059372575343546</v>
      </c>
      <c r="AF228" s="52">
        <f t="shared" si="200"/>
        <v>0.39398345492567899</v>
      </c>
      <c r="AG228" s="52">
        <f t="shared" si="201"/>
        <v>0.36</v>
      </c>
      <c r="AH228" s="52">
        <f t="shared" si="202"/>
        <v>0.37699172746283949</v>
      </c>
      <c r="AI228" s="64" t="s">
        <v>152</v>
      </c>
      <c r="AJ228" s="57"/>
      <c r="AK228" s="66"/>
      <c r="AL228" s="45">
        <f t="shared" si="203"/>
        <v>311</v>
      </c>
      <c r="AM228" s="65"/>
      <c r="AN228" s="145" t="e">
        <f>#REF!</f>
        <v>#REF!</v>
      </c>
      <c r="AO228" s="149"/>
      <c r="AP228" s="183"/>
      <c r="AQ228" s="149"/>
      <c r="AR228" s="147">
        <f t="shared" si="204"/>
        <v>1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 s="229"/>
      <c r="AZ228" s="229"/>
      <c r="BA228" s="229"/>
      <c r="BB228" s="68"/>
      <c r="BC228">
        <v>30</v>
      </c>
      <c r="BD228">
        <v>3</v>
      </c>
      <c r="BE228">
        <v>0</v>
      </c>
      <c r="BF228" s="57">
        <v>2</v>
      </c>
      <c r="BG228" s="57">
        <v>2</v>
      </c>
      <c r="BH228" s="57">
        <v>3</v>
      </c>
      <c r="BI228" s="57">
        <v>11.3</v>
      </c>
      <c r="BJ228" s="189">
        <f t="shared" si="228"/>
        <v>26</v>
      </c>
      <c r="BK228" s="173">
        <f t="shared" si="229"/>
        <v>311</v>
      </c>
      <c r="BL228" s="90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9"/>
      <c r="BY228" s="69"/>
      <c r="BZ228" s="69"/>
      <c r="CA228" s="101"/>
      <c r="CB228" s="100"/>
      <c r="CC228" s="100"/>
      <c r="CD228" s="100"/>
      <c r="CE228" s="100"/>
      <c r="CF228" s="100"/>
      <c r="CG228" s="100"/>
      <c r="CH228" s="100"/>
      <c r="CI228" s="100"/>
      <c r="CJ228" s="100"/>
      <c r="CK228" s="100"/>
      <c r="CL228" s="100"/>
      <c r="CM228" s="69"/>
      <c r="CN228" s="69"/>
      <c r="CO228" s="69"/>
      <c r="CP228" s="90"/>
      <c r="CQ228" s="90"/>
      <c r="CR228" s="69"/>
      <c r="CS228" s="69"/>
      <c r="CT228" s="69"/>
      <c r="CU228" s="69"/>
      <c r="CV228" s="90"/>
      <c r="CW228" s="69"/>
      <c r="CX228" s="69"/>
      <c r="CY228" s="69"/>
      <c r="CZ228" s="69"/>
      <c r="DA228" s="90"/>
      <c r="DB228" s="69"/>
      <c r="DC228" s="69"/>
      <c r="DD228" s="69"/>
      <c r="DE228" s="69"/>
      <c r="DF228" s="131"/>
      <c r="DG228" s="254">
        <f t="shared" si="205"/>
        <v>340</v>
      </c>
      <c r="DH228" s="254" t="str">
        <f t="shared" si="206"/>
        <v>Burn</v>
      </c>
      <c r="DI228" s="254">
        <f t="shared" si="207"/>
        <v>26</v>
      </c>
      <c r="DJ228" s="254">
        <f t="shared" si="208"/>
        <v>311</v>
      </c>
      <c r="DK228" s="121">
        <f t="shared" si="209"/>
        <v>0</v>
      </c>
      <c r="DL228" s="121">
        <f t="shared" si="210"/>
        <v>3.8131705798611915</v>
      </c>
      <c r="DM228" s="121">
        <f t="shared" si="211"/>
        <v>8.0127591656260329</v>
      </c>
      <c r="DN228" s="121">
        <f t="shared" si="212"/>
        <v>1.0463986152140021</v>
      </c>
      <c r="DO228" s="121">
        <f t="shared" si="213"/>
        <v>1.3528652325299535</v>
      </c>
      <c r="DP228" s="121">
        <f t="shared" si="214"/>
        <v>0</v>
      </c>
      <c r="DQ228" s="121">
        <f t="shared" si="215"/>
        <v>0</v>
      </c>
      <c r="DR228" s="121">
        <f t="shared" si="216"/>
        <v>0</v>
      </c>
      <c r="DS228" s="121">
        <f t="shared" si="217"/>
        <v>0</v>
      </c>
      <c r="DT228" s="121">
        <f t="shared" si="218"/>
        <v>0</v>
      </c>
      <c r="DU228" s="121">
        <f t="shared" si="219"/>
        <v>0</v>
      </c>
      <c r="DV228" s="122">
        <f t="shared" si="220"/>
        <v>0.5</v>
      </c>
      <c r="DW228" s="157"/>
      <c r="DX228" s="157">
        <f t="shared" si="221"/>
        <v>340</v>
      </c>
      <c r="DY228" s="157">
        <f t="shared" si="182"/>
        <v>17</v>
      </c>
      <c r="DZ228" s="238" t="e">
        <f>#REF!</f>
        <v>#REF!</v>
      </c>
      <c r="EN228" s="50"/>
      <c r="EO228" s="50"/>
      <c r="EP228" s="55"/>
      <c r="EQ228" s="50"/>
      <c r="ER228" s="50"/>
      <c r="ES228" s="50">
        <f t="shared" si="183"/>
        <v>0</v>
      </c>
      <c r="ET228" s="50">
        <f t="shared" si="184"/>
        <v>0</v>
      </c>
      <c r="EU228" s="50">
        <f t="shared" si="185"/>
        <v>0</v>
      </c>
      <c r="EV228" s="56"/>
      <c r="EW228" s="56"/>
      <c r="EX228" s="56">
        <f t="shared" si="230"/>
        <v>0</v>
      </c>
      <c r="EY228" s="56">
        <f t="shared" si="231"/>
        <v>1.7159267609375362</v>
      </c>
      <c r="EZ228" s="56"/>
      <c r="FA228" s="56"/>
      <c r="FB228" s="56"/>
      <c r="FC228" s="56"/>
      <c r="FD228" s="54"/>
    </row>
    <row r="229" spans="1:160" s="72" customFormat="1" ht="18" customHeight="1">
      <c r="A229" s="6"/>
      <c r="B229">
        <v>340</v>
      </c>
      <c r="C229" s="57" t="s">
        <v>389</v>
      </c>
      <c r="D229">
        <v>103</v>
      </c>
      <c r="E229" s="171">
        <v>2009</v>
      </c>
      <c r="F229">
        <v>17</v>
      </c>
      <c r="G229" s="144">
        <v>29.740525815000005</v>
      </c>
      <c r="H229" s="144">
        <v>28.383334979999997</v>
      </c>
      <c r="I229" s="144"/>
      <c r="J229" s="144"/>
      <c r="K229" s="144"/>
      <c r="L229" s="144"/>
      <c r="M229" s="144">
        <v>26.790975750000001</v>
      </c>
      <c r="N229" s="84"/>
      <c r="O229" s="84"/>
      <c r="P229" s="84"/>
      <c r="Q229" s="230">
        <f t="shared" si="181"/>
        <v>84.914836545</v>
      </c>
      <c r="R229" s="52">
        <f t="shared" si="186"/>
        <v>0.90879067636883959</v>
      </c>
      <c r="S229" s="52">
        <f t="shared" si="187"/>
        <v>1.6436752106000303</v>
      </c>
      <c r="T229" s="52">
        <f t="shared" si="188"/>
        <v>1.6191578079884534</v>
      </c>
      <c r="U229" s="52">
        <f t="shared" si="189"/>
        <v>9.5962727303628231E-2</v>
      </c>
      <c r="V229" s="52">
        <f t="shared" si="190"/>
        <v>1.277296753715373</v>
      </c>
      <c r="W229" s="52">
        <f t="shared" si="191"/>
        <v>15.291970702021683</v>
      </c>
      <c r="X229" s="52">
        <f t="shared" si="192"/>
        <v>118.36549832391719</v>
      </c>
      <c r="Y229" s="52">
        <f t="shared" si="193"/>
        <v>1.0266574351273752</v>
      </c>
      <c r="Z229" s="52">
        <f t="shared" si="194"/>
        <v>1.02</v>
      </c>
      <c r="AA229" s="52">
        <f t="shared" si="195"/>
        <v>1.0233425648726251</v>
      </c>
      <c r="AB229" s="52">
        <f t="shared" si="196"/>
        <v>1.0298678649708752</v>
      </c>
      <c r="AC229" s="52">
        <f t="shared" si="197"/>
        <v>0.5658305922745035</v>
      </c>
      <c r="AD229" s="52">
        <f t="shared" si="198"/>
        <v>0.54946512182325258</v>
      </c>
      <c r="AE229" s="52">
        <f t="shared" si="199"/>
        <v>0.55069470782374685</v>
      </c>
      <c r="AF229" s="52">
        <f t="shared" si="200"/>
        <v>0.39740869296988646</v>
      </c>
      <c r="AG229" s="52">
        <f t="shared" si="201"/>
        <v>0.36</v>
      </c>
      <c r="AH229" s="52">
        <f t="shared" si="202"/>
        <v>0.37870434648494322</v>
      </c>
      <c r="AI229" s="64" t="s">
        <v>152</v>
      </c>
      <c r="AK229" s="70"/>
      <c r="AL229" s="45">
        <f t="shared" si="203"/>
        <v>17</v>
      </c>
      <c r="AM229" s="65"/>
      <c r="AN229" s="145" t="e">
        <f>#REF!</f>
        <v>#REF!</v>
      </c>
      <c r="AO229" s="149"/>
      <c r="AP229" s="183"/>
      <c r="AQ229" s="149"/>
      <c r="AR229" s="147">
        <f t="shared" si="204"/>
        <v>1</v>
      </c>
      <c r="AS229">
        <v>0</v>
      </c>
      <c r="AT229">
        <v>1</v>
      </c>
      <c r="AU229">
        <v>1</v>
      </c>
      <c r="AV229">
        <v>0</v>
      </c>
      <c r="AW229">
        <v>1</v>
      </c>
      <c r="AX229">
        <v>1</v>
      </c>
      <c r="AY229" s="229"/>
      <c r="AZ229" s="229"/>
      <c r="BA229" s="229"/>
      <c r="BB229" s="77"/>
      <c r="BC229">
        <v>9</v>
      </c>
      <c r="BD229">
        <v>1</v>
      </c>
      <c r="BE229">
        <v>0</v>
      </c>
      <c r="BF229" s="57">
        <v>2</v>
      </c>
      <c r="BG229" s="57">
        <v>2</v>
      </c>
      <c r="BH229" s="57">
        <v>3</v>
      </c>
      <c r="BI229" s="57">
        <v>11.3</v>
      </c>
      <c r="BJ229" s="189">
        <f t="shared" si="228"/>
        <v>103</v>
      </c>
      <c r="BK229" s="173">
        <f t="shared" si="229"/>
        <v>17</v>
      </c>
      <c r="BL229" s="249"/>
      <c r="BM229" s="250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69"/>
      <c r="CA229" s="101"/>
      <c r="CB229" s="100"/>
      <c r="CC229" s="100"/>
      <c r="CD229" s="100"/>
      <c r="CE229" s="100"/>
      <c r="CF229" s="100"/>
      <c r="CG229" s="100"/>
      <c r="CH229" s="100"/>
      <c r="CI229" s="100"/>
      <c r="CJ229" s="100"/>
      <c r="CK229" s="100"/>
      <c r="CL229" s="100"/>
      <c r="CM229" s="78"/>
      <c r="CN229" s="78"/>
      <c r="CO229" s="78"/>
      <c r="CP229" s="91"/>
      <c r="CQ229" s="91"/>
      <c r="CR229" s="78"/>
      <c r="CS229" s="78"/>
      <c r="CT229" s="78"/>
      <c r="CU229" s="78"/>
      <c r="CV229" s="91"/>
      <c r="CW229" s="78"/>
      <c r="CX229" s="78"/>
      <c r="CY229" s="78"/>
      <c r="CZ229" s="78"/>
      <c r="DA229" s="91"/>
      <c r="DB229" s="78"/>
      <c r="DC229" s="78"/>
      <c r="DD229" s="78"/>
      <c r="DE229" s="78"/>
      <c r="DF229" s="132"/>
      <c r="DG229" s="254">
        <f t="shared" si="205"/>
        <v>340</v>
      </c>
      <c r="DH229" s="254" t="str">
        <f t="shared" si="206"/>
        <v>Burn</v>
      </c>
      <c r="DI229" s="254">
        <f t="shared" si="207"/>
        <v>103</v>
      </c>
      <c r="DJ229" s="254">
        <f t="shared" si="208"/>
        <v>17</v>
      </c>
      <c r="DK229" s="121">
        <f t="shared" si="209"/>
        <v>0</v>
      </c>
      <c r="DL229" s="121">
        <f t="shared" si="210"/>
        <v>9.0879067636883963</v>
      </c>
      <c r="DM229" s="121">
        <f t="shared" si="211"/>
        <v>16.191578079884536</v>
      </c>
      <c r="DN229" s="121">
        <f t="shared" si="212"/>
        <v>0.30955814595226883</v>
      </c>
      <c r="DO229" s="121">
        <f t="shared" si="213"/>
        <v>0.44168970251152345</v>
      </c>
      <c r="DP229" s="121">
        <f t="shared" si="214"/>
        <v>0</v>
      </c>
      <c r="DQ229" s="121">
        <f t="shared" si="215"/>
        <v>0</v>
      </c>
      <c r="DR229" s="121">
        <f t="shared" si="216"/>
        <v>0</v>
      </c>
      <c r="DS229" s="121">
        <f t="shared" si="217"/>
        <v>0</v>
      </c>
      <c r="DT229" s="121">
        <f t="shared" si="218"/>
        <v>0</v>
      </c>
      <c r="DU229" s="121">
        <f t="shared" si="219"/>
        <v>0</v>
      </c>
      <c r="DV229" s="122">
        <f t="shared" si="220"/>
        <v>1</v>
      </c>
      <c r="DW229" s="157"/>
      <c r="DX229" s="157">
        <f t="shared" si="221"/>
        <v>340</v>
      </c>
      <c r="DY229" s="157">
        <f t="shared" si="182"/>
        <v>89</v>
      </c>
      <c r="DZ229" s="238" t="e">
        <f>#REF!</f>
        <v>#REF!</v>
      </c>
      <c r="EA229" s="180"/>
      <c r="EB229" s="180"/>
      <c r="EC229" s="180"/>
      <c r="ED229" s="180"/>
      <c r="EE229" s="180"/>
      <c r="EF229" s="180"/>
      <c r="EG229" s="180"/>
      <c r="EH229" s="180"/>
      <c r="EI229" s="180"/>
      <c r="EJ229" s="180"/>
      <c r="EK229" s="180"/>
      <c r="EL229" s="180"/>
      <c r="EM229" s="180"/>
      <c r="EN229" s="50">
        <f t="shared" si="222"/>
        <v>0.13078810975609756</v>
      </c>
      <c r="EO229" s="50">
        <f t="shared" si="223"/>
        <v>0.27820121951219512</v>
      </c>
      <c r="EP229" s="55">
        <f t="shared" si="224"/>
        <v>0</v>
      </c>
      <c r="EQ229" s="50">
        <f>4.656*AR229*(((BL229/2.54)^2)+((BM229/2.54)^2)+((BN229/2.54)^2)+((BO229)/2.54^2)+((BP229/2.54)^2)+((BQ229/2.54)^2)+((BR229/2.54)^2)+((BS229/2.54)^2)+((BT229/2.54)^2)+((BU229/2.54)^2)+((BV229/2.54)^2)+((BW229/2.54)^2)+((BX229/2.54)^2)+((BY229/2.54)^2)+((BZ229/2.54)^2))/(BI229*3.28)</f>
        <v>0</v>
      </c>
      <c r="ER229" s="50">
        <f>3.492*AR229*((CA229/2.54)^2 + (CB229/2.54)^2 + (CC229/2.54)^2 + (CD229/2.54)^2 + (CE229/2.54)^2 + (CF229/2.54)^2 + (CG229/2.54)^2 +(CH229/2.54)^2 +(CI229/2.54)^2 + (CJ229/2.54)^2 +(CK229/2.54)^2 + (CL229/2.54)^2 +(CM229/2.54)^2 + (CN229/2.54)^2 + (CO229/2.54)^2)/(BI229*3.28)</f>
        <v>0</v>
      </c>
      <c r="ES229" s="50">
        <f t="shared" si="183"/>
        <v>0</v>
      </c>
      <c r="ET229" s="50">
        <f t="shared" si="184"/>
        <v>0</v>
      </c>
      <c r="EU229" s="50">
        <f t="shared" si="185"/>
        <v>0</v>
      </c>
      <c r="EV229" s="56">
        <f t="shared" si="225"/>
        <v>0.40898932926829268</v>
      </c>
      <c r="EW229" s="56">
        <f t="shared" si="226"/>
        <v>0</v>
      </c>
      <c r="EX229" s="56">
        <f t="shared" si="230"/>
        <v>0</v>
      </c>
      <c r="EY229" s="56">
        <f t="shared" si="231"/>
        <v>4.0895580436597783</v>
      </c>
      <c r="EZ229" s="56">
        <f t="shared" si="227"/>
        <v>0.40898932926829268</v>
      </c>
      <c r="FA229" s="56"/>
      <c r="FB229" s="56"/>
      <c r="FC229" s="56"/>
      <c r="FD229" s="54"/>
    </row>
    <row r="230" spans="1:160" ht="18" customHeight="1">
      <c r="A230" s="6"/>
      <c r="B230">
        <v>340</v>
      </c>
      <c r="C230" s="57" t="s">
        <v>389</v>
      </c>
      <c r="D230">
        <v>103</v>
      </c>
      <c r="E230" s="171">
        <v>2009</v>
      </c>
      <c r="F230">
        <v>89</v>
      </c>
      <c r="G230" s="144">
        <v>29.740525815000005</v>
      </c>
      <c r="H230" s="144">
        <v>28.383334979999997</v>
      </c>
      <c r="I230" s="144"/>
      <c r="J230" s="144"/>
      <c r="K230" s="144"/>
      <c r="L230" s="144"/>
      <c r="M230" s="144">
        <v>26.790975750000001</v>
      </c>
      <c r="N230" s="83"/>
      <c r="O230" s="83"/>
      <c r="P230" s="83"/>
      <c r="Q230" s="230">
        <f t="shared" si="181"/>
        <v>84.914836545</v>
      </c>
      <c r="R230" s="52">
        <f t="shared" si="186"/>
        <v>0.90879067636883959</v>
      </c>
      <c r="S230" s="52">
        <f t="shared" si="187"/>
        <v>1.6436752106000303</v>
      </c>
      <c r="T230" s="52">
        <f t="shared" si="188"/>
        <v>1.6191578079884534</v>
      </c>
      <c r="U230" s="52">
        <f t="shared" si="189"/>
        <v>9.5962727303628231E-2</v>
      </c>
      <c r="V230" s="52">
        <f t="shared" si="190"/>
        <v>1.277296753715373</v>
      </c>
      <c r="W230" s="52">
        <f t="shared" si="191"/>
        <v>15.291970702021683</v>
      </c>
      <c r="X230" s="52">
        <f t="shared" si="192"/>
        <v>118.36549832391719</v>
      </c>
      <c r="Y230" s="52">
        <f t="shared" si="193"/>
        <v>1.0266574351273752</v>
      </c>
      <c r="Z230" s="52">
        <f t="shared" si="194"/>
        <v>1.02</v>
      </c>
      <c r="AA230" s="52">
        <f t="shared" si="195"/>
        <v>1.0233425648726251</v>
      </c>
      <c r="AB230" s="52">
        <f t="shared" si="196"/>
        <v>1.0298678649708752</v>
      </c>
      <c r="AC230" s="52">
        <f t="shared" si="197"/>
        <v>0.5658305922745035</v>
      </c>
      <c r="AD230" s="52">
        <f t="shared" si="198"/>
        <v>0.54946512182325258</v>
      </c>
      <c r="AE230" s="52">
        <f t="shared" si="199"/>
        <v>0.55069470782374685</v>
      </c>
      <c r="AF230" s="52">
        <f t="shared" si="200"/>
        <v>0.39740869296988646</v>
      </c>
      <c r="AG230" s="52">
        <f t="shared" si="201"/>
        <v>0.36</v>
      </c>
      <c r="AH230" s="52">
        <f t="shared" si="202"/>
        <v>0.37870434648494322</v>
      </c>
      <c r="AI230" s="64" t="s">
        <v>152</v>
      </c>
      <c r="AJ230" s="57"/>
      <c r="AK230" s="66"/>
      <c r="AL230" s="45">
        <f t="shared" si="203"/>
        <v>89</v>
      </c>
      <c r="AM230" s="65"/>
      <c r="AN230" s="145" t="e">
        <f>#REF!</f>
        <v>#REF!</v>
      </c>
      <c r="AO230" s="149"/>
      <c r="AP230" s="183"/>
      <c r="AQ230" s="149"/>
      <c r="AR230" s="147">
        <f t="shared" si="204"/>
        <v>1</v>
      </c>
      <c r="AS230">
        <v>0</v>
      </c>
      <c r="AT230">
        <v>0</v>
      </c>
      <c r="AU230">
        <v>3</v>
      </c>
      <c r="AV230">
        <v>3</v>
      </c>
      <c r="AW230">
        <v>2</v>
      </c>
      <c r="AX230">
        <v>2</v>
      </c>
      <c r="AY230" s="229"/>
      <c r="AZ230" s="229"/>
      <c r="BA230" s="229"/>
      <c r="BB230" s="68"/>
      <c r="BC230">
        <v>11</v>
      </c>
      <c r="BD230">
        <v>3</v>
      </c>
      <c r="BE230">
        <v>0</v>
      </c>
      <c r="BF230" s="57">
        <v>2</v>
      </c>
      <c r="BG230" s="57">
        <v>2</v>
      </c>
      <c r="BH230" s="57">
        <v>3</v>
      </c>
      <c r="BI230" s="57">
        <v>11.3</v>
      </c>
      <c r="BJ230" s="189">
        <f t="shared" si="228"/>
        <v>103</v>
      </c>
      <c r="BK230" s="173">
        <f t="shared" si="229"/>
        <v>89</v>
      </c>
      <c r="BL230" s="90">
        <v>13</v>
      </c>
      <c r="BM230" s="69">
        <v>15</v>
      </c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9"/>
      <c r="BY230" s="69"/>
      <c r="BZ230" s="69"/>
      <c r="CA230" s="101"/>
      <c r="CB230" s="100"/>
      <c r="CC230" s="100"/>
      <c r="CD230" s="100"/>
      <c r="CE230" s="100"/>
      <c r="CF230" s="100"/>
      <c r="CG230" s="100"/>
      <c r="CH230" s="100"/>
      <c r="CI230" s="100"/>
      <c r="CJ230" s="100"/>
      <c r="CK230" s="100"/>
      <c r="CL230" s="100"/>
      <c r="CM230" s="69"/>
      <c r="CN230" s="69"/>
      <c r="CO230" s="69"/>
      <c r="CP230" s="90"/>
      <c r="CQ230" s="90"/>
      <c r="CR230" s="69"/>
      <c r="CS230" s="69"/>
      <c r="CT230" s="69"/>
      <c r="CU230" s="69"/>
      <c r="CV230" s="90"/>
      <c r="CW230" s="69"/>
      <c r="CX230" s="69"/>
      <c r="CY230" s="69"/>
      <c r="CZ230" s="69"/>
      <c r="DA230" s="90"/>
      <c r="DB230" s="69"/>
      <c r="DC230" s="69"/>
      <c r="DD230" s="69"/>
      <c r="DE230" s="69"/>
      <c r="DF230" s="131"/>
      <c r="DG230" s="254">
        <f t="shared" si="205"/>
        <v>340</v>
      </c>
      <c r="DH230" s="254" t="str">
        <f t="shared" si="206"/>
        <v>Burn</v>
      </c>
      <c r="DI230" s="254">
        <f t="shared" si="207"/>
        <v>103</v>
      </c>
      <c r="DJ230" s="254">
        <f t="shared" si="208"/>
        <v>89</v>
      </c>
      <c r="DK230" s="121">
        <f t="shared" si="209"/>
        <v>24.655128159000455</v>
      </c>
      <c r="DL230" s="121">
        <f t="shared" si="210"/>
        <v>9.0879067636883963</v>
      </c>
      <c r="DM230" s="121">
        <f t="shared" si="211"/>
        <v>40.47894519971134</v>
      </c>
      <c r="DN230" s="121">
        <f t="shared" si="212"/>
        <v>0.37834884505277305</v>
      </c>
      <c r="DO230" s="121">
        <f t="shared" si="213"/>
        <v>1.3250691075345702</v>
      </c>
      <c r="DP230" s="121">
        <f t="shared" si="214"/>
        <v>0</v>
      </c>
      <c r="DQ230" s="121">
        <f t="shared" si="215"/>
        <v>17.609693934464268</v>
      </c>
      <c r="DR230" s="121">
        <f t="shared" si="216"/>
        <v>0</v>
      </c>
      <c r="DS230" s="121">
        <f t="shared" si="217"/>
        <v>0</v>
      </c>
      <c r="DT230" s="121">
        <f t="shared" si="218"/>
        <v>0</v>
      </c>
      <c r="DU230" s="121">
        <f t="shared" si="219"/>
        <v>0</v>
      </c>
      <c r="DV230" s="122">
        <f t="shared" si="220"/>
        <v>2.5</v>
      </c>
      <c r="DW230" s="157"/>
      <c r="DX230" s="157">
        <f t="shared" si="221"/>
        <v>340</v>
      </c>
      <c r="DY230" s="157">
        <f t="shared" si="182"/>
        <v>13</v>
      </c>
      <c r="DZ230" s="238" t="e">
        <f>#REF!</f>
        <v>#REF!</v>
      </c>
      <c r="EN230" s="50">
        <f t="shared" si="222"/>
        <v>0.15985213414634147</v>
      </c>
      <c r="EO230" s="50">
        <f t="shared" si="223"/>
        <v>0.83460365853658536</v>
      </c>
      <c r="EP230" s="55">
        <f t="shared" si="224"/>
        <v>0</v>
      </c>
      <c r="EQ230" s="50">
        <f>4.656*AR230*(((BL230/2.54)^2)+((BM230/2.54)^2)+((BN230/2.54)^2)+((BO230)/2.54^2)+((BP230/2.54)^2)+((BQ230/2.54)^2)+((BR230/2.54)^2)+((BS230/2.54)^2)+((BT230/2.54)^2)+((BU230/2.54)^2)+((BV230/2.54)^2)+((BW230/2.54)^2)+((BX230/2.54)^2)+((BY230/2.54)^2)+((BZ230/2.54)^2))/(BI230*3.28)</f>
        <v>7.6716622243950292</v>
      </c>
      <c r="ER230" s="50">
        <f>3.492*AR230*((CA230/2.54)^2 + (CB230/2.54)^2 + (CC230/2.54)^2 + (CD230/2.54)^2 + (CE230/2.54)^2 + (CF230/2.54)^2 + (CG230/2.54)^2 +(CH230/2.54)^2 +(CI230/2.54)^2 + (CJ230/2.54)^2 +(CK230/2.54)^2 + (CL230/2.54)^2 +(CM230/2.54)^2 + (CN230/2.54)^2 + (CO230/2.54)^2)/(BI230*3.28)</f>
        <v>0</v>
      </c>
      <c r="ES230" s="50">
        <f t="shared" si="183"/>
        <v>0</v>
      </c>
      <c r="ET230" s="50">
        <f t="shared" si="184"/>
        <v>0</v>
      </c>
      <c r="EU230" s="50">
        <f t="shared" si="185"/>
        <v>0</v>
      </c>
      <c r="EV230" s="56">
        <f t="shared" si="225"/>
        <v>0.99445579268292683</v>
      </c>
      <c r="EW230" s="56">
        <f t="shared" si="226"/>
        <v>7.6716622243950292</v>
      </c>
      <c r="EX230" s="56">
        <f t="shared" si="230"/>
        <v>11.094807671550205</v>
      </c>
      <c r="EY230" s="56">
        <f t="shared" si="231"/>
        <v>4.0895580436597783</v>
      </c>
      <c r="EZ230" s="56">
        <f t="shared" si="227"/>
        <v>8.6661180170779559</v>
      </c>
      <c r="FA230" s="56"/>
      <c r="FB230" s="56"/>
      <c r="FC230" s="56"/>
      <c r="FD230" s="54"/>
    </row>
    <row r="231" spans="1:160" ht="18" customHeight="1">
      <c r="A231" s="6"/>
      <c r="B231">
        <v>340</v>
      </c>
      <c r="C231" s="57" t="s">
        <v>389</v>
      </c>
      <c r="D231">
        <v>104</v>
      </c>
      <c r="E231" s="171">
        <v>2009</v>
      </c>
      <c r="F231">
        <v>13</v>
      </c>
      <c r="G231" s="144">
        <v>11.37592995</v>
      </c>
      <c r="H231" s="144">
        <v>3.2190993449999996</v>
      </c>
      <c r="I231" s="144"/>
      <c r="J231" s="144"/>
      <c r="K231" s="144"/>
      <c r="L231" s="144">
        <v>25.447549049999999</v>
      </c>
      <c r="M231" s="144">
        <v>8.3700077999999998</v>
      </c>
      <c r="N231" s="83"/>
      <c r="O231" s="83"/>
      <c r="P231" s="83"/>
      <c r="Q231" s="230">
        <f t="shared" si="181"/>
        <v>48.412586144999992</v>
      </c>
      <c r="R231" s="52">
        <f t="shared" si="186"/>
        <v>0.84848374551381867</v>
      </c>
      <c r="S231" s="52">
        <f t="shared" si="187"/>
        <v>1.4639474888131905</v>
      </c>
      <c r="T231" s="52">
        <f t="shared" si="188"/>
        <v>1.4415055553820593</v>
      </c>
      <c r="U231" s="52">
        <f t="shared" si="189"/>
        <v>7.7067711377268339E-2</v>
      </c>
      <c r="V231" s="52">
        <f t="shared" si="190"/>
        <v>1.3333820200703514</v>
      </c>
      <c r="W231" s="52">
        <f t="shared" si="191"/>
        <v>13.53212397090071</v>
      </c>
      <c r="X231" s="52">
        <f t="shared" si="192"/>
        <v>102.97761064427021</v>
      </c>
      <c r="Y231" s="52">
        <f t="shared" si="193"/>
        <v>1.0293350697408814</v>
      </c>
      <c r="Z231" s="52">
        <f t="shared" si="194"/>
        <v>1.02</v>
      </c>
      <c r="AA231" s="52">
        <f t="shared" si="195"/>
        <v>1.0259213214326419</v>
      </c>
      <c r="AB231" s="52">
        <f t="shared" si="196"/>
        <v>1.0308227156824614</v>
      </c>
      <c r="AC231" s="52">
        <f t="shared" si="197"/>
        <v>0.57942877410086768</v>
      </c>
      <c r="AD231" s="52">
        <f t="shared" si="198"/>
        <v>0.58198141081355781</v>
      </c>
      <c r="AE231" s="52">
        <f t="shared" si="199"/>
        <v>0.57226735836361298</v>
      </c>
      <c r="AF231" s="52">
        <f t="shared" si="200"/>
        <v>0.36768690884712085</v>
      </c>
      <c r="AG231" s="52">
        <f t="shared" si="201"/>
        <v>0.36</v>
      </c>
      <c r="AH231" s="52">
        <f t="shared" si="202"/>
        <v>0.36384345442356042</v>
      </c>
      <c r="AI231" s="64" t="s">
        <v>152</v>
      </c>
      <c r="AJ231" s="57"/>
      <c r="AK231" s="66"/>
      <c r="AL231" s="45">
        <f t="shared" si="203"/>
        <v>13</v>
      </c>
      <c r="AM231" s="65"/>
      <c r="AN231" s="145" t="e">
        <f>#REF!</f>
        <v>#REF!</v>
      </c>
      <c r="AO231" s="149"/>
      <c r="AP231" s="183"/>
      <c r="AQ231" s="149"/>
      <c r="AR231" s="147">
        <f t="shared" si="204"/>
        <v>1</v>
      </c>
      <c r="AS231">
        <v>0</v>
      </c>
      <c r="AT231">
        <v>1</v>
      </c>
      <c r="AU231">
        <v>1</v>
      </c>
      <c r="AV231">
        <v>0</v>
      </c>
      <c r="AW231">
        <v>0</v>
      </c>
      <c r="AX231">
        <v>0</v>
      </c>
      <c r="AY231" s="229"/>
      <c r="AZ231" s="229"/>
      <c r="BA231" s="229"/>
      <c r="BB231" s="68"/>
      <c r="BC231">
        <v>8</v>
      </c>
      <c r="BD231">
        <v>0</v>
      </c>
      <c r="BE231">
        <v>0</v>
      </c>
      <c r="BF231" s="57">
        <v>2</v>
      </c>
      <c r="BG231" s="57">
        <v>2</v>
      </c>
      <c r="BH231" s="57">
        <v>3</v>
      </c>
      <c r="BI231" s="57">
        <v>11.3</v>
      </c>
      <c r="BJ231" s="189">
        <f t="shared" si="228"/>
        <v>104</v>
      </c>
      <c r="BK231" s="173">
        <f t="shared" si="229"/>
        <v>13</v>
      </c>
      <c r="BL231" s="90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9"/>
      <c r="BY231" s="69"/>
      <c r="BZ231" s="69"/>
      <c r="CA231" s="101"/>
      <c r="CB231" s="100"/>
      <c r="CC231" s="100"/>
      <c r="CD231" s="100"/>
      <c r="CE231" s="100"/>
      <c r="CF231" s="100"/>
      <c r="CG231" s="100"/>
      <c r="CH231" s="100"/>
      <c r="CI231" s="100"/>
      <c r="CJ231" s="100"/>
      <c r="CK231" s="100"/>
      <c r="CL231" s="100"/>
      <c r="CM231" s="69"/>
      <c r="CN231" s="69"/>
      <c r="CO231" s="69"/>
      <c r="CP231" s="90"/>
      <c r="CQ231" s="90"/>
      <c r="CR231" s="69"/>
      <c r="CS231" s="69"/>
      <c r="CT231" s="69"/>
      <c r="CU231" s="69"/>
      <c r="CV231" s="90"/>
      <c r="CW231" s="69"/>
      <c r="CX231" s="69"/>
      <c r="CY231" s="69"/>
      <c r="CZ231" s="69"/>
      <c r="DA231" s="90"/>
      <c r="DB231" s="69"/>
      <c r="DC231" s="69"/>
      <c r="DD231" s="69"/>
      <c r="DE231" s="69"/>
      <c r="DF231" s="131"/>
      <c r="DG231" s="254">
        <f t="shared" si="205"/>
        <v>340</v>
      </c>
      <c r="DH231" s="254" t="str">
        <f t="shared" si="206"/>
        <v>Burn</v>
      </c>
      <c r="DI231" s="254">
        <f t="shared" si="207"/>
        <v>104</v>
      </c>
      <c r="DJ231" s="254">
        <f t="shared" si="208"/>
        <v>13</v>
      </c>
      <c r="DK231" s="121">
        <f t="shared" si="209"/>
        <v>0</v>
      </c>
      <c r="DL231" s="121">
        <f t="shared" si="210"/>
        <v>4.2424187275690937</v>
      </c>
      <c r="DM231" s="121">
        <f t="shared" si="211"/>
        <v>7.2075277769102968</v>
      </c>
      <c r="DN231" s="121">
        <f t="shared" si="212"/>
        <v>0.22688429820551703</v>
      </c>
      <c r="DO231" s="121">
        <f t="shared" si="213"/>
        <v>0</v>
      </c>
      <c r="DP231" s="121">
        <f t="shared" si="214"/>
        <v>0</v>
      </c>
      <c r="DQ231" s="121">
        <f t="shared" si="215"/>
        <v>0</v>
      </c>
      <c r="DR231" s="121">
        <f t="shared" si="216"/>
        <v>0</v>
      </c>
      <c r="DS231" s="121">
        <f t="shared" si="217"/>
        <v>0</v>
      </c>
      <c r="DT231" s="121">
        <f t="shared" si="218"/>
        <v>0</v>
      </c>
      <c r="DU231" s="121">
        <f t="shared" si="219"/>
        <v>0</v>
      </c>
      <c r="DV231" s="122">
        <f t="shared" si="220"/>
        <v>0.5</v>
      </c>
      <c r="DW231" s="157"/>
      <c r="DX231" s="157">
        <f t="shared" si="221"/>
        <v>340</v>
      </c>
      <c r="DY231" s="157">
        <f t="shared" si="182"/>
        <v>60</v>
      </c>
      <c r="DZ231" s="238" t="e">
        <f>#REF!</f>
        <v>#REF!</v>
      </c>
      <c r="EN231" s="50">
        <f t="shared" si="222"/>
        <v>0.11625609756097562</v>
      </c>
      <c r="EO231" s="50">
        <f t="shared" si="223"/>
        <v>0</v>
      </c>
      <c r="EP231" s="55">
        <f t="shared" si="224"/>
        <v>0</v>
      </c>
      <c r="EQ231" s="50">
        <f>4.656*AR231*(((BL231/2.54)^2)+((BM231/2.54)^2)+((BN231/2.54)^2)+((BO231)/2.54^2)+((BP231/2.54)^2)+((BQ231/2.54)^2)+((BR231/2.54)^2)+((BS231/2.54)^2)+((BT231/2.54)^2)+((BU231/2.54)^2)+((BV231/2.54)^2)+((BW231/2.54)^2)+((BX231/2.54)^2)+((BY231/2.54)^2)+((BZ231/2.54)^2))/(BI231*3.28)</f>
        <v>0</v>
      </c>
      <c r="ER231" s="50">
        <f>3.492*AR231*((CA231/2.54)^2 + (CB231/2.54)^2 + (CC231/2.54)^2 + (CD231/2.54)^2 + (CE231/2.54)^2 + (CF231/2.54)^2 + (CG231/2.54)^2 +(CH231/2.54)^2 +(CI231/2.54)^2 + (CJ231/2.54)^2 +(CK231/2.54)^2 + (CL231/2.54)^2 +(CM231/2.54)^2 + (CN231/2.54)^2 + (CO231/2.54)^2)/(BI231*3.28)</f>
        <v>0</v>
      </c>
      <c r="ES231" s="50">
        <f t="shared" si="183"/>
        <v>0</v>
      </c>
      <c r="ET231" s="50">
        <f t="shared" si="184"/>
        <v>0</v>
      </c>
      <c r="EU231" s="50">
        <f t="shared" si="185"/>
        <v>0</v>
      </c>
      <c r="EV231" s="56">
        <f t="shared" si="225"/>
        <v>0.11625609756097562</v>
      </c>
      <c r="EW231" s="56">
        <f t="shared" si="226"/>
        <v>0</v>
      </c>
      <c r="EX231" s="56">
        <f t="shared" si="230"/>
        <v>0</v>
      </c>
      <c r="EY231" s="56">
        <f t="shared" si="231"/>
        <v>1.9090884274060922</v>
      </c>
      <c r="EZ231" s="56">
        <f t="shared" si="227"/>
        <v>0.11625609756097562</v>
      </c>
      <c r="FA231" s="56"/>
      <c r="FB231" s="56"/>
      <c r="FC231" s="56"/>
      <c r="FD231" s="54"/>
    </row>
    <row r="232" spans="1:160" ht="18" customHeight="1">
      <c r="A232" s="6"/>
      <c r="B232">
        <v>340</v>
      </c>
      <c r="C232" s="57" t="s">
        <v>389</v>
      </c>
      <c r="D232">
        <v>104</v>
      </c>
      <c r="E232" s="171">
        <v>2009</v>
      </c>
      <c r="F232">
        <v>60</v>
      </c>
      <c r="G232" s="144">
        <v>11.37592995</v>
      </c>
      <c r="H232" s="144">
        <v>3.2190993449999996</v>
      </c>
      <c r="I232" s="144"/>
      <c r="J232" s="144"/>
      <c r="K232" s="144"/>
      <c r="L232" s="144">
        <v>25.447549049999999</v>
      </c>
      <c r="M232" s="144">
        <v>8.3700077999999998</v>
      </c>
      <c r="N232" s="83"/>
      <c r="O232" s="83"/>
      <c r="P232" s="83"/>
      <c r="Q232" s="230">
        <f t="shared" si="181"/>
        <v>48.412586144999992</v>
      </c>
      <c r="R232" s="52">
        <f t="shared" si="186"/>
        <v>0.84848374551381867</v>
      </c>
      <c r="S232" s="52">
        <f t="shared" si="187"/>
        <v>1.4639474888131905</v>
      </c>
      <c r="T232" s="52">
        <f t="shared" si="188"/>
        <v>1.4415055553820593</v>
      </c>
      <c r="U232" s="52">
        <f t="shared" si="189"/>
        <v>7.7067711377268339E-2</v>
      </c>
      <c r="V232" s="52">
        <f t="shared" si="190"/>
        <v>1.3333820200703514</v>
      </c>
      <c r="W232" s="52">
        <f t="shared" si="191"/>
        <v>13.53212397090071</v>
      </c>
      <c r="X232" s="52">
        <f t="shared" si="192"/>
        <v>102.97761064427021</v>
      </c>
      <c r="Y232" s="52">
        <f t="shared" si="193"/>
        <v>1.0293350697408814</v>
      </c>
      <c r="Z232" s="52">
        <f t="shared" si="194"/>
        <v>1.02</v>
      </c>
      <c r="AA232" s="52">
        <f t="shared" si="195"/>
        <v>1.0259213214326419</v>
      </c>
      <c r="AB232" s="52">
        <f t="shared" si="196"/>
        <v>1.0308227156824614</v>
      </c>
      <c r="AC232" s="52">
        <f t="shared" si="197"/>
        <v>0.57942877410086768</v>
      </c>
      <c r="AD232" s="52">
        <f t="shared" si="198"/>
        <v>0.58198141081355781</v>
      </c>
      <c r="AE232" s="52">
        <f t="shared" si="199"/>
        <v>0.57226735836361298</v>
      </c>
      <c r="AF232" s="52">
        <f t="shared" si="200"/>
        <v>0.36768690884712085</v>
      </c>
      <c r="AG232" s="52">
        <f t="shared" si="201"/>
        <v>0.36</v>
      </c>
      <c r="AH232" s="52">
        <f t="shared" si="202"/>
        <v>0.36384345442356042</v>
      </c>
      <c r="AI232" s="64" t="s">
        <v>152</v>
      </c>
      <c r="AJ232" s="63"/>
      <c r="AK232" s="63"/>
      <c r="AL232" s="45">
        <f t="shared" si="203"/>
        <v>60</v>
      </c>
      <c r="AM232" s="65"/>
      <c r="AN232" s="145" t="e">
        <f>#REF!</f>
        <v>#REF!</v>
      </c>
      <c r="AO232" s="149"/>
      <c r="AP232" s="183"/>
      <c r="AQ232" s="149"/>
      <c r="AR232" s="147">
        <f t="shared" si="204"/>
        <v>1</v>
      </c>
      <c r="AS232">
        <v>0</v>
      </c>
      <c r="AT232">
        <v>1</v>
      </c>
      <c r="AU232">
        <v>1</v>
      </c>
      <c r="AV232">
        <v>0</v>
      </c>
      <c r="AW232">
        <v>0</v>
      </c>
      <c r="AX232">
        <v>4</v>
      </c>
      <c r="AY232" s="229"/>
      <c r="AZ232" s="229"/>
      <c r="BA232" s="229"/>
      <c r="BB232" s="63"/>
      <c r="BC232">
        <v>11</v>
      </c>
      <c r="BD232">
        <v>1</v>
      </c>
      <c r="BE232">
        <v>0</v>
      </c>
      <c r="BF232" s="57">
        <v>2</v>
      </c>
      <c r="BG232" s="57">
        <v>2</v>
      </c>
      <c r="BH232" s="57">
        <v>3</v>
      </c>
      <c r="BI232" s="57">
        <v>11.3</v>
      </c>
      <c r="BJ232" s="189">
        <f t="shared" si="228"/>
        <v>104</v>
      </c>
      <c r="BK232" s="173">
        <f t="shared" si="229"/>
        <v>60</v>
      </c>
      <c r="BL232" s="88"/>
      <c r="BM232" s="63"/>
      <c r="BN232" s="63"/>
      <c r="BO232" s="63"/>
      <c r="BP232" s="63"/>
      <c r="BQ232" s="63"/>
      <c r="BR232" s="63"/>
      <c r="BS232" s="63"/>
      <c r="BT232" s="63"/>
      <c r="BU232" s="63"/>
      <c r="BV232" s="63"/>
      <c r="BW232" s="63"/>
      <c r="BX232" s="63"/>
      <c r="BY232" s="63"/>
      <c r="BZ232" s="63"/>
      <c r="CA232" s="95">
        <v>8</v>
      </c>
      <c r="CB232" s="94"/>
      <c r="CC232" s="94"/>
      <c r="CD232" s="94"/>
      <c r="CE232" s="94"/>
      <c r="CF232" s="94"/>
      <c r="CG232" s="94"/>
      <c r="CH232" s="94"/>
      <c r="CI232" s="94"/>
      <c r="CJ232" s="94"/>
      <c r="CK232" s="94"/>
      <c r="CL232" s="94"/>
      <c r="CM232" s="63"/>
      <c r="CN232" s="63"/>
      <c r="CO232" s="63"/>
      <c r="CP232" s="88"/>
      <c r="CQ232" s="88"/>
      <c r="CR232" s="63"/>
      <c r="CS232" s="63"/>
      <c r="CT232" s="63"/>
      <c r="CU232" s="63"/>
      <c r="CV232" s="88"/>
      <c r="CW232" s="63"/>
      <c r="CX232" s="63"/>
      <c r="CY232" s="63"/>
      <c r="CZ232" s="63"/>
      <c r="DA232" s="88"/>
      <c r="DB232" s="63"/>
      <c r="DC232" s="63"/>
      <c r="DD232" s="63"/>
      <c r="DE232" s="63"/>
      <c r="DF232" s="131"/>
      <c r="DG232" s="254">
        <f t="shared" si="205"/>
        <v>340</v>
      </c>
      <c r="DH232" s="254" t="str">
        <f t="shared" si="206"/>
        <v>Burn</v>
      </c>
      <c r="DI232" s="254">
        <f t="shared" si="207"/>
        <v>104</v>
      </c>
      <c r="DJ232" s="254">
        <f t="shared" si="208"/>
        <v>60</v>
      </c>
      <c r="DK232" s="121">
        <f t="shared" si="209"/>
        <v>0</v>
      </c>
      <c r="DL232" s="121">
        <f t="shared" si="210"/>
        <v>4.2424187275690937</v>
      </c>
      <c r="DM232" s="121">
        <f t="shared" si="211"/>
        <v>7.2075277769102968</v>
      </c>
      <c r="DN232" s="121">
        <f t="shared" si="212"/>
        <v>0.31196591003258589</v>
      </c>
      <c r="DO232" s="121">
        <f t="shared" si="213"/>
        <v>0.48837007364973606</v>
      </c>
      <c r="DP232" s="121">
        <f t="shared" si="214"/>
        <v>0</v>
      </c>
      <c r="DQ232" s="121">
        <f t="shared" si="215"/>
        <v>0</v>
      </c>
      <c r="DR232" s="121">
        <f t="shared" si="216"/>
        <v>2.5936010376766108</v>
      </c>
      <c r="DS232" s="121">
        <f t="shared" si="217"/>
        <v>0</v>
      </c>
      <c r="DT232" s="121">
        <f t="shared" si="218"/>
        <v>0</v>
      </c>
      <c r="DU232" s="121">
        <f t="shared" si="219"/>
        <v>0</v>
      </c>
      <c r="DV232" s="122">
        <f t="shared" si="220"/>
        <v>2.5</v>
      </c>
      <c r="DW232" s="157"/>
      <c r="DX232" s="157">
        <f t="shared" si="221"/>
        <v>340</v>
      </c>
      <c r="DY232" s="157">
        <f t="shared" si="182"/>
        <v>7</v>
      </c>
      <c r="DZ232" s="238" t="e">
        <f>#REF!</f>
        <v>#REF!</v>
      </c>
      <c r="EN232" s="50"/>
      <c r="EO232" s="50"/>
      <c r="EP232" s="55"/>
      <c r="EQ232" s="50"/>
      <c r="ER232" s="50"/>
      <c r="ES232" s="50">
        <f t="shared" si="183"/>
        <v>0</v>
      </c>
      <c r="ET232" s="50">
        <f t="shared" si="184"/>
        <v>0</v>
      </c>
      <c r="EU232" s="50">
        <f t="shared" si="185"/>
        <v>0</v>
      </c>
      <c r="EV232" s="56"/>
      <c r="EW232" s="56"/>
      <c r="EX232" s="56">
        <f t="shared" si="230"/>
        <v>0</v>
      </c>
      <c r="EY232" s="56">
        <f t="shared" si="231"/>
        <v>1.9090884274060922</v>
      </c>
      <c r="EZ232" s="56"/>
      <c r="FA232" s="56"/>
      <c r="FB232" s="56"/>
      <c r="FC232" s="56"/>
      <c r="FD232" s="54"/>
    </row>
    <row r="233" spans="1:160" ht="18" customHeight="1">
      <c r="A233" s="6"/>
      <c r="B233">
        <v>340</v>
      </c>
      <c r="C233" s="57" t="s">
        <v>389</v>
      </c>
      <c r="D233">
        <v>108</v>
      </c>
      <c r="E233" s="171">
        <v>2009</v>
      </c>
      <c r="F233">
        <v>7</v>
      </c>
      <c r="G233" s="144">
        <v>16.79998089</v>
      </c>
      <c r="H233" s="144">
        <v>19.212926040000003</v>
      </c>
      <c r="I233" s="144"/>
      <c r="J233" s="144"/>
      <c r="K233" s="144"/>
      <c r="L233" s="144"/>
      <c r="M233" s="144">
        <v>12.62440179</v>
      </c>
      <c r="N233" s="83"/>
      <c r="O233" s="83"/>
      <c r="P233" s="83"/>
      <c r="Q233" s="230">
        <f t="shared" si="181"/>
        <v>48.63730872</v>
      </c>
      <c r="R233" s="52">
        <f t="shared" si="186"/>
        <v>0.96095636541852636</v>
      </c>
      <c r="S233" s="52">
        <f t="shared" si="187"/>
        <v>1.6402372446178395</v>
      </c>
      <c r="T233" s="52">
        <f t="shared" si="188"/>
        <v>1.6218394782226759</v>
      </c>
      <c r="U233" s="52">
        <f t="shared" si="189"/>
        <v>9.4332728317949588E-2</v>
      </c>
      <c r="V233" s="52">
        <f t="shared" si="190"/>
        <v>1.2740653158244897</v>
      </c>
      <c r="W233" s="52">
        <f t="shared" si="191"/>
        <v>15.738177953648503</v>
      </c>
      <c r="X233" s="52">
        <f t="shared" si="192"/>
        <v>115.60733539436886</v>
      </c>
      <c r="Y233" s="52">
        <f t="shared" si="193"/>
        <v>1.026049755517805</v>
      </c>
      <c r="Z233" s="52">
        <f t="shared" si="194"/>
        <v>1.02</v>
      </c>
      <c r="AA233" s="52">
        <f t="shared" si="195"/>
        <v>1.0239502444821953</v>
      </c>
      <c r="AB233" s="52">
        <f t="shared" si="196"/>
        <v>1.0323468433699143</v>
      </c>
      <c r="AC233" s="52">
        <f t="shared" si="197"/>
        <v>0.56667957168786376</v>
      </c>
      <c r="AD233" s="52">
        <f t="shared" si="198"/>
        <v>0.54778686287681588</v>
      </c>
      <c r="AE233" s="52">
        <f t="shared" si="199"/>
        <v>0.55171702719985538</v>
      </c>
      <c r="AF233" s="52">
        <f t="shared" si="200"/>
        <v>0.39448651472383528</v>
      </c>
      <c r="AG233" s="52">
        <f t="shared" si="201"/>
        <v>0.36</v>
      </c>
      <c r="AH233" s="52">
        <f t="shared" si="202"/>
        <v>0.37724325736191766</v>
      </c>
      <c r="AI233" s="64" t="s">
        <v>152</v>
      </c>
      <c r="AJ233" s="63"/>
      <c r="AK233" s="63"/>
      <c r="AL233" s="45">
        <f t="shared" si="203"/>
        <v>7</v>
      </c>
      <c r="AM233" s="65"/>
      <c r="AN233" s="145" t="e">
        <f>#REF!</f>
        <v>#REF!</v>
      </c>
      <c r="AO233" s="149"/>
      <c r="AP233" s="183"/>
      <c r="AQ233" s="149"/>
      <c r="AR233" s="147">
        <f t="shared" si="204"/>
        <v>1</v>
      </c>
      <c r="AS233">
        <v>0</v>
      </c>
      <c r="AT233">
        <v>0</v>
      </c>
      <c r="AU233">
        <v>44</v>
      </c>
      <c r="AV233">
        <v>0</v>
      </c>
      <c r="AW233">
        <v>0</v>
      </c>
      <c r="AX233">
        <v>0</v>
      </c>
      <c r="AY233" s="229"/>
      <c r="AZ233" s="229"/>
      <c r="BA233" s="229"/>
      <c r="BB233" s="63"/>
      <c r="BC233">
        <v>78</v>
      </c>
      <c r="BD233">
        <v>22</v>
      </c>
      <c r="BE233">
        <v>0</v>
      </c>
      <c r="BF233" s="57">
        <v>2</v>
      </c>
      <c r="BG233" s="57">
        <v>2</v>
      </c>
      <c r="BH233" s="57">
        <v>3</v>
      </c>
      <c r="BI233" s="57">
        <v>11.3</v>
      </c>
      <c r="BJ233" s="189">
        <f t="shared" si="228"/>
        <v>108</v>
      </c>
      <c r="BK233" s="173">
        <f t="shared" si="229"/>
        <v>7</v>
      </c>
      <c r="BL233" s="88"/>
      <c r="BM233" s="63"/>
      <c r="BN233" s="63"/>
      <c r="BO233" s="63"/>
      <c r="BP233" s="63"/>
      <c r="BQ233" s="63"/>
      <c r="BR233" s="63"/>
      <c r="BS233" s="63"/>
      <c r="BT233" s="63"/>
      <c r="BU233" s="63"/>
      <c r="BV233" s="63"/>
      <c r="BW233" s="63"/>
      <c r="BX233" s="63"/>
      <c r="BY233" s="63"/>
      <c r="BZ233" s="63"/>
      <c r="CA233" s="95"/>
      <c r="CB233" s="94"/>
      <c r="CC233" s="94"/>
      <c r="CD233" s="94"/>
      <c r="CE233" s="94"/>
      <c r="CF233" s="94"/>
      <c r="CG233" s="94"/>
      <c r="CH233" s="94"/>
      <c r="CI233" s="94"/>
      <c r="CJ233" s="94"/>
      <c r="CK233" s="94"/>
      <c r="CL233" s="94"/>
      <c r="CM233" s="63"/>
      <c r="CN233" s="63"/>
      <c r="CO233" s="63"/>
      <c r="CP233" s="88"/>
      <c r="CQ233" s="88"/>
      <c r="CR233" s="63"/>
      <c r="CS233" s="63"/>
      <c r="CT233" s="63"/>
      <c r="CU233" s="63"/>
      <c r="CV233" s="88"/>
      <c r="CW233" s="63"/>
      <c r="CX233" s="63"/>
      <c r="CY233" s="63"/>
      <c r="CZ233" s="63"/>
      <c r="DA233" s="88"/>
      <c r="DB233" s="63"/>
      <c r="DC233" s="63"/>
      <c r="DD233" s="63"/>
      <c r="DE233" s="63"/>
      <c r="DF233" s="131"/>
      <c r="DG233" s="254">
        <f t="shared" si="205"/>
        <v>340</v>
      </c>
      <c r="DH233" s="254" t="str">
        <f t="shared" si="206"/>
        <v>Burn</v>
      </c>
      <c r="DI233" s="254">
        <f t="shared" si="207"/>
        <v>108</v>
      </c>
      <c r="DJ233" s="254">
        <f t="shared" si="208"/>
        <v>7</v>
      </c>
      <c r="DK233" s="121">
        <f t="shared" si="209"/>
        <v>0</v>
      </c>
      <c r="DL233" s="121">
        <f t="shared" si="210"/>
        <v>0</v>
      </c>
      <c r="DM233" s="121">
        <f t="shared" si="211"/>
        <v>0</v>
      </c>
      <c r="DN233" s="121">
        <f t="shared" si="212"/>
        <v>2.639660905245433</v>
      </c>
      <c r="DO233" s="121">
        <f t="shared" si="213"/>
        <v>9.6629853765949463</v>
      </c>
      <c r="DP233" s="121">
        <f t="shared" si="214"/>
        <v>0</v>
      </c>
      <c r="DQ233" s="121">
        <f t="shared" si="215"/>
        <v>0</v>
      </c>
      <c r="DR233" s="121">
        <f t="shared" si="216"/>
        <v>0</v>
      </c>
      <c r="DS233" s="121">
        <f t="shared" si="217"/>
        <v>0</v>
      </c>
      <c r="DT233" s="121">
        <f t="shared" si="218"/>
        <v>0</v>
      </c>
      <c r="DU233" s="121">
        <f t="shared" si="219"/>
        <v>0</v>
      </c>
      <c r="DV233" s="122">
        <f t="shared" si="220"/>
        <v>22</v>
      </c>
      <c r="DW233" s="157"/>
      <c r="DX233" s="157">
        <f t="shared" si="221"/>
        <v>340</v>
      </c>
      <c r="DY233" s="157">
        <f t="shared" si="182"/>
        <v>80</v>
      </c>
      <c r="DZ233" s="238" t="e">
        <f>#REF!</f>
        <v>#REF!</v>
      </c>
      <c r="EN233" s="50">
        <f t="shared" si="222"/>
        <v>1.1334969512195123</v>
      </c>
      <c r="EO233" s="50">
        <f t="shared" si="223"/>
        <v>6.1204268292682924</v>
      </c>
      <c r="EP233" s="55">
        <f t="shared" si="224"/>
        <v>0</v>
      </c>
      <c r="EQ233" s="50">
        <f>4.656*AR233*(((BL233/2.54)^2)+((BM233/2.54)^2)+((BN233/2.54)^2)+((BO233)/2.54^2)+((BP233/2.54)^2)+((BQ233/2.54)^2)+((BR233/2.54)^2)+((BS233/2.54)^2)+((BT233/2.54)^2)+((BU233/2.54)^2)+((BV233/2.54)^2)+((BW233/2.54)^2)+((BX233/2.54)^2)+((BY233/2.54)^2)+((BZ233/2.54)^2))/(BI233*3.28)</f>
        <v>0</v>
      </c>
      <c r="ER233" s="50">
        <f>3.492*AR233*((CA233/2.54)^2 + (CB233/2.54)^2 + (CC233/2.54)^2 + (CD233/2.54)^2 + (CE233/2.54)^2 + (CF233/2.54)^2 + (CG233/2.54)^2 +(CH233/2.54)^2 +(CI233/2.54)^2 + (CJ233/2.54)^2 +(CK233/2.54)^2 + (CL233/2.54)^2 +(CM233/2.54)^2 + (CN233/2.54)^2 + (CO233/2.54)^2)/(BI233*3.28)</f>
        <v>0</v>
      </c>
      <c r="ES233" s="50">
        <f t="shared" si="183"/>
        <v>0</v>
      </c>
      <c r="ET233" s="50">
        <f t="shared" si="184"/>
        <v>0</v>
      </c>
      <c r="EU233" s="50">
        <f t="shared" si="185"/>
        <v>0</v>
      </c>
      <c r="EV233" s="56">
        <f t="shared" si="225"/>
        <v>7.2539237804878045</v>
      </c>
      <c r="EW233" s="56">
        <f t="shared" si="226"/>
        <v>0</v>
      </c>
      <c r="EX233" s="56">
        <f t="shared" si="230"/>
        <v>0</v>
      </c>
      <c r="EY233" s="56">
        <f t="shared" si="231"/>
        <v>0</v>
      </c>
      <c r="EZ233" s="56">
        <f t="shared" si="227"/>
        <v>7.2539237804878045</v>
      </c>
      <c r="FA233" s="56"/>
      <c r="FB233" s="56"/>
      <c r="FC233" s="56"/>
      <c r="FD233" s="54"/>
    </row>
    <row r="234" spans="1:160" ht="18" customHeight="1">
      <c r="A234" s="6"/>
      <c r="B234">
        <v>340</v>
      </c>
      <c r="C234" s="57" t="s">
        <v>389</v>
      </c>
      <c r="D234">
        <v>108</v>
      </c>
      <c r="E234" s="171">
        <v>2009</v>
      </c>
      <c r="F234">
        <v>80</v>
      </c>
      <c r="G234" s="144">
        <v>16.79998089</v>
      </c>
      <c r="H234" s="144">
        <v>19.212926040000003</v>
      </c>
      <c r="I234" s="144"/>
      <c r="J234" s="144"/>
      <c r="K234" s="144"/>
      <c r="L234" s="144"/>
      <c r="M234" s="144">
        <v>12.62440179</v>
      </c>
      <c r="N234" s="83"/>
      <c r="O234" s="83"/>
      <c r="P234" s="83"/>
      <c r="Q234" s="230">
        <f t="shared" si="181"/>
        <v>48.63730872</v>
      </c>
      <c r="R234" s="52">
        <f t="shared" si="186"/>
        <v>0.96095636541852636</v>
      </c>
      <c r="S234" s="52">
        <f t="shared" si="187"/>
        <v>1.6402372446178395</v>
      </c>
      <c r="T234" s="52">
        <f t="shared" si="188"/>
        <v>1.6218394782226759</v>
      </c>
      <c r="U234" s="52">
        <f t="shared" si="189"/>
        <v>9.4332728317949588E-2</v>
      </c>
      <c r="V234" s="52">
        <f t="shared" si="190"/>
        <v>1.2740653158244897</v>
      </c>
      <c r="W234" s="52">
        <f t="shared" si="191"/>
        <v>15.738177953648503</v>
      </c>
      <c r="X234" s="52">
        <f t="shared" si="192"/>
        <v>115.60733539436886</v>
      </c>
      <c r="Y234" s="52">
        <f t="shared" si="193"/>
        <v>1.026049755517805</v>
      </c>
      <c r="Z234" s="52">
        <f t="shared" si="194"/>
        <v>1.02</v>
      </c>
      <c r="AA234" s="52">
        <f t="shared" si="195"/>
        <v>1.0239502444821953</v>
      </c>
      <c r="AB234" s="52">
        <f t="shared" si="196"/>
        <v>1.0323468433699143</v>
      </c>
      <c r="AC234" s="52">
        <f t="shared" si="197"/>
        <v>0.56667957168786376</v>
      </c>
      <c r="AD234" s="52">
        <f t="shared" si="198"/>
        <v>0.54778686287681588</v>
      </c>
      <c r="AE234" s="52">
        <f t="shared" si="199"/>
        <v>0.55171702719985538</v>
      </c>
      <c r="AF234" s="52">
        <f t="shared" si="200"/>
        <v>0.39448651472383528</v>
      </c>
      <c r="AG234" s="52">
        <f t="shared" si="201"/>
        <v>0.36</v>
      </c>
      <c r="AH234" s="52">
        <f t="shared" si="202"/>
        <v>0.37724325736191766</v>
      </c>
      <c r="AI234" s="64" t="s">
        <v>152</v>
      </c>
      <c r="AJ234" s="63"/>
      <c r="AK234" s="63"/>
      <c r="AL234" s="45">
        <f t="shared" si="203"/>
        <v>80</v>
      </c>
      <c r="AM234" s="65"/>
      <c r="AN234" s="145" t="e">
        <f>#REF!</f>
        <v>#REF!</v>
      </c>
      <c r="AO234" s="149"/>
      <c r="AP234" s="183"/>
      <c r="AQ234" s="149"/>
      <c r="AR234" s="147">
        <f t="shared" si="204"/>
        <v>1</v>
      </c>
      <c r="AS234">
        <v>0</v>
      </c>
      <c r="AT234">
        <v>3</v>
      </c>
      <c r="AU234">
        <v>105</v>
      </c>
      <c r="AV234">
        <v>0</v>
      </c>
      <c r="AW234">
        <v>5</v>
      </c>
      <c r="AX234">
        <v>5</v>
      </c>
      <c r="AY234" s="229"/>
      <c r="AZ234" s="229"/>
      <c r="BA234" s="229"/>
      <c r="BB234" s="63"/>
      <c r="BC234">
        <v>26</v>
      </c>
      <c r="BD234">
        <v>4</v>
      </c>
      <c r="BE234">
        <v>2</v>
      </c>
      <c r="BF234" s="57">
        <v>2</v>
      </c>
      <c r="BG234" s="57">
        <v>2</v>
      </c>
      <c r="BH234" s="57">
        <v>3</v>
      </c>
      <c r="BI234" s="57">
        <v>11.3</v>
      </c>
      <c r="BJ234" s="189">
        <f t="shared" si="228"/>
        <v>108</v>
      </c>
      <c r="BK234" s="173">
        <f t="shared" si="229"/>
        <v>80</v>
      </c>
      <c r="BL234" s="88"/>
      <c r="BM234" s="63"/>
      <c r="BN234" s="63"/>
      <c r="BO234" s="63"/>
      <c r="BP234" s="63"/>
      <c r="BQ234" s="63"/>
      <c r="BR234" s="63"/>
      <c r="BS234" s="63"/>
      <c r="BT234" s="63"/>
      <c r="BU234" s="63"/>
      <c r="BV234" s="63"/>
      <c r="BW234" s="63"/>
      <c r="BX234" s="63"/>
      <c r="BY234" s="63"/>
      <c r="BZ234" s="63"/>
      <c r="CA234" s="95"/>
      <c r="CB234" s="94"/>
      <c r="CC234" s="94"/>
      <c r="CD234" s="94"/>
      <c r="CE234" s="94"/>
      <c r="CF234" s="94"/>
      <c r="CG234" s="94"/>
      <c r="CH234" s="94"/>
      <c r="CI234" s="94"/>
      <c r="CJ234" s="94"/>
      <c r="CK234" s="94"/>
      <c r="CL234" s="94"/>
      <c r="CM234" s="63"/>
      <c r="CN234" s="63"/>
      <c r="CO234" s="63"/>
      <c r="CP234" s="88"/>
      <c r="CQ234" s="88"/>
      <c r="CR234" s="63"/>
      <c r="CS234" s="63"/>
      <c r="CT234" s="63"/>
      <c r="CU234" s="63"/>
      <c r="CV234" s="88"/>
      <c r="CW234" s="63"/>
      <c r="CX234" s="63"/>
      <c r="CY234" s="63"/>
      <c r="CZ234" s="63"/>
      <c r="DA234" s="88"/>
      <c r="DB234" s="63"/>
      <c r="DC234" s="63"/>
      <c r="DD234" s="63"/>
      <c r="DE234" s="63"/>
      <c r="DF234" s="131"/>
      <c r="DG234" s="254">
        <f t="shared" si="205"/>
        <v>340</v>
      </c>
      <c r="DH234" s="254" t="str">
        <f t="shared" si="206"/>
        <v>Burn</v>
      </c>
      <c r="DI234" s="254">
        <f t="shared" si="207"/>
        <v>108</v>
      </c>
      <c r="DJ234" s="254">
        <f t="shared" si="208"/>
        <v>80</v>
      </c>
      <c r="DK234" s="121">
        <f t="shared" si="209"/>
        <v>0</v>
      </c>
      <c r="DL234" s="121">
        <f t="shared" si="210"/>
        <v>38.438254616741055</v>
      </c>
      <c r="DM234" s="121">
        <f t="shared" si="211"/>
        <v>64.873579128907039</v>
      </c>
      <c r="DN234" s="121">
        <f t="shared" si="212"/>
        <v>0.87988696841514435</v>
      </c>
      <c r="DO234" s="121">
        <f t="shared" si="213"/>
        <v>1.756906432108172</v>
      </c>
      <c r="DP234" s="121">
        <f t="shared" si="214"/>
        <v>7.314313886972486</v>
      </c>
      <c r="DQ234" s="121">
        <f t="shared" si="215"/>
        <v>0</v>
      </c>
      <c r="DR234" s="121">
        <f t="shared" si="216"/>
        <v>0</v>
      </c>
      <c r="DS234" s="121">
        <f t="shared" si="217"/>
        <v>0</v>
      </c>
      <c r="DT234" s="121">
        <f t="shared" si="218"/>
        <v>0</v>
      </c>
      <c r="DU234" s="121">
        <f t="shared" si="219"/>
        <v>0</v>
      </c>
      <c r="DV234" s="122">
        <f t="shared" si="220"/>
        <v>55</v>
      </c>
      <c r="DW234" s="157"/>
      <c r="DX234" s="157">
        <f t="shared" si="221"/>
        <v>340</v>
      </c>
      <c r="DY234" s="157">
        <f t="shared" si="182"/>
        <v>103</v>
      </c>
      <c r="DZ234" s="238" t="e">
        <f>#REF!</f>
        <v>#REF!</v>
      </c>
      <c r="EN234" s="50">
        <f t="shared" si="222"/>
        <v>0.37783231707317078</v>
      </c>
      <c r="EO234" s="50">
        <f t="shared" si="223"/>
        <v>1.1128048780487805</v>
      </c>
      <c r="EP234" s="55">
        <f t="shared" si="224"/>
        <v>2.9512195121951219</v>
      </c>
      <c r="EQ234" s="50">
        <f>4.656*AR234*(((BL234/2.54)^2)+((BM234/2.54)^2)+((BN234/2.54)^2)+((BO234)/2.54^2)+((BP234/2.54)^2)+((BQ234/2.54)^2)+((BR234/2.54)^2)+((BS234/2.54)^2)+((BT234/2.54)^2)+((BU234/2.54)^2)+((BV234/2.54)^2)+((BW234/2.54)^2)+((BX234/2.54)^2)+((BY234/2.54)^2)+((BZ234/2.54)^2))/(BI234*3.28)</f>
        <v>0</v>
      </c>
      <c r="ER234" s="50">
        <f>3.492*AR234*((CA234/2.54)^2 + (CB234/2.54)^2 + (CC234/2.54)^2 + (CD234/2.54)^2 + (CE234/2.54)^2 + (CF234/2.54)^2 + (CG234/2.54)^2 +(CH234/2.54)^2 +(CI234/2.54)^2 + (CJ234/2.54)^2 +(CK234/2.54)^2 + (CL234/2.54)^2 +(CM234/2.54)^2 + (CN234/2.54)^2 + (CO234/2.54)^2)/(BI234*3.28)</f>
        <v>0</v>
      </c>
      <c r="ES234" s="50">
        <f t="shared" si="183"/>
        <v>0</v>
      </c>
      <c r="ET234" s="50">
        <f t="shared" si="184"/>
        <v>0</v>
      </c>
      <c r="EU234" s="50">
        <f t="shared" si="185"/>
        <v>0</v>
      </c>
      <c r="EV234" s="56">
        <f t="shared" si="225"/>
        <v>4.4418567073170729</v>
      </c>
      <c r="EW234" s="56">
        <f t="shared" si="226"/>
        <v>0</v>
      </c>
      <c r="EX234" s="56">
        <f t="shared" si="230"/>
        <v>0</v>
      </c>
      <c r="EY234" s="56">
        <f t="shared" si="231"/>
        <v>17.297214577533474</v>
      </c>
      <c r="EZ234" s="56">
        <f t="shared" si="227"/>
        <v>4.4418567073170729</v>
      </c>
      <c r="FA234" s="56"/>
      <c r="FB234" s="56"/>
      <c r="FC234" s="56"/>
      <c r="FD234" s="54"/>
    </row>
    <row r="235" spans="1:160" ht="18" customHeight="1">
      <c r="A235" s="6"/>
      <c r="B235">
        <v>340</v>
      </c>
      <c r="C235" s="57" t="s">
        <v>389</v>
      </c>
      <c r="D235">
        <v>109</v>
      </c>
      <c r="E235" s="171">
        <v>2009</v>
      </c>
      <c r="F235">
        <v>103</v>
      </c>
      <c r="G235" s="144">
        <v>8.0256884400000015</v>
      </c>
      <c r="H235" s="144">
        <v>5.9306339399999999</v>
      </c>
      <c r="I235" s="144"/>
      <c r="J235" s="144"/>
      <c r="K235" s="144">
        <v>7.4990777399999997</v>
      </c>
      <c r="L235" s="144">
        <v>11.379660600000001</v>
      </c>
      <c r="M235" s="144">
        <v>5.5108376400000001</v>
      </c>
      <c r="N235" s="83"/>
      <c r="O235" s="83"/>
      <c r="P235" s="83"/>
      <c r="Q235" s="230">
        <f t="shared" si="181"/>
        <v>38.34589836</v>
      </c>
      <c r="R235" s="52">
        <f t="shared" si="186"/>
        <v>0.77965752077897088</v>
      </c>
      <c r="S235" s="52">
        <f t="shared" si="187"/>
        <v>1.4938821241453895</v>
      </c>
      <c r="T235" s="52">
        <f t="shared" si="188"/>
        <v>1.4452023066808131</v>
      </c>
      <c r="U235" s="52">
        <f t="shared" si="189"/>
        <v>0.11069450304567073</v>
      </c>
      <c r="V235" s="52">
        <f t="shared" si="190"/>
        <v>1.362105445339735</v>
      </c>
      <c r="W235" s="52">
        <f t="shared" si="191"/>
        <v>15.374356497089511</v>
      </c>
      <c r="X235" s="52">
        <f t="shared" si="192"/>
        <v>104.5564678207581</v>
      </c>
      <c r="Y235" s="52">
        <f t="shared" si="193"/>
        <v>1.0264977449337818</v>
      </c>
      <c r="Z235" s="52">
        <f t="shared" si="194"/>
        <v>1.0219556401233834</v>
      </c>
      <c r="AA235" s="52">
        <f t="shared" si="195"/>
        <v>1.0245142493148778</v>
      </c>
      <c r="AB235" s="52">
        <f t="shared" si="196"/>
        <v>1.0280731165793453</v>
      </c>
      <c r="AC235" s="52">
        <f t="shared" si="197"/>
        <v>0.57115010425328838</v>
      </c>
      <c r="AD235" s="52">
        <f t="shared" si="198"/>
        <v>0.56899613709819485</v>
      </c>
      <c r="AE235" s="52">
        <f t="shared" si="199"/>
        <v>0.54949272275179539</v>
      </c>
      <c r="AF235" s="52">
        <f t="shared" si="200"/>
        <v>0.38002463982434653</v>
      </c>
      <c r="AG235" s="52">
        <f t="shared" si="201"/>
        <v>0.36</v>
      </c>
      <c r="AH235" s="52">
        <f t="shared" si="202"/>
        <v>0.37001231991217326</v>
      </c>
      <c r="AI235" s="64" t="s">
        <v>152</v>
      </c>
      <c r="AJ235" s="63"/>
      <c r="AK235" s="63"/>
      <c r="AL235" s="45">
        <f t="shared" si="203"/>
        <v>103</v>
      </c>
      <c r="AM235" s="65"/>
      <c r="AN235" s="145" t="e">
        <f>#REF!</f>
        <v>#REF!</v>
      </c>
      <c r="AO235" s="149"/>
      <c r="AP235" s="183"/>
      <c r="AQ235" s="149"/>
      <c r="AR235" s="147">
        <f t="shared" si="204"/>
        <v>1</v>
      </c>
      <c r="AS235">
        <v>3</v>
      </c>
      <c r="AT235">
        <v>3</v>
      </c>
      <c r="AU235">
        <v>3</v>
      </c>
      <c r="AV235">
        <v>0</v>
      </c>
      <c r="AW235">
        <v>2</v>
      </c>
      <c r="AX235">
        <v>52</v>
      </c>
      <c r="AY235" s="229"/>
      <c r="AZ235" s="229"/>
      <c r="BA235" s="229"/>
      <c r="BB235" s="63"/>
      <c r="BC235">
        <v>12</v>
      </c>
      <c r="BD235">
        <v>2</v>
      </c>
      <c r="BE235">
        <v>0</v>
      </c>
      <c r="BF235" s="57">
        <v>2</v>
      </c>
      <c r="BG235" s="57">
        <v>2</v>
      </c>
      <c r="BH235" s="57">
        <v>3</v>
      </c>
      <c r="BI235" s="57">
        <v>11.3</v>
      </c>
      <c r="BJ235" s="189">
        <f t="shared" si="228"/>
        <v>109</v>
      </c>
      <c r="BK235" s="173">
        <f t="shared" si="229"/>
        <v>103</v>
      </c>
      <c r="BL235" s="88">
        <v>10</v>
      </c>
      <c r="BM235" s="63">
        <v>11</v>
      </c>
      <c r="BN235" s="63">
        <v>12</v>
      </c>
      <c r="BO235" s="63"/>
      <c r="BP235" s="63"/>
      <c r="BQ235" s="63"/>
      <c r="BR235" s="63"/>
      <c r="BS235" s="63"/>
      <c r="BT235" s="63"/>
      <c r="BU235" s="63"/>
      <c r="BV235" s="63"/>
      <c r="BW235" s="63"/>
      <c r="BX235" s="63"/>
      <c r="BY235" s="63"/>
      <c r="BZ235" s="63"/>
      <c r="CA235" s="95"/>
      <c r="CB235" s="94"/>
      <c r="CC235" s="94"/>
      <c r="CD235" s="94"/>
      <c r="CE235" s="94"/>
      <c r="CF235" s="94"/>
      <c r="CG235" s="94"/>
      <c r="CH235" s="94"/>
      <c r="CI235" s="94"/>
      <c r="CJ235" s="94"/>
      <c r="CK235" s="94"/>
      <c r="CL235" s="94"/>
      <c r="CM235" s="63"/>
      <c r="CN235" s="63"/>
      <c r="CO235" s="63"/>
      <c r="CP235" s="88"/>
      <c r="CQ235" s="88"/>
      <c r="CR235" s="63"/>
      <c r="CS235" s="63"/>
      <c r="CT235" s="63"/>
      <c r="CU235" s="63"/>
      <c r="CV235" s="88"/>
      <c r="CW235" s="63"/>
      <c r="CX235" s="63"/>
      <c r="CY235" s="63"/>
      <c r="CZ235" s="63"/>
      <c r="DA235" s="88"/>
      <c r="DB235" s="63"/>
      <c r="DC235" s="63"/>
      <c r="DD235" s="63"/>
      <c r="DE235" s="63"/>
      <c r="DF235" s="131"/>
      <c r="DG235" s="254">
        <f t="shared" si="205"/>
        <v>340</v>
      </c>
      <c r="DH235" s="254" t="str">
        <f t="shared" si="206"/>
        <v>Burn</v>
      </c>
      <c r="DI235" s="254">
        <f t="shared" si="207"/>
        <v>109</v>
      </c>
      <c r="DJ235" s="254">
        <f t="shared" si="208"/>
        <v>103</v>
      </c>
      <c r="DK235" s="121">
        <f t="shared" si="209"/>
        <v>22.408231862180841</v>
      </c>
      <c r="DL235" s="121">
        <f t="shared" si="210"/>
        <v>19.491438019474273</v>
      </c>
      <c r="DM235" s="121">
        <f t="shared" si="211"/>
        <v>57.808092267232524</v>
      </c>
      <c r="DN235" s="121">
        <f t="shared" si="212"/>
        <v>0.4805081132245147</v>
      </c>
      <c r="DO235" s="121">
        <f t="shared" si="213"/>
        <v>0.97738856048733402</v>
      </c>
      <c r="DP235" s="121">
        <f t="shared" si="214"/>
        <v>0</v>
      </c>
      <c r="DQ235" s="121">
        <f t="shared" si="215"/>
        <v>15.572751000532431</v>
      </c>
      <c r="DR235" s="121">
        <f t="shared" si="216"/>
        <v>0</v>
      </c>
      <c r="DS235" s="121">
        <f t="shared" si="217"/>
        <v>0</v>
      </c>
      <c r="DT235" s="121">
        <f t="shared" si="218"/>
        <v>0</v>
      </c>
      <c r="DU235" s="121">
        <f t="shared" si="219"/>
        <v>0</v>
      </c>
      <c r="DV235" s="122">
        <f t="shared" si="220"/>
        <v>27.5</v>
      </c>
      <c r="DW235" s="157"/>
      <c r="DX235" s="157">
        <f t="shared" si="221"/>
        <v>340</v>
      </c>
      <c r="DY235" s="157">
        <f t="shared" si="182"/>
        <v>328</v>
      </c>
      <c r="DZ235" s="238" t="e">
        <f>#REF!</f>
        <v>#REF!</v>
      </c>
      <c r="EN235" s="50">
        <f t="shared" si="222"/>
        <v>0.1743841463414634</v>
      </c>
      <c r="EO235" s="50">
        <f t="shared" si="223"/>
        <v>0.55640243902439024</v>
      </c>
      <c r="EP235" s="55">
        <f t="shared" si="224"/>
        <v>0</v>
      </c>
      <c r="EQ235" s="50">
        <f>4.656*AR235*(((BL235/2.54)^2)+((BM235/2.54)^2)+((BN235/2.54)^2)+((BO235)/2.54^2)+((BP235/2.54)^2)+((BQ235/2.54)^2)+((BR235/2.54)^2)+((BS235/2.54)^2)+((BT235/2.54)^2)+((BU235/2.54)^2)+((BV235/2.54)^2)+((BW235/2.54)^2)+((BX235/2.54)^2)+((BY235/2.54)^2)+((BZ235/2.54)^2))/(BI235*3.28)</f>
        <v>7.1069967307212822</v>
      </c>
      <c r="ER235" s="50">
        <f>3.492*AR235*((CA235/2.54)^2 + (CB235/2.54)^2 + (CC235/2.54)^2 + (CD235/2.54)^2 + (CE235/2.54)^2 + (CF235/2.54)^2 + (CG235/2.54)^2 +(CH235/2.54)^2 +(CI235/2.54)^2 + (CJ235/2.54)^2 +(CK235/2.54)^2 + (CL235/2.54)^2 +(CM235/2.54)^2 + (CN235/2.54)^2 + (CO235/2.54)^2)/(BI235*3.28)</f>
        <v>0</v>
      </c>
      <c r="ES235" s="50">
        <f t="shared" si="183"/>
        <v>0</v>
      </c>
      <c r="ET235" s="50">
        <f t="shared" si="184"/>
        <v>0</v>
      </c>
      <c r="EU235" s="50">
        <f t="shared" si="185"/>
        <v>0</v>
      </c>
      <c r="EV235" s="56">
        <f t="shared" si="225"/>
        <v>0.73078658536585361</v>
      </c>
      <c r="EW235" s="56">
        <f t="shared" si="226"/>
        <v>7.1069967307212822</v>
      </c>
      <c r="EX235" s="56">
        <f t="shared" si="230"/>
        <v>10.083704337981379</v>
      </c>
      <c r="EY235" s="56">
        <f t="shared" si="231"/>
        <v>8.7711471087634241</v>
      </c>
      <c r="EZ235" s="56">
        <f t="shared" si="227"/>
        <v>7.837783316087136</v>
      </c>
      <c r="FA235" s="56"/>
      <c r="FB235" s="56"/>
      <c r="FC235" s="56"/>
      <c r="FD235" s="54"/>
    </row>
    <row r="236" spans="1:160" s="72" customFormat="1" ht="18" customHeight="1">
      <c r="A236" s="6"/>
      <c r="B236">
        <v>340</v>
      </c>
      <c r="C236" s="57" t="s">
        <v>389</v>
      </c>
      <c r="D236">
        <v>109</v>
      </c>
      <c r="E236" s="171">
        <v>2009</v>
      </c>
      <c r="F236">
        <v>328</v>
      </c>
      <c r="G236" s="144">
        <v>8.0256884400000015</v>
      </c>
      <c r="H236" s="144">
        <v>5.9306339399999999</v>
      </c>
      <c r="I236" s="144"/>
      <c r="J236" s="144"/>
      <c r="K236" s="144">
        <v>7.4990777399999997</v>
      </c>
      <c r="L236" s="144">
        <v>11.379660600000001</v>
      </c>
      <c r="M236" s="144">
        <v>5.5108376400000001</v>
      </c>
      <c r="N236" s="84"/>
      <c r="O236" s="84"/>
      <c r="P236" s="84"/>
      <c r="Q236" s="230">
        <f t="shared" si="181"/>
        <v>38.34589836</v>
      </c>
      <c r="R236" s="52">
        <f t="shared" si="186"/>
        <v>0.77965752077897088</v>
      </c>
      <c r="S236" s="52">
        <f t="shared" si="187"/>
        <v>1.4938821241453895</v>
      </c>
      <c r="T236" s="52">
        <f t="shared" si="188"/>
        <v>1.4452023066808131</v>
      </c>
      <c r="U236" s="52">
        <f t="shared" si="189"/>
        <v>0.11069450304567073</v>
      </c>
      <c r="V236" s="52">
        <f t="shared" si="190"/>
        <v>1.362105445339735</v>
      </c>
      <c r="W236" s="52">
        <f t="shared" si="191"/>
        <v>15.374356497089511</v>
      </c>
      <c r="X236" s="52">
        <f t="shared" si="192"/>
        <v>104.5564678207581</v>
      </c>
      <c r="Y236" s="52">
        <f t="shared" si="193"/>
        <v>1.0264977449337818</v>
      </c>
      <c r="Z236" s="52">
        <f t="shared" si="194"/>
        <v>1.0219556401233834</v>
      </c>
      <c r="AA236" s="52">
        <f t="shared" si="195"/>
        <v>1.0245142493148778</v>
      </c>
      <c r="AB236" s="52">
        <f t="shared" si="196"/>
        <v>1.0280731165793453</v>
      </c>
      <c r="AC236" s="52">
        <f t="shared" si="197"/>
        <v>0.57115010425328838</v>
      </c>
      <c r="AD236" s="52">
        <f t="shared" si="198"/>
        <v>0.56899613709819485</v>
      </c>
      <c r="AE236" s="52">
        <f t="shared" si="199"/>
        <v>0.54949272275179539</v>
      </c>
      <c r="AF236" s="52">
        <f t="shared" si="200"/>
        <v>0.38002463982434653</v>
      </c>
      <c r="AG236" s="52">
        <f t="shared" si="201"/>
        <v>0.36</v>
      </c>
      <c r="AH236" s="52">
        <f t="shared" si="202"/>
        <v>0.37001231991217326</v>
      </c>
      <c r="AI236" s="64" t="s">
        <v>152</v>
      </c>
      <c r="AJ236" s="75"/>
      <c r="AK236" s="75"/>
      <c r="AL236" s="45">
        <f t="shared" si="203"/>
        <v>328</v>
      </c>
      <c r="AM236" s="65"/>
      <c r="AN236" s="145" t="e">
        <f>#REF!</f>
        <v>#REF!</v>
      </c>
      <c r="AO236" s="149"/>
      <c r="AP236" s="183"/>
      <c r="AQ236" s="149"/>
      <c r="AR236" s="147">
        <f t="shared" si="204"/>
        <v>1</v>
      </c>
      <c r="AS236">
        <v>0</v>
      </c>
      <c r="AT236">
        <v>4</v>
      </c>
      <c r="AU236">
        <v>4</v>
      </c>
      <c r="AV236">
        <v>0</v>
      </c>
      <c r="AW236">
        <v>2</v>
      </c>
      <c r="AX236">
        <v>4</v>
      </c>
      <c r="AY236" s="229"/>
      <c r="AZ236" s="229"/>
      <c r="BA236" s="229"/>
      <c r="BB236" s="75"/>
      <c r="BC236">
        <v>25</v>
      </c>
      <c r="BD236">
        <v>3</v>
      </c>
      <c r="BE236">
        <v>0</v>
      </c>
      <c r="BF236" s="57">
        <v>2</v>
      </c>
      <c r="BG236" s="57">
        <v>2</v>
      </c>
      <c r="BH236" s="57">
        <v>3</v>
      </c>
      <c r="BI236" s="57">
        <v>11.3</v>
      </c>
      <c r="BJ236" s="189">
        <f t="shared" si="228"/>
        <v>109</v>
      </c>
      <c r="BK236" s="173">
        <f t="shared" si="229"/>
        <v>328</v>
      </c>
      <c r="BL236" s="245"/>
      <c r="BM236" s="246"/>
      <c r="BN236" s="63"/>
      <c r="BO236" s="63"/>
      <c r="BP236" s="63"/>
      <c r="BQ236" s="63"/>
      <c r="BR236" s="63"/>
      <c r="BS236" s="63"/>
      <c r="BT236" s="63"/>
      <c r="BU236" s="63"/>
      <c r="BV236" s="63"/>
      <c r="BW236" s="63"/>
      <c r="BX236" s="63"/>
      <c r="BY236" s="63"/>
      <c r="BZ236" s="63"/>
      <c r="CA236" s="95"/>
      <c r="CB236" s="94"/>
      <c r="CC236" s="94"/>
      <c r="CD236" s="94"/>
      <c r="CE236" s="94"/>
      <c r="CF236" s="94"/>
      <c r="CG236" s="94"/>
      <c r="CH236" s="94"/>
      <c r="CI236" s="94"/>
      <c r="CJ236" s="94"/>
      <c r="CK236" s="94"/>
      <c r="CL236" s="94"/>
      <c r="CM236" s="75"/>
      <c r="CN236" s="75"/>
      <c r="CO236" s="75"/>
      <c r="CP236" s="89"/>
      <c r="CQ236" s="89"/>
      <c r="CR236" s="75"/>
      <c r="CS236" s="75"/>
      <c r="CT236" s="75"/>
      <c r="CU236" s="75"/>
      <c r="CV236" s="89"/>
      <c r="CW236" s="75"/>
      <c r="CX236" s="75"/>
      <c r="CY236" s="75"/>
      <c r="CZ236" s="75"/>
      <c r="DA236" s="89"/>
      <c r="DB236" s="75"/>
      <c r="DC236" s="75"/>
      <c r="DD236" s="75"/>
      <c r="DE236" s="75"/>
      <c r="DF236" s="132"/>
      <c r="DG236" s="254">
        <f t="shared" si="205"/>
        <v>340</v>
      </c>
      <c r="DH236" s="254" t="str">
        <f t="shared" si="206"/>
        <v>Burn</v>
      </c>
      <c r="DI236" s="254">
        <f t="shared" si="207"/>
        <v>109</v>
      </c>
      <c r="DJ236" s="254">
        <f t="shared" si="208"/>
        <v>328</v>
      </c>
      <c r="DK236" s="121">
        <f t="shared" si="209"/>
        <v>0</v>
      </c>
      <c r="DL236" s="121">
        <f t="shared" si="210"/>
        <v>23.389725623369127</v>
      </c>
      <c r="DM236" s="121">
        <f t="shared" si="211"/>
        <v>43.356069200424386</v>
      </c>
      <c r="DN236" s="121">
        <f t="shared" si="212"/>
        <v>1.0010585692177389</v>
      </c>
      <c r="DO236" s="121">
        <f t="shared" si="213"/>
        <v>1.4660828407310011</v>
      </c>
      <c r="DP236" s="121">
        <f t="shared" si="214"/>
        <v>0</v>
      </c>
      <c r="DQ236" s="121">
        <f t="shared" si="215"/>
        <v>0</v>
      </c>
      <c r="DR236" s="121">
        <f t="shared" si="216"/>
        <v>0</v>
      </c>
      <c r="DS236" s="121">
        <f t="shared" si="217"/>
        <v>0</v>
      </c>
      <c r="DT236" s="121">
        <f t="shared" si="218"/>
        <v>0</v>
      </c>
      <c r="DU236" s="121">
        <f t="shared" si="219"/>
        <v>0</v>
      </c>
      <c r="DV236" s="122">
        <f t="shared" si="220"/>
        <v>4</v>
      </c>
      <c r="DW236" s="157"/>
      <c r="DX236" s="157">
        <f t="shared" si="221"/>
        <v>340</v>
      </c>
      <c r="DY236" s="157">
        <f t="shared" si="182"/>
        <v>129</v>
      </c>
      <c r="DZ236" s="238" t="e">
        <f>#REF!</f>
        <v>#REF!</v>
      </c>
      <c r="EA236" s="180"/>
      <c r="EB236" s="180"/>
      <c r="EC236" s="180"/>
      <c r="ED236" s="180"/>
      <c r="EE236" s="180"/>
      <c r="EF236" s="180"/>
      <c r="EG236" s="180"/>
      <c r="EH236" s="180"/>
      <c r="EI236" s="180"/>
      <c r="EJ236" s="180"/>
      <c r="EK236" s="180"/>
      <c r="EL236" s="180"/>
      <c r="EM236" s="180"/>
      <c r="EN236" s="50"/>
      <c r="EO236" s="50"/>
      <c r="EP236" s="55"/>
      <c r="EQ236" s="50"/>
      <c r="ER236" s="50"/>
      <c r="ES236" s="50">
        <f t="shared" si="183"/>
        <v>0</v>
      </c>
      <c r="ET236" s="50">
        <f t="shared" si="184"/>
        <v>0</v>
      </c>
      <c r="EU236" s="50">
        <f t="shared" si="185"/>
        <v>0</v>
      </c>
      <c r="EV236" s="56"/>
      <c r="EW236" s="56"/>
      <c r="EX236" s="56">
        <f t="shared" si="230"/>
        <v>0</v>
      </c>
      <c r="EY236" s="56">
        <f t="shared" si="231"/>
        <v>10.525376530516107</v>
      </c>
      <c r="EZ236" s="56"/>
      <c r="FA236" s="56"/>
      <c r="FB236" s="56"/>
      <c r="FC236" s="56"/>
      <c r="FD236" s="54"/>
    </row>
    <row r="237" spans="1:160" ht="18" customHeight="1">
      <c r="A237" s="6"/>
      <c r="B237">
        <v>340</v>
      </c>
      <c r="C237" s="57" t="s">
        <v>389</v>
      </c>
      <c r="D237">
        <v>111</v>
      </c>
      <c r="E237" s="171">
        <v>2009</v>
      </c>
      <c r="F237">
        <v>129</v>
      </c>
      <c r="G237" s="144">
        <v>15.227747535000002</v>
      </c>
      <c r="H237" s="144">
        <v>28.618954979999998</v>
      </c>
      <c r="I237" s="144"/>
      <c r="J237" s="144"/>
      <c r="K237" s="144"/>
      <c r="L237" s="144"/>
      <c r="M237" s="144"/>
      <c r="N237" s="83"/>
      <c r="O237" s="83"/>
      <c r="P237" s="83"/>
      <c r="Q237" s="230">
        <f t="shared" si="181"/>
        <v>43.846702515000004</v>
      </c>
      <c r="R237" s="52">
        <f t="shared" si="186"/>
        <v>1.1975112939967909</v>
      </c>
      <c r="S237" s="52">
        <f t="shared" si="187"/>
        <v>1.620474659988921</v>
      </c>
      <c r="T237" s="52">
        <f t="shared" si="188"/>
        <v>1.6320488453438262</v>
      </c>
      <c r="U237" s="52">
        <f t="shared" si="189"/>
        <v>8.6527048406937646E-2</v>
      </c>
      <c r="V237" s="52">
        <f t="shared" si="190"/>
        <v>1.2612565643375611</v>
      </c>
      <c r="W237" s="52">
        <f t="shared" si="191"/>
        <v>17.584465679603454</v>
      </c>
      <c r="X237" s="52">
        <f t="shared" si="192"/>
        <v>104.95227076036825</v>
      </c>
      <c r="Y237" s="52">
        <f t="shared" si="193"/>
        <v>1.0234729515930623</v>
      </c>
      <c r="Z237" s="52">
        <f t="shared" si="194"/>
        <v>1.02</v>
      </c>
      <c r="AA237" s="52">
        <f t="shared" si="195"/>
        <v>1.0265270484069375</v>
      </c>
      <c r="AB237" s="52">
        <f t="shared" si="196"/>
        <v>1.0426352420346883</v>
      </c>
      <c r="AC237" s="52">
        <f t="shared" si="197"/>
        <v>0.56916229044162581</v>
      </c>
      <c r="AD237" s="52">
        <f t="shared" si="198"/>
        <v>0.54</v>
      </c>
      <c r="AE237" s="52">
        <f t="shared" si="199"/>
        <v>0.55694590318612469</v>
      </c>
      <c r="AF237" s="52">
        <f t="shared" si="200"/>
        <v>0.37874343566243884</v>
      </c>
      <c r="AG237" s="52">
        <f t="shared" si="201"/>
        <v>0.36</v>
      </c>
      <c r="AH237" s="52">
        <f t="shared" si="202"/>
        <v>0.36937171783121941</v>
      </c>
      <c r="AI237" s="64" t="s">
        <v>152</v>
      </c>
      <c r="AJ237" s="63"/>
      <c r="AK237" s="63"/>
      <c r="AL237" s="45">
        <f t="shared" si="203"/>
        <v>129</v>
      </c>
      <c r="AM237" s="65"/>
      <c r="AN237" s="145" t="e">
        <f>#REF!</f>
        <v>#REF!</v>
      </c>
      <c r="AO237" s="149"/>
      <c r="AP237" s="183"/>
      <c r="AQ237" s="149"/>
      <c r="AR237" s="147">
        <f t="shared" si="204"/>
        <v>1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1</v>
      </c>
      <c r="AY237" s="229"/>
      <c r="AZ237" s="229"/>
      <c r="BA237" s="229"/>
      <c r="BB237" s="63"/>
      <c r="BC237">
        <v>9</v>
      </c>
      <c r="BD237">
        <v>2</v>
      </c>
      <c r="BE237">
        <v>0</v>
      </c>
      <c r="BF237" s="57">
        <v>2</v>
      </c>
      <c r="BG237" s="57">
        <v>2</v>
      </c>
      <c r="BH237" s="57">
        <v>3</v>
      </c>
      <c r="BI237" s="57">
        <v>11.3</v>
      </c>
      <c r="BJ237" s="189">
        <f t="shared" si="228"/>
        <v>111</v>
      </c>
      <c r="BK237" s="173">
        <f t="shared" si="229"/>
        <v>129</v>
      </c>
      <c r="BL237" s="88">
        <v>11</v>
      </c>
      <c r="BM237" s="63">
        <v>25</v>
      </c>
      <c r="BN237" s="63"/>
      <c r="BO237" s="63"/>
      <c r="BP237" s="63"/>
      <c r="BQ237" s="63"/>
      <c r="BR237" s="63"/>
      <c r="BS237" s="63"/>
      <c r="BT237" s="63"/>
      <c r="BU237" s="63"/>
      <c r="BV237" s="63"/>
      <c r="BW237" s="63"/>
      <c r="BX237" s="63"/>
      <c r="BY237" s="63"/>
      <c r="BZ237" s="63"/>
      <c r="CA237" s="95"/>
      <c r="CB237" s="94"/>
      <c r="CC237" s="94"/>
      <c r="CD237" s="94"/>
      <c r="CE237" s="94"/>
      <c r="CF237" s="94"/>
      <c r="CG237" s="94"/>
      <c r="CH237" s="94"/>
      <c r="CI237" s="94"/>
      <c r="CJ237" s="94"/>
      <c r="CK237" s="94"/>
      <c r="CL237" s="94"/>
      <c r="CM237" s="63"/>
      <c r="CN237" s="63"/>
      <c r="CO237" s="63"/>
      <c r="CP237" s="88"/>
      <c r="CQ237" s="88"/>
      <c r="CR237" s="63"/>
      <c r="CS237" s="63"/>
      <c r="CT237" s="63"/>
      <c r="CU237" s="63"/>
      <c r="CV237" s="88"/>
      <c r="CW237" s="63"/>
      <c r="CX237" s="63"/>
      <c r="CY237" s="63"/>
      <c r="CZ237" s="63"/>
      <c r="DA237" s="88"/>
      <c r="DB237" s="63"/>
      <c r="DC237" s="63"/>
      <c r="DD237" s="63"/>
      <c r="DE237" s="63"/>
      <c r="DF237" s="131"/>
      <c r="DG237" s="254">
        <f t="shared" si="205"/>
        <v>340</v>
      </c>
      <c r="DH237" s="254" t="str">
        <f t="shared" si="206"/>
        <v>Burn</v>
      </c>
      <c r="DI237" s="254">
        <f t="shared" si="207"/>
        <v>111</v>
      </c>
      <c r="DJ237" s="254">
        <f t="shared" si="208"/>
        <v>129</v>
      </c>
      <c r="DK237" s="121">
        <f t="shared" si="209"/>
        <v>0</v>
      </c>
      <c r="DL237" s="121">
        <f t="shared" si="210"/>
        <v>5.9875564699839545</v>
      </c>
      <c r="DM237" s="121">
        <f t="shared" si="211"/>
        <v>8.1602442267191311</v>
      </c>
      <c r="DN237" s="121">
        <f t="shared" si="212"/>
        <v>0.27989300888073348</v>
      </c>
      <c r="DO237" s="121">
        <f t="shared" si="213"/>
        <v>0.85725994269621675</v>
      </c>
      <c r="DP237" s="121">
        <f t="shared" si="214"/>
        <v>0</v>
      </c>
      <c r="DQ237" s="121">
        <f t="shared" si="215"/>
        <v>32.170147971785198</v>
      </c>
      <c r="DR237" s="121">
        <f t="shared" si="216"/>
        <v>0</v>
      </c>
      <c r="DS237" s="121">
        <f t="shared" si="217"/>
        <v>0</v>
      </c>
      <c r="DT237" s="121">
        <f t="shared" si="218"/>
        <v>0</v>
      </c>
      <c r="DU237" s="121">
        <f t="shared" si="219"/>
        <v>0</v>
      </c>
      <c r="DV237" s="122">
        <f t="shared" si="220"/>
        <v>0.5</v>
      </c>
      <c r="DW237" s="157"/>
      <c r="DX237" s="157">
        <f t="shared" si="221"/>
        <v>340</v>
      </c>
      <c r="DY237" s="157">
        <f t="shared" si="182"/>
        <v>200</v>
      </c>
      <c r="DZ237" s="238" t="e">
        <f>#REF!</f>
        <v>#REF!</v>
      </c>
      <c r="EN237" s="50">
        <f t="shared" si="222"/>
        <v>0.13078810975609756</v>
      </c>
      <c r="EO237" s="50">
        <f t="shared" si="223"/>
        <v>0.55640243902439024</v>
      </c>
      <c r="EP237" s="55">
        <f t="shared" si="224"/>
        <v>0</v>
      </c>
      <c r="EQ237" s="50">
        <f t="shared" ref="EQ237:EQ247" si="232">4.656*AR237*(((BL237/2.54)^2)+((BM237/2.54)^2)+((BN237/2.54)^2)+((BO237)/2.54^2)+((BP237/2.54)^2)+((BQ237/2.54)^2)+((BR237/2.54)^2)+((BS237/2.54)^2)+((BT237/2.54)^2)+((BU237/2.54)^2)+((BV237/2.54)^2)+((BW237/2.54)^2)+((BX237/2.54)^2)+((BY237/2.54)^2)+((BZ237/2.54)^2))/(BI237*3.28)</f>
        <v>14.525533044159118</v>
      </c>
      <c r="ER237" s="50">
        <f>3.492*AR237*((CA237/2.54)^2 + (CB237/2.54)^2 + (CC237/2.54)^2 + (CD237/2.54)^2 + (CE237/2.54)^2 + (CF237/2.54)^2 + (CG237/2.54)^2 +(CH237/2.54)^2 +(CI237/2.54)^2 + (CJ237/2.54)^2 +(CK237/2.54)^2 + (CL237/2.54)^2 +(CM237/2.54)^2 + (CN237/2.54)^2 + (CO237/2.54)^2)/(BI237*3.28)</f>
        <v>0</v>
      </c>
      <c r="ES237" s="50">
        <f t="shared" si="183"/>
        <v>0</v>
      </c>
      <c r="ET237" s="50">
        <f t="shared" si="184"/>
        <v>0</v>
      </c>
      <c r="EU237" s="50">
        <f t="shared" si="185"/>
        <v>0</v>
      </c>
      <c r="EV237" s="56">
        <f t="shared" si="225"/>
        <v>0.6871905487804878</v>
      </c>
      <c r="EW237" s="56">
        <f t="shared" si="226"/>
        <v>14.525533044159118</v>
      </c>
      <c r="EX237" s="56">
        <f t="shared" si="230"/>
        <v>0</v>
      </c>
      <c r="EY237" s="56">
        <f t="shared" si="231"/>
        <v>2.6944004114927798</v>
      </c>
      <c r="EZ237" s="56">
        <f t="shared" si="227"/>
        <v>15.212723592939605</v>
      </c>
      <c r="FA237" s="56"/>
      <c r="FB237" s="56"/>
      <c r="FC237" s="56"/>
      <c r="FD237" s="54"/>
    </row>
    <row r="238" spans="1:160" ht="18" customHeight="1">
      <c r="A238" s="6"/>
      <c r="B238">
        <v>340</v>
      </c>
      <c r="C238" s="57" t="s">
        <v>389</v>
      </c>
      <c r="D238">
        <v>111</v>
      </c>
      <c r="E238" s="171">
        <v>2009</v>
      </c>
      <c r="F238">
        <v>200</v>
      </c>
      <c r="G238" s="144">
        <v>15.227747535000002</v>
      </c>
      <c r="H238" s="144">
        <v>28.618954979999998</v>
      </c>
      <c r="I238" s="144"/>
      <c r="J238" s="144"/>
      <c r="K238" s="144"/>
      <c r="L238" s="144"/>
      <c r="M238" s="144"/>
      <c r="N238" s="83"/>
      <c r="O238" s="83"/>
      <c r="P238" s="83"/>
      <c r="Q238" s="230">
        <f t="shared" si="181"/>
        <v>43.846702515000004</v>
      </c>
      <c r="R238" s="52">
        <f t="shared" si="186"/>
        <v>1.1975112939967909</v>
      </c>
      <c r="S238" s="52">
        <f t="shared" si="187"/>
        <v>1.620474659988921</v>
      </c>
      <c r="T238" s="52">
        <f t="shared" si="188"/>
        <v>1.6320488453438262</v>
      </c>
      <c r="U238" s="52">
        <f t="shared" si="189"/>
        <v>8.6527048406937646E-2</v>
      </c>
      <c r="V238" s="52">
        <f t="shared" si="190"/>
        <v>1.2612565643375611</v>
      </c>
      <c r="W238" s="52">
        <f t="shared" si="191"/>
        <v>17.584465679603454</v>
      </c>
      <c r="X238" s="52">
        <f t="shared" si="192"/>
        <v>104.95227076036825</v>
      </c>
      <c r="Y238" s="52">
        <f t="shared" si="193"/>
        <v>1.0234729515930623</v>
      </c>
      <c r="Z238" s="52">
        <f t="shared" si="194"/>
        <v>1.02</v>
      </c>
      <c r="AA238" s="52">
        <f t="shared" si="195"/>
        <v>1.0265270484069375</v>
      </c>
      <c r="AB238" s="52">
        <f t="shared" si="196"/>
        <v>1.0426352420346883</v>
      </c>
      <c r="AC238" s="52">
        <f t="shared" si="197"/>
        <v>0.56916229044162581</v>
      </c>
      <c r="AD238" s="52">
        <f t="shared" si="198"/>
        <v>0.54</v>
      </c>
      <c r="AE238" s="52">
        <f t="shared" si="199"/>
        <v>0.55694590318612469</v>
      </c>
      <c r="AF238" s="52">
        <f t="shared" si="200"/>
        <v>0.37874343566243884</v>
      </c>
      <c r="AG238" s="52">
        <f t="shared" si="201"/>
        <v>0.36</v>
      </c>
      <c r="AH238" s="52">
        <f t="shared" si="202"/>
        <v>0.36937171783121941</v>
      </c>
      <c r="AI238" s="64" t="s">
        <v>152</v>
      </c>
      <c r="AJ238" s="63"/>
      <c r="AK238" s="63"/>
      <c r="AL238" s="45">
        <f t="shared" si="203"/>
        <v>200</v>
      </c>
      <c r="AM238" s="65"/>
      <c r="AN238" s="145" t="e">
        <f>#REF!</f>
        <v>#REF!</v>
      </c>
      <c r="AO238" s="149"/>
      <c r="AP238" s="183"/>
      <c r="AQ238" s="149"/>
      <c r="AR238" s="147">
        <f t="shared" si="204"/>
        <v>1</v>
      </c>
      <c r="AS238">
        <v>0</v>
      </c>
      <c r="AT238">
        <v>1</v>
      </c>
      <c r="AU238">
        <v>1</v>
      </c>
      <c r="AV238">
        <v>0</v>
      </c>
      <c r="AW238">
        <v>0</v>
      </c>
      <c r="AX238">
        <v>0</v>
      </c>
      <c r="AY238" s="229"/>
      <c r="AZ238" s="229"/>
      <c r="BA238" s="229"/>
      <c r="BB238" s="63"/>
      <c r="BC238">
        <v>16</v>
      </c>
      <c r="BD238">
        <v>1</v>
      </c>
      <c r="BE238">
        <v>0</v>
      </c>
      <c r="BF238" s="57">
        <v>2</v>
      </c>
      <c r="BG238" s="57">
        <v>2</v>
      </c>
      <c r="BH238" s="57">
        <v>3</v>
      </c>
      <c r="BI238" s="57">
        <v>11.3</v>
      </c>
      <c r="BJ238" s="189">
        <f t="shared" si="228"/>
        <v>111</v>
      </c>
      <c r="BK238" s="173">
        <f t="shared" si="229"/>
        <v>200</v>
      </c>
      <c r="BL238" s="88"/>
      <c r="BM238" s="63"/>
      <c r="BN238" s="63"/>
      <c r="BO238" s="63"/>
      <c r="BP238" s="63"/>
      <c r="BQ238" s="63"/>
      <c r="BR238" s="63"/>
      <c r="BS238" s="63"/>
      <c r="BT238" s="63"/>
      <c r="BU238" s="63"/>
      <c r="BV238" s="63"/>
      <c r="BW238" s="63"/>
      <c r="BX238" s="63"/>
      <c r="BY238" s="63"/>
      <c r="BZ238" s="63"/>
      <c r="CA238" s="95">
        <v>12</v>
      </c>
      <c r="CB238" s="94"/>
      <c r="CC238" s="94"/>
      <c r="CD238" s="94"/>
      <c r="CE238" s="94"/>
      <c r="CF238" s="94"/>
      <c r="CG238" s="94"/>
      <c r="CH238" s="94"/>
      <c r="CI238" s="94"/>
      <c r="CJ238" s="94"/>
      <c r="CK238" s="94"/>
      <c r="CL238" s="94"/>
      <c r="CM238" s="63"/>
      <c r="CN238" s="63"/>
      <c r="CO238" s="63"/>
      <c r="CP238" s="88"/>
      <c r="CQ238" s="88"/>
      <c r="CR238" s="63"/>
      <c r="CS238" s="63"/>
      <c r="CT238" s="63"/>
      <c r="CU238" s="63"/>
      <c r="CV238" s="88"/>
      <c r="CW238" s="63"/>
      <c r="CX238" s="63"/>
      <c r="CY238" s="63"/>
      <c r="CZ238" s="63"/>
      <c r="DA238" s="88"/>
      <c r="DB238" s="63"/>
      <c r="DC238" s="63"/>
      <c r="DD238" s="63"/>
      <c r="DE238" s="63"/>
      <c r="DF238" s="131"/>
      <c r="DG238" s="254">
        <f t="shared" si="205"/>
        <v>340</v>
      </c>
      <c r="DH238" s="254" t="str">
        <f t="shared" si="206"/>
        <v>Burn</v>
      </c>
      <c r="DI238" s="254">
        <f t="shared" si="207"/>
        <v>111</v>
      </c>
      <c r="DJ238" s="254">
        <f t="shared" si="208"/>
        <v>200</v>
      </c>
      <c r="DK238" s="121">
        <f t="shared" si="209"/>
        <v>0</v>
      </c>
      <c r="DL238" s="121">
        <f t="shared" si="210"/>
        <v>5.9875564699839545</v>
      </c>
      <c r="DM238" s="121">
        <f t="shared" si="211"/>
        <v>8.1602442267191311</v>
      </c>
      <c r="DN238" s="121">
        <f t="shared" si="212"/>
        <v>0.49758757134352621</v>
      </c>
      <c r="DO238" s="121">
        <f t="shared" si="213"/>
        <v>0.42862997134810837</v>
      </c>
      <c r="DP238" s="121">
        <f t="shared" si="214"/>
        <v>0</v>
      </c>
      <c r="DQ238" s="121">
        <f t="shared" si="215"/>
        <v>0</v>
      </c>
      <c r="DR238" s="121">
        <f t="shared" si="216"/>
        <v>5.9024743636012866</v>
      </c>
      <c r="DS238" s="121">
        <f t="shared" si="217"/>
        <v>0</v>
      </c>
      <c r="DT238" s="121">
        <f t="shared" si="218"/>
        <v>0</v>
      </c>
      <c r="DU238" s="121">
        <f t="shared" si="219"/>
        <v>0</v>
      </c>
      <c r="DV238" s="122">
        <f t="shared" si="220"/>
        <v>0.5</v>
      </c>
      <c r="DW238" s="157"/>
      <c r="DX238" s="157">
        <f t="shared" si="221"/>
        <v>340</v>
      </c>
      <c r="DY238" s="157">
        <f t="shared" si="182"/>
        <v>168</v>
      </c>
      <c r="DZ238" s="238" t="e">
        <f>#REF!</f>
        <v>#REF!</v>
      </c>
      <c r="EN238" s="50">
        <f t="shared" si="222"/>
        <v>0.23251219512195123</v>
      </c>
      <c r="EO238" s="50">
        <f t="shared" si="223"/>
        <v>0.27820121951219512</v>
      </c>
      <c r="EP238" s="55">
        <f t="shared" si="224"/>
        <v>0</v>
      </c>
      <c r="EQ238" s="50">
        <f t="shared" si="232"/>
        <v>0</v>
      </c>
      <c r="ER238" s="50">
        <f>3.492*AR238*((CA238/2.54)^2 + (CB238/2.54)^2 + (CC238/2.54)^2 + (CD238/2.54)^2 + (CE238/2.54)^2 + (CF238/2.54)^2 + (CG238/2.54)^2 +(CH238/2.54)^2 +(CI238/2.54)^2 + (CJ238/2.54)^2 +(CK238/2.54)^2 + (CL238/2.54)^2 +(CM238/2.54)^2 + (CN238/2.54)^2 + (CO238/2.54)^2)/(BI238*3.28)</f>
        <v>2.1028921833367082</v>
      </c>
      <c r="ES238" s="50">
        <f t="shared" si="183"/>
        <v>0</v>
      </c>
      <c r="ET238" s="50">
        <f t="shared" si="184"/>
        <v>0</v>
      </c>
      <c r="EU238" s="50">
        <f t="shared" si="185"/>
        <v>0</v>
      </c>
      <c r="EV238" s="56">
        <f t="shared" si="225"/>
        <v>0.51071341463414632</v>
      </c>
      <c r="EW238" s="56">
        <f t="shared" si="226"/>
        <v>2.1028921833367082</v>
      </c>
      <c r="EX238" s="56">
        <f t="shared" si="230"/>
        <v>0</v>
      </c>
      <c r="EY238" s="56">
        <f t="shared" si="231"/>
        <v>2.6944004114927798</v>
      </c>
      <c r="EZ238" s="56">
        <f t="shared" si="227"/>
        <v>2.6136055979708548</v>
      </c>
      <c r="FA238" s="56"/>
      <c r="FB238" s="56"/>
      <c r="FC238" s="56"/>
      <c r="FD238" s="54"/>
    </row>
    <row r="239" spans="1:160" ht="18" customHeight="1">
      <c r="B239">
        <v>340</v>
      </c>
      <c r="C239" s="57" t="s">
        <v>389</v>
      </c>
      <c r="D239">
        <v>112</v>
      </c>
      <c r="E239" s="171">
        <v>2009</v>
      </c>
      <c r="F239">
        <v>168</v>
      </c>
      <c r="G239" s="144">
        <v>22.590676185</v>
      </c>
      <c r="H239" s="144"/>
      <c r="I239" s="144"/>
      <c r="J239" s="144">
        <v>41.728243095000003</v>
      </c>
      <c r="K239" s="144"/>
      <c r="L239" s="144">
        <v>16.482581114999999</v>
      </c>
      <c r="M239" s="144">
        <v>22.466013570000001</v>
      </c>
      <c r="N239" s="83"/>
      <c r="O239" s="83"/>
      <c r="P239" s="83"/>
      <c r="Q239" s="230">
        <f t="shared" si="181"/>
        <v>103.26751396500001</v>
      </c>
      <c r="R239" s="52">
        <f t="shared" si="186"/>
        <v>0.56941148911873096</v>
      </c>
      <c r="S239" s="52">
        <f t="shared" si="187"/>
        <v>1.4874118311756241</v>
      </c>
      <c r="T239" s="52">
        <f t="shared" si="188"/>
        <v>1.3843382792465773</v>
      </c>
      <c r="U239" s="52">
        <f t="shared" si="189"/>
        <v>0.10167301756734994</v>
      </c>
      <c r="V239" s="52">
        <f t="shared" si="190"/>
        <v>1.3758495341352435</v>
      </c>
      <c r="W239" s="52">
        <f t="shared" si="191"/>
        <v>13.139199012655343</v>
      </c>
      <c r="X239" s="52">
        <f t="shared" si="192"/>
        <v>141.37564668812303</v>
      </c>
      <c r="Y239" s="52">
        <f t="shared" si="193"/>
        <v>1.0340407909024656</v>
      </c>
      <c r="Z239" s="52">
        <f t="shared" si="194"/>
        <v>1.0280815818049309</v>
      </c>
      <c r="AA239" s="52">
        <f t="shared" si="195"/>
        <v>1.0256368960552038</v>
      </c>
      <c r="AB239" s="52">
        <f t="shared" si="196"/>
        <v>1.0250454133288867</v>
      </c>
      <c r="AC239" s="52">
        <f t="shared" si="197"/>
        <v>0.57629506181266577</v>
      </c>
      <c r="AD239" s="52">
        <f t="shared" si="198"/>
        <v>0.57790323877871808</v>
      </c>
      <c r="AE239" s="52">
        <f t="shared" si="199"/>
        <v>0.54428619153018454</v>
      </c>
      <c r="AF239" s="52">
        <f t="shared" si="200"/>
        <v>0.40186975637145134</v>
      </c>
      <c r="AG239" s="52">
        <f t="shared" si="201"/>
        <v>0.36</v>
      </c>
      <c r="AH239" s="52">
        <f t="shared" si="202"/>
        <v>0.38093487818572569</v>
      </c>
      <c r="AI239" s="64" t="s">
        <v>152</v>
      </c>
      <c r="AJ239" s="63"/>
      <c r="AK239" s="63"/>
      <c r="AL239" s="45">
        <f t="shared" si="203"/>
        <v>168</v>
      </c>
      <c r="AM239" s="65"/>
      <c r="AN239" s="145" t="e">
        <f>#REF!</f>
        <v>#REF!</v>
      </c>
      <c r="AO239" s="149"/>
      <c r="AP239" s="183"/>
      <c r="AQ239" s="149"/>
      <c r="AR239" s="147">
        <f t="shared" si="204"/>
        <v>1</v>
      </c>
      <c r="AS239">
        <v>2</v>
      </c>
      <c r="AT239">
        <v>5</v>
      </c>
      <c r="AU239">
        <v>5</v>
      </c>
      <c r="AV239">
        <v>0</v>
      </c>
      <c r="AW239">
        <v>1</v>
      </c>
      <c r="AX239">
        <v>4</v>
      </c>
      <c r="AY239" s="229"/>
      <c r="AZ239" s="229"/>
      <c r="BA239" s="229"/>
      <c r="BB239" s="63"/>
      <c r="BC239">
        <v>21</v>
      </c>
      <c r="BD239">
        <v>2</v>
      </c>
      <c r="BE239">
        <v>0</v>
      </c>
      <c r="BF239" s="57">
        <v>2</v>
      </c>
      <c r="BG239" s="57">
        <v>2</v>
      </c>
      <c r="BH239" s="57">
        <v>3</v>
      </c>
      <c r="BI239" s="57">
        <v>11.3</v>
      </c>
      <c r="BJ239" s="189">
        <f t="shared" si="228"/>
        <v>112</v>
      </c>
      <c r="BK239" s="173">
        <f t="shared" si="229"/>
        <v>168</v>
      </c>
      <c r="BL239" s="88">
        <v>13</v>
      </c>
      <c r="BM239" s="63"/>
      <c r="BN239" s="63"/>
      <c r="BO239" s="63"/>
      <c r="BP239" s="63"/>
      <c r="BQ239" s="63"/>
      <c r="BR239" s="63"/>
      <c r="BS239" s="63"/>
      <c r="BT239" s="63"/>
      <c r="BU239" s="63"/>
      <c r="BV239" s="63"/>
      <c r="BW239" s="63"/>
      <c r="BX239" s="63"/>
      <c r="BY239" s="63"/>
      <c r="BZ239" s="63"/>
      <c r="CA239" s="95"/>
      <c r="CB239" s="94"/>
      <c r="CC239" s="94"/>
      <c r="CD239" s="94"/>
      <c r="CE239" s="94"/>
      <c r="CF239" s="94"/>
      <c r="CG239" s="94"/>
      <c r="CH239" s="94"/>
      <c r="CI239" s="94"/>
      <c r="CJ239" s="94"/>
      <c r="CK239" s="94"/>
      <c r="CL239" s="94"/>
      <c r="CM239" s="63"/>
      <c r="CN239" s="63"/>
      <c r="CO239" s="63"/>
      <c r="CP239" s="88"/>
      <c r="CQ239" s="88"/>
      <c r="CR239" s="63"/>
      <c r="CS239" s="63"/>
      <c r="CT239" s="63"/>
      <c r="CU239" s="63"/>
      <c r="CV239" s="88"/>
      <c r="CW239" s="63"/>
      <c r="CX239" s="63"/>
      <c r="CY239" s="63"/>
      <c r="CZ239" s="63"/>
      <c r="DA239" s="88"/>
      <c r="DB239" s="63"/>
      <c r="DC239" s="63"/>
      <c r="DD239" s="63"/>
      <c r="DE239" s="63"/>
      <c r="DF239" s="131"/>
      <c r="DG239" s="254">
        <f t="shared" si="205"/>
        <v>340</v>
      </c>
      <c r="DH239" s="254" t="str">
        <f t="shared" si="206"/>
        <v>Burn</v>
      </c>
      <c r="DI239" s="254">
        <f t="shared" si="207"/>
        <v>112</v>
      </c>
      <c r="DJ239" s="254">
        <f t="shared" si="208"/>
        <v>168</v>
      </c>
      <c r="DK239" s="121">
        <f t="shared" si="209"/>
        <v>14.874118311756241</v>
      </c>
      <c r="DL239" s="121">
        <f t="shared" si="210"/>
        <v>17.082344673561927</v>
      </c>
      <c r="DM239" s="121">
        <f t="shared" si="211"/>
        <v>55.373531169863092</v>
      </c>
      <c r="DN239" s="121">
        <f t="shared" si="212"/>
        <v>0.78504172723176535</v>
      </c>
      <c r="DO239" s="121">
        <f t="shared" si="213"/>
        <v>1.008715764167067</v>
      </c>
      <c r="DP239" s="121">
        <f t="shared" si="214"/>
        <v>0</v>
      </c>
      <c r="DQ239" s="121">
        <f t="shared" si="215"/>
        <v>7.6024198657354027</v>
      </c>
      <c r="DR239" s="121">
        <f t="shared" si="216"/>
        <v>0</v>
      </c>
      <c r="DS239" s="121">
        <f t="shared" si="217"/>
        <v>0</v>
      </c>
      <c r="DT239" s="121">
        <f t="shared" si="218"/>
        <v>0</v>
      </c>
      <c r="DU239" s="121">
        <f t="shared" si="219"/>
        <v>0</v>
      </c>
      <c r="DV239" s="122">
        <f t="shared" si="220"/>
        <v>4.5</v>
      </c>
      <c r="DW239" s="157"/>
      <c r="DX239" s="157">
        <f t="shared" si="221"/>
        <v>340</v>
      </c>
      <c r="DY239" s="157">
        <f t="shared" si="182"/>
        <v>355</v>
      </c>
      <c r="DZ239" s="238" t="e">
        <f>#REF!</f>
        <v>#REF!</v>
      </c>
      <c r="EN239" s="50">
        <f t="shared" si="222"/>
        <v>0.30517225609756093</v>
      </c>
      <c r="EO239" s="50">
        <f t="shared" si="223"/>
        <v>0.55640243902439024</v>
      </c>
      <c r="EP239" s="55">
        <f t="shared" si="224"/>
        <v>0</v>
      </c>
      <c r="EQ239" s="50">
        <f t="shared" si="232"/>
        <v>3.2906368424435528</v>
      </c>
      <c r="ER239" s="50">
        <f>3.492*AR239*((CA239/2.54)^2 + (CB239/2.54)^2 + (CC239/2.54)^2 + (CD239/2.54)^2 + (CE239/2.54)^2 + (CF239/2.54)^2 + (CG239/2.54)^2 +(CH239/2.54)^2 +(CI239/2.54)^2 + (CJ239/2.54)^2 +(CK239/2.54)^2 + (CL239/2.54)^2 +(CM239/2.54)^2 + (CN239/2.54)^2 + (CO239/2.54)^2)/(BI239*3.28)</f>
        <v>0</v>
      </c>
      <c r="ES239" s="50">
        <f t="shared" si="183"/>
        <v>0</v>
      </c>
      <c r="ET239" s="50">
        <f t="shared" si="184"/>
        <v>0</v>
      </c>
      <c r="EU239" s="50">
        <f t="shared" si="185"/>
        <v>0</v>
      </c>
      <c r="EV239" s="56">
        <f t="shared" si="225"/>
        <v>0.86157469512195117</v>
      </c>
      <c r="EW239" s="56">
        <f t="shared" si="226"/>
        <v>3.2906368424435528</v>
      </c>
      <c r="EX239" s="56">
        <f t="shared" si="230"/>
        <v>6.6933532402903086</v>
      </c>
      <c r="EY239" s="56">
        <f t="shared" si="231"/>
        <v>7.6870551031028675</v>
      </c>
      <c r="EZ239" s="56">
        <f t="shared" si="227"/>
        <v>4.1522115375655044</v>
      </c>
      <c r="FA239" s="56"/>
      <c r="FB239" s="56"/>
      <c r="FC239" s="56"/>
      <c r="FD239" s="54"/>
    </row>
    <row r="240" spans="1:160" ht="18" customHeight="1">
      <c r="B240">
        <v>340</v>
      </c>
      <c r="C240" s="57" t="s">
        <v>389</v>
      </c>
      <c r="D240">
        <v>112</v>
      </c>
      <c r="E240" s="171">
        <v>2009</v>
      </c>
      <c r="F240">
        <v>355</v>
      </c>
      <c r="G240" s="144">
        <v>22.590676185</v>
      </c>
      <c r="H240" s="144"/>
      <c r="I240" s="144"/>
      <c r="J240" s="144">
        <v>41.728243095000003</v>
      </c>
      <c r="K240" s="144"/>
      <c r="L240" s="144">
        <v>16.482581114999999</v>
      </c>
      <c r="M240" s="144">
        <v>22.466013570000001</v>
      </c>
      <c r="N240" s="232"/>
      <c r="O240" s="83"/>
      <c r="P240" s="83"/>
      <c r="Q240" s="230">
        <f t="shared" si="181"/>
        <v>103.26751396500001</v>
      </c>
      <c r="R240" s="52">
        <f t="shared" si="186"/>
        <v>0.56941148911873096</v>
      </c>
      <c r="S240" s="52">
        <f t="shared" si="187"/>
        <v>1.4874118311756241</v>
      </c>
      <c r="T240" s="52">
        <f t="shared" si="188"/>
        <v>1.3843382792465773</v>
      </c>
      <c r="U240" s="52">
        <f t="shared" si="189"/>
        <v>0.10167301756734994</v>
      </c>
      <c r="V240" s="52">
        <f t="shared" si="190"/>
        <v>1.3758495341352435</v>
      </c>
      <c r="W240" s="52">
        <f t="shared" si="191"/>
        <v>13.139199012655343</v>
      </c>
      <c r="X240" s="52">
        <f t="shared" si="192"/>
        <v>141.37564668812303</v>
      </c>
      <c r="Y240" s="52">
        <f t="shared" si="193"/>
        <v>1.0340407909024656</v>
      </c>
      <c r="Z240" s="52">
        <f t="shared" si="194"/>
        <v>1.0280815818049309</v>
      </c>
      <c r="AA240" s="52">
        <f t="shared" si="195"/>
        <v>1.0256368960552038</v>
      </c>
      <c r="AB240" s="52">
        <f t="shared" si="196"/>
        <v>1.0250454133288867</v>
      </c>
      <c r="AC240" s="52">
        <f t="shared" si="197"/>
        <v>0.57629506181266577</v>
      </c>
      <c r="AD240" s="52">
        <f t="shared" si="198"/>
        <v>0.57790323877871808</v>
      </c>
      <c r="AE240" s="52">
        <f t="shared" si="199"/>
        <v>0.54428619153018454</v>
      </c>
      <c r="AF240" s="52">
        <f t="shared" si="200"/>
        <v>0.40186975637145134</v>
      </c>
      <c r="AG240" s="52">
        <f t="shared" si="201"/>
        <v>0.36</v>
      </c>
      <c r="AH240" s="52">
        <f t="shared" si="202"/>
        <v>0.38093487818572569</v>
      </c>
      <c r="AI240" s="64" t="s">
        <v>152</v>
      </c>
      <c r="AJ240" s="63"/>
      <c r="AK240" s="63"/>
      <c r="AL240" s="45">
        <f t="shared" si="203"/>
        <v>355</v>
      </c>
      <c r="AM240" s="65"/>
      <c r="AN240" s="145" t="e">
        <f>#REF!</f>
        <v>#REF!</v>
      </c>
      <c r="AO240" s="149"/>
      <c r="AP240" s="183"/>
      <c r="AQ240" s="149"/>
      <c r="AR240" s="147">
        <f t="shared" si="204"/>
        <v>1</v>
      </c>
      <c r="AS240">
        <v>0</v>
      </c>
      <c r="AT240">
        <v>4</v>
      </c>
      <c r="AU240">
        <v>4</v>
      </c>
      <c r="AV240">
        <v>1</v>
      </c>
      <c r="AW240">
        <v>3</v>
      </c>
      <c r="AX240">
        <v>3</v>
      </c>
      <c r="AY240" s="234"/>
      <c r="AZ240" s="234"/>
      <c r="BA240" s="234"/>
      <c r="BB240" s="63"/>
      <c r="BC240">
        <v>5</v>
      </c>
      <c r="BD240">
        <v>1</v>
      </c>
      <c r="BE240">
        <v>0</v>
      </c>
      <c r="BF240" s="57">
        <v>2</v>
      </c>
      <c r="BG240" s="57">
        <v>2</v>
      </c>
      <c r="BH240" s="57">
        <v>3</v>
      </c>
      <c r="BI240" s="57">
        <v>11.3</v>
      </c>
      <c r="BJ240" s="189">
        <f t="shared" si="228"/>
        <v>112</v>
      </c>
      <c r="BK240" s="173">
        <f t="shared" si="229"/>
        <v>355</v>
      </c>
      <c r="BL240" s="88">
        <v>10</v>
      </c>
      <c r="BM240" s="63"/>
      <c r="BN240" s="63"/>
      <c r="BO240" s="63"/>
      <c r="BP240" s="63"/>
      <c r="BQ240" s="63"/>
      <c r="BR240" s="63"/>
      <c r="BS240" s="63"/>
      <c r="BT240" s="63"/>
      <c r="BU240" s="63"/>
      <c r="BV240" s="63"/>
      <c r="BW240" s="63"/>
      <c r="BX240" s="63"/>
      <c r="BY240" s="63"/>
      <c r="BZ240" s="63"/>
      <c r="CA240" s="95"/>
      <c r="CB240" s="94"/>
      <c r="CC240" s="94"/>
      <c r="CD240" s="94"/>
      <c r="CE240" s="94"/>
      <c r="CF240" s="94"/>
      <c r="CG240" s="94"/>
      <c r="CH240" s="94"/>
      <c r="CI240" s="94"/>
      <c r="CJ240" s="94"/>
      <c r="CK240" s="94"/>
      <c r="CL240" s="94"/>
      <c r="CM240" s="63"/>
      <c r="CN240" s="63"/>
      <c r="CO240" s="63"/>
      <c r="CP240" s="88"/>
      <c r="CQ240" s="88"/>
      <c r="CR240" s="63"/>
      <c r="CS240" s="63"/>
      <c r="CT240" s="63"/>
      <c r="CU240" s="63"/>
      <c r="CV240" s="88"/>
      <c r="CW240" s="63"/>
      <c r="CX240" s="63"/>
      <c r="CY240" s="63"/>
      <c r="CZ240" s="63"/>
      <c r="DA240" s="88"/>
      <c r="DB240" s="63"/>
      <c r="DC240" s="63"/>
      <c r="DD240" s="63"/>
      <c r="DE240" s="63"/>
      <c r="DF240" s="131"/>
      <c r="DG240" s="254">
        <f t="shared" si="205"/>
        <v>340</v>
      </c>
      <c r="DH240" s="254" t="str">
        <f t="shared" si="206"/>
        <v>Burn</v>
      </c>
      <c r="DI240" s="254">
        <f t="shared" si="207"/>
        <v>112</v>
      </c>
      <c r="DJ240" s="254">
        <f t="shared" si="208"/>
        <v>355</v>
      </c>
      <c r="DK240" s="121">
        <f t="shared" si="209"/>
        <v>7.4370591558781207</v>
      </c>
      <c r="DL240" s="121">
        <f t="shared" si="210"/>
        <v>19.929402119155583</v>
      </c>
      <c r="DM240" s="121">
        <f t="shared" si="211"/>
        <v>55.373531169863092</v>
      </c>
      <c r="DN240" s="121">
        <f t="shared" si="212"/>
        <v>0.18691469695994412</v>
      </c>
      <c r="DO240" s="121">
        <f t="shared" si="213"/>
        <v>0.50435788208353349</v>
      </c>
      <c r="DP240" s="121">
        <f t="shared" si="214"/>
        <v>0</v>
      </c>
      <c r="DQ240" s="121">
        <f t="shared" si="215"/>
        <v>4.4984732933345581</v>
      </c>
      <c r="DR240" s="121">
        <f t="shared" si="216"/>
        <v>0</v>
      </c>
      <c r="DS240" s="121">
        <f t="shared" si="217"/>
        <v>0</v>
      </c>
      <c r="DT240" s="121">
        <f t="shared" si="218"/>
        <v>0</v>
      </c>
      <c r="DU240" s="121">
        <f t="shared" si="219"/>
        <v>0</v>
      </c>
      <c r="DV240" s="122">
        <f t="shared" si="220"/>
        <v>3.5</v>
      </c>
      <c r="DW240" s="157"/>
      <c r="DX240" s="157">
        <f t="shared" si="221"/>
        <v>340</v>
      </c>
      <c r="DY240" s="157">
        <f t="shared" si="182"/>
        <v>110</v>
      </c>
      <c r="DZ240" s="238" t="e">
        <f>#REF!</f>
        <v>#REF!</v>
      </c>
      <c r="EN240" s="50"/>
      <c r="EO240" s="50"/>
      <c r="EP240" s="55"/>
      <c r="EQ240" s="50">
        <f t="shared" si="232"/>
        <v>1.947122391978434</v>
      </c>
      <c r="ER240" s="50"/>
      <c r="ES240" s="50">
        <f t="shared" si="183"/>
        <v>0</v>
      </c>
      <c r="ET240" s="50">
        <f t="shared" si="184"/>
        <v>0</v>
      </c>
      <c r="EU240" s="50">
        <f t="shared" si="185"/>
        <v>0</v>
      </c>
      <c r="EV240" s="56"/>
      <c r="EW240" s="56"/>
      <c r="EX240" s="56">
        <f t="shared" si="230"/>
        <v>3.3466766201451543</v>
      </c>
      <c r="EY240" s="56">
        <f t="shared" si="231"/>
        <v>8.9682309536200133</v>
      </c>
      <c r="EZ240" s="56"/>
      <c r="FA240" s="56"/>
      <c r="FB240" s="56"/>
      <c r="FC240" s="56"/>
      <c r="FD240" s="54"/>
    </row>
    <row r="241" spans="2:160" ht="18" customHeight="1">
      <c r="B241">
        <v>340</v>
      </c>
      <c r="C241" s="57" t="s">
        <v>389</v>
      </c>
      <c r="D241">
        <v>113</v>
      </c>
      <c r="E241" s="171">
        <v>2009</v>
      </c>
      <c r="F241">
        <v>110</v>
      </c>
      <c r="G241" s="144"/>
      <c r="H241" s="144"/>
      <c r="I241" s="144"/>
      <c r="J241" s="144">
        <v>23.75835</v>
      </c>
      <c r="K241" s="144"/>
      <c r="L241" s="144"/>
      <c r="M241" s="144">
        <v>46.130135205000009</v>
      </c>
      <c r="N241" s="83"/>
      <c r="O241" s="83"/>
      <c r="P241" s="83"/>
      <c r="Q241" s="230">
        <f t="shared" si="181"/>
        <v>69.888485205000009</v>
      </c>
      <c r="R241" s="52">
        <f t="shared" si="186"/>
        <v>0.34294315306894485</v>
      </c>
      <c r="S241" s="52">
        <f t="shared" si="187"/>
        <v>1.6296589184136689</v>
      </c>
      <c r="T241" s="52">
        <f t="shared" si="188"/>
        <v>1.4761232472032373</v>
      </c>
      <c r="U241" s="52">
        <f t="shared" si="189"/>
        <v>0.12</v>
      </c>
      <c r="V241" s="52">
        <f t="shared" si="190"/>
        <v>1.3411903804676262</v>
      </c>
      <c r="W241" s="52">
        <f t="shared" si="191"/>
        <v>13.61</v>
      </c>
      <c r="X241" s="52">
        <f t="shared" si="192"/>
        <v>134.18733925795567</v>
      </c>
      <c r="Y241" s="52">
        <f t="shared" si="193"/>
        <v>1.0333994655815348</v>
      </c>
      <c r="Z241" s="52">
        <f t="shared" si="194"/>
        <v>1.0267989311630696</v>
      </c>
      <c r="AA241" s="52">
        <f t="shared" si="195"/>
        <v>1.0233994655815348</v>
      </c>
      <c r="AB241" s="52">
        <f t="shared" si="196"/>
        <v>1.0233994655815348</v>
      </c>
      <c r="AC241" s="52">
        <f t="shared" si="197"/>
        <v>0.58339946558153477</v>
      </c>
      <c r="AD241" s="52">
        <f t="shared" si="198"/>
        <v>0.57679893116306957</v>
      </c>
      <c r="AE241" s="52">
        <f t="shared" si="199"/>
        <v>0.52660053441846533</v>
      </c>
      <c r="AF241" s="52">
        <f t="shared" si="200"/>
        <v>0.45640213767386084</v>
      </c>
      <c r="AG241" s="52">
        <f t="shared" si="201"/>
        <v>0.36</v>
      </c>
      <c r="AH241" s="52">
        <f t="shared" si="202"/>
        <v>0.40820106883693041</v>
      </c>
      <c r="AI241" s="64" t="s">
        <v>152</v>
      </c>
      <c r="AJ241" s="63"/>
      <c r="AK241" s="63"/>
      <c r="AL241" s="45">
        <f t="shared" si="203"/>
        <v>110</v>
      </c>
      <c r="AM241" s="65"/>
      <c r="AN241" s="145" t="e">
        <f>#REF!</f>
        <v>#REF!</v>
      </c>
      <c r="AO241" s="149"/>
      <c r="AP241" s="183"/>
      <c r="AQ241" s="149"/>
      <c r="AR241" s="147">
        <f t="shared" si="204"/>
        <v>1</v>
      </c>
      <c r="AS241">
        <v>0</v>
      </c>
      <c r="AT241">
        <v>2</v>
      </c>
      <c r="AU241">
        <v>9</v>
      </c>
      <c r="AV241">
        <v>0</v>
      </c>
      <c r="AW241">
        <v>12</v>
      </c>
      <c r="AX241">
        <v>36</v>
      </c>
      <c r="AY241" s="234"/>
      <c r="AZ241" s="234"/>
      <c r="BA241" s="234"/>
      <c r="BB241" s="63"/>
      <c r="BC241">
        <v>15</v>
      </c>
      <c r="BD241">
        <v>9</v>
      </c>
      <c r="BE241">
        <v>0</v>
      </c>
      <c r="BF241" s="57">
        <v>2</v>
      </c>
      <c r="BG241" s="57">
        <v>2</v>
      </c>
      <c r="BH241" s="57">
        <v>3</v>
      </c>
      <c r="BI241" s="57">
        <v>11.3</v>
      </c>
      <c r="BJ241" s="189">
        <f t="shared" si="228"/>
        <v>113</v>
      </c>
      <c r="BK241" s="173">
        <f t="shared" si="229"/>
        <v>110</v>
      </c>
      <c r="BL241" s="88">
        <v>9</v>
      </c>
      <c r="BM241" s="63">
        <v>17</v>
      </c>
      <c r="BN241" s="63">
        <v>12</v>
      </c>
      <c r="BO241" s="63"/>
      <c r="BP241" s="63"/>
      <c r="BQ241" s="63"/>
      <c r="BR241" s="63"/>
      <c r="BS241" s="63"/>
      <c r="BT241" s="63"/>
      <c r="BU241" s="63"/>
      <c r="BV241" s="63"/>
      <c r="BW241" s="63"/>
      <c r="BX241" s="63"/>
      <c r="BY241" s="63"/>
      <c r="BZ241" s="63"/>
      <c r="CA241" s="95"/>
      <c r="CB241" s="94"/>
      <c r="CC241" s="94"/>
      <c r="CD241" s="94"/>
      <c r="CE241" s="94"/>
      <c r="CF241" s="94"/>
      <c r="CG241" s="94"/>
      <c r="CH241" s="94"/>
      <c r="CI241" s="94"/>
      <c r="CJ241" s="94"/>
      <c r="CK241" s="94"/>
      <c r="CL241" s="94"/>
      <c r="CM241" s="63"/>
      <c r="CN241" s="63"/>
      <c r="CO241" s="63"/>
      <c r="CP241" s="88"/>
      <c r="CQ241" s="88"/>
      <c r="CR241" s="63"/>
      <c r="CS241" s="63"/>
      <c r="CT241" s="63"/>
      <c r="CU241" s="63"/>
      <c r="CV241" s="88"/>
      <c r="CW241" s="63"/>
      <c r="CX241" s="63"/>
      <c r="CY241" s="63"/>
      <c r="CZ241" s="63"/>
      <c r="DA241" s="88"/>
      <c r="DB241" s="63"/>
      <c r="DC241" s="63"/>
      <c r="DD241" s="63"/>
      <c r="DE241" s="63"/>
      <c r="DF241" s="131"/>
      <c r="DG241" s="254">
        <f t="shared" si="205"/>
        <v>340</v>
      </c>
      <c r="DH241" s="254" t="str">
        <f t="shared" si="206"/>
        <v>Burn</v>
      </c>
      <c r="DI241" s="254">
        <f t="shared" si="207"/>
        <v>113</v>
      </c>
      <c r="DJ241" s="254">
        <f t="shared" si="208"/>
        <v>110</v>
      </c>
      <c r="DK241" s="121">
        <f t="shared" si="209"/>
        <v>0</v>
      </c>
      <c r="DL241" s="121">
        <f t="shared" si="210"/>
        <v>24.006020714826136</v>
      </c>
      <c r="DM241" s="121">
        <f t="shared" si="211"/>
        <v>103.32862730422661</v>
      </c>
      <c r="DN241" s="121">
        <f t="shared" si="212"/>
        <v>0.66956374332485891</v>
      </c>
      <c r="DO241" s="121">
        <f t="shared" si="213"/>
        <v>4.4109075790664605</v>
      </c>
      <c r="DP241" s="121">
        <f t="shared" si="214"/>
        <v>0</v>
      </c>
      <c r="DQ241" s="121">
        <f t="shared" si="215"/>
        <v>26.217585376139663</v>
      </c>
      <c r="DR241" s="121">
        <f t="shared" si="216"/>
        <v>0</v>
      </c>
      <c r="DS241" s="121">
        <f t="shared" si="217"/>
        <v>0</v>
      </c>
      <c r="DT241" s="121">
        <f t="shared" si="218"/>
        <v>0</v>
      </c>
      <c r="DU241" s="121">
        <f t="shared" si="219"/>
        <v>0</v>
      </c>
      <c r="DV241" s="122">
        <f t="shared" si="220"/>
        <v>22.5</v>
      </c>
      <c r="DW241" s="157"/>
      <c r="DX241" s="157">
        <f t="shared" si="221"/>
        <v>340</v>
      </c>
      <c r="DY241" s="157">
        <f t="shared" si="182"/>
        <v>351</v>
      </c>
      <c r="DZ241" s="238" t="e">
        <f>#REF!</f>
        <v>#REF!</v>
      </c>
      <c r="EN241" s="50">
        <f t="shared" si="222"/>
        <v>0.2179801829268293</v>
      </c>
      <c r="EO241" s="50">
        <f t="shared" si="223"/>
        <v>2.5038109756097562</v>
      </c>
      <c r="EP241" s="55">
        <f t="shared" si="224"/>
        <v>0</v>
      </c>
      <c r="EQ241" s="50">
        <f t="shared" si="232"/>
        <v>10.008209094769148</v>
      </c>
      <c r="ER241" s="50">
        <f>3.492*AR241*((CA241/2.54)^2 + (CB241/2.54)^2 + (CC241/2.54)^2 + (CD241/2.54)^2 + (CE241/2.54)^2 + (CF241/2.54)^2 + (CG241/2.54)^2 +(CH241/2.54)^2 +(CI241/2.54)^2 + (CJ241/2.54)^2 +(CK241/2.54)^2 + (CL241/2.54)^2 +(CM241/2.54)^2 + (CN241/2.54)^2 + (CO241/2.54)^2)/(BI241*3.28)</f>
        <v>0</v>
      </c>
      <c r="ES241" s="50">
        <f t="shared" si="183"/>
        <v>0</v>
      </c>
      <c r="ET241" s="50">
        <f t="shared" si="184"/>
        <v>0</v>
      </c>
      <c r="EU241" s="50">
        <f t="shared" si="185"/>
        <v>0</v>
      </c>
      <c r="EV241" s="56">
        <f t="shared" si="225"/>
        <v>2.7217911585365853</v>
      </c>
      <c r="EW241" s="56">
        <f t="shared" si="226"/>
        <v>10.008209094769148</v>
      </c>
      <c r="EX241" s="56">
        <f t="shared" si="230"/>
        <v>0</v>
      </c>
      <c r="EY241" s="56">
        <f t="shared" si="231"/>
        <v>10.802709321671761</v>
      </c>
      <c r="EZ241" s="56">
        <f t="shared" si="227"/>
        <v>12.730000253305732</v>
      </c>
      <c r="FA241" s="56"/>
      <c r="FB241" s="56"/>
      <c r="FC241" s="56"/>
      <c r="FD241" s="54"/>
    </row>
    <row r="242" spans="2:160" ht="18" customHeight="1">
      <c r="B242">
        <v>340</v>
      </c>
      <c r="C242" s="57" t="s">
        <v>389</v>
      </c>
      <c r="D242">
        <v>113</v>
      </c>
      <c r="E242" s="171">
        <v>2009</v>
      </c>
      <c r="F242">
        <v>351</v>
      </c>
      <c r="G242" s="144"/>
      <c r="H242" s="144"/>
      <c r="I242" s="144"/>
      <c r="J242" s="144">
        <v>23.75835</v>
      </c>
      <c r="K242" s="144"/>
      <c r="L242" s="144"/>
      <c r="M242" s="144">
        <v>46.130135205000009</v>
      </c>
      <c r="N242" s="83"/>
      <c r="O242" s="83"/>
      <c r="P242" s="83"/>
      <c r="Q242" s="230">
        <f t="shared" si="181"/>
        <v>69.888485205000009</v>
      </c>
      <c r="R242" s="52">
        <f t="shared" si="186"/>
        <v>0.34294315306894485</v>
      </c>
      <c r="S242" s="52">
        <f t="shared" si="187"/>
        <v>1.6296589184136689</v>
      </c>
      <c r="T242" s="52">
        <f t="shared" si="188"/>
        <v>1.4761232472032373</v>
      </c>
      <c r="U242" s="52">
        <f t="shared" si="189"/>
        <v>0.12</v>
      </c>
      <c r="V242" s="52">
        <f t="shared" si="190"/>
        <v>1.3411903804676262</v>
      </c>
      <c r="W242" s="52">
        <f t="shared" si="191"/>
        <v>13.61</v>
      </c>
      <c r="X242" s="52">
        <f t="shared" si="192"/>
        <v>134.18733925795567</v>
      </c>
      <c r="Y242" s="52">
        <f t="shared" si="193"/>
        <v>1.0333994655815348</v>
      </c>
      <c r="Z242" s="52">
        <f t="shared" si="194"/>
        <v>1.0267989311630696</v>
      </c>
      <c r="AA242" s="52">
        <f t="shared" si="195"/>
        <v>1.0233994655815348</v>
      </c>
      <c r="AB242" s="52">
        <f t="shared" si="196"/>
        <v>1.0233994655815348</v>
      </c>
      <c r="AC242" s="52">
        <f t="shared" si="197"/>
        <v>0.58339946558153477</v>
      </c>
      <c r="AD242" s="52">
        <f t="shared" si="198"/>
        <v>0.57679893116306957</v>
      </c>
      <c r="AE242" s="52">
        <f t="shared" si="199"/>
        <v>0.52660053441846533</v>
      </c>
      <c r="AF242" s="52">
        <f t="shared" si="200"/>
        <v>0.45640213767386084</v>
      </c>
      <c r="AG242" s="52">
        <f t="shared" si="201"/>
        <v>0.36</v>
      </c>
      <c r="AH242" s="52">
        <f t="shared" si="202"/>
        <v>0.40820106883693041</v>
      </c>
      <c r="AI242" s="64" t="s">
        <v>152</v>
      </c>
      <c r="AJ242" s="63"/>
      <c r="AK242" s="63"/>
      <c r="AL242" s="45">
        <f t="shared" si="203"/>
        <v>351</v>
      </c>
      <c r="AM242" s="65"/>
      <c r="AN242" s="145" t="e">
        <f>#REF!</f>
        <v>#REF!</v>
      </c>
      <c r="AO242" s="149"/>
      <c r="AP242" s="183"/>
      <c r="AQ242" s="149"/>
      <c r="AR242" s="147">
        <f t="shared" si="204"/>
        <v>1</v>
      </c>
      <c r="AS242">
        <v>0</v>
      </c>
      <c r="AT242">
        <v>2</v>
      </c>
      <c r="AU242">
        <v>2</v>
      </c>
      <c r="AV242">
        <v>0</v>
      </c>
      <c r="AW242">
        <v>0</v>
      </c>
      <c r="AX242">
        <v>0</v>
      </c>
      <c r="AY242" s="234"/>
      <c r="AZ242" s="234"/>
      <c r="BA242" s="234"/>
      <c r="BB242" s="63"/>
      <c r="BC242">
        <v>5</v>
      </c>
      <c r="BD242">
        <v>0</v>
      </c>
      <c r="BE242">
        <v>0</v>
      </c>
      <c r="BF242" s="57">
        <v>2</v>
      </c>
      <c r="BG242" s="57">
        <v>2</v>
      </c>
      <c r="BH242" s="57">
        <v>3</v>
      </c>
      <c r="BI242" s="57">
        <v>11.3</v>
      </c>
      <c r="BJ242" s="189">
        <f t="shared" si="228"/>
        <v>113</v>
      </c>
      <c r="BK242" s="173">
        <f t="shared" si="229"/>
        <v>351</v>
      </c>
      <c r="BL242" s="88">
        <v>21</v>
      </c>
      <c r="BM242" s="63">
        <v>30</v>
      </c>
      <c r="BN242" s="63">
        <v>50</v>
      </c>
      <c r="BO242" s="63"/>
      <c r="BP242" s="63"/>
      <c r="BQ242" s="63"/>
      <c r="BR242" s="63"/>
      <c r="BS242" s="63"/>
      <c r="BT242" s="63"/>
      <c r="BU242" s="63"/>
      <c r="BV242" s="63"/>
      <c r="BW242" s="63"/>
      <c r="BX242" s="63"/>
      <c r="BY242" s="63"/>
      <c r="BZ242" s="63"/>
      <c r="CA242" s="95"/>
      <c r="CB242" s="94"/>
      <c r="CC242" s="94"/>
      <c r="CD242" s="94"/>
      <c r="CE242" s="94"/>
      <c r="CF242" s="94"/>
      <c r="CG242" s="94"/>
      <c r="CH242" s="94"/>
      <c r="CI242" s="94"/>
      <c r="CJ242" s="94"/>
      <c r="CK242" s="94"/>
      <c r="CL242" s="94"/>
      <c r="CM242" s="63"/>
      <c r="CN242" s="63"/>
      <c r="CO242" s="63"/>
      <c r="CP242" s="88"/>
      <c r="CQ242" s="88"/>
      <c r="CR242" s="63"/>
      <c r="CS242" s="63"/>
      <c r="CT242" s="63"/>
      <c r="CU242" s="63"/>
      <c r="CV242" s="88"/>
      <c r="CW242" s="63"/>
      <c r="CX242" s="63"/>
      <c r="CY242" s="63"/>
      <c r="CZ242" s="63"/>
      <c r="DA242" s="88"/>
      <c r="DB242" s="63"/>
      <c r="DC242" s="63"/>
      <c r="DD242" s="63"/>
      <c r="DE242" s="63"/>
      <c r="DF242" s="131"/>
      <c r="DG242" s="254">
        <f t="shared" si="205"/>
        <v>340</v>
      </c>
      <c r="DH242" s="254" t="str">
        <f t="shared" si="206"/>
        <v>Burn</v>
      </c>
      <c r="DI242" s="254">
        <f t="shared" si="207"/>
        <v>113</v>
      </c>
      <c r="DJ242" s="254">
        <f t="shared" si="208"/>
        <v>351</v>
      </c>
      <c r="DK242" s="121">
        <f t="shared" si="209"/>
        <v>0</v>
      </c>
      <c r="DL242" s="121">
        <f t="shared" si="210"/>
        <v>3.4294315306894485</v>
      </c>
      <c r="DM242" s="121">
        <f t="shared" si="211"/>
        <v>14.761232472032372</v>
      </c>
      <c r="DN242" s="121">
        <f t="shared" si="212"/>
        <v>0.22318791444161962</v>
      </c>
      <c r="DO242" s="121">
        <f t="shared" si="213"/>
        <v>0</v>
      </c>
      <c r="DP242" s="121">
        <f t="shared" si="214"/>
        <v>0</v>
      </c>
      <c r="DQ242" s="121">
        <f t="shared" si="215"/>
        <v>195.917792664888</v>
      </c>
      <c r="DR242" s="121">
        <f t="shared" si="216"/>
        <v>0</v>
      </c>
      <c r="DS242" s="121">
        <f t="shared" si="217"/>
        <v>0</v>
      </c>
      <c r="DT242" s="121">
        <f t="shared" si="218"/>
        <v>0</v>
      </c>
      <c r="DU242" s="121">
        <f t="shared" si="219"/>
        <v>0</v>
      </c>
      <c r="DV242" s="122">
        <f t="shared" si="220"/>
        <v>1</v>
      </c>
      <c r="DW242" s="157"/>
      <c r="DX242" s="157">
        <f t="shared" si="221"/>
        <v>340</v>
      </c>
      <c r="DY242" s="157">
        <f t="shared" si="182"/>
        <v>291</v>
      </c>
      <c r="DZ242" s="238" t="e">
        <f>#REF!</f>
        <v>#REF!</v>
      </c>
      <c r="EN242" s="50">
        <f t="shared" si="222"/>
        <v>7.2660060975609758E-2</v>
      </c>
      <c r="EO242" s="50">
        <f t="shared" si="223"/>
        <v>0</v>
      </c>
      <c r="EP242" s="55">
        <f t="shared" si="224"/>
        <v>0</v>
      </c>
      <c r="EQ242" s="50">
        <f t="shared" si="232"/>
        <v>74.788971075891652</v>
      </c>
      <c r="ER242" s="50">
        <f>3.492*AR242*((CA242/2.54)^2 + (CB242/2.54)^2 + (CC242/2.54)^2 + (CD242/2.54)^2 + (CE242/2.54)^2 + (CF242/2.54)^2 + (CG242/2.54)^2 +(CH242/2.54)^2 +(CI242/2.54)^2 + (CJ242/2.54)^2 +(CK242/2.54)^2 + (CL242/2.54)^2 +(CM242/2.54)^2 + (CN242/2.54)^2 + (CO242/2.54)^2)/(BI242*3.28)</f>
        <v>0</v>
      </c>
      <c r="ES242" s="50">
        <f t="shared" si="183"/>
        <v>0</v>
      </c>
      <c r="ET242" s="50">
        <f t="shared" si="184"/>
        <v>0</v>
      </c>
      <c r="EU242" s="50">
        <f t="shared" si="185"/>
        <v>0</v>
      </c>
      <c r="EV242" s="56">
        <f t="shared" si="225"/>
        <v>7.2660060975609758E-2</v>
      </c>
      <c r="EW242" s="56">
        <f t="shared" si="226"/>
        <v>74.788971075891652</v>
      </c>
      <c r="EX242" s="56">
        <f t="shared" si="230"/>
        <v>0</v>
      </c>
      <c r="EY242" s="56">
        <f t="shared" si="231"/>
        <v>1.5432441888102519</v>
      </c>
      <c r="EZ242" s="56">
        <f t="shared" si="227"/>
        <v>74.86163113686726</v>
      </c>
      <c r="FA242" s="56"/>
      <c r="FB242" s="56"/>
      <c r="FC242" s="56"/>
      <c r="FD242" s="54"/>
    </row>
    <row r="243" spans="2:160" s="72" customFormat="1" ht="18" customHeight="1">
      <c r="B243">
        <v>340</v>
      </c>
      <c r="C243" s="57" t="s">
        <v>389</v>
      </c>
      <c r="D243">
        <v>114</v>
      </c>
      <c r="E243" s="171">
        <v>2009</v>
      </c>
      <c r="F243">
        <v>291</v>
      </c>
      <c r="G243" s="144">
        <v>19.867596209999999</v>
      </c>
      <c r="H243" s="144">
        <v>2.9359233750000002</v>
      </c>
      <c r="I243" s="144"/>
      <c r="J243" s="144"/>
      <c r="K243" s="144"/>
      <c r="L243" s="144">
        <v>32.642578815000007</v>
      </c>
      <c r="M243" s="144">
        <v>6.5535739499999996</v>
      </c>
      <c r="N243" s="84"/>
      <c r="O243" s="84"/>
      <c r="P243" s="84"/>
      <c r="Q243" s="230">
        <f t="shared" si="181"/>
        <v>61.999672350000012</v>
      </c>
      <c r="R243" s="52">
        <f t="shared" si="186"/>
        <v>0.89015550558808698</v>
      </c>
      <c r="S243" s="52">
        <f t="shared" si="187"/>
        <v>1.4451850336171979</v>
      </c>
      <c r="T243" s="52">
        <f t="shared" si="188"/>
        <v>1.4360137404555975</v>
      </c>
      <c r="U243" s="52">
        <f t="shared" si="189"/>
        <v>7.4171753319757658E-2</v>
      </c>
      <c r="V243" s="52">
        <f t="shared" si="190"/>
        <v>1.3378348181060993</v>
      </c>
      <c r="W243" s="52">
        <f t="shared" si="191"/>
        <v>13.219375299672851</v>
      </c>
      <c r="X243" s="52">
        <f t="shared" si="192"/>
        <v>107.72123668534111</v>
      </c>
      <c r="Y243" s="52">
        <f t="shared" si="193"/>
        <v>1.0295264614692758</v>
      </c>
      <c r="Z243" s="52">
        <f t="shared" si="194"/>
        <v>1.02</v>
      </c>
      <c r="AA243" s="52">
        <f t="shared" si="195"/>
        <v>1.0257384984212743</v>
      </c>
      <c r="AB243" s="52">
        <f t="shared" si="196"/>
        <v>1.0292196059678047</v>
      </c>
      <c r="AC243" s="52">
        <f t="shared" si="197"/>
        <v>0.5749811186308631</v>
      </c>
      <c r="AD243" s="52">
        <f t="shared" si="198"/>
        <v>0.58002582016145121</v>
      </c>
      <c r="AE243" s="52">
        <f t="shared" si="199"/>
        <v>0.57535470814951795</v>
      </c>
      <c r="AF243" s="52">
        <f t="shared" si="200"/>
        <v>0.35591223108616954</v>
      </c>
      <c r="AG243" s="52">
        <f t="shared" si="201"/>
        <v>0.35999999999999993</v>
      </c>
      <c r="AH243" s="52">
        <f t="shared" si="202"/>
        <v>0.35795611554308471</v>
      </c>
      <c r="AI243" s="64" t="s">
        <v>152</v>
      </c>
      <c r="AJ243" s="75"/>
      <c r="AK243" s="75"/>
      <c r="AL243" s="45">
        <f t="shared" si="203"/>
        <v>291</v>
      </c>
      <c r="AM243" s="65"/>
      <c r="AN243" s="145" t="e">
        <f>#REF!</f>
        <v>#REF!</v>
      </c>
      <c r="AO243" s="149"/>
      <c r="AP243" s="183"/>
      <c r="AQ243" s="149"/>
      <c r="AR243" s="147">
        <f t="shared" si="204"/>
        <v>1</v>
      </c>
      <c r="AS243">
        <v>0</v>
      </c>
      <c r="AT243">
        <v>2</v>
      </c>
      <c r="AU243">
        <v>2</v>
      </c>
      <c r="AV243">
        <v>0</v>
      </c>
      <c r="AW243">
        <v>0</v>
      </c>
      <c r="AX243">
        <v>0</v>
      </c>
      <c r="AY243" s="208"/>
      <c r="AZ243" s="208"/>
      <c r="BA243" s="208"/>
      <c r="BB243" s="75"/>
      <c r="BC243">
        <v>18</v>
      </c>
      <c r="BD243">
        <v>1</v>
      </c>
      <c r="BE243">
        <v>0</v>
      </c>
      <c r="BF243" s="57">
        <v>2</v>
      </c>
      <c r="BG243" s="57">
        <v>2</v>
      </c>
      <c r="BH243" s="57">
        <v>3</v>
      </c>
      <c r="BI243" s="57">
        <v>11.3</v>
      </c>
      <c r="BJ243" s="189">
        <f t="shared" si="228"/>
        <v>114</v>
      </c>
      <c r="BK243" s="173">
        <f t="shared" si="229"/>
        <v>291</v>
      </c>
      <c r="BL243" s="245">
        <v>8</v>
      </c>
      <c r="BM243" s="246">
        <v>22</v>
      </c>
      <c r="BN243" s="63"/>
      <c r="BO243" s="63"/>
      <c r="BP243" s="63"/>
      <c r="BQ243" s="63"/>
      <c r="BR243" s="63"/>
      <c r="BS243" s="63"/>
      <c r="BT243" s="63"/>
      <c r="BU243" s="63"/>
      <c r="BV243" s="63"/>
      <c r="BW243" s="63"/>
      <c r="BX243" s="63"/>
      <c r="BY243" s="63"/>
      <c r="BZ243" s="63"/>
      <c r="CA243" s="95"/>
      <c r="CB243" s="94"/>
      <c r="CC243" s="94"/>
      <c r="CD243" s="94"/>
      <c r="CE243" s="94"/>
      <c r="CF243" s="94"/>
      <c r="CG243" s="94"/>
      <c r="CH243" s="94"/>
      <c r="CI243" s="94"/>
      <c r="CJ243" s="94"/>
      <c r="CK243" s="94"/>
      <c r="CL243" s="94"/>
      <c r="CM243" s="75"/>
      <c r="CN243" s="75"/>
      <c r="CO243" s="75"/>
      <c r="CP243" s="89"/>
      <c r="CQ243" s="89"/>
      <c r="CR243" s="75"/>
      <c r="CS243" s="75"/>
      <c r="CT243" s="75"/>
      <c r="CU243" s="75"/>
      <c r="CV243" s="89"/>
      <c r="CW243" s="75"/>
      <c r="CX243" s="75"/>
      <c r="CY243" s="75"/>
      <c r="CZ243" s="75"/>
      <c r="DA243" s="89"/>
      <c r="DB243" s="75"/>
      <c r="DC243" s="75"/>
      <c r="DD243" s="75"/>
      <c r="DE243" s="75"/>
      <c r="DF243" s="132"/>
      <c r="DG243" s="254">
        <f t="shared" si="205"/>
        <v>340</v>
      </c>
      <c r="DH243" s="254" t="str">
        <f t="shared" si="206"/>
        <v>Burn</v>
      </c>
      <c r="DI243" s="254">
        <f t="shared" si="207"/>
        <v>114</v>
      </c>
      <c r="DJ243" s="254">
        <f t="shared" si="208"/>
        <v>291</v>
      </c>
      <c r="DK243" s="121">
        <f t="shared" si="209"/>
        <v>0</v>
      </c>
      <c r="DL243" s="121">
        <f t="shared" si="210"/>
        <v>8.9015550558808698</v>
      </c>
      <c r="DM243" s="121">
        <f t="shared" si="211"/>
        <v>14.360137404555974</v>
      </c>
      <c r="DN243" s="121">
        <f t="shared" si="212"/>
        <v>0.48762651366715648</v>
      </c>
      <c r="DO243" s="121">
        <f t="shared" si="213"/>
        <v>0.48835445872907346</v>
      </c>
      <c r="DP243" s="121">
        <f t="shared" si="214"/>
        <v>0</v>
      </c>
      <c r="DQ243" s="121">
        <f t="shared" si="215"/>
        <v>21.921397557961484</v>
      </c>
      <c r="DR243" s="121">
        <f t="shared" si="216"/>
        <v>0</v>
      </c>
      <c r="DS243" s="121">
        <f t="shared" si="217"/>
        <v>0</v>
      </c>
      <c r="DT243" s="121">
        <f t="shared" si="218"/>
        <v>0</v>
      </c>
      <c r="DU243" s="121">
        <f t="shared" si="219"/>
        <v>0</v>
      </c>
      <c r="DV243" s="122">
        <f t="shared" si="220"/>
        <v>1</v>
      </c>
      <c r="DW243" s="157"/>
      <c r="DX243" s="157">
        <f t="shared" si="221"/>
        <v>340</v>
      </c>
      <c r="DY243" s="157">
        <f t="shared" si="182"/>
        <v>357</v>
      </c>
      <c r="DZ243" s="238" t="e">
        <f>#REF!</f>
        <v>#REF!</v>
      </c>
      <c r="EA243" s="180"/>
      <c r="EB243" s="180"/>
      <c r="EC243" s="180"/>
      <c r="ED243" s="180"/>
      <c r="EE243" s="180"/>
      <c r="EF243" s="180"/>
      <c r="EG243" s="180"/>
      <c r="EH243" s="180"/>
      <c r="EI243" s="180"/>
      <c r="EJ243" s="180"/>
      <c r="EK243" s="180"/>
      <c r="EL243" s="180"/>
      <c r="EM243" s="180"/>
      <c r="EN243" s="50">
        <f t="shared" si="222"/>
        <v>0.26157621951219512</v>
      </c>
      <c r="EO243" s="50">
        <f t="shared" si="223"/>
        <v>0.27820121951219512</v>
      </c>
      <c r="EP243" s="55">
        <f t="shared" si="224"/>
        <v>0</v>
      </c>
      <c r="EQ243" s="50">
        <f t="shared" si="232"/>
        <v>10.670230708041817</v>
      </c>
      <c r="ER243" s="50">
        <f>3.492*AR243*((CA243/2.54)^2 + (CB243/2.54)^2 + (CC243/2.54)^2 + (CD243/2.54)^2 + (CE243/2.54)^2 + (CF243/2.54)^2 + (CG243/2.54)^2 +(CH243/2.54)^2 +(CI243/2.54)^2 + (CJ243/2.54)^2 +(CK243/2.54)^2 + (CL243/2.54)^2 +(CM243/2.54)^2 + (CN243/2.54)^2 + (CO243/2.54)^2)/(BI243*3.28)</f>
        <v>0</v>
      </c>
      <c r="ES243" s="50">
        <f t="shared" si="183"/>
        <v>0</v>
      </c>
      <c r="ET243" s="50">
        <f t="shared" si="184"/>
        <v>0</v>
      </c>
      <c r="EU243" s="50">
        <f t="shared" si="185"/>
        <v>0</v>
      </c>
      <c r="EV243" s="56">
        <f t="shared" si="225"/>
        <v>0.53977743902439024</v>
      </c>
      <c r="EW243" s="56">
        <f t="shared" si="226"/>
        <v>10.670230708041817</v>
      </c>
      <c r="EX243" s="56">
        <f t="shared" si="230"/>
        <v>0</v>
      </c>
      <c r="EY243" s="56">
        <f t="shared" si="231"/>
        <v>4.0056997751463914</v>
      </c>
      <c r="EZ243" s="56">
        <f t="shared" si="227"/>
        <v>11.210008147066208</v>
      </c>
      <c r="FA243" s="56"/>
      <c r="FB243" s="56"/>
      <c r="FC243" s="56"/>
      <c r="FD243" s="54"/>
    </row>
    <row r="244" spans="2:160" ht="18" customHeight="1">
      <c r="B244">
        <v>340</v>
      </c>
      <c r="C244" s="57" t="s">
        <v>389</v>
      </c>
      <c r="D244">
        <v>114</v>
      </c>
      <c r="E244" s="171">
        <v>2009</v>
      </c>
      <c r="F244">
        <v>357</v>
      </c>
      <c r="G244" s="144">
        <v>19.867596209999999</v>
      </c>
      <c r="H244" s="144">
        <v>2.9359233750000002</v>
      </c>
      <c r="I244" s="144"/>
      <c r="J244" s="144"/>
      <c r="K244" s="144"/>
      <c r="L244" s="144">
        <v>32.642578815000007</v>
      </c>
      <c r="M244" s="144">
        <v>6.5535739499999996</v>
      </c>
      <c r="N244" s="83"/>
      <c r="O244" s="83"/>
      <c r="P244" s="83"/>
      <c r="Q244" s="230">
        <f t="shared" si="181"/>
        <v>61.999672350000012</v>
      </c>
      <c r="R244" s="52">
        <f t="shared" si="186"/>
        <v>0.89015550558808698</v>
      </c>
      <c r="S244" s="52">
        <f t="shared" si="187"/>
        <v>1.4451850336171979</v>
      </c>
      <c r="T244" s="52">
        <f t="shared" si="188"/>
        <v>1.4360137404555975</v>
      </c>
      <c r="U244" s="52">
        <f t="shared" si="189"/>
        <v>7.4171753319757658E-2</v>
      </c>
      <c r="V244" s="52">
        <f t="shared" si="190"/>
        <v>1.3378348181060993</v>
      </c>
      <c r="W244" s="52">
        <f t="shared" si="191"/>
        <v>13.219375299672851</v>
      </c>
      <c r="X244" s="52">
        <f t="shared" si="192"/>
        <v>107.72123668534111</v>
      </c>
      <c r="Y244" s="52">
        <f t="shared" si="193"/>
        <v>1.0295264614692758</v>
      </c>
      <c r="Z244" s="52">
        <f t="shared" si="194"/>
        <v>1.02</v>
      </c>
      <c r="AA244" s="52">
        <f t="shared" si="195"/>
        <v>1.0257384984212743</v>
      </c>
      <c r="AB244" s="52">
        <f t="shared" si="196"/>
        <v>1.0292196059678047</v>
      </c>
      <c r="AC244" s="52">
        <f t="shared" si="197"/>
        <v>0.5749811186308631</v>
      </c>
      <c r="AD244" s="52">
        <f t="shared" si="198"/>
        <v>0.58002582016145121</v>
      </c>
      <c r="AE244" s="52">
        <f t="shared" si="199"/>
        <v>0.57535470814951795</v>
      </c>
      <c r="AF244" s="52">
        <f t="shared" si="200"/>
        <v>0.35591223108616954</v>
      </c>
      <c r="AG244" s="52">
        <f t="shared" si="201"/>
        <v>0.35999999999999993</v>
      </c>
      <c r="AH244" s="52">
        <f t="shared" si="202"/>
        <v>0.35795611554308471</v>
      </c>
      <c r="AI244" s="64" t="s">
        <v>152</v>
      </c>
      <c r="AJ244" s="63"/>
      <c r="AK244" s="63"/>
      <c r="AL244" s="45">
        <f t="shared" si="203"/>
        <v>357</v>
      </c>
      <c r="AM244" s="65"/>
      <c r="AN244" s="145" t="e">
        <f>#REF!</f>
        <v>#REF!</v>
      </c>
      <c r="AO244" s="149"/>
      <c r="AP244" s="183"/>
      <c r="AQ244" s="149"/>
      <c r="AR244" s="147">
        <f t="shared" si="204"/>
        <v>1</v>
      </c>
      <c r="AS244">
        <v>4</v>
      </c>
      <c r="AT244">
        <v>0</v>
      </c>
      <c r="AU244">
        <v>24</v>
      </c>
      <c r="AV244">
        <v>4</v>
      </c>
      <c r="AW244">
        <v>0</v>
      </c>
      <c r="AX244">
        <v>1</v>
      </c>
      <c r="AY244" s="234"/>
      <c r="AZ244" s="234"/>
      <c r="BA244" s="234"/>
      <c r="BB244" s="63"/>
      <c r="BC244">
        <v>57</v>
      </c>
      <c r="BD244">
        <v>12</v>
      </c>
      <c r="BE244">
        <v>0</v>
      </c>
      <c r="BF244" s="57">
        <v>2</v>
      </c>
      <c r="BG244" s="57">
        <v>2</v>
      </c>
      <c r="BH244" s="57">
        <v>3</v>
      </c>
      <c r="BI244" s="57">
        <v>11.3</v>
      </c>
      <c r="BJ244" s="189">
        <f t="shared" si="228"/>
        <v>114</v>
      </c>
      <c r="BK244" s="173">
        <f t="shared" si="229"/>
        <v>357</v>
      </c>
      <c r="BL244" s="88">
        <v>9</v>
      </c>
      <c r="BM244" s="63">
        <v>10</v>
      </c>
      <c r="BN244" s="63"/>
      <c r="BO244" s="63"/>
      <c r="BP244" s="63"/>
      <c r="BQ244" s="63"/>
      <c r="BR244" s="63"/>
      <c r="BS244" s="63"/>
      <c r="BT244" s="63"/>
      <c r="BU244" s="63"/>
      <c r="BV244" s="63"/>
      <c r="BW244" s="63"/>
      <c r="BX244" s="63"/>
      <c r="BY244" s="63"/>
      <c r="BZ244" s="63"/>
      <c r="CA244" s="95"/>
      <c r="CB244" s="94"/>
      <c r="CC244" s="94"/>
      <c r="CD244" s="94"/>
      <c r="CE244" s="94"/>
      <c r="CF244" s="94"/>
      <c r="CG244" s="94"/>
      <c r="CH244" s="94"/>
      <c r="CI244" s="94"/>
      <c r="CJ244" s="94"/>
      <c r="CK244" s="94"/>
      <c r="CL244" s="94"/>
      <c r="CM244" s="63"/>
      <c r="CN244" s="63"/>
      <c r="CO244" s="63"/>
      <c r="CP244" s="88"/>
      <c r="CQ244" s="88"/>
      <c r="CR244" s="63"/>
      <c r="CS244" s="63"/>
      <c r="CT244" s="63"/>
      <c r="CU244" s="63"/>
      <c r="CV244" s="88"/>
      <c r="CW244" s="63"/>
      <c r="CX244" s="63"/>
      <c r="CY244" s="63"/>
      <c r="CZ244" s="63"/>
      <c r="DA244" s="88"/>
      <c r="DB244" s="63"/>
      <c r="DC244" s="63"/>
      <c r="DD244" s="63"/>
      <c r="DE244" s="63"/>
      <c r="DF244" s="131"/>
      <c r="DG244" s="254">
        <f t="shared" si="205"/>
        <v>340</v>
      </c>
      <c r="DH244" s="254" t="str">
        <f t="shared" si="206"/>
        <v>Burn</v>
      </c>
      <c r="DI244" s="254">
        <f t="shared" si="207"/>
        <v>114</v>
      </c>
      <c r="DJ244" s="254">
        <f t="shared" si="208"/>
        <v>357</v>
      </c>
      <c r="DK244" s="121">
        <f t="shared" si="209"/>
        <v>57.807401344687918</v>
      </c>
      <c r="DL244" s="121">
        <f t="shared" si="210"/>
        <v>0</v>
      </c>
      <c r="DM244" s="121">
        <f t="shared" si="211"/>
        <v>57.440549618223898</v>
      </c>
      <c r="DN244" s="121">
        <f t="shared" si="212"/>
        <v>1.5441506266126623</v>
      </c>
      <c r="DO244" s="121">
        <f t="shared" si="213"/>
        <v>5.8602535047488828</v>
      </c>
      <c r="DP244" s="121">
        <f t="shared" si="214"/>
        <v>0</v>
      </c>
      <c r="DQ244" s="121">
        <f t="shared" si="215"/>
        <v>7.2404616021734096</v>
      </c>
      <c r="DR244" s="121">
        <f t="shared" si="216"/>
        <v>0</v>
      </c>
      <c r="DS244" s="121">
        <f t="shared" si="217"/>
        <v>0</v>
      </c>
      <c r="DT244" s="121">
        <f t="shared" si="218"/>
        <v>0</v>
      </c>
      <c r="DU244" s="121">
        <f t="shared" si="219"/>
        <v>0</v>
      </c>
      <c r="DV244" s="122">
        <f t="shared" si="220"/>
        <v>12.5</v>
      </c>
      <c r="DW244" s="157"/>
      <c r="DX244" s="157">
        <f t="shared" si="221"/>
        <v>340</v>
      </c>
      <c r="DY244" s="157">
        <f t="shared" si="182"/>
        <v>20</v>
      </c>
      <c r="DZ244" s="238" t="e">
        <f>#REF!</f>
        <v>#REF!</v>
      </c>
      <c r="EN244" s="50"/>
      <c r="EO244" s="50"/>
      <c r="EP244" s="55"/>
      <c r="EQ244" s="50">
        <f t="shared" si="232"/>
        <v>3.5242915294809651</v>
      </c>
      <c r="ER244" s="50"/>
      <c r="ES244" s="50">
        <f t="shared" si="183"/>
        <v>0</v>
      </c>
      <c r="ET244" s="50">
        <f t="shared" si="184"/>
        <v>0</v>
      </c>
      <c r="EU244" s="50">
        <f t="shared" si="185"/>
        <v>0</v>
      </c>
      <c r="EV244" s="56"/>
      <c r="EW244" s="56"/>
      <c r="EX244" s="56">
        <f t="shared" si="230"/>
        <v>26.013330605109562</v>
      </c>
      <c r="EY244" s="56">
        <f t="shared" si="231"/>
        <v>0</v>
      </c>
      <c r="EZ244" s="56"/>
      <c r="FA244" s="56"/>
      <c r="FB244" s="56"/>
      <c r="FC244" s="56"/>
      <c r="FD244" s="54"/>
    </row>
    <row r="245" spans="2:160" ht="18" customHeight="1">
      <c r="B245">
        <v>340</v>
      </c>
      <c r="C245" s="57" t="s">
        <v>389</v>
      </c>
      <c r="D245">
        <v>116</v>
      </c>
      <c r="E245" s="171">
        <v>2009</v>
      </c>
      <c r="F245">
        <v>20</v>
      </c>
      <c r="G245" s="144">
        <v>9.5735154900000019</v>
      </c>
      <c r="H245" s="144">
        <v>1.6356740400000001</v>
      </c>
      <c r="I245" s="144"/>
      <c r="J245" s="144"/>
      <c r="K245" s="144"/>
      <c r="L245" s="144">
        <v>38.474959215000005</v>
      </c>
      <c r="M245" s="144">
        <v>9.006829755</v>
      </c>
      <c r="N245" s="83"/>
      <c r="O245" s="83"/>
      <c r="P245" s="83"/>
      <c r="Q245" s="230">
        <f t="shared" si="181"/>
        <v>58.690978500000007</v>
      </c>
      <c r="R245" s="52">
        <f t="shared" si="186"/>
        <v>0.82893753939312831</v>
      </c>
      <c r="S245" s="52">
        <f t="shared" si="187"/>
        <v>1.427523887792312</v>
      </c>
      <c r="T245" s="52">
        <f t="shared" si="188"/>
        <v>1.4009562246161051</v>
      </c>
      <c r="U245" s="52">
        <f t="shared" si="189"/>
        <v>7.3306138971596796E-2</v>
      </c>
      <c r="V245" s="52">
        <f t="shared" si="190"/>
        <v>1.3441308654779032</v>
      </c>
      <c r="W245" s="52">
        <f t="shared" si="191"/>
        <v>13.383933545214276</v>
      </c>
      <c r="X245" s="52">
        <f t="shared" si="192"/>
        <v>96.005778903348826</v>
      </c>
      <c r="Y245" s="52">
        <f t="shared" si="193"/>
        <v>1.0297213074169482</v>
      </c>
      <c r="Z245" s="52">
        <f t="shared" si="194"/>
        <v>1.02</v>
      </c>
      <c r="AA245" s="52">
        <f t="shared" si="195"/>
        <v>1.0268342076210231</v>
      </c>
      <c r="AB245" s="52">
        <f t="shared" si="196"/>
        <v>1.0325946271452946</v>
      </c>
      <c r="AC245" s="52">
        <f t="shared" si="197"/>
        <v>0.58523385634471914</v>
      </c>
      <c r="AD245" s="52">
        <f t="shared" si="198"/>
        <v>0.59049246261416477</v>
      </c>
      <c r="AE245" s="52">
        <f t="shared" si="199"/>
        <v>0.57641516844535146</v>
      </c>
      <c r="AF245" s="52">
        <f t="shared" si="200"/>
        <v>0.36519406510320829</v>
      </c>
      <c r="AG245" s="52">
        <f t="shared" si="201"/>
        <v>0.36</v>
      </c>
      <c r="AH245" s="52">
        <f t="shared" si="202"/>
        <v>0.36259703255160414</v>
      </c>
      <c r="AI245" s="64" t="s">
        <v>152</v>
      </c>
      <c r="AJ245" s="63"/>
      <c r="AK245" s="63"/>
      <c r="AL245" s="45">
        <f t="shared" si="203"/>
        <v>20</v>
      </c>
      <c r="AM245" s="65"/>
      <c r="AN245" s="145" t="e">
        <f>#REF!</f>
        <v>#REF!</v>
      </c>
      <c r="AO245" s="149"/>
      <c r="AP245" s="183"/>
      <c r="AQ245" s="149"/>
      <c r="AR245" s="147">
        <f t="shared" si="204"/>
        <v>1</v>
      </c>
      <c r="AS245">
        <v>0</v>
      </c>
      <c r="AT245">
        <v>3</v>
      </c>
      <c r="AU245">
        <v>3</v>
      </c>
      <c r="AV245">
        <v>0</v>
      </c>
      <c r="AW245">
        <v>1</v>
      </c>
      <c r="AX245">
        <v>1</v>
      </c>
      <c r="AY245" s="234"/>
      <c r="AZ245" s="234"/>
      <c r="BA245" s="234"/>
      <c r="BB245" s="63"/>
      <c r="BC245">
        <v>4</v>
      </c>
      <c r="BD245">
        <v>2</v>
      </c>
      <c r="BE245">
        <v>0</v>
      </c>
      <c r="BF245" s="57">
        <v>2</v>
      </c>
      <c r="BG245" s="57">
        <v>2</v>
      </c>
      <c r="BH245" s="57">
        <v>3</v>
      </c>
      <c r="BI245" s="57">
        <v>11.3</v>
      </c>
      <c r="BJ245" s="189">
        <f t="shared" si="228"/>
        <v>116</v>
      </c>
      <c r="BK245" s="173">
        <f t="shared" si="229"/>
        <v>20</v>
      </c>
      <c r="BL245" s="88"/>
      <c r="BM245" s="63"/>
      <c r="BN245" s="63"/>
      <c r="BO245" s="63"/>
      <c r="BP245" s="63"/>
      <c r="BQ245" s="63"/>
      <c r="BR245" s="63"/>
      <c r="BS245" s="63"/>
      <c r="BT245" s="63"/>
      <c r="BU245" s="63"/>
      <c r="BV245" s="63"/>
      <c r="BW245" s="63"/>
      <c r="BX245" s="63"/>
      <c r="BY245" s="63"/>
      <c r="BZ245" s="63"/>
      <c r="CA245" s="95"/>
      <c r="CB245" s="94"/>
      <c r="CC245" s="94"/>
      <c r="CD245" s="94"/>
      <c r="CE245" s="94"/>
      <c r="CF245" s="94"/>
      <c r="CG245" s="94"/>
      <c r="CH245" s="94"/>
      <c r="CI245" s="94"/>
      <c r="CJ245" s="94"/>
      <c r="CK245" s="94"/>
      <c r="CL245" s="94"/>
      <c r="CM245" s="63"/>
      <c r="CN245" s="63"/>
      <c r="CO245" s="63"/>
      <c r="CP245" s="88"/>
      <c r="CQ245" s="88"/>
      <c r="CR245" s="63"/>
      <c r="CS245" s="63"/>
      <c r="CT245" s="63"/>
      <c r="CU245" s="63"/>
      <c r="CV245" s="88"/>
      <c r="CW245" s="63"/>
      <c r="CX245" s="63"/>
      <c r="CY245" s="63"/>
      <c r="CZ245" s="63"/>
      <c r="DA245" s="88"/>
      <c r="DB245" s="63"/>
      <c r="DC245" s="63"/>
      <c r="DD245" s="63"/>
      <c r="DE245" s="63"/>
      <c r="DF245" s="131"/>
      <c r="DG245" s="254">
        <f t="shared" si="205"/>
        <v>340</v>
      </c>
      <c r="DH245" s="254" t="str">
        <f t="shared" si="206"/>
        <v>Burn</v>
      </c>
      <c r="DI245" s="254">
        <f t="shared" si="207"/>
        <v>116</v>
      </c>
      <c r="DJ245" s="254">
        <f t="shared" si="208"/>
        <v>20</v>
      </c>
      <c r="DK245" s="121">
        <f t="shared" si="209"/>
        <v>0</v>
      </c>
      <c r="DL245" s="121">
        <f t="shared" si="210"/>
        <v>16.578750787862568</v>
      </c>
      <c r="DM245" s="121">
        <f t="shared" si="211"/>
        <v>28.019124492322103</v>
      </c>
      <c r="DN245" s="121">
        <f t="shared" si="212"/>
        <v>0.10902714586517781</v>
      </c>
      <c r="DO245" s="121">
        <f t="shared" si="213"/>
        <v>0.99901323961683408</v>
      </c>
      <c r="DP245" s="121">
        <f t="shared" si="214"/>
        <v>0</v>
      </c>
      <c r="DQ245" s="121">
        <f t="shared" si="215"/>
        <v>0</v>
      </c>
      <c r="DR245" s="121">
        <f t="shared" si="216"/>
        <v>0</v>
      </c>
      <c r="DS245" s="121">
        <f t="shared" si="217"/>
        <v>0</v>
      </c>
      <c r="DT245" s="121">
        <f t="shared" si="218"/>
        <v>0</v>
      </c>
      <c r="DU245" s="121">
        <f t="shared" si="219"/>
        <v>0</v>
      </c>
      <c r="DV245" s="122">
        <f t="shared" si="220"/>
        <v>2</v>
      </c>
      <c r="DW245" s="157"/>
      <c r="DX245" s="157">
        <f t="shared" si="221"/>
        <v>340</v>
      </c>
      <c r="DY245" s="157">
        <f t="shared" si="182"/>
        <v>254</v>
      </c>
      <c r="DZ245" s="238" t="e">
        <f>#REF!</f>
        <v>#REF!</v>
      </c>
      <c r="EN245" s="50">
        <f t="shared" si="222"/>
        <v>5.8128048780487808E-2</v>
      </c>
      <c r="EO245" s="50">
        <f t="shared" si="223"/>
        <v>0.55640243902439024</v>
      </c>
      <c r="EP245" s="55">
        <f t="shared" si="224"/>
        <v>0</v>
      </c>
      <c r="EQ245" s="50">
        <f t="shared" si="232"/>
        <v>0</v>
      </c>
      <c r="ER245" s="50">
        <f>3.492*AR245*((CA245/2.54)^2 + (CB245/2.54)^2 + (CC245/2.54)^2 + (CD245/2.54)^2 + (CE245/2.54)^2 + (CF245/2.54)^2 + (CG245/2.54)^2 +(CH245/2.54)^2 +(CI245/2.54)^2 + (CJ245/2.54)^2 +(CK245/2.54)^2 + (CL245/2.54)^2 +(CM245/2.54)^2 + (CN245/2.54)^2 + (CO245/2.54)^2)/(BI245*3.28)</f>
        <v>0</v>
      </c>
      <c r="ES245" s="50">
        <f t="shared" si="183"/>
        <v>0</v>
      </c>
      <c r="ET245" s="50">
        <f t="shared" si="184"/>
        <v>0</v>
      </c>
      <c r="EU245" s="50">
        <f t="shared" si="185"/>
        <v>0</v>
      </c>
      <c r="EV245" s="56">
        <f t="shared" si="225"/>
        <v>0.61453048780487807</v>
      </c>
      <c r="EW245" s="56">
        <f t="shared" si="226"/>
        <v>0</v>
      </c>
      <c r="EX245" s="56">
        <f t="shared" si="230"/>
        <v>0</v>
      </c>
      <c r="EY245" s="56">
        <f t="shared" si="231"/>
        <v>7.4604378545381556</v>
      </c>
      <c r="EZ245" s="56">
        <f t="shared" si="227"/>
        <v>0.61453048780487807</v>
      </c>
      <c r="FA245" s="56"/>
      <c r="FB245" s="56"/>
      <c r="FC245" s="56"/>
      <c r="FD245" s="54"/>
    </row>
    <row r="246" spans="2:160" ht="18" customHeight="1">
      <c r="B246">
        <v>340</v>
      </c>
      <c r="C246" s="57" t="s">
        <v>389</v>
      </c>
      <c r="D246">
        <v>116</v>
      </c>
      <c r="E246" s="171">
        <v>2009</v>
      </c>
      <c r="F246">
        <v>254</v>
      </c>
      <c r="G246" s="144">
        <v>9.5735154900000019</v>
      </c>
      <c r="H246" s="144">
        <v>1.6356740400000001</v>
      </c>
      <c r="I246" s="144"/>
      <c r="J246" s="144"/>
      <c r="K246" s="144"/>
      <c r="L246" s="144">
        <v>38.474959215000005</v>
      </c>
      <c r="M246" s="144">
        <v>9.006829755</v>
      </c>
      <c r="N246" s="83"/>
      <c r="O246" s="83"/>
      <c r="P246" s="83"/>
      <c r="Q246" s="230">
        <f t="shared" si="181"/>
        <v>58.690978500000007</v>
      </c>
      <c r="R246" s="52">
        <f t="shared" si="186"/>
        <v>0.82893753939312831</v>
      </c>
      <c r="S246" s="52">
        <f t="shared" si="187"/>
        <v>1.427523887792312</v>
      </c>
      <c r="T246" s="52">
        <f t="shared" si="188"/>
        <v>1.4009562246161051</v>
      </c>
      <c r="U246" s="52">
        <f t="shared" si="189"/>
        <v>7.3306138971596796E-2</v>
      </c>
      <c r="V246" s="52">
        <f t="shared" si="190"/>
        <v>1.3441308654779032</v>
      </c>
      <c r="W246" s="52">
        <f t="shared" si="191"/>
        <v>13.383933545214276</v>
      </c>
      <c r="X246" s="52">
        <f t="shared" si="192"/>
        <v>96.005778903348826</v>
      </c>
      <c r="Y246" s="52">
        <f t="shared" si="193"/>
        <v>1.0297213074169482</v>
      </c>
      <c r="Z246" s="52">
        <f t="shared" si="194"/>
        <v>1.02</v>
      </c>
      <c r="AA246" s="52">
        <f t="shared" si="195"/>
        <v>1.0268342076210231</v>
      </c>
      <c r="AB246" s="52">
        <f t="shared" si="196"/>
        <v>1.0325946271452946</v>
      </c>
      <c r="AC246" s="52">
        <f t="shared" si="197"/>
        <v>0.58523385634471914</v>
      </c>
      <c r="AD246" s="52">
        <f t="shared" si="198"/>
        <v>0.59049246261416477</v>
      </c>
      <c r="AE246" s="52">
        <f t="shared" si="199"/>
        <v>0.57641516844535146</v>
      </c>
      <c r="AF246" s="52">
        <f t="shared" si="200"/>
        <v>0.36519406510320829</v>
      </c>
      <c r="AG246" s="52">
        <f t="shared" si="201"/>
        <v>0.36</v>
      </c>
      <c r="AH246" s="52">
        <f t="shared" si="202"/>
        <v>0.36259703255160414</v>
      </c>
      <c r="AI246" s="64" t="s">
        <v>152</v>
      </c>
      <c r="AJ246" s="63"/>
      <c r="AK246" s="63"/>
      <c r="AL246" s="45">
        <f t="shared" si="203"/>
        <v>254</v>
      </c>
      <c r="AM246" s="65"/>
      <c r="AN246" s="145" t="e">
        <f>#REF!</f>
        <v>#REF!</v>
      </c>
      <c r="AO246" s="149"/>
      <c r="AP246" s="183"/>
      <c r="AQ246" s="149"/>
      <c r="AR246" s="147">
        <f t="shared" si="204"/>
        <v>1</v>
      </c>
      <c r="AS246">
        <v>0</v>
      </c>
      <c r="AT246">
        <v>1</v>
      </c>
      <c r="AU246">
        <v>1</v>
      </c>
      <c r="AV246">
        <v>0</v>
      </c>
      <c r="AW246">
        <v>0</v>
      </c>
      <c r="AX246">
        <v>0</v>
      </c>
      <c r="AY246" s="234"/>
      <c r="AZ246" s="234"/>
      <c r="BA246" s="234"/>
      <c r="BB246" s="63"/>
      <c r="BC246">
        <v>6</v>
      </c>
      <c r="BD246">
        <v>1</v>
      </c>
      <c r="BE246">
        <v>5</v>
      </c>
      <c r="BF246" s="57">
        <v>2</v>
      </c>
      <c r="BG246" s="57">
        <v>2</v>
      </c>
      <c r="BH246" s="57">
        <v>3</v>
      </c>
      <c r="BI246" s="57">
        <v>11.3</v>
      </c>
      <c r="BJ246" s="189">
        <f t="shared" si="228"/>
        <v>116</v>
      </c>
      <c r="BK246" s="173">
        <f t="shared" si="229"/>
        <v>254</v>
      </c>
      <c r="BL246" s="88">
        <v>12</v>
      </c>
      <c r="BM246" s="63"/>
      <c r="BN246" s="63"/>
      <c r="BO246" s="63"/>
      <c r="BP246" s="63"/>
      <c r="BQ246" s="63"/>
      <c r="BR246" s="63"/>
      <c r="BS246" s="63"/>
      <c r="BT246" s="63"/>
      <c r="BU246" s="63"/>
      <c r="BV246" s="63"/>
      <c r="BW246" s="63"/>
      <c r="BX246" s="63"/>
      <c r="BY246" s="63"/>
      <c r="BZ246" s="63"/>
      <c r="CA246" s="95"/>
      <c r="CB246" s="94"/>
      <c r="CC246" s="94"/>
      <c r="CD246" s="94"/>
      <c r="CE246" s="94"/>
      <c r="CF246" s="94"/>
      <c r="CG246" s="94"/>
      <c r="CH246" s="94"/>
      <c r="CI246" s="94"/>
      <c r="CJ246" s="94"/>
      <c r="CK246" s="94"/>
      <c r="CL246" s="94"/>
      <c r="CM246" s="63"/>
      <c r="CN246" s="63"/>
      <c r="CO246" s="63"/>
      <c r="CP246" s="88"/>
      <c r="CQ246" s="88"/>
      <c r="CR246" s="63"/>
      <c r="CS246" s="63"/>
      <c r="CT246" s="63"/>
      <c r="CU246" s="63"/>
      <c r="CV246" s="88"/>
      <c r="CW246" s="63"/>
      <c r="CX246" s="63"/>
      <c r="CY246" s="63"/>
      <c r="CZ246" s="63"/>
      <c r="DA246" s="88"/>
      <c r="DB246" s="63"/>
      <c r="DC246" s="63"/>
      <c r="DD246" s="63"/>
      <c r="DE246" s="63"/>
      <c r="DF246" s="131"/>
      <c r="DG246" s="254">
        <f t="shared" si="205"/>
        <v>340</v>
      </c>
      <c r="DH246" s="254" t="str">
        <f t="shared" si="206"/>
        <v>Burn</v>
      </c>
      <c r="DI246" s="254">
        <f t="shared" si="207"/>
        <v>116</v>
      </c>
      <c r="DJ246" s="254">
        <f t="shared" si="208"/>
        <v>254</v>
      </c>
      <c r="DK246" s="121">
        <f t="shared" si="209"/>
        <v>0</v>
      </c>
      <c r="DL246" s="121">
        <f t="shared" si="210"/>
        <v>4.1446876969656419</v>
      </c>
      <c r="DM246" s="121">
        <f t="shared" si="211"/>
        <v>7.0047811230805257</v>
      </c>
      <c r="DN246" s="121">
        <f t="shared" si="212"/>
        <v>0.16354071879776672</v>
      </c>
      <c r="DO246" s="121">
        <f t="shared" si="213"/>
        <v>0.49950661980841704</v>
      </c>
      <c r="DP246" s="121">
        <f t="shared" si="214"/>
        <v>16.292337944673402</v>
      </c>
      <c r="DQ246" s="121">
        <f t="shared" si="215"/>
        <v>5.9299738788335254</v>
      </c>
      <c r="DR246" s="121">
        <f t="shared" si="216"/>
        <v>0</v>
      </c>
      <c r="DS246" s="121">
        <f t="shared" si="217"/>
        <v>0</v>
      </c>
      <c r="DT246" s="121">
        <f t="shared" si="218"/>
        <v>0</v>
      </c>
      <c r="DU246" s="121">
        <f t="shared" si="219"/>
        <v>0</v>
      </c>
      <c r="DV246" s="122">
        <f t="shared" si="220"/>
        <v>0.5</v>
      </c>
      <c r="DW246" s="157"/>
      <c r="DX246" s="157">
        <f t="shared" si="221"/>
        <v>340</v>
      </c>
      <c r="DY246" s="157">
        <f t="shared" si="182"/>
        <v>294</v>
      </c>
      <c r="DZ246" s="238" t="e">
        <f>#REF!</f>
        <v>#REF!</v>
      </c>
      <c r="EN246" s="50">
        <f t="shared" si="222"/>
        <v>8.7192073170731701E-2</v>
      </c>
      <c r="EO246" s="50">
        <f t="shared" si="223"/>
        <v>0.27820121951219512</v>
      </c>
      <c r="EP246" s="55">
        <f t="shared" si="224"/>
        <v>7.3780487804878048</v>
      </c>
      <c r="EQ246" s="50">
        <f t="shared" si="232"/>
        <v>2.8038562444489439</v>
      </c>
      <c r="ER246" s="50">
        <f>3.492*AR246*((CA246/2.54)^2 + (CB246/2.54)^2 + (CC246/2.54)^2 + (CD246/2.54)^2 + (CE246/2.54)^2 + (CF246/2.54)^2 + (CG246/2.54)^2 +(CH246/2.54)^2 +(CI246/2.54)^2 + (CJ246/2.54)^2 +(CK246/2.54)^2 + (CL246/2.54)^2 +(CM246/2.54)^2 + (CN246/2.54)^2 + (CO246/2.54)^2)/(BI246*3.28)</f>
        <v>0</v>
      </c>
      <c r="ES246" s="50">
        <f t="shared" si="183"/>
        <v>0</v>
      </c>
      <c r="ET246" s="50">
        <f t="shared" si="184"/>
        <v>0</v>
      </c>
      <c r="EU246" s="50">
        <f t="shared" si="185"/>
        <v>0</v>
      </c>
      <c r="EV246" s="56">
        <f t="shared" si="225"/>
        <v>7.7434420731707316</v>
      </c>
      <c r="EW246" s="56">
        <f t="shared" si="226"/>
        <v>2.8038562444489439</v>
      </c>
      <c r="EX246" s="56">
        <f t="shared" si="230"/>
        <v>0</v>
      </c>
      <c r="EY246" s="56">
        <f t="shared" si="231"/>
        <v>1.8651094636345389</v>
      </c>
      <c r="EZ246" s="56">
        <f t="shared" si="227"/>
        <v>10.547298317619676</v>
      </c>
      <c r="FA246" s="56"/>
      <c r="FB246" s="56"/>
      <c r="FC246" s="56"/>
      <c r="FD246" s="54"/>
    </row>
    <row r="247" spans="2:160" ht="18" customHeight="1">
      <c r="B247">
        <v>340</v>
      </c>
      <c r="C247" s="57" t="s">
        <v>389</v>
      </c>
      <c r="D247">
        <v>117</v>
      </c>
      <c r="E247" s="171">
        <v>2009</v>
      </c>
      <c r="F247">
        <v>294</v>
      </c>
      <c r="G247" s="144">
        <v>48.663658890000008</v>
      </c>
      <c r="H247" s="144">
        <v>7.7673703799999991</v>
      </c>
      <c r="I247" s="144"/>
      <c r="J247" s="144"/>
      <c r="K247" s="144"/>
      <c r="L247" s="144">
        <v>1.8869235000000002</v>
      </c>
      <c r="M247" s="144"/>
      <c r="N247" s="83"/>
      <c r="O247" s="83"/>
      <c r="P247" s="83"/>
      <c r="Q247" s="230">
        <f t="shared" si="181"/>
        <v>58.317952770000012</v>
      </c>
      <c r="R247" s="52">
        <f t="shared" si="186"/>
        <v>1.0740827715681145</v>
      </c>
      <c r="S247" s="52">
        <f t="shared" si="187"/>
        <v>1.5324720336203941</v>
      </c>
      <c r="T247" s="52">
        <f t="shared" si="188"/>
        <v>1.5752909294024247</v>
      </c>
      <c r="U247" s="52">
        <f t="shared" si="189"/>
        <v>8.0684784562954401E-2</v>
      </c>
      <c r="V247" s="52">
        <f t="shared" si="190"/>
        <v>1.3096306860841813</v>
      </c>
      <c r="W247" s="52">
        <f t="shared" si="191"/>
        <v>12.851143617289909</v>
      </c>
      <c r="X247" s="52">
        <f t="shared" si="192"/>
        <v>147.99389961691548</v>
      </c>
      <c r="Y247" s="52">
        <f t="shared" si="193"/>
        <v>1.0286680996140871</v>
      </c>
      <c r="Z247" s="52">
        <f t="shared" si="194"/>
        <v>1.0199999999999998</v>
      </c>
      <c r="AA247" s="52">
        <f t="shared" si="195"/>
        <v>1.0216554582973916</v>
      </c>
      <c r="AB247" s="52">
        <f t="shared" si="196"/>
        <v>1.0176301756640007</v>
      </c>
      <c r="AC247" s="52">
        <f t="shared" si="197"/>
        <v>0.54025630769582988</v>
      </c>
      <c r="AD247" s="52">
        <f t="shared" si="198"/>
        <v>0.54226490538035388</v>
      </c>
      <c r="AE247" s="52">
        <f t="shared" si="199"/>
        <v>0.56798331505113275</v>
      </c>
      <c r="AF247" s="52">
        <f t="shared" si="200"/>
        <v>0.33295777720765141</v>
      </c>
      <c r="AG247" s="52">
        <f t="shared" si="201"/>
        <v>0.36</v>
      </c>
      <c r="AH247" s="52">
        <f t="shared" si="202"/>
        <v>0.3464788886038257</v>
      </c>
      <c r="AI247" s="64" t="s">
        <v>152</v>
      </c>
      <c r="AJ247" s="63"/>
      <c r="AK247" s="63"/>
      <c r="AL247" s="45">
        <f t="shared" si="203"/>
        <v>294</v>
      </c>
      <c r="AM247" s="65"/>
      <c r="AN247" s="145" t="e">
        <f>#REF!</f>
        <v>#REF!</v>
      </c>
      <c r="AO247" s="149"/>
      <c r="AP247" s="183"/>
      <c r="AQ247" s="149"/>
      <c r="AR247" s="147">
        <f t="shared" si="204"/>
        <v>1</v>
      </c>
      <c r="AS247">
        <v>0</v>
      </c>
      <c r="AT247">
        <v>6</v>
      </c>
      <c r="AU247">
        <v>9</v>
      </c>
      <c r="AV247">
        <v>0</v>
      </c>
      <c r="AW247">
        <v>1</v>
      </c>
      <c r="AX247">
        <v>3</v>
      </c>
      <c r="AY247" s="234"/>
      <c r="AZ247" s="234"/>
      <c r="BA247" s="234"/>
      <c r="BB247" s="63"/>
      <c r="BC247">
        <v>34</v>
      </c>
      <c r="BD247">
        <v>3</v>
      </c>
      <c r="BE247">
        <v>4</v>
      </c>
      <c r="BF247" s="57">
        <v>2</v>
      </c>
      <c r="BG247" s="57">
        <v>2</v>
      </c>
      <c r="BH247" s="57">
        <v>3</v>
      </c>
      <c r="BI247" s="57">
        <v>11.3</v>
      </c>
      <c r="BJ247" s="189">
        <f t="shared" si="228"/>
        <v>117</v>
      </c>
      <c r="BK247" s="173">
        <f t="shared" si="229"/>
        <v>294</v>
      </c>
      <c r="BL247" s="88"/>
      <c r="BM247" s="63"/>
      <c r="BN247" s="63"/>
      <c r="BO247" s="63"/>
      <c r="BP247" s="63"/>
      <c r="BQ247" s="63"/>
      <c r="BR247" s="63"/>
      <c r="BS247" s="63"/>
      <c r="BT247" s="63"/>
      <c r="BU247" s="63"/>
      <c r="BV247" s="63"/>
      <c r="BW247" s="63"/>
      <c r="BX247" s="63"/>
      <c r="BY247" s="63"/>
      <c r="BZ247" s="63"/>
      <c r="CA247" s="95">
        <v>15</v>
      </c>
      <c r="CB247" s="94"/>
      <c r="CC247" s="94"/>
      <c r="CD247" s="94"/>
      <c r="CE247" s="94"/>
      <c r="CF247" s="94"/>
      <c r="CG247" s="94"/>
      <c r="CH247" s="94"/>
      <c r="CI247" s="94"/>
      <c r="CJ247" s="94"/>
      <c r="CK247" s="94"/>
      <c r="CL247" s="94"/>
      <c r="CM247" s="63"/>
      <c r="CN247" s="63"/>
      <c r="CO247" s="63"/>
      <c r="CP247" s="88"/>
      <c r="CQ247" s="88"/>
      <c r="CR247" s="63"/>
      <c r="CS247" s="63"/>
      <c r="CT247" s="63"/>
      <c r="CU247" s="63"/>
      <c r="CV247" s="88"/>
      <c r="CW247" s="63"/>
      <c r="CX247" s="63"/>
      <c r="CY247" s="63"/>
      <c r="CZ247" s="63"/>
      <c r="DA247" s="88"/>
      <c r="DB247" s="63"/>
      <c r="DC247" s="63"/>
      <c r="DD247" s="63"/>
      <c r="DE247" s="63"/>
      <c r="DF247" s="131"/>
      <c r="DG247" s="254">
        <f t="shared" si="205"/>
        <v>340</v>
      </c>
      <c r="DH247" s="254" t="str">
        <f t="shared" si="206"/>
        <v>Burn</v>
      </c>
      <c r="DI247" s="254">
        <f t="shared" si="207"/>
        <v>117</v>
      </c>
      <c r="DJ247" s="254">
        <f t="shared" si="208"/>
        <v>294</v>
      </c>
      <c r="DK247" s="121">
        <f t="shared" si="209"/>
        <v>0</v>
      </c>
      <c r="DL247" s="121">
        <f t="shared" si="210"/>
        <v>37.592897004884009</v>
      </c>
      <c r="DM247" s="121">
        <f t="shared" si="211"/>
        <v>55.135182529084865</v>
      </c>
      <c r="DN247" s="121">
        <f t="shared" si="212"/>
        <v>0.94065602799375758</v>
      </c>
      <c r="DO247" s="121">
        <f t="shared" si="213"/>
        <v>1.3408090463523576</v>
      </c>
      <c r="DP247" s="121">
        <f t="shared" si="214"/>
        <v>12.269749920732371</v>
      </c>
      <c r="DQ247" s="121">
        <f t="shared" si="215"/>
        <v>0</v>
      </c>
      <c r="DR247" s="121">
        <f t="shared" si="216"/>
        <v>9.0014342104707534</v>
      </c>
      <c r="DS247" s="121">
        <f t="shared" si="217"/>
        <v>0</v>
      </c>
      <c r="DT247" s="121">
        <f t="shared" si="218"/>
        <v>0</v>
      </c>
      <c r="DU247" s="121">
        <f t="shared" si="219"/>
        <v>0</v>
      </c>
      <c r="DV247" s="122">
        <f t="shared" si="220"/>
        <v>6</v>
      </c>
      <c r="DW247" s="157"/>
      <c r="DX247" s="157">
        <f t="shared" si="221"/>
        <v>340</v>
      </c>
      <c r="DY247" s="157">
        <f t="shared" si="182"/>
        <v>350</v>
      </c>
      <c r="DZ247" s="238" t="e">
        <f>#REF!</f>
        <v>#REF!</v>
      </c>
      <c r="EN247" s="50">
        <f t="shared" si="222"/>
        <v>0.49408841463414632</v>
      </c>
      <c r="EO247" s="50">
        <f t="shared" si="223"/>
        <v>0.83460365853658536</v>
      </c>
      <c r="EP247" s="55">
        <f t="shared" si="224"/>
        <v>5.9024390243902438</v>
      </c>
      <c r="EQ247" s="50">
        <f t="shared" si="232"/>
        <v>0</v>
      </c>
      <c r="ER247" s="50">
        <f>3.492*AR247*((CA247/2.54)^2 + (CB247/2.54)^2 + (CC247/2.54)^2 + (CD247/2.54)^2 + (CE247/2.54)^2 + (CF247/2.54)^2 + (CG247/2.54)^2 +(CH247/2.54)^2 +(CI247/2.54)^2 + (CJ247/2.54)^2 +(CK247/2.54)^2 + (CL247/2.54)^2 +(CM247/2.54)^2 + (CN247/2.54)^2 + (CO247/2.54)^2)/(BI247*3.28)</f>
        <v>3.285769036463607</v>
      </c>
      <c r="ES247" s="50">
        <f t="shared" si="183"/>
        <v>0</v>
      </c>
      <c r="ET247" s="50">
        <f t="shared" si="184"/>
        <v>0</v>
      </c>
      <c r="EU247" s="50">
        <f t="shared" si="185"/>
        <v>0</v>
      </c>
      <c r="EV247" s="56">
        <f t="shared" si="225"/>
        <v>7.2311310975609757</v>
      </c>
      <c r="EW247" s="56">
        <f t="shared" si="226"/>
        <v>3.285769036463607</v>
      </c>
      <c r="EX247" s="56">
        <f t="shared" si="230"/>
        <v>0</v>
      </c>
      <c r="EY247" s="56">
        <f t="shared" si="231"/>
        <v>16.916803652197803</v>
      </c>
      <c r="EZ247" s="56">
        <f t="shared" si="227"/>
        <v>10.516900134024583</v>
      </c>
      <c r="FA247" s="56"/>
      <c r="FB247" s="56"/>
      <c r="FC247" s="56"/>
      <c r="FD247" s="54"/>
    </row>
    <row r="248" spans="2:160" ht="18" customHeight="1">
      <c r="B248">
        <v>340</v>
      </c>
      <c r="C248" s="57" t="s">
        <v>389</v>
      </c>
      <c r="D248">
        <v>117</v>
      </c>
      <c r="E248" s="171">
        <v>2009</v>
      </c>
      <c r="F248">
        <v>350</v>
      </c>
      <c r="G248" s="144">
        <v>48.663658890000008</v>
      </c>
      <c r="H248" s="144">
        <v>7.7673703799999991</v>
      </c>
      <c r="I248" s="144"/>
      <c r="J248" s="144"/>
      <c r="K248" s="144"/>
      <c r="L248" s="144">
        <v>1.8869235000000002</v>
      </c>
      <c r="M248" s="144"/>
      <c r="N248" s="83"/>
      <c r="O248" s="83"/>
      <c r="P248" s="83"/>
      <c r="Q248" s="230">
        <f t="shared" si="181"/>
        <v>58.317952770000012</v>
      </c>
      <c r="R248" s="52">
        <f t="shared" si="186"/>
        <v>1.0740827715681145</v>
      </c>
      <c r="S248" s="52">
        <f t="shared" si="187"/>
        <v>1.5324720336203941</v>
      </c>
      <c r="T248" s="52">
        <f t="shared" si="188"/>
        <v>1.5752909294024247</v>
      </c>
      <c r="U248" s="52">
        <f t="shared" si="189"/>
        <v>8.0684784562954401E-2</v>
      </c>
      <c r="V248" s="52">
        <f t="shared" si="190"/>
        <v>1.3096306860841813</v>
      </c>
      <c r="W248" s="52">
        <f t="shared" si="191"/>
        <v>12.851143617289909</v>
      </c>
      <c r="X248" s="52">
        <f t="shared" si="192"/>
        <v>147.99389961691548</v>
      </c>
      <c r="Y248" s="52">
        <f t="shared" si="193"/>
        <v>1.0286680996140871</v>
      </c>
      <c r="Z248" s="52">
        <f t="shared" si="194"/>
        <v>1.0199999999999998</v>
      </c>
      <c r="AA248" s="52">
        <f t="shared" si="195"/>
        <v>1.0216554582973916</v>
      </c>
      <c r="AB248" s="52">
        <f t="shared" si="196"/>
        <v>1.0176301756640007</v>
      </c>
      <c r="AC248" s="52">
        <f t="shared" si="197"/>
        <v>0.54025630769582988</v>
      </c>
      <c r="AD248" s="52">
        <f t="shared" si="198"/>
        <v>0.54226490538035388</v>
      </c>
      <c r="AE248" s="52">
        <f t="shared" si="199"/>
        <v>0.56798331505113275</v>
      </c>
      <c r="AF248" s="52">
        <f t="shared" si="200"/>
        <v>0.33295777720765141</v>
      </c>
      <c r="AG248" s="52">
        <f t="shared" si="201"/>
        <v>0.36</v>
      </c>
      <c r="AH248" s="52">
        <f t="shared" si="202"/>
        <v>0.3464788886038257</v>
      </c>
      <c r="AI248" s="64" t="s">
        <v>152</v>
      </c>
      <c r="AJ248" s="63"/>
      <c r="AK248" s="63"/>
      <c r="AL248" s="45">
        <f t="shared" si="203"/>
        <v>350</v>
      </c>
      <c r="AM248" s="65"/>
      <c r="AN248" s="145" t="e">
        <f>#REF!</f>
        <v>#REF!</v>
      </c>
      <c r="AO248" s="149"/>
      <c r="AP248" s="183"/>
      <c r="AQ248" s="149"/>
      <c r="AR248" s="147">
        <f t="shared" si="204"/>
        <v>1</v>
      </c>
      <c r="AS248">
        <v>0</v>
      </c>
      <c r="AT248">
        <v>3</v>
      </c>
      <c r="AU248">
        <v>5</v>
      </c>
      <c r="AV248">
        <v>0</v>
      </c>
      <c r="AW248">
        <v>0</v>
      </c>
      <c r="AX248">
        <v>0</v>
      </c>
      <c r="AY248" s="234"/>
      <c r="AZ248" s="234"/>
      <c r="BA248" s="234"/>
      <c r="BB248" s="63"/>
      <c r="BC248">
        <v>8</v>
      </c>
      <c r="BD248">
        <v>1</v>
      </c>
      <c r="BE248">
        <v>0</v>
      </c>
      <c r="BF248" s="57">
        <v>2</v>
      </c>
      <c r="BG248" s="57">
        <v>2</v>
      </c>
      <c r="BH248" s="57">
        <v>3</v>
      </c>
      <c r="BI248" s="57">
        <v>11.3</v>
      </c>
      <c r="BJ248" s="189">
        <f t="shared" si="228"/>
        <v>117</v>
      </c>
      <c r="BK248" s="173">
        <f t="shared" si="229"/>
        <v>350</v>
      </c>
      <c r="BL248" s="88"/>
      <c r="BM248" s="63"/>
      <c r="BN248" s="63"/>
      <c r="BO248" s="63"/>
      <c r="BP248" s="63"/>
      <c r="BQ248" s="63"/>
      <c r="BR248" s="63"/>
      <c r="BS248" s="63"/>
      <c r="BT248" s="63"/>
      <c r="BU248" s="63"/>
      <c r="BV248" s="63"/>
      <c r="BW248" s="63"/>
      <c r="BX248" s="63"/>
      <c r="BY248" s="63"/>
      <c r="BZ248" s="63"/>
      <c r="CA248" s="95"/>
      <c r="CB248" s="94"/>
      <c r="CC248" s="94"/>
      <c r="CD248" s="94"/>
      <c r="CE248" s="94"/>
      <c r="CF248" s="94"/>
      <c r="CG248" s="94"/>
      <c r="CH248" s="94"/>
      <c r="CI248" s="94"/>
      <c r="CJ248" s="94"/>
      <c r="CK248" s="94"/>
      <c r="CL248" s="94"/>
      <c r="CM248" s="63"/>
      <c r="CN248" s="63"/>
      <c r="CO248" s="63"/>
      <c r="CP248" s="88"/>
      <c r="CQ248" s="88"/>
      <c r="CR248" s="63"/>
      <c r="CS248" s="63"/>
      <c r="CT248" s="63"/>
      <c r="CU248" s="63"/>
      <c r="CV248" s="88"/>
      <c r="CW248" s="63"/>
      <c r="CX248" s="63"/>
      <c r="CY248" s="63"/>
      <c r="CZ248" s="63"/>
      <c r="DA248" s="88"/>
      <c r="DB248" s="63"/>
      <c r="DC248" s="63"/>
      <c r="DD248" s="63"/>
      <c r="DE248" s="63"/>
      <c r="DF248" s="131"/>
      <c r="DG248" s="254">
        <f t="shared" si="205"/>
        <v>340</v>
      </c>
      <c r="DH248" s="254" t="str">
        <f t="shared" si="206"/>
        <v>Burn</v>
      </c>
      <c r="DI248" s="254">
        <f t="shared" si="207"/>
        <v>117</v>
      </c>
      <c r="DJ248" s="254">
        <f t="shared" si="208"/>
        <v>350</v>
      </c>
      <c r="DK248" s="121">
        <f t="shared" si="209"/>
        <v>0</v>
      </c>
      <c r="DL248" s="121">
        <f t="shared" si="210"/>
        <v>16.111241573521717</v>
      </c>
      <c r="DM248" s="121">
        <f t="shared" si="211"/>
        <v>23.629363941036374</v>
      </c>
      <c r="DN248" s="121">
        <f t="shared" si="212"/>
        <v>0.22133083011617827</v>
      </c>
      <c r="DO248" s="121">
        <f t="shared" si="213"/>
        <v>0.44693634878411925</v>
      </c>
      <c r="DP248" s="121">
        <f t="shared" si="214"/>
        <v>0</v>
      </c>
      <c r="DQ248" s="121">
        <f t="shared" si="215"/>
        <v>0</v>
      </c>
      <c r="DR248" s="121">
        <f t="shared" si="216"/>
        <v>0</v>
      </c>
      <c r="DS248" s="121">
        <f t="shared" si="217"/>
        <v>0</v>
      </c>
      <c r="DT248" s="121">
        <f t="shared" si="218"/>
        <v>0</v>
      </c>
      <c r="DU248" s="121">
        <f t="shared" si="219"/>
        <v>0</v>
      </c>
      <c r="DV248" s="122">
        <f t="shared" si="220"/>
        <v>2.5</v>
      </c>
      <c r="DW248" s="157"/>
      <c r="DX248" s="157">
        <f t="shared" si="221"/>
        <v>340</v>
      </c>
      <c r="DY248" s="157">
        <f t="shared" si="182"/>
        <v>109</v>
      </c>
      <c r="DZ248" s="238" t="e">
        <f>#REF!</f>
        <v>#REF!</v>
      </c>
      <c r="EN248" s="50"/>
      <c r="EO248" s="50"/>
      <c r="EP248" s="55"/>
      <c r="EQ248" s="50"/>
      <c r="ER248" s="50"/>
      <c r="ES248" s="50">
        <f t="shared" si="183"/>
        <v>0</v>
      </c>
      <c r="ET248" s="50">
        <f t="shared" si="184"/>
        <v>0</v>
      </c>
      <c r="EU248" s="50">
        <f t="shared" si="185"/>
        <v>0</v>
      </c>
      <c r="EV248" s="56"/>
      <c r="EW248" s="56"/>
      <c r="EX248" s="56">
        <f t="shared" si="230"/>
        <v>0</v>
      </c>
      <c r="EY248" s="56">
        <f t="shared" si="231"/>
        <v>7.2500587080847732</v>
      </c>
      <c r="EZ248" s="56"/>
      <c r="FA248" s="56"/>
      <c r="FB248" s="56"/>
      <c r="FC248" s="56"/>
      <c r="FD248" s="54"/>
    </row>
    <row r="249" spans="2:160" ht="18" customHeight="1">
      <c r="B249">
        <v>340</v>
      </c>
      <c r="C249" s="57" t="s">
        <v>389</v>
      </c>
      <c r="D249">
        <v>121</v>
      </c>
      <c r="E249" s="171">
        <v>2009</v>
      </c>
      <c r="F249">
        <v>109</v>
      </c>
      <c r="G249" s="144">
        <v>30.14592966</v>
      </c>
      <c r="H249" s="144">
        <v>1.9698813750000002</v>
      </c>
      <c r="I249" s="144"/>
      <c r="J249" s="144">
        <v>13.498277100000001</v>
      </c>
      <c r="K249" s="144"/>
      <c r="L249" s="144">
        <v>3.9937786350000004</v>
      </c>
      <c r="M249" s="144">
        <v>1.7055157350000001</v>
      </c>
      <c r="N249" s="83"/>
      <c r="O249" s="83"/>
      <c r="P249" s="83"/>
      <c r="Q249" s="230">
        <f t="shared" si="181"/>
        <v>51.313382505</v>
      </c>
      <c r="R249" s="52">
        <f t="shared" si="186"/>
        <v>0.82512584244898246</v>
      </c>
      <c r="S249" s="52">
        <f t="shared" si="187"/>
        <v>1.4841569625038695</v>
      </c>
      <c r="T249" s="52">
        <f t="shared" si="188"/>
        <v>1.4549505946935042</v>
      </c>
      <c r="U249" s="52">
        <f t="shared" si="189"/>
        <v>9.0678987190068908E-2</v>
      </c>
      <c r="V249" s="52">
        <f t="shared" si="190"/>
        <v>1.3559348318622406</v>
      </c>
      <c r="W249" s="52">
        <f t="shared" si="191"/>
        <v>12.670390600157729</v>
      </c>
      <c r="X249" s="52">
        <f t="shared" si="192"/>
        <v>152.6935847564996</v>
      </c>
      <c r="Y249" s="52">
        <f t="shared" si="193"/>
        <v>1.0322466645467929</v>
      </c>
      <c r="Z249" s="52">
        <f t="shared" si="194"/>
        <v>1.0252611137450098</v>
      </c>
      <c r="AA249" s="52">
        <f t="shared" si="195"/>
        <v>1.0237927605158563</v>
      </c>
      <c r="AB249" s="52">
        <f t="shared" si="196"/>
        <v>1.0198478818288925</v>
      </c>
      <c r="AC249" s="52">
        <f t="shared" si="197"/>
        <v>0.55519673692479776</v>
      </c>
      <c r="AD249" s="52">
        <f t="shared" si="198"/>
        <v>0.55959808109321196</v>
      </c>
      <c r="AE249" s="52">
        <f t="shared" si="199"/>
        <v>0.55630656361171404</v>
      </c>
      <c r="AF249" s="52">
        <f t="shared" si="200"/>
        <v>0.35971167801794091</v>
      </c>
      <c r="AG249" s="52">
        <f t="shared" si="201"/>
        <v>0.36000000000000004</v>
      </c>
      <c r="AH249" s="52">
        <f t="shared" si="202"/>
        <v>0.35985583900897045</v>
      </c>
      <c r="AI249" s="64" t="s">
        <v>152</v>
      </c>
      <c r="AJ249" s="63"/>
      <c r="AK249" s="63"/>
      <c r="AL249" s="45">
        <f t="shared" si="203"/>
        <v>109</v>
      </c>
      <c r="AM249" s="65"/>
      <c r="AN249" s="145" t="e">
        <f>#REF!</f>
        <v>#REF!</v>
      </c>
      <c r="AO249" s="149"/>
      <c r="AP249" s="183"/>
      <c r="AQ249" s="149"/>
      <c r="AR249" s="147">
        <f t="shared" si="204"/>
        <v>1</v>
      </c>
      <c r="AS249">
        <v>0</v>
      </c>
      <c r="AT249">
        <v>1</v>
      </c>
      <c r="AU249">
        <v>1</v>
      </c>
      <c r="AV249">
        <v>0</v>
      </c>
      <c r="AW249">
        <v>1</v>
      </c>
      <c r="AX249">
        <v>1</v>
      </c>
      <c r="AY249" s="234"/>
      <c r="AZ249" s="234"/>
      <c r="BA249" s="234"/>
      <c r="BB249" s="63"/>
      <c r="BC249">
        <v>8</v>
      </c>
      <c r="BD249">
        <v>2</v>
      </c>
      <c r="BE249">
        <v>0</v>
      </c>
      <c r="BF249" s="57">
        <v>2</v>
      </c>
      <c r="BG249" s="57">
        <v>2</v>
      </c>
      <c r="BH249" s="57">
        <v>3</v>
      </c>
      <c r="BI249" s="57">
        <v>11.3</v>
      </c>
      <c r="BJ249" s="189">
        <f t="shared" si="228"/>
        <v>121</v>
      </c>
      <c r="BK249" s="173">
        <f t="shared" si="229"/>
        <v>109</v>
      </c>
      <c r="BL249" s="88"/>
      <c r="BM249" s="63"/>
      <c r="BN249" s="63"/>
      <c r="BO249" s="63"/>
      <c r="BP249" s="63"/>
      <c r="BQ249" s="63"/>
      <c r="BR249" s="63"/>
      <c r="BS249" s="63"/>
      <c r="BT249" s="63"/>
      <c r="BU249" s="63"/>
      <c r="BV249" s="63"/>
      <c r="BW249" s="63"/>
      <c r="BX249" s="63"/>
      <c r="BY249" s="63"/>
      <c r="BZ249" s="63"/>
      <c r="CA249" s="95"/>
      <c r="CB249" s="94"/>
      <c r="CC249" s="94"/>
      <c r="CD249" s="94"/>
      <c r="CE249" s="94"/>
      <c r="CF249" s="94"/>
      <c r="CG249" s="94"/>
      <c r="CH249" s="94"/>
      <c r="CI249" s="94"/>
      <c r="CJ249" s="94"/>
      <c r="CK249" s="94"/>
      <c r="CL249" s="94"/>
      <c r="CM249" s="63"/>
      <c r="CN249" s="63"/>
      <c r="CO249" s="63"/>
      <c r="CP249" s="88"/>
      <c r="CQ249" s="88"/>
      <c r="CR249" s="63"/>
      <c r="CS249" s="63"/>
      <c r="CT249" s="63"/>
      <c r="CU249" s="63"/>
      <c r="CV249" s="88"/>
      <c r="CW249" s="63"/>
      <c r="CX249" s="63"/>
      <c r="CY249" s="63"/>
      <c r="CZ249" s="63"/>
      <c r="DA249" s="88"/>
      <c r="DB249" s="63"/>
      <c r="DC249" s="63"/>
      <c r="DD249" s="63"/>
      <c r="DE249" s="63"/>
      <c r="DF249" s="131"/>
      <c r="DG249" s="254">
        <f t="shared" si="205"/>
        <v>340</v>
      </c>
      <c r="DH249" s="254" t="str">
        <f t="shared" si="206"/>
        <v>Burn</v>
      </c>
      <c r="DI249" s="254">
        <f t="shared" si="207"/>
        <v>121</v>
      </c>
      <c r="DJ249" s="254">
        <f t="shared" si="208"/>
        <v>109</v>
      </c>
      <c r="DK249" s="121">
        <f t="shared" si="209"/>
        <v>0</v>
      </c>
      <c r="DL249" s="121">
        <f t="shared" si="210"/>
        <v>8.2512584244898246</v>
      </c>
      <c r="DM249" s="121">
        <f t="shared" si="211"/>
        <v>14.549505946935042</v>
      </c>
      <c r="DN249" s="121">
        <f t="shared" si="212"/>
        <v>0.25651466861395145</v>
      </c>
      <c r="DO249" s="121">
        <f t="shared" si="213"/>
        <v>0.95998551300685298</v>
      </c>
      <c r="DP249" s="121">
        <f t="shared" si="214"/>
        <v>0</v>
      </c>
      <c r="DQ249" s="121">
        <f t="shared" si="215"/>
        <v>0</v>
      </c>
      <c r="DR249" s="121">
        <f t="shared" si="216"/>
        <v>0</v>
      </c>
      <c r="DS249" s="121">
        <f t="shared" si="217"/>
        <v>0</v>
      </c>
      <c r="DT249" s="121">
        <f t="shared" si="218"/>
        <v>0</v>
      </c>
      <c r="DU249" s="121">
        <f t="shared" si="219"/>
        <v>0</v>
      </c>
      <c r="DV249" s="122">
        <f t="shared" si="220"/>
        <v>1</v>
      </c>
      <c r="DW249" s="157"/>
      <c r="DX249" s="157">
        <f t="shared" si="221"/>
        <v>340</v>
      </c>
      <c r="DY249" s="157">
        <f t="shared" si="182"/>
        <v>168</v>
      </c>
      <c r="DZ249" s="238" t="e">
        <f>#REF!</f>
        <v>#REF!</v>
      </c>
      <c r="EN249" s="50">
        <f t="shared" si="222"/>
        <v>0.11625609756097562</v>
      </c>
      <c r="EO249" s="50">
        <f t="shared" si="223"/>
        <v>0.55640243902439024</v>
      </c>
      <c r="EP249" s="55">
        <f t="shared" si="224"/>
        <v>0</v>
      </c>
      <c r="EQ249" s="50">
        <f>4.656*AR249*(((BL249/2.54)^2)+((BM249/2.54)^2)+((BN249/2.54)^2)+((BO249)/2.54^2)+((BP249/2.54)^2)+((BQ249/2.54)^2)+((BR249/2.54)^2)+((BS249/2.54)^2)+((BT249/2.54)^2)+((BU249/2.54)^2)+((BV249/2.54)^2)+((BW249/2.54)^2)+((BX249/2.54)^2)+((BY249/2.54)^2)+((BZ249/2.54)^2))/(BI249*3.28)</f>
        <v>0</v>
      </c>
      <c r="ER249" s="50">
        <f>3.492*AR249*((CA249/2.54)^2 + (CB249/2.54)^2 + (CC249/2.54)^2 + (CD249/2.54)^2 + (CE249/2.54)^2 + (CF249/2.54)^2 + (CG249/2.54)^2 +(CH249/2.54)^2 +(CI249/2.54)^2 + (CJ249/2.54)^2 +(CK249/2.54)^2 + (CL249/2.54)^2 +(CM249/2.54)^2 + (CN249/2.54)^2 + (CO249/2.54)^2)/(BI249*3.28)</f>
        <v>0</v>
      </c>
      <c r="ES249" s="50">
        <f t="shared" si="183"/>
        <v>0</v>
      </c>
      <c r="ET249" s="50">
        <f t="shared" si="184"/>
        <v>0</v>
      </c>
      <c r="EU249" s="50">
        <f t="shared" si="185"/>
        <v>0</v>
      </c>
      <c r="EV249" s="56">
        <f t="shared" si="225"/>
        <v>0.6726585365853659</v>
      </c>
      <c r="EW249" s="56">
        <f t="shared" si="226"/>
        <v>0</v>
      </c>
      <c r="EX249" s="56">
        <f t="shared" si="230"/>
        <v>0</v>
      </c>
      <c r="EY249" s="56">
        <f t="shared" si="231"/>
        <v>3.7130662910204211</v>
      </c>
      <c r="EZ249" s="56">
        <f t="shared" si="227"/>
        <v>0.6726585365853659</v>
      </c>
      <c r="FA249" s="56"/>
      <c r="FB249" s="56"/>
      <c r="FC249" s="56"/>
      <c r="FD249" s="54"/>
    </row>
    <row r="250" spans="2:160" ht="18" customHeight="1">
      <c r="B250">
        <v>340</v>
      </c>
      <c r="C250" s="57" t="s">
        <v>389</v>
      </c>
      <c r="D250">
        <v>121</v>
      </c>
      <c r="E250" s="171">
        <v>2009</v>
      </c>
      <c r="F250">
        <v>168</v>
      </c>
      <c r="G250" s="144">
        <v>30.14592966</v>
      </c>
      <c r="H250" s="144">
        <v>1.9698813750000002</v>
      </c>
      <c r="I250" s="144"/>
      <c r="J250" s="144">
        <v>13.498277100000001</v>
      </c>
      <c r="K250" s="144"/>
      <c r="L250" s="144">
        <v>3.9937786350000004</v>
      </c>
      <c r="M250" s="144">
        <v>1.7055157350000001</v>
      </c>
      <c r="N250" s="83"/>
      <c r="O250" s="83"/>
      <c r="P250" s="83"/>
      <c r="Q250" s="230">
        <f t="shared" si="181"/>
        <v>51.313382505</v>
      </c>
      <c r="R250" s="52">
        <f t="shared" si="186"/>
        <v>0.82512584244898246</v>
      </c>
      <c r="S250" s="52">
        <f t="shared" si="187"/>
        <v>1.4841569625038695</v>
      </c>
      <c r="T250" s="52">
        <f t="shared" si="188"/>
        <v>1.4549505946935042</v>
      </c>
      <c r="U250" s="52">
        <f t="shared" si="189"/>
        <v>9.0678987190068908E-2</v>
      </c>
      <c r="V250" s="52">
        <f t="shared" si="190"/>
        <v>1.3559348318622406</v>
      </c>
      <c r="W250" s="52">
        <f t="shared" si="191"/>
        <v>12.670390600157729</v>
      </c>
      <c r="X250" s="52">
        <f t="shared" si="192"/>
        <v>152.6935847564996</v>
      </c>
      <c r="Y250" s="52">
        <f t="shared" si="193"/>
        <v>1.0322466645467929</v>
      </c>
      <c r="Z250" s="52">
        <f t="shared" si="194"/>
        <v>1.0252611137450098</v>
      </c>
      <c r="AA250" s="52">
        <f t="shared" si="195"/>
        <v>1.0237927605158563</v>
      </c>
      <c r="AB250" s="52">
        <f t="shared" si="196"/>
        <v>1.0198478818288925</v>
      </c>
      <c r="AC250" s="52">
        <f t="shared" si="197"/>
        <v>0.55519673692479776</v>
      </c>
      <c r="AD250" s="52">
        <f t="shared" si="198"/>
        <v>0.55959808109321196</v>
      </c>
      <c r="AE250" s="52">
        <f t="shared" si="199"/>
        <v>0.55630656361171404</v>
      </c>
      <c r="AF250" s="52">
        <f t="shared" si="200"/>
        <v>0.35971167801794091</v>
      </c>
      <c r="AG250" s="52">
        <f t="shared" si="201"/>
        <v>0.36000000000000004</v>
      </c>
      <c r="AH250" s="52">
        <f t="shared" si="202"/>
        <v>0.35985583900897045</v>
      </c>
      <c r="AI250" s="64" t="s">
        <v>152</v>
      </c>
      <c r="AJ250" s="63"/>
      <c r="AK250" s="63"/>
      <c r="AL250" s="45">
        <f t="shared" si="203"/>
        <v>168</v>
      </c>
      <c r="AM250" s="65"/>
      <c r="AN250" s="145" t="e">
        <f>#REF!</f>
        <v>#REF!</v>
      </c>
      <c r="AO250" s="149"/>
      <c r="AP250" s="183"/>
      <c r="AQ250" s="149"/>
      <c r="AR250" s="147">
        <f t="shared" si="204"/>
        <v>1</v>
      </c>
      <c r="AS250">
        <v>0</v>
      </c>
      <c r="AT250">
        <v>1</v>
      </c>
      <c r="AU250">
        <v>1</v>
      </c>
      <c r="AV250">
        <v>0</v>
      </c>
      <c r="AW250">
        <v>0</v>
      </c>
      <c r="AX250">
        <v>1</v>
      </c>
      <c r="AY250" s="234"/>
      <c r="AZ250" s="234"/>
      <c r="BA250" s="234"/>
      <c r="BB250" s="63"/>
      <c r="BC250">
        <v>35</v>
      </c>
      <c r="BD250">
        <v>0</v>
      </c>
      <c r="BE250">
        <v>0</v>
      </c>
      <c r="BF250" s="57">
        <v>2</v>
      </c>
      <c r="BG250" s="57">
        <v>2</v>
      </c>
      <c r="BH250" s="57">
        <v>3</v>
      </c>
      <c r="BI250" s="57">
        <v>11.3</v>
      </c>
      <c r="BJ250" s="189">
        <f t="shared" si="228"/>
        <v>121</v>
      </c>
      <c r="BK250" s="173">
        <f t="shared" si="229"/>
        <v>168</v>
      </c>
      <c r="BL250" s="88"/>
      <c r="BM250" s="63"/>
      <c r="BN250" s="63"/>
      <c r="BO250" s="63"/>
      <c r="BP250" s="63"/>
      <c r="BQ250" s="63"/>
      <c r="BR250" s="63"/>
      <c r="BS250" s="63"/>
      <c r="BT250" s="63"/>
      <c r="BU250" s="63"/>
      <c r="BV250" s="63"/>
      <c r="BW250" s="63"/>
      <c r="BX250" s="63"/>
      <c r="BY250" s="63"/>
      <c r="BZ250" s="63"/>
      <c r="CA250" s="95"/>
      <c r="CB250" s="94"/>
      <c r="CC250" s="94"/>
      <c r="CD250" s="94"/>
      <c r="CE250" s="94"/>
      <c r="CF250" s="94"/>
      <c r="CG250" s="94"/>
      <c r="CH250" s="94"/>
      <c r="CI250" s="94"/>
      <c r="CJ250" s="94"/>
      <c r="CK250" s="94"/>
      <c r="CL250" s="94"/>
      <c r="CM250" s="63"/>
      <c r="CN250" s="63"/>
      <c r="CO250" s="63"/>
      <c r="CP250" s="88"/>
      <c r="CQ250" s="88"/>
      <c r="CR250" s="63"/>
      <c r="CS250" s="63"/>
      <c r="CT250" s="63"/>
      <c r="CU250" s="63"/>
      <c r="CV250" s="88"/>
      <c r="CW250" s="63"/>
      <c r="CX250" s="63"/>
      <c r="CY250" s="63"/>
      <c r="CZ250" s="63"/>
      <c r="DA250" s="88"/>
      <c r="DB250" s="63"/>
      <c r="DC250" s="63"/>
      <c r="DD250" s="63"/>
      <c r="DE250" s="63"/>
      <c r="DF250" s="131"/>
      <c r="DG250" s="254">
        <f t="shared" si="205"/>
        <v>340</v>
      </c>
      <c r="DH250" s="254" t="str">
        <f t="shared" si="206"/>
        <v>Burn</v>
      </c>
      <c r="DI250" s="254">
        <f t="shared" si="207"/>
        <v>121</v>
      </c>
      <c r="DJ250" s="254">
        <f t="shared" si="208"/>
        <v>168</v>
      </c>
      <c r="DK250" s="121">
        <f t="shared" si="209"/>
        <v>0</v>
      </c>
      <c r="DL250" s="121">
        <f t="shared" si="210"/>
        <v>4.1256292122449123</v>
      </c>
      <c r="DM250" s="121">
        <f t="shared" si="211"/>
        <v>7.2747529734675211</v>
      </c>
      <c r="DN250" s="121">
        <f t="shared" si="212"/>
        <v>1.1222516751860376</v>
      </c>
      <c r="DO250" s="121">
        <f t="shared" si="213"/>
        <v>0</v>
      </c>
      <c r="DP250" s="121">
        <f t="shared" si="214"/>
        <v>0</v>
      </c>
      <c r="DQ250" s="121">
        <f t="shared" si="215"/>
        <v>0</v>
      </c>
      <c r="DR250" s="121">
        <f t="shared" si="216"/>
        <v>0</v>
      </c>
      <c r="DS250" s="121">
        <f t="shared" si="217"/>
        <v>0</v>
      </c>
      <c r="DT250" s="121">
        <f t="shared" si="218"/>
        <v>0</v>
      </c>
      <c r="DU250" s="121">
        <f t="shared" si="219"/>
        <v>0</v>
      </c>
      <c r="DV250" s="122">
        <f t="shared" si="220"/>
        <v>1</v>
      </c>
      <c r="DW250" s="157"/>
      <c r="DX250" s="157">
        <f t="shared" si="221"/>
        <v>340</v>
      </c>
      <c r="DY250" s="157">
        <f t="shared" si="182"/>
        <v>127</v>
      </c>
      <c r="DZ250" s="238" t="e">
        <f>#REF!</f>
        <v>#REF!</v>
      </c>
      <c r="EN250" s="50">
        <f t="shared" si="222"/>
        <v>0.50862042682926834</v>
      </c>
      <c r="EO250" s="50">
        <f t="shared" si="223"/>
        <v>0</v>
      </c>
      <c r="EP250" s="55">
        <f t="shared" si="224"/>
        <v>0</v>
      </c>
      <c r="EQ250" s="50">
        <f>4.656*AR250*(((BL250/2.54)^2)+((BM250/2.54)^2)+((BN250/2.54)^2)+((BO250)/2.54^2)+((BP250/2.54)^2)+((BQ250/2.54)^2)+((BR250/2.54)^2)+((BS250/2.54)^2)+((BT250/2.54)^2)+((BU250/2.54)^2)+((BV250/2.54)^2)+((BW250/2.54)^2)+((BX250/2.54)^2)+((BY250/2.54)^2)+((BZ250/2.54)^2))/(BI250*3.28)</f>
        <v>0</v>
      </c>
      <c r="ER250" s="50">
        <f>3.492*AR250*((CA250/2.54)^2 + (CB250/2.54)^2 + (CC250/2.54)^2 + (CD250/2.54)^2 + (CE250/2.54)^2 + (CF250/2.54)^2 + (CG250/2.54)^2 +(CH250/2.54)^2 +(CI250/2.54)^2 + (CJ250/2.54)^2 +(CK250/2.54)^2 + (CL250/2.54)^2 +(CM250/2.54)^2 + (CN250/2.54)^2 + (CO250/2.54)^2)/(BI250*3.28)</f>
        <v>0</v>
      </c>
      <c r="ES250" s="50">
        <f t="shared" si="183"/>
        <v>0</v>
      </c>
      <c r="ET250" s="50">
        <f t="shared" si="184"/>
        <v>0</v>
      </c>
      <c r="EU250" s="50">
        <f t="shared" si="185"/>
        <v>0</v>
      </c>
      <c r="EV250" s="56">
        <f t="shared" si="225"/>
        <v>0.50862042682926834</v>
      </c>
      <c r="EW250" s="56">
        <f t="shared" si="226"/>
        <v>0</v>
      </c>
      <c r="EX250" s="56">
        <f t="shared" si="230"/>
        <v>0</v>
      </c>
      <c r="EY250" s="56">
        <f t="shared" si="231"/>
        <v>1.8565331455102105</v>
      </c>
      <c r="EZ250" s="56">
        <f t="shared" si="227"/>
        <v>0.50862042682926834</v>
      </c>
      <c r="FA250" s="56"/>
      <c r="FB250" s="56"/>
      <c r="FC250" s="56"/>
      <c r="FD250" s="54"/>
    </row>
    <row r="251" spans="2:160" ht="18" customHeight="1">
      <c r="B251">
        <v>340</v>
      </c>
      <c r="C251" s="57" t="s">
        <v>389</v>
      </c>
      <c r="D251">
        <v>122</v>
      </c>
      <c r="E251" s="171">
        <v>2009</v>
      </c>
      <c r="F251">
        <v>127</v>
      </c>
      <c r="G251" s="144">
        <v>48.376261394999993</v>
      </c>
      <c r="H251" s="144"/>
      <c r="I251" s="144"/>
      <c r="J251" s="144"/>
      <c r="K251" s="144"/>
      <c r="L251" s="144"/>
      <c r="M251" s="144"/>
      <c r="N251" s="83"/>
      <c r="O251" s="83"/>
      <c r="P251" s="83"/>
      <c r="Q251" s="230">
        <f t="shared" si="181"/>
        <v>48.376261394999993</v>
      </c>
      <c r="R251" s="52">
        <f t="shared" si="186"/>
        <v>1.05</v>
      </c>
      <c r="S251" s="52">
        <f t="shared" si="187"/>
        <v>1.518</v>
      </c>
      <c r="T251" s="52">
        <f t="shared" si="188"/>
        <v>1.5720000000000001</v>
      </c>
      <c r="U251" s="52">
        <f t="shared" si="189"/>
        <v>0.08</v>
      </c>
      <c r="V251" s="52">
        <f t="shared" si="190"/>
        <v>1.32</v>
      </c>
      <c r="W251" s="52">
        <f t="shared" si="191"/>
        <v>11.56</v>
      </c>
      <c r="X251" s="52">
        <f t="shared" si="192"/>
        <v>162.56</v>
      </c>
      <c r="Y251" s="52">
        <f t="shared" si="193"/>
        <v>1.03</v>
      </c>
      <c r="Z251" s="52">
        <f t="shared" si="194"/>
        <v>1.02</v>
      </c>
      <c r="AA251" s="52">
        <f t="shared" si="195"/>
        <v>1.02</v>
      </c>
      <c r="AB251" s="52">
        <f t="shared" si="196"/>
        <v>1.01</v>
      </c>
      <c r="AC251" s="52">
        <f t="shared" si="197"/>
        <v>0.53</v>
      </c>
      <c r="AD251" s="52">
        <f t="shared" si="198"/>
        <v>0.54</v>
      </c>
      <c r="AE251" s="52">
        <f t="shared" si="199"/>
        <v>0.56999999999999995</v>
      </c>
      <c r="AF251" s="52">
        <f t="shared" si="200"/>
        <v>0.32</v>
      </c>
      <c r="AG251" s="52">
        <f t="shared" si="201"/>
        <v>0.36</v>
      </c>
      <c r="AH251" s="52">
        <f t="shared" si="202"/>
        <v>0.33999999999999997</v>
      </c>
      <c r="AI251" s="64" t="s">
        <v>152</v>
      </c>
      <c r="AJ251" s="63"/>
      <c r="AK251" s="63"/>
      <c r="AL251" s="45">
        <f t="shared" si="203"/>
        <v>127</v>
      </c>
      <c r="AM251" s="65"/>
      <c r="AN251" s="145" t="e">
        <f>#REF!</f>
        <v>#REF!</v>
      </c>
      <c r="AO251" s="149"/>
      <c r="AP251" s="183"/>
      <c r="AQ251" s="149"/>
      <c r="AR251" s="147">
        <f t="shared" si="204"/>
        <v>1</v>
      </c>
      <c r="AS251">
        <v>0</v>
      </c>
      <c r="AT251">
        <v>2</v>
      </c>
      <c r="AU251">
        <v>2</v>
      </c>
      <c r="AV251">
        <v>0</v>
      </c>
      <c r="AW251">
        <v>1</v>
      </c>
      <c r="AX251">
        <v>1</v>
      </c>
      <c r="AY251" s="234"/>
      <c r="AZ251" s="234"/>
      <c r="BA251" s="234"/>
      <c r="BB251" s="63"/>
      <c r="BC251">
        <v>32</v>
      </c>
      <c r="BD251">
        <v>12</v>
      </c>
      <c r="BE251">
        <v>0</v>
      </c>
      <c r="BF251" s="57">
        <v>2</v>
      </c>
      <c r="BG251" s="57">
        <v>2</v>
      </c>
      <c r="BH251" s="57">
        <v>3</v>
      </c>
      <c r="BI251" s="57">
        <v>11.3</v>
      </c>
      <c r="BJ251" s="189">
        <f t="shared" si="228"/>
        <v>122</v>
      </c>
      <c r="BK251" s="173">
        <f t="shared" si="229"/>
        <v>127</v>
      </c>
      <c r="BL251" s="88"/>
      <c r="BM251" s="63"/>
      <c r="BN251" s="63"/>
      <c r="BO251" s="63"/>
      <c r="BP251" s="63"/>
      <c r="BQ251" s="63"/>
      <c r="BR251" s="63"/>
      <c r="BS251" s="63"/>
      <c r="BT251" s="63"/>
      <c r="BU251" s="63"/>
      <c r="BV251" s="63"/>
      <c r="BW251" s="63"/>
      <c r="BX251" s="63"/>
      <c r="BY251" s="63"/>
      <c r="BZ251" s="63"/>
      <c r="CA251" s="95">
        <v>9</v>
      </c>
      <c r="CB251" s="94"/>
      <c r="CC251" s="94"/>
      <c r="CD251" s="94"/>
      <c r="CE251" s="94"/>
      <c r="CF251" s="94"/>
      <c r="CG251" s="94"/>
      <c r="CH251" s="94"/>
      <c r="CI251" s="94"/>
      <c r="CJ251" s="94"/>
      <c r="CK251" s="94"/>
      <c r="CL251" s="94"/>
      <c r="CM251" s="63"/>
      <c r="CN251" s="63"/>
      <c r="CO251" s="63"/>
      <c r="CP251" s="88"/>
      <c r="CQ251" s="88"/>
      <c r="CR251" s="63"/>
      <c r="CS251" s="63"/>
      <c r="CT251" s="63"/>
      <c r="CU251" s="63"/>
      <c r="CV251" s="88"/>
      <c r="CW251" s="63"/>
      <c r="CX251" s="63"/>
      <c r="CY251" s="63"/>
      <c r="CZ251" s="63"/>
      <c r="DA251" s="88"/>
      <c r="DB251" s="63"/>
      <c r="DC251" s="63"/>
      <c r="DD251" s="63"/>
      <c r="DE251" s="63"/>
      <c r="DF251" s="131"/>
      <c r="DG251" s="254">
        <f t="shared" si="205"/>
        <v>340</v>
      </c>
      <c r="DH251" s="254" t="str">
        <f t="shared" si="206"/>
        <v>Burn</v>
      </c>
      <c r="DI251" s="254">
        <f t="shared" si="207"/>
        <v>122</v>
      </c>
      <c r="DJ251" s="254">
        <f t="shared" si="208"/>
        <v>127</v>
      </c>
      <c r="DK251" s="121">
        <f t="shared" si="209"/>
        <v>0</v>
      </c>
      <c r="DL251" s="121">
        <f t="shared" si="210"/>
        <v>15.750000000000002</v>
      </c>
      <c r="DM251" s="121">
        <f t="shared" si="211"/>
        <v>23.580000000000002</v>
      </c>
      <c r="DN251" s="121">
        <f t="shared" si="212"/>
        <v>0.86225996800000004</v>
      </c>
      <c r="DO251" s="121">
        <f t="shared" si="213"/>
        <v>5.3831226240000003</v>
      </c>
      <c r="DP251" s="121">
        <f t="shared" si="214"/>
        <v>0</v>
      </c>
      <c r="DQ251" s="121">
        <f t="shared" si="215"/>
        <v>0</v>
      </c>
      <c r="DR251" s="121">
        <f t="shared" si="216"/>
        <v>3.2162189734513271</v>
      </c>
      <c r="DS251" s="121">
        <f t="shared" si="217"/>
        <v>0</v>
      </c>
      <c r="DT251" s="121">
        <f t="shared" si="218"/>
        <v>0</v>
      </c>
      <c r="DU251" s="121">
        <f t="shared" si="219"/>
        <v>0</v>
      </c>
      <c r="DV251" s="122">
        <f t="shared" si="220"/>
        <v>1.5</v>
      </c>
      <c r="DW251" s="157"/>
      <c r="DX251" s="157">
        <f t="shared" si="221"/>
        <v>340</v>
      </c>
      <c r="DY251" s="157">
        <f t="shared" si="182"/>
        <v>270</v>
      </c>
      <c r="DZ251" s="238" t="e">
        <f>#REF!</f>
        <v>#REF!</v>
      </c>
      <c r="EN251" s="50">
        <f t="shared" si="222"/>
        <v>0.46502439024390246</v>
      </c>
      <c r="EO251" s="50">
        <f t="shared" si="223"/>
        <v>3.3384146341463414</v>
      </c>
      <c r="EP251" s="55">
        <f t="shared" si="224"/>
        <v>0</v>
      </c>
      <c r="EQ251" s="50">
        <f>4.656*AR251*(((BL251/2.54)^2)+((BM251/2.54)^2)+((BN251/2.54)^2)+((BO251)/2.54^2)+((BP251/2.54)^2)+((BQ251/2.54)^2)+((BR251/2.54)^2)+((BS251/2.54)^2)+((BT251/2.54)^2)+((BU251/2.54)^2)+((BV251/2.54)^2)+((BW251/2.54)^2)+((BX251/2.54)^2)+((BY251/2.54)^2)+((BZ251/2.54)^2))/(BI251*3.28)</f>
        <v>0</v>
      </c>
      <c r="ER251" s="50">
        <f>3.492*AR251*((CA251/2.54)^2 + (CB251/2.54)^2 + (CC251/2.54)^2 + (CD251/2.54)^2 + (CE251/2.54)^2 + (CF251/2.54)^2 + (CG251/2.54)^2 +(CH251/2.54)^2 +(CI251/2.54)^2 + (CJ251/2.54)^2 +(CK251/2.54)^2 + (CL251/2.54)^2 +(CM251/2.54)^2 + (CN251/2.54)^2 + (CO251/2.54)^2)/(BI251*3.28)</f>
        <v>1.1828768531268985</v>
      </c>
      <c r="ES251" s="50">
        <f t="shared" si="183"/>
        <v>0</v>
      </c>
      <c r="ET251" s="50">
        <f t="shared" si="184"/>
        <v>0</v>
      </c>
      <c r="EU251" s="50">
        <f t="shared" si="185"/>
        <v>0</v>
      </c>
      <c r="EV251" s="56">
        <f t="shared" si="225"/>
        <v>3.8034390243902441</v>
      </c>
      <c r="EW251" s="56">
        <f t="shared" si="226"/>
        <v>1.1828768531268985</v>
      </c>
      <c r="EX251" s="56">
        <f t="shared" si="230"/>
        <v>0</v>
      </c>
      <c r="EY251" s="56">
        <f t="shared" si="231"/>
        <v>7.0875000000000012</v>
      </c>
      <c r="EZ251" s="56">
        <f t="shared" si="227"/>
        <v>4.9863158775171428</v>
      </c>
      <c r="FA251" s="56"/>
      <c r="FB251" s="56"/>
      <c r="FC251" s="56"/>
      <c r="FD251" s="54"/>
    </row>
    <row r="252" spans="2:160" s="72" customFormat="1" ht="18" customHeight="1">
      <c r="B252">
        <v>340</v>
      </c>
      <c r="C252" s="57" t="s">
        <v>389</v>
      </c>
      <c r="D252">
        <v>122</v>
      </c>
      <c r="E252" s="171">
        <v>2009</v>
      </c>
      <c r="F252">
        <v>270</v>
      </c>
      <c r="G252" s="144">
        <v>48.376261394999993</v>
      </c>
      <c r="H252" s="144"/>
      <c r="I252" s="144"/>
      <c r="J252" s="144"/>
      <c r="K252" s="144"/>
      <c r="L252" s="144"/>
      <c r="M252" s="144"/>
      <c r="N252" s="84"/>
      <c r="O252" s="84"/>
      <c r="P252" s="84"/>
      <c r="Q252" s="230">
        <f t="shared" si="181"/>
        <v>48.376261394999993</v>
      </c>
      <c r="R252" s="52">
        <f t="shared" si="186"/>
        <v>1.05</v>
      </c>
      <c r="S252" s="52">
        <f t="shared" si="187"/>
        <v>1.518</v>
      </c>
      <c r="T252" s="52">
        <f t="shared" si="188"/>
        <v>1.5720000000000001</v>
      </c>
      <c r="U252" s="52">
        <f t="shared" si="189"/>
        <v>0.08</v>
      </c>
      <c r="V252" s="52">
        <f t="shared" si="190"/>
        <v>1.32</v>
      </c>
      <c r="W252" s="52">
        <f t="shared" si="191"/>
        <v>11.56</v>
      </c>
      <c r="X252" s="52">
        <f t="shared" si="192"/>
        <v>162.56</v>
      </c>
      <c r="Y252" s="52">
        <f t="shared" si="193"/>
        <v>1.03</v>
      </c>
      <c r="Z252" s="52">
        <f t="shared" si="194"/>
        <v>1.02</v>
      </c>
      <c r="AA252" s="52">
        <f t="shared" si="195"/>
        <v>1.02</v>
      </c>
      <c r="AB252" s="52">
        <f t="shared" si="196"/>
        <v>1.01</v>
      </c>
      <c r="AC252" s="52">
        <f t="shared" si="197"/>
        <v>0.53</v>
      </c>
      <c r="AD252" s="52">
        <f t="shared" si="198"/>
        <v>0.54</v>
      </c>
      <c r="AE252" s="52">
        <f t="shared" si="199"/>
        <v>0.56999999999999995</v>
      </c>
      <c r="AF252" s="52">
        <f t="shared" si="200"/>
        <v>0.32</v>
      </c>
      <c r="AG252" s="52">
        <f t="shared" si="201"/>
        <v>0.36</v>
      </c>
      <c r="AH252" s="52">
        <f t="shared" si="202"/>
        <v>0.33999999999999997</v>
      </c>
      <c r="AI252" s="64" t="s">
        <v>152</v>
      </c>
      <c r="AJ252" s="75"/>
      <c r="AK252" s="75"/>
      <c r="AL252" s="45">
        <f t="shared" si="203"/>
        <v>270</v>
      </c>
      <c r="AM252" s="65"/>
      <c r="AN252" s="145" t="e">
        <f>#REF!</f>
        <v>#REF!</v>
      </c>
      <c r="AO252" s="149"/>
      <c r="AP252" s="183"/>
      <c r="AQ252" s="149"/>
      <c r="AR252" s="147">
        <f t="shared" si="204"/>
        <v>1</v>
      </c>
      <c r="AS252">
        <v>1</v>
      </c>
      <c r="AT252">
        <v>0</v>
      </c>
      <c r="AU252">
        <v>1</v>
      </c>
      <c r="AV252">
        <v>0</v>
      </c>
      <c r="AW252">
        <v>2</v>
      </c>
      <c r="AX252">
        <v>2</v>
      </c>
      <c r="AY252" s="234"/>
      <c r="AZ252" s="234"/>
      <c r="BA252" s="234"/>
      <c r="BB252" s="75"/>
      <c r="BC252">
        <v>56</v>
      </c>
      <c r="BD252">
        <v>6</v>
      </c>
      <c r="BE252">
        <v>4</v>
      </c>
      <c r="BF252" s="57">
        <v>2</v>
      </c>
      <c r="BG252" s="57">
        <v>2</v>
      </c>
      <c r="BH252" s="57">
        <v>3</v>
      </c>
      <c r="BI252" s="57">
        <v>11.3</v>
      </c>
      <c r="BJ252" s="189">
        <f t="shared" si="228"/>
        <v>122</v>
      </c>
      <c r="BK252" s="173">
        <f t="shared" si="229"/>
        <v>270</v>
      </c>
      <c r="BL252" s="245"/>
      <c r="BM252" s="246"/>
      <c r="BN252" s="63"/>
      <c r="BO252" s="63"/>
      <c r="BP252" s="63"/>
      <c r="BQ252" s="63"/>
      <c r="BR252" s="63"/>
      <c r="BS252" s="63"/>
      <c r="BT252" s="63"/>
      <c r="BU252" s="63"/>
      <c r="BV252" s="63"/>
      <c r="BW252" s="63"/>
      <c r="BX252" s="63"/>
      <c r="BY252" s="63"/>
      <c r="BZ252" s="63"/>
      <c r="CA252" s="95">
        <v>24</v>
      </c>
      <c r="CB252" s="94"/>
      <c r="CC252" s="94"/>
      <c r="CD252" s="94"/>
      <c r="CE252" s="94"/>
      <c r="CF252" s="94"/>
      <c r="CG252" s="94"/>
      <c r="CH252" s="94"/>
      <c r="CI252" s="94"/>
      <c r="CJ252" s="94"/>
      <c r="CK252" s="94"/>
      <c r="CL252" s="94"/>
      <c r="CM252" s="75"/>
      <c r="CN252" s="75"/>
      <c r="CO252" s="75"/>
      <c r="CP252" s="89"/>
      <c r="CQ252" s="89"/>
      <c r="CR252" s="75"/>
      <c r="CS252" s="75"/>
      <c r="CT252" s="75"/>
      <c r="CU252" s="75"/>
      <c r="CV252" s="89"/>
      <c r="CW252" s="75"/>
      <c r="CX252" s="75"/>
      <c r="CY252" s="75"/>
      <c r="CZ252" s="75"/>
      <c r="DA252" s="89"/>
      <c r="DB252" s="75"/>
      <c r="DC252" s="75"/>
      <c r="DD252" s="75"/>
      <c r="DE252" s="75"/>
      <c r="DF252" s="132"/>
      <c r="DG252" s="254">
        <f t="shared" si="205"/>
        <v>340</v>
      </c>
      <c r="DH252" s="254" t="str">
        <f t="shared" si="206"/>
        <v>Burn</v>
      </c>
      <c r="DI252" s="254">
        <f t="shared" si="207"/>
        <v>122</v>
      </c>
      <c r="DJ252" s="254">
        <f t="shared" si="208"/>
        <v>270</v>
      </c>
      <c r="DK252" s="121">
        <f t="shared" si="209"/>
        <v>7.59</v>
      </c>
      <c r="DL252" s="121">
        <f t="shared" si="210"/>
        <v>10.5</v>
      </c>
      <c r="DM252" s="121">
        <f t="shared" si="211"/>
        <v>23.580000000000002</v>
      </c>
      <c r="DN252" s="121">
        <f t="shared" si="212"/>
        <v>1.5089549440000003</v>
      </c>
      <c r="DO252" s="121">
        <f t="shared" si="213"/>
        <v>2.6915613120000002</v>
      </c>
      <c r="DP252" s="121">
        <f t="shared" si="214"/>
        <v>11.058259008</v>
      </c>
      <c r="DQ252" s="121">
        <f t="shared" si="215"/>
        <v>0</v>
      </c>
      <c r="DR252" s="121">
        <f t="shared" si="216"/>
        <v>22.870890477876102</v>
      </c>
      <c r="DS252" s="121">
        <f t="shared" si="217"/>
        <v>0</v>
      </c>
      <c r="DT252" s="121">
        <f t="shared" si="218"/>
        <v>0</v>
      </c>
      <c r="DU252" s="121">
        <f t="shared" si="219"/>
        <v>0</v>
      </c>
      <c r="DV252" s="122">
        <f t="shared" si="220"/>
        <v>1.5</v>
      </c>
      <c r="DW252" s="157"/>
      <c r="DX252" s="157">
        <f t="shared" si="221"/>
        <v>340</v>
      </c>
      <c r="DY252" s="157">
        <f t="shared" si="182"/>
        <v>28</v>
      </c>
      <c r="DZ252" s="238" t="e">
        <f>#REF!</f>
        <v>#REF!</v>
      </c>
      <c r="EA252" s="180"/>
      <c r="EB252" s="180"/>
      <c r="EC252" s="180"/>
      <c r="ED252" s="180"/>
      <c r="EE252" s="180"/>
      <c r="EF252" s="180"/>
      <c r="EG252" s="180"/>
      <c r="EH252" s="180"/>
      <c r="EI252" s="180"/>
      <c r="EJ252" s="180"/>
      <c r="EK252" s="180"/>
      <c r="EL252" s="180"/>
      <c r="EM252" s="180"/>
      <c r="EN252" s="50"/>
      <c r="EO252" s="50"/>
      <c r="EP252" s="55"/>
      <c r="EQ252" s="50"/>
      <c r="ER252" s="50"/>
      <c r="ES252" s="50">
        <f t="shared" si="183"/>
        <v>0</v>
      </c>
      <c r="ET252" s="50">
        <f t="shared" si="184"/>
        <v>0</v>
      </c>
      <c r="EU252" s="50">
        <f t="shared" si="185"/>
        <v>0</v>
      </c>
      <c r="EV252" s="56"/>
      <c r="EW252" s="56"/>
      <c r="EX252" s="56">
        <f t="shared" si="230"/>
        <v>3.4155000000000002</v>
      </c>
      <c r="EY252" s="56">
        <f t="shared" si="231"/>
        <v>4.7250000000000005</v>
      </c>
      <c r="EZ252" s="56"/>
      <c r="FA252" s="56"/>
      <c r="FB252" s="56"/>
      <c r="FC252" s="56"/>
      <c r="FD252" s="54"/>
    </row>
    <row r="253" spans="2:160" ht="18" customHeight="1">
      <c r="B253">
        <v>340</v>
      </c>
      <c r="C253" s="57" t="s">
        <v>389</v>
      </c>
      <c r="D253">
        <v>123</v>
      </c>
      <c r="E253" s="171">
        <v>2009</v>
      </c>
      <c r="F253">
        <v>28</v>
      </c>
      <c r="G253" s="144">
        <v>15.385711110000001</v>
      </c>
      <c r="H253" s="144">
        <v>18.914847105000003</v>
      </c>
      <c r="I253" s="144"/>
      <c r="J253" s="144">
        <v>40.651165169999999</v>
      </c>
      <c r="K253" s="144"/>
      <c r="L253" s="144"/>
      <c r="M253" s="144"/>
      <c r="N253" s="83"/>
      <c r="O253" s="83"/>
      <c r="P253" s="83"/>
      <c r="Q253" s="230">
        <f t="shared" si="181"/>
        <v>74.951723385000008</v>
      </c>
      <c r="R253" s="52">
        <f t="shared" si="186"/>
        <v>0.70242942263948593</v>
      </c>
      <c r="S253" s="52">
        <f t="shared" si="187"/>
        <v>1.491452096024076</v>
      </c>
      <c r="T253" s="52">
        <f t="shared" si="188"/>
        <v>1.3874914963674123</v>
      </c>
      <c r="U253" s="52">
        <f t="shared" si="189"/>
        <v>0.10421819000112909</v>
      </c>
      <c r="V253" s="52">
        <f t="shared" si="190"/>
        <v>1.3732186146522718</v>
      </c>
      <c r="W253" s="52">
        <f t="shared" si="191"/>
        <v>15.001134049084012</v>
      </c>
      <c r="X253" s="52">
        <f t="shared" si="192"/>
        <v>144.06152880698701</v>
      </c>
      <c r="Y253" s="52">
        <f t="shared" si="193"/>
        <v>1.0329000424651142</v>
      </c>
      <c r="Z253" s="52">
        <f t="shared" si="194"/>
        <v>1.0308472929864974</v>
      </c>
      <c r="AA253" s="52">
        <f t="shared" si="195"/>
        <v>1.0279472505213829</v>
      </c>
      <c r="AB253" s="52">
        <f t="shared" si="196"/>
        <v>1.0334653131271692</v>
      </c>
      <c r="AC253" s="52">
        <f t="shared" si="197"/>
        <v>0.5776835031282983</v>
      </c>
      <c r="AD253" s="52">
        <f t="shared" si="198"/>
        <v>0.56711823246624338</v>
      </c>
      <c r="AE253" s="52">
        <f t="shared" si="199"/>
        <v>0.53783455947748782</v>
      </c>
      <c r="AF253" s="52">
        <f t="shared" si="200"/>
        <v>0.40237254767894481</v>
      </c>
      <c r="AG253" s="52">
        <f t="shared" si="201"/>
        <v>0.36</v>
      </c>
      <c r="AH253" s="52">
        <f t="shared" si="202"/>
        <v>0.3811862738394724</v>
      </c>
      <c r="AI253" s="64" t="s">
        <v>152</v>
      </c>
      <c r="AJ253" s="63"/>
      <c r="AK253" s="63"/>
      <c r="AL253" s="45">
        <f t="shared" si="203"/>
        <v>28</v>
      </c>
      <c r="AM253" s="65"/>
      <c r="AN253" s="145" t="e">
        <f>#REF!</f>
        <v>#REF!</v>
      </c>
      <c r="AO253" s="149"/>
      <c r="AP253" s="183"/>
      <c r="AQ253" s="149"/>
      <c r="AR253" s="147">
        <f t="shared" si="204"/>
        <v>1</v>
      </c>
      <c r="AS253">
        <v>0</v>
      </c>
      <c r="AT253">
        <v>3</v>
      </c>
      <c r="AU253">
        <v>3</v>
      </c>
      <c r="AV253">
        <v>0</v>
      </c>
      <c r="AW253">
        <v>2</v>
      </c>
      <c r="AX253">
        <v>2</v>
      </c>
      <c r="AY253" s="234"/>
      <c r="AZ253" s="234"/>
      <c r="BA253" s="234"/>
      <c r="BB253" s="63"/>
      <c r="BC253">
        <v>8</v>
      </c>
      <c r="BD253">
        <v>4</v>
      </c>
      <c r="BE253">
        <v>1</v>
      </c>
      <c r="BF253" s="57">
        <v>2</v>
      </c>
      <c r="BG253" s="57">
        <v>2</v>
      </c>
      <c r="BH253" s="57">
        <v>3</v>
      </c>
      <c r="BI253" s="57">
        <v>11.3</v>
      </c>
      <c r="BJ253" s="189">
        <f t="shared" si="228"/>
        <v>123</v>
      </c>
      <c r="BK253" s="173">
        <f t="shared" si="229"/>
        <v>28</v>
      </c>
      <c r="BL253" s="88">
        <v>11</v>
      </c>
      <c r="BM253" s="63">
        <v>39</v>
      </c>
      <c r="BN253" s="63"/>
      <c r="BO253" s="63"/>
      <c r="BP253" s="63"/>
      <c r="BQ253" s="63"/>
      <c r="BR253" s="63"/>
      <c r="BS253" s="63"/>
      <c r="BT253" s="63"/>
      <c r="BU253" s="63"/>
      <c r="BV253" s="63"/>
      <c r="BW253" s="63"/>
      <c r="BX253" s="63"/>
      <c r="BY253" s="63"/>
      <c r="BZ253" s="63"/>
      <c r="CA253" s="95"/>
      <c r="CB253" s="94"/>
      <c r="CC253" s="94"/>
      <c r="CD253" s="94"/>
      <c r="CE253" s="94"/>
      <c r="CF253" s="94"/>
      <c r="CG253" s="94"/>
      <c r="CH253" s="94"/>
      <c r="CI253" s="94"/>
      <c r="CJ253" s="94"/>
      <c r="CK253" s="94"/>
      <c r="CL253" s="94"/>
      <c r="CM253" s="63"/>
      <c r="CN253" s="63"/>
      <c r="CO253" s="63"/>
      <c r="CP253" s="88"/>
      <c r="CQ253" s="88"/>
      <c r="CR253" s="63"/>
      <c r="CS253" s="63"/>
      <c r="CT253" s="63"/>
      <c r="CU253" s="63"/>
      <c r="CV253" s="88"/>
      <c r="CW253" s="63"/>
      <c r="CX253" s="63"/>
      <c r="CY253" s="63"/>
      <c r="CZ253" s="63"/>
      <c r="DA253" s="88"/>
      <c r="DB253" s="63"/>
      <c r="DC253" s="63"/>
      <c r="DD253" s="63"/>
      <c r="DE253" s="63"/>
      <c r="DF253" s="131"/>
      <c r="DG253" s="254">
        <f t="shared" si="205"/>
        <v>340</v>
      </c>
      <c r="DH253" s="254" t="str">
        <f t="shared" si="206"/>
        <v>Burn</v>
      </c>
      <c r="DI253" s="254">
        <f t="shared" si="207"/>
        <v>123</v>
      </c>
      <c r="DJ253" s="254">
        <f t="shared" si="208"/>
        <v>28</v>
      </c>
      <c r="DK253" s="121">
        <f t="shared" si="209"/>
        <v>0</v>
      </c>
      <c r="DL253" s="121">
        <f t="shared" si="210"/>
        <v>17.560735565987148</v>
      </c>
      <c r="DM253" s="121">
        <f t="shared" si="211"/>
        <v>34.687287409185302</v>
      </c>
      <c r="DN253" s="121">
        <f t="shared" si="212"/>
        <v>0.3069495056208672</v>
      </c>
      <c r="DO253" s="121">
        <f t="shared" si="213"/>
        <v>1.9813115981969172</v>
      </c>
      <c r="DP253" s="121">
        <f t="shared" si="214"/>
        <v>3.4114383809390474</v>
      </c>
      <c r="DQ253" s="121">
        <f t="shared" si="215"/>
        <v>74.564844503299057</v>
      </c>
      <c r="DR253" s="121">
        <f t="shared" si="216"/>
        <v>0</v>
      </c>
      <c r="DS253" s="121">
        <f t="shared" si="217"/>
        <v>0</v>
      </c>
      <c r="DT253" s="121">
        <f t="shared" si="218"/>
        <v>0</v>
      </c>
      <c r="DU253" s="121">
        <f t="shared" si="219"/>
        <v>0</v>
      </c>
      <c r="DV253" s="122">
        <f t="shared" si="220"/>
        <v>2.5</v>
      </c>
      <c r="DW253" s="157"/>
      <c r="DX253" s="157">
        <f t="shared" si="221"/>
        <v>340</v>
      </c>
      <c r="DY253" s="157">
        <f t="shared" si="182"/>
        <v>279</v>
      </c>
      <c r="DZ253" s="238" t="e">
        <f>#REF!</f>
        <v>#REF!</v>
      </c>
      <c r="EN253" s="50">
        <f t="shared" si="222"/>
        <v>0.11625609756097562</v>
      </c>
      <c r="EO253" s="50">
        <f t="shared" si="223"/>
        <v>1.1128048780487805</v>
      </c>
      <c r="EP253" s="55">
        <f t="shared" si="224"/>
        <v>1.475609756097561</v>
      </c>
      <c r="EQ253" s="50">
        <f>4.656*AR253*(((BL253/2.54)^2)+((BM253/2.54)^2)+((BN253/2.54)^2)+((BO253)/2.54^2)+((BP253/2.54)^2)+((BQ253/2.54)^2)+((BR253/2.54)^2)+((BS253/2.54)^2)+((BT253/2.54)^2)+((BU253/2.54)^2)+((BV253/2.54)^2)+((BW253/2.54)^2)+((BX253/2.54)^2)+((BY253/2.54)^2)+((BZ253/2.54)^2))/(BI253*3.28)</f>
        <v>31.971749676285878</v>
      </c>
      <c r="ER253" s="50">
        <f>3.492*AR253*((CA253/2.54)^2 + (CB253/2.54)^2 + (CC253/2.54)^2 + (CD253/2.54)^2 + (CE253/2.54)^2 + (CF253/2.54)^2 + (CG253/2.54)^2 +(CH253/2.54)^2 +(CI253/2.54)^2 + (CJ253/2.54)^2 +(CK253/2.54)^2 + (CL253/2.54)^2 +(CM253/2.54)^2 + (CN253/2.54)^2 + (CO253/2.54)^2)/(BI253*3.28)</f>
        <v>0</v>
      </c>
      <c r="ES253" s="50">
        <f t="shared" si="183"/>
        <v>0</v>
      </c>
      <c r="ET253" s="50">
        <f t="shared" si="184"/>
        <v>0</v>
      </c>
      <c r="EU253" s="50">
        <f t="shared" si="185"/>
        <v>0</v>
      </c>
      <c r="EV253" s="56">
        <f t="shared" si="225"/>
        <v>2.7046707317073171</v>
      </c>
      <c r="EW253" s="56">
        <f t="shared" si="226"/>
        <v>31.971749676285878</v>
      </c>
      <c r="EX253" s="56">
        <f t="shared" si="230"/>
        <v>0</v>
      </c>
      <c r="EY253" s="56">
        <f t="shared" si="231"/>
        <v>7.9023310046942168</v>
      </c>
      <c r="EZ253" s="56">
        <f t="shared" si="227"/>
        <v>34.676420407993191</v>
      </c>
      <c r="FA253" s="56"/>
      <c r="FB253" s="56"/>
      <c r="FC253" s="56"/>
      <c r="FD253" s="54"/>
    </row>
    <row r="254" spans="2:160" ht="18" customHeight="1">
      <c r="B254">
        <v>340</v>
      </c>
      <c r="C254" s="57" t="s">
        <v>389</v>
      </c>
      <c r="D254">
        <v>123</v>
      </c>
      <c r="E254" s="171">
        <v>2009</v>
      </c>
      <c r="F254">
        <v>279</v>
      </c>
      <c r="G254" s="144">
        <v>15.385711110000001</v>
      </c>
      <c r="H254" s="144">
        <v>18.914847105000003</v>
      </c>
      <c r="I254" s="144"/>
      <c r="J254" s="144">
        <v>40.651165169999999</v>
      </c>
      <c r="K254" s="144"/>
      <c r="L254" s="144"/>
      <c r="M254" s="144"/>
      <c r="N254" s="83"/>
      <c r="O254" s="83"/>
      <c r="P254" s="83"/>
      <c r="Q254" s="230">
        <f t="shared" si="181"/>
        <v>74.951723385000008</v>
      </c>
      <c r="R254" s="52">
        <f t="shared" si="186"/>
        <v>0.70242942263948593</v>
      </c>
      <c r="S254" s="52">
        <f t="shared" si="187"/>
        <v>1.491452096024076</v>
      </c>
      <c r="T254" s="52">
        <f t="shared" si="188"/>
        <v>1.3874914963674123</v>
      </c>
      <c r="U254" s="52">
        <f t="shared" si="189"/>
        <v>0.10421819000112909</v>
      </c>
      <c r="V254" s="52">
        <f t="shared" si="190"/>
        <v>1.3732186146522718</v>
      </c>
      <c r="W254" s="52">
        <f t="shared" si="191"/>
        <v>15.001134049084012</v>
      </c>
      <c r="X254" s="52">
        <f t="shared" si="192"/>
        <v>144.06152880698701</v>
      </c>
      <c r="Y254" s="52">
        <f t="shared" si="193"/>
        <v>1.0329000424651142</v>
      </c>
      <c r="Z254" s="52">
        <f t="shared" si="194"/>
        <v>1.0308472929864974</v>
      </c>
      <c r="AA254" s="52">
        <f t="shared" si="195"/>
        <v>1.0279472505213829</v>
      </c>
      <c r="AB254" s="52">
        <f t="shared" si="196"/>
        <v>1.0334653131271692</v>
      </c>
      <c r="AC254" s="52">
        <f t="shared" si="197"/>
        <v>0.5776835031282983</v>
      </c>
      <c r="AD254" s="52">
        <f t="shared" si="198"/>
        <v>0.56711823246624338</v>
      </c>
      <c r="AE254" s="52">
        <f t="shared" si="199"/>
        <v>0.53783455947748782</v>
      </c>
      <c r="AF254" s="52">
        <f t="shared" si="200"/>
        <v>0.40237254767894481</v>
      </c>
      <c r="AG254" s="52">
        <f t="shared" si="201"/>
        <v>0.36</v>
      </c>
      <c r="AH254" s="52">
        <f t="shared" si="202"/>
        <v>0.3811862738394724</v>
      </c>
      <c r="AI254" s="64" t="s">
        <v>152</v>
      </c>
      <c r="AJ254" s="63"/>
      <c r="AK254" s="63"/>
      <c r="AL254" s="45">
        <f t="shared" si="203"/>
        <v>279</v>
      </c>
      <c r="AM254" s="65"/>
      <c r="AN254" s="145" t="e">
        <f>#REF!</f>
        <v>#REF!</v>
      </c>
      <c r="AO254" s="149"/>
      <c r="AP254" s="183"/>
      <c r="AQ254" s="149"/>
      <c r="AR254" s="147">
        <f t="shared" si="204"/>
        <v>1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1</v>
      </c>
      <c r="AY254" s="234"/>
      <c r="AZ254" s="234"/>
      <c r="BA254" s="234"/>
      <c r="BB254" s="63"/>
      <c r="BC254">
        <v>5</v>
      </c>
      <c r="BD254">
        <v>0</v>
      </c>
      <c r="BE254">
        <v>0</v>
      </c>
      <c r="BF254" s="57">
        <v>2</v>
      </c>
      <c r="BG254" s="57">
        <v>2</v>
      </c>
      <c r="BH254" s="57">
        <v>3</v>
      </c>
      <c r="BI254" s="57">
        <v>11.3</v>
      </c>
      <c r="BJ254" s="189">
        <f t="shared" si="228"/>
        <v>123</v>
      </c>
      <c r="BK254" s="173">
        <f t="shared" si="229"/>
        <v>279</v>
      </c>
      <c r="BL254" s="88"/>
      <c r="BM254" s="63"/>
      <c r="BN254" s="63"/>
      <c r="BO254" s="63"/>
      <c r="BP254" s="63"/>
      <c r="BQ254" s="63"/>
      <c r="BR254" s="63"/>
      <c r="BS254" s="63"/>
      <c r="BT254" s="63"/>
      <c r="BU254" s="63"/>
      <c r="BV254" s="63"/>
      <c r="BW254" s="63"/>
      <c r="BX254" s="63"/>
      <c r="BY254" s="63"/>
      <c r="BZ254" s="63"/>
      <c r="CA254" s="95"/>
      <c r="CB254" s="94"/>
      <c r="CC254" s="94"/>
      <c r="CD254" s="94"/>
      <c r="CE254" s="94"/>
      <c r="CF254" s="94"/>
      <c r="CG254" s="94"/>
      <c r="CH254" s="94"/>
      <c r="CI254" s="94"/>
      <c r="CJ254" s="94"/>
      <c r="CK254" s="94"/>
      <c r="CL254" s="94"/>
      <c r="CM254" s="63"/>
      <c r="CN254" s="63"/>
      <c r="CO254" s="63"/>
      <c r="CP254" s="88"/>
      <c r="CQ254" s="88"/>
      <c r="CR254" s="63"/>
      <c r="CS254" s="63"/>
      <c r="CT254" s="63"/>
      <c r="CU254" s="63"/>
      <c r="CV254" s="88"/>
      <c r="CW254" s="63"/>
      <c r="CX254" s="63"/>
      <c r="CY254" s="63"/>
      <c r="CZ254" s="63"/>
      <c r="DA254" s="88"/>
      <c r="DB254" s="63"/>
      <c r="DC254" s="63"/>
      <c r="DD254" s="63"/>
      <c r="DE254" s="63"/>
      <c r="DF254" s="131"/>
      <c r="DG254" s="254">
        <f t="shared" si="205"/>
        <v>340</v>
      </c>
      <c r="DH254" s="254" t="str">
        <f t="shared" si="206"/>
        <v>Burn</v>
      </c>
      <c r="DI254" s="254">
        <f t="shared" si="207"/>
        <v>123</v>
      </c>
      <c r="DJ254" s="254">
        <f t="shared" si="208"/>
        <v>279</v>
      </c>
      <c r="DK254" s="121">
        <f t="shared" si="209"/>
        <v>0</v>
      </c>
      <c r="DL254" s="121">
        <f t="shared" si="210"/>
        <v>3.5121471131974298</v>
      </c>
      <c r="DM254" s="121">
        <f t="shared" si="211"/>
        <v>6.9374574818370611</v>
      </c>
      <c r="DN254" s="121">
        <f t="shared" si="212"/>
        <v>0.19184344101304202</v>
      </c>
      <c r="DO254" s="121">
        <f t="shared" si="213"/>
        <v>0</v>
      </c>
      <c r="DP254" s="121">
        <f t="shared" si="214"/>
        <v>0</v>
      </c>
      <c r="DQ254" s="121">
        <f t="shared" si="215"/>
        <v>0</v>
      </c>
      <c r="DR254" s="121">
        <f t="shared" si="216"/>
        <v>0</v>
      </c>
      <c r="DS254" s="121">
        <f t="shared" si="217"/>
        <v>0</v>
      </c>
      <c r="DT254" s="121">
        <f t="shared" si="218"/>
        <v>0</v>
      </c>
      <c r="DU254" s="121">
        <f t="shared" si="219"/>
        <v>0</v>
      </c>
      <c r="DV254" s="122">
        <f t="shared" si="220"/>
        <v>0.5</v>
      </c>
      <c r="DW254" s="157"/>
      <c r="DX254" s="157">
        <f t="shared" si="221"/>
        <v>340</v>
      </c>
      <c r="DY254" s="157">
        <f t="shared" si="182"/>
        <v>24</v>
      </c>
      <c r="DZ254" s="238" t="e">
        <f>#REF!</f>
        <v>#REF!</v>
      </c>
      <c r="EN254" s="50">
        <f t="shared" si="222"/>
        <v>7.2660060975609758E-2</v>
      </c>
      <c r="EO254" s="50">
        <f t="shared" si="223"/>
        <v>0</v>
      </c>
      <c r="EP254" s="55">
        <f t="shared" si="224"/>
        <v>0</v>
      </c>
      <c r="EQ254" s="50">
        <f>4.656*AR254*(((BL254/2.54)^2)+((BM254/2.54)^2)+((BN254/2.54)^2)+((BO254)/2.54^2)+((BP254/2.54)^2)+((BQ254/2.54)^2)+((BR254/2.54)^2)+((BS254/2.54)^2)+((BT254/2.54)^2)+((BU254/2.54)^2)+((BV254/2.54)^2)+((BW254/2.54)^2)+((BX254/2.54)^2)+((BY254/2.54)^2)+((BZ254/2.54)^2))/(BI254*3.28)</f>
        <v>0</v>
      </c>
      <c r="ER254" s="50">
        <f>3.492*AR254*((CA254/2.54)^2 + (CB254/2.54)^2 + (CC254/2.54)^2 + (CD254/2.54)^2 + (CE254/2.54)^2 + (CF254/2.54)^2 + (CG254/2.54)^2 +(CH254/2.54)^2 +(CI254/2.54)^2 + (CJ254/2.54)^2 +(CK254/2.54)^2 + (CL254/2.54)^2 +(CM254/2.54)^2 + (CN254/2.54)^2 + (CO254/2.54)^2)/(BI254*3.28)</f>
        <v>0</v>
      </c>
      <c r="ES254" s="50">
        <f t="shared" si="183"/>
        <v>0</v>
      </c>
      <c r="ET254" s="50">
        <f t="shared" si="184"/>
        <v>0</v>
      </c>
      <c r="EU254" s="50">
        <f t="shared" si="185"/>
        <v>0</v>
      </c>
      <c r="EV254" s="56">
        <f t="shared" si="225"/>
        <v>7.2660060975609758E-2</v>
      </c>
      <c r="EW254" s="56">
        <f t="shared" si="226"/>
        <v>0</v>
      </c>
      <c r="EX254" s="56">
        <f t="shared" si="230"/>
        <v>0</v>
      </c>
      <c r="EY254" s="56">
        <f t="shared" si="231"/>
        <v>1.5804662009388435</v>
      </c>
      <c r="EZ254" s="56">
        <f t="shared" si="227"/>
        <v>7.2660060975609758E-2</v>
      </c>
      <c r="FA254" s="56"/>
      <c r="FB254" s="56"/>
      <c r="FC254" s="56"/>
      <c r="FD254" s="54"/>
    </row>
    <row r="255" spans="2:160" ht="18" customHeight="1">
      <c r="B255">
        <v>340</v>
      </c>
      <c r="C255" s="57" t="s">
        <v>389</v>
      </c>
      <c r="D255">
        <v>124</v>
      </c>
      <c r="E255" s="171">
        <v>2009</v>
      </c>
      <c r="F255">
        <v>24</v>
      </c>
      <c r="G255" s="144">
        <v>14.64150534</v>
      </c>
      <c r="H255" s="144">
        <v>6.8471368350000006</v>
      </c>
      <c r="I255" s="144"/>
      <c r="J255" s="144"/>
      <c r="K255" s="144">
        <v>13.854456000000001</v>
      </c>
      <c r="L255" s="144"/>
      <c r="M255" s="144"/>
      <c r="N255" s="83"/>
      <c r="O255" s="83"/>
      <c r="P255" s="83"/>
      <c r="Q255" s="230">
        <f t="shared" si="181"/>
        <v>35.343098175000002</v>
      </c>
      <c r="R255" s="52">
        <f t="shared" si="186"/>
        <v>0.7903765800650554</v>
      </c>
      <c r="S255" s="52">
        <f t="shared" si="187"/>
        <v>1.5029442623770488</v>
      </c>
      <c r="T255" s="52">
        <f t="shared" si="188"/>
        <v>1.4569358374004517</v>
      </c>
      <c r="U255" s="52">
        <f t="shared" si="189"/>
        <v>0.1407371701745273</v>
      </c>
      <c r="V255" s="52">
        <f t="shared" si="190"/>
        <v>1.3966437371007303</v>
      </c>
      <c r="W255" s="52">
        <f t="shared" si="191"/>
        <v>16.405750334026852</v>
      </c>
      <c r="X255" s="52">
        <f t="shared" si="192"/>
        <v>121.64716061344274</v>
      </c>
      <c r="Y255" s="52">
        <f t="shared" si="193"/>
        <v>1.0241426773814517</v>
      </c>
      <c r="Z255" s="52">
        <f t="shared" si="194"/>
        <v>1.0239199891111415</v>
      </c>
      <c r="AA255" s="52">
        <f t="shared" si="195"/>
        <v>1.0219373335074069</v>
      </c>
      <c r="AB255" s="52">
        <f t="shared" si="196"/>
        <v>1.0196866675370346</v>
      </c>
      <c r="AC255" s="52">
        <f t="shared" si="197"/>
        <v>0.5494639792667243</v>
      </c>
      <c r="AD255" s="52">
        <f t="shared" si="198"/>
        <v>0.54783997822228281</v>
      </c>
      <c r="AE255" s="52">
        <f t="shared" si="199"/>
        <v>0.53084543098491399</v>
      </c>
      <c r="AF255" s="52">
        <f t="shared" si="200"/>
        <v>0.36879591445579318</v>
      </c>
      <c r="AG255" s="52">
        <f t="shared" si="201"/>
        <v>0.36</v>
      </c>
      <c r="AH255" s="52">
        <f t="shared" si="202"/>
        <v>0.36439795722789659</v>
      </c>
      <c r="AI255" s="64" t="s">
        <v>152</v>
      </c>
      <c r="AJ255" s="63"/>
      <c r="AK255" s="57"/>
      <c r="AL255" s="45">
        <f t="shared" si="203"/>
        <v>24</v>
      </c>
      <c r="AM255" s="65"/>
      <c r="AN255" s="145" t="e">
        <f>#REF!</f>
        <v>#REF!</v>
      </c>
      <c r="AO255" s="149"/>
      <c r="AP255" s="183"/>
      <c r="AQ255" s="149"/>
      <c r="AR255" s="147">
        <f t="shared" si="204"/>
        <v>1</v>
      </c>
      <c r="AS255">
        <v>0</v>
      </c>
      <c r="AT255">
        <v>2</v>
      </c>
      <c r="AU255">
        <v>3</v>
      </c>
      <c r="AV255">
        <v>3</v>
      </c>
      <c r="AW255">
        <v>0</v>
      </c>
      <c r="AX255">
        <v>3</v>
      </c>
      <c r="AY255" s="229"/>
      <c r="AZ255" s="229"/>
      <c r="BA255" s="229"/>
      <c r="BB255" s="59"/>
      <c r="BC255">
        <v>18</v>
      </c>
      <c r="BD255">
        <v>2</v>
      </c>
      <c r="BE255">
        <v>2</v>
      </c>
      <c r="BF255" s="57">
        <v>2</v>
      </c>
      <c r="BG255" s="57">
        <v>2</v>
      </c>
      <c r="BH255" s="57">
        <v>3</v>
      </c>
      <c r="BI255" s="57">
        <v>11.3</v>
      </c>
      <c r="BJ255" s="189">
        <f t="shared" si="228"/>
        <v>124</v>
      </c>
      <c r="BK255" s="173">
        <f t="shared" si="229"/>
        <v>24</v>
      </c>
      <c r="BL255" s="90">
        <v>24</v>
      </c>
      <c r="BM255" s="60"/>
      <c r="BN255" s="60"/>
      <c r="BO255" s="60"/>
      <c r="BP255" s="60"/>
      <c r="BQ255" s="60"/>
      <c r="BR255" s="60"/>
      <c r="BS255" s="60"/>
      <c r="BT255" s="60"/>
      <c r="BU255" s="60"/>
      <c r="BV255" s="60"/>
      <c r="BW255" s="60"/>
      <c r="BX255" s="60"/>
      <c r="BY255" s="60"/>
      <c r="BZ255" s="60"/>
      <c r="CA255" s="101"/>
      <c r="CB255" s="102"/>
      <c r="CC255" s="102"/>
      <c r="CD255" s="102"/>
      <c r="CE255" s="102"/>
      <c r="CF255" s="102"/>
      <c r="CG255" s="102"/>
      <c r="CH255" s="102"/>
      <c r="CI255" s="102"/>
      <c r="CJ255" s="102"/>
      <c r="CK255" s="102"/>
      <c r="CL255" s="102"/>
      <c r="CM255" s="60"/>
      <c r="CN255" s="60"/>
      <c r="CO255" s="60"/>
      <c r="CP255" s="90"/>
      <c r="CQ255" s="90"/>
      <c r="CR255" s="60"/>
      <c r="CS255" s="60"/>
      <c r="CT255" s="60"/>
      <c r="CU255" s="60"/>
      <c r="CV255" s="90"/>
      <c r="CW255" s="60"/>
      <c r="CX255" s="60"/>
      <c r="CY255" s="60"/>
      <c r="CZ255" s="60"/>
      <c r="DA255" s="90"/>
      <c r="DB255" s="60"/>
      <c r="DC255" s="60"/>
      <c r="DD255" s="60"/>
      <c r="DE255" s="60"/>
      <c r="DF255" s="131"/>
      <c r="DG255" s="254">
        <f t="shared" si="205"/>
        <v>340</v>
      </c>
      <c r="DH255" s="254" t="str">
        <f t="shared" si="206"/>
        <v>Burn</v>
      </c>
      <c r="DI255" s="254">
        <f t="shared" si="207"/>
        <v>124</v>
      </c>
      <c r="DJ255" s="254">
        <f t="shared" si="208"/>
        <v>24</v>
      </c>
      <c r="DK255" s="121">
        <f t="shared" si="209"/>
        <v>22.544163935655732</v>
      </c>
      <c r="DL255" s="121">
        <f t="shared" si="210"/>
        <v>7.9037658006505538</v>
      </c>
      <c r="DM255" s="121">
        <f t="shared" si="211"/>
        <v>36.423395935011293</v>
      </c>
      <c r="DN255" s="121">
        <f t="shared" si="212"/>
        <v>0.8795614258860216</v>
      </c>
      <c r="DO255" s="121">
        <f t="shared" si="213"/>
        <v>0.96676415764399448</v>
      </c>
      <c r="DP255" s="121">
        <f t="shared" si="214"/>
        <v>7.3217070382116347</v>
      </c>
      <c r="DQ255" s="121">
        <f t="shared" si="215"/>
        <v>23.654405734530592</v>
      </c>
      <c r="DR255" s="121">
        <f t="shared" si="216"/>
        <v>0</v>
      </c>
      <c r="DS255" s="121">
        <f t="shared" si="217"/>
        <v>0</v>
      </c>
      <c r="DT255" s="121">
        <f t="shared" si="218"/>
        <v>0</v>
      </c>
      <c r="DU255" s="121">
        <f t="shared" si="219"/>
        <v>0</v>
      </c>
      <c r="DV255" s="122">
        <f t="shared" si="220"/>
        <v>3</v>
      </c>
      <c r="DW255" s="157"/>
      <c r="DX255" s="157">
        <f t="shared" si="221"/>
        <v>340</v>
      </c>
      <c r="DY255" s="157">
        <f t="shared" si="182"/>
        <v>72</v>
      </c>
      <c r="DZ255" s="238" t="e">
        <f>#REF!</f>
        <v>#REF!</v>
      </c>
      <c r="EN255" s="50">
        <f t="shared" si="222"/>
        <v>0.26157621951219512</v>
      </c>
      <c r="EO255" s="50">
        <f t="shared" si="223"/>
        <v>0.55640243902439024</v>
      </c>
      <c r="EP255" s="55">
        <f t="shared" si="224"/>
        <v>2.9512195121951219</v>
      </c>
      <c r="EQ255" s="50">
        <f>4.656*AR255*(((BL255/2.54)^2)+((BM255/2.54)^2)+((BN255/2.54)^2)+((BO255)/2.54^2)+((BP255/2.54)^2)+((BQ255/2.54)^2)+((BR255/2.54)^2)+((BS255/2.54)^2)+((BT255/2.54)^2)+((BU255/2.54)^2)+((BV255/2.54)^2)+((BW255/2.54)^2)+((BX255/2.54)^2)+((BY255/2.54)^2)+((BZ255/2.54)^2))/(BI255*3.28)</f>
        <v>11.215424977795776</v>
      </c>
      <c r="ER255" s="50">
        <f>3.492*AR255*((CA255/2.54)^2 + (CB255/2.54)^2 + (CC255/2.54)^2 + (CD255/2.54)^2 + (CE255/2.54)^2 + (CF255/2.54)^2 + (CG255/2.54)^2 +(CH255/2.54)^2 +(CI255/2.54)^2 + (CJ255/2.54)^2 +(CK255/2.54)^2 + (CL255/2.54)^2 +(CM255/2.54)^2 + (CN255/2.54)^2 + (CO255/2.54)^2)/(BI255*3.28)</f>
        <v>0</v>
      </c>
      <c r="ES255" s="50">
        <f t="shared" si="183"/>
        <v>0</v>
      </c>
      <c r="ET255" s="50">
        <f t="shared" si="184"/>
        <v>0</v>
      </c>
      <c r="EU255" s="50">
        <f t="shared" si="185"/>
        <v>0</v>
      </c>
      <c r="EV255" s="56">
        <f t="shared" si="225"/>
        <v>3.7691981707317073</v>
      </c>
      <c r="EW255" s="56">
        <f t="shared" si="226"/>
        <v>11.215424977795776</v>
      </c>
      <c r="EX255" s="56">
        <f t="shared" si="230"/>
        <v>10.144873771045079</v>
      </c>
      <c r="EY255" s="56">
        <f t="shared" si="231"/>
        <v>3.5566946102927495</v>
      </c>
      <c r="EZ255" s="56">
        <f t="shared" si="227"/>
        <v>14.984623148527483</v>
      </c>
      <c r="FA255" s="56"/>
      <c r="FB255" s="56"/>
      <c r="FC255" s="56"/>
      <c r="FD255" s="54"/>
    </row>
    <row r="256" spans="2:160" ht="18" customHeight="1">
      <c r="B256">
        <v>340</v>
      </c>
      <c r="C256" s="57" t="s">
        <v>389</v>
      </c>
      <c r="D256">
        <v>124</v>
      </c>
      <c r="E256" s="171">
        <v>2009</v>
      </c>
      <c r="F256">
        <v>72</v>
      </c>
      <c r="G256" s="144">
        <v>14.64150534</v>
      </c>
      <c r="H256" s="144">
        <v>6.8471368350000006</v>
      </c>
      <c r="I256" s="144"/>
      <c r="J256" s="144"/>
      <c r="K256" s="144">
        <v>13.854456000000001</v>
      </c>
      <c r="L256" s="144"/>
      <c r="M256" s="144"/>
      <c r="N256" s="83"/>
      <c r="O256" s="83"/>
      <c r="P256" s="83"/>
      <c r="Q256" s="230">
        <f t="shared" si="181"/>
        <v>35.343098175000002</v>
      </c>
      <c r="R256" s="52">
        <f t="shared" si="186"/>
        <v>0.7903765800650554</v>
      </c>
      <c r="S256" s="52">
        <f t="shared" si="187"/>
        <v>1.5029442623770488</v>
      </c>
      <c r="T256" s="52">
        <f t="shared" si="188"/>
        <v>1.4569358374004517</v>
      </c>
      <c r="U256" s="52">
        <f t="shared" si="189"/>
        <v>0.1407371701745273</v>
      </c>
      <c r="V256" s="52">
        <f t="shared" si="190"/>
        <v>1.3966437371007303</v>
      </c>
      <c r="W256" s="52">
        <f t="shared" si="191"/>
        <v>16.405750334026852</v>
      </c>
      <c r="X256" s="52">
        <f t="shared" si="192"/>
        <v>121.64716061344274</v>
      </c>
      <c r="Y256" s="52">
        <f t="shared" si="193"/>
        <v>1.0241426773814517</v>
      </c>
      <c r="Z256" s="52">
        <f t="shared" si="194"/>
        <v>1.0239199891111415</v>
      </c>
      <c r="AA256" s="52">
        <f t="shared" si="195"/>
        <v>1.0219373335074069</v>
      </c>
      <c r="AB256" s="52">
        <f t="shared" si="196"/>
        <v>1.0196866675370346</v>
      </c>
      <c r="AC256" s="52">
        <f t="shared" si="197"/>
        <v>0.5494639792667243</v>
      </c>
      <c r="AD256" s="52">
        <f t="shared" si="198"/>
        <v>0.54783997822228281</v>
      </c>
      <c r="AE256" s="52">
        <f t="shared" si="199"/>
        <v>0.53084543098491399</v>
      </c>
      <c r="AF256" s="52">
        <f t="shared" si="200"/>
        <v>0.36879591445579318</v>
      </c>
      <c r="AG256" s="52">
        <f t="shared" si="201"/>
        <v>0.36</v>
      </c>
      <c r="AH256" s="52">
        <f t="shared" si="202"/>
        <v>0.36439795722789659</v>
      </c>
      <c r="AI256" s="64" t="s">
        <v>152</v>
      </c>
      <c r="AJ256" s="63"/>
      <c r="AK256" s="57"/>
      <c r="AL256" s="45">
        <f t="shared" si="203"/>
        <v>72</v>
      </c>
      <c r="AM256" s="65"/>
      <c r="AN256" s="145" t="e">
        <f>#REF!</f>
        <v>#REF!</v>
      </c>
      <c r="AO256" s="149"/>
      <c r="AP256" s="183"/>
      <c r="AQ256" s="149"/>
      <c r="AR256" s="147">
        <f t="shared" si="204"/>
        <v>1</v>
      </c>
      <c r="AS256">
        <v>0</v>
      </c>
      <c r="AT256">
        <v>1</v>
      </c>
      <c r="AU256">
        <v>1</v>
      </c>
      <c r="AV256">
        <v>0</v>
      </c>
      <c r="AW256">
        <v>1</v>
      </c>
      <c r="AX256">
        <v>1</v>
      </c>
      <c r="AY256" s="229"/>
      <c r="AZ256" s="229"/>
      <c r="BA256" s="229"/>
      <c r="BB256" s="58"/>
      <c r="BC256">
        <v>2</v>
      </c>
      <c r="BD256">
        <v>0</v>
      </c>
      <c r="BE256">
        <v>1</v>
      </c>
      <c r="BF256" s="57">
        <v>2</v>
      </c>
      <c r="BG256" s="57">
        <v>2</v>
      </c>
      <c r="BH256" s="57">
        <v>3</v>
      </c>
      <c r="BI256" s="57">
        <v>11.3</v>
      </c>
      <c r="BJ256" s="189">
        <f t="shared" si="228"/>
        <v>124</v>
      </c>
      <c r="BK256" s="173">
        <f t="shared" si="229"/>
        <v>72</v>
      </c>
      <c r="BL256" s="90">
        <v>40</v>
      </c>
      <c r="BM256" s="60"/>
      <c r="BN256" s="60"/>
      <c r="BO256" s="60"/>
      <c r="BP256" s="60"/>
      <c r="BQ256" s="60"/>
      <c r="BR256" s="60"/>
      <c r="BS256" s="60"/>
      <c r="BT256" s="60"/>
      <c r="BU256" s="60"/>
      <c r="BV256" s="60"/>
      <c r="BW256" s="60"/>
      <c r="BX256" s="60"/>
      <c r="BY256" s="60"/>
      <c r="BZ256" s="60"/>
      <c r="CA256" s="101"/>
      <c r="CB256" s="102"/>
      <c r="CC256" s="102"/>
      <c r="CD256" s="102"/>
      <c r="CE256" s="102"/>
      <c r="CF256" s="102"/>
      <c r="CG256" s="102"/>
      <c r="CH256" s="102"/>
      <c r="CI256" s="102"/>
      <c r="CJ256" s="102"/>
      <c r="CK256" s="102"/>
      <c r="CL256" s="102"/>
      <c r="CM256" s="60"/>
      <c r="CN256" s="60"/>
      <c r="CO256" s="60"/>
      <c r="CP256" s="90"/>
      <c r="CQ256" s="90"/>
      <c r="CR256" s="60"/>
      <c r="CS256" s="60"/>
      <c r="CT256" s="60"/>
      <c r="CU256" s="60"/>
      <c r="CV256" s="90"/>
      <c r="CW256" s="60"/>
      <c r="CX256" s="60"/>
      <c r="CY256" s="60"/>
      <c r="CZ256" s="60"/>
      <c r="DA256" s="90"/>
      <c r="DB256" s="60"/>
      <c r="DC256" s="60"/>
      <c r="DD256" s="60"/>
      <c r="DE256" s="60"/>
      <c r="DF256" s="131"/>
      <c r="DG256" s="254">
        <f t="shared" si="205"/>
        <v>340</v>
      </c>
      <c r="DH256" s="254" t="str">
        <f t="shared" si="206"/>
        <v>Burn</v>
      </c>
      <c r="DI256" s="254">
        <f t="shared" si="207"/>
        <v>124</v>
      </c>
      <c r="DJ256" s="254">
        <f t="shared" si="208"/>
        <v>72</v>
      </c>
      <c r="DK256" s="121">
        <f t="shared" si="209"/>
        <v>0</v>
      </c>
      <c r="DL256" s="121">
        <f t="shared" si="210"/>
        <v>7.9037658006505538</v>
      </c>
      <c r="DM256" s="121">
        <f t="shared" si="211"/>
        <v>14.569358374004517</v>
      </c>
      <c r="DN256" s="121">
        <f t="shared" si="212"/>
        <v>9.772904732066906E-2</v>
      </c>
      <c r="DO256" s="121">
        <f t="shared" si="213"/>
        <v>0</v>
      </c>
      <c r="DP256" s="121">
        <f t="shared" si="214"/>
        <v>3.6608535191058174</v>
      </c>
      <c r="DQ256" s="121">
        <f t="shared" si="215"/>
        <v>65.706682595918323</v>
      </c>
      <c r="DR256" s="121">
        <f t="shared" si="216"/>
        <v>0</v>
      </c>
      <c r="DS256" s="121">
        <f t="shared" si="217"/>
        <v>0</v>
      </c>
      <c r="DT256" s="121">
        <f t="shared" si="218"/>
        <v>0</v>
      </c>
      <c r="DU256" s="121">
        <f t="shared" si="219"/>
        <v>0</v>
      </c>
      <c r="DV256" s="122">
        <f t="shared" si="220"/>
        <v>1</v>
      </c>
      <c r="DW256" s="157"/>
      <c r="DX256" s="157">
        <f t="shared" si="221"/>
        <v>350</v>
      </c>
      <c r="DY256" s="157">
        <f t="shared" si="182"/>
        <v>138</v>
      </c>
      <c r="DZ256" s="238" t="e">
        <f>#REF!</f>
        <v>#REF!</v>
      </c>
      <c r="EN256" s="50"/>
      <c r="EO256" s="50"/>
      <c r="EP256" s="55"/>
      <c r="EQ256" s="50"/>
      <c r="ER256" s="50"/>
      <c r="ES256" s="50">
        <f t="shared" si="183"/>
        <v>0</v>
      </c>
      <c r="ET256" s="50">
        <f t="shared" si="184"/>
        <v>0</v>
      </c>
      <c r="EU256" s="50">
        <f t="shared" si="185"/>
        <v>0</v>
      </c>
      <c r="EV256" s="56"/>
      <c r="EW256" s="56"/>
      <c r="EX256" s="56">
        <f t="shared" si="230"/>
        <v>0</v>
      </c>
      <c r="EY256" s="56">
        <f t="shared" si="231"/>
        <v>3.5566946102927495</v>
      </c>
      <c r="EZ256" s="56"/>
      <c r="FA256" s="56"/>
      <c r="FB256" s="56"/>
      <c r="FC256" s="56"/>
      <c r="FD256" s="54"/>
    </row>
    <row r="257" spans="1:160" ht="18" customHeight="1">
      <c r="A257" s="6"/>
      <c r="B257">
        <v>350</v>
      </c>
      <c r="C257" s="57" t="s">
        <v>391</v>
      </c>
      <c r="D257">
        <v>2</v>
      </c>
      <c r="E257" s="171">
        <v>2009</v>
      </c>
      <c r="F257">
        <v>138</v>
      </c>
      <c r="G257" s="144">
        <v>1.029679035</v>
      </c>
      <c r="H257" s="144">
        <v>13.5265515</v>
      </c>
      <c r="I257" s="144"/>
      <c r="J257" s="144"/>
      <c r="K257" s="144">
        <v>25.125436874999998</v>
      </c>
      <c r="L257" s="144">
        <v>12.007273740000002</v>
      </c>
      <c r="M257" s="144"/>
      <c r="N257" s="83"/>
      <c r="O257" s="83"/>
      <c r="P257" s="83"/>
      <c r="Q257" s="230">
        <f t="shared" si="181"/>
        <v>51.688941150000005</v>
      </c>
      <c r="R257" s="52">
        <f t="shared" si="186"/>
        <v>0.68970164597016514</v>
      </c>
      <c r="S257" s="52">
        <f t="shared" si="187"/>
        <v>1.4564717601966197</v>
      </c>
      <c r="T257" s="52">
        <f t="shared" si="188"/>
        <v>1.3669446254306759</v>
      </c>
      <c r="U257" s="52">
        <f t="shared" si="189"/>
        <v>0.15088432244756864</v>
      </c>
      <c r="V257" s="52">
        <f t="shared" si="190"/>
        <v>1.4247241205094796</v>
      </c>
      <c r="W257" s="52">
        <f t="shared" si="191"/>
        <v>18.210598042157805</v>
      </c>
      <c r="X257" s="52">
        <f t="shared" si="192"/>
        <v>89.753409042389521</v>
      </c>
      <c r="Y257" s="52">
        <f t="shared" si="193"/>
        <v>1.0225221938165006</v>
      </c>
      <c r="Z257" s="52">
        <f t="shared" si="194"/>
        <v>1.0248608921591345</v>
      </c>
      <c r="AA257" s="52">
        <f t="shared" si="195"/>
        <v>1.0249399010062716</v>
      </c>
      <c r="AB257" s="52">
        <f t="shared" si="196"/>
        <v>1.0300535310675443</v>
      </c>
      <c r="AC257" s="52">
        <f t="shared" si="197"/>
        <v>0.57168417733780563</v>
      </c>
      <c r="AD257" s="52">
        <f t="shared" si="198"/>
        <v>0.56598269319161698</v>
      </c>
      <c r="AE257" s="52">
        <f t="shared" si="199"/>
        <v>0.52566411648287359</v>
      </c>
      <c r="AF257" s="52">
        <f t="shared" si="200"/>
        <v>0.38940832443807949</v>
      </c>
      <c r="AG257" s="52">
        <f t="shared" si="201"/>
        <v>0.35999999999999993</v>
      </c>
      <c r="AH257" s="52">
        <f t="shared" si="202"/>
        <v>0.37470416221903968</v>
      </c>
      <c r="AI257" s="64" t="s">
        <v>152</v>
      </c>
      <c r="AJ257" s="63"/>
      <c r="AK257" s="66"/>
      <c r="AL257" s="45">
        <f t="shared" si="203"/>
        <v>138</v>
      </c>
      <c r="AM257" s="65"/>
      <c r="AN257" s="145" t="e">
        <f>#REF!</f>
        <v>#REF!</v>
      </c>
      <c r="AO257" s="149"/>
      <c r="AP257" s="183"/>
      <c r="AQ257" s="149"/>
      <c r="AR257" s="147">
        <f t="shared" si="204"/>
        <v>1</v>
      </c>
      <c r="AS257">
        <v>2</v>
      </c>
      <c r="AT257">
        <v>5</v>
      </c>
      <c r="AU257">
        <v>5</v>
      </c>
      <c r="AV257">
        <v>5</v>
      </c>
      <c r="AW257">
        <v>4</v>
      </c>
      <c r="AX257">
        <v>4</v>
      </c>
      <c r="AY257" s="229"/>
      <c r="AZ257" s="229"/>
      <c r="BA257" s="229"/>
      <c r="BB257" s="67"/>
      <c r="BC257">
        <v>3</v>
      </c>
      <c r="BD257">
        <v>6</v>
      </c>
      <c r="BE257">
        <v>0</v>
      </c>
      <c r="BF257" s="57">
        <v>2</v>
      </c>
      <c r="BG257" s="57">
        <v>2</v>
      </c>
      <c r="BH257" s="57">
        <v>3</v>
      </c>
      <c r="BI257" s="57">
        <v>11.3</v>
      </c>
      <c r="BJ257" s="189">
        <f t="shared" si="228"/>
        <v>2</v>
      </c>
      <c r="BK257" s="173">
        <f t="shared" si="229"/>
        <v>138</v>
      </c>
      <c r="BL257" s="90">
        <v>8</v>
      </c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101"/>
      <c r="CB257" s="100"/>
      <c r="CC257" s="100"/>
      <c r="CD257" s="100"/>
      <c r="CE257" s="100"/>
      <c r="CF257" s="100"/>
      <c r="CG257" s="100"/>
      <c r="CH257" s="100"/>
      <c r="CI257" s="100"/>
      <c r="CJ257" s="100"/>
      <c r="CK257" s="100"/>
      <c r="CL257" s="100"/>
      <c r="CM257" s="69"/>
      <c r="CN257" s="69"/>
      <c r="CO257" s="69"/>
      <c r="CP257" s="90"/>
      <c r="CQ257" s="90"/>
      <c r="CR257" s="69"/>
      <c r="CS257" s="69"/>
      <c r="CT257" s="69"/>
      <c r="CU257" s="69"/>
      <c r="CV257" s="90"/>
      <c r="CW257" s="69"/>
      <c r="CX257" s="69"/>
      <c r="CY257" s="69"/>
      <c r="CZ257" s="69"/>
      <c r="DA257" s="90"/>
      <c r="DB257" s="69"/>
      <c r="DC257" s="69"/>
      <c r="DD257" s="69"/>
      <c r="DE257" s="69"/>
      <c r="DF257" s="131"/>
      <c r="DG257" s="254">
        <f t="shared" si="205"/>
        <v>350</v>
      </c>
      <c r="DH257" s="254" t="str">
        <f t="shared" si="206"/>
        <v>Thin</v>
      </c>
      <c r="DI257" s="254">
        <f t="shared" si="207"/>
        <v>2</v>
      </c>
      <c r="DJ257" s="254">
        <f t="shared" si="208"/>
        <v>138</v>
      </c>
      <c r="DK257" s="121">
        <f t="shared" si="209"/>
        <v>50.976511606881694</v>
      </c>
      <c r="DL257" s="121">
        <f t="shared" si="210"/>
        <v>31.03657406865743</v>
      </c>
      <c r="DM257" s="121">
        <f t="shared" si="211"/>
        <v>109.35557003445408</v>
      </c>
      <c r="DN257" s="121">
        <f t="shared" si="212"/>
        <v>0.16325987181252863</v>
      </c>
      <c r="DO257" s="121">
        <f t="shared" si="213"/>
        <v>3.0593929662845198</v>
      </c>
      <c r="DP257" s="121">
        <f t="shared" si="214"/>
        <v>0</v>
      </c>
      <c r="DQ257" s="121">
        <f t="shared" si="215"/>
        <v>2.8033783606617595</v>
      </c>
      <c r="DR257" s="121">
        <f t="shared" si="216"/>
        <v>0</v>
      </c>
      <c r="DS257" s="121">
        <f t="shared" si="217"/>
        <v>0</v>
      </c>
      <c r="DT257" s="121">
        <f t="shared" si="218"/>
        <v>0</v>
      </c>
      <c r="DU257" s="121">
        <f t="shared" si="219"/>
        <v>0</v>
      </c>
      <c r="DV257" s="122">
        <f t="shared" si="220"/>
        <v>4.5</v>
      </c>
      <c r="DW257" s="157"/>
      <c r="DX257" s="157">
        <f t="shared" si="221"/>
        <v>350</v>
      </c>
      <c r="DY257" s="157">
        <f t="shared" si="182"/>
        <v>277</v>
      </c>
      <c r="DZ257" s="238" t="e">
        <f>#REF!</f>
        <v>#REF!</v>
      </c>
      <c r="EN257" s="50">
        <f t="shared" si="222"/>
        <v>4.3596036585365851E-2</v>
      </c>
      <c r="EO257" s="50">
        <f t="shared" si="223"/>
        <v>1.6692073170731707</v>
      </c>
      <c r="EP257" s="55">
        <f t="shared" si="224"/>
        <v>0</v>
      </c>
      <c r="EQ257" s="50">
        <f>4.656*AR257*(((BL257/2.54)^2)+((BM257/2.54)^2)+((BN257/2.54)^2)+((BO257)/2.54^2)+((BP257/2.54)^2)+((BQ257/2.54)^2)+((BR257/2.54)^2)+((BS257/2.54)^2)+((BT257/2.54)^2)+((BU257/2.54)^2)+((BV257/2.54)^2)+((BW257/2.54)^2)+((BX257/2.54)^2)+((BY257/2.54)^2)+((BZ257/2.54)^2))/(BI257*3.28)</f>
        <v>1.2461583308661974</v>
      </c>
      <c r="ER257" s="50">
        <f>3.492*AR257*((CA257/2.54)^2 + (CB257/2.54)^2 + (CC257/2.54)^2 + (CD257/2.54)^2 + (CE257/2.54)^2 + (CF257/2.54)^2 + (CG257/2.54)^2 +(CH257/2.54)^2 +(CI257/2.54)^2 + (CJ257/2.54)^2 +(CK257/2.54)^2 + (CL257/2.54)^2 +(CM257/2.54)^2 + (CN257/2.54)^2 + (CO257/2.54)^2)/(BI257*3.28)</f>
        <v>0</v>
      </c>
      <c r="ES257" s="50">
        <f t="shared" si="183"/>
        <v>0</v>
      </c>
      <c r="ET257" s="50">
        <f t="shared" si="184"/>
        <v>0</v>
      </c>
      <c r="EU257" s="50">
        <f t="shared" si="185"/>
        <v>0</v>
      </c>
      <c r="EV257" s="56">
        <f t="shared" si="225"/>
        <v>1.7128033536585365</v>
      </c>
      <c r="EW257" s="56">
        <f t="shared" si="226"/>
        <v>1.2461583308661974</v>
      </c>
      <c r="EX257" s="56">
        <f t="shared" si="230"/>
        <v>22.939430223096764</v>
      </c>
      <c r="EY257" s="56">
        <f t="shared" si="231"/>
        <v>13.966458330895843</v>
      </c>
      <c r="EZ257" s="56">
        <f t="shared" si="227"/>
        <v>2.9589616845247342</v>
      </c>
      <c r="FA257" s="56"/>
      <c r="FB257" s="56"/>
      <c r="FC257" s="56"/>
      <c r="FD257" s="54"/>
    </row>
    <row r="258" spans="1:160" ht="18" customHeight="1">
      <c r="A258" s="6"/>
      <c r="B258">
        <v>350</v>
      </c>
      <c r="C258" s="57" t="s">
        <v>391</v>
      </c>
      <c r="D258">
        <v>2</v>
      </c>
      <c r="E258" s="171">
        <v>2009</v>
      </c>
      <c r="F258">
        <v>277</v>
      </c>
      <c r="G258" s="144">
        <v>1.029679035</v>
      </c>
      <c r="H258" s="144">
        <v>13.5265515</v>
      </c>
      <c r="I258" s="144"/>
      <c r="J258" s="144"/>
      <c r="K258" s="144">
        <v>25.125436874999998</v>
      </c>
      <c r="L258" s="144">
        <v>12.007273740000002</v>
      </c>
      <c r="M258" s="144"/>
      <c r="N258" s="83"/>
      <c r="O258" s="83"/>
      <c r="P258" s="83"/>
      <c r="Q258" s="230">
        <f t="shared" si="181"/>
        <v>51.688941150000005</v>
      </c>
      <c r="R258" s="52">
        <f t="shared" si="186"/>
        <v>0.68970164597016514</v>
      </c>
      <c r="S258" s="52">
        <f t="shared" si="187"/>
        <v>1.4564717601966197</v>
      </c>
      <c r="T258" s="52">
        <f t="shared" si="188"/>
        <v>1.3669446254306759</v>
      </c>
      <c r="U258" s="52">
        <f t="shared" si="189"/>
        <v>0.15088432244756864</v>
      </c>
      <c r="V258" s="52">
        <f t="shared" si="190"/>
        <v>1.4247241205094796</v>
      </c>
      <c r="W258" s="52">
        <f t="shared" si="191"/>
        <v>18.210598042157805</v>
      </c>
      <c r="X258" s="52">
        <f t="shared" si="192"/>
        <v>89.753409042389521</v>
      </c>
      <c r="Y258" s="52">
        <f t="shared" si="193"/>
        <v>1.0225221938165006</v>
      </c>
      <c r="Z258" s="52">
        <f t="shared" si="194"/>
        <v>1.0248608921591345</v>
      </c>
      <c r="AA258" s="52">
        <f t="shared" si="195"/>
        <v>1.0249399010062716</v>
      </c>
      <c r="AB258" s="52">
        <f t="shared" si="196"/>
        <v>1.0300535310675443</v>
      </c>
      <c r="AC258" s="52">
        <f t="shared" si="197"/>
        <v>0.57168417733780563</v>
      </c>
      <c r="AD258" s="52">
        <f t="shared" si="198"/>
        <v>0.56598269319161698</v>
      </c>
      <c r="AE258" s="52">
        <f t="shared" si="199"/>
        <v>0.52566411648287359</v>
      </c>
      <c r="AF258" s="52">
        <f t="shared" si="200"/>
        <v>0.38940832443807949</v>
      </c>
      <c r="AG258" s="52">
        <f t="shared" si="201"/>
        <v>0.35999999999999993</v>
      </c>
      <c r="AH258" s="52">
        <f t="shared" si="202"/>
        <v>0.37470416221903968</v>
      </c>
      <c r="AI258" s="64" t="s">
        <v>152</v>
      </c>
      <c r="AJ258" s="63"/>
      <c r="AK258" s="66"/>
      <c r="AL258" s="45">
        <f t="shared" si="203"/>
        <v>277</v>
      </c>
      <c r="AM258" s="65"/>
      <c r="AN258" s="145" t="e">
        <f>#REF!</f>
        <v>#REF!</v>
      </c>
      <c r="AO258" s="149"/>
      <c r="AP258" s="183"/>
      <c r="AQ258" s="149"/>
      <c r="AR258" s="147">
        <f t="shared" si="204"/>
        <v>1</v>
      </c>
      <c r="AS258">
        <v>3</v>
      </c>
      <c r="AT258">
        <v>4</v>
      </c>
      <c r="AU258">
        <v>4</v>
      </c>
      <c r="AV258">
        <v>4</v>
      </c>
      <c r="AW258">
        <v>7</v>
      </c>
      <c r="AX258">
        <v>20</v>
      </c>
      <c r="AY258" s="229"/>
      <c r="AZ258" s="229"/>
      <c r="BA258" s="229"/>
      <c r="BB258" s="68"/>
      <c r="BC258">
        <v>3</v>
      </c>
      <c r="BD258">
        <v>4</v>
      </c>
      <c r="BE258">
        <v>1</v>
      </c>
      <c r="BF258" s="57">
        <v>2</v>
      </c>
      <c r="BG258" s="57">
        <v>2</v>
      </c>
      <c r="BH258" s="57">
        <v>3</v>
      </c>
      <c r="BI258" s="57">
        <v>11.3</v>
      </c>
      <c r="BJ258" s="189">
        <f t="shared" si="228"/>
        <v>2</v>
      </c>
      <c r="BK258" s="173">
        <f t="shared" si="229"/>
        <v>277</v>
      </c>
      <c r="BL258" s="90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101"/>
      <c r="CB258" s="100"/>
      <c r="CC258" s="100"/>
      <c r="CD258" s="100"/>
      <c r="CE258" s="100"/>
      <c r="CF258" s="100"/>
      <c r="CG258" s="100"/>
      <c r="CH258" s="100"/>
      <c r="CI258" s="100"/>
      <c r="CJ258" s="100"/>
      <c r="CK258" s="100"/>
      <c r="CL258" s="100"/>
      <c r="CM258" s="69"/>
      <c r="CN258" s="69"/>
      <c r="CO258" s="69"/>
      <c r="CP258" s="90"/>
      <c r="CQ258" s="90"/>
      <c r="CR258" s="69"/>
      <c r="CS258" s="69"/>
      <c r="CT258" s="69"/>
      <c r="CU258" s="69"/>
      <c r="CV258" s="90"/>
      <c r="CW258" s="69"/>
      <c r="CX258" s="69"/>
      <c r="CY258" s="69"/>
      <c r="CZ258" s="69"/>
      <c r="DA258" s="90"/>
      <c r="DB258" s="69"/>
      <c r="DC258" s="69"/>
      <c r="DD258" s="69"/>
      <c r="DE258" s="69"/>
      <c r="DF258" s="131"/>
      <c r="DG258" s="254">
        <f t="shared" si="205"/>
        <v>350</v>
      </c>
      <c r="DH258" s="254" t="str">
        <f t="shared" si="206"/>
        <v>Thin</v>
      </c>
      <c r="DI258" s="254">
        <f t="shared" si="207"/>
        <v>2</v>
      </c>
      <c r="DJ258" s="254">
        <f t="shared" si="208"/>
        <v>277</v>
      </c>
      <c r="DK258" s="121">
        <f t="shared" si="209"/>
        <v>50.976511606881694</v>
      </c>
      <c r="DL258" s="121">
        <f t="shared" si="210"/>
        <v>37.93359052835909</v>
      </c>
      <c r="DM258" s="121">
        <f t="shared" si="211"/>
        <v>123.02501628876084</v>
      </c>
      <c r="DN258" s="121">
        <f t="shared" si="212"/>
        <v>0.16325987181252863</v>
      </c>
      <c r="DO258" s="121">
        <f t="shared" si="213"/>
        <v>2.0395953108563467</v>
      </c>
      <c r="DP258" s="121">
        <f t="shared" si="214"/>
        <v>4.0357554847881296</v>
      </c>
      <c r="DQ258" s="121">
        <f t="shared" si="215"/>
        <v>0</v>
      </c>
      <c r="DR258" s="121">
        <f t="shared" si="216"/>
        <v>0</v>
      </c>
      <c r="DS258" s="121">
        <f t="shared" si="217"/>
        <v>0</v>
      </c>
      <c r="DT258" s="121">
        <f t="shared" si="218"/>
        <v>0</v>
      </c>
      <c r="DU258" s="121">
        <f t="shared" si="219"/>
        <v>0</v>
      </c>
      <c r="DV258" s="122">
        <f t="shared" si="220"/>
        <v>12</v>
      </c>
      <c r="DW258" s="157"/>
      <c r="DX258" s="157">
        <f t="shared" si="221"/>
        <v>350</v>
      </c>
      <c r="DY258" s="157">
        <f t="shared" si="182"/>
        <v>37</v>
      </c>
      <c r="DZ258" s="238" t="e">
        <f>#REF!</f>
        <v>#REF!</v>
      </c>
      <c r="EN258" s="50">
        <f t="shared" si="222"/>
        <v>4.3596036585365851E-2</v>
      </c>
      <c r="EO258" s="50">
        <f t="shared" si="223"/>
        <v>1.1128048780487805</v>
      </c>
      <c r="EP258" s="55">
        <f t="shared" si="224"/>
        <v>1.475609756097561</v>
      </c>
      <c r="EQ258" s="50">
        <f>4.656*AR258*(((BL258/2.54)^2)+((BM258/2.54)^2)+((BN258/2.54)^2)+((BO258)/2.54^2)+((BP258/2.54)^2)+((BQ258/2.54)^2)+((BR258/2.54)^2)+((BS258/2.54)^2)+((BT258/2.54)^2)+((BU258/2.54)^2)+((BV258/2.54)^2)+((BW258/2.54)^2)+((BX258/2.54)^2)+((BY258/2.54)^2)+((BZ258/2.54)^2))/(BI258*3.28)</f>
        <v>0</v>
      </c>
      <c r="ER258" s="50">
        <f>3.492*AR258*((CA258/2.54)^2 + (CB258/2.54)^2 + (CC258/2.54)^2 + (CD258/2.54)^2 + (CE258/2.54)^2 + (CF258/2.54)^2 + (CG258/2.54)^2 +(CH258/2.54)^2 +(CI258/2.54)^2 + (CJ258/2.54)^2 +(CK258/2.54)^2 + (CL258/2.54)^2 +(CM258/2.54)^2 + (CN258/2.54)^2 + (CO258/2.54)^2)/(BI258*3.28)</f>
        <v>0</v>
      </c>
      <c r="ES258" s="50">
        <f t="shared" si="183"/>
        <v>0</v>
      </c>
      <c r="ET258" s="50">
        <f t="shared" si="184"/>
        <v>0</v>
      </c>
      <c r="EU258" s="50">
        <f t="shared" si="185"/>
        <v>0</v>
      </c>
      <c r="EV258" s="56">
        <f t="shared" si="225"/>
        <v>2.6320106707317072</v>
      </c>
      <c r="EW258" s="56">
        <f t="shared" si="226"/>
        <v>0</v>
      </c>
      <c r="EX258" s="56">
        <f t="shared" si="230"/>
        <v>22.939430223096764</v>
      </c>
      <c r="EY258" s="56">
        <f t="shared" si="231"/>
        <v>17.07011573776159</v>
      </c>
      <c r="EZ258" s="56">
        <f t="shared" si="227"/>
        <v>2.6320106707317072</v>
      </c>
      <c r="FA258" s="56"/>
      <c r="FB258" s="56"/>
      <c r="FC258" s="56"/>
      <c r="FD258" s="54"/>
    </row>
    <row r="259" spans="1:160" ht="18" customHeight="1">
      <c r="A259" s="6"/>
      <c r="B259">
        <v>350</v>
      </c>
      <c r="C259" s="57" t="s">
        <v>391</v>
      </c>
      <c r="D259">
        <v>3</v>
      </c>
      <c r="E259" s="171">
        <v>2009</v>
      </c>
      <c r="F259">
        <v>37</v>
      </c>
      <c r="G259" s="144">
        <v>5.6621253150000017</v>
      </c>
      <c r="H259" s="144">
        <v>3.4801270350000002</v>
      </c>
      <c r="I259" s="144"/>
      <c r="J259" s="144">
        <v>14.039123175</v>
      </c>
      <c r="K259" s="144"/>
      <c r="L259" s="144">
        <v>7.6209129149999999</v>
      </c>
      <c r="M259" s="144"/>
      <c r="N259" s="83"/>
      <c r="O259" s="83"/>
      <c r="P259" s="83"/>
      <c r="Q259" s="230">
        <f t="shared" si="181"/>
        <v>30.802288439999998</v>
      </c>
      <c r="R259" s="52">
        <f t="shared" si="186"/>
        <v>0.68950188303509063</v>
      </c>
      <c r="S259" s="52">
        <f t="shared" si="187"/>
        <v>1.4308975511619488</v>
      </c>
      <c r="T259" s="52">
        <f t="shared" si="188"/>
        <v>1.3392963364322035</v>
      </c>
      <c r="U259" s="52">
        <f t="shared" si="189"/>
        <v>9.4412823252232353E-2</v>
      </c>
      <c r="V259" s="52">
        <f t="shared" si="190"/>
        <v>1.3860117010806099</v>
      </c>
      <c r="W259" s="52">
        <f t="shared" si="191"/>
        <v>14.009743916152033</v>
      </c>
      <c r="X259" s="52">
        <f t="shared" si="192"/>
        <v>134.26754304717662</v>
      </c>
      <c r="Y259" s="52">
        <f t="shared" si="193"/>
        <v>1.0334279908002837</v>
      </c>
      <c r="Z259" s="52">
        <f t="shared" si="194"/>
        <v>1.0291156364582115</v>
      </c>
      <c r="AA259" s="52">
        <f t="shared" si="195"/>
        <v>1.0281617842044337</v>
      </c>
      <c r="AB259" s="52">
        <f t="shared" si="196"/>
        <v>1.0321871892418395</v>
      </c>
      <c r="AC259" s="52">
        <f t="shared" si="197"/>
        <v>0.58144484377310768</v>
      </c>
      <c r="AD259" s="52">
        <f t="shared" si="198"/>
        <v>0.58010806097106993</v>
      </c>
      <c r="AE259" s="52">
        <f t="shared" si="199"/>
        <v>0.54989953108984002</v>
      </c>
      <c r="AF259" s="52">
        <f t="shared" si="200"/>
        <v>0.38772686301907772</v>
      </c>
      <c r="AG259" s="52">
        <f t="shared" si="201"/>
        <v>0.36</v>
      </c>
      <c r="AH259" s="52">
        <f t="shared" si="202"/>
        <v>0.37386343150953882</v>
      </c>
      <c r="AI259" s="64" t="s">
        <v>152</v>
      </c>
      <c r="AJ259" s="63"/>
      <c r="AK259" s="66"/>
      <c r="AL259" s="45">
        <f t="shared" si="203"/>
        <v>37</v>
      </c>
      <c r="AM259" s="65"/>
      <c r="AN259" s="145" t="e">
        <f>#REF!</f>
        <v>#REF!</v>
      </c>
      <c r="AO259" s="149"/>
      <c r="AP259" s="183"/>
      <c r="AQ259" s="149"/>
      <c r="AR259" s="147">
        <f t="shared" si="204"/>
        <v>1</v>
      </c>
      <c r="AS259">
        <v>4</v>
      </c>
      <c r="AT259">
        <v>2</v>
      </c>
      <c r="AU259">
        <v>2</v>
      </c>
      <c r="AV259">
        <v>5</v>
      </c>
      <c r="AW259">
        <v>0</v>
      </c>
      <c r="AX259">
        <v>3</v>
      </c>
      <c r="AY259" s="229"/>
      <c r="AZ259" s="229"/>
      <c r="BA259" s="229"/>
      <c r="BB259" s="67"/>
      <c r="BC259">
        <v>12</v>
      </c>
      <c r="BD259">
        <v>5</v>
      </c>
      <c r="BE259">
        <v>3</v>
      </c>
      <c r="BF259" s="57">
        <v>2</v>
      </c>
      <c r="BG259" s="57">
        <v>2</v>
      </c>
      <c r="BH259" s="57">
        <v>3</v>
      </c>
      <c r="BI259" s="57">
        <v>11.3</v>
      </c>
      <c r="BJ259" s="189">
        <f t="shared" si="228"/>
        <v>3</v>
      </c>
      <c r="BK259" s="173">
        <f t="shared" si="229"/>
        <v>37</v>
      </c>
      <c r="BL259" s="90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101"/>
      <c r="CB259" s="100"/>
      <c r="CC259" s="100"/>
      <c r="CD259" s="100"/>
      <c r="CE259" s="100"/>
      <c r="CF259" s="100"/>
      <c r="CG259" s="100"/>
      <c r="CH259" s="100"/>
      <c r="CI259" s="100"/>
      <c r="CJ259" s="100"/>
      <c r="CK259" s="100"/>
      <c r="CL259" s="100"/>
      <c r="CM259" s="69"/>
      <c r="CN259" s="69"/>
      <c r="CO259" s="69"/>
      <c r="CP259" s="90"/>
      <c r="CQ259" s="90"/>
      <c r="CR259" s="69"/>
      <c r="CS259" s="69"/>
      <c r="CT259" s="69"/>
      <c r="CU259" s="69"/>
      <c r="CV259" s="90"/>
      <c r="CW259" s="69"/>
      <c r="CX259" s="69"/>
      <c r="CY259" s="69"/>
      <c r="CZ259" s="69"/>
      <c r="DA259" s="90"/>
      <c r="DB259" s="69"/>
      <c r="DC259" s="69"/>
      <c r="DD259" s="69"/>
      <c r="DE259" s="69"/>
      <c r="DF259" s="131"/>
      <c r="DG259" s="254">
        <f t="shared" si="205"/>
        <v>350</v>
      </c>
      <c r="DH259" s="254" t="str">
        <f t="shared" si="206"/>
        <v>Thin</v>
      </c>
      <c r="DI259" s="254">
        <f t="shared" si="207"/>
        <v>3</v>
      </c>
      <c r="DJ259" s="254">
        <f t="shared" si="208"/>
        <v>37</v>
      </c>
      <c r="DK259" s="121">
        <f t="shared" si="209"/>
        <v>64.3903898022877</v>
      </c>
      <c r="DL259" s="121">
        <f t="shared" si="210"/>
        <v>6.8950188303509066</v>
      </c>
      <c r="DM259" s="121">
        <f t="shared" si="211"/>
        <v>73.661298503771192</v>
      </c>
      <c r="DN259" s="121">
        <f t="shared" si="212"/>
        <v>0.42003563698515223</v>
      </c>
      <c r="DO259" s="121">
        <f t="shared" si="213"/>
        <v>2.5526727504761988</v>
      </c>
      <c r="DP259" s="121">
        <f t="shared" si="214"/>
        <v>9.7744012530578939</v>
      </c>
      <c r="DQ259" s="121">
        <f t="shared" si="215"/>
        <v>0</v>
      </c>
      <c r="DR259" s="121">
        <f t="shared" si="216"/>
        <v>0</v>
      </c>
      <c r="DS259" s="121">
        <f t="shared" si="217"/>
        <v>0</v>
      </c>
      <c r="DT259" s="121">
        <f t="shared" si="218"/>
        <v>0</v>
      </c>
      <c r="DU259" s="121">
        <f t="shared" si="219"/>
        <v>0</v>
      </c>
      <c r="DV259" s="122">
        <f t="shared" si="220"/>
        <v>2.5</v>
      </c>
      <c r="DW259" s="157"/>
      <c r="DX259" s="157">
        <f t="shared" si="221"/>
        <v>350</v>
      </c>
      <c r="DY259" s="157">
        <f t="shared" si="182"/>
        <v>303</v>
      </c>
      <c r="DZ259" s="238" t="e">
        <f>#REF!</f>
        <v>#REF!</v>
      </c>
      <c r="EN259" s="50">
        <f t="shared" si="222"/>
        <v>0.1743841463414634</v>
      </c>
      <c r="EO259" s="50">
        <f t="shared" si="223"/>
        <v>1.3910060975609757</v>
      </c>
      <c r="EP259" s="55">
        <f t="shared" si="224"/>
        <v>4.4268292682926829</v>
      </c>
      <c r="EQ259" s="50">
        <f>4.656*AR259*(((BL259/2.54)^2)+((BM259/2.54)^2)+((BN259/2.54)^2)+((BO259)/2.54^2)+((BP259/2.54)^2)+((BQ259/2.54)^2)+((BR259/2.54)^2)+((BS259/2.54)^2)+((BT259/2.54)^2)+((BU259/2.54)^2)+((BV259/2.54)^2)+((BW259/2.54)^2)+((BX259/2.54)^2)+((BY259/2.54)^2)+((BZ259/2.54)^2))/(BI259*3.28)</f>
        <v>0</v>
      </c>
      <c r="ER259" s="50">
        <f>3.492*AR259*((CA259/2.54)^2 + (CB259/2.54)^2 + (CC259/2.54)^2 + (CD259/2.54)^2 + (CE259/2.54)^2 + (CF259/2.54)^2 + (CG259/2.54)^2 +(CH259/2.54)^2 +(CI259/2.54)^2 + (CJ259/2.54)^2 +(CK259/2.54)^2 + (CL259/2.54)^2 +(CM259/2.54)^2 + (CN259/2.54)^2 + (CO259/2.54)^2)/(BI259*3.28)</f>
        <v>0</v>
      </c>
      <c r="ES259" s="50">
        <f t="shared" si="183"/>
        <v>0</v>
      </c>
      <c r="ET259" s="50">
        <f t="shared" si="184"/>
        <v>0</v>
      </c>
      <c r="EU259" s="50">
        <f t="shared" si="185"/>
        <v>0</v>
      </c>
      <c r="EV259" s="56">
        <f t="shared" si="225"/>
        <v>5.9922195121951223</v>
      </c>
      <c r="EW259" s="56">
        <f t="shared" si="226"/>
        <v>0</v>
      </c>
      <c r="EX259" s="56">
        <f t="shared" si="230"/>
        <v>28.975675411029467</v>
      </c>
      <c r="EY259" s="56">
        <f t="shared" si="231"/>
        <v>3.1027584736579081</v>
      </c>
      <c r="EZ259" s="56">
        <f t="shared" si="227"/>
        <v>5.9922195121951223</v>
      </c>
      <c r="FA259" s="56"/>
      <c r="FB259" s="56"/>
      <c r="FC259" s="56"/>
      <c r="FD259" s="54"/>
    </row>
    <row r="260" spans="1:160" ht="18" customHeight="1">
      <c r="A260" s="6"/>
      <c r="B260">
        <v>350</v>
      </c>
      <c r="C260" s="57" t="s">
        <v>391</v>
      </c>
      <c r="D260">
        <v>3</v>
      </c>
      <c r="E260" s="171">
        <v>2009</v>
      </c>
      <c r="F260">
        <v>303</v>
      </c>
      <c r="G260" s="144">
        <v>5.6621253150000017</v>
      </c>
      <c r="H260" s="144">
        <v>3.4801270350000002</v>
      </c>
      <c r="I260" s="144"/>
      <c r="J260" s="144">
        <v>14.039123175</v>
      </c>
      <c r="K260" s="144"/>
      <c r="L260" s="144">
        <v>7.6209129149999999</v>
      </c>
      <c r="M260" s="144"/>
      <c r="N260" s="83"/>
      <c r="O260" s="83"/>
      <c r="P260" s="83"/>
      <c r="Q260" s="230">
        <f t="shared" si="181"/>
        <v>30.802288439999998</v>
      </c>
      <c r="R260" s="52">
        <f t="shared" si="186"/>
        <v>0.68950188303509063</v>
      </c>
      <c r="S260" s="52">
        <f t="shared" si="187"/>
        <v>1.4308975511619488</v>
      </c>
      <c r="T260" s="52">
        <f t="shared" si="188"/>
        <v>1.3392963364322035</v>
      </c>
      <c r="U260" s="52">
        <f t="shared" si="189"/>
        <v>9.4412823252232353E-2</v>
      </c>
      <c r="V260" s="52">
        <f t="shared" si="190"/>
        <v>1.3860117010806099</v>
      </c>
      <c r="W260" s="52">
        <f t="shared" si="191"/>
        <v>14.009743916152033</v>
      </c>
      <c r="X260" s="52">
        <f t="shared" si="192"/>
        <v>134.26754304717662</v>
      </c>
      <c r="Y260" s="52">
        <f t="shared" si="193"/>
        <v>1.0334279908002837</v>
      </c>
      <c r="Z260" s="52">
        <f t="shared" si="194"/>
        <v>1.0291156364582115</v>
      </c>
      <c r="AA260" s="52">
        <f t="shared" si="195"/>
        <v>1.0281617842044337</v>
      </c>
      <c r="AB260" s="52">
        <f t="shared" si="196"/>
        <v>1.0321871892418395</v>
      </c>
      <c r="AC260" s="52">
        <f t="shared" si="197"/>
        <v>0.58144484377310768</v>
      </c>
      <c r="AD260" s="52">
        <f t="shared" si="198"/>
        <v>0.58010806097106993</v>
      </c>
      <c r="AE260" s="52">
        <f t="shared" si="199"/>
        <v>0.54989953108984002</v>
      </c>
      <c r="AF260" s="52">
        <f t="shared" si="200"/>
        <v>0.38772686301907772</v>
      </c>
      <c r="AG260" s="52">
        <f t="shared" si="201"/>
        <v>0.36</v>
      </c>
      <c r="AH260" s="52">
        <f t="shared" si="202"/>
        <v>0.37386343150953882</v>
      </c>
      <c r="AI260" s="64" t="s">
        <v>152</v>
      </c>
      <c r="AJ260" s="63"/>
      <c r="AK260" s="66"/>
      <c r="AL260" s="45">
        <f t="shared" si="203"/>
        <v>303</v>
      </c>
      <c r="AM260" s="65"/>
      <c r="AN260" s="145" t="e">
        <f>#REF!</f>
        <v>#REF!</v>
      </c>
      <c r="AO260" s="149"/>
      <c r="AP260" s="183"/>
      <c r="AQ260" s="149"/>
      <c r="AR260" s="147">
        <f t="shared" si="204"/>
        <v>1</v>
      </c>
      <c r="AS260">
        <v>1</v>
      </c>
      <c r="AT260">
        <v>0</v>
      </c>
      <c r="AU260">
        <v>3</v>
      </c>
      <c r="AV260">
        <v>3</v>
      </c>
      <c r="AW260">
        <v>6</v>
      </c>
      <c r="AX260">
        <v>18</v>
      </c>
      <c r="AY260" s="229"/>
      <c r="AZ260" s="229"/>
      <c r="BA260" s="229"/>
      <c r="BB260" s="68"/>
      <c r="BC260">
        <v>14</v>
      </c>
      <c r="BD260">
        <v>3</v>
      </c>
      <c r="BE260">
        <v>2</v>
      </c>
      <c r="BF260" s="57">
        <v>2</v>
      </c>
      <c r="BG260" s="57">
        <v>2</v>
      </c>
      <c r="BH260" s="57">
        <v>3</v>
      </c>
      <c r="BI260" s="57">
        <v>11.3</v>
      </c>
      <c r="BJ260" s="189">
        <f t="shared" si="228"/>
        <v>3</v>
      </c>
      <c r="BK260" s="173">
        <f t="shared" si="229"/>
        <v>303</v>
      </c>
      <c r="BL260" s="90">
        <v>8</v>
      </c>
      <c r="BM260" s="69">
        <v>8</v>
      </c>
      <c r="BN260" s="69">
        <v>11</v>
      </c>
      <c r="BO260" s="69">
        <v>12</v>
      </c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101"/>
      <c r="CB260" s="100"/>
      <c r="CC260" s="100"/>
      <c r="CD260" s="100"/>
      <c r="CE260" s="100"/>
      <c r="CF260" s="100"/>
      <c r="CG260" s="100"/>
      <c r="CH260" s="100"/>
      <c r="CI260" s="100"/>
      <c r="CJ260" s="100"/>
      <c r="CK260" s="100"/>
      <c r="CL260" s="100"/>
      <c r="CM260" s="69"/>
      <c r="CN260" s="69"/>
      <c r="CO260" s="69"/>
      <c r="CP260" s="90"/>
      <c r="CQ260" s="90"/>
      <c r="CR260" s="69"/>
      <c r="CS260" s="69"/>
      <c r="CT260" s="69"/>
      <c r="CU260" s="69"/>
      <c r="CV260" s="90"/>
      <c r="CW260" s="69"/>
      <c r="CX260" s="69"/>
      <c r="CY260" s="69"/>
      <c r="CZ260" s="69"/>
      <c r="DA260" s="90"/>
      <c r="DB260" s="69"/>
      <c r="DC260" s="69"/>
      <c r="DD260" s="69"/>
      <c r="DE260" s="69"/>
      <c r="DF260" s="131"/>
      <c r="DG260" s="254">
        <f t="shared" si="205"/>
        <v>350</v>
      </c>
      <c r="DH260" s="254" t="str">
        <f t="shared" si="206"/>
        <v>Thin</v>
      </c>
      <c r="DI260" s="254">
        <f t="shared" si="207"/>
        <v>3</v>
      </c>
      <c r="DJ260" s="254">
        <f t="shared" si="208"/>
        <v>303</v>
      </c>
      <c r="DK260" s="121">
        <f t="shared" si="209"/>
        <v>28.617951023238977</v>
      </c>
      <c r="DL260" s="121">
        <f t="shared" si="210"/>
        <v>20.68505649105272</v>
      </c>
      <c r="DM260" s="121">
        <f t="shared" si="211"/>
        <v>66.964816821610171</v>
      </c>
      <c r="DN260" s="121">
        <f t="shared" si="212"/>
        <v>0.4900415764826776</v>
      </c>
      <c r="DO260" s="121">
        <f t="shared" si="213"/>
        <v>1.5316036502857191</v>
      </c>
      <c r="DP260" s="121">
        <f t="shared" si="214"/>
        <v>6.5162675020385956</v>
      </c>
      <c r="DQ260" s="121">
        <f t="shared" si="215"/>
        <v>17.175667442298675</v>
      </c>
      <c r="DR260" s="121">
        <f t="shared" si="216"/>
        <v>0</v>
      </c>
      <c r="DS260" s="121">
        <f t="shared" si="217"/>
        <v>0</v>
      </c>
      <c r="DT260" s="121">
        <f t="shared" si="218"/>
        <v>0</v>
      </c>
      <c r="DU260" s="121">
        <f t="shared" si="219"/>
        <v>0</v>
      </c>
      <c r="DV260" s="122">
        <f t="shared" si="220"/>
        <v>10.5</v>
      </c>
      <c r="DW260" s="157"/>
      <c r="DX260" s="157">
        <f t="shared" si="221"/>
        <v>350</v>
      </c>
      <c r="DY260" s="157">
        <f t="shared" si="182"/>
        <v>71</v>
      </c>
      <c r="DZ260" s="238" t="e">
        <f>#REF!</f>
        <v>#REF!</v>
      </c>
      <c r="EN260" s="50"/>
      <c r="EO260" s="50"/>
      <c r="EP260" s="55"/>
      <c r="EQ260" s="50"/>
      <c r="ER260" s="50"/>
      <c r="ES260" s="50">
        <f t="shared" si="183"/>
        <v>0</v>
      </c>
      <c r="ET260" s="50">
        <f t="shared" si="184"/>
        <v>0</v>
      </c>
      <c r="EU260" s="50">
        <f t="shared" si="185"/>
        <v>0</v>
      </c>
      <c r="EV260" s="56"/>
      <c r="EW260" s="56"/>
      <c r="EX260" s="56">
        <f t="shared" si="230"/>
        <v>12.87807796045754</v>
      </c>
      <c r="EY260" s="56">
        <f t="shared" si="231"/>
        <v>9.3082754209737235</v>
      </c>
      <c r="EZ260" s="56"/>
      <c r="FA260" s="56"/>
      <c r="FB260" s="56"/>
      <c r="FC260" s="56"/>
      <c r="FD260" s="54"/>
    </row>
    <row r="261" spans="1:160" ht="18" customHeight="1">
      <c r="A261" s="6"/>
      <c r="B261">
        <v>350</v>
      </c>
      <c r="C261" s="57" t="s">
        <v>391</v>
      </c>
      <c r="D261">
        <v>5</v>
      </c>
      <c r="E261" s="171">
        <v>2009</v>
      </c>
      <c r="F261">
        <v>71</v>
      </c>
      <c r="G261" s="144">
        <v>1.178590875</v>
      </c>
      <c r="H261" s="144">
        <v>1.4208082349999998</v>
      </c>
      <c r="I261" s="144"/>
      <c r="J261" s="144">
        <v>17.571675659999997</v>
      </c>
      <c r="K261" s="144"/>
      <c r="L261" s="144">
        <v>29.36873709</v>
      </c>
      <c r="M261" s="144"/>
      <c r="N261" s="83"/>
      <c r="O261" s="83"/>
      <c r="P261" s="83"/>
      <c r="Q261" s="230">
        <f t="shared" si="181"/>
        <v>49.53981186</v>
      </c>
      <c r="R261" s="52">
        <f t="shared" si="186"/>
        <v>0.68161037971713434</v>
      </c>
      <c r="S261" s="52">
        <f t="shared" si="187"/>
        <v>1.3612562432719941</v>
      </c>
      <c r="T261" s="52">
        <f t="shared" si="188"/>
        <v>1.2745750191436029</v>
      </c>
      <c r="U261" s="52">
        <f t="shared" si="189"/>
        <v>8.2618103744853399E-2</v>
      </c>
      <c r="V261" s="52">
        <f t="shared" si="190"/>
        <v>1.396718069024778</v>
      </c>
      <c r="W261" s="52">
        <f t="shared" si="191"/>
        <v>13.684155886004003</v>
      </c>
      <c r="X261" s="52">
        <f t="shared" si="192"/>
        <v>110.99815978844535</v>
      </c>
      <c r="Y261" s="52">
        <f t="shared" si="193"/>
        <v>1.0332601794029097</v>
      </c>
      <c r="Z261" s="52">
        <f t="shared" si="194"/>
        <v>1.0270939614020569</v>
      </c>
      <c r="AA261" s="52">
        <f t="shared" si="195"/>
        <v>1.0297620921778363</v>
      </c>
      <c r="AB261" s="52">
        <f t="shared" si="196"/>
        <v>1.0363128984287184</v>
      </c>
      <c r="AC261" s="52">
        <f t="shared" si="197"/>
        <v>0.59450086324570861</v>
      </c>
      <c r="AD261" s="52">
        <f t="shared" si="198"/>
        <v>0.59923307475596854</v>
      </c>
      <c r="AE261" s="52">
        <f t="shared" si="199"/>
        <v>0.56354811425599949</v>
      </c>
      <c r="AF261" s="52">
        <f t="shared" si="200"/>
        <v>0.37938292993044881</v>
      </c>
      <c r="AG261" s="52">
        <f t="shared" si="201"/>
        <v>0.35999999999999993</v>
      </c>
      <c r="AH261" s="52">
        <f t="shared" si="202"/>
        <v>0.36969146496522437</v>
      </c>
      <c r="AI261" s="64" t="s">
        <v>152</v>
      </c>
      <c r="AJ261" s="63"/>
      <c r="AK261" s="66"/>
      <c r="AL261" s="45">
        <f t="shared" si="203"/>
        <v>71</v>
      </c>
      <c r="AM261" s="65"/>
      <c r="AN261" s="145" t="e">
        <f>#REF!</f>
        <v>#REF!</v>
      </c>
      <c r="AO261" s="149"/>
      <c r="AP261" s="183"/>
      <c r="AQ261" s="149"/>
      <c r="AR261" s="147">
        <f t="shared" si="204"/>
        <v>1</v>
      </c>
      <c r="AS261">
        <v>0</v>
      </c>
      <c r="AT261">
        <v>0</v>
      </c>
      <c r="AU261">
        <v>4</v>
      </c>
      <c r="AV261">
        <v>1</v>
      </c>
      <c r="AW261">
        <v>0</v>
      </c>
      <c r="AX261">
        <v>27</v>
      </c>
      <c r="AY261" s="229"/>
      <c r="AZ261" s="229"/>
      <c r="BA261" s="229"/>
      <c r="BB261" s="67"/>
      <c r="BC261">
        <v>26</v>
      </c>
      <c r="BD261">
        <v>10</v>
      </c>
      <c r="BE261">
        <v>3</v>
      </c>
      <c r="BF261" s="57">
        <v>2</v>
      </c>
      <c r="BG261" s="57">
        <v>2</v>
      </c>
      <c r="BH261" s="57">
        <v>3</v>
      </c>
      <c r="BI261" s="57">
        <v>11.3</v>
      </c>
      <c r="BJ261" s="189">
        <f t="shared" si="228"/>
        <v>5</v>
      </c>
      <c r="BK261" s="173">
        <f t="shared" si="229"/>
        <v>71</v>
      </c>
      <c r="BL261" s="90">
        <v>14</v>
      </c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101"/>
      <c r="CB261" s="100"/>
      <c r="CC261" s="100"/>
      <c r="CD261" s="100"/>
      <c r="CE261" s="100"/>
      <c r="CF261" s="100"/>
      <c r="CG261" s="100"/>
      <c r="CH261" s="100"/>
      <c r="CI261" s="100"/>
      <c r="CJ261" s="100"/>
      <c r="CK261" s="100"/>
      <c r="CL261" s="100"/>
      <c r="CM261" s="69"/>
      <c r="CN261" s="69"/>
      <c r="CO261" s="69"/>
      <c r="CP261" s="90"/>
      <c r="CQ261" s="90"/>
      <c r="CR261" s="69"/>
      <c r="CS261" s="69"/>
      <c r="CT261" s="69"/>
      <c r="CU261" s="69"/>
      <c r="CV261" s="90"/>
      <c r="CW261" s="69"/>
      <c r="CX261" s="69"/>
      <c r="CY261" s="69"/>
      <c r="CZ261" s="69"/>
      <c r="DA261" s="90"/>
      <c r="DB261" s="69"/>
      <c r="DC261" s="69"/>
      <c r="DD261" s="69"/>
      <c r="DE261" s="69"/>
      <c r="DF261" s="131"/>
      <c r="DG261" s="254">
        <f t="shared" si="205"/>
        <v>350</v>
      </c>
      <c r="DH261" s="254" t="str">
        <f t="shared" si="206"/>
        <v>Thin</v>
      </c>
      <c r="DI261" s="254">
        <f t="shared" si="207"/>
        <v>5</v>
      </c>
      <c r="DJ261" s="254">
        <f t="shared" si="208"/>
        <v>71</v>
      </c>
      <c r="DK261" s="121">
        <f t="shared" si="209"/>
        <v>6.8062812163599702</v>
      </c>
      <c r="DL261" s="121">
        <f t="shared" si="210"/>
        <v>0</v>
      </c>
      <c r="DM261" s="121">
        <f t="shared" si="211"/>
        <v>6.3728750957180145</v>
      </c>
      <c r="DN261" s="121">
        <f t="shared" si="212"/>
        <v>0.81413404632093223</v>
      </c>
      <c r="DO261" s="121">
        <f t="shared" si="213"/>
        <v>5.3039554519500163</v>
      </c>
      <c r="DP261" s="121">
        <f t="shared" si="214"/>
        <v>9.7994358430623816</v>
      </c>
      <c r="DQ261" s="121">
        <f t="shared" si="215"/>
        <v>8.4151425540865947</v>
      </c>
      <c r="DR261" s="121">
        <f t="shared" si="216"/>
        <v>0</v>
      </c>
      <c r="DS261" s="121">
        <f t="shared" si="217"/>
        <v>0</v>
      </c>
      <c r="DT261" s="121">
        <f t="shared" si="218"/>
        <v>0</v>
      </c>
      <c r="DU261" s="121">
        <f t="shared" si="219"/>
        <v>0</v>
      </c>
      <c r="DV261" s="122">
        <f t="shared" si="220"/>
        <v>15.5</v>
      </c>
      <c r="DW261" s="157"/>
      <c r="DX261" s="157">
        <f t="shared" si="221"/>
        <v>350</v>
      </c>
      <c r="DY261" s="157">
        <f t="shared" si="182"/>
        <v>296</v>
      </c>
      <c r="DZ261" s="238" t="e">
        <f>#REF!</f>
        <v>#REF!</v>
      </c>
      <c r="EN261" s="50">
        <f t="shared" si="222"/>
        <v>0.37783231707317078</v>
      </c>
      <c r="EO261" s="50">
        <f t="shared" si="223"/>
        <v>2.7820121951219514</v>
      </c>
      <c r="EP261" s="55">
        <f t="shared" si="224"/>
        <v>4.4268292682926829</v>
      </c>
      <c r="EQ261" s="50">
        <f>4.656*AR261*(((BL261/2.54)^2)+((BM261/2.54)^2)+((BN261/2.54)^2)+((BO261)/2.54^2)+((BP261/2.54)^2)+((BQ261/2.54)^2)+((BR261/2.54)^2)+((BS261/2.54)^2)+((BT261/2.54)^2)+((BU261/2.54)^2)+((BV261/2.54)^2)+((BW261/2.54)^2)+((BX261/2.54)^2)+((BY261/2.54)^2)+((BZ261/2.54)^2))/(BI261*3.28)</f>
        <v>3.8163598882777303</v>
      </c>
      <c r="ER261" s="50">
        <f>3.492*AR261*((CA261/2.54)^2 + (CB261/2.54)^2 + (CC261/2.54)^2 + (CD261/2.54)^2 + (CE261/2.54)^2 + (CF261/2.54)^2 + (CG261/2.54)^2 +(CH261/2.54)^2 +(CI261/2.54)^2 + (CJ261/2.54)^2 +(CK261/2.54)^2 + (CL261/2.54)^2 +(CM261/2.54)^2 + (CN261/2.54)^2 + (CO261/2.54)^2)/(BI261*3.28)</f>
        <v>0</v>
      </c>
      <c r="ES261" s="50">
        <f t="shared" si="183"/>
        <v>0</v>
      </c>
      <c r="ET261" s="50">
        <f t="shared" si="184"/>
        <v>0</v>
      </c>
      <c r="EU261" s="50">
        <f t="shared" si="185"/>
        <v>0</v>
      </c>
      <c r="EV261" s="56">
        <f t="shared" si="225"/>
        <v>7.5866737804878053</v>
      </c>
      <c r="EW261" s="56">
        <f t="shared" si="226"/>
        <v>3.8163598882777303</v>
      </c>
      <c r="EX261" s="56">
        <f t="shared" si="230"/>
        <v>3.0628265473619867</v>
      </c>
      <c r="EY261" s="56">
        <f t="shared" si="231"/>
        <v>0</v>
      </c>
      <c r="EZ261" s="56">
        <f t="shared" si="227"/>
        <v>11.403033668765536</v>
      </c>
      <c r="FA261" s="56"/>
      <c r="FB261" s="56"/>
      <c r="FC261" s="56"/>
      <c r="FD261" s="54"/>
    </row>
    <row r="262" spans="1:160" ht="18" customHeight="1">
      <c r="A262" s="6"/>
      <c r="B262">
        <v>350</v>
      </c>
      <c r="C262" s="57" t="s">
        <v>391</v>
      </c>
      <c r="D262">
        <v>5</v>
      </c>
      <c r="E262" s="171">
        <v>2009</v>
      </c>
      <c r="F262">
        <v>296</v>
      </c>
      <c r="G262" s="144">
        <v>1.178590875</v>
      </c>
      <c r="H262" s="144">
        <v>1.4208082349999998</v>
      </c>
      <c r="I262" s="144"/>
      <c r="J262" s="144">
        <v>17.571675659999997</v>
      </c>
      <c r="K262" s="144"/>
      <c r="L262" s="144">
        <v>29.36873709</v>
      </c>
      <c r="M262" s="144"/>
      <c r="N262" s="83"/>
      <c r="O262" s="83"/>
      <c r="P262" s="83"/>
      <c r="Q262" s="230">
        <f t="shared" si="181"/>
        <v>49.53981186</v>
      </c>
      <c r="R262" s="52">
        <f t="shared" si="186"/>
        <v>0.68161037971713434</v>
      </c>
      <c r="S262" s="52">
        <f t="shared" si="187"/>
        <v>1.3612562432719941</v>
      </c>
      <c r="T262" s="52">
        <f t="shared" si="188"/>
        <v>1.2745750191436029</v>
      </c>
      <c r="U262" s="52">
        <f t="shared" si="189"/>
        <v>8.2618103744853399E-2</v>
      </c>
      <c r="V262" s="52">
        <f t="shared" si="190"/>
        <v>1.396718069024778</v>
      </c>
      <c r="W262" s="52">
        <f t="shared" si="191"/>
        <v>13.684155886004003</v>
      </c>
      <c r="X262" s="52">
        <f t="shared" si="192"/>
        <v>110.99815978844535</v>
      </c>
      <c r="Y262" s="52">
        <f t="shared" si="193"/>
        <v>1.0332601794029097</v>
      </c>
      <c r="Z262" s="52">
        <f t="shared" si="194"/>
        <v>1.0270939614020569</v>
      </c>
      <c r="AA262" s="52">
        <f t="shared" si="195"/>
        <v>1.0297620921778363</v>
      </c>
      <c r="AB262" s="52">
        <f t="shared" si="196"/>
        <v>1.0363128984287184</v>
      </c>
      <c r="AC262" s="52">
        <f t="shared" si="197"/>
        <v>0.59450086324570861</v>
      </c>
      <c r="AD262" s="52">
        <f t="shared" si="198"/>
        <v>0.59923307475596854</v>
      </c>
      <c r="AE262" s="52">
        <f t="shared" si="199"/>
        <v>0.56354811425599949</v>
      </c>
      <c r="AF262" s="52">
        <f t="shared" si="200"/>
        <v>0.37938292993044881</v>
      </c>
      <c r="AG262" s="52">
        <f t="shared" si="201"/>
        <v>0.35999999999999993</v>
      </c>
      <c r="AH262" s="52">
        <f t="shared" si="202"/>
        <v>0.36969146496522437</v>
      </c>
      <c r="AI262" s="64" t="s">
        <v>152</v>
      </c>
      <c r="AJ262" s="63"/>
      <c r="AK262" s="66"/>
      <c r="AL262" s="45">
        <f t="shared" si="203"/>
        <v>296</v>
      </c>
      <c r="AM262" s="65"/>
      <c r="AN262" s="145" t="e">
        <f>#REF!</f>
        <v>#REF!</v>
      </c>
      <c r="AO262" s="149"/>
      <c r="AP262" s="183"/>
      <c r="AQ262" s="149"/>
      <c r="AR262" s="147">
        <f t="shared" si="204"/>
        <v>1</v>
      </c>
      <c r="AS262">
        <v>5</v>
      </c>
      <c r="AT262">
        <v>4</v>
      </c>
      <c r="AU262">
        <v>20</v>
      </c>
      <c r="AV262">
        <v>1</v>
      </c>
      <c r="AW262">
        <v>10</v>
      </c>
      <c r="AX262">
        <v>10</v>
      </c>
      <c r="AY262" s="229"/>
      <c r="AZ262" s="229"/>
      <c r="BA262" s="229"/>
      <c r="BB262" s="68"/>
      <c r="BC262">
        <v>12</v>
      </c>
      <c r="BD262">
        <v>7</v>
      </c>
      <c r="BE262">
        <v>2</v>
      </c>
      <c r="BF262" s="57">
        <v>2</v>
      </c>
      <c r="BG262" s="57">
        <v>2</v>
      </c>
      <c r="BH262" s="57">
        <v>3</v>
      </c>
      <c r="BI262" s="57">
        <v>11.3</v>
      </c>
      <c r="BJ262" s="189">
        <f t="shared" si="228"/>
        <v>5</v>
      </c>
      <c r="BK262" s="173">
        <f t="shared" si="229"/>
        <v>296</v>
      </c>
      <c r="BL262" s="90">
        <v>12</v>
      </c>
      <c r="BM262" s="69">
        <v>14</v>
      </c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101"/>
      <c r="CB262" s="100"/>
      <c r="CC262" s="100"/>
      <c r="CD262" s="100"/>
      <c r="CE262" s="100"/>
      <c r="CF262" s="100"/>
      <c r="CG262" s="100"/>
      <c r="CH262" s="100"/>
      <c r="CI262" s="100"/>
      <c r="CJ262" s="100"/>
      <c r="CK262" s="100"/>
      <c r="CL262" s="100"/>
      <c r="CM262" s="69"/>
      <c r="CN262" s="69"/>
      <c r="CO262" s="69"/>
      <c r="CP262" s="90"/>
      <c r="CQ262" s="90"/>
      <c r="CR262" s="69"/>
      <c r="CS262" s="69"/>
      <c r="CT262" s="69"/>
      <c r="CU262" s="69"/>
      <c r="CV262" s="90"/>
      <c r="CW262" s="69"/>
      <c r="CX262" s="69"/>
      <c r="CY262" s="69"/>
      <c r="CZ262" s="69"/>
      <c r="DA262" s="90"/>
      <c r="DB262" s="69"/>
      <c r="DC262" s="69"/>
      <c r="DD262" s="69"/>
      <c r="DE262" s="69"/>
      <c r="DF262" s="131"/>
      <c r="DG262" s="254">
        <f t="shared" si="205"/>
        <v>350</v>
      </c>
      <c r="DH262" s="254" t="str">
        <f t="shared" si="206"/>
        <v>Thin</v>
      </c>
      <c r="DI262" s="254">
        <f t="shared" si="207"/>
        <v>5</v>
      </c>
      <c r="DJ262" s="254">
        <f t="shared" si="208"/>
        <v>296</v>
      </c>
      <c r="DK262" s="121">
        <f t="shared" si="209"/>
        <v>40.837687298159821</v>
      </c>
      <c r="DL262" s="121">
        <f t="shared" si="210"/>
        <v>47.712726580199401</v>
      </c>
      <c r="DM262" s="121">
        <f t="shared" si="211"/>
        <v>127.45750191436031</v>
      </c>
      <c r="DN262" s="121">
        <f t="shared" si="212"/>
        <v>0.37575417522504567</v>
      </c>
      <c r="DO262" s="121">
        <f t="shared" si="213"/>
        <v>3.7127688163650112</v>
      </c>
      <c r="DP262" s="121">
        <f t="shared" si="214"/>
        <v>6.5329572287082529</v>
      </c>
      <c r="DQ262" s="121">
        <f t="shared" si="215"/>
        <v>14.597696267293072</v>
      </c>
      <c r="DR262" s="121">
        <f t="shared" si="216"/>
        <v>0</v>
      </c>
      <c r="DS262" s="121">
        <f t="shared" si="217"/>
        <v>0</v>
      </c>
      <c r="DT262" s="121">
        <f t="shared" si="218"/>
        <v>0</v>
      </c>
      <c r="DU262" s="121">
        <f t="shared" si="219"/>
        <v>0</v>
      </c>
      <c r="DV262" s="122">
        <f t="shared" si="220"/>
        <v>15</v>
      </c>
      <c r="DW262" s="157"/>
      <c r="DX262" s="157">
        <f t="shared" si="221"/>
        <v>350</v>
      </c>
      <c r="DY262" s="157">
        <f t="shared" si="182"/>
        <v>166</v>
      </c>
      <c r="DZ262" s="238" t="e">
        <f>#REF!</f>
        <v>#REF!</v>
      </c>
      <c r="EN262" s="50">
        <f t="shared" si="222"/>
        <v>0.1743841463414634</v>
      </c>
      <c r="EO262" s="50">
        <f t="shared" si="223"/>
        <v>1.9474085365853659</v>
      </c>
      <c r="EP262" s="55">
        <f t="shared" si="224"/>
        <v>2.9512195121951219</v>
      </c>
      <c r="EQ262" s="50">
        <f>4.656*AR262*(((BL262/2.54)^2)+((BM262/2.54)^2)+((BN262/2.54)^2)+((BO262)/2.54^2)+((BP262/2.54)^2)+((BQ262/2.54)^2)+((BR262/2.54)^2)+((BS262/2.54)^2)+((BT262/2.54)^2)+((BU262/2.54)^2)+((BV262/2.54)^2)+((BW262/2.54)^2)+((BX262/2.54)^2)+((BY262/2.54)^2)+((BZ262/2.54)^2))/(BI262*3.28)</f>
        <v>6.6202161327266733</v>
      </c>
      <c r="ER262" s="50">
        <f>3.492*AR262*((CA262/2.54)^2 + (CB262/2.54)^2 + (CC262/2.54)^2 + (CD262/2.54)^2 + (CE262/2.54)^2 + (CF262/2.54)^2 + (CG262/2.54)^2 +(CH262/2.54)^2 +(CI262/2.54)^2 + (CJ262/2.54)^2 +(CK262/2.54)^2 + (CL262/2.54)^2 +(CM262/2.54)^2 + (CN262/2.54)^2 + (CO262/2.54)^2)/(BI262*3.28)</f>
        <v>0</v>
      </c>
      <c r="ES262" s="50">
        <f t="shared" si="183"/>
        <v>0</v>
      </c>
      <c r="ET262" s="50">
        <f t="shared" si="184"/>
        <v>0</v>
      </c>
      <c r="EU262" s="50">
        <f t="shared" si="185"/>
        <v>0</v>
      </c>
      <c r="EV262" s="56">
        <f t="shared" si="225"/>
        <v>5.0730121951219509</v>
      </c>
      <c r="EW262" s="56">
        <f t="shared" si="226"/>
        <v>6.6202161327266733</v>
      </c>
      <c r="EX262" s="56">
        <f t="shared" si="230"/>
        <v>18.376959284171921</v>
      </c>
      <c r="EY262" s="56">
        <f t="shared" si="231"/>
        <v>21.470726961089731</v>
      </c>
      <c r="EZ262" s="56">
        <f t="shared" si="227"/>
        <v>11.693228327848624</v>
      </c>
      <c r="FA262" s="56"/>
      <c r="FB262" s="56"/>
      <c r="FC262" s="56"/>
      <c r="FD262" s="54"/>
    </row>
    <row r="263" spans="1:160" ht="18" customHeight="1">
      <c r="A263" s="6"/>
      <c r="B263">
        <v>350</v>
      </c>
      <c r="C263" s="57" t="s">
        <v>391</v>
      </c>
      <c r="D263">
        <v>8</v>
      </c>
      <c r="E263" s="171">
        <v>2009</v>
      </c>
      <c r="F263">
        <v>166</v>
      </c>
      <c r="G263" s="144">
        <v>30.8096712</v>
      </c>
      <c r="H263" s="144">
        <v>4.0242521550000001</v>
      </c>
      <c r="I263" s="144"/>
      <c r="J263" s="144">
        <v>20.069345835</v>
      </c>
      <c r="K263" s="144"/>
      <c r="L263" s="144"/>
      <c r="M263" s="144">
        <v>6.126218175</v>
      </c>
      <c r="N263" s="83"/>
      <c r="O263" s="83"/>
      <c r="P263" s="83"/>
      <c r="Q263" s="230">
        <f t="shared" si="181"/>
        <v>61.029487365000001</v>
      </c>
      <c r="R263" s="52">
        <f t="shared" si="186"/>
        <v>0.75062073792572492</v>
      </c>
      <c r="S263" s="52">
        <f t="shared" si="187"/>
        <v>1.5115216564319078</v>
      </c>
      <c r="T263" s="52">
        <f t="shared" si="188"/>
        <v>1.4573379699948428</v>
      </c>
      <c r="U263" s="52">
        <f t="shared" si="189"/>
        <v>9.7828514197450034E-2</v>
      </c>
      <c r="V263" s="52">
        <f t="shared" si="190"/>
        <v>1.3560887349876891</v>
      </c>
      <c r="W263" s="52">
        <f t="shared" si="191"/>
        <v>13.048538697168359</v>
      </c>
      <c r="X263" s="52">
        <f t="shared" si="192"/>
        <v>154.35419899755453</v>
      </c>
      <c r="Y263" s="52">
        <f t="shared" si="193"/>
        <v>1.0326290723341716</v>
      </c>
      <c r="Z263" s="52">
        <f t="shared" si="194"/>
        <v>1.0265769341023532</v>
      </c>
      <c r="AA263" s="52">
        <f t="shared" si="195"/>
        <v>1.0239478617681814</v>
      </c>
      <c r="AB263" s="52">
        <f t="shared" si="196"/>
        <v>1.0208777205063124</v>
      </c>
      <c r="AC263" s="52">
        <f t="shared" si="197"/>
        <v>0.55870623470376246</v>
      </c>
      <c r="AD263" s="52">
        <f t="shared" si="198"/>
        <v>0.55945377371268701</v>
      </c>
      <c r="AE263" s="52">
        <f t="shared" si="199"/>
        <v>0.54822362403436842</v>
      </c>
      <c r="AF263" s="52">
        <f t="shared" si="200"/>
        <v>0.37716488230000722</v>
      </c>
      <c r="AG263" s="52">
        <f t="shared" si="201"/>
        <v>0.36</v>
      </c>
      <c r="AH263" s="52">
        <f t="shared" si="202"/>
        <v>0.3685824411500036</v>
      </c>
      <c r="AI263" s="64" t="s">
        <v>152</v>
      </c>
      <c r="AJ263" s="63"/>
      <c r="AK263" s="66"/>
      <c r="AL263" s="45">
        <f t="shared" si="203"/>
        <v>166</v>
      </c>
      <c r="AM263" s="65"/>
      <c r="AN263" s="145" t="e">
        <f>#REF!</f>
        <v>#REF!</v>
      </c>
      <c r="AO263" s="149"/>
      <c r="AP263" s="183"/>
      <c r="AQ263" s="149"/>
      <c r="AR263" s="147">
        <f t="shared" si="204"/>
        <v>1</v>
      </c>
      <c r="AS263">
        <v>6</v>
      </c>
      <c r="AT263">
        <v>0</v>
      </c>
      <c r="AU263">
        <v>21</v>
      </c>
      <c r="AV263">
        <v>8</v>
      </c>
      <c r="AW263">
        <v>4</v>
      </c>
      <c r="AX263">
        <v>7</v>
      </c>
      <c r="AY263" s="229"/>
      <c r="AZ263" s="229"/>
      <c r="BA263" s="229"/>
      <c r="BB263" s="67"/>
      <c r="BC263">
        <v>14</v>
      </c>
      <c r="BD263">
        <v>8</v>
      </c>
      <c r="BE263">
        <v>4</v>
      </c>
      <c r="BF263" s="57">
        <v>2</v>
      </c>
      <c r="BG263" s="57">
        <v>2</v>
      </c>
      <c r="BH263" s="57">
        <v>3</v>
      </c>
      <c r="BI263" s="57">
        <v>11.3</v>
      </c>
      <c r="BJ263" s="189">
        <f t="shared" si="228"/>
        <v>8</v>
      </c>
      <c r="BK263" s="173">
        <f t="shared" si="229"/>
        <v>166</v>
      </c>
      <c r="BL263" s="90">
        <v>11</v>
      </c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101"/>
      <c r="CB263" s="100"/>
      <c r="CC263" s="100"/>
      <c r="CD263" s="100"/>
      <c r="CE263" s="100"/>
      <c r="CF263" s="100"/>
      <c r="CG263" s="100"/>
      <c r="CH263" s="100"/>
      <c r="CI263" s="100"/>
      <c r="CJ263" s="100"/>
      <c r="CK263" s="100"/>
      <c r="CL263" s="100"/>
      <c r="CM263" s="69"/>
      <c r="CN263" s="69"/>
      <c r="CO263" s="69"/>
      <c r="CP263" s="90"/>
      <c r="CQ263" s="90"/>
      <c r="CR263" s="69"/>
      <c r="CS263" s="69"/>
      <c r="CT263" s="69"/>
      <c r="CU263" s="69"/>
      <c r="CV263" s="90"/>
      <c r="CW263" s="69"/>
      <c r="CX263" s="69"/>
      <c r="CY263" s="69"/>
      <c r="CZ263" s="69"/>
      <c r="DA263" s="90"/>
      <c r="DB263" s="69"/>
      <c r="DC263" s="69"/>
      <c r="DD263" s="69"/>
      <c r="DE263" s="69"/>
      <c r="DF263" s="131"/>
      <c r="DG263" s="254">
        <f t="shared" si="205"/>
        <v>350</v>
      </c>
      <c r="DH263" s="254" t="str">
        <f t="shared" si="206"/>
        <v>Thin</v>
      </c>
      <c r="DI263" s="254">
        <f t="shared" si="207"/>
        <v>8</v>
      </c>
      <c r="DJ263" s="254">
        <f t="shared" si="208"/>
        <v>166</v>
      </c>
      <c r="DK263" s="121">
        <f t="shared" si="209"/>
        <v>105.80651595023355</v>
      </c>
      <c r="DL263" s="121">
        <f t="shared" si="210"/>
        <v>15.012414758514499</v>
      </c>
      <c r="DM263" s="121">
        <f t="shared" si="211"/>
        <v>131.16041729953585</v>
      </c>
      <c r="DN263" s="121">
        <f t="shared" si="212"/>
        <v>0.48753581265036428</v>
      </c>
      <c r="DO263" s="121">
        <f t="shared" si="213"/>
        <v>3.8443150246692759</v>
      </c>
      <c r="DP263" s="121">
        <f t="shared" si="214"/>
        <v>12.051784678461674</v>
      </c>
      <c r="DQ263" s="121">
        <f t="shared" si="215"/>
        <v>5.0877652111562286</v>
      </c>
      <c r="DR263" s="121">
        <f t="shared" si="216"/>
        <v>0</v>
      </c>
      <c r="DS263" s="121">
        <f t="shared" si="217"/>
        <v>0</v>
      </c>
      <c r="DT263" s="121">
        <f t="shared" si="218"/>
        <v>0</v>
      </c>
      <c r="DU263" s="121">
        <f t="shared" si="219"/>
        <v>0</v>
      </c>
      <c r="DV263" s="122">
        <f t="shared" si="220"/>
        <v>14</v>
      </c>
      <c r="DW263" s="157"/>
      <c r="DX263" s="157">
        <f t="shared" si="221"/>
        <v>350</v>
      </c>
      <c r="DY263" s="157">
        <f t="shared" si="182"/>
        <v>260</v>
      </c>
      <c r="DZ263" s="238" t="e">
        <f>#REF!</f>
        <v>#REF!</v>
      </c>
      <c r="EN263" s="50">
        <f t="shared" si="222"/>
        <v>0.20344817073170732</v>
      </c>
      <c r="EO263" s="50">
        <f t="shared" si="223"/>
        <v>2.225609756097561</v>
      </c>
      <c r="EP263" s="55">
        <f t="shared" si="224"/>
        <v>5.9024390243902438</v>
      </c>
      <c r="EQ263" s="50">
        <f>4.656*AR263*(((BL263/2.54)^2)+((BM263/2.54)^2)+((BN263/2.54)^2)+((BO263)/2.54^2)+((BP263/2.54)^2)+((BQ263/2.54)^2)+((BR263/2.54)^2)+((BS263/2.54)^2)+((BT263/2.54)^2)+((BU263/2.54)^2)+((BV263/2.54)^2)+((BW263/2.54)^2)+((BX263/2.54)^2)+((BY263/2.54)^2)+((BZ263/2.54)^2))/(BI263*3.28)</f>
        <v>2.3560180942939053</v>
      </c>
      <c r="ER263" s="50">
        <f>3.492*AR263*((CA263/2.54)^2 + (CB263/2.54)^2 + (CC263/2.54)^2 + (CD263/2.54)^2 + (CE263/2.54)^2 + (CF263/2.54)^2 + (CG263/2.54)^2 +(CH263/2.54)^2 +(CI263/2.54)^2 + (CJ263/2.54)^2 +(CK263/2.54)^2 + (CL263/2.54)^2 +(CM263/2.54)^2 + (CN263/2.54)^2 + (CO263/2.54)^2)/(BI263*3.28)</f>
        <v>0</v>
      </c>
      <c r="ES263" s="50">
        <f t="shared" si="183"/>
        <v>0</v>
      </c>
      <c r="ET263" s="50">
        <f t="shared" si="184"/>
        <v>0</v>
      </c>
      <c r="EU263" s="50">
        <f t="shared" si="185"/>
        <v>0</v>
      </c>
      <c r="EV263" s="56">
        <f t="shared" si="225"/>
        <v>8.3314969512195116</v>
      </c>
      <c r="EW263" s="56">
        <f t="shared" si="226"/>
        <v>2.3560180942939053</v>
      </c>
      <c r="EX263" s="56">
        <f t="shared" si="230"/>
        <v>47.612932177605096</v>
      </c>
      <c r="EY263" s="56">
        <f t="shared" si="231"/>
        <v>6.7555866413315249</v>
      </c>
      <c r="EZ263" s="56">
        <f t="shared" si="227"/>
        <v>10.687515045513416</v>
      </c>
      <c r="FA263" s="56"/>
      <c r="FB263" s="56"/>
      <c r="FC263" s="56"/>
      <c r="FD263" s="54"/>
    </row>
    <row r="264" spans="1:160" ht="18" customHeight="1">
      <c r="A264" s="6"/>
      <c r="B264">
        <v>350</v>
      </c>
      <c r="C264" s="57" t="s">
        <v>391</v>
      </c>
      <c r="D264">
        <v>8</v>
      </c>
      <c r="E264" s="171">
        <v>2009</v>
      </c>
      <c r="F264">
        <v>260</v>
      </c>
      <c r="G264" s="144">
        <v>30.8096712</v>
      </c>
      <c r="H264" s="144">
        <v>4.0242521550000001</v>
      </c>
      <c r="I264" s="144"/>
      <c r="J264" s="144">
        <v>20.069345835</v>
      </c>
      <c r="K264" s="144"/>
      <c r="L264" s="144"/>
      <c r="M264" s="144">
        <v>6.126218175</v>
      </c>
      <c r="N264" s="83"/>
      <c r="O264" s="83"/>
      <c r="P264" s="83"/>
      <c r="Q264" s="230">
        <f t="shared" si="181"/>
        <v>61.029487365000001</v>
      </c>
      <c r="R264" s="52">
        <f t="shared" si="186"/>
        <v>0.75062073792572492</v>
      </c>
      <c r="S264" s="52">
        <f t="shared" si="187"/>
        <v>1.5115216564319078</v>
      </c>
      <c r="T264" s="52">
        <f t="shared" si="188"/>
        <v>1.4573379699948428</v>
      </c>
      <c r="U264" s="52">
        <f t="shared" si="189"/>
        <v>9.7828514197450034E-2</v>
      </c>
      <c r="V264" s="52">
        <f t="shared" si="190"/>
        <v>1.3560887349876891</v>
      </c>
      <c r="W264" s="52">
        <f t="shared" si="191"/>
        <v>13.048538697168359</v>
      </c>
      <c r="X264" s="52">
        <f t="shared" si="192"/>
        <v>154.35419899755453</v>
      </c>
      <c r="Y264" s="52">
        <f t="shared" si="193"/>
        <v>1.0326290723341716</v>
      </c>
      <c r="Z264" s="52">
        <f t="shared" si="194"/>
        <v>1.0265769341023532</v>
      </c>
      <c r="AA264" s="52">
        <f t="shared" si="195"/>
        <v>1.0239478617681814</v>
      </c>
      <c r="AB264" s="52">
        <f t="shared" si="196"/>
        <v>1.0208777205063124</v>
      </c>
      <c r="AC264" s="52">
        <f t="shared" si="197"/>
        <v>0.55870623470376246</v>
      </c>
      <c r="AD264" s="52">
        <f t="shared" si="198"/>
        <v>0.55945377371268701</v>
      </c>
      <c r="AE264" s="52">
        <f t="shared" si="199"/>
        <v>0.54822362403436842</v>
      </c>
      <c r="AF264" s="52">
        <f t="shared" si="200"/>
        <v>0.37716488230000722</v>
      </c>
      <c r="AG264" s="52">
        <f t="shared" si="201"/>
        <v>0.36</v>
      </c>
      <c r="AH264" s="52">
        <f t="shared" si="202"/>
        <v>0.3685824411500036</v>
      </c>
      <c r="AI264" s="64" t="s">
        <v>152</v>
      </c>
      <c r="AJ264" s="63"/>
      <c r="AK264" s="66"/>
      <c r="AL264" s="45">
        <f t="shared" si="203"/>
        <v>260</v>
      </c>
      <c r="AM264" s="65"/>
      <c r="AN264" s="145" t="e">
        <f>#REF!</f>
        <v>#REF!</v>
      </c>
      <c r="AO264" s="149"/>
      <c r="AP264" s="183"/>
      <c r="AQ264" s="149"/>
      <c r="AR264" s="147">
        <f t="shared" si="204"/>
        <v>1</v>
      </c>
      <c r="AS264">
        <v>3</v>
      </c>
      <c r="AT264">
        <v>4</v>
      </c>
      <c r="AU264">
        <v>15</v>
      </c>
      <c r="AV264">
        <v>5</v>
      </c>
      <c r="AW264">
        <v>2</v>
      </c>
      <c r="AX264">
        <v>2</v>
      </c>
      <c r="AY264" s="229"/>
      <c r="AZ264" s="229"/>
      <c r="BA264" s="229"/>
      <c r="BB264" s="68"/>
      <c r="BC264">
        <v>11</v>
      </c>
      <c r="BD264">
        <v>4</v>
      </c>
      <c r="BE264">
        <v>2</v>
      </c>
      <c r="BF264" s="57">
        <v>2</v>
      </c>
      <c r="BG264" s="57">
        <v>2</v>
      </c>
      <c r="BH264" s="57">
        <v>3</v>
      </c>
      <c r="BI264" s="57">
        <v>11.3</v>
      </c>
      <c r="BJ264" s="189">
        <f t="shared" si="228"/>
        <v>8</v>
      </c>
      <c r="BK264" s="173">
        <f t="shared" si="229"/>
        <v>260</v>
      </c>
      <c r="BL264" s="90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101"/>
      <c r="CB264" s="100"/>
      <c r="CC264" s="100"/>
      <c r="CD264" s="100"/>
      <c r="CE264" s="100"/>
      <c r="CF264" s="100"/>
      <c r="CG264" s="100"/>
      <c r="CH264" s="100"/>
      <c r="CI264" s="100"/>
      <c r="CJ264" s="100"/>
      <c r="CK264" s="100"/>
      <c r="CL264" s="100"/>
      <c r="CM264" s="69"/>
      <c r="CN264" s="69"/>
      <c r="CO264" s="69"/>
      <c r="CP264" s="90"/>
      <c r="CQ264" s="90"/>
      <c r="CR264" s="69"/>
      <c r="CS264" s="69"/>
      <c r="CT264" s="69"/>
      <c r="CU264" s="69"/>
      <c r="CV264" s="90"/>
      <c r="CW264" s="69"/>
      <c r="CX264" s="69"/>
      <c r="CY264" s="69"/>
      <c r="CZ264" s="69"/>
      <c r="DA264" s="90"/>
      <c r="DB264" s="69"/>
      <c r="DC264" s="69"/>
      <c r="DD264" s="69"/>
      <c r="DE264" s="69"/>
      <c r="DF264" s="131"/>
      <c r="DG264" s="254">
        <f t="shared" si="205"/>
        <v>350</v>
      </c>
      <c r="DH264" s="254" t="str">
        <f t="shared" si="206"/>
        <v>Thin</v>
      </c>
      <c r="DI264" s="254">
        <f t="shared" si="207"/>
        <v>8</v>
      </c>
      <c r="DJ264" s="254">
        <f t="shared" si="208"/>
        <v>260</v>
      </c>
      <c r="DK264" s="121">
        <f t="shared" si="209"/>
        <v>60.460866257276315</v>
      </c>
      <c r="DL264" s="121">
        <f t="shared" si="210"/>
        <v>22.518622137771747</v>
      </c>
      <c r="DM264" s="121">
        <f t="shared" si="211"/>
        <v>102.013657899639</v>
      </c>
      <c r="DN264" s="121">
        <f t="shared" si="212"/>
        <v>0.38306385279671479</v>
      </c>
      <c r="DO264" s="121">
        <f t="shared" si="213"/>
        <v>1.9221575123346379</v>
      </c>
      <c r="DP264" s="121">
        <f t="shared" si="214"/>
        <v>6.025892339230837</v>
      </c>
      <c r="DQ264" s="121">
        <f t="shared" si="215"/>
        <v>0</v>
      </c>
      <c r="DR264" s="121">
        <f t="shared" si="216"/>
        <v>0</v>
      </c>
      <c r="DS264" s="121">
        <f t="shared" si="217"/>
        <v>0</v>
      </c>
      <c r="DT264" s="121">
        <f t="shared" si="218"/>
        <v>0</v>
      </c>
      <c r="DU264" s="121">
        <f t="shared" si="219"/>
        <v>0</v>
      </c>
      <c r="DV264" s="122">
        <f t="shared" si="220"/>
        <v>8.5</v>
      </c>
      <c r="DW264" s="157"/>
      <c r="DX264" s="157">
        <f t="shared" si="221"/>
        <v>350</v>
      </c>
      <c r="DY264" s="157">
        <f t="shared" si="182"/>
        <v>181</v>
      </c>
      <c r="DZ264" s="238" t="e">
        <f>#REF!</f>
        <v>#REF!</v>
      </c>
      <c r="EN264" s="50"/>
      <c r="EO264" s="50"/>
      <c r="EP264" s="55"/>
      <c r="EQ264" s="50"/>
      <c r="ER264" s="50"/>
      <c r="ES264" s="50">
        <f t="shared" si="183"/>
        <v>0</v>
      </c>
      <c r="ET264" s="50">
        <f t="shared" si="184"/>
        <v>0</v>
      </c>
      <c r="EU264" s="50">
        <f t="shared" si="185"/>
        <v>0</v>
      </c>
      <c r="EV264" s="56"/>
      <c r="EW264" s="56"/>
      <c r="EX264" s="56">
        <f t="shared" si="230"/>
        <v>27.207389815774341</v>
      </c>
      <c r="EY264" s="56">
        <f t="shared" si="231"/>
        <v>10.133379961997287</v>
      </c>
      <c r="EZ264" s="56"/>
      <c r="FA264" s="56"/>
      <c r="FB264" s="56"/>
      <c r="FC264" s="56"/>
      <c r="FD264" s="54"/>
    </row>
    <row r="265" spans="1:160" s="72" customFormat="1" ht="18" customHeight="1">
      <c r="A265" s="6"/>
      <c r="B265">
        <v>350</v>
      </c>
      <c r="C265" s="57" t="s">
        <v>391</v>
      </c>
      <c r="D265">
        <v>10</v>
      </c>
      <c r="E265" s="171">
        <v>2009</v>
      </c>
      <c r="F265">
        <v>181</v>
      </c>
      <c r="G265" s="144">
        <v>33.005629965000004</v>
      </c>
      <c r="H265" s="144">
        <v>4.3053468150000009</v>
      </c>
      <c r="I265" s="144"/>
      <c r="J265" s="144"/>
      <c r="K265" s="144"/>
      <c r="L265" s="144"/>
      <c r="M265" s="144">
        <v>17.442673710000001</v>
      </c>
      <c r="N265" s="84"/>
      <c r="O265" s="84"/>
      <c r="P265" s="84"/>
      <c r="Q265" s="230">
        <f t="shared" si="181"/>
        <v>54.753650490000005</v>
      </c>
      <c r="R265" s="52">
        <f t="shared" si="186"/>
        <v>0.84891553604100167</v>
      </c>
      <c r="S265" s="52">
        <f t="shared" si="187"/>
        <v>1.6042525093470714</v>
      </c>
      <c r="T265" s="52">
        <f t="shared" si="188"/>
        <v>1.5957995262094533</v>
      </c>
      <c r="U265" s="52">
        <f t="shared" si="189"/>
        <v>9.352896856959865E-2</v>
      </c>
      <c r="V265" s="52">
        <f t="shared" si="190"/>
        <v>1.3001805331327052</v>
      </c>
      <c r="W265" s="52">
        <f t="shared" si="191"/>
        <v>12.938827375569019</v>
      </c>
      <c r="X265" s="52">
        <f t="shared" si="192"/>
        <v>140.78437017629798</v>
      </c>
      <c r="Y265" s="52">
        <f t="shared" si="193"/>
        <v>1.029213687712788</v>
      </c>
      <c r="Z265" s="52">
        <f t="shared" si="194"/>
        <v>1.02</v>
      </c>
      <c r="AA265" s="52">
        <f t="shared" si="195"/>
        <v>1.0207863122872121</v>
      </c>
      <c r="AB265" s="52">
        <f t="shared" si="196"/>
        <v>1.017117225506657</v>
      </c>
      <c r="AC265" s="52">
        <f t="shared" si="197"/>
        <v>0.55064619407625548</v>
      </c>
      <c r="AD265" s="52">
        <f t="shared" si="198"/>
        <v>0.54955699221179</v>
      </c>
      <c r="AE265" s="52">
        <f t="shared" si="199"/>
        <v>0.55568471914318929</v>
      </c>
      <c r="AF265" s="52">
        <f t="shared" si="200"/>
        <v>0.37486177164385809</v>
      </c>
      <c r="AG265" s="52">
        <f t="shared" si="201"/>
        <v>0.36</v>
      </c>
      <c r="AH265" s="52">
        <f t="shared" si="202"/>
        <v>0.36743088582192907</v>
      </c>
      <c r="AI265" s="64" t="s">
        <v>152</v>
      </c>
      <c r="AJ265" s="75"/>
      <c r="AK265" s="70"/>
      <c r="AL265" s="45">
        <f t="shared" si="203"/>
        <v>181</v>
      </c>
      <c r="AM265" s="65"/>
      <c r="AN265" s="145" t="e">
        <f>#REF!</f>
        <v>#REF!</v>
      </c>
      <c r="AO265" s="149"/>
      <c r="AP265" s="183"/>
      <c r="AQ265" s="149"/>
      <c r="AR265" s="147">
        <f t="shared" si="204"/>
        <v>1</v>
      </c>
      <c r="AS265">
        <v>0</v>
      </c>
      <c r="AT265">
        <v>5</v>
      </c>
      <c r="AU265">
        <v>5</v>
      </c>
      <c r="AV265">
        <v>2</v>
      </c>
      <c r="AW265">
        <v>4</v>
      </c>
      <c r="AX265">
        <v>4</v>
      </c>
      <c r="AY265" s="229"/>
      <c r="AZ265" s="229"/>
      <c r="BA265" s="229"/>
      <c r="BB265" s="77"/>
      <c r="BC265">
        <v>6</v>
      </c>
      <c r="BD265">
        <v>1</v>
      </c>
      <c r="BE265">
        <v>0</v>
      </c>
      <c r="BF265" s="57">
        <v>2</v>
      </c>
      <c r="BG265" s="57">
        <v>2</v>
      </c>
      <c r="BH265" s="57">
        <v>3</v>
      </c>
      <c r="BI265" s="57">
        <v>11.3</v>
      </c>
      <c r="BJ265" s="189">
        <f t="shared" si="228"/>
        <v>10</v>
      </c>
      <c r="BK265" s="173">
        <f t="shared" si="229"/>
        <v>181</v>
      </c>
      <c r="BL265" s="249"/>
      <c r="BM265" s="250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101"/>
      <c r="CB265" s="100"/>
      <c r="CC265" s="100"/>
      <c r="CD265" s="100"/>
      <c r="CE265" s="100"/>
      <c r="CF265" s="100"/>
      <c r="CG265" s="100"/>
      <c r="CH265" s="100"/>
      <c r="CI265" s="100"/>
      <c r="CJ265" s="100"/>
      <c r="CK265" s="100"/>
      <c r="CL265" s="100"/>
      <c r="CM265" s="78"/>
      <c r="CN265" s="78"/>
      <c r="CO265" s="78"/>
      <c r="CP265" s="91"/>
      <c r="CQ265" s="90"/>
      <c r="CR265" s="78"/>
      <c r="CS265" s="78"/>
      <c r="CT265" s="78"/>
      <c r="CU265" s="78"/>
      <c r="CV265" s="90"/>
      <c r="CW265" s="69"/>
      <c r="CX265" s="69"/>
      <c r="CY265" s="69"/>
      <c r="CZ265" s="69"/>
      <c r="DA265" s="90"/>
      <c r="DB265" s="69"/>
      <c r="DC265" s="69"/>
      <c r="DD265" s="78"/>
      <c r="DE265" s="78"/>
      <c r="DF265" s="132"/>
      <c r="DG265" s="254">
        <f t="shared" si="205"/>
        <v>350</v>
      </c>
      <c r="DH265" s="254" t="str">
        <f t="shared" si="206"/>
        <v>Thin</v>
      </c>
      <c r="DI265" s="254">
        <f t="shared" si="207"/>
        <v>10</v>
      </c>
      <c r="DJ265" s="254">
        <f t="shared" si="208"/>
        <v>181</v>
      </c>
      <c r="DK265" s="121">
        <f t="shared" si="209"/>
        <v>16.042525093470715</v>
      </c>
      <c r="DL265" s="121">
        <f t="shared" si="210"/>
        <v>38.201199121845079</v>
      </c>
      <c r="DM265" s="121">
        <f t="shared" si="211"/>
        <v>87.768973941519945</v>
      </c>
      <c r="DN265" s="121">
        <f t="shared" si="212"/>
        <v>0.19622789931277165</v>
      </c>
      <c r="DO265" s="121">
        <f t="shared" si="213"/>
        <v>0.44967809558600086</v>
      </c>
      <c r="DP265" s="121">
        <f t="shared" si="214"/>
        <v>0</v>
      </c>
      <c r="DQ265" s="121">
        <f t="shared" si="215"/>
        <v>0</v>
      </c>
      <c r="DR265" s="121">
        <f t="shared" si="216"/>
        <v>0</v>
      </c>
      <c r="DS265" s="121">
        <f t="shared" si="217"/>
        <v>0</v>
      </c>
      <c r="DT265" s="121">
        <f t="shared" si="218"/>
        <v>0</v>
      </c>
      <c r="DU265" s="121">
        <f t="shared" si="219"/>
        <v>0</v>
      </c>
      <c r="DV265" s="122">
        <f t="shared" si="220"/>
        <v>4.5</v>
      </c>
      <c r="DW265" s="157"/>
      <c r="DX265" s="157">
        <f t="shared" si="221"/>
        <v>350</v>
      </c>
      <c r="DY265" s="157">
        <f t="shared" si="182"/>
        <v>349</v>
      </c>
      <c r="DZ265" s="238" t="e">
        <f>#REF!</f>
        <v>#REF!</v>
      </c>
      <c r="EA265" s="180"/>
      <c r="EB265" s="180"/>
      <c r="EC265" s="180"/>
      <c r="ED265" s="180"/>
      <c r="EE265" s="180"/>
      <c r="EF265" s="180"/>
      <c r="EG265" s="180"/>
      <c r="EH265" s="180"/>
      <c r="EI265" s="180"/>
      <c r="EJ265" s="180"/>
      <c r="EK265" s="180"/>
      <c r="EL265" s="180"/>
      <c r="EM265" s="180"/>
      <c r="EN265" s="50">
        <f t="shared" si="222"/>
        <v>8.7192073170731701E-2</v>
      </c>
      <c r="EO265" s="50">
        <f t="shared" si="223"/>
        <v>0.27820121951219512</v>
      </c>
      <c r="EP265" s="55">
        <f t="shared" si="224"/>
        <v>0</v>
      </c>
      <c r="EQ265" s="50">
        <f>4.656*AR265*(((BL265/2.54)^2)+((BM265/2.54)^2)+((BN265/2.54)^2)+((BO265)/2.54^2)+((BP265/2.54)^2)+((BQ265/2.54)^2)+((BR265/2.54)^2)+((BS265/2.54)^2)+((BT265/2.54)^2)+((BU265/2.54)^2)+((BV265/2.54)^2)+((BW265/2.54)^2)+((BX265/2.54)^2)+((BY265/2.54)^2)+((BZ265/2.54)^2))/(BI265*3.28)</f>
        <v>0</v>
      </c>
      <c r="ER265" s="50">
        <f>3.492*AR265*((CA265/2.54)^2 + (CB265/2.54)^2 + (CC265/2.54)^2 + (CD265/2.54)^2 + (CE265/2.54)^2 + (CF265/2.54)^2 + (CG265/2.54)^2 +(CH265/2.54)^2 +(CI265/2.54)^2 + (CJ265/2.54)^2 +(CK265/2.54)^2 + (CL265/2.54)^2 +(CM265/2.54)^2 + (CN265/2.54)^2 + (CO265/2.54)^2)/(BI265*3.28)</f>
        <v>0</v>
      </c>
      <c r="ES265" s="50">
        <f t="shared" si="183"/>
        <v>0</v>
      </c>
      <c r="ET265" s="50">
        <f t="shared" si="184"/>
        <v>0</v>
      </c>
      <c r="EU265" s="50">
        <f t="shared" si="185"/>
        <v>0</v>
      </c>
      <c r="EV265" s="56">
        <f t="shared" si="225"/>
        <v>0.36539329268292681</v>
      </c>
      <c r="EW265" s="56">
        <f t="shared" si="226"/>
        <v>0</v>
      </c>
      <c r="EX265" s="56">
        <f t="shared" si="230"/>
        <v>7.2191362920618216</v>
      </c>
      <c r="EY265" s="56">
        <f t="shared" si="231"/>
        <v>17.190539604830285</v>
      </c>
      <c r="EZ265" s="56">
        <f t="shared" si="227"/>
        <v>0.36539329268292681</v>
      </c>
      <c r="FA265" s="56"/>
      <c r="FB265" s="56"/>
      <c r="FC265" s="56"/>
      <c r="FD265" s="54"/>
    </row>
    <row r="266" spans="1:160" ht="18" customHeight="1">
      <c r="A266" s="6"/>
      <c r="B266">
        <v>350</v>
      </c>
      <c r="C266" s="57" t="s">
        <v>391</v>
      </c>
      <c r="D266">
        <v>101</v>
      </c>
      <c r="E266" s="171">
        <v>2009</v>
      </c>
      <c r="F266">
        <v>349</v>
      </c>
      <c r="G266" s="144">
        <v>33.005629965000004</v>
      </c>
      <c r="H266" s="144">
        <v>4.3053468150000009</v>
      </c>
      <c r="I266" s="144"/>
      <c r="J266" s="144"/>
      <c r="K266" s="144"/>
      <c r="L266" s="144"/>
      <c r="M266" s="144">
        <v>17.442673710000001</v>
      </c>
      <c r="N266" s="83"/>
      <c r="O266" s="83"/>
      <c r="P266" s="83"/>
      <c r="Q266" s="230">
        <f t="shared" si="181"/>
        <v>54.753650490000005</v>
      </c>
      <c r="R266" s="52">
        <f t="shared" si="186"/>
        <v>0.84891553604100167</v>
      </c>
      <c r="S266" s="52">
        <f t="shared" si="187"/>
        <v>1.6042525093470714</v>
      </c>
      <c r="T266" s="52">
        <f t="shared" si="188"/>
        <v>1.5957995262094533</v>
      </c>
      <c r="U266" s="52">
        <f t="shared" si="189"/>
        <v>9.352896856959865E-2</v>
      </c>
      <c r="V266" s="52">
        <f t="shared" si="190"/>
        <v>1.3001805331327052</v>
      </c>
      <c r="W266" s="52">
        <f t="shared" si="191"/>
        <v>12.938827375569019</v>
      </c>
      <c r="X266" s="52">
        <f t="shared" si="192"/>
        <v>140.78437017629798</v>
      </c>
      <c r="Y266" s="52">
        <f t="shared" si="193"/>
        <v>1.029213687712788</v>
      </c>
      <c r="Z266" s="52">
        <f t="shared" si="194"/>
        <v>1.02</v>
      </c>
      <c r="AA266" s="52">
        <f t="shared" si="195"/>
        <v>1.0207863122872121</v>
      </c>
      <c r="AB266" s="52">
        <f t="shared" si="196"/>
        <v>1.017117225506657</v>
      </c>
      <c r="AC266" s="52">
        <f t="shared" si="197"/>
        <v>0.55064619407625548</v>
      </c>
      <c r="AD266" s="52">
        <f t="shared" si="198"/>
        <v>0.54955699221179</v>
      </c>
      <c r="AE266" s="52">
        <f t="shared" si="199"/>
        <v>0.55568471914318929</v>
      </c>
      <c r="AF266" s="52">
        <f t="shared" si="200"/>
        <v>0.37486177164385809</v>
      </c>
      <c r="AG266" s="52">
        <f t="shared" si="201"/>
        <v>0.36</v>
      </c>
      <c r="AH266" s="52">
        <f t="shared" si="202"/>
        <v>0.36743088582192907</v>
      </c>
      <c r="AI266" s="64" t="s">
        <v>152</v>
      </c>
      <c r="AJ266" s="63"/>
      <c r="AK266" s="66"/>
      <c r="AL266" s="45">
        <f t="shared" si="203"/>
        <v>349</v>
      </c>
      <c r="AM266" s="65"/>
      <c r="AN266" s="145" t="e">
        <f>#REF!</f>
        <v>#REF!</v>
      </c>
      <c r="AO266" s="149"/>
      <c r="AP266" s="183"/>
      <c r="AQ266" s="149"/>
      <c r="AR266" s="147">
        <f t="shared" si="204"/>
        <v>1</v>
      </c>
      <c r="AS266">
        <v>5</v>
      </c>
      <c r="AT266">
        <v>4</v>
      </c>
      <c r="AU266">
        <v>8</v>
      </c>
      <c r="AV266">
        <v>3</v>
      </c>
      <c r="AW266">
        <v>4</v>
      </c>
      <c r="AX266">
        <v>5</v>
      </c>
      <c r="AY266" s="229"/>
      <c r="AZ266" s="229"/>
      <c r="BA266" s="229"/>
      <c r="BB266" s="68"/>
      <c r="BC266">
        <v>44</v>
      </c>
      <c r="BD266">
        <v>16</v>
      </c>
      <c r="BE266">
        <v>5</v>
      </c>
      <c r="BF266" s="57">
        <v>2</v>
      </c>
      <c r="BG266" s="57">
        <v>2</v>
      </c>
      <c r="BH266" s="57">
        <v>3</v>
      </c>
      <c r="BI266" s="57">
        <v>11.3</v>
      </c>
      <c r="BJ266" s="189">
        <f t="shared" si="228"/>
        <v>101</v>
      </c>
      <c r="BK266" s="173">
        <f t="shared" si="229"/>
        <v>349</v>
      </c>
      <c r="BL266" s="90">
        <v>9</v>
      </c>
      <c r="BM266" s="69">
        <v>10</v>
      </c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9"/>
      <c r="BY266" s="69"/>
      <c r="BZ266" s="69"/>
      <c r="CA266" s="101"/>
      <c r="CB266" s="100"/>
      <c r="CC266" s="100"/>
      <c r="CD266" s="100"/>
      <c r="CE266" s="100"/>
      <c r="CF266" s="100"/>
      <c r="CG266" s="100"/>
      <c r="CH266" s="100"/>
      <c r="CI266" s="100"/>
      <c r="CJ266" s="100"/>
      <c r="CK266" s="100"/>
      <c r="CL266" s="100"/>
      <c r="CM266" s="69"/>
      <c r="CN266" s="69"/>
      <c r="CO266" s="69"/>
      <c r="CP266" s="90"/>
      <c r="CQ266" s="90"/>
      <c r="CR266" s="69"/>
      <c r="CS266" s="69"/>
      <c r="CT266" s="69"/>
      <c r="CU266" s="69"/>
      <c r="CV266" s="90"/>
      <c r="CW266" s="69"/>
      <c r="CX266" s="69"/>
      <c r="CY266" s="69"/>
      <c r="CZ266" s="69"/>
      <c r="DA266" s="90"/>
      <c r="DB266" s="69"/>
      <c r="DC266" s="69"/>
      <c r="DD266" s="69"/>
      <c r="DE266" s="69"/>
      <c r="DF266" s="131"/>
      <c r="DG266" s="254">
        <f t="shared" si="205"/>
        <v>350</v>
      </c>
      <c r="DH266" s="254" t="str">
        <f t="shared" si="206"/>
        <v>Thin</v>
      </c>
      <c r="DI266" s="254">
        <f t="shared" si="207"/>
        <v>101</v>
      </c>
      <c r="DJ266" s="254">
        <f t="shared" si="208"/>
        <v>349</v>
      </c>
      <c r="DK266" s="121">
        <f t="shared" si="209"/>
        <v>64.17010037388286</v>
      </c>
      <c r="DL266" s="121">
        <f t="shared" si="210"/>
        <v>33.956621441640067</v>
      </c>
      <c r="DM266" s="121">
        <f t="shared" si="211"/>
        <v>127.66396209675626</v>
      </c>
      <c r="DN266" s="121">
        <f t="shared" si="212"/>
        <v>1.4390045949603252</v>
      </c>
      <c r="DO266" s="121">
        <f t="shared" si="213"/>
        <v>7.1948495293760137</v>
      </c>
      <c r="DP266" s="121">
        <f t="shared" si="214"/>
        <v>15.09461777185718</v>
      </c>
      <c r="DQ266" s="121">
        <f t="shared" si="215"/>
        <v>7.5362874304126235</v>
      </c>
      <c r="DR266" s="121">
        <f t="shared" si="216"/>
        <v>0</v>
      </c>
      <c r="DS266" s="121">
        <f t="shared" si="217"/>
        <v>0</v>
      </c>
      <c r="DT266" s="121">
        <f t="shared" si="218"/>
        <v>0</v>
      </c>
      <c r="DU266" s="121">
        <f t="shared" si="219"/>
        <v>0</v>
      </c>
      <c r="DV266" s="122">
        <f t="shared" si="220"/>
        <v>6.5</v>
      </c>
      <c r="DW266" s="157"/>
      <c r="DX266" s="157">
        <f t="shared" si="221"/>
        <v>350</v>
      </c>
      <c r="DY266" s="157">
        <f t="shared" si="182"/>
        <v>154</v>
      </c>
      <c r="DZ266" s="238" t="e">
        <f>#REF!</f>
        <v>#REF!</v>
      </c>
      <c r="EN266" s="50">
        <f t="shared" si="222"/>
        <v>0.63940853658536589</v>
      </c>
      <c r="EO266" s="50">
        <f t="shared" si="223"/>
        <v>4.4512195121951219</v>
      </c>
      <c r="EP266" s="55">
        <f t="shared" si="224"/>
        <v>7.3780487804878048</v>
      </c>
      <c r="EQ266" s="50">
        <f>4.656*AR266*(((BL266/2.54)^2)+((BM266/2.54)^2)+((BN266/2.54)^2)+((BO266)/2.54^2)+((BP266/2.54)^2)+((BQ266/2.54)^2)+((BR266/2.54)^2)+((BS266/2.54)^2)+((BT266/2.54)^2)+((BU266/2.54)^2)+((BV266/2.54)^2)+((BW266/2.54)^2)+((BX266/2.54)^2)+((BY266/2.54)^2)+((BZ266/2.54)^2))/(BI266*3.28)</f>
        <v>3.5242915294809651</v>
      </c>
      <c r="ER266" s="50">
        <f>3.492*AR266*((CA266/2.54)^2 + (CB266/2.54)^2 + (CC266/2.54)^2 + (CD266/2.54)^2 + (CE266/2.54)^2 + (CF266/2.54)^2 + (CG266/2.54)^2 +(CH266/2.54)^2 +(CI266/2.54)^2 + (CJ266/2.54)^2 +(CK266/2.54)^2 + (CL266/2.54)^2 +(CM266/2.54)^2 + (CN266/2.54)^2 + (CO266/2.54)^2)/(BI266*3.28)</f>
        <v>0</v>
      </c>
      <c r="ES266" s="50">
        <f t="shared" si="183"/>
        <v>0</v>
      </c>
      <c r="ET266" s="50">
        <f t="shared" si="184"/>
        <v>0</v>
      </c>
      <c r="EU266" s="50">
        <f t="shared" si="185"/>
        <v>0</v>
      </c>
      <c r="EV266" s="56">
        <f t="shared" si="225"/>
        <v>12.468676829268293</v>
      </c>
      <c r="EW266" s="56">
        <f t="shared" si="226"/>
        <v>3.5242915294809651</v>
      </c>
      <c r="EX266" s="56">
        <f t="shared" si="230"/>
        <v>28.876545168247286</v>
      </c>
      <c r="EY266" s="56">
        <f t="shared" si="231"/>
        <v>15.28047964873803</v>
      </c>
      <c r="EZ266" s="56">
        <f t="shared" si="227"/>
        <v>15.992968358749259</v>
      </c>
      <c r="FA266" s="56"/>
      <c r="FB266" s="56"/>
      <c r="FC266" s="56"/>
      <c r="FD266" s="54"/>
    </row>
    <row r="267" spans="1:160" ht="18" customHeight="1">
      <c r="A267" s="6"/>
      <c r="B267">
        <v>350</v>
      </c>
      <c r="C267" s="57" t="s">
        <v>391</v>
      </c>
      <c r="D267">
        <v>102</v>
      </c>
      <c r="E267" s="171">
        <v>2009</v>
      </c>
      <c r="F267">
        <v>154</v>
      </c>
      <c r="G267" s="144">
        <v>10.293550574999999</v>
      </c>
      <c r="H267" s="144">
        <v>9.3167682299999992</v>
      </c>
      <c r="I267" s="144"/>
      <c r="J267" s="144"/>
      <c r="K267" s="144"/>
      <c r="L267" s="144">
        <v>17.349485999999999</v>
      </c>
      <c r="M267" s="144"/>
      <c r="N267" s="83"/>
      <c r="O267" s="83"/>
      <c r="P267" s="83"/>
      <c r="Q267" s="230">
        <f t="shared" si="181"/>
        <v>36.959804804999997</v>
      </c>
      <c r="R267" s="52">
        <f t="shared" si="186"/>
        <v>1.0196585308841162</v>
      </c>
      <c r="S267" s="52">
        <f t="shared" si="187"/>
        <v>1.464162726984402</v>
      </c>
      <c r="T267" s="52">
        <f t="shared" si="188"/>
        <v>1.4651632630184828</v>
      </c>
      <c r="U267" s="52">
        <f t="shared" si="189"/>
        <v>7.3132484355933003E-2</v>
      </c>
      <c r="V267" s="52">
        <f t="shared" si="190"/>
        <v>1.3207836935138815</v>
      </c>
      <c r="W267" s="52">
        <f t="shared" si="191"/>
        <v>14.783266184749539</v>
      </c>
      <c r="X267" s="52">
        <f t="shared" si="192"/>
        <v>99.533481729950395</v>
      </c>
      <c r="Y267" s="52">
        <f t="shared" si="193"/>
        <v>1.02747921606211</v>
      </c>
      <c r="Z267" s="52">
        <f t="shared" si="194"/>
        <v>1.02</v>
      </c>
      <c r="AA267" s="52">
        <f t="shared" si="195"/>
        <v>1.0272149337288687</v>
      </c>
      <c r="AB267" s="52">
        <f t="shared" si="196"/>
        <v>1.0366863690623866</v>
      </c>
      <c r="AC267" s="52">
        <f t="shared" si="197"/>
        <v>0.57798375216419107</v>
      </c>
      <c r="AD267" s="52">
        <f t="shared" si="198"/>
        <v>0.5728590485368501</v>
      </c>
      <c r="AE267" s="52">
        <f t="shared" si="199"/>
        <v>0.57434673170617678</v>
      </c>
      <c r="AF267" s="52">
        <f t="shared" si="200"/>
        <v>0.35676950481394731</v>
      </c>
      <c r="AG267" s="52">
        <f t="shared" si="201"/>
        <v>0.36</v>
      </c>
      <c r="AH267" s="52">
        <f t="shared" si="202"/>
        <v>0.35838475240697365</v>
      </c>
      <c r="AI267" s="64" t="s">
        <v>152</v>
      </c>
      <c r="AJ267" s="63"/>
      <c r="AK267" s="66"/>
      <c r="AL267" s="45">
        <f t="shared" si="203"/>
        <v>154</v>
      </c>
      <c r="AM267" s="65"/>
      <c r="AN267" s="145" t="e">
        <f>#REF!</f>
        <v>#REF!</v>
      </c>
      <c r="AO267" s="149"/>
      <c r="AP267" s="183"/>
      <c r="AQ267" s="149"/>
      <c r="AR267" s="147">
        <f t="shared" si="204"/>
        <v>1</v>
      </c>
      <c r="AS267">
        <v>0</v>
      </c>
      <c r="AT267">
        <v>3</v>
      </c>
      <c r="AU267">
        <v>3</v>
      </c>
      <c r="AV267">
        <v>0</v>
      </c>
      <c r="AW267">
        <v>4</v>
      </c>
      <c r="AX267">
        <v>4</v>
      </c>
      <c r="AY267" s="229"/>
      <c r="AZ267" s="229"/>
      <c r="BA267" s="229"/>
      <c r="BB267" s="68"/>
      <c r="BC267">
        <v>18</v>
      </c>
      <c r="BD267">
        <v>7</v>
      </c>
      <c r="BE267">
        <v>3</v>
      </c>
      <c r="BF267" s="57">
        <v>2</v>
      </c>
      <c r="BG267" s="57">
        <v>2</v>
      </c>
      <c r="BH267" s="57">
        <v>3</v>
      </c>
      <c r="BI267" s="57">
        <v>11.3</v>
      </c>
      <c r="BJ267" s="189">
        <f t="shared" si="228"/>
        <v>102</v>
      </c>
      <c r="BK267" s="173">
        <f t="shared" si="229"/>
        <v>154</v>
      </c>
      <c r="BL267" s="90"/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9"/>
      <c r="BY267" s="69"/>
      <c r="BZ267" s="69"/>
      <c r="CA267" s="101"/>
      <c r="CB267" s="100"/>
      <c r="CC267" s="100"/>
      <c r="CD267" s="100"/>
      <c r="CE267" s="100"/>
      <c r="CF267" s="100"/>
      <c r="CG267" s="100"/>
      <c r="CH267" s="100"/>
      <c r="CI267" s="100"/>
      <c r="CJ267" s="100"/>
      <c r="CK267" s="100"/>
      <c r="CL267" s="100"/>
      <c r="CM267" s="69"/>
      <c r="CN267" s="69"/>
      <c r="CO267" s="69"/>
      <c r="CP267" s="90"/>
      <c r="CQ267" s="90"/>
      <c r="CR267" s="69"/>
      <c r="CS267" s="69"/>
      <c r="CT267" s="69"/>
      <c r="CU267" s="69"/>
      <c r="CV267" s="90"/>
      <c r="CW267" s="69"/>
      <c r="CX267" s="69"/>
      <c r="CY267" s="69"/>
      <c r="CZ267" s="69"/>
      <c r="DA267" s="90"/>
      <c r="DB267" s="69"/>
      <c r="DC267" s="69"/>
      <c r="DD267" s="69"/>
      <c r="DE267" s="69"/>
      <c r="DF267" s="131"/>
      <c r="DG267" s="254">
        <f t="shared" si="205"/>
        <v>350</v>
      </c>
      <c r="DH267" s="254" t="str">
        <f t="shared" si="206"/>
        <v>Thin</v>
      </c>
      <c r="DI267" s="254">
        <f t="shared" si="207"/>
        <v>102</v>
      </c>
      <c r="DJ267" s="254">
        <f t="shared" si="208"/>
        <v>154</v>
      </c>
      <c r="DK267" s="121">
        <f t="shared" si="209"/>
        <v>0</v>
      </c>
      <c r="DL267" s="121">
        <f t="shared" si="210"/>
        <v>35.68804858094407</v>
      </c>
      <c r="DM267" s="121">
        <f t="shared" si="211"/>
        <v>51.280714205646902</v>
      </c>
      <c r="DN267" s="121">
        <f t="shared" si="212"/>
        <v>0.48234376809924417</v>
      </c>
      <c r="DO267" s="121">
        <f t="shared" si="213"/>
        <v>3.3332113471012774</v>
      </c>
      <c r="DP267" s="121">
        <f t="shared" si="214"/>
        <v>10.762695049817431</v>
      </c>
      <c r="DQ267" s="121">
        <f t="shared" si="215"/>
        <v>0</v>
      </c>
      <c r="DR267" s="121">
        <f t="shared" si="216"/>
        <v>0</v>
      </c>
      <c r="DS267" s="121">
        <f t="shared" si="217"/>
        <v>0</v>
      </c>
      <c r="DT267" s="121">
        <f t="shared" si="218"/>
        <v>0</v>
      </c>
      <c r="DU267" s="121">
        <f t="shared" si="219"/>
        <v>0</v>
      </c>
      <c r="DV267" s="122">
        <f t="shared" si="220"/>
        <v>3.5</v>
      </c>
      <c r="DW267" s="157"/>
      <c r="DX267" s="157">
        <f t="shared" si="221"/>
        <v>350</v>
      </c>
      <c r="DY267" s="157">
        <f t="shared" si="182"/>
        <v>271</v>
      </c>
      <c r="DZ267" s="238" t="e">
        <f>#REF!</f>
        <v>#REF!</v>
      </c>
      <c r="EN267" s="50">
        <f t="shared" si="222"/>
        <v>0.26157621951219512</v>
      </c>
      <c r="EO267" s="50">
        <f t="shared" si="223"/>
        <v>1.9474085365853659</v>
      </c>
      <c r="EP267" s="55">
        <f t="shared" si="224"/>
        <v>4.4268292682926829</v>
      </c>
      <c r="EQ267" s="50">
        <f>4.656*AR267*(((BL267/2.54)^2)+((BM267/2.54)^2)+((BN267/2.54)^2)+((BO267)/2.54^2)+((BP267/2.54)^2)+((BQ267/2.54)^2)+((BR267/2.54)^2)+((BS267/2.54)^2)+((BT267/2.54)^2)+((BU267/2.54)^2)+((BV267/2.54)^2)+((BW267/2.54)^2)+((BX267/2.54)^2)+((BY267/2.54)^2)+((BZ267/2.54)^2))/(BI267*3.28)</f>
        <v>0</v>
      </c>
      <c r="ER267" s="50">
        <f>3.492*AR267*((CA267/2.54)^2 + (CB267/2.54)^2 + (CC267/2.54)^2 + (CD267/2.54)^2 + (CE267/2.54)^2 + (CF267/2.54)^2 + (CG267/2.54)^2 +(CH267/2.54)^2 +(CI267/2.54)^2 + (CJ267/2.54)^2 +(CK267/2.54)^2 + (CL267/2.54)^2 +(CM267/2.54)^2 + (CN267/2.54)^2 + (CO267/2.54)^2)/(BI267*3.28)</f>
        <v>0</v>
      </c>
      <c r="ES267" s="50">
        <f t="shared" si="183"/>
        <v>0</v>
      </c>
      <c r="ET267" s="50">
        <f t="shared" si="184"/>
        <v>0</v>
      </c>
      <c r="EU267" s="50">
        <f t="shared" si="185"/>
        <v>0</v>
      </c>
      <c r="EV267" s="56">
        <f t="shared" si="225"/>
        <v>6.6358140243902444</v>
      </c>
      <c r="EW267" s="56">
        <f t="shared" si="226"/>
        <v>0</v>
      </c>
      <c r="EX267" s="56">
        <f t="shared" si="230"/>
        <v>0</v>
      </c>
      <c r="EY267" s="56">
        <f t="shared" si="231"/>
        <v>16.059621861424834</v>
      </c>
      <c r="EZ267" s="56">
        <f t="shared" si="227"/>
        <v>6.6358140243902444</v>
      </c>
      <c r="FA267" s="56"/>
      <c r="FB267" s="56"/>
      <c r="FC267" s="56"/>
      <c r="FD267" s="54"/>
    </row>
    <row r="268" spans="1:160" ht="18" customHeight="1">
      <c r="A268" s="6"/>
      <c r="B268">
        <v>350</v>
      </c>
      <c r="C268" s="57" t="s">
        <v>391</v>
      </c>
      <c r="D268">
        <v>102</v>
      </c>
      <c r="E268" s="171">
        <v>2009</v>
      </c>
      <c r="F268">
        <v>271</v>
      </c>
      <c r="G268" s="144">
        <v>10.293550574999999</v>
      </c>
      <c r="H268" s="144">
        <v>9.3167682299999992</v>
      </c>
      <c r="I268" s="144"/>
      <c r="J268" s="144"/>
      <c r="K268" s="144"/>
      <c r="L268" s="144">
        <v>17.349485999999999</v>
      </c>
      <c r="M268" s="144"/>
      <c r="N268" s="83"/>
      <c r="O268" s="83"/>
      <c r="P268" s="83"/>
      <c r="Q268" s="230">
        <f t="shared" si="181"/>
        <v>36.959804804999997</v>
      </c>
      <c r="R268" s="52">
        <f t="shared" si="186"/>
        <v>1.0196585308841162</v>
      </c>
      <c r="S268" s="52">
        <f t="shared" si="187"/>
        <v>1.464162726984402</v>
      </c>
      <c r="T268" s="52">
        <f t="shared" si="188"/>
        <v>1.4651632630184828</v>
      </c>
      <c r="U268" s="52">
        <f t="shared" si="189"/>
        <v>7.3132484355933003E-2</v>
      </c>
      <c r="V268" s="52">
        <f t="shared" si="190"/>
        <v>1.3207836935138815</v>
      </c>
      <c r="W268" s="52">
        <f t="shared" si="191"/>
        <v>14.783266184749539</v>
      </c>
      <c r="X268" s="52">
        <f t="shared" si="192"/>
        <v>99.533481729950395</v>
      </c>
      <c r="Y268" s="52">
        <f t="shared" si="193"/>
        <v>1.02747921606211</v>
      </c>
      <c r="Z268" s="52">
        <f t="shared" si="194"/>
        <v>1.02</v>
      </c>
      <c r="AA268" s="52">
        <f t="shared" si="195"/>
        <v>1.0272149337288687</v>
      </c>
      <c r="AB268" s="52">
        <f t="shared" si="196"/>
        <v>1.0366863690623866</v>
      </c>
      <c r="AC268" s="52">
        <f t="shared" si="197"/>
        <v>0.57798375216419107</v>
      </c>
      <c r="AD268" s="52">
        <f t="shared" si="198"/>
        <v>0.5728590485368501</v>
      </c>
      <c r="AE268" s="52">
        <f t="shared" si="199"/>
        <v>0.57434673170617678</v>
      </c>
      <c r="AF268" s="52">
        <f t="shared" si="200"/>
        <v>0.35676950481394731</v>
      </c>
      <c r="AG268" s="52">
        <f t="shared" si="201"/>
        <v>0.36</v>
      </c>
      <c r="AH268" s="52">
        <f t="shared" si="202"/>
        <v>0.35838475240697365</v>
      </c>
      <c r="AI268" s="64" t="s">
        <v>152</v>
      </c>
      <c r="AJ268" s="63"/>
      <c r="AK268" s="63"/>
      <c r="AL268" s="45">
        <f t="shared" si="203"/>
        <v>271</v>
      </c>
      <c r="AM268" s="65"/>
      <c r="AN268" s="145" t="e">
        <f>#REF!</f>
        <v>#REF!</v>
      </c>
      <c r="AO268" s="149"/>
      <c r="AP268" s="183"/>
      <c r="AQ268" s="149"/>
      <c r="AR268" s="147">
        <f t="shared" si="204"/>
        <v>1</v>
      </c>
      <c r="AS268">
        <v>0</v>
      </c>
      <c r="AT268">
        <v>0</v>
      </c>
      <c r="AU268">
        <v>0</v>
      </c>
      <c r="AV268">
        <v>5</v>
      </c>
      <c r="AW268">
        <v>10</v>
      </c>
      <c r="AX268">
        <v>15</v>
      </c>
      <c r="AY268" s="229"/>
      <c r="AZ268" s="229"/>
      <c r="BA268" s="229"/>
      <c r="BB268" s="63"/>
      <c r="BC268">
        <v>17</v>
      </c>
      <c r="BD268">
        <v>5</v>
      </c>
      <c r="BE268">
        <v>0</v>
      </c>
      <c r="BF268" s="57">
        <v>2</v>
      </c>
      <c r="BG268" s="57">
        <v>2</v>
      </c>
      <c r="BH268" s="57">
        <v>3</v>
      </c>
      <c r="BI268" s="57">
        <v>11.3</v>
      </c>
      <c r="BJ268" s="189">
        <f t="shared" si="228"/>
        <v>102</v>
      </c>
      <c r="BK268" s="173">
        <f t="shared" si="229"/>
        <v>271</v>
      </c>
      <c r="BL268" s="88">
        <v>8</v>
      </c>
      <c r="BM268" s="63">
        <v>52</v>
      </c>
      <c r="BN268" s="63"/>
      <c r="BO268" s="63"/>
      <c r="BP268" s="63"/>
      <c r="BQ268" s="63"/>
      <c r="BR268" s="63"/>
      <c r="BS268" s="63"/>
      <c r="BT268" s="63"/>
      <c r="BU268" s="63"/>
      <c r="BV268" s="63"/>
      <c r="BW268" s="63"/>
      <c r="BX268" s="63"/>
      <c r="BY268" s="63"/>
      <c r="BZ268" s="63"/>
      <c r="CA268" s="95">
        <v>12</v>
      </c>
      <c r="CB268" s="94"/>
      <c r="CC268" s="94"/>
      <c r="CD268" s="94"/>
      <c r="CE268" s="94"/>
      <c r="CF268" s="94"/>
      <c r="CG268" s="94"/>
      <c r="CH268" s="94"/>
      <c r="CI268" s="94"/>
      <c r="CJ268" s="94"/>
      <c r="CK268" s="94"/>
      <c r="CL268" s="94"/>
      <c r="CM268" s="63"/>
      <c r="CN268" s="63"/>
      <c r="CO268" s="63"/>
      <c r="CP268" s="88"/>
      <c r="CQ268" s="88"/>
      <c r="CR268" s="63"/>
      <c r="CS268" s="63"/>
      <c r="CT268" s="63"/>
      <c r="CU268" s="63"/>
      <c r="CV268" s="88"/>
      <c r="CW268" s="63"/>
      <c r="CX268" s="63"/>
      <c r="CY268" s="63"/>
      <c r="CZ268" s="63"/>
      <c r="DA268" s="88"/>
      <c r="DB268" s="63"/>
      <c r="DC268" s="63"/>
      <c r="DD268" s="63"/>
      <c r="DE268" s="63"/>
      <c r="DF268" s="131"/>
      <c r="DG268" s="254">
        <f t="shared" si="205"/>
        <v>350</v>
      </c>
      <c r="DH268" s="254" t="str">
        <f t="shared" si="206"/>
        <v>Thin</v>
      </c>
      <c r="DI268" s="254">
        <f t="shared" si="207"/>
        <v>102</v>
      </c>
      <c r="DJ268" s="254">
        <f t="shared" si="208"/>
        <v>271</v>
      </c>
      <c r="DK268" s="121">
        <f t="shared" si="209"/>
        <v>36.604068174610049</v>
      </c>
      <c r="DL268" s="121">
        <f t="shared" si="210"/>
        <v>50.98292654420581</v>
      </c>
      <c r="DM268" s="121">
        <f t="shared" si="211"/>
        <v>109.88724472638621</v>
      </c>
      <c r="DN268" s="121">
        <f t="shared" si="212"/>
        <v>0.45554689209373062</v>
      </c>
      <c r="DO268" s="121">
        <f t="shared" si="213"/>
        <v>2.3808652479294841</v>
      </c>
      <c r="DP268" s="121">
        <f t="shared" si="214"/>
        <v>0</v>
      </c>
      <c r="DQ268" s="121">
        <f t="shared" si="215"/>
        <v>111.79899918771734</v>
      </c>
      <c r="DR268" s="121">
        <f t="shared" si="216"/>
        <v>5.868797130379428</v>
      </c>
      <c r="DS268" s="121">
        <f t="shared" si="217"/>
        <v>0</v>
      </c>
      <c r="DT268" s="121">
        <f t="shared" si="218"/>
        <v>0</v>
      </c>
      <c r="DU268" s="121">
        <f t="shared" si="219"/>
        <v>0</v>
      </c>
      <c r="DV268" s="122">
        <f t="shared" si="220"/>
        <v>7.5</v>
      </c>
      <c r="DW268" s="157"/>
      <c r="DX268" s="157">
        <f t="shared" si="221"/>
        <v>350</v>
      </c>
      <c r="DY268" s="157">
        <f t="shared" si="182"/>
        <v>126</v>
      </c>
      <c r="DZ268" s="238" t="e">
        <f>#REF!</f>
        <v>#REF!</v>
      </c>
      <c r="EN268" s="50"/>
      <c r="EO268" s="50"/>
      <c r="EP268" s="55"/>
      <c r="EQ268" s="50"/>
      <c r="ER268" s="50"/>
      <c r="ES268" s="50">
        <f t="shared" si="183"/>
        <v>0</v>
      </c>
      <c r="ET268" s="50">
        <f t="shared" si="184"/>
        <v>0</v>
      </c>
      <c r="EU268" s="50">
        <f t="shared" si="185"/>
        <v>0</v>
      </c>
      <c r="EV268" s="56"/>
      <c r="EW268" s="56"/>
      <c r="EX268" s="56">
        <f t="shared" si="230"/>
        <v>16.471830678574523</v>
      </c>
      <c r="EY268" s="56">
        <f t="shared" si="231"/>
        <v>22.942316944892614</v>
      </c>
      <c r="EZ268" s="56"/>
      <c r="FA268" s="56"/>
      <c r="FB268" s="56"/>
      <c r="FC268" s="56"/>
      <c r="FD268" s="54"/>
    </row>
    <row r="269" spans="1:160" ht="18" customHeight="1">
      <c r="A269" s="6"/>
      <c r="B269">
        <v>350</v>
      </c>
      <c r="C269" s="57" t="s">
        <v>391</v>
      </c>
      <c r="D269">
        <v>103</v>
      </c>
      <c r="E269" s="171">
        <v>2009</v>
      </c>
      <c r="F269">
        <v>126</v>
      </c>
      <c r="G269" s="144">
        <v>8.4799638000000002</v>
      </c>
      <c r="H269" s="144">
        <v>21.460446315000002</v>
      </c>
      <c r="I269" s="144"/>
      <c r="J269" s="144">
        <v>0.45963571500000011</v>
      </c>
      <c r="K269" s="144"/>
      <c r="L269" s="144"/>
      <c r="M269" s="144">
        <v>38.439400230000004</v>
      </c>
      <c r="N269" s="83"/>
      <c r="O269" s="83"/>
      <c r="P269" s="83"/>
      <c r="Q269" s="230">
        <f t="shared" si="181"/>
        <v>68.83944606</v>
      </c>
      <c r="R269" s="52">
        <f t="shared" si="186"/>
        <v>0.73185834448578369</v>
      </c>
      <c r="S269" s="52">
        <f t="shared" si="187"/>
        <v>1.69567655127446</v>
      </c>
      <c r="T269" s="52">
        <f t="shared" si="188"/>
        <v>1.6271597900829335</v>
      </c>
      <c r="U269" s="52">
        <f t="shared" si="189"/>
        <v>0.10572022295773251</v>
      </c>
      <c r="V269" s="52">
        <f t="shared" si="190"/>
        <v>1.2705419149584309</v>
      </c>
      <c r="W269" s="52">
        <f t="shared" si="191"/>
        <v>15.595810266871576</v>
      </c>
      <c r="X269" s="52">
        <f t="shared" si="192"/>
        <v>109.08741986493841</v>
      </c>
      <c r="Y269" s="52">
        <f t="shared" si="193"/>
        <v>1.0269493056957932</v>
      </c>
      <c r="Z269" s="52">
        <f t="shared" si="194"/>
        <v>1.0201335384699639</v>
      </c>
      <c r="AA269" s="52">
        <f t="shared" si="195"/>
        <v>1.0231842327741707</v>
      </c>
      <c r="AB269" s="52">
        <f t="shared" si="196"/>
        <v>1.0313047767855616</v>
      </c>
      <c r="AC269" s="52">
        <f t="shared" si="197"/>
        <v>0.57702499974329402</v>
      </c>
      <c r="AD269" s="52">
        <f t="shared" si="198"/>
        <v>0.55708560803387153</v>
      </c>
      <c r="AE269" s="52">
        <f t="shared" si="199"/>
        <v>0.54109554426809703</v>
      </c>
      <c r="AF269" s="52">
        <f t="shared" si="200"/>
        <v>0.43255044273231036</v>
      </c>
      <c r="AG269" s="52">
        <f t="shared" si="201"/>
        <v>0.36</v>
      </c>
      <c r="AH269" s="52">
        <f t="shared" si="202"/>
        <v>0.39627522136615517</v>
      </c>
      <c r="AI269" s="64" t="s">
        <v>152</v>
      </c>
      <c r="AJ269" s="63"/>
      <c r="AK269" s="63"/>
      <c r="AL269" s="45">
        <f t="shared" si="203"/>
        <v>126</v>
      </c>
      <c r="AM269" s="65"/>
      <c r="AN269" s="145" t="e">
        <f>#REF!</f>
        <v>#REF!</v>
      </c>
      <c r="AO269" s="149"/>
      <c r="AP269" s="183"/>
      <c r="AQ269" s="149"/>
      <c r="AR269" s="147">
        <f t="shared" si="204"/>
        <v>1</v>
      </c>
      <c r="AS269">
        <v>2</v>
      </c>
      <c r="AT269">
        <v>5</v>
      </c>
      <c r="AU269">
        <v>5</v>
      </c>
      <c r="AV269">
        <v>0</v>
      </c>
      <c r="AW269">
        <v>4</v>
      </c>
      <c r="AX269">
        <v>4</v>
      </c>
      <c r="AY269" s="229"/>
      <c r="AZ269" s="229"/>
      <c r="BA269" s="229"/>
      <c r="BB269" s="63"/>
      <c r="BC269">
        <v>6</v>
      </c>
      <c r="BD269">
        <v>4</v>
      </c>
      <c r="BE269">
        <v>1</v>
      </c>
      <c r="BF269" s="57">
        <v>2</v>
      </c>
      <c r="BG269" s="57">
        <v>2</v>
      </c>
      <c r="BH269" s="57">
        <v>3</v>
      </c>
      <c r="BI269" s="57">
        <v>11.3</v>
      </c>
      <c r="BJ269" s="189">
        <f t="shared" si="228"/>
        <v>103</v>
      </c>
      <c r="BK269" s="173">
        <f t="shared" si="229"/>
        <v>126</v>
      </c>
      <c r="BL269" s="88">
        <v>8</v>
      </c>
      <c r="BM269" s="63">
        <v>22</v>
      </c>
      <c r="BN269" s="63">
        <v>35</v>
      </c>
      <c r="BO269" s="63"/>
      <c r="BP269" s="63"/>
      <c r="BQ269" s="63"/>
      <c r="BR269" s="63"/>
      <c r="BS269" s="63"/>
      <c r="BT269" s="63"/>
      <c r="BU269" s="63"/>
      <c r="BV269" s="63"/>
      <c r="BW269" s="63"/>
      <c r="BX269" s="63"/>
      <c r="BY269" s="63"/>
      <c r="BZ269" s="63"/>
      <c r="CA269" s="95"/>
      <c r="CB269" s="94"/>
      <c r="CC269" s="94"/>
      <c r="CD269" s="94"/>
      <c r="CE269" s="94"/>
      <c r="CF269" s="94"/>
      <c r="CG269" s="94"/>
      <c r="CH269" s="94"/>
      <c r="CI269" s="94"/>
      <c r="CJ269" s="94"/>
      <c r="CK269" s="94"/>
      <c r="CL269" s="94"/>
      <c r="CM269" s="63"/>
      <c r="CN269" s="63"/>
      <c r="CO269" s="63"/>
      <c r="CP269" s="88"/>
      <c r="CQ269" s="88"/>
      <c r="CR269" s="63"/>
      <c r="CS269" s="63"/>
      <c r="CT269" s="63"/>
      <c r="CU269" s="63"/>
      <c r="CV269" s="88"/>
      <c r="CW269" s="63"/>
      <c r="CX269" s="63"/>
      <c r="CY269" s="63"/>
      <c r="CZ269" s="63"/>
      <c r="DA269" s="88"/>
      <c r="DB269" s="63"/>
      <c r="DC269" s="63"/>
      <c r="DD269" s="63"/>
      <c r="DE269" s="63"/>
      <c r="DF269" s="131"/>
      <c r="DG269" s="254">
        <f t="shared" si="205"/>
        <v>350</v>
      </c>
      <c r="DH269" s="254" t="str">
        <f t="shared" si="206"/>
        <v>Thin</v>
      </c>
      <c r="DI269" s="254">
        <f t="shared" si="207"/>
        <v>103</v>
      </c>
      <c r="DJ269" s="254">
        <f t="shared" si="208"/>
        <v>126</v>
      </c>
      <c r="DK269" s="121">
        <f t="shared" si="209"/>
        <v>16.9567655127446</v>
      </c>
      <c r="DL269" s="121">
        <f t="shared" si="210"/>
        <v>32.933625501860263</v>
      </c>
      <c r="DM269" s="121">
        <f t="shared" si="211"/>
        <v>89.493788454561354</v>
      </c>
      <c r="DN269" s="121">
        <f t="shared" si="212"/>
        <v>0.23191995595880113</v>
      </c>
      <c r="DO269" s="121">
        <f t="shared" si="213"/>
        <v>1.7820222286806198</v>
      </c>
      <c r="DP269" s="121">
        <f t="shared" si="214"/>
        <v>3.5516457757340159</v>
      </c>
      <c r="DQ269" s="121">
        <f t="shared" si="215"/>
        <v>86.371257372375638</v>
      </c>
      <c r="DR269" s="121">
        <f t="shared" si="216"/>
        <v>0</v>
      </c>
      <c r="DS269" s="121">
        <f t="shared" si="217"/>
        <v>0</v>
      </c>
      <c r="DT269" s="121">
        <f t="shared" si="218"/>
        <v>0</v>
      </c>
      <c r="DU269" s="121">
        <f t="shared" si="219"/>
        <v>0</v>
      </c>
      <c r="DV269" s="122">
        <f t="shared" si="220"/>
        <v>4.5</v>
      </c>
      <c r="DW269" s="157"/>
      <c r="DX269" s="157">
        <f t="shared" si="221"/>
        <v>350</v>
      </c>
      <c r="DY269" s="157">
        <f t="shared" si="182"/>
        <v>215</v>
      </c>
      <c r="DZ269" s="238" t="e">
        <f>#REF!</f>
        <v>#REF!</v>
      </c>
      <c r="EN269" s="50">
        <f t="shared" si="222"/>
        <v>8.7192073170731701E-2</v>
      </c>
      <c r="EO269" s="50">
        <f t="shared" si="223"/>
        <v>1.1128048780487805</v>
      </c>
      <c r="EP269" s="55">
        <f t="shared" si="224"/>
        <v>1.475609756097561</v>
      </c>
      <c r="EQ269" s="50">
        <f t="shared" ref="EQ269:EQ275" si="233">4.656*AR269*(((BL269/2.54)^2)+((BM269/2.54)^2)+((BN269/2.54)^2)+((BO269)/2.54^2)+((BP269/2.54)^2)+((BQ269/2.54)^2)+((BR269/2.54)^2)+((BS269/2.54)^2)+((BT269/2.54)^2)+((BU269/2.54)^2)+((BV269/2.54)^2)+((BW269/2.54)^2)+((BX269/2.54)^2)+((BY269/2.54)^2)+((BZ269/2.54)^2))/(BI269*3.28)</f>
        <v>34.522480009777638</v>
      </c>
      <c r="ER269" s="50">
        <f>3.492*AR269*((CA269/2.54)^2 + (CB269/2.54)^2 + (CC269/2.54)^2 + (CD269/2.54)^2 + (CE269/2.54)^2 + (CF269/2.54)^2 + (CG269/2.54)^2 +(CH269/2.54)^2 +(CI269/2.54)^2 + (CJ269/2.54)^2 +(CK269/2.54)^2 + (CL269/2.54)^2 +(CM269/2.54)^2 + (CN269/2.54)^2 + (CO269/2.54)^2)/(BI269*3.28)</f>
        <v>0</v>
      </c>
      <c r="ES269" s="50">
        <f t="shared" si="183"/>
        <v>0</v>
      </c>
      <c r="ET269" s="50">
        <f t="shared" si="184"/>
        <v>0</v>
      </c>
      <c r="EU269" s="50">
        <f t="shared" si="185"/>
        <v>0</v>
      </c>
      <c r="EV269" s="56">
        <f t="shared" si="225"/>
        <v>2.6756067073170731</v>
      </c>
      <c r="EW269" s="56">
        <f t="shared" si="226"/>
        <v>34.522480009777638</v>
      </c>
      <c r="EX269" s="56">
        <f t="shared" si="230"/>
        <v>7.63054448073507</v>
      </c>
      <c r="EY269" s="56">
        <f t="shared" si="231"/>
        <v>14.820131475837119</v>
      </c>
      <c r="EZ269" s="56">
        <f t="shared" si="227"/>
        <v>37.198086717094711</v>
      </c>
      <c r="FA269" s="56"/>
      <c r="FB269" s="56"/>
      <c r="FC269" s="56"/>
      <c r="FD269" s="54"/>
    </row>
    <row r="270" spans="1:160" ht="18" customHeight="1">
      <c r="A270" s="6"/>
      <c r="B270">
        <v>350</v>
      </c>
      <c r="C270" s="57" t="s">
        <v>391</v>
      </c>
      <c r="D270">
        <v>103</v>
      </c>
      <c r="E270" s="171">
        <v>2009</v>
      </c>
      <c r="F270">
        <v>215</v>
      </c>
      <c r="G270" s="144">
        <v>8.4799638000000002</v>
      </c>
      <c r="H270" s="144">
        <v>21.460446315000002</v>
      </c>
      <c r="I270" s="144"/>
      <c r="J270" s="144">
        <v>0.45963571500000011</v>
      </c>
      <c r="K270" s="144"/>
      <c r="L270" s="144"/>
      <c r="M270" s="144">
        <v>38.439400230000004</v>
      </c>
      <c r="N270" s="83"/>
      <c r="O270" s="83"/>
      <c r="P270" s="83"/>
      <c r="Q270" s="230">
        <f t="shared" si="181"/>
        <v>68.83944606</v>
      </c>
      <c r="R270" s="52">
        <f t="shared" si="186"/>
        <v>0.73185834448578369</v>
      </c>
      <c r="S270" s="52">
        <f t="shared" si="187"/>
        <v>1.69567655127446</v>
      </c>
      <c r="T270" s="52">
        <f t="shared" si="188"/>
        <v>1.6271597900829335</v>
      </c>
      <c r="U270" s="52">
        <f t="shared" si="189"/>
        <v>0.10572022295773251</v>
      </c>
      <c r="V270" s="52">
        <f t="shared" si="190"/>
        <v>1.2705419149584309</v>
      </c>
      <c r="W270" s="52">
        <f t="shared" si="191"/>
        <v>15.595810266871576</v>
      </c>
      <c r="X270" s="52">
        <f t="shared" si="192"/>
        <v>109.08741986493841</v>
      </c>
      <c r="Y270" s="52">
        <f t="shared" si="193"/>
        <v>1.0269493056957932</v>
      </c>
      <c r="Z270" s="52">
        <f t="shared" si="194"/>
        <v>1.0201335384699639</v>
      </c>
      <c r="AA270" s="52">
        <f t="shared" si="195"/>
        <v>1.0231842327741707</v>
      </c>
      <c r="AB270" s="52">
        <f t="shared" si="196"/>
        <v>1.0313047767855616</v>
      </c>
      <c r="AC270" s="52">
        <f t="shared" si="197"/>
        <v>0.57702499974329402</v>
      </c>
      <c r="AD270" s="52">
        <f t="shared" si="198"/>
        <v>0.55708560803387153</v>
      </c>
      <c r="AE270" s="52">
        <f t="shared" si="199"/>
        <v>0.54109554426809703</v>
      </c>
      <c r="AF270" s="52">
        <f t="shared" si="200"/>
        <v>0.43255044273231036</v>
      </c>
      <c r="AG270" s="52">
        <f t="shared" si="201"/>
        <v>0.36</v>
      </c>
      <c r="AH270" s="52">
        <f t="shared" si="202"/>
        <v>0.39627522136615517</v>
      </c>
      <c r="AI270" s="64" t="s">
        <v>152</v>
      </c>
      <c r="AJ270" s="63"/>
      <c r="AK270" s="63"/>
      <c r="AL270" s="45">
        <f t="shared" si="203"/>
        <v>215</v>
      </c>
      <c r="AM270" s="65"/>
      <c r="AN270" s="145" t="e">
        <f>#REF!</f>
        <v>#REF!</v>
      </c>
      <c r="AO270" s="149"/>
      <c r="AP270" s="183"/>
      <c r="AQ270" s="149"/>
      <c r="AR270" s="147">
        <f t="shared" si="204"/>
        <v>1</v>
      </c>
      <c r="AS270">
        <v>6</v>
      </c>
      <c r="AT270">
        <v>2</v>
      </c>
      <c r="AU270">
        <v>38</v>
      </c>
      <c r="AV270">
        <v>1</v>
      </c>
      <c r="AW270">
        <v>1</v>
      </c>
      <c r="AX270">
        <v>1</v>
      </c>
      <c r="AY270" s="229"/>
      <c r="AZ270" s="229"/>
      <c r="BA270" s="229"/>
      <c r="BB270" s="63"/>
      <c r="BC270">
        <v>21</v>
      </c>
      <c r="BD270">
        <v>7</v>
      </c>
      <c r="BE270">
        <v>0</v>
      </c>
      <c r="BF270" s="57">
        <v>2</v>
      </c>
      <c r="BG270" s="57">
        <v>2</v>
      </c>
      <c r="BH270" s="57">
        <v>3</v>
      </c>
      <c r="BI270" s="57">
        <v>11.3</v>
      </c>
      <c r="BJ270" s="189">
        <f t="shared" si="228"/>
        <v>103</v>
      </c>
      <c r="BK270" s="173">
        <f t="shared" si="229"/>
        <v>215</v>
      </c>
      <c r="BL270" s="88">
        <v>13</v>
      </c>
      <c r="BM270" s="63">
        <v>13</v>
      </c>
      <c r="BN270" s="63"/>
      <c r="BO270" s="63"/>
      <c r="BP270" s="63"/>
      <c r="BQ270" s="63"/>
      <c r="BR270" s="63"/>
      <c r="BS270" s="63"/>
      <c r="BT270" s="63"/>
      <c r="BU270" s="63"/>
      <c r="BV270" s="63"/>
      <c r="BW270" s="63"/>
      <c r="BX270" s="63"/>
      <c r="BY270" s="63"/>
      <c r="BZ270" s="63"/>
      <c r="CA270" s="95"/>
      <c r="CB270" s="94"/>
      <c r="CC270" s="94"/>
      <c r="CD270" s="94"/>
      <c r="CE270" s="94"/>
      <c r="CF270" s="94"/>
      <c r="CG270" s="94"/>
      <c r="CH270" s="94"/>
      <c r="CI270" s="94"/>
      <c r="CJ270" s="94"/>
      <c r="CK270" s="94"/>
      <c r="CL270" s="94"/>
      <c r="CM270" s="63"/>
      <c r="CN270" s="63"/>
      <c r="CO270" s="63"/>
      <c r="CP270" s="88"/>
      <c r="CQ270" s="88"/>
      <c r="CR270" s="63"/>
      <c r="CS270" s="63"/>
      <c r="CT270" s="63"/>
      <c r="CU270" s="63"/>
      <c r="CV270" s="88"/>
      <c r="CW270" s="63"/>
      <c r="CX270" s="63"/>
      <c r="CY270" s="63"/>
      <c r="CZ270" s="63"/>
      <c r="DA270" s="88"/>
      <c r="DB270" s="63"/>
      <c r="DC270" s="63"/>
      <c r="DD270" s="63"/>
      <c r="DE270" s="63"/>
      <c r="DF270" s="131"/>
      <c r="DG270" s="254">
        <f t="shared" si="205"/>
        <v>350</v>
      </c>
      <c r="DH270" s="254" t="str">
        <f t="shared" si="206"/>
        <v>Thin</v>
      </c>
      <c r="DI270" s="254">
        <f t="shared" si="207"/>
        <v>103</v>
      </c>
      <c r="DJ270" s="254">
        <f t="shared" si="208"/>
        <v>215</v>
      </c>
      <c r="DK270" s="121">
        <f t="shared" si="209"/>
        <v>59.3486792946061</v>
      </c>
      <c r="DL270" s="121">
        <f t="shared" si="210"/>
        <v>10.977875167286754</v>
      </c>
      <c r="DM270" s="121">
        <f t="shared" si="211"/>
        <v>81.357989504146673</v>
      </c>
      <c r="DN270" s="121">
        <f t="shared" si="212"/>
        <v>0.81171984585580392</v>
      </c>
      <c r="DO270" s="121">
        <f t="shared" si="213"/>
        <v>3.1185389001910844</v>
      </c>
      <c r="DP270" s="121">
        <f t="shared" si="214"/>
        <v>0</v>
      </c>
      <c r="DQ270" s="121">
        <f t="shared" si="215"/>
        <v>16.465586571834724</v>
      </c>
      <c r="DR270" s="121">
        <f t="shared" si="216"/>
        <v>0</v>
      </c>
      <c r="DS270" s="121">
        <f t="shared" si="217"/>
        <v>0</v>
      </c>
      <c r="DT270" s="121">
        <f t="shared" si="218"/>
        <v>0</v>
      </c>
      <c r="DU270" s="121">
        <f t="shared" si="219"/>
        <v>0</v>
      </c>
      <c r="DV270" s="122">
        <f t="shared" si="220"/>
        <v>19.5</v>
      </c>
      <c r="DW270" s="157"/>
      <c r="DX270" s="157">
        <f t="shared" si="221"/>
        <v>350</v>
      </c>
      <c r="DY270" s="157">
        <f t="shared" si="182"/>
        <v>72</v>
      </c>
      <c r="DZ270" s="238" t="e">
        <f>#REF!</f>
        <v>#REF!</v>
      </c>
      <c r="EN270" s="50">
        <f t="shared" si="222"/>
        <v>0.30517225609756093</v>
      </c>
      <c r="EO270" s="50">
        <f t="shared" si="223"/>
        <v>1.9474085365853659</v>
      </c>
      <c r="EP270" s="55">
        <f t="shared" si="224"/>
        <v>0</v>
      </c>
      <c r="EQ270" s="50">
        <f t="shared" si="233"/>
        <v>6.5812736848871056</v>
      </c>
      <c r="ER270" s="50">
        <f>3.492*AR270*((CA270/2.54)^2 + (CB270/2.54)^2 + (CC270/2.54)^2 + (CD270/2.54)^2 + (CE270/2.54)^2 + (CF270/2.54)^2 + (CG270/2.54)^2 +(CH270/2.54)^2 +(CI270/2.54)^2 + (CJ270/2.54)^2 +(CK270/2.54)^2 + (CL270/2.54)^2 +(CM270/2.54)^2 + (CN270/2.54)^2 + (CO270/2.54)^2)/(BI270*3.28)</f>
        <v>0</v>
      </c>
      <c r="ES270" s="50">
        <f t="shared" si="183"/>
        <v>0</v>
      </c>
      <c r="ET270" s="50">
        <f t="shared" si="184"/>
        <v>0</v>
      </c>
      <c r="EU270" s="50">
        <f t="shared" si="185"/>
        <v>0</v>
      </c>
      <c r="EV270" s="56">
        <f t="shared" si="225"/>
        <v>2.2525807926829269</v>
      </c>
      <c r="EW270" s="56">
        <f t="shared" si="226"/>
        <v>6.5812736848871056</v>
      </c>
      <c r="EX270" s="56">
        <f t="shared" si="230"/>
        <v>26.706905682572746</v>
      </c>
      <c r="EY270" s="56">
        <f t="shared" si="231"/>
        <v>4.94004382527904</v>
      </c>
      <c r="EZ270" s="56">
        <f t="shared" si="227"/>
        <v>8.8338544775700321</v>
      </c>
      <c r="FA270" s="56"/>
      <c r="FB270" s="56"/>
      <c r="FC270" s="56"/>
      <c r="FD270" s="54"/>
    </row>
    <row r="271" spans="1:160" ht="18" customHeight="1">
      <c r="A271" s="6"/>
      <c r="B271">
        <v>350</v>
      </c>
      <c r="C271" s="57" t="s">
        <v>391</v>
      </c>
      <c r="D271">
        <v>104</v>
      </c>
      <c r="E271" s="171">
        <v>2009</v>
      </c>
      <c r="F271">
        <v>72</v>
      </c>
      <c r="G271" s="144">
        <v>7.9810384500000007</v>
      </c>
      <c r="H271" s="144">
        <v>9.2034153750000023</v>
      </c>
      <c r="I271" s="144"/>
      <c r="J271" s="144"/>
      <c r="K271" s="144"/>
      <c r="L271" s="144">
        <v>22.469685315</v>
      </c>
      <c r="M271" s="144">
        <v>23.61246195</v>
      </c>
      <c r="N271" s="83"/>
      <c r="O271" s="83"/>
      <c r="P271" s="83"/>
      <c r="Q271" s="230">
        <f t="shared" si="181"/>
        <v>63.266601089999995</v>
      </c>
      <c r="R271" s="52">
        <f t="shared" si="186"/>
        <v>0.76041354146041107</v>
      </c>
      <c r="S271" s="52">
        <f t="shared" si="187"/>
        <v>1.5567496714910058</v>
      </c>
      <c r="T271" s="52">
        <f t="shared" si="188"/>
        <v>1.5064118298618248</v>
      </c>
      <c r="U271" s="52">
        <f t="shared" si="189"/>
        <v>8.9280393056278856E-2</v>
      </c>
      <c r="V271" s="52">
        <f t="shared" si="190"/>
        <v>1.3097367396886661</v>
      </c>
      <c r="W271" s="52">
        <f t="shared" si="191"/>
        <v>14.346148881455584</v>
      </c>
      <c r="X271" s="52">
        <f t="shared" si="192"/>
        <v>101.48721766692509</v>
      </c>
      <c r="Y271" s="52">
        <f t="shared" si="193"/>
        <v>1.0285452963781148</v>
      </c>
      <c r="Z271" s="52">
        <f t="shared" si="194"/>
        <v>1.0200000000000002</v>
      </c>
      <c r="AA271" s="52">
        <f t="shared" si="195"/>
        <v>1.0250062908618949</v>
      </c>
      <c r="AB271" s="52">
        <f t="shared" si="196"/>
        <v>1.0316604958080577</v>
      </c>
      <c r="AC271" s="52">
        <f t="shared" si="197"/>
        <v>0.58225041230439212</v>
      </c>
      <c r="AD271" s="52">
        <f t="shared" si="198"/>
        <v>0.57605775861587394</v>
      </c>
      <c r="AE271" s="52">
        <f t="shared" si="199"/>
        <v>0.55926490332183587</v>
      </c>
      <c r="AF271" s="52">
        <f t="shared" si="200"/>
        <v>0.39973033399604119</v>
      </c>
      <c r="AG271" s="52">
        <f t="shared" si="201"/>
        <v>0.36000000000000004</v>
      </c>
      <c r="AH271" s="52">
        <f t="shared" si="202"/>
        <v>0.37986516699802064</v>
      </c>
      <c r="AI271" s="64" t="s">
        <v>152</v>
      </c>
      <c r="AJ271" s="63"/>
      <c r="AK271" s="63"/>
      <c r="AL271" s="45">
        <f t="shared" si="203"/>
        <v>72</v>
      </c>
      <c r="AM271" s="65"/>
      <c r="AN271" s="145" t="e">
        <f>#REF!</f>
        <v>#REF!</v>
      </c>
      <c r="AO271" s="149"/>
      <c r="AP271" s="183"/>
      <c r="AQ271" s="149"/>
      <c r="AR271" s="147">
        <f t="shared" si="204"/>
        <v>1</v>
      </c>
      <c r="AS271">
        <v>2</v>
      </c>
      <c r="AT271">
        <v>5</v>
      </c>
      <c r="AU271">
        <v>18</v>
      </c>
      <c r="AV271">
        <v>0</v>
      </c>
      <c r="AW271">
        <v>3</v>
      </c>
      <c r="AX271">
        <v>3</v>
      </c>
      <c r="AY271" s="229"/>
      <c r="AZ271" s="229"/>
      <c r="BA271" s="229"/>
      <c r="BB271" s="63"/>
      <c r="BC271">
        <v>6</v>
      </c>
      <c r="BD271">
        <v>7</v>
      </c>
      <c r="BE271">
        <v>2</v>
      </c>
      <c r="BF271" s="57">
        <v>2</v>
      </c>
      <c r="BG271" s="57">
        <v>2</v>
      </c>
      <c r="BH271" s="57">
        <v>3</v>
      </c>
      <c r="BI271" s="57">
        <v>11.3</v>
      </c>
      <c r="BJ271" s="189">
        <f t="shared" si="228"/>
        <v>104</v>
      </c>
      <c r="BK271" s="173">
        <f t="shared" si="229"/>
        <v>72</v>
      </c>
      <c r="BL271" s="88">
        <v>11</v>
      </c>
      <c r="BM271" s="63"/>
      <c r="BN271" s="63"/>
      <c r="BO271" s="63"/>
      <c r="BP271" s="63"/>
      <c r="BQ271" s="63"/>
      <c r="BR271" s="63"/>
      <c r="BS271" s="63"/>
      <c r="BT271" s="63"/>
      <c r="BU271" s="63"/>
      <c r="BV271" s="63"/>
      <c r="BW271" s="63"/>
      <c r="BX271" s="63"/>
      <c r="BY271" s="63"/>
      <c r="BZ271" s="63"/>
      <c r="CA271" s="95"/>
      <c r="CB271" s="94"/>
      <c r="CC271" s="94"/>
      <c r="CD271" s="94"/>
      <c r="CE271" s="94"/>
      <c r="CF271" s="94"/>
      <c r="CG271" s="94"/>
      <c r="CH271" s="94"/>
      <c r="CI271" s="94"/>
      <c r="CJ271" s="94"/>
      <c r="CK271" s="94"/>
      <c r="CL271" s="94"/>
      <c r="CM271" s="63"/>
      <c r="CN271" s="63"/>
      <c r="CO271" s="63"/>
      <c r="CP271" s="88"/>
      <c r="CQ271" s="88"/>
      <c r="CR271" s="63"/>
      <c r="CS271" s="63"/>
      <c r="CT271" s="63"/>
      <c r="CU271" s="63"/>
      <c r="CV271" s="88"/>
      <c r="CW271" s="63"/>
      <c r="CX271" s="63"/>
      <c r="CY271" s="63"/>
      <c r="CZ271" s="63"/>
      <c r="DA271" s="88"/>
      <c r="DB271" s="63"/>
      <c r="DC271" s="63"/>
      <c r="DD271" s="63"/>
      <c r="DE271" s="63"/>
      <c r="DF271" s="131"/>
      <c r="DG271" s="254">
        <f t="shared" si="205"/>
        <v>350</v>
      </c>
      <c r="DH271" s="254" t="str">
        <f t="shared" si="206"/>
        <v>Thin</v>
      </c>
      <c r="DI271" s="254">
        <f t="shared" si="207"/>
        <v>104</v>
      </c>
      <c r="DJ271" s="254">
        <f t="shared" si="208"/>
        <v>72</v>
      </c>
      <c r="DK271" s="121">
        <f t="shared" si="209"/>
        <v>15.567496714910058</v>
      </c>
      <c r="DL271" s="121">
        <f t="shared" si="210"/>
        <v>30.416541658416442</v>
      </c>
      <c r="DM271" s="121">
        <f t="shared" si="211"/>
        <v>75.320591493091229</v>
      </c>
      <c r="DN271" s="121">
        <f t="shared" si="212"/>
        <v>0.19793643098944225</v>
      </c>
      <c r="DO271" s="121">
        <f t="shared" si="213"/>
        <v>3.3237887708016824</v>
      </c>
      <c r="DP271" s="121">
        <f t="shared" si="214"/>
        <v>6.7655534747693968</v>
      </c>
      <c r="DQ271" s="121">
        <f t="shared" si="215"/>
        <v>5.4491152559038385</v>
      </c>
      <c r="DR271" s="121">
        <f t="shared" si="216"/>
        <v>0</v>
      </c>
      <c r="DS271" s="121">
        <f t="shared" si="217"/>
        <v>0</v>
      </c>
      <c r="DT271" s="121">
        <f t="shared" si="218"/>
        <v>0</v>
      </c>
      <c r="DU271" s="121">
        <f t="shared" si="219"/>
        <v>0</v>
      </c>
      <c r="DV271" s="122">
        <f t="shared" si="220"/>
        <v>10.5</v>
      </c>
      <c r="DW271" s="157"/>
      <c r="DX271" s="157">
        <f t="shared" si="221"/>
        <v>350</v>
      </c>
      <c r="DY271" s="157">
        <f t="shared" si="182"/>
        <v>250</v>
      </c>
      <c r="DZ271" s="238" t="e">
        <f>#REF!</f>
        <v>#REF!</v>
      </c>
      <c r="EN271" s="50">
        <f t="shared" si="222"/>
        <v>8.7192073170731701E-2</v>
      </c>
      <c r="EO271" s="50">
        <f t="shared" si="223"/>
        <v>1.9474085365853659</v>
      </c>
      <c r="EP271" s="55">
        <f t="shared" si="224"/>
        <v>2.9512195121951219</v>
      </c>
      <c r="EQ271" s="50">
        <f t="shared" si="233"/>
        <v>2.3560180942939053</v>
      </c>
      <c r="ER271" s="50">
        <f>3.492*AR271*((CA271/2.54)^2 + (CB271/2.54)^2 + (CC271/2.54)^2 + (CD271/2.54)^2 + (CE271/2.54)^2 + (CF271/2.54)^2 + (CG271/2.54)^2 +(CH271/2.54)^2 +(CI271/2.54)^2 + (CJ271/2.54)^2 +(CK271/2.54)^2 + (CL271/2.54)^2 +(CM271/2.54)^2 + (CN271/2.54)^2 + (CO271/2.54)^2)/(BI271*3.28)</f>
        <v>0</v>
      </c>
      <c r="ES271" s="50">
        <f t="shared" si="183"/>
        <v>0</v>
      </c>
      <c r="ET271" s="50">
        <f t="shared" si="184"/>
        <v>0</v>
      </c>
      <c r="EU271" s="50">
        <f t="shared" si="185"/>
        <v>0</v>
      </c>
      <c r="EV271" s="56">
        <f t="shared" si="225"/>
        <v>4.9858201219512193</v>
      </c>
      <c r="EW271" s="56">
        <f t="shared" si="226"/>
        <v>2.3560180942939053</v>
      </c>
      <c r="EX271" s="56">
        <f t="shared" si="230"/>
        <v>7.0053735217095268</v>
      </c>
      <c r="EY271" s="56">
        <f t="shared" si="231"/>
        <v>13.6874437462874</v>
      </c>
      <c r="EZ271" s="56">
        <f t="shared" si="227"/>
        <v>7.3418382162451241</v>
      </c>
      <c r="FA271" s="56"/>
      <c r="FB271" s="56"/>
      <c r="FC271" s="56"/>
      <c r="FD271" s="54"/>
    </row>
    <row r="272" spans="1:160" ht="18" customHeight="1">
      <c r="A272" s="6"/>
      <c r="B272">
        <v>350</v>
      </c>
      <c r="C272" s="57" t="s">
        <v>391</v>
      </c>
      <c r="D272">
        <v>104</v>
      </c>
      <c r="E272" s="171">
        <v>2009</v>
      </c>
      <c r="F272">
        <v>250</v>
      </c>
      <c r="G272" s="144">
        <v>7.9810384500000007</v>
      </c>
      <c r="H272" s="144">
        <v>9.2034153750000023</v>
      </c>
      <c r="I272" s="144"/>
      <c r="J272" s="144"/>
      <c r="K272" s="144"/>
      <c r="L272" s="144">
        <v>22.469685315</v>
      </c>
      <c r="M272" s="144">
        <v>23.61246195</v>
      </c>
      <c r="N272" s="83"/>
      <c r="O272" s="83"/>
      <c r="P272" s="83"/>
      <c r="Q272" s="230">
        <f t="shared" si="181"/>
        <v>63.266601089999995</v>
      </c>
      <c r="R272" s="52">
        <f t="shared" si="186"/>
        <v>0.76041354146041107</v>
      </c>
      <c r="S272" s="52">
        <f t="shared" si="187"/>
        <v>1.5567496714910058</v>
      </c>
      <c r="T272" s="52">
        <f t="shared" si="188"/>
        <v>1.5064118298618248</v>
      </c>
      <c r="U272" s="52">
        <f t="shared" si="189"/>
        <v>8.9280393056278856E-2</v>
      </c>
      <c r="V272" s="52">
        <f t="shared" si="190"/>
        <v>1.3097367396886661</v>
      </c>
      <c r="W272" s="52">
        <f t="shared" si="191"/>
        <v>14.346148881455584</v>
      </c>
      <c r="X272" s="52">
        <f t="shared" si="192"/>
        <v>101.48721766692509</v>
      </c>
      <c r="Y272" s="52">
        <f t="shared" si="193"/>
        <v>1.0285452963781148</v>
      </c>
      <c r="Z272" s="52">
        <f t="shared" si="194"/>
        <v>1.0200000000000002</v>
      </c>
      <c r="AA272" s="52">
        <f t="shared" si="195"/>
        <v>1.0250062908618949</v>
      </c>
      <c r="AB272" s="52">
        <f t="shared" si="196"/>
        <v>1.0316604958080577</v>
      </c>
      <c r="AC272" s="52">
        <f t="shared" si="197"/>
        <v>0.58225041230439212</v>
      </c>
      <c r="AD272" s="52">
        <f t="shared" si="198"/>
        <v>0.57605775861587394</v>
      </c>
      <c r="AE272" s="52">
        <f t="shared" si="199"/>
        <v>0.55926490332183587</v>
      </c>
      <c r="AF272" s="52">
        <f t="shared" si="200"/>
        <v>0.39973033399604119</v>
      </c>
      <c r="AG272" s="52">
        <f t="shared" si="201"/>
        <v>0.36000000000000004</v>
      </c>
      <c r="AH272" s="52">
        <f t="shared" si="202"/>
        <v>0.37986516699802064</v>
      </c>
      <c r="AI272" s="64" t="s">
        <v>152</v>
      </c>
      <c r="AJ272" s="63"/>
      <c r="AK272" s="63"/>
      <c r="AL272" s="45">
        <f t="shared" si="203"/>
        <v>250</v>
      </c>
      <c r="AM272" s="65"/>
      <c r="AN272" s="145" t="e">
        <f>#REF!</f>
        <v>#REF!</v>
      </c>
      <c r="AO272" s="149"/>
      <c r="AP272" s="183"/>
      <c r="AQ272" s="149"/>
      <c r="AR272" s="147">
        <f t="shared" si="204"/>
        <v>1</v>
      </c>
      <c r="AS272">
        <v>17</v>
      </c>
      <c r="AT272">
        <v>8</v>
      </c>
      <c r="AU272">
        <v>18</v>
      </c>
      <c r="AV272">
        <v>1</v>
      </c>
      <c r="AW272">
        <v>0</v>
      </c>
      <c r="AX272">
        <v>0</v>
      </c>
      <c r="AY272" s="229"/>
      <c r="AZ272" s="229"/>
      <c r="BA272" s="229"/>
      <c r="BB272" s="63"/>
      <c r="BC272">
        <v>20</v>
      </c>
      <c r="BD272">
        <v>9</v>
      </c>
      <c r="BE272">
        <v>4</v>
      </c>
      <c r="BF272" s="57">
        <v>2</v>
      </c>
      <c r="BG272" s="57">
        <v>2</v>
      </c>
      <c r="BH272" s="57">
        <v>3</v>
      </c>
      <c r="BI272" s="57">
        <v>11.3</v>
      </c>
      <c r="BJ272" s="189">
        <f t="shared" si="228"/>
        <v>104</v>
      </c>
      <c r="BK272" s="173">
        <f t="shared" si="229"/>
        <v>250</v>
      </c>
      <c r="BL272" s="88">
        <v>11</v>
      </c>
      <c r="BM272" s="63"/>
      <c r="BN272" s="63"/>
      <c r="BO272" s="63"/>
      <c r="BP272" s="63"/>
      <c r="BQ272" s="63"/>
      <c r="BR272" s="63"/>
      <c r="BS272" s="63"/>
      <c r="BT272" s="63"/>
      <c r="BU272" s="63"/>
      <c r="BV272" s="63"/>
      <c r="BW272" s="63"/>
      <c r="BX272" s="63"/>
      <c r="BY272" s="63"/>
      <c r="BZ272" s="63"/>
      <c r="CA272" s="95"/>
      <c r="CB272" s="94"/>
      <c r="CC272" s="94"/>
      <c r="CD272" s="94"/>
      <c r="CE272" s="94"/>
      <c r="CF272" s="94"/>
      <c r="CG272" s="94"/>
      <c r="CH272" s="94"/>
      <c r="CI272" s="94"/>
      <c r="CJ272" s="94"/>
      <c r="CK272" s="94"/>
      <c r="CL272" s="94"/>
      <c r="CM272" s="63"/>
      <c r="CN272" s="63"/>
      <c r="CO272" s="63"/>
      <c r="CP272" s="88"/>
      <c r="CQ272" s="88"/>
      <c r="CR272" s="63"/>
      <c r="CS272" s="63"/>
      <c r="CT272" s="63"/>
      <c r="CU272" s="63"/>
      <c r="CV272" s="88"/>
      <c r="CW272" s="63"/>
      <c r="CX272" s="63"/>
      <c r="CY272" s="63"/>
      <c r="CZ272" s="63"/>
      <c r="DA272" s="88"/>
      <c r="DB272" s="63"/>
      <c r="DC272" s="63"/>
      <c r="DD272" s="63"/>
      <c r="DE272" s="63"/>
      <c r="DF272" s="131"/>
      <c r="DG272" s="254">
        <f t="shared" si="205"/>
        <v>350</v>
      </c>
      <c r="DH272" s="254" t="str">
        <f t="shared" si="206"/>
        <v>Thin</v>
      </c>
      <c r="DI272" s="254">
        <f t="shared" si="207"/>
        <v>104</v>
      </c>
      <c r="DJ272" s="254">
        <f t="shared" si="208"/>
        <v>250</v>
      </c>
      <c r="DK272" s="121">
        <f t="shared" si="209"/>
        <v>140.10747043419053</v>
      </c>
      <c r="DL272" s="121">
        <f t="shared" si="210"/>
        <v>30.416541658416442</v>
      </c>
      <c r="DM272" s="121">
        <f t="shared" si="211"/>
        <v>195.83353788203723</v>
      </c>
      <c r="DN272" s="121">
        <f t="shared" si="212"/>
        <v>0.65978810329814075</v>
      </c>
      <c r="DO272" s="121">
        <f t="shared" si="213"/>
        <v>4.2734427053164481</v>
      </c>
      <c r="DP272" s="121">
        <f t="shared" si="214"/>
        <v>13.531106949538794</v>
      </c>
      <c r="DQ272" s="121">
        <f t="shared" si="215"/>
        <v>5.4491152559038385</v>
      </c>
      <c r="DR272" s="121">
        <f t="shared" si="216"/>
        <v>0</v>
      </c>
      <c r="DS272" s="121">
        <f t="shared" si="217"/>
        <v>0</v>
      </c>
      <c r="DT272" s="121">
        <f t="shared" si="218"/>
        <v>0</v>
      </c>
      <c r="DU272" s="121">
        <f t="shared" si="219"/>
        <v>0</v>
      </c>
      <c r="DV272" s="122">
        <f t="shared" si="220"/>
        <v>9</v>
      </c>
      <c r="DW272" s="157"/>
      <c r="DX272" s="157">
        <f t="shared" si="221"/>
        <v>350</v>
      </c>
      <c r="DY272" s="157">
        <f t="shared" si="182"/>
        <v>6</v>
      </c>
      <c r="DZ272" s="238" t="e">
        <f>#REF!</f>
        <v>#REF!</v>
      </c>
      <c r="EA272" s="158"/>
      <c r="EB272" s="158"/>
      <c r="EC272" s="158"/>
      <c r="ED272" s="158"/>
      <c r="EE272" s="158"/>
      <c r="EF272" s="158"/>
      <c r="EG272" s="158"/>
      <c r="EH272" s="158"/>
      <c r="EI272" s="158"/>
      <c r="EJ272" s="158"/>
      <c r="EK272" s="158"/>
      <c r="EL272" s="158"/>
      <c r="EM272" s="158"/>
      <c r="EN272" s="50"/>
      <c r="EO272" s="50"/>
      <c r="EP272" s="55"/>
      <c r="EQ272" s="50">
        <f t="shared" si="233"/>
        <v>2.3560180942939053</v>
      </c>
      <c r="ER272" s="50"/>
      <c r="ES272" s="50">
        <f t="shared" si="183"/>
        <v>0</v>
      </c>
      <c r="ET272" s="50">
        <f t="shared" si="184"/>
        <v>0</v>
      </c>
      <c r="EU272" s="50">
        <f t="shared" si="185"/>
        <v>0</v>
      </c>
      <c r="EV272" s="56"/>
      <c r="EW272" s="56"/>
      <c r="EX272" s="56">
        <f t="shared" si="230"/>
        <v>63.048361695385744</v>
      </c>
      <c r="EY272" s="56">
        <f t="shared" si="231"/>
        <v>13.6874437462874</v>
      </c>
      <c r="EZ272" s="56"/>
      <c r="FA272" s="56"/>
      <c r="FB272" s="56"/>
      <c r="FC272" s="56"/>
      <c r="FD272" s="54"/>
    </row>
    <row r="273" spans="1:160" ht="18" customHeight="1">
      <c r="A273" s="6"/>
      <c r="B273">
        <v>350</v>
      </c>
      <c r="C273" s="57" t="s">
        <v>391</v>
      </c>
      <c r="D273">
        <v>105</v>
      </c>
      <c r="E273" s="171">
        <v>2009</v>
      </c>
      <c r="F273">
        <v>6</v>
      </c>
      <c r="G273" s="144">
        <v>14.422182390000001</v>
      </c>
      <c r="H273" s="144">
        <v>5.11346451</v>
      </c>
      <c r="I273" s="144"/>
      <c r="J273" s="144"/>
      <c r="K273" s="144"/>
      <c r="L273" s="144"/>
      <c r="M273" s="144">
        <v>15.580863375</v>
      </c>
      <c r="N273" s="83"/>
      <c r="O273" s="83"/>
      <c r="P273" s="83"/>
      <c r="Q273" s="230">
        <f t="shared" si="181"/>
        <v>35.116510275000003</v>
      </c>
      <c r="R273" s="52">
        <f t="shared" si="186"/>
        <v>0.77809342145359295</v>
      </c>
      <c r="S273" s="52">
        <f t="shared" si="187"/>
        <v>1.6437976432303678</v>
      </c>
      <c r="T273" s="52">
        <f t="shared" si="188"/>
        <v>1.6084684195664996</v>
      </c>
      <c r="U273" s="52">
        <f t="shared" si="189"/>
        <v>9.9203764121746849E-2</v>
      </c>
      <c r="V273" s="52">
        <f t="shared" si="190"/>
        <v>1.2891470954142239</v>
      </c>
      <c r="W273" s="52">
        <f t="shared" si="191"/>
        <v>13.813585186179209</v>
      </c>
      <c r="X273" s="52">
        <f t="shared" si="192"/>
        <v>129.04541737747175</v>
      </c>
      <c r="Y273" s="52">
        <f t="shared" si="193"/>
        <v>1.0285438574419963</v>
      </c>
      <c r="Z273" s="52">
        <f t="shared" si="194"/>
        <v>1.02</v>
      </c>
      <c r="AA273" s="52">
        <f t="shared" si="195"/>
        <v>1.0214561425580035</v>
      </c>
      <c r="AB273" s="52">
        <f t="shared" si="196"/>
        <v>1.021717618180954</v>
      </c>
      <c r="AC273" s="52">
        <f t="shared" si="197"/>
        <v>0.56092138230270083</v>
      </c>
      <c r="AD273" s="52">
        <f t="shared" si="198"/>
        <v>0.55331071617280736</v>
      </c>
      <c r="AE273" s="52">
        <f t="shared" si="199"/>
        <v>0.54934009332024947</v>
      </c>
      <c r="AF273" s="52">
        <f t="shared" si="200"/>
        <v>0.39965886388606986</v>
      </c>
      <c r="AG273" s="52">
        <f t="shared" si="201"/>
        <v>0.36</v>
      </c>
      <c r="AH273" s="52">
        <f t="shared" si="202"/>
        <v>0.37982943194303492</v>
      </c>
      <c r="AI273" s="64" t="s">
        <v>152</v>
      </c>
      <c r="AJ273" s="63"/>
      <c r="AK273" s="63"/>
      <c r="AL273" s="45">
        <f t="shared" si="203"/>
        <v>6</v>
      </c>
      <c r="AM273" s="65"/>
      <c r="AN273" s="145" t="e">
        <f>#REF!</f>
        <v>#REF!</v>
      </c>
      <c r="AO273" s="149"/>
      <c r="AP273" s="183"/>
      <c r="AQ273" s="149"/>
      <c r="AR273" s="147">
        <f t="shared" si="204"/>
        <v>1</v>
      </c>
      <c r="AS273">
        <v>0</v>
      </c>
      <c r="AT273">
        <v>0</v>
      </c>
      <c r="AU273">
        <v>0</v>
      </c>
      <c r="AV273">
        <v>4</v>
      </c>
      <c r="AW273">
        <v>4</v>
      </c>
      <c r="AX273">
        <v>4</v>
      </c>
      <c r="AY273" s="229"/>
      <c r="AZ273" s="229"/>
      <c r="BA273" s="229"/>
      <c r="BB273" s="63"/>
      <c r="BC273">
        <v>1</v>
      </c>
      <c r="BD273">
        <v>2</v>
      </c>
      <c r="BE273">
        <v>0</v>
      </c>
      <c r="BF273" s="57">
        <v>2</v>
      </c>
      <c r="BG273" s="57">
        <v>2</v>
      </c>
      <c r="BH273" s="57">
        <v>3</v>
      </c>
      <c r="BI273" s="57">
        <v>11.3</v>
      </c>
      <c r="BJ273" s="189">
        <f t="shared" si="228"/>
        <v>105</v>
      </c>
      <c r="BK273" s="173">
        <f t="shared" si="229"/>
        <v>6</v>
      </c>
      <c r="BL273" s="88">
        <v>50</v>
      </c>
      <c r="BM273" s="63"/>
      <c r="BN273" s="63"/>
      <c r="BO273" s="63"/>
      <c r="BP273" s="63"/>
      <c r="BQ273" s="63"/>
      <c r="BR273" s="63"/>
      <c r="BS273" s="63"/>
      <c r="BT273" s="63"/>
      <c r="BU273" s="63"/>
      <c r="BV273" s="63"/>
      <c r="BW273" s="63"/>
      <c r="BX273" s="63"/>
      <c r="BY273" s="63"/>
      <c r="BZ273" s="63"/>
      <c r="CA273" s="95"/>
      <c r="CB273" s="94"/>
      <c r="CC273" s="94"/>
      <c r="CD273" s="94"/>
      <c r="CE273" s="94"/>
      <c r="CF273" s="94"/>
      <c r="CG273" s="94"/>
      <c r="CH273" s="94"/>
      <c r="CI273" s="94"/>
      <c r="CJ273" s="94"/>
      <c r="CK273" s="94"/>
      <c r="CL273" s="94"/>
      <c r="CM273" s="63"/>
      <c r="CN273" s="63"/>
      <c r="CO273" s="63"/>
      <c r="CP273" s="88"/>
      <c r="CQ273" s="88"/>
      <c r="CR273" s="63"/>
      <c r="CS273" s="63"/>
      <c r="CT273" s="63"/>
      <c r="CU273" s="63"/>
      <c r="CV273" s="88"/>
      <c r="CW273" s="63"/>
      <c r="CX273" s="63"/>
      <c r="CY273" s="63"/>
      <c r="CZ273" s="63"/>
      <c r="DA273" s="88"/>
      <c r="DB273" s="63"/>
      <c r="DC273" s="63"/>
      <c r="DD273" s="63"/>
      <c r="DE273" s="63"/>
      <c r="DF273" s="131"/>
      <c r="DG273" s="254">
        <f t="shared" si="205"/>
        <v>350</v>
      </c>
      <c r="DH273" s="254" t="str">
        <f t="shared" si="206"/>
        <v>Thin</v>
      </c>
      <c r="DI273" s="254">
        <f t="shared" si="207"/>
        <v>105</v>
      </c>
      <c r="DJ273" s="254">
        <f t="shared" si="208"/>
        <v>6</v>
      </c>
      <c r="DK273" s="121">
        <f t="shared" si="209"/>
        <v>32.875952864607356</v>
      </c>
      <c r="DL273" s="121">
        <f t="shared" si="210"/>
        <v>15.561868429071859</v>
      </c>
      <c r="DM273" s="121">
        <f t="shared" si="211"/>
        <v>64.338736782659979</v>
      </c>
      <c r="DN273" s="121">
        <f t="shared" si="212"/>
        <v>3.5313285497454099E-2</v>
      </c>
      <c r="DO273" s="121">
        <f t="shared" si="213"/>
        <v>0.89781506274437795</v>
      </c>
      <c r="DP273" s="121">
        <f t="shared" si="214"/>
        <v>0</v>
      </c>
      <c r="DQ273" s="121">
        <f t="shared" si="215"/>
        <v>111.48002479608704</v>
      </c>
      <c r="DR273" s="121">
        <f t="shared" si="216"/>
        <v>0</v>
      </c>
      <c r="DS273" s="121">
        <f t="shared" si="217"/>
        <v>0</v>
      </c>
      <c r="DT273" s="121">
        <f t="shared" si="218"/>
        <v>0</v>
      </c>
      <c r="DU273" s="121">
        <f t="shared" si="219"/>
        <v>0</v>
      </c>
      <c r="DV273" s="122">
        <f t="shared" si="220"/>
        <v>2</v>
      </c>
      <c r="DW273" s="157"/>
      <c r="DX273" s="157">
        <f t="shared" si="221"/>
        <v>350</v>
      </c>
      <c r="DY273" s="157">
        <f t="shared" si="182"/>
        <v>338</v>
      </c>
      <c r="DZ273" s="238" t="e">
        <f>#REF!</f>
        <v>#REF!</v>
      </c>
      <c r="EA273" s="158"/>
      <c r="EB273" s="158"/>
      <c r="EC273" s="158"/>
      <c r="ED273" s="158"/>
      <c r="EE273" s="158"/>
      <c r="EF273" s="158"/>
      <c r="EG273" s="158"/>
      <c r="EH273" s="158"/>
      <c r="EI273" s="158"/>
      <c r="EJ273" s="158"/>
      <c r="EK273" s="158"/>
      <c r="EL273" s="158"/>
      <c r="EM273" s="158"/>
      <c r="EN273" s="50">
        <f t="shared" si="222"/>
        <v>1.4532012195121952E-2</v>
      </c>
      <c r="EO273" s="50">
        <f t="shared" si="223"/>
        <v>0.55640243902439024</v>
      </c>
      <c r="EP273" s="55">
        <f t="shared" si="224"/>
        <v>0</v>
      </c>
      <c r="EQ273" s="50">
        <f t="shared" si="233"/>
        <v>48.678059799460847</v>
      </c>
      <c r="ER273" s="50">
        <f>3.492*AR273*((CA273/2.54)^2 + (CB273/2.54)^2 + (CC273/2.54)^2 + (CD273/2.54)^2 + (CE273/2.54)^2 + (CF273/2.54)^2 + (CG273/2.54)^2 +(CH273/2.54)^2 +(CI273/2.54)^2 + (CJ273/2.54)^2 +(CK273/2.54)^2 + (CL273/2.54)^2 +(CM273/2.54)^2 + (CN273/2.54)^2 + (CO273/2.54)^2)/(BI273*3.28)</f>
        <v>0</v>
      </c>
      <c r="ES273" s="50">
        <f t="shared" si="183"/>
        <v>0</v>
      </c>
      <c r="ET273" s="50">
        <f t="shared" si="184"/>
        <v>0</v>
      </c>
      <c r="EU273" s="50">
        <f t="shared" si="185"/>
        <v>0</v>
      </c>
      <c r="EV273" s="56">
        <f t="shared" si="225"/>
        <v>0.57093445121951214</v>
      </c>
      <c r="EW273" s="56">
        <f t="shared" si="226"/>
        <v>48.678059799460847</v>
      </c>
      <c r="EX273" s="56">
        <f t="shared" si="230"/>
        <v>14.79417878907331</v>
      </c>
      <c r="EY273" s="56">
        <f t="shared" si="231"/>
        <v>7.0028407930823366</v>
      </c>
      <c r="EZ273" s="56">
        <f t="shared" si="227"/>
        <v>49.248994250680362</v>
      </c>
      <c r="FA273" s="56"/>
      <c r="FB273" s="56"/>
      <c r="FC273" s="56"/>
      <c r="FD273" s="54"/>
    </row>
    <row r="274" spans="1:160" s="72" customFormat="1" ht="18" customHeight="1">
      <c r="A274" s="6"/>
      <c r="B274">
        <v>350</v>
      </c>
      <c r="C274" s="57" t="s">
        <v>391</v>
      </c>
      <c r="D274">
        <v>105</v>
      </c>
      <c r="E274" s="171">
        <v>2009</v>
      </c>
      <c r="F274">
        <v>338</v>
      </c>
      <c r="G274" s="144">
        <v>14.422182390000001</v>
      </c>
      <c r="H274" s="144">
        <v>5.11346451</v>
      </c>
      <c r="I274" s="144"/>
      <c r="J274" s="144"/>
      <c r="K274" s="144"/>
      <c r="L274" s="144"/>
      <c r="M274" s="144">
        <v>15.580863375</v>
      </c>
      <c r="N274" s="84"/>
      <c r="O274" s="84"/>
      <c r="P274" s="84"/>
      <c r="Q274" s="230">
        <f t="shared" ref="Q274:Q337" si="234">SUM(G274:P274)</f>
        <v>35.116510275000003</v>
      </c>
      <c r="R274" s="52">
        <f t="shared" si="186"/>
        <v>0.77809342145359295</v>
      </c>
      <c r="S274" s="52">
        <f t="shared" si="187"/>
        <v>1.6437976432303678</v>
      </c>
      <c r="T274" s="52">
        <f t="shared" si="188"/>
        <v>1.6084684195664996</v>
      </c>
      <c r="U274" s="52">
        <f t="shared" si="189"/>
        <v>9.9203764121746849E-2</v>
      </c>
      <c r="V274" s="52">
        <f t="shared" si="190"/>
        <v>1.2891470954142239</v>
      </c>
      <c r="W274" s="52">
        <f t="shared" si="191"/>
        <v>13.813585186179209</v>
      </c>
      <c r="X274" s="52">
        <f t="shared" si="192"/>
        <v>129.04541737747175</v>
      </c>
      <c r="Y274" s="52">
        <f t="shared" si="193"/>
        <v>1.0285438574419963</v>
      </c>
      <c r="Z274" s="52">
        <f t="shared" si="194"/>
        <v>1.02</v>
      </c>
      <c r="AA274" s="52">
        <f t="shared" si="195"/>
        <v>1.0214561425580035</v>
      </c>
      <c r="AB274" s="52">
        <f t="shared" si="196"/>
        <v>1.021717618180954</v>
      </c>
      <c r="AC274" s="52">
        <f t="shared" si="197"/>
        <v>0.56092138230270083</v>
      </c>
      <c r="AD274" s="52">
        <f t="shared" si="198"/>
        <v>0.55331071617280736</v>
      </c>
      <c r="AE274" s="52">
        <f t="shared" si="199"/>
        <v>0.54934009332024947</v>
      </c>
      <c r="AF274" s="52">
        <f t="shared" si="200"/>
        <v>0.39965886388606986</v>
      </c>
      <c r="AG274" s="52">
        <f t="shared" si="201"/>
        <v>0.36</v>
      </c>
      <c r="AH274" s="52">
        <f t="shared" si="202"/>
        <v>0.37982943194303492</v>
      </c>
      <c r="AI274" s="64" t="s">
        <v>152</v>
      </c>
      <c r="AJ274" s="75"/>
      <c r="AK274" s="75"/>
      <c r="AL274" s="45">
        <f t="shared" si="203"/>
        <v>338</v>
      </c>
      <c r="AM274" s="65"/>
      <c r="AN274" s="145" t="e">
        <f>#REF!</f>
        <v>#REF!</v>
      </c>
      <c r="AO274" s="149"/>
      <c r="AP274" s="183"/>
      <c r="AQ274" s="149"/>
      <c r="AR274" s="147">
        <f t="shared" si="204"/>
        <v>1</v>
      </c>
      <c r="AS274">
        <v>2</v>
      </c>
      <c r="AT274">
        <v>0</v>
      </c>
      <c r="AU274">
        <v>0</v>
      </c>
      <c r="AV274">
        <v>6</v>
      </c>
      <c r="AW274">
        <v>0</v>
      </c>
      <c r="AX274">
        <v>2</v>
      </c>
      <c r="AY274" s="229"/>
      <c r="AZ274" s="229"/>
      <c r="BA274" s="229"/>
      <c r="BB274" s="75"/>
      <c r="BC274">
        <v>13</v>
      </c>
      <c r="BD274">
        <v>3</v>
      </c>
      <c r="BE274">
        <v>2</v>
      </c>
      <c r="BF274" s="57">
        <v>2</v>
      </c>
      <c r="BG274" s="57">
        <v>2</v>
      </c>
      <c r="BH274" s="57">
        <v>3</v>
      </c>
      <c r="BI274" s="57">
        <v>11.3</v>
      </c>
      <c r="BJ274" s="189">
        <f t="shared" si="228"/>
        <v>105</v>
      </c>
      <c r="BK274" s="173">
        <f t="shared" si="229"/>
        <v>338</v>
      </c>
      <c r="BL274" s="245">
        <v>10</v>
      </c>
      <c r="BM274" s="246">
        <v>15</v>
      </c>
      <c r="BN274" s="63">
        <v>18</v>
      </c>
      <c r="BO274" s="63"/>
      <c r="BP274" s="63"/>
      <c r="BQ274" s="63"/>
      <c r="BR274" s="63"/>
      <c r="BS274" s="63"/>
      <c r="BT274" s="63"/>
      <c r="BU274" s="63"/>
      <c r="BV274" s="63"/>
      <c r="BW274" s="63"/>
      <c r="BX274" s="63"/>
      <c r="BY274" s="63"/>
      <c r="BZ274" s="63"/>
      <c r="CA274" s="95"/>
      <c r="CB274" s="94"/>
      <c r="CC274" s="94"/>
      <c r="CD274" s="94"/>
      <c r="CE274" s="94"/>
      <c r="CF274" s="94"/>
      <c r="CG274" s="94"/>
      <c r="CH274" s="94"/>
      <c r="CI274" s="94"/>
      <c r="CJ274" s="94"/>
      <c r="CK274" s="94"/>
      <c r="CL274" s="94"/>
      <c r="CM274" s="75"/>
      <c r="CN274" s="75"/>
      <c r="CO274" s="75"/>
      <c r="CP274" s="89"/>
      <c r="CQ274" s="89"/>
      <c r="CR274" s="75"/>
      <c r="CS274" s="75"/>
      <c r="CT274" s="75"/>
      <c r="CU274" s="75"/>
      <c r="CV274" s="89"/>
      <c r="CW274" s="75"/>
      <c r="CX274" s="75"/>
      <c r="CY274" s="75"/>
      <c r="CZ274" s="75"/>
      <c r="DA274" s="89"/>
      <c r="DB274" s="75"/>
      <c r="DC274" s="75"/>
      <c r="DD274" s="75"/>
      <c r="DE274" s="75"/>
      <c r="DF274" s="132"/>
      <c r="DG274" s="254">
        <f t="shared" si="205"/>
        <v>350</v>
      </c>
      <c r="DH274" s="254" t="str">
        <f t="shared" si="206"/>
        <v>Thin</v>
      </c>
      <c r="DI274" s="254">
        <f t="shared" si="207"/>
        <v>105</v>
      </c>
      <c r="DJ274" s="254">
        <f t="shared" si="208"/>
        <v>338</v>
      </c>
      <c r="DK274" s="121">
        <f t="shared" si="209"/>
        <v>65.751905729214712</v>
      </c>
      <c r="DL274" s="121">
        <f t="shared" si="210"/>
        <v>0</v>
      </c>
      <c r="DM274" s="121">
        <f t="shared" si="211"/>
        <v>64.338736782659979</v>
      </c>
      <c r="DN274" s="121">
        <f t="shared" si="212"/>
        <v>0.45907271146690326</v>
      </c>
      <c r="DO274" s="121">
        <f t="shared" si="213"/>
        <v>1.3467225941165668</v>
      </c>
      <c r="DP274" s="121">
        <f t="shared" si="214"/>
        <v>6.3766316769940445</v>
      </c>
      <c r="DQ274" s="121">
        <f t="shared" si="215"/>
        <v>28.940214437064199</v>
      </c>
      <c r="DR274" s="121">
        <f t="shared" si="216"/>
        <v>0</v>
      </c>
      <c r="DS274" s="121">
        <f t="shared" si="217"/>
        <v>0</v>
      </c>
      <c r="DT274" s="121">
        <f t="shared" si="218"/>
        <v>0</v>
      </c>
      <c r="DU274" s="121">
        <f t="shared" si="219"/>
        <v>0</v>
      </c>
      <c r="DV274" s="122">
        <f t="shared" si="220"/>
        <v>1</v>
      </c>
      <c r="DW274" s="157"/>
      <c r="DX274" s="157">
        <f t="shared" si="221"/>
        <v>350</v>
      </c>
      <c r="DY274" s="157">
        <f t="shared" si="182"/>
        <v>15</v>
      </c>
      <c r="DZ274" s="238" t="e">
        <f>#REF!</f>
        <v>#REF!</v>
      </c>
      <c r="EA274" s="158"/>
      <c r="EB274" s="158"/>
      <c r="EC274" s="158"/>
      <c r="ED274" s="158"/>
      <c r="EE274" s="158"/>
      <c r="EF274" s="158"/>
      <c r="EG274" s="158"/>
      <c r="EH274" s="158"/>
      <c r="EI274" s="158"/>
      <c r="EJ274" s="158"/>
      <c r="EK274" s="158"/>
      <c r="EL274" s="158"/>
      <c r="EM274" s="158"/>
      <c r="EN274" s="50">
        <f t="shared" si="222"/>
        <v>0.18891615853658539</v>
      </c>
      <c r="EO274" s="50">
        <f t="shared" si="223"/>
        <v>0.83460365853658536</v>
      </c>
      <c r="EP274" s="55">
        <f t="shared" si="224"/>
        <v>2.9512195121951219</v>
      </c>
      <c r="EQ274" s="50">
        <f t="shared" si="233"/>
        <v>12.636824323940035</v>
      </c>
      <c r="ER274" s="50">
        <f>3.492*AR274*((CA274/2.54)^2 + (CB274/2.54)^2 + (CC274/2.54)^2 + (CD274/2.54)^2 + (CE274/2.54)^2 + (CF274/2.54)^2 + (CG274/2.54)^2 +(CH274/2.54)^2 +(CI274/2.54)^2 + (CJ274/2.54)^2 +(CK274/2.54)^2 + (CL274/2.54)^2 +(CM274/2.54)^2 + (CN274/2.54)^2 + (CO274/2.54)^2)/(BI274*3.28)</f>
        <v>0</v>
      </c>
      <c r="ES274" s="50">
        <f t="shared" si="183"/>
        <v>0</v>
      </c>
      <c r="ET274" s="50">
        <f t="shared" si="184"/>
        <v>0</v>
      </c>
      <c r="EU274" s="50">
        <f t="shared" si="185"/>
        <v>0</v>
      </c>
      <c r="EV274" s="56">
        <f t="shared" si="225"/>
        <v>3.9747393292682927</v>
      </c>
      <c r="EW274" s="56">
        <f t="shared" si="226"/>
        <v>12.636824323940035</v>
      </c>
      <c r="EX274" s="56">
        <f t="shared" si="230"/>
        <v>29.588357578146621</v>
      </c>
      <c r="EY274" s="56">
        <f t="shared" si="231"/>
        <v>0</v>
      </c>
      <c r="EZ274" s="56">
        <f t="shared" si="227"/>
        <v>16.611563653208329</v>
      </c>
      <c r="FA274" s="56"/>
      <c r="FB274" s="56"/>
      <c r="FC274" s="56"/>
      <c r="FD274" s="54"/>
    </row>
    <row r="275" spans="1:160" ht="18" customHeight="1">
      <c r="A275" s="6"/>
      <c r="B275">
        <v>350</v>
      </c>
      <c r="C275" s="57" t="s">
        <v>391</v>
      </c>
      <c r="D275">
        <v>106</v>
      </c>
      <c r="E275" s="171">
        <v>2009</v>
      </c>
      <c r="F275">
        <v>15</v>
      </c>
      <c r="G275" s="144">
        <v>25.287720150000002</v>
      </c>
      <c r="H275" s="144">
        <v>1.130976</v>
      </c>
      <c r="I275" s="144"/>
      <c r="J275" s="144">
        <v>7.3541714400000018</v>
      </c>
      <c r="K275" s="144"/>
      <c r="L275" s="144"/>
      <c r="M275" s="144"/>
      <c r="N275" s="83"/>
      <c r="O275" s="83"/>
      <c r="P275" s="83"/>
      <c r="Q275" s="230">
        <f t="shared" si="234"/>
        <v>33.772867590000004</v>
      </c>
      <c r="R275" s="52">
        <f t="shared" si="186"/>
        <v>0.89512386150506329</v>
      </c>
      <c r="S275" s="52">
        <f t="shared" si="187"/>
        <v>1.4966916026078552</v>
      </c>
      <c r="T275" s="52">
        <f t="shared" si="188"/>
        <v>1.4916811504888856</v>
      </c>
      <c r="U275" s="52">
        <f t="shared" si="189"/>
        <v>8.9045030505210954E-2</v>
      </c>
      <c r="V275" s="52">
        <f t="shared" si="190"/>
        <v>1.3474716430024056</v>
      </c>
      <c r="W275" s="52">
        <f t="shared" si="191"/>
        <v>12.315486926421222</v>
      </c>
      <c r="X275" s="52">
        <f t="shared" si="192"/>
        <v>161.11994139650727</v>
      </c>
      <c r="Y275" s="52">
        <f t="shared" si="193"/>
        <v>1.0318426612497196</v>
      </c>
      <c r="Z275" s="52">
        <f t="shared" si="194"/>
        <v>1.0243550767019722</v>
      </c>
      <c r="AA275" s="52">
        <f t="shared" si="195"/>
        <v>1.0225124154522527</v>
      </c>
      <c r="AB275" s="52">
        <f t="shared" si="196"/>
        <v>1.0160294622083053</v>
      </c>
      <c r="AC275" s="52">
        <f t="shared" si="197"/>
        <v>0.54507449271351616</v>
      </c>
      <c r="AD275" s="52">
        <f t="shared" si="198"/>
        <v>0.55088769175493035</v>
      </c>
      <c r="AE275" s="52">
        <f t="shared" si="199"/>
        <v>0.5584425540425364</v>
      </c>
      <c r="AF275" s="52">
        <f t="shared" si="200"/>
        <v>0.34696681577224631</v>
      </c>
      <c r="AG275" s="52">
        <f t="shared" si="201"/>
        <v>0.36</v>
      </c>
      <c r="AH275" s="52">
        <f t="shared" si="202"/>
        <v>0.35348340788612315</v>
      </c>
      <c r="AI275" s="64" t="s">
        <v>152</v>
      </c>
      <c r="AJ275" s="63"/>
      <c r="AK275" s="63"/>
      <c r="AL275" s="45">
        <f t="shared" si="203"/>
        <v>15</v>
      </c>
      <c r="AM275" s="65"/>
      <c r="AN275" s="145" t="e">
        <f>#REF!</f>
        <v>#REF!</v>
      </c>
      <c r="AO275" s="149"/>
      <c r="AP275" s="183"/>
      <c r="AQ275" s="149"/>
      <c r="AR275" s="147">
        <f t="shared" si="204"/>
        <v>1</v>
      </c>
      <c r="AS275">
        <v>0</v>
      </c>
      <c r="AT275">
        <v>0</v>
      </c>
      <c r="AU275">
        <v>0</v>
      </c>
      <c r="AV275">
        <v>11</v>
      </c>
      <c r="AW275">
        <v>0</v>
      </c>
      <c r="AX275">
        <v>3</v>
      </c>
      <c r="AY275" s="229"/>
      <c r="AZ275" s="229"/>
      <c r="BA275" s="229"/>
      <c r="BB275" s="63"/>
      <c r="BC275">
        <v>14</v>
      </c>
      <c r="BD275">
        <v>4</v>
      </c>
      <c r="BE275">
        <v>3</v>
      </c>
      <c r="BF275" s="57">
        <v>2</v>
      </c>
      <c r="BG275" s="57">
        <v>2</v>
      </c>
      <c r="BH275" s="57">
        <v>3</v>
      </c>
      <c r="BI275" s="57">
        <v>11.3</v>
      </c>
      <c r="BJ275" s="189">
        <f t="shared" si="228"/>
        <v>106</v>
      </c>
      <c r="BK275" s="173">
        <f t="shared" si="229"/>
        <v>15</v>
      </c>
      <c r="BL275" s="88">
        <v>12</v>
      </c>
      <c r="BM275" s="63">
        <v>15</v>
      </c>
      <c r="BN275" s="63"/>
      <c r="BO275" s="63"/>
      <c r="BP275" s="63"/>
      <c r="BQ275" s="63"/>
      <c r="BR275" s="63"/>
      <c r="BS275" s="63"/>
      <c r="BT275" s="63"/>
      <c r="BU275" s="63"/>
      <c r="BV275" s="63"/>
      <c r="BW275" s="63"/>
      <c r="BX275" s="63"/>
      <c r="BY275" s="63"/>
      <c r="BZ275" s="63"/>
      <c r="CA275" s="95"/>
      <c r="CB275" s="94"/>
      <c r="CC275" s="94"/>
      <c r="CD275" s="94"/>
      <c r="CE275" s="94"/>
      <c r="CF275" s="94"/>
      <c r="CG275" s="94"/>
      <c r="CH275" s="94"/>
      <c r="CI275" s="94"/>
      <c r="CJ275" s="94"/>
      <c r="CK275" s="94"/>
      <c r="CL275" s="94"/>
      <c r="CM275" s="63"/>
      <c r="CN275" s="63"/>
      <c r="CO275" s="63"/>
      <c r="CP275" s="88"/>
      <c r="CQ275" s="88"/>
      <c r="CR275" s="63"/>
      <c r="CS275" s="63"/>
      <c r="CT275" s="63"/>
      <c r="CU275" s="63"/>
      <c r="CV275" s="88"/>
      <c r="CW275" s="63"/>
      <c r="CX275" s="63"/>
      <c r="CY275" s="63"/>
      <c r="CZ275" s="63"/>
      <c r="DA275" s="88"/>
      <c r="DB275" s="63"/>
      <c r="DC275" s="63"/>
      <c r="DD275" s="63"/>
      <c r="DE275" s="63"/>
      <c r="DF275" s="131"/>
      <c r="DG275" s="254">
        <f t="shared" si="205"/>
        <v>350</v>
      </c>
      <c r="DH275" s="254" t="str">
        <f t="shared" si="206"/>
        <v>Thin</v>
      </c>
      <c r="DI275" s="254">
        <f t="shared" si="207"/>
        <v>106</v>
      </c>
      <c r="DJ275" s="254">
        <f t="shared" si="208"/>
        <v>15</v>
      </c>
      <c r="DK275" s="121">
        <f t="shared" si="209"/>
        <v>82.318038143432034</v>
      </c>
      <c r="DL275" s="121">
        <f t="shared" si="210"/>
        <v>0</v>
      </c>
      <c r="DM275" s="121">
        <f t="shared" si="211"/>
        <v>82.042463276888711</v>
      </c>
      <c r="DN275" s="121">
        <f t="shared" si="212"/>
        <v>0.43260568836183894</v>
      </c>
      <c r="DO275" s="121">
        <f t="shared" si="213"/>
        <v>1.8766288264445929</v>
      </c>
      <c r="DP275" s="121">
        <f t="shared" si="214"/>
        <v>8.6778840276747662</v>
      </c>
      <c r="DQ275" s="121">
        <f t="shared" si="215"/>
        <v>14.205526164124803</v>
      </c>
      <c r="DR275" s="121">
        <f t="shared" si="216"/>
        <v>0</v>
      </c>
      <c r="DS275" s="121">
        <f t="shared" si="217"/>
        <v>0</v>
      </c>
      <c r="DT275" s="121">
        <f t="shared" si="218"/>
        <v>0</v>
      </c>
      <c r="DU275" s="121">
        <f t="shared" si="219"/>
        <v>0</v>
      </c>
      <c r="DV275" s="122">
        <f t="shared" si="220"/>
        <v>1.5</v>
      </c>
      <c r="DW275" s="157"/>
      <c r="DX275" s="157">
        <f t="shared" si="221"/>
        <v>350</v>
      </c>
      <c r="DY275" s="157">
        <f t="shared" si="182"/>
        <v>98</v>
      </c>
      <c r="DZ275" s="238" t="e">
        <f>#REF!</f>
        <v>#REF!</v>
      </c>
      <c r="EA275" s="158"/>
      <c r="EB275" s="158"/>
      <c r="EC275" s="158"/>
      <c r="ED275" s="158"/>
      <c r="EE275" s="158"/>
      <c r="EF275" s="158"/>
      <c r="EG275" s="158"/>
      <c r="EH275" s="158"/>
      <c r="EI275" s="158"/>
      <c r="EJ275" s="158"/>
      <c r="EK275" s="158"/>
      <c r="EL275" s="158"/>
      <c r="EM275" s="158"/>
      <c r="EN275" s="50">
        <f t="shared" si="222"/>
        <v>0.20344817073170732</v>
      </c>
      <c r="EO275" s="50">
        <f t="shared" si="223"/>
        <v>1.1128048780487805</v>
      </c>
      <c r="EP275" s="55">
        <f t="shared" si="224"/>
        <v>4.4268292682926829</v>
      </c>
      <c r="EQ275" s="50">
        <f t="shared" si="233"/>
        <v>7.1848816264004212</v>
      </c>
      <c r="ER275" s="50">
        <f>3.492*AR275*((CA275/2.54)^2 + (CB275/2.54)^2 + (CC275/2.54)^2 + (CD275/2.54)^2 + (CE275/2.54)^2 + (CF275/2.54)^2 + (CG275/2.54)^2 +(CH275/2.54)^2 +(CI275/2.54)^2 + (CJ275/2.54)^2 +(CK275/2.54)^2 + (CL275/2.54)^2 +(CM275/2.54)^2 + (CN275/2.54)^2 + (CO275/2.54)^2)/(BI275*3.28)</f>
        <v>0</v>
      </c>
      <c r="ES275" s="50">
        <f t="shared" si="183"/>
        <v>0</v>
      </c>
      <c r="ET275" s="50">
        <f t="shared" si="184"/>
        <v>0</v>
      </c>
      <c r="EU275" s="50">
        <f t="shared" si="185"/>
        <v>0</v>
      </c>
      <c r="EV275" s="56">
        <f t="shared" si="225"/>
        <v>5.7430823170731706</v>
      </c>
      <c r="EW275" s="56">
        <f t="shared" si="226"/>
        <v>7.1848816264004212</v>
      </c>
      <c r="EX275" s="56">
        <f t="shared" si="230"/>
        <v>37.043117164544419</v>
      </c>
      <c r="EY275" s="56">
        <f t="shared" si="231"/>
        <v>0</v>
      </c>
      <c r="EZ275" s="56">
        <f t="shared" si="227"/>
        <v>12.927963943473593</v>
      </c>
      <c r="FA275" s="56"/>
      <c r="FB275" s="56"/>
      <c r="FC275" s="56"/>
      <c r="FD275" s="54"/>
    </row>
    <row r="276" spans="1:160" ht="18" customHeight="1">
      <c r="A276" s="6"/>
      <c r="B276">
        <v>350</v>
      </c>
      <c r="C276" s="57" t="s">
        <v>391</v>
      </c>
      <c r="D276">
        <v>106</v>
      </c>
      <c r="E276" s="171">
        <v>2009</v>
      </c>
      <c r="F276">
        <v>98</v>
      </c>
      <c r="G276" s="144">
        <v>25.287720150000002</v>
      </c>
      <c r="H276" s="144">
        <v>1.130976</v>
      </c>
      <c r="I276" s="144"/>
      <c r="J276" s="144">
        <v>7.3541714400000018</v>
      </c>
      <c r="K276" s="144"/>
      <c r="L276" s="144"/>
      <c r="M276" s="144"/>
      <c r="N276" s="83"/>
      <c r="O276" s="83"/>
      <c r="P276" s="83"/>
      <c r="Q276" s="230">
        <f t="shared" si="234"/>
        <v>33.772867590000004</v>
      </c>
      <c r="R276" s="52">
        <f t="shared" si="186"/>
        <v>0.89512386150506329</v>
      </c>
      <c r="S276" s="52">
        <f t="shared" si="187"/>
        <v>1.4966916026078552</v>
      </c>
      <c r="T276" s="52">
        <f t="shared" si="188"/>
        <v>1.4916811504888856</v>
      </c>
      <c r="U276" s="52">
        <f t="shared" si="189"/>
        <v>8.9045030505210954E-2</v>
      </c>
      <c r="V276" s="52">
        <f t="shared" si="190"/>
        <v>1.3474716430024056</v>
      </c>
      <c r="W276" s="52">
        <f t="shared" si="191"/>
        <v>12.315486926421222</v>
      </c>
      <c r="X276" s="52">
        <f t="shared" si="192"/>
        <v>161.11994139650727</v>
      </c>
      <c r="Y276" s="52">
        <f t="shared" si="193"/>
        <v>1.0318426612497196</v>
      </c>
      <c r="Z276" s="52">
        <f t="shared" si="194"/>
        <v>1.0243550767019722</v>
      </c>
      <c r="AA276" s="52">
        <f t="shared" si="195"/>
        <v>1.0225124154522527</v>
      </c>
      <c r="AB276" s="52">
        <f t="shared" si="196"/>
        <v>1.0160294622083053</v>
      </c>
      <c r="AC276" s="52">
        <f t="shared" si="197"/>
        <v>0.54507449271351616</v>
      </c>
      <c r="AD276" s="52">
        <f t="shared" si="198"/>
        <v>0.55088769175493035</v>
      </c>
      <c r="AE276" s="52">
        <f t="shared" si="199"/>
        <v>0.5584425540425364</v>
      </c>
      <c r="AF276" s="52">
        <f t="shared" si="200"/>
        <v>0.34696681577224631</v>
      </c>
      <c r="AG276" s="52">
        <f t="shared" si="201"/>
        <v>0.36</v>
      </c>
      <c r="AH276" s="52">
        <f t="shared" si="202"/>
        <v>0.35348340788612315</v>
      </c>
      <c r="AI276" s="64" t="s">
        <v>152</v>
      </c>
      <c r="AJ276" s="63"/>
      <c r="AK276" s="63"/>
      <c r="AL276" s="45">
        <f t="shared" si="203"/>
        <v>98</v>
      </c>
      <c r="AM276" s="65"/>
      <c r="AN276" s="145" t="e">
        <f>#REF!</f>
        <v>#REF!</v>
      </c>
      <c r="AO276" s="149"/>
      <c r="AP276" s="183"/>
      <c r="AQ276" s="149"/>
      <c r="AR276" s="147">
        <f t="shared" si="204"/>
        <v>1</v>
      </c>
      <c r="AS276">
        <v>4</v>
      </c>
      <c r="AT276">
        <v>2</v>
      </c>
      <c r="AU276">
        <v>10</v>
      </c>
      <c r="AV276">
        <v>5</v>
      </c>
      <c r="AW276">
        <v>2</v>
      </c>
      <c r="AX276">
        <v>2</v>
      </c>
      <c r="AY276" s="229"/>
      <c r="AZ276" s="229"/>
      <c r="BA276" s="229"/>
      <c r="BB276" s="63"/>
      <c r="BC276">
        <v>35</v>
      </c>
      <c r="BD276">
        <v>10</v>
      </c>
      <c r="BE276">
        <v>5</v>
      </c>
      <c r="BF276" s="57">
        <v>2</v>
      </c>
      <c r="BG276" s="57">
        <v>2</v>
      </c>
      <c r="BH276" s="57">
        <v>3</v>
      </c>
      <c r="BI276" s="57">
        <v>11.3</v>
      </c>
      <c r="BJ276" s="189">
        <f t="shared" si="228"/>
        <v>106</v>
      </c>
      <c r="BK276" s="173">
        <f t="shared" si="229"/>
        <v>98</v>
      </c>
      <c r="BL276" s="88">
        <v>10</v>
      </c>
      <c r="BM276" s="63">
        <v>60</v>
      </c>
      <c r="BN276" s="63"/>
      <c r="BO276" s="63"/>
      <c r="BP276" s="63"/>
      <c r="BQ276" s="63"/>
      <c r="BR276" s="63"/>
      <c r="BS276" s="63"/>
      <c r="BT276" s="63"/>
      <c r="BU276" s="63"/>
      <c r="BV276" s="63"/>
      <c r="BW276" s="63"/>
      <c r="BX276" s="63"/>
      <c r="BY276" s="63"/>
      <c r="BZ276" s="63"/>
      <c r="CA276" s="95"/>
      <c r="CB276" s="94"/>
      <c r="CC276" s="94"/>
      <c r="CD276" s="94"/>
      <c r="CE276" s="94"/>
      <c r="CF276" s="94"/>
      <c r="CG276" s="94"/>
      <c r="CH276" s="94"/>
      <c r="CI276" s="94"/>
      <c r="CJ276" s="94"/>
      <c r="CK276" s="94"/>
      <c r="CL276" s="94"/>
      <c r="CM276" s="63"/>
      <c r="CN276" s="63"/>
      <c r="CO276" s="63"/>
      <c r="CP276" s="88"/>
      <c r="CQ276" s="88"/>
      <c r="CR276" s="63"/>
      <c r="CS276" s="63"/>
      <c r="CT276" s="63"/>
      <c r="CU276" s="63"/>
      <c r="CV276" s="88"/>
      <c r="CW276" s="63"/>
      <c r="CX276" s="63"/>
      <c r="CY276" s="63"/>
      <c r="CZ276" s="63"/>
      <c r="DA276" s="88"/>
      <c r="DB276" s="63"/>
      <c r="DC276" s="63"/>
      <c r="DD276" s="63"/>
      <c r="DE276" s="63"/>
      <c r="DF276" s="131"/>
      <c r="DG276" s="254">
        <f t="shared" si="205"/>
        <v>350</v>
      </c>
      <c r="DH276" s="254" t="str">
        <f t="shared" si="206"/>
        <v>Thin</v>
      </c>
      <c r="DI276" s="254">
        <f t="shared" si="207"/>
        <v>106</v>
      </c>
      <c r="DJ276" s="254">
        <f t="shared" si="208"/>
        <v>98</v>
      </c>
      <c r="DK276" s="121">
        <f t="shared" si="209"/>
        <v>67.351122117353484</v>
      </c>
      <c r="DL276" s="121">
        <f t="shared" si="210"/>
        <v>17.902477230101265</v>
      </c>
      <c r="DM276" s="121">
        <f t="shared" si="211"/>
        <v>96.959274781777566</v>
      </c>
      <c r="DN276" s="121">
        <f t="shared" si="212"/>
        <v>1.0815142209045971</v>
      </c>
      <c r="DO276" s="121">
        <f t="shared" si="213"/>
        <v>4.6915720661114824</v>
      </c>
      <c r="DP276" s="121">
        <f t="shared" si="214"/>
        <v>14.463140046124613</v>
      </c>
      <c r="DQ276" s="121">
        <f t="shared" si="215"/>
        <v>142.44023525003192</v>
      </c>
      <c r="DR276" s="121">
        <f t="shared" si="216"/>
        <v>0</v>
      </c>
      <c r="DS276" s="121">
        <f t="shared" si="217"/>
        <v>0</v>
      </c>
      <c r="DT276" s="121">
        <f t="shared" si="218"/>
        <v>0</v>
      </c>
      <c r="DU276" s="121">
        <f t="shared" si="219"/>
        <v>0</v>
      </c>
      <c r="DV276" s="122">
        <f t="shared" si="220"/>
        <v>6</v>
      </c>
      <c r="DW276" s="157"/>
      <c r="DX276" s="157">
        <f t="shared" si="221"/>
        <v>350</v>
      </c>
      <c r="DY276" s="157">
        <f t="shared" si="182"/>
        <v>54</v>
      </c>
      <c r="DZ276" s="238" t="e">
        <f>#REF!</f>
        <v>#REF!</v>
      </c>
      <c r="EA276" s="158"/>
      <c r="EB276" s="158"/>
      <c r="EC276" s="158"/>
      <c r="ED276" s="158"/>
      <c r="EE276" s="158"/>
      <c r="EF276" s="158"/>
      <c r="EG276" s="158"/>
      <c r="EH276" s="158"/>
      <c r="EI276" s="158"/>
      <c r="EJ276" s="158"/>
      <c r="EK276" s="158"/>
      <c r="EL276" s="158"/>
      <c r="EM276" s="158"/>
      <c r="EN276" s="50"/>
      <c r="EO276" s="50"/>
      <c r="EP276" s="55"/>
      <c r="EQ276" s="50"/>
      <c r="ER276" s="50"/>
      <c r="ES276" s="50">
        <f t="shared" si="183"/>
        <v>0</v>
      </c>
      <c r="ET276" s="50">
        <f t="shared" si="184"/>
        <v>0</v>
      </c>
      <c r="EU276" s="50">
        <f t="shared" si="185"/>
        <v>0</v>
      </c>
      <c r="EV276" s="56"/>
      <c r="EW276" s="56"/>
      <c r="EX276" s="56">
        <f t="shared" si="230"/>
        <v>30.308004952809068</v>
      </c>
      <c r="EY276" s="56">
        <f t="shared" si="231"/>
        <v>8.0561147535455699</v>
      </c>
      <c r="EZ276" s="56"/>
      <c r="FA276" s="56"/>
      <c r="FB276" s="56"/>
      <c r="FC276" s="56"/>
      <c r="FD276" s="54"/>
    </row>
    <row r="277" spans="1:160" ht="18" customHeight="1">
      <c r="B277">
        <v>350</v>
      </c>
      <c r="C277" s="57" t="s">
        <v>391</v>
      </c>
      <c r="D277">
        <v>107</v>
      </c>
      <c r="E277" s="171">
        <v>2009</v>
      </c>
      <c r="F277">
        <v>54</v>
      </c>
      <c r="G277" s="144">
        <v>2.7201936299999998</v>
      </c>
      <c r="H277" s="144"/>
      <c r="I277" s="144"/>
      <c r="J277" s="144">
        <v>22.746381735</v>
      </c>
      <c r="K277" s="144"/>
      <c r="L277" s="144">
        <v>20.704891515</v>
      </c>
      <c r="M277" s="144"/>
      <c r="N277" s="83"/>
      <c r="O277" s="83"/>
      <c r="P277" s="83"/>
      <c r="Q277" s="230">
        <f t="shared" si="234"/>
        <v>46.171466879999997</v>
      </c>
      <c r="R277" s="52">
        <f t="shared" si="186"/>
        <v>0.59907409265962663</v>
      </c>
      <c r="S277" s="52">
        <f t="shared" si="187"/>
        <v>1.3686581564524249</v>
      </c>
      <c r="T277" s="52">
        <f t="shared" si="188"/>
        <v>1.2590985452615535</v>
      </c>
      <c r="U277" s="52">
        <f t="shared" si="189"/>
        <v>9.0737311863807082E-2</v>
      </c>
      <c r="V277" s="52">
        <f t="shared" si="190"/>
        <v>1.4113927649216156</v>
      </c>
      <c r="W277" s="52">
        <f t="shared" si="191"/>
        <v>13.426443307386641</v>
      </c>
      <c r="X277" s="52">
        <f t="shared" si="192"/>
        <v>127.03331610027354</v>
      </c>
      <c r="Y277" s="52">
        <f t="shared" si="193"/>
        <v>1.0349265018575471</v>
      </c>
      <c r="Z277" s="52">
        <f t="shared" si="194"/>
        <v>1.0298530037150944</v>
      </c>
      <c r="AA277" s="52">
        <f t="shared" si="195"/>
        <v>1.0294108496407381</v>
      </c>
      <c r="AB277" s="52">
        <f t="shared" si="196"/>
        <v>1.0333060470646671</v>
      </c>
      <c r="AC277" s="52">
        <f t="shared" si="197"/>
        <v>0.59094944562761964</v>
      </c>
      <c r="AD277" s="52">
        <f t="shared" si="198"/>
        <v>0.59602294377007237</v>
      </c>
      <c r="AE277" s="52">
        <f t="shared" si="199"/>
        <v>0.55433618627864567</v>
      </c>
      <c r="AF277" s="52">
        <f t="shared" si="200"/>
        <v>0.38764456378259216</v>
      </c>
      <c r="AG277" s="52">
        <f t="shared" si="201"/>
        <v>0.36</v>
      </c>
      <c r="AH277" s="52">
        <f t="shared" si="202"/>
        <v>0.37382228189129607</v>
      </c>
      <c r="AI277" s="64" t="s">
        <v>152</v>
      </c>
      <c r="AJ277" s="63"/>
      <c r="AK277" s="63"/>
      <c r="AL277" s="45">
        <f t="shared" si="203"/>
        <v>54</v>
      </c>
      <c r="AM277" s="65"/>
      <c r="AN277" s="145" t="e">
        <f>#REF!</f>
        <v>#REF!</v>
      </c>
      <c r="AO277" s="149"/>
      <c r="AP277" s="183"/>
      <c r="AQ277" s="149"/>
      <c r="AR277" s="147">
        <f t="shared" si="204"/>
        <v>1</v>
      </c>
      <c r="AS277">
        <v>4</v>
      </c>
      <c r="AT277">
        <v>0</v>
      </c>
      <c r="AU277">
        <v>4</v>
      </c>
      <c r="AV277">
        <v>0</v>
      </c>
      <c r="AW277">
        <v>0</v>
      </c>
      <c r="AX277">
        <v>5</v>
      </c>
      <c r="AY277" s="229"/>
      <c r="AZ277" s="229"/>
      <c r="BA277" s="229"/>
      <c r="BB277" s="63"/>
      <c r="BC277">
        <v>25</v>
      </c>
      <c r="BD277">
        <v>15</v>
      </c>
      <c r="BE277">
        <v>2</v>
      </c>
      <c r="BF277" s="57">
        <v>2</v>
      </c>
      <c r="BG277" s="57">
        <v>2</v>
      </c>
      <c r="BH277" s="57">
        <v>3</v>
      </c>
      <c r="BI277" s="57">
        <v>11.3</v>
      </c>
      <c r="BJ277" s="189">
        <f t="shared" si="228"/>
        <v>107</v>
      </c>
      <c r="BK277" s="173">
        <f t="shared" si="229"/>
        <v>54</v>
      </c>
      <c r="BL277" s="88"/>
      <c r="BM277" s="63"/>
      <c r="BN277" s="63"/>
      <c r="BO277" s="63"/>
      <c r="BP277" s="63"/>
      <c r="BQ277" s="63"/>
      <c r="BR277" s="63"/>
      <c r="BS277" s="63"/>
      <c r="BT277" s="63"/>
      <c r="BU277" s="63"/>
      <c r="BV277" s="63"/>
      <c r="BW277" s="63"/>
      <c r="BX277" s="63"/>
      <c r="BY277" s="63"/>
      <c r="BZ277" s="63"/>
      <c r="CA277" s="95"/>
      <c r="CB277" s="94"/>
      <c r="CC277" s="94"/>
      <c r="CD277" s="94"/>
      <c r="CE277" s="94"/>
      <c r="CF277" s="94"/>
      <c r="CG277" s="94"/>
      <c r="CH277" s="94"/>
      <c r="CI277" s="94"/>
      <c r="CJ277" s="94"/>
      <c r="CK277" s="94"/>
      <c r="CL277" s="94"/>
      <c r="CM277" s="63"/>
      <c r="CN277" s="63"/>
      <c r="CO277" s="63"/>
      <c r="CP277" s="88"/>
      <c r="CQ277" s="88"/>
      <c r="CR277" s="63"/>
      <c r="CS277" s="63"/>
      <c r="CT277" s="63"/>
      <c r="CU277" s="63"/>
      <c r="CV277" s="88"/>
      <c r="CW277" s="63"/>
      <c r="CX277" s="63"/>
      <c r="CY277" s="63"/>
      <c r="CZ277" s="63"/>
      <c r="DA277" s="88"/>
      <c r="DB277" s="63"/>
      <c r="DC277" s="63"/>
      <c r="DD277" s="63"/>
      <c r="DE277" s="63"/>
      <c r="DF277" s="131"/>
      <c r="DG277" s="254">
        <f t="shared" si="205"/>
        <v>350</v>
      </c>
      <c r="DH277" s="254" t="str">
        <f t="shared" si="206"/>
        <v>Thin</v>
      </c>
      <c r="DI277" s="254">
        <f t="shared" si="207"/>
        <v>107</v>
      </c>
      <c r="DJ277" s="254">
        <f t="shared" si="208"/>
        <v>54</v>
      </c>
      <c r="DK277" s="121">
        <f t="shared" si="209"/>
        <v>27.3731631290485</v>
      </c>
      <c r="DL277" s="121">
        <f t="shared" si="210"/>
        <v>0</v>
      </c>
      <c r="DM277" s="121">
        <f t="shared" si="211"/>
        <v>25.181970905231069</v>
      </c>
      <c r="DN277" s="121">
        <f t="shared" si="212"/>
        <v>0.85599439211977568</v>
      </c>
      <c r="DO277" s="121">
        <f t="shared" si="213"/>
        <v>8.0179349423964279</v>
      </c>
      <c r="DP277" s="121">
        <f t="shared" si="214"/>
        <v>6.3029934228003901</v>
      </c>
      <c r="DQ277" s="121">
        <f t="shared" si="215"/>
        <v>0</v>
      </c>
      <c r="DR277" s="121">
        <f t="shared" si="216"/>
        <v>0</v>
      </c>
      <c r="DS277" s="121">
        <f t="shared" si="217"/>
        <v>0</v>
      </c>
      <c r="DT277" s="121">
        <f t="shared" si="218"/>
        <v>0</v>
      </c>
      <c r="DU277" s="121">
        <f t="shared" si="219"/>
        <v>0</v>
      </c>
      <c r="DV277" s="122">
        <f t="shared" si="220"/>
        <v>4.5</v>
      </c>
      <c r="DW277" s="157"/>
      <c r="DX277" s="157">
        <f t="shared" si="221"/>
        <v>350</v>
      </c>
      <c r="DY277" s="157">
        <f t="shared" si="182"/>
        <v>232</v>
      </c>
      <c r="DZ277" s="238" t="e">
        <f>#REF!</f>
        <v>#REF!</v>
      </c>
      <c r="EN277" s="50">
        <f t="shared" si="222"/>
        <v>0.36330030487804876</v>
      </c>
      <c r="EO277" s="50">
        <f t="shared" si="223"/>
        <v>4.1730182926829267</v>
      </c>
      <c r="EP277" s="55">
        <f t="shared" si="224"/>
        <v>2.9512195121951219</v>
      </c>
      <c r="EQ277" s="50">
        <f>4.656*AR277*(((BL277/2.54)^2)+((BM277/2.54)^2)+((BN277/2.54)^2)+((BO277)/2.54^2)+((BP277/2.54)^2)+((BQ277/2.54)^2)+((BR277/2.54)^2)+((BS277/2.54)^2)+((BT277/2.54)^2)+((BU277/2.54)^2)+((BV277/2.54)^2)+((BW277/2.54)^2)+((BX277/2.54)^2)+((BY277/2.54)^2)+((BZ277/2.54)^2))/(BI277*3.28)</f>
        <v>0</v>
      </c>
      <c r="ER277" s="50">
        <f>3.492*AR277*((CA277/2.54)^2 + (CB277/2.54)^2 + (CC277/2.54)^2 + (CD277/2.54)^2 + (CE277/2.54)^2 + (CF277/2.54)^2 + (CG277/2.54)^2 +(CH277/2.54)^2 +(CI277/2.54)^2 + (CJ277/2.54)^2 +(CK277/2.54)^2 + (CL277/2.54)^2 +(CM277/2.54)^2 + (CN277/2.54)^2 + (CO277/2.54)^2)/(BI277*3.28)</f>
        <v>0</v>
      </c>
      <c r="ES277" s="50">
        <f t="shared" si="183"/>
        <v>0</v>
      </c>
      <c r="ET277" s="50">
        <f t="shared" si="184"/>
        <v>0</v>
      </c>
      <c r="EU277" s="50">
        <f t="shared" si="185"/>
        <v>0</v>
      </c>
      <c r="EV277" s="56">
        <f t="shared" si="225"/>
        <v>7.4875381097560973</v>
      </c>
      <c r="EW277" s="56">
        <f t="shared" si="226"/>
        <v>0</v>
      </c>
      <c r="EX277" s="56">
        <f t="shared" si="230"/>
        <v>12.317923408071826</v>
      </c>
      <c r="EY277" s="56">
        <f t="shared" si="231"/>
        <v>0</v>
      </c>
      <c r="EZ277" s="56">
        <f t="shared" si="227"/>
        <v>7.4875381097560973</v>
      </c>
      <c r="FA277" s="56"/>
      <c r="FB277" s="56"/>
      <c r="FC277" s="56"/>
      <c r="FD277" s="54"/>
    </row>
    <row r="278" spans="1:160" ht="18" customHeight="1">
      <c r="B278">
        <v>350</v>
      </c>
      <c r="C278" s="57" t="s">
        <v>391</v>
      </c>
      <c r="D278">
        <v>107</v>
      </c>
      <c r="E278" s="171">
        <v>2009</v>
      </c>
      <c r="F278">
        <v>232</v>
      </c>
      <c r="G278" s="144">
        <v>2.7201936299999998</v>
      </c>
      <c r="H278" s="144"/>
      <c r="I278" s="144"/>
      <c r="J278" s="144">
        <v>22.746381735</v>
      </c>
      <c r="K278" s="144"/>
      <c r="L278" s="144">
        <v>20.704891515</v>
      </c>
      <c r="M278" s="144"/>
      <c r="N278" s="83"/>
      <c r="O278" s="83"/>
      <c r="P278" s="83"/>
      <c r="Q278" s="230">
        <f t="shared" si="234"/>
        <v>46.171466879999997</v>
      </c>
      <c r="R278" s="52">
        <f t="shared" si="186"/>
        <v>0.59907409265962663</v>
      </c>
      <c r="S278" s="52">
        <f t="shared" si="187"/>
        <v>1.3686581564524249</v>
      </c>
      <c r="T278" s="52">
        <f t="shared" si="188"/>
        <v>1.2590985452615535</v>
      </c>
      <c r="U278" s="52">
        <f t="shared" si="189"/>
        <v>9.0737311863807082E-2</v>
      </c>
      <c r="V278" s="52">
        <f t="shared" si="190"/>
        <v>1.4113927649216156</v>
      </c>
      <c r="W278" s="52">
        <f t="shared" si="191"/>
        <v>13.426443307386641</v>
      </c>
      <c r="X278" s="52">
        <f t="shared" si="192"/>
        <v>127.03331610027354</v>
      </c>
      <c r="Y278" s="52">
        <f t="shared" si="193"/>
        <v>1.0349265018575471</v>
      </c>
      <c r="Z278" s="52">
        <f t="shared" si="194"/>
        <v>1.0298530037150944</v>
      </c>
      <c r="AA278" s="52">
        <f t="shared" si="195"/>
        <v>1.0294108496407381</v>
      </c>
      <c r="AB278" s="52">
        <f t="shared" si="196"/>
        <v>1.0333060470646671</v>
      </c>
      <c r="AC278" s="52">
        <f t="shared" si="197"/>
        <v>0.59094944562761964</v>
      </c>
      <c r="AD278" s="52">
        <f t="shared" si="198"/>
        <v>0.59602294377007237</v>
      </c>
      <c r="AE278" s="52">
        <f t="shared" si="199"/>
        <v>0.55433618627864567</v>
      </c>
      <c r="AF278" s="52">
        <f t="shared" si="200"/>
        <v>0.38764456378259216</v>
      </c>
      <c r="AG278" s="52">
        <f t="shared" si="201"/>
        <v>0.36</v>
      </c>
      <c r="AH278" s="52">
        <f t="shared" si="202"/>
        <v>0.37382228189129607</v>
      </c>
      <c r="AI278" s="64" t="s">
        <v>152</v>
      </c>
      <c r="AJ278" s="63"/>
      <c r="AK278" s="63"/>
      <c r="AL278" s="45">
        <f t="shared" si="203"/>
        <v>232</v>
      </c>
      <c r="AM278" s="65"/>
      <c r="AN278" s="145" t="e">
        <f>#REF!</f>
        <v>#REF!</v>
      </c>
      <c r="AO278" s="149"/>
      <c r="AP278" s="183"/>
      <c r="AQ278" s="149"/>
      <c r="AR278" s="147">
        <f t="shared" si="204"/>
        <v>1</v>
      </c>
      <c r="AS278">
        <v>1</v>
      </c>
      <c r="AT278">
        <v>2</v>
      </c>
      <c r="AU278">
        <v>4</v>
      </c>
      <c r="AV278">
        <v>2</v>
      </c>
      <c r="AW278">
        <v>3</v>
      </c>
      <c r="AX278">
        <v>5</v>
      </c>
      <c r="AY278" s="229"/>
      <c r="AZ278" s="229"/>
      <c r="BA278" s="229"/>
      <c r="BB278" s="63"/>
      <c r="BC278">
        <v>14</v>
      </c>
      <c r="BD278">
        <v>6</v>
      </c>
      <c r="BE278">
        <v>1</v>
      </c>
      <c r="BF278" s="57">
        <v>2</v>
      </c>
      <c r="BG278" s="57">
        <v>2</v>
      </c>
      <c r="BH278" s="57">
        <v>3</v>
      </c>
      <c r="BI278" s="57">
        <v>11.3</v>
      </c>
      <c r="BJ278" s="189">
        <f t="shared" si="228"/>
        <v>107</v>
      </c>
      <c r="BK278" s="173">
        <f t="shared" si="229"/>
        <v>232</v>
      </c>
      <c r="BL278" s="88">
        <v>8</v>
      </c>
      <c r="BM278" s="63">
        <v>10</v>
      </c>
      <c r="BN278" s="63"/>
      <c r="BO278" s="63"/>
      <c r="BP278" s="63"/>
      <c r="BQ278" s="63"/>
      <c r="BR278" s="63"/>
      <c r="BS278" s="63"/>
      <c r="BT278" s="63"/>
      <c r="BU278" s="63"/>
      <c r="BV278" s="63"/>
      <c r="BW278" s="63"/>
      <c r="BX278" s="63"/>
      <c r="BY278" s="63"/>
      <c r="BZ278" s="63"/>
      <c r="CA278" s="95"/>
      <c r="CB278" s="94"/>
      <c r="CC278" s="94"/>
      <c r="CD278" s="94"/>
      <c r="CE278" s="94"/>
      <c r="CF278" s="94"/>
      <c r="CG278" s="94"/>
      <c r="CH278" s="94"/>
      <c r="CI278" s="94"/>
      <c r="CJ278" s="94"/>
      <c r="CK278" s="94"/>
      <c r="CL278" s="94"/>
      <c r="CM278" s="63"/>
      <c r="CN278" s="63"/>
      <c r="CO278" s="63"/>
      <c r="CP278" s="88"/>
      <c r="CQ278" s="88"/>
      <c r="CR278" s="63"/>
      <c r="CS278" s="63"/>
      <c r="CT278" s="63"/>
      <c r="CU278" s="63"/>
      <c r="CV278" s="88"/>
      <c r="CW278" s="63"/>
      <c r="CX278" s="63"/>
      <c r="CY278" s="63"/>
      <c r="CZ278" s="63"/>
      <c r="DA278" s="88"/>
      <c r="DB278" s="63"/>
      <c r="DC278" s="63"/>
      <c r="DD278" s="63"/>
      <c r="DE278" s="63"/>
      <c r="DF278" s="131"/>
      <c r="DG278" s="254">
        <f t="shared" si="205"/>
        <v>350</v>
      </c>
      <c r="DH278" s="254" t="str">
        <f t="shared" si="206"/>
        <v>Thin</v>
      </c>
      <c r="DI278" s="254">
        <f t="shared" si="207"/>
        <v>107</v>
      </c>
      <c r="DJ278" s="254">
        <f t="shared" si="208"/>
        <v>232</v>
      </c>
      <c r="DK278" s="121">
        <f t="shared" si="209"/>
        <v>20.529872346786373</v>
      </c>
      <c r="DL278" s="121">
        <f t="shared" si="210"/>
        <v>14.976852316490668</v>
      </c>
      <c r="DM278" s="121">
        <f t="shared" si="211"/>
        <v>50.363941810462137</v>
      </c>
      <c r="DN278" s="121">
        <f t="shared" si="212"/>
        <v>0.47935685958707441</v>
      </c>
      <c r="DO278" s="121">
        <f t="shared" si="213"/>
        <v>3.207173976958571</v>
      </c>
      <c r="DP278" s="121">
        <f t="shared" si="214"/>
        <v>3.151496711400195</v>
      </c>
      <c r="DQ278" s="121">
        <f t="shared" si="215"/>
        <v>7.1737003694529715</v>
      </c>
      <c r="DR278" s="121">
        <f t="shared" si="216"/>
        <v>0</v>
      </c>
      <c r="DS278" s="121">
        <f t="shared" si="217"/>
        <v>0</v>
      </c>
      <c r="DT278" s="121">
        <f t="shared" si="218"/>
        <v>0</v>
      </c>
      <c r="DU278" s="121">
        <f t="shared" si="219"/>
        <v>0</v>
      </c>
      <c r="DV278" s="122">
        <f t="shared" si="220"/>
        <v>4.5</v>
      </c>
      <c r="DW278" s="157"/>
      <c r="DX278" s="157">
        <f t="shared" si="221"/>
        <v>350</v>
      </c>
      <c r="DY278" s="157">
        <f t="shared" si="182"/>
        <v>23</v>
      </c>
      <c r="DZ278" s="238" t="e">
        <f>#REF!</f>
        <v>#REF!</v>
      </c>
      <c r="EN278" s="50">
        <f t="shared" si="222"/>
        <v>0.20344817073170732</v>
      </c>
      <c r="EO278" s="50">
        <f t="shared" si="223"/>
        <v>1.6692073170731707</v>
      </c>
      <c r="EP278" s="55">
        <f t="shared" si="224"/>
        <v>1.475609756097561</v>
      </c>
      <c r="EQ278" s="50">
        <f>4.656*AR278*(((BL278/2.54)^2)+((BM278/2.54)^2)+((BN278/2.54)^2)+((BO278)/2.54^2)+((BP278/2.54)^2)+((BQ278/2.54)^2)+((BR278/2.54)^2)+((BS278/2.54)^2)+((BT278/2.54)^2)+((BU278/2.54)^2)+((BV278/2.54)^2)+((BW278/2.54)^2)+((BX278/2.54)^2)+((BY278/2.54)^2)+((BZ278/2.54)^2))/(BI278*3.28)</f>
        <v>3.1932807228446314</v>
      </c>
      <c r="ER278" s="50">
        <f>3.492*AR278*((CA278/2.54)^2 + (CB278/2.54)^2 + (CC278/2.54)^2 + (CD278/2.54)^2 + (CE278/2.54)^2 + (CF278/2.54)^2 + (CG278/2.54)^2 +(CH278/2.54)^2 +(CI278/2.54)^2 + (CJ278/2.54)^2 +(CK278/2.54)^2 + (CL278/2.54)^2 +(CM278/2.54)^2 + (CN278/2.54)^2 + (CO278/2.54)^2)/(BI278*3.28)</f>
        <v>0</v>
      </c>
      <c r="ES278" s="50">
        <f t="shared" si="183"/>
        <v>0</v>
      </c>
      <c r="ET278" s="50">
        <f t="shared" si="184"/>
        <v>0</v>
      </c>
      <c r="EU278" s="50">
        <f t="shared" si="185"/>
        <v>0</v>
      </c>
      <c r="EV278" s="56">
        <f t="shared" si="225"/>
        <v>3.3482652439024392</v>
      </c>
      <c r="EW278" s="56">
        <f t="shared" si="226"/>
        <v>3.1932807228446314</v>
      </c>
      <c r="EX278" s="56">
        <f t="shared" si="230"/>
        <v>9.2384425560538688</v>
      </c>
      <c r="EY278" s="56">
        <f t="shared" si="231"/>
        <v>6.7395835424208004</v>
      </c>
      <c r="EZ278" s="56">
        <f t="shared" si="227"/>
        <v>6.541545966747071</v>
      </c>
      <c r="FA278" s="56"/>
      <c r="FB278" s="56"/>
      <c r="FC278" s="56"/>
      <c r="FD278" s="54"/>
    </row>
    <row r="279" spans="1:160" ht="18" customHeight="1">
      <c r="B279">
        <v>350</v>
      </c>
      <c r="C279" s="57" t="s">
        <v>391</v>
      </c>
      <c r="D279">
        <v>109</v>
      </c>
      <c r="E279" s="171">
        <v>2009</v>
      </c>
      <c r="F279">
        <v>23</v>
      </c>
      <c r="G279" s="144">
        <v>17.468552640000002</v>
      </c>
      <c r="H279" s="144">
        <v>9.1391892900000009</v>
      </c>
      <c r="I279" s="144"/>
      <c r="J279" s="144"/>
      <c r="K279" s="144"/>
      <c r="L279" s="144">
        <v>6.2236863149999992</v>
      </c>
      <c r="M279" s="144"/>
      <c r="N279" s="83"/>
      <c r="O279" s="83"/>
      <c r="P279" s="83"/>
      <c r="Q279" s="230">
        <f t="shared" si="234"/>
        <v>32.831428245000005</v>
      </c>
      <c r="R279" s="52">
        <f t="shared" si="186"/>
        <v>1.0776518925151624</v>
      </c>
      <c r="S279" s="52">
        <f t="shared" si="187"/>
        <v>1.5239802193306926</v>
      </c>
      <c r="T279" s="52">
        <f t="shared" si="188"/>
        <v>1.5451002962166442</v>
      </c>
      <c r="U279" s="52">
        <f t="shared" si="189"/>
        <v>7.8992373004514713E-2</v>
      </c>
      <c r="V279" s="52">
        <f t="shared" si="190"/>
        <v>1.3044252063439283</v>
      </c>
      <c r="W279" s="52">
        <f t="shared" si="191"/>
        <v>14.491397235909375</v>
      </c>
      <c r="X279" s="52">
        <f t="shared" si="192"/>
        <v>121.52381763030272</v>
      </c>
      <c r="Y279" s="52">
        <f t="shared" si="193"/>
        <v>1.0272163290546485</v>
      </c>
      <c r="Z279" s="52">
        <f t="shared" si="194"/>
        <v>1.02</v>
      </c>
      <c r="AA279" s="52">
        <f t="shared" si="195"/>
        <v>1.02467931991577</v>
      </c>
      <c r="AB279" s="52">
        <f t="shared" si="196"/>
        <v>1.0296053016380129</v>
      </c>
      <c r="AC279" s="52">
        <f t="shared" si="197"/>
        <v>0.55997156846503793</v>
      </c>
      <c r="AD279" s="52">
        <f t="shared" si="198"/>
        <v>0.55326954279292884</v>
      </c>
      <c r="AE279" s="52">
        <f t="shared" si="199"/>
        <v>0.56822395605013376</v>
      </c>
      <c r="AF279" s="52">
        <f t="shared" si="200"/>
        <v>0.35073998541941898</v>
      </c>
      <c r="AG279" s="52">
        <f t="shared" si="201"/>
        <v>0.35999999999999993</v>
      </c>
      <c r="AH279" s="52">
        <f t="shared" si="202"/>
        <v>0.35536999270970948</v>
      </c>
      <c r="AI279" s="64" t="s">
        <v>152</v>
      </c>
      <c r="AJ279" s="63"/>
      <c r="AK279" s="63"/>
      <c r="AL279" s="45">
        <f t="shared" si="203"/>
        <v>23</v>
      </c>
      <c r="AM279" s="65"/>
      <c r="AN279" s="145" t="e">
        <f>#REF!</f>
        <v>#REF!</v>
      </c>
      <c r="AO279" s="149"/>
      <c r="AP279" s="183"/>
      <c r="AQ279" s="149"/>
      <c r="AR279" s="147">
        <f t="shared" si="204"/>
        <v>1</v>
      </c>
      <c r="AS279">
        <v>0</v>
      </c>
      <c r="AT279">
        <v>1</v>
      </c>
      <c r="AU279">
        <v>1</v>
      </c>
      <c r="AV279">
        <v>2</v>
      </c>
      <c r="AW279">
        <v>4</v>
      </c>
      <c r="AX279">
        <v>20</v>
      </c>
      <c r="AY279" s="229"/>
      <c r="AZ279" s="229"/>
      <c r="BA279" s="229"/>
      <c r="BB279" s="63"/>
      <c r="BC279">
        <v>17</v>
      </c>
      <c r="BD279">
        <v>2</v>
      </c>
      <c r="BE279">
        <v>0</v>
      </c>
      <c r="BF279" s="57">
        <v>2</v>
      </c>
      <c r="BG279" s="57">
        <v>2</v>
      </c>
      <c r="BH279" s="57">
        <v>3</v>
      </c>
      <c r="BI279" s="57">
        <v>11.3</v>
      </c>
      <c r="BJ279" s="189">
        <f t="shared" si="228"/>
        <v>109</v>
      </c>
      <c r="BK279" s="173">
        <f t="shared" si="229"/>
        <v>23</v>
      </c>
      <c r="BL279" s="88"/>
      <c r="BM279" s="63"/>
      <c r="BN279" s="63"/>
      <c r="BO279" s="63"/>
      <c r="BP279" s="63"/>
      <c r="BQ279" s="63"/>
      <c r="BR279" s="63"/>
      <c r="BS279" s="63"/>
      <c r="BT279" s="63"/>
      <c r="BU279" s="63"/>
      <c r="BV279" s="63"/>
      <c r="BW279" s="63"/>
      <c r="BX279" s="63"/>
      <c r="BY279" s="63"/>
      <c r="BZ279" s="63"/>
      <c r="CA279" s="95"/>
      <c r="CB279" s="94"/>
      <c r="CC279" s="94"/>
      <c r="CD279" s="94"/>
      <c r="CE279" s="94"/>
      <c r="CF279" s="94"/>
      <c r="CG279" s="94"/>
      <c r="CH279" s="94"/>
      <c r="CI279" s="94"/>
      <c r="CJ279" s="94"/>
      <c r="CK279" s="94"/>
      <c r="CL279" s="94"/>
      <c r="CM279" s="63"/>
      <c r="CN279" s="63"/>
      <c r="CO279" s="63"/>
      <c r="CP279" s="88"/>
      <c r="CQ279" s="88"/>
      <c r="CR279" s="63"/>
      <c r="CS279" s="63"/>
      <c r="CT279" s="63"/>
      <c r="CU279" s="63"/>
      <c r="CV279" s="88"/>
      <c r="CW279" s="63"/>
      <c r="CX279" s="63"/>
      <c r="CY279" s="63"/>
      <c r="CZ279" s="63"/>
      <c r="DA279" s="88"/>
      <c r="DB279" s="63"/>
      <c r="DC279" s="63"/>
      <c r="DD279" s="63"/>
      <c r="DE279" s="63"/>
      <c r="DF279" s="131"/>
      <c r="DG279" s="254">
        <f t="shared" si="205"/>
        <v>350</v>
      </c>
      <c r="DH279" s="254" t="str">
        <f t="shared" si="206"/>
        <v>Thin</v>
      </c>
      <c r="DI279" s="254">
        <f t="shared" si="207"/>
        <v>109</v>
      </c>
      <c r="DJ279" s="254">
        <f t="shared" si="208"/>
        <v>23</v>
      </c>
      <c r="DK279" s="121">
        <f t="shared" si="209"/>
        <v>15.239802193306925</v>
      </c>
      <c r="DL279" s="121">
        <f t="shared" si="210"/>
        <v>26.941297312879058</v>
      </c>
      <c r="DM279" s="121">
        <f t="shared" si="211"/>
        <v>54.078510367582538</v>
      </c>
      <c r="DN279" s="121">
        <f t="shared" si="212"/>
        <v>0.47659242747099628</v>
      </c>
      <c r="DO279" s="121">
        <f t="shared" si="213"/>
        <v>0.90838776694353274</v>
      </c>
      <c r="DP279" s="121">
        <f t="shared" si="214"/>
        <v>0</v>
      </c>
      <c r="DQ279" s="121">
        <f t="shared" si="215"/>
        <v>0</v>
      </c>
      <c r="DR279" s="121">
        <f t="shared" si="216"/>
        <v>0</v>
      </c>
      <c r="DS279" s="121">
        <f t="shared" si="217"/>
        <v>0</v>
      </c>
      <c r="DT279" s="121">
        <f t="shared" si="218"/>
        <v>0</v>
      </c>
      <c r="DU279" s="121">
        <f t="shared" si="219"/>
        <v>0</v>
      </c>
      <c r="DV279" s="122">
        <f t="shared" si="220"/>
        <v>10.5</v>
      </c>
      <c r="DW279" s="157"/>
      <c r="DX279" s="157">
        <f t="shared" si="221"/>
        <v>350</v>
      </c>
      <c r="DY279" s="157">
        <f t="shared" si="182"/>
        <v>142</v>
      </c>
      <c r="DZ279" s="238" t="e">
        <f>#REF!</f>
        <v>#REF!</v>
      </c>
      <c r="EN279" s="50">
        <f t="shared" si="222"/>
        <v>0.24704420731707316</v>
      </c>
      <c r="EO279" s="50">
        <f t="shared" si="223"/>
        <v>0.55640243902439024</v>
      </c>
      <c r="EP279" s="55">
        <f t="shared" si="224"/>
        <v>0</v>
      </c>
      <c r="EQ279" s="50">
        <f>4.656*AR279*(((BL279/2.54)^2)+((BM279/2.54)^2)+((BN279/2.54)^2)+((BO279)/2.54^2)+((BP279/2.54)^2)+((BQ279/2.54)^2)+((BR279/2.54)^2)+((BS279/2.54)^2)+((BT279/2.54)^2)+((BU279/2.54)^2)+((BV279/2.54)^2)+((BW279/2.54)^2)+((BX279/2.54)^2)+((BY279/2.54)^2)+((BZ279/2.54)^2))/(BI279*3.28)</f>
        <v>0</v>
      </c>
      <c r="ER279" s="50">
        <f>3.492*AR279*((CA279/2.54)^2 + (CB279/2.54)^2 + (CC279/2.54)^2 + (CD279/2.54)^2 + (CE279/2.54)^2 + (CF279/2.54)^2 + (CG279/2.54)^2 +(CH279/2.54)^2 +(CI279/2.54)^2 + (CJ279/2.54)^2 +(CK279/2.54)^2 + (CL279/2.54)^2 +(CM279/2.54)^2 + (CN279/2.54)^2 + (CO279/2.54)^2)/(BI279*3.28)</f>
        <v>0</v>
      </c>
      <c r="ES279" s="50">
        <f t="shared" si="183"/>
        <v>0</v>
      </c>
      <c r="ET279" s="50">
        <f t="shared" si="184"/>
        <v>0</v>
      </c>
      <c r="EU279" s="50">
        <f t="shared" si="185"/>
        <v>0</v>
      </c>
      <c r="EV279" s="56">
        <f t="shared" si="225"/>
        <v>0.80344664634146334</v>
      </c>
      <c r="EW279" s="56">
        <f t="shared" si="226"/>
        <v>0</v>
      </c>
      <c r="EX279" s="56">
        <f t="shared" si="230"/>
        <v>6.8579109869881165</v>
      </c>
      <c r="EY279" s="56">
        <f t="shared" si="231"/>
        <v>12.123583790795577</v>
      </c>
      <c r="EZ279" s="56">
        <f t="shared" si="227"/>
        <v>0.80344664634146334</v>
      </c>
      <c r="FA279" s="56"/>
      <c r="FB279" s="56"/>
      <c r="FC279" s="56"/>
      <c r="FD279" s="54"/>
    </row>
    <row r="280" spans="1:160" ht="18" customHeight="1">
      <c r="B280">
        <v>350</v>
      </c>
      <c r="C280" s="57" t="s">
        <v>391</v>
      </c>
      <c r="D280">
        <v>109</v>
      </c>
      <c r="E280" s="171">
        <v>2009</v>
      </c>
      <c r="F280">
        <v>142</v>
      </c>
      <c r="G280" s="144">
        <v>17.468552640000002</v>
      </c>
      <c r="H280" s="144">
        <v>9.1391892900000009</v>
      </c>
      <c r="I280" s="144"/>
      <c r="J280" s="144"/>
      <c r="K280" s="144"/>
      <c r="L280" s="144">
        <v>6.2236863149999992</v>
      </c>
      <c r="M280" s="144"/>
      <c r="N280" s="83"/>
      <c r="O280" s="83"/>
      <c r="P280" s="83"/>
      <c r="Q280" s="230">
        <f t="shared" si="234"/>
        <v>32.831428245000005</v>
      </c>
      <c r="R280" s="52">
        <f t="shared" si="186"/>
        <v>1.0776518925151624</v>
      </c>
      <c r="S280" s="52">
        <f t="shared" si="187"/>
        <v>1.5239802193306926</v>
      </c>
      <c r="T280" s="52">
        <f t="shared" si="188"/>
        <v>1.5451002962166442</v>
      </c>
      <c r="U280" s="52">
        <f t="shared" si="189"/>
        <v>7.8992373004514713E-2</v>
      </c>
      <c r="V280" s="52">
        <f t="shared" si="190"/>
        <v>1.3044252063439283</v>
      </c>
      <c r="W280" s="52">
        <f t="shared" si="191"/>
        <v>14.491397235909375</v>
      </c>
      <c r="X280" s="52">
        <f t="shared" si="192"/>
        <v>121.52381763030272</v>
      </c>
      <c r="Y280" s="52">
        <f t="shared" si="193"/>
        <v>1.0272163290546485</v>
      </c>
      <c r="Z280" s="52">
        <f t="shared" si="194"/>
        <v>1.02</v>
      </c>
      <c r="AA280" s="52">
        <f t="shared" si="195"/>
        <v>1.02467931991577</v>
      </c>
      <c r="AB280" s="52">
        <f t="shared" si="196"/>
        <v>1.0296053016380129</v>
      </c>
      <c r="AC280" s="52">
        <f t="shared" si="197"/>
        <v>0.55997156846503793</v>
      </c>
      <c r="AD280" s="52">
        <f t="shared" si="198"/>
        <v>0.55326954279292884</v>
      </c>
      <c r="AE280" s="52">
        <f t="shared" si="199"/>
        <v>0.56822395605013376</v>
      </c>
      <c r="AF280" s="52">
        <f t="shared" si="200"/>
        <v>0.35073998541941898</v>
      </c>
      <c r="AG280" s="52">
        <f t="shared" si="201"/>
        <v>0.35999999999999993</v>
      </c>
      <c r="AH280" s="52">
        <f t="shared" si="202"/>
        <v>0.35536999270970948</v>
      </c>
      <c r="AI280" s="64" t="s">
        <v>152</v>
      </c>
      <c r="AJ280" s="63"/>
      <c r="AK280" s="63"/>
      <c r="AL280" s="45">
        <f t="shared" si="203"/>
        <v>142</v>
      </c>
      <c r="AM280" s="65"/>
      <c r="AN280" s="145" t="e">
        <f>#REF!</f>
        <v>#REF!</v>
      </c>
      <c r="AO280" s="149"/>
      <c r="AP280" s="183"/>
      <c r="AQ280" s="149"/>
      <c r="AR280" s="147">
        <f t="shared" si="204"/>
        <v>1</v>
      </c>
      <c r="AS280">
        <v>1</v>
      </c>
      <c r="AT280">
        <v>0</v>
      </c>
      <c r="AU280">
        <v>0</v>
      </c>
      <c r="AV280">
        <v>4</v>
      </c>
      <c r="AW280">
        <v>0</v>
      </c>
      <c r="AX280">
        <v>1</v>
      </c>
      <c r="AY280" s="229"/>
      <c r="AZ280" s="229"/>
      <c r="BA280" s="229"/>
      <c r="BB280" s="63"/>
      <c r="BC280">
        <v>8</v>
      </c>
      <c r="BD280">
        <v>4</v>
      </c>
      <c r="BE280">
        <v>0</v>
      </c>
      <c r="BF280" s="57">
        <v>2</v>
      </c>
      <c r="BG280" s="57">
        <v>2</v>
      </c>
      <c r="BH280" s="57">
        <v>3</v>
      </c>
      <c r="BI280" s="57">
        <v>11.3</v>
      </c>
      <c r="BJ280" s="189">
        <f t="shared" si="228"/>
        <v>109</v>
      </c>
      <c r="BK280" s="173">
        <f t="shared" si="229"/>
        <v>142</v>
      </c>
      <c r="BL280" s="88"/>
      <c r="BM280" s="63"/>
      <c r="BN280" s="63"/>
      <c r="BO280" s="63"/>
      <c r="BP280" s="63"/>
      <c r="BQ280" s="63"/>
      <c r="BR280" s="63"/>
      <c r="BS280" s="63"/>
      <c r="BT280" s="63"/>
      <c r="BU280" s="63"/>
      <c r="BV280" s="63"/>
      <c r="BW280" s="63"/>
      <c r="BX280" s="63"/>
      <c r="BY280" s="63"/>
      <c r="BZ280" s="63"/>
      <c r="CA280" s="95"/>
      <c r="CB280" s="94"/>
      <c r="CC280" s="94"/>
      <c r="CD280" s="94"/>
      <c r="CE280" s="94"/>
      <c r="CF280" s="94"/>
      <c r="CG280" s="94"/>
      <c r="CH280" s="94"/>
      <c r="CI280" s="94"/>
      <c r="CJ280" s="94"/>
      <c r="CK280" s="94"/>
      <c r="CL280" s="94"/>
      <c r="CM280" s="63"/>
      <c r="CN280" s="63"/>
      <c r="CO280" s="63"/>
      <c r="CP280" s="88"/>
      <c r="CQ280" s="88"/>
      <c r="CR280" s="63"/>
      <c r="CS280" s="63"/>
      <c r="CT280" s="63"/>
      <c r="CU280" s="63"/>
      <c r="CV280" s="88"/>
      <c r="CW280" s="63"/>
      <c r="CX280" s="63"/>
      <c r="CY280" s="63"/>
      <c r="CZ280" s="63"/>
      <c r="DA280" s="88"/>
      <c r="DB280" s="63"/>
      <c r="DC280" s="63"/>
      <c r="DD280" s="63"/>
      <c r="DE280" s="63"/>
      <c r="DF280" s="131"/>
      <c r="DG280" s="254">
        <f t="shared" si="205"/>
        <v>350</v>
      </c>
      <c r="DH280" s="254" t="str">
        <f t="shared" si="206"/>
        <v>Thin</v>
      </c>
      <c r="DI280" s="254">
        <f t="shared" si="207"/>
        <v>109</v>
      </c>
      <c r="DJ280" s="254">
        <f t="shared" si="208"/>
        <v>142</v>
      </c>
      <c r="DK280" s="121">
        <f t="shared" si="209"/>
        <v>38.099505483267315</v>
      </c>
      <c r="DL280" s="121">
        <f t="shared" si="210"/>
        <v>0</v>
      </c>
      <c r="DM280" s="121">
        <f t="shared" si="211"/>
        <v>38.627507405416104</v>
      </c>
      <c r="DN280" s="121">
        <f t="shared" si="212"/>
        <v>0.22427878939811591</v>
      </c>
      <c r="DO280" s="121">
        <f t="shared" si="213"/>
        <v>1.8167755338870655</v>
      </c>
      <c r="DP280" s="121">
        <f t="shared" si="214"/>
        <v>0</v>
      </c>
      <c r="DQ280" s="121">
        <f t="shared" si="215"/>
        <v>0</v>
      </c>
      <c r="DR280" s="121">
        <f t="shared" si="216"/>
        <v>0</v>
      </c>
      <c r="DS280" s="121">
        <f t="shared" si="217"/>
        <v>0</v>
      </c>
      <c r="DT280" s="121">
        <f t="shared" si="218"/>
        <v>0</v>
      </c>
      <c r="DU280" s="121">
        <f t="shared" si="219"/>
        <v>0</v>
      </c>
      <c r="DV280" s="122">
        <f t="shared" si="220"/>
        <v>0.5</v>
      </c>
      <c r="DW280" s="157"/>
      <c r="DX280" s="157">
        <f t="shared" si="221"/>
        <v>350</v>
      </c>
      <c r="DY280" s="157">
        <f t="shared" si="182"/>
        <v>129</v>
      </c>
      <c r="DZ280" s="238" t="e">
        <f>#REF!</f>
        <v>#REF!</v>
      </c>
      <c r="EN280" s="50"/>
      <c r="EO280" s="50"/>
      <c r="EP280" s="55"/>
      <c r="EQ280" s="50"/>
      <c r="ER280" s="50"/>
      <c r="ES280" s="50">
        <f t="shared" si="183"/>
        <v>0</v>
      </c>
      <c r="ET280" s="50">
        <f t="shared" si="184"/>
        <v>0</v>
      </c>
      <c r="EU280" s="50">
        <f t="shared" si="185"/>
        <v>0</v>
      </c>
      <c r="EV280" s="56"/>
      <c r="EW280" s="56"/>
      <c r="EX280" s="56">
        <f t="shared" si="230"/>
        <v>17.144777467470291</v>
      </c>
      <c r="EY280" s="56">
        <f t="shared" si="231"/>
        <v>0</v>
      </c>
      <c r="EZ280" s="56"/>
      <c r="FA280" s="56"/>
      <c r="FB280" s="56"/>
      <c r="FC280" s="56"/>
      <c r="FD280" s="54"/>
    </row>
    <row r="281" spans="1:160" s="79" customFormat="1" ht="18" customHeight="1">
      <c r="B281">
        <v>350</v>
      </c>
      <c r="C281" s="57" t="s">
        <v>391</v>
      </c>
      <c r="D281">
        <v>110</v>
      </c>
      <c r="E281" s="171">
        <v>2009</v>
      </c>
      <c r="F281">
        <v>129</v>
      </c>
      <c r="G281" s="144">
        <v>4.3802739749999997</v>
      </c>
      <c r="H281" s="144">
        <v>5.1070635000000006</v>
      </c>
      <c r="I281" s="144"/>
      <c r="J281" s="144"/>
      <c r="K281" s="144"/>
      <c r="L281" s="144">
        <v>12.254203500000001</v>
      </c>
      <c r="M281" s="144">
        <v>12.088405560000002</v>
      </c>
      <c r="N281" s="144"/>
      <c r="O281" s="84"/>
      <c r="P281" s="84"/>
      <c r="Q281" s="230">
        <f t="shared" si="234"/>
        <v>33.829946535000005</v>
      </c>
      <c r="R281" s="52">
        <f t="shared" si="186"/>
        <v>0.77125820210906804</v>
      </c>
      <c r="S281" s="52">
        <f t="shared" si="187"/>
        <v>1.5525177182503636</v>
      </c>
      <c r="T281" s="52">
        <f t="shared" si="188"/>
        <v>1.5041320997062582</v>
      </c>
      <c r="U281" s="52">
        <f t="shared" si="189"/>
        <v>8.8558180460038965E-2</v>
      </c>
      <c r="V281" s="52">
        <f t="shared" si="190"/>
        <v>1.3102316794364983</v>
      </c>
      <c r="W281" s="52">
        <f t="shared" si="191"/>
        <v>14.37776845521698</v>
      </c>
      <c r="X281" s="52">
        <f t="shared" si="192"/>
        <v>101.12835903260761</v>
      </c>
      <c r="Y281" s="52">
        <f t="shared" si="193"/>
        <v>1.0284903719860401</v>
      </c>
      <c r="Z281" s="52">
        <f t="shared" si="194"/>
        <v>1.0199999999999998</v>
      </c>
      <c r="AA281" s="52">
        <f t="shared" si="195"/>
        <v>1.0251319226833653</v>
      </c>
      <c r="AB281" s="52">
        <f t="shared" si="196"/>
        <v>1.0319883095242379</v>
      </c>
      <c r="AC281" s="52">
        <f t="shared" si="197"/>
        <v>0.58228025800070915</v>
      </c>
      <c r="AD281" s="52">
        <f t="shared" si="198"/>
        <v>0.57607591902450506</v>
      </c>
      <c r="AE281" s="52">
        <f t="shared" si="199"/>
        <v>0.55993219152600116</v>
      </c>
      <c r="AF281" s="52">
        <f t="shared" si="200"/>
        <v>0.39805281782719198</v>
      </c>
      <c r="AG281" s="52">
        <f t="shared" si="201"/>
        <v>0.36</v>
      </c>
      <c r="AH281" s="52">
        <f t="shared" si="202"/>
        <v>0.37902640891359596</v>
      </c>
      <c r="AI281" s="64" t="s">
        <v>152</v>
      </c>
      <c r="AL281" s="45">
        <f t="shared" si="203"/>
        <v>129</v>
      </c>
      <c r="AM281" s="65"/>
      <c r="AN281" s="145" t="e">
        <f>#REF!</f>
        <v>#REF!</v>
      </c>
      <c r="AO281" s="149"/>
      <c r="AP281" s="183"/>
      <c r="AQ281" s="149"/>
      <c r="AR281" s="147">
        <f t="shared" si="204"/>
        <v>1</v>
      </c>
      <c r="AS281">
        <v>0</v>
      </c>
      <c r="AT281">
        <v>2</v>
      </c>
      <c r="AU281">
        <v>2</v>
      </c>
      <c r="AV281">
        <v>4</v>
      </c>
      <c r="AW281">
        <v>10</v>
      </c>
      <c r="AX281">
        <v>14</v>
      </c>
      <c r="AY281" s="229"/>
      <c r="AZ281" s="229"/>
      <c r="BA281" s="229"/>
      <c r="BC281">
        <v>2</v>
      </c>
      <c r="BD281">
        <v>4</v>
      </c>
      <c r="BE281">
        <v>1</v>
      </c>
      <c r="BF281" s="57">
        <v>2</v>
      </c>
      <c r="BG281" s="57">
        <v>2</v>
      </c>
      <c r="BH281" s="57">
        <v>3</v>
      </c>
      <c r="BI281" s="57">
        <v>11.3</v>
      </c>
      <c r="BJ281" s="189">
        <f t="shared" si="228"/>
        <v>110</v>
      </c>
      <c r="BK281" s="173">
        <f t="shared" si="229"/>
        <v>129</v>
      </c>
      <c r="BL281" s="251"/>
      <c r="BM281" s="44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104">
        <v>16</v>
      </c>
      <c r="CB281" s="103">
        <v>18</v>
      </c>
      <c r="CC281" s="103">
        <v>34</v>
      </c>
      <c r="CD281" s="103"/>
      <c r="CE281" s="103"/>
      <c r="CF281" s="103"/>
      <c r="CG281" s="103"/>
      <c r="CH281" s="103"/>
      <c r="CI281" s="103"/>
      <c r="CJ281" s="103"/>
      <c r="CK281" s="103"/>
      <c r="CL281" s="103"/>
      <c r="CP281" s="92"/>
      <c r="CQ281" s="173"/>
      <c r="CR281" s="57"/>
      <c r="CS281" s="57"/>
      <c r="CT281" s="57"/>
      <c r="CU281" s="57"/>
      <c r="CV281" s="173"/>
      <c r="CW281" s="57"/>
      <c r="CX281" s="57"/>
      <c r="CY281" s="57"/>
      <c r="CZ281" s="57"/>
      <c r="DA281" s="173"/>
      <c r="DB281" s="57"/>
      <c r="DC281" s="57"/>
      <c r="DD281" s="57"/>
      <c r="DE281" s="57"/>
      <c r="DF281" s="132"/>
      <c r="DG281" s="254">
        <f t="shared" si="205"/>
        <v>350</v>
      </c>
      <c r="DH281" s="254" t="str">
        <f t="shared" si="206"/>
        <v>Thin</v>
      </c>
      <c r="DI281" s="254">
        <f t="shared" si="207"/>
        <v>110</v>
      </c>
      <c r="DJ281" s="254">
        <f t="shared" si="208"/>
        <v>129</v>
      </c>
      <c r="DK281" s="121">
        <f t="shared" si="209"/>
        <v>31.050354365007273</v>
      </c>
      <c r="DL281" s="121">
        <f t="shared" si="210"/>
        <v>46.27549212654408</v>
      </c>
      <c r="DM281" s="121">
        <f t="shared" si="211"/>
        <v>120.33056797650065</v>
      </c>
      <c r="DN281" s="121">
        <f t="shared" si="212"/>
        <v>6.5444950080780523E-2</v>
      </c>
      <c r="DO281" s="121">
        <f t="shared" si="213"/>
        <v>1.900085502237524</v>
      </c>
      <c r="DP281" s="121">
        <f t="shared" si="214"/>
        <v>3.3946936230683895</v>
      </c>
      <c r="DQ281" s="121">
        <f t="shared" si="215"/>
        <v>0</v>
      </c>
      <c r="DR281" s="121">
        <f t="shared" si="216"/>
        <v>70.430977413947801</v>
      </c>
      <c r="DS281" s="121">
        <f t="shared" si="217"/>
        <v>0</v>
      </c>
      <c r="DT281" s="121">
        <f t="shared" si="218"/>
        <v>0</v>
      </c>
      <c r="DU281" s="121">
        <f t="shared" si="219"/>
        <v>0</v>
      </c>
      <c r="DV281" s="122">
        <f t="shared" si="220"/>
        <v>8</v>
      </c>
      <c r="DW281" s="157"/>
      <c r="DX281" s="157">
        <f t="shared" si="221"/>
        <v>350</v>
      </c>
      <c r="DY281" s="157">
        <f t="shared" ref="DY281:DY344" si="235">F282</f>
        <v>256</v>
      </c>
      <c r="DZ281" s="238" t="e">
        <f>#REF!</f>
        <v>#REF!</v>
      </c>
      <c r="EA281" s="180"/>
      <c r="EB281" s="180"/>
      <c r="EC281" s="180"/>
      <c r="ED281" s="180"/>
      <c r="EE281" s="180"/>
      <c r="EF281" s="180"/>
      <c r="EG281" s="180"/>
      <c r="EH281" s="180"/>
      <c r="EI281" s="180"/>
      <c r="EJ281" s="180"/>
      <c r="EK281" s="180"/>
      <c r="EL281" s="180"/>
      <c r="EM281" s="180"/>
      <c r="EN281" s="50">
        <f t="shared" si="222"/>
        <v>2.9064024390243904E-2</v>
      </c>
      <c r="EO281" s="50">
        <f t="shared" si="223"/>
        <v>1.1128048780487805</v>
      </c>
      <c r="EP281" s="55">
        <f t="shared" si="224"/>
        <v>1.475609756097561</v>
      </c>
      <c r="EQ281" s="50">
        <f>4.656*AR281*(((BL281/2.54)^2)+((BM281/2.54)^2)+((BN281/2.54)^2)+((BO281)/2.54^2)+((BP281/2.54)^2)+((BQ281/2.54)^2)+((BR281/2.54)^2)+((BS281/2.54)^2)+((BT281/2.54)^2)+((BU281/2.54)^2)+((BV281/2.54)^2)+((BW281/2.54)^2)+((BX281/2.54)^2)+((BY281/2.54)^2)+((BZ281/2.54)^2))/(BI281*3.28)</f>
        <v>0</v>
      </c>
      <c r="ER281" s="50">
        <f>3.492*AR281*((CA281/2.54)^2 + (CB281/2.54)^2 + (CC281/2.54)^2 + (CD281/2.54)^2 + (CE281/2.54)^2 + (CF281/2.54)^2 + (CG281/2.54)^2 +(CH281/2.54)^2 +(CI281/2.54)^2 + (CJ281/2.54)^2 +(CK281/2.54)^2 + (CL281/2.54)^2 +(CM281/2.54)^2 + (CN281/2.54)^2 + (CO281/2.54)^2)/(BI281*3.28)</f>
        <v>25.351533543559206</v>
      </c>
      <c r="ES281" s="50">
        <f t="shared" ref="ES281:ES344" si="236">4.074*AR281*((CQ281/2.54)^2 + (CR281/2.54)^2 + (CS281/2.54)^2 + (CT281/2.54)^2 + (CU281/2.54)^2)/(BI281*3.28)</f>
        <v>0</v>
      </c>
      <c r="ET281" s="50">
        <f t="shared" ref="ET281:ET344" si="237">4.074*AR281*((CV281/2.54)^2 + (CW281/2.54)^2 + (CX281/2.54)^2 + (CY281/2.54)^2 + (CZ281/2.54)^2)/(BI281*3.28)</f>
        <v>0</v>
      </c>
      <c r="EU281" s="50">
        <f t="shared" ref="EU281:EU344" si="238">4.074*AR281*((DA281/2.54)^2 + (DB281/2.54)^2 + (DC281/2.54)^2 + (DD281/2.54)^2 + (DE281/2.54)^2)/(BI281*3.28)</f>
        <v>0</v>
      </c>
      <c r="EV281" s="56">
        <f t="shared" si="225"/>
        <v>2.6174786585365855</v>
      </c>
      <c r="EW281" s="56">
        <f t="shared" si="226"/>
        <v>25.351533543559206</v>
      </c>
      <c r="EX281" s="56">
        <f t="shared" si="230"/>
        <v>13.972659464253272</v>
      </c>
      <c r="EY281" s="56">
        <f t="shared" si="231"/>
        <v>20.823971456944836</v>
      </c>
      <c r="EZ281" s="56">
        <f t="shared" si="227"/>
        <v>27.96901220209579</v>
      </c>
      <c r="FA281" s="56"/>
      <c r="FB281" s="56"/>
      <c r="FC281" s="56"/>
      <c r="FD281" s="54"/>
    </row>
    <row r="282" spans="1:160" ht="18" customHeight="1">
      <c r="B282">
        <v>350</v>
      </c>
      <c r="C282" s="57" t="s">
        <v>391</v>
      </c>
      <c r="D282">
        <v>110</v>
      </c>
      <c r="E282" s="171">
        <v>2009</v>
      </c>
      <c r="F282">
        <v>256</v>
      </c>
      <c r="G282" s="144">
        <v>4.3802739749999997</v>
      </c>
      <c r="H282" s="144">
        <v>5.1070635000000006</v>
      </c>
      <c r="I282" s="144"/>
      <c r="J282" s="144"/>
      <c r="K282" s="144"/>
      <c r="L282" s="144">
        <v>12.254203500000001</v>
      </c>
      <c r="M282" s="144">
        <v>12.088405560000002</v>
      </c>
      <c r="N282" s="232"/>
      <c r="O282" s="83"/>
      <c r="P282" s="83"/>
      <c r="Q282" s="230">
        <f t="shared" si="234"/>
        <v>33.829946535000005</v>
      </c>
      <c r="R282" s="52">
        <f t="shared" ref="R282:R345" si="239">((G282/$Q282)*$G$5) + ((H282/$Q282)*$H$5) + (( I282/$Q282)*$I$5) + ((J282/$Q282)*$J$5) + ((K282/$Q282)*$K$5) + ((L282/$Q282)*$L$5) + ((M282/$Q282)*$M$5) + ((N282/$Q282)*$N$5) + ((O282/$Q282)*$O$5) + ((P282/$Q282)*$P$5)</f>
        <v>0.77125820210906804</v>
      </c>
      <c r="S282" s="52">
        <f t="shared" ref="S282:S345" si="240">((G282/$Q282)*$G$6) + ((H282/$Q282)*$H$6) + (( I282/$Q282)*$I$6) + ((J282/$Q282)*$J$6) + ((K282/$Q282)*$K$6) + ((L282/$Q282)*$L$6) + ((M282/$Q282)*$M$6) + ((N282/$Q282)*$N$6) + ((O282/$Q282)*$O$6) + ((P282/$Q282)*$P$6)</f>
        <v>1.5525177182503636</v>
      </c>
      <c r="T282" s="52">
        <f t="shared" ref="T282:T345" si="241">((G282/$Q282)*$G$7) + ((H282/$Q282)*$H$7) + (( I282/$Q282)*$I$7) + ((J282/$Q282)*$J$7) + ((K282/$Q282)*$K$7) + ((L282/$Q282)*$L$7) + ((M282/$Q282)*$M$7) + ((N282/$Q282)*$N$7) + ((O282/$Q282)*$O$7) + ((P282/$Q282)*$P$7)</f>
        <v>1.5041320997062582</v>
      </c>
      <c r="U282" s="52">
        <f t="shared" ref="U282:U345" si="242">((G282/$Q282)*$G$8) + ((H282/$Q282)*$H$8) + (( I282/$Q282)*$I$8) + ((J282/$Q282)*$J$8) + ((K282/$Q282)*$K$8) + ((L282/$Q282)*$L$8) + ((M282/$Q282)*$M$8) + ((N282/$Q282)*$N$8) + ((O282/$Q282)*$O$8) + ((P282/$Q282)*$P$8)</f>
        <v>8.8558180460038965E-2</v>
      </c>
      <c r="V282" s="52">
        <f t="shared" ref="V282:V345" si="243">((G282/$Q282)*$G$9) + ((H282/$Q282)*$H$9) + (( I282/$Q282)*$I$9) + ((J282/$Q282)*$J$9) + ((K282/$Q282)*$K$9) + ((L282/$Q282)*$L$9) + ((M282/$Q282)*$M$9) + ((N282/$Q282)*$N$9) + ((O282/$Q282)*$O$9) + ((P282/$Q282)*$P$9)</f>
        <v>1.3102316794364983</v>
      </c>
      <c r="W282" s="52">
        <f t="shared" ref="W282:W345" si="244">((G282/$Q282)*$G$10) + ((H282/$Q282)*$H$10) + (( I282/$Q282)*$I$10) + ((J282/$Q282)*$J$10) + ((K282/$Q282)*$K$10) + ((L282/$Q282)*$L$10) + ((M282/$Q282)*$M$10) + ((N282/$Q282)*$N$10) + ((O282/$Q282)*$O$10) + ((P282/$Q282)*$P$10)</f>
        <v>14.37776845521698</v>
      </c>
      <c r="X282" s="52">
        <f t="shared" ref="X282:X345" si="245">((G282/$Q282)*$G$11) + ((H282/$Q282)*$H$11) + (( I282/$Q282)*$I$11) + ((J282/$Q282)*$J$11) + ((K282/$Q282)*$K$11) + ((L282/$Q282)*$L$11) + ((M282/$Q282)*$M$11) + ((N282/$Q282)*$N$11) + ((O282/$Q282)*$O$11) + ((P282/$Q282)*$P$11)</f>
        <v>101.12835903260761</v>
      </c>
      <c r="Y282" s="52">
        <f t="shared" ref="Y282:Y345" si="246">((G282/$Q282)*$G$12) + ((H282/$Q282)*$H$12) + (( I282/$Q282)*$I$12) + ((J282/$Q282)*$J$12) + ((K282/$Q282)*$K$12) + ((L282/$Q282)*$L$12) + ((M282/$Q282)*$M$12) + ((N282/$Q282)*$N$12) + ((O282/$Q282)*$O$12) + ((P282/$Q282)*$P$12)</f>
        <v>1.0284903719860401</v>
      </c>
      <c r="Z282" s="52">
        <f t="shared" ref="Z282:Z345" si="247">((G282/$Q282)*$G$13) + ((H282/$Q282)*$H$13) + (( I282/$Q282)*$I$13) + ((J282/$Q282)*$J$13) + ((K282/$Q282)*$K$13) + ((L282/$Q282)*$L$13) + ((M282/$Q282)*$M$13) + ((N282/$Q282)*$N$13) + ((O282/$Q282)*$O$13) + ((P282/$Q282)*$P$13)</f>
        <v>1.0199999999999998</v>
      </c>
      <c r="AA282" s="52">
        <f t="shared" ref="AA282:AA345" si="248">((G282/$Q282)*$G$14) + ((H282/$Q282)*$H$14) + (( I282/$Q282)*$I$14) + ((J282/$Q282)*$J$14) + ((K282/$Q282)*$K$14) + ((L282/$Q282)*$L$14) + ((M282/$Q282)*$M$14) + ((N282/$Q282)*$N$14) + ((O282/$Q282)*$O$14) + ((P282/$Q282)*$P$14)</f>
        <v>1.0251319226833653</v>
      </c>
      <c r="AB282" s="52">
        <f t="shared" ref="AB282:AB345" si="249">((G282/$Q282)*$G$15) + ((H282/$Q282)*$H$15) + (( I282/$Q282)*$I$15) + ((J282/$Q282)*$J$15) + ((K282/$Q282)*$K$15) + ((L282/$Q282)*$L$15) + ((M282/$Q282)*$M$15) + ((N282/$Q282)*$N$15) + ((O282/$Q282)*$O$15) + ((P282/$Q282)*$P$15)</f>
        <v>1.0319883095242379</v>
      </c>
      <c r="AC282" s="52">
        <f t="shared" ref="AC282:AC345" si="250">((G282/$Q282)*$G$16) + ((H282/$Q282)*$H$16) + (( I282/$Q282)*$I$16) + ((J282/$Q282)*$J$16) + ((K282/$Q282)*$K$16) + ((L282/$Q282)*$L$16) + ((M282/$Q282)*$M$16) + ((N282/$Q282)*$N$16) + ((O282/$Q282)*$O$16) + ((P282/$Q282)*$P$16)</f>
        <v>0.58228025800070915</v>
      </c>
      <c r="AD282" s="52">
        <f t="shared" ref="AD282:AD345" si="251">((G282/$Q282)*$G$17) + ((H282/$Q282)*$H$17) + (( I282/$Q282)*$I$17) + ((J282/$Q282)*$J$17) + ((K282/$Q282)*$K$17) + ((L282/$Q282)*$L$17) + ((M282/$Q282)*$M$17) + ((N282/$Q282)*$N$17) + ((O282/$Q282)*$O$17) + ((P282/$Q282)*$P$17)</f>
        <v>0.57607591902450506</v>
      </c>
      <c r="AE282" s="52">
        <f t="shared" ref="AE282:AE345" si="252">((G282/$Q282)*$G$18) + ((H282/$Q282)*$H$18) + (( I282/$Q282)*$I$18) + ((J282/$Q282)*$J$18) + ((K282/$Q282)*$K$18) + ((L282/$Q282)*$L$18) + ((M282/$Q282)*$M$18) + ((N282/$Q282)*$N$18) + ((O282/$Q282)*$O$18) + ((P282/$Q282)*$P$18)</f>
        <v>0.55993219152600116</v>
      </c>
      <c r="AF282" s="52">
        <f t="shared" ref="AF282:AF345" si="253">((G282/$Q282)*$G$19) + ((H282/$Q282)*$H$19) + (( I282/$Q282)*$I$19) + ((J282/$Q282)*$J$19) + ((K282/$Q282)*$K$19) + ((L282/$Q282)*$L$19) + ((M282/$Q282)*$M$19) + ((N282/$Q282)*$N$19) + ((O282/$Q282)*$O$19) + ((P282/$Q282)*$P$19)</f>
        <v>0.39805281782719198</v>
      </c>
      <c r="AG282" s="52">
        <f t="shared" ref="AG282:AG345" si="254">((G282/$Q282)*$G$20) + ((H282/$Q282)*$H$20) + (( I282/$Q282)*$I$20) + ((J282/$Q282)*$J$20) + ((K282/$Q282)*$K$20) + ((L282/$Q282)*$L$20) + ((M282/$Q282)*$M$20) + ((N282/$Q282)*$N$20) + ((O282/$Q282)*$O$20) + ((P282/$Q282)*$P$20)</f>
        <v>0.36</v>
      </c>
      <c r="AH282" s="52">
        <f t="shared" ref="AH282:AH345" si="255">(AF282+AG282)/2</f>
        <v>0.37902640891359596</v>
      </c>
      <c r="AI282" s="64" t="s">
        <v>152</v>
      </c>
      <c r="AL282" s="45">
        <f t="shared" ref="AL282:AL345" si="256">F282</f>
        <v>256</v>
      </c>
      <c r="AM282" s="65"/>
      <c r="AN282" s="145" t="e">
        <f>#REF!</f>
        <v>#REF!</v>
      </c>
      <c r="AO282" s="149"/>
      <c r="AP282" s="183"/>
      <c r="AQ282" s="149"/>
      <c r="AR282" s="147">
        <f t="shared" ref="AR282:AR345" si="257">(1+(AQ282/100)^2)^0.5</f>
        <v>1</v>
      </c>
      <c r="AS282">
        <v>0</v>
      </c>
      <c r="AT282">
        <v>3</v>
      </c>
      <c r="AU282">
        <v>3</v>
      </c>
      <c r="AV282">
        <v>11</v>
      </c>
      <c r="AW282">
        <v>0</v>
      </c>
      <c r="AX282">
        <v>15</v>
      </c>
      <c r="AY282" s="229"/>
      <c r="AZ282" s="229"/>
      <c r="BA282" s="229"/>
      <c r="BC282">
        <v>9</v>
      </c>
      <c r="BD282">
        <v>4</v>
      </c>
      <c r="BE282">
        <v>1</v>
      </c>
      <c r="BF282" s="57">
        <v>2</v>
      </c>
      <c r="BG282" s="57">
        <v>2</v>
      </c>
      <c r="BH282" s="57">
        <v>3</v>
      </c>
      <c r="BI282" s="57">
        <v>11.3</v>
      </c>
      <c r="BJ282" s="189">
        <f t="shared" si="228"/>
        <v>110</v>
      </c>
      <c r="BK282" s="173">
        <f t="shared" si="229"/>
        <v>256</v>
      </c>
      <c r="BL282" s="173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104"/>
      <c r="CB282" s="103"/>
      <c r="CC282" s="103"/>
      <c r="CD282" s="103"/>
      <c r="CE282" s="103"/>
      <c r="CF282" s="103"/>
      <c r="CG282" s="103"/>
      <c r="CH282" s="103"/>
      <c r="CI282" s="103"/>
      <c r="CJ282" s="103"/>
      <c r="CK282" s="103"/>
      <c r="CL282" s="103"/>
      <c r="CP282" s="93"/>
      <c r="CQ282" s="93"/>
      <c r="CV282" s="93"/>
      <c r="DA282" s="93"/>
      <c r="DF282" s="131"/>
      <c r="DG282" s="254">
        <f t="shared" ref="DG282:DG345" si="258">B282</f>
        <v>350</v>
      </c>
      <c r="DH282" s="254" t="str">
        <f t="shared" ref="DH282:DH345" si="259">C282</f>
        <v>Thin</v>
      </c>
      <c r="DI282" s="254">
        <f t="shared" ref="DI282:DI345" si="260">D282</f>
        <v>110</v>
      </c>
      <c r="DJ282" s="254">
        <f t="shared" ref="DJ282:DJ345" si="261">F282</f>
        <v>256</v>
      </c>
      <c r="DK282" s="121">
        <f t="shared" ref="DK282:DK345" si="262">(((AS282*$S282) + (AV282*$S282)+(AY282*$S282))/2)*10</f>
        <v>85.388474503769999</v>
      </c>
      <c r="DL282" s="121">
        <f t="shared" ref="DL282:DL345" si="263">((($AT282*$R282) +($AW282*$R282)+($AZ282*$R282))/2)*10</f>
        <v>11.56887303163602</v>
      </c>
      <c r="DM282" s="121">
        <f t="shared" ref="DM282:DM345" si="264">((((AS282+AV282+AY282)*T282) +((AT282+AW282+AZ282)*T282))/2)*10</f>
        <v>105.28924697943808</v>
      </c>
      <c r="DN282" s="121">
        <f t="shared" ref="DN282:DN345" si="265">(10*(0.1234*U282*Y282*AC282*BC282))/BF282</f>
        <v>0.29450227536351237</v>
      </c>
      <c r="DO282" s="121">
        <f t="shared" ref="DO282:DO345" si="266">(10*(0.1234*V282*Z282*AD282*BD282))/BG282</f>
        <v>1.900085502237524</v>
      </c>
      <c r="DP282" s="121">
        <f t="shared" ref="DP282:DP345" si="267">(10*(0.1234*W282*AA282*AE282*BE282))/BH282</f>
        <v>3.3946936230683895</v>
      </c>
      <c r="DQ282" s="121">
        <f t="shared" ref="DQ282:DQ345" si="268">(10*0.1234*AB282*AF282)*((BL282^2)+(BM282^2)+(BN282^2)+(BO282^2)+(BP282^2)+(BQ282^2)+(BR282^2)+(BS282^2)+(BT282^2)+(BU282^2)+(BV282^2)+(BW282^2)+(BX282^2)+(BY282^2)+(BZ282^2))/$BI282</f>
        <v>0</v>
      </c>
      <c r="DR282" s="121">
        <f t="shared" ref="DR282:DR345" si="269">(10*0.1234*AB282*AG282*(CA282^2 + CB282^2 + CC282^2 + CD282^2 + CE282^2 + CF282^2 + CG282^2 +CH282^2 +CI282^2 + CJ282^2 +CK282^2 + CL282^2 +CM282^2 + CN282^2 + CO282^2))/$BI282</f>
        <v>0</v>
      </c>
      <c r="DS282" s="121">
        <f t="shared" ref="DS282:DS345" si="270">(10*0.1234*AB282*AH282)*((CQ282^2)+(CR282^2)+(CS282^2)+(CT282^2)+(CU282^2))/$BI282</f>
        <v>0</v>
      </c>
      <c r="DT282" s="121">
        <f t="shared" ref="DT282:DT345" si="271">(10*0.1234*AB282*AH282)*((CV282^2)+(CW282^2)+(CX282^2)+(CY282^2)+(CZ282^2))/$BI282</f>
        <v>0</v>
      </c>
      <c r="DU282" s="121">
        <f t="shared" ref="DU282:DU345" si="272">(10*0.1234*AB282*AH282)*((DA282^2)+(DB282^2)+(DC282^2)+(DD282^2)+(DE282^2))/$BI282</f>
        <v>0</v>
      </c>
      <c r="DV282" s="122">
        <f t="shared" ref="DV282:DV345" si="273">AVERAGE(AU282,AX282)</f>
        <v>9</v>
      </c>
      <c r="DW282" s="157"/>
      <c r="DX282" s="157">
        <f t="shared" ref="DX282:DX345" si="274">B283</f>
        <v>350</v>
      </c>
      <c r="DY282" s="157">
        <f t="shared" si="235"/>
        <v>2</v>
      </c>
      <c r="DZ282" s="238" t="e">
        <f>#REF!</f>
        <v>#REF!</v>
      </c>
      <c r="EN282" s="50">
        <f t="shared" ref="EN282:EN345" si="275">(0.09533*BC282*AR282)/(BF282*3.28)</f>
        <v>0.13078810975609756</v>
      </c>
      <c r="EO282" s="50">
        <f t="shared" ref="EO282:EO345" si="276">(1.825*BD282*AR282)/(BG282*3.28)</f>
        <v>1.1128048780487805</v>
      </c>
      <c r="EP282" s="55">
        <f t="shared" ref="EP282:EP345" si="277">(14.52*BE282*AR282)/(BH282*3.28)</f>
        <v>1.475609756097561</v>
      </c>
      <c r="EQ282" s="50">
        <f>4.656*AR282*(((BL282/2.54)^2)+((BM282/2.54)^2)+((BN282/2.54)^2)+((BO282)/2.54^2)+((BP282/2.54)^2)+((BQ282/2.54)^2)+((BR282/2.54)^2)+((BS282/2.54)^2)+((BT282/2.54)^2)+((BU282/2.54)^2)+((BV282/2.54)^2)+((BW282/2.54)^2)+((BX282/2.54)^2)+((BY282/2.54)^2)+((BZ282/2.54)^2))/(BI282*3.28)</f>
        <v>0</v>
      </c>
      <c r="ER282" s="50">
        <f>3.492*AR282*((CA282/2.54)^2 + (CB282/2.54)^2 + (CC282/2.54)^2 + (CD282/2.54)^2 + (CE282/2.54)^2 + (CF282/2.54)^2 + (CG282/2.54)^2 +(CH282/2.54)^2 +(CI282/2.54)^2 + (CJ282/2.54)^2 +(CK282/2.54)^2 + (CL282/2.54)^2 +(CM282/2.54)^2 + (CN282/2.54)^2 + (CO282/2.54)^2)/(BI282*3.28)</f>
        <v>0</v>
      </c>
      <c r="ES282" s="50">
        <f t="shared" si="236"/>
        <v>0</v>
      </c>
      <c r="ET282" s="50">
        <f t="shared" si="237"/>
        <v>0</v>
      </c>
      <c r="EU282" s="50">
        <f t="shared" si="238"/>
        <v>0</v>
      </c>
      <c r="EV282" s="56">
        <f t="shared" ref="EV282:EV345" si="278">EN282+EO282+EP282</f>
        <v>2.7192027439024389</v>
      </c>
      <c r="EW282" s="56">
        <f t="shared" ref="EW282:EW345" si="279">EQ282+ER282</f>
        <v>0</v>
      </c>
      <c r="EX282" s="56">
        <f t="shared" si="230"/>
        <v>38.424813526696504</v>
      </c>
      <c r="EY282" s="56">
        <f t="shared" si="231"/>
        <v>5.205992864236209</v>
      </c>
      <c r="EZ282" s="56">
        <f t="shared" ref="EZ282:EZ345" si="280">EV282+EW282</f>
        <v>2.7192027439024389</v>
      </c>
      <c r="FA282" s="56"/>
      <c r="FB282" s="56"/>
      <c r="FC282" s="56"/>
      <c r="FD282" s="54"/>
    </row>
    <row r="283" spans="1:160" ht="18" customHeight="1">
      <c r="B283">
        <v>350</v>
      </c>
      <c r="C283" s="57" t="s">
        <v>391</v>
      </c>
      <c r="D283">
        <v>111</v>
      </c>
      <c r="E283" s="171">
        <v>2009</v>
      </c>
      <c r="F283">
        <v>2</v>
      </c>
      <c r="G283" s="144">
        <v>19.508825490000003</v>
      </c>
      <c r="H283" s="144">
        <v>2.1347761050000003</v>
      </c>
      <c r="I283" s="144"/>
      <c r="J283" s="144">
        <v>45.321938969999998</v>
      </c>
      <c r="K283" s="144"/>
      <c r="L283" s="144"/>
      <c r="M283" s="144">
        <v>4.6377084599999998</v>
      </c>
      <c r="N283" s="232"/>
      <c r="O283" s="83"/>
      <c r="P283" s="83"/>
      <c r="Q283" s="230">
        <f t="shared" si="234"/>
        <v>71.603249024999997</v>
      </c>
      <c r="R283" s="52">
        <f t="shared" si="239"/>
        <v>0.5400536877710489</v>
      </c>
      <c r="S283" s="52">
        <f t="shared" si="240"/>
        <v>1.4604862921835131</v>
      </c>
      <c r="T283" s="52">
        <f t="shared" si="241"/>
        <v>1.3356875056043591</v>
      </c>
      <c r="U283" s="52">
        <f t="shared" si="242"/>
        <v>0.10820729067119311</v>
      </c>
      <c r="V283" s="52">
        <f t="shared" si="243"/>
        <v>1.403340258287253</v>
      </c>
      <c r="W283" s="52">
        <f t="shared" si="244"/>
        <v>13.265526807003015</v>
      </c>
      <c r="X283" s="52">
        <f t="shared" si="245"/>
        <v>161.31769985315552</v>
      </c>
      <c r="Y283" s="52">
        <f t="shared" si="246"/>
        <v>1.036031452965203</v>
      </c>
      <c r="Z283" s="52">
        <f t="shared" si="247"/>
        <v>1.0326591850473648</v>
      </c>
      <c r="AA283" s="52">
        <f t="shared" si="248"/>
        <v>1.0266277320821617</v>
      </c>
      <c r="AB283" s="52">
        <f t="shared" si="249"/>
        <v>1.0247975780942575</v>
      </c>
      <c r="AC283" s="52">
        <f t="shared" si="250"/>
        <v>0.57300486876545054</v>
      </c>
      <c r="AD283" s="52">
        <f t="shared" si="251"/>
        <v>0.57359104838189989</v>
      </c>
      <c r="AE283" s="52">
        <f t="shared" si="252"/>
        <v>0.53516497724664536</v>
      </c>
      <c r="AF283" s="52">
        <f t="shared" si="253"/>
        <v>0.40202420260426164</v>
      </c>
      <c r="AG283" s="52">
        <f t="shared" si="254"/>
        <v>0.36000000000000004</v>
      </c>
      <c r="AH283" s="52">
        <f t="shared" si="255"/>
        <v>0.38101210130213081</v>
      </c>
      <c r="AI283" s="64" t="s">
        <v>152</v>
      </c>
      <c r="AL283" s="45">
        <f t="shared" si="256"/>
        <v>2</v>
      </c>
      <c r="AM283" s="65"/>
      <c r="AN283" s="145" t="e">
        <f>#REF!</f>
        <v>#REF!</v>
      </c>
      <c r="AO283" s="149"/>
      <c r="AP283" s="183"/>
      <c r="AQ283" s="149"/>
      <c r="AR283" s="147">
        <f t="shared" si="257"/>
        <v>1</v>
      </c>
      <c r="AS283">
        <v>1</v>
      </c>
      <c r="AT283">
        <v>8</v>
      </c>
      <c r="AU283">
        <v>10</v>
      </c>
      <c r="AV283">
        <v>0</v>
      </c>
      <c r="AW283">
        <v>4</v>
      </c>
      <c r="AX283">
        <v>4</v>
      </c>
      <c r="AY283" s="229"/>
      <c r="AZ283" s="229"/>
      <c r="BA283" s="229"/>
      <c r="BC283">
        <v>14</v>
      </c>
      <c r="BD283">
        <v>7</v>
      </c>
      <c r="BE283">
        <v>1</v>
      </c>
      <c r="BF283" s="57">
        <v>2</v>
      </c>
      <c r="BG283" s="57">
        <v>2</v>
      </c>
      <c r="BH283" s="57">
        <v>3</v>
      </c>
      <c r="BI283" s="57">
        <v>11.3</v>
      </c>
      <c r="BJ283" s="189">
        <f t="shared" si="228"/>
        <v>111</v>
      </c>
      <c r="BK283" s="173">
        <f t="shared" si="229"/>
        <v>2</v>
      </c>
      <c r="BL283" s="173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104"/>
      <c r="CB283" s="103"/>
      <c r="CC283" s="103"/>
      <c r="CD283" s="103"/>
      <c r="CE283" s="103"/>
      <c r="CF283" s="103"/>
      <c r="CG283" s="103"/>
      <c r="CH283" s="103"/>
      <c r="CI283" s="103"/>
      <c r="CJ283" s="103"/>
      <c r="CK283" s="103"/>
      <c r="CL283" s="103"/>
      <c r="CP283" s="93"/>
      <c r="CQ283" s="93"/>
      <c r="CV283" s="93"/>
      <c r="DA283" s="93"/>
      <c r="DF283" s="131"/>
      <c r="DG283" s="254">
        <f t="shared" si="258"/>
        <v>350</v>
      </c>
      <c r="DH283" s="254" t="str">
        <f t="shared" si="259"/>
        <v>Thin</v>
      </c>
      <c r="DI283" s="254">
        <f t="shared" si="260"/>
        <v>111</v>
      </c>
      <c r="DJ283" s="254">
        <f t="shared" si="261"/>
        <v>2</v>
      </c>
      <c r="DK283" s="121">
        <f t="shared" si="262"/>
        <v>7.3024314609175658</v>
      </c>
      <c r="DL283" s="121">
        <f t="shared" si="263"/>
        <v>32.403221266262932</v>
      </c>
      <c r="DM283" s="121">
        <f t="shared" si="264"/>
        <v>86.819687864283338</v>
      </c>
      <c r="DN283" s="121">
        <f t="shared" si="265"/>
        <v>0.55488243260695558</v>
      </c>
      <c r="DO283" s="121">
        <f t="shared" si="266"/>
        <v>3.5900918967074595</v>
      </c>
      <c r="DP283" s="121">
        <f t="shared" si="267"/>
        <v>2.9979133931100375</v>
      </c>
      <c r="DQ283" s="121">
        <f t="shared" si="268"/>
        <v>0</v>
      </c>
      <c r="DR283" s="121">
        <f t="shared" si="269"/>
        <v>0</v>
      </c>
      <c r="DS283" s="121">
        <f t="shared" si="270"/>
        <v>0</v>
      </c>
      <c r="DT283" s="121">
        <f t="shared" si="271"/>
        <v>0</v>
      </c>
      <c r="DU283" s="121">
        <f t="shared" si="272"/>
        <v>0</v>
      </c>
      <c r="DV283" s="122">
        <f t="shared" si="273"/>
        <v>7</v>
      </c>
      <c r="DW283" s="157"/>
      <c r="DX283" s="157">
        <f t="shared" si="274"/>
        <v>350</v>
      </c>
      <c r="DY283" s="157">
        <f t="shared" si="235"/>
        <v>245</v>
      </c>
      <c r="DZ283" s="238" t="e">
        <f>#REF!</f>
        <v>#REF!</v>
      </c>
      <c r="EN283" s="50">
        <f t="shared" si="275"/>
        <v>0.20344817073170732</v>
      </c>
      <c r="EO283" s="50">
        <f t="shared" si="276"/>
        <v>1.9474085365853659</v>
      </c>
      <c r="EP283" s="55">
        <f t="shared" si="277"/>
        <v>1.475609756097561</v>
      </c>
      <c r="EQ283" s="50">
        <f>4.656*AR283*(((BL283/2.54)^2)+((BM283/2.54)^2)+((BN283/2.54)^2)+((BO283)/2.54^2)+((BP283/2.54)^2)+((BQ283/2.54)^2)+((BR283/2.54)^2)+((BS283/2.54)^2)+((BT283/2.54)^2)+((BU283/2.54)^2)+((BV283/2.54)^2)+((BW283/2.54)^2)+((BX283/2.54)^2)+((BY283/2.54)^2)+((BZ283/2.54)^2))/(BI283*3.28)</f>
        <v>0</v>
      </c>
      <c r="ER283" s="50">
        <f>3.492*AR283*((CA283/2.54)^2 + (CB283/2.54)^2 + (CC283/2.54)^2 + (CD283/2.54)^2 + (CE283/2.54)^2 + (CF283/2.54)^2 + (CG283/2.54)^2 +(CH283/2.54)^2 +(CI283/2.54)^2 + (CJ283/2.54)^2 +(CK283/2.54)^2 + (CL283/2.54)^2 +(CM283/2.54)^2 + (CN283/2.54)^2 + (CO283/2.54)^2)/(BI283*3.28)</f>
        <v>0</v>
      </c>
      <c r="ES283" s="50">
        <f t="shared" si="236"/>
        <v>0</v>
      </c>
      <c r="ET283" s="50">
        <f t="shared" si="237"/>
        <v>0</v>
      </c>
      <c r="EU283" s="50">
        <f t="shared" si="238"/>
        <v>0</v>
      </c>
      <c r="EV283" s="56">
        <f t="shared" si="278"/>
        <v>3.6264664634146344</v>
      </c>
      <c r="EW283" s="56">
        <f t="shared" si="279"/>
        <v>0</v>
      </c>
      <c r="EX283" s="56">
        <f t="shared" si="230"/>
        <v>3.2860941574129048</v>
      </c>
      <c r="EY283" s="56">
        <f t="shared" si="231"/>
        <v>14.58144956981832</v>
      </c>
      <c r="EZ283" s="56">
        <f t="shared" si="280"/>
        <v>3.6264664634146344</v>
      </c>
      <c r="FA283" s="56"/>
      <c r="FB283" s="56"/>
      <c r="FC283" s="56"/>
      <c r="FD283" s="54"/>
    </row>
    <row r="284" spans="1:160" ht="18" customHeight="1">
      <c r="B284">
        <v>350</v>
      </c>
      <c r="C284" s="57" t="s">
        <v>391</v>
      </c>
      <c r="D284">
        <v>111</v>
      </c>
      <c r="E284" s="171">
        <v>2009</v>
      </c>
      <c r="F284">
        <v>245</v>
      </c>
      <c r="G284" s="144">
        <v>19.508825490000003</v>
      </c>
      <c r="H284" s="144">
        <v>2.1347761050000003</v>
      </c>
      <c r="I284" s="144"/>
      <c r="J284" s="144">
        <v>45.321938969999998</v>
      </c>
      <c r="K284" s="144"/>
      <c r="L284" s="144"/>
      <c r="M284" s="144">
        <v>4.6377084599999998</v>
      </c>
      <c r="N284" s="232"/>
      <c r="O284" s="83"/>
      <c r="P284" s="83"/>
      <c r="Q284" s="230">
        <f t="shared" si="234"/>
        <v>71.603249024999997</v>
      </c>
      <c r="R284" s="52">
        <f t="shared" si="239"/>
        <v>0.5400536877710489</v>
      </c>
      <c r="S284" s="52">
        <f t="shared" si="240"/>
        <v>1.4604862921835131</v>
      </c>
      <c r="T284" s="52">
        <f t="shared" si="241"/>
        <v>1.3356875056043591</v>
      </c>
      <c r="U284" s="52">
        <f t="shared" si="242"/>
        <v>0.10820729067119311</v>
      </c>
      <c r="V284" s="52">
        <f t="shared" si="243"/>
        <v>1.403340258287253</v>
      </c>
      <c r="W284" s="52">
        <f t="shared" si="244"/>
        <v>13.265526807003015</v>
      </c>
      <c r="X284" s="52">
        <f t="shared" si="245"/>
        <v>161.31769985315552</v>
      </c>
      <c r="Y284" s="52">
        <f t="shared" si="246"/>
        <v>1.036031452965203</v>
      </c>
      <c r="Z284" s="52">
        <f t="shared" si="247"/>
        <v>1.0326591850473648</v>
      </c>
      <c r="AA284" s="52">
        <f t="shared" si="248"/>
        <v>1.0266277320821617</v>
      </c>
      <c r="AB284" s="52">
        <f t="shared" si="249"/>
        <v>1.0247975780942575</v>
      </c>
      <c r="AC284" s="52">
        <f t="shared" si="250"/>
        <v>0.57300486876545054</v>
      </c>
      <c r="AD284" s="52">
        <f t="shared" si="251"/>
        <v>0.57359104838189989</v>
      </c>
      <c r="AE284" s="52">
        <f t="shared" si="252"/>
        <v>0.53516497724664536</v>
      </c>
      <c r="AF284" s="52">
        <f t="shared" si="253"/>
        <v>0.40202420260426164</v>
      </c>
      <c r="AG284" s="52">
        <f t="shared" si="254"/>
        <v>0.36000000000000004</v>
      </c>
      <c r="AH284" s="52">
        <f t="shared" si="255"/>
        <v>0.38101210130213081</v>
      </c>
      <c r="AI284" s="64" t="s">
        <v>152</v>
      </c>
      <c r="AL284" s="45">
        <f t="shared" si="256"/>
        <v>245</v>
      </c>
      <c r="AM284" s="65"/>
      <c r="AN284" s="145" t="e">
        <f>#REF!</f>
        <v>#REF!</v>
      </c>
      <c r="AO284" s="149"/>
      <c r="AP284" s="183"/>
      <c r="AQ284" s="149"/>
      <c r="AR284" s="147">
        <f t="shared" si="257"/>
        <v>1</v>
      </c>
      <c r="AS284">
        <v>7</v>
      </c>
      <c r="AT284">
        <v>10</v>
      </c>
      <c r="AU284">
        <v>12</v>
      </c>
      <c r="AV284">
        <v>4</v>
      </c>
      <c r="AW284">
        <v>10</v>
      </c>
      <c r="AX284">
        <v>10</v>
      </c>
      <c r="AY284" s="229"/>
      <c r="AZ284" s="229"/>
      <c r="BA284" s="229"/>
      <c r="BC284">
        <v>21</v>
      </c>
      <c r="BD284">
        <v>14</v>
      </c>
      <c r="BE284">
        <v>0</v>
      </c>
      <c r="BF284" s="57">
        <v>2</v>
      </c>
      <c r="BG284" s="57">
        <v>2</v>
      </c>
      <c r="BH284" s="57">
        <v>3</v>
      </c>
      <c r="BI284" s="57">
        <v>11.3</v>
      </c>
      <c r="BJ284" s="189">
        <f t="shared" si="228"/>
        <v>111</v>
      </c>
      <c r="BK284" s="173">
        <f t="shared" si="229"/>
        <v>245</v>
      </c>
      <c r="BL284" s="173">
        <v>10</v>
      </c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104"/>
      <c r="CB284" s="103"/>
      <c r="CC284" s="103"/>
      <c r="CD284" s="103"/>
      <c r="CE284" s="103"/>
      <c r="CF284" s="103"/>
      <c r="CG284" s="103"/>
      <c r="CH284" s="103"/>
      <c r="CI284" s="103"/>
      <c r="CJ284" s="103"/>
      <c r="CK284" s="103"/>
      <c r="CL284" s="103"/>
      <c r="CP284" s="93"/>
      <c r="CQ284" s="93"/>
      <c r="CV284" s="93"/>
      <c r="DA284" s="93"/>
      <c r="DF284" s="131"/>
      <c r="DG284" s="254">
        <f t="shared" si="258"/>
        <v>350</v>
      </c>
      <c r="DH284" s="254" t="str">
        <f t="shared" si="259"/>
        <v>Thin</v>
      </c>
      <c r="DI284" s="254">
        <f t="shared" si="260"/>
        <v>111</v>
      </c>
      <c r="DJ284" s="254">
        <f t="shared" si="261"/>
        <v>245</v>
      </c>
      <c r="DK284" s="121">
        <f t="shared" si="262"/>
        <v>80.326746070093236</v>
      </c>
      <c r="DL284" s="121">
        <f t="shared" si="263"/>
        <v>54.005368777104891</v>
      </c>
      <c r="DM284" s="121">
        <f t="shared" si="264"/>
        <v>207.03156336867565</v>
      </c>
      <c r="DN284" s="121">
        <f t="shared" si="265"/>
        <v>0.83232364891043342</v>
      </c>
      <c r="DO284" s="121">
        <f t="shared" si="266"/>
        <v>7.1801837934149191</v>
      </c>
      <c r="DP284" s="121">
        <f t="shared" si="267"/>
        <v>0</v>
      </c>
      <c r="DQ284" s="121">
        <f t="shared" si="268"/>
        <v>4.499114084854221</v>
      </c>
      <c r="DR284" s="121">
        <f t="shared" si="269"/>
        <v>0</v>
      </c>
      <c r="DS284" s="121">
        <f t="shared" si="270"/>
        <v>0</v>
      </c>
      <c r="DT284" s="121">
        <f t="shared" si="271"/>
        <v>0</v>
      </c>
      <c r="DU284" s="121">
        <f t="shared" si="272"/>
        <v>0</v>
      </c>
      <c r="DV284" s="122">
        <f t="shared" si="273"/>
        <v>11</v>
      </c>
      <c r="DW284" s="157"/>
      <c r="DX284" s="157">
        <f t="shared" si="274"/>
        <v>350</v>
      </c>
      <c r="DY284" s="157">
        <f t="shared" si="235"/>
        <v>102</v>
      </c>
      <c r="DZ284" s="238" t="e">
        <f>#REF!</f>
        <v>#REF!</v>
      </c>
      <c r="EN284" s="50"/>
      <c r="EO284" s="50"/>
      <c r="EP284" s="55"/>
      <c r="EQ284" s="50"/>
      <c r="ER284" s="50"/>
      <c r="ES284" s="50">
        <f t="shared" si="236"/>
        <v>0</v>
      </c>
      <c r="ET284" s="50">
        <f t="shared" si="237"/>
        <v>0</v>
      </c>
      <c r="EU284" s="50">
        <f t="shared" si="238"/>
        <v>0</v>
      </c>
      <c r="EV284" s="56"/>
      <c r="EW284" s="56"/>
      <c r="EX284" s="56">
        <f t="shared" si="230"/>
        <v>36.147035731541955</v>
      </c>
      <c r="EY284" s="56">
        <f t="shared" si="231"/>
        <v>24.302415949697203</v>
      </c>
      <c r="EZ284" s="56"/>
      <c r="FA284" s="56"/>
      <c r="FB284" s="56"/>
      <c r="FC284" s="56"/>
      <c r="FD284" s="54"/>
    </row>
    <row r="285" spans="1:160" ht="18" customHeight="1">
      <c r="B285">
        <v>350</v>
      </c>
      <c r="C285" s="57" t="s">
        <v>391</v>
      </c>
      <c r="D285">
        <v>112</v>
      </c>
      <c r="E285" s="171">
        <v>2009</v>
      </c>
      <c r="F285">
        <v>102</v>
      </c>
      <c r="G285" s="144">
        <v>19.91267817</v>
      </c>
      <c r="H285" s="144">
        <v>3.20474616</v>
      </c>
      <c r="I285" s="144"/>
      <c r="J285" s="144"/>
      <c r="K285" s="144"/>
      <c r="L285" s="144">
        <v>22.292557980000002</v>
      </c>
      <c r="M285" s="144"/>
      <c r="N285" s="144"/>
      <c r="O285" s="83"/>
      <c r="P285" s="83"/>
      <c r="Q285" s="230">
        <f t="shared" si="234"/>
        <v>45.409982310000004</v>
      </c>
      <c r="R285" s="52">
        <f t="shared" si="239"/>
        <v>0.97463896751251555</v>
      </c>
      <c r="S285" s="52">
        <f t="shared" si="240"/>
        <v>1.4313874604035273</v>
      </c>
      <c r="T285" s="52">
        <f t="shared" si="241"/>
        <v>1.4425086059360765</v>
      </c>
      <c r="U285" s="52">
        <f t="shared" si="242"/>
        <v>7.0887384734592288E-2</v>
      </c>
      <c r="V285" s="52">
        <f t="shared" si="243"/>
        <v>1.3381942538307938</v>
      </c>
      <c r="W285" s="52">
        <f t="shared" si="244"/>
        <v>13.149046925981946</v>
      </c>
      <c r="X285" s="52">
        <f t="shared" si="245"/>
        <v>113.68516466857437</v>
      </c>
      <c r="Y285" s="52">
        <f t="shared" si="246"/>
        <v>1.0292942639488114</v>
      </c>
      <c r="Z285" s="52">
        <f t="shared" si="247"/>
        <v>1.02</v>
      </c>
      <c r="AA285" s="52">
        <f t="shared" si="248"/>
        <v>1.0256149117094866</v>
      </c>
      <c r="AB285" s="52">
        <f t="shared" si="249"/>
        <v>1.028256207230837</v>
      </c>
      <c r="AC285" s="52">
        <f t="shared" si="250"/>
        <v>0.56859864591521792</v>
      </c>
      <c r="AD285" s="52">
        <f t="shared" si="251"/>
        <v>0.57436422960808686</v>
      </c>
      <c r="AE285" s="52">
        <f t="shared" si="252"/>
        <v>0.57840687921421918</v>
      </c>
      <c r="AF285" s="52">
        <f t="shared" si="253"/>
        <v>0.34107915143559103</v>
      </c>
      <c r="AG285" s="52">
        <f t="shared" si="254"/>
        <v>0.36</v>
      </c>
      <c r="AH285" s="52">
        <f t="shared" si="255"/>
        <v>0.35053957571779548</v>
      </c>
      <c r="AI285" s="64" t="s">
        <v>152</v>
      </c>
      <c r="AL285" s="45">
        <f t="shared" si="256"/>
        <v>102</v>
      </c>
      <c r="AM285" s="65"/>
      <c r="AN285" s="145" t="e">
        <f>#REF!</f>
        <v>#REF!</v>
      </c>
      <c r="AO285" s="149"/>
      <c r="AP285" s="183"/>
      <c r="AQ285" s="149"/>
      <c r="AR285" s="147">
        <f t="shared" si="257"/>
        <v>1</v>
      </c>
      <c r="AS285">
        <v>7</v>
      </c>
      <c r="AT285">
        <v>0</v>
      </c>
      <c r="AU285">
        <v>4</v>
      </c>
      <c r="AV285">
        <v>6</v>
      </c>
      <c r="AW285">
        <v>2</v>
      </c>
      <c r="AX285">
        <v>2</v>
      </c>
      <c r="AY285" s="229"/>
      <c r="AZ285" s="229"/>
      <c r="BA285" s="229"/>
      <c r="BC285">
        <v>40</v>
      </c>
      <c r="BD285">
        <v>5</v>
      </c>
      <c r="BE285">
        <v>2</v>
      </c>
      <c r="BF285" s="57">
        <v>2</v>
      </c>
      <c r="BG285" s="57">
        <v>2</v>
      </c>
      <c r="BH285" s="57">
        <v>3</v>
      </c>
      <c r="BI285" s="57">
        <v>11.3</v>
      </c>
      <c r="BJ285" s="189">
        <f t="shared" si="228"/>
        <v>112</v>
      </c>
      <c r="BK285" s="173">
        <f t="shared" si="229"/>
        <v>102</v>
      </c>
      <c r="BL285" s="173">
        <v>8</v>
      </c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104">
        <v>23</v>
      </c>
      <c r="CB285" s="103"/>
      <c r="CC285" s="103"/>
      <c r="CD285" s="103"/>
      <c r="CE285" s="103"/>
      <c r="CF285" s="103"/>
      <c r="CG285" s="103"/>
      <c r="CH285" s="103"/>
      <c r="CI285" s="103"/>
      <c r="CJ285" s="103"/>
      <c r="CK285" s="103"/>
      <c r="CL285" s="103"/>
      <c r="CP285" s="93"/>
      <c r="CQ285" s="93"/>
      <c r="CV285" s="93"/>
      <c r="DA285" s="93"/>
      <c r="DF285" s="131"/>
      <c r="DG285" s="254">
        <f t="shared" si="258"/>
        <v>350</v>
      </c>
      <c r="DH285" s="254" t="str">
        <f t="shared" si="259"/>
        <v>Thin</v>
      </c>
      <c r="DI285" s="254">
        <f t="shared" si="260"/>
        <v>112</v>
      </c>
      <c r="DJ285" s="254">
        <f t="shared" si="261"/>
        <v>102</v>
      </c>
      <c r="DK285" s="121">
        <f t="shared" si="262"/>
        <v>93.040184926229273</v>
      </c>
      <c r="DL285" s="121">
        <f t="shared" si="263"/>
        <v>9.7463896751251546</v>
      </c>
      <c r="DM285" s="121">
        <f t="shared" si="264"/>
        <v>108.18814544520575</v>
      </c>
      <c r="DN285" s="121">
        <f t="shared" si="265"/>
        <v>1.0239045741028243</v>
      </c>
      <c r="DO285" s="121">
        <f t="shared" si="266"/>
        <v>2.4185879557440986</v>
      </c>
      <c r="DP285" s="121">
        <f t="shared" si="267"/>
        <v>6.417057813481911</v>
      </c>
      <c r="DQ285" s="121">
        <f t="shared" si="268"/>
        <v>2.4511687091081664</v>
      </c>
      <c r="DR285" s="121">
        <f t="shared" si="269"/>
        <v>21.384358613948677</v>
      </c>
      <c r="DS285" s="121">
        <f t="shared" si="270"/>
        <v>0</v>
      </c>
      <c r="DT285" s="121">
        <f t="shared" si="271"/>
        <v>0</v>
      </c>
      <c r="DU285" s="121">
        <f t="shared" si="272"/>
        <v>0</v>
      </c>
      <c r="DV285" s="122">
        <f t="shared" si="273"/>
        <v>3</v>
      </c>
      <c r="DW285" s="157"/>
      <c r="DX285" s="157">
        <f t="shared" si="274"/>
        <v>350</v>
      </c>
      <c r="DY285" s="157">
        <f t="shared" si="235"/>
        <v>345</v>
      </c>
      <c r="DZ285" s="238" t="e">
        <f>#REF!</f>
        <v>#REF!</v>
      </c>
      <c r="EN285" s="50">
        <f t="shared" si="275"/>
        <v>0.58128048780487807</v>
      </c>
      <c r="EO285" s="50">
        <f t="shared" si="276"/>
        <v>1.3910060975609757</v>
      </c>
      <c r="EP285" s="55">
        <f t="shared" si="277"/>
        <v>2.9512195121951219</v>
      </c>
      <c r="EQ285" s="50">
        <f>4.656*AR285*(((BL285/2.54)^2)+((BM285/2.54)^2)+((BN285/2.54)^2)+((BO285)/2.54^2)+((BP285/2.54)^2)+((BQ285/2.54)^2)+((BR285/2.54)^2)+((BS285/2.54)^2)+((BT285/2.54)^2)+((BU285/2.54)^2)+((BV285/2.54)^2)+((BW285/2.54)^2)+((BX285/2.54)^2)+((BY285/2.54)^2)+((BZ285/2.54)^2))/(BI285*3.28)</f>
        <v>1.2461583308661974</v>
      </c>
      <c r="ER285" s="50">
        <f>3.492*AR285*((CA285/2.54)^2 + (CB285/2.54)^2 + (CC285/2.54)^2 + (CD285/2.54)^2 + (CE285/2.54)^2 + (CF285/2.54)^2 + (CG285/2.54)^2 +(CH285/2.54)^2 +(CI285/2.54)^2 + (CJ285/2.54)^2 +(CK285/2.54)^2 + (CL285/2.54)^2 +(CM285/2.54)^2 + (CN285/2.54)^2 + (CO285/2.54)^2)/(BI285*3.28)</f>
        <v>7.7252080901744362</v>
      </c>
      <c r="ES285" s="50">
        <f t="shared" si="236"/>
        <v>0</v>
      </c>
      <c r="ET285" s="50">
        <f t="shared" si="237"/>
        <v>0</v>
      </c>
      <c r="EU285" s="50">
        <f t="shared" si="238"/>
        <v>0</v>
      </c>
      <c r="EV285" s="56">
        <f t="shared" si="278"/>
        <v>4.9235060975609759</v>
      </c>
      <c r="EW285" s="56">
        <f t="shared" si="279"/>
        <v>8.9713664210406332</v>
      </c>
      <c r="EX285" s="56">
        <f t="shared" si="230"/>
        <v>41.868083216803171</v>
      </c>
      <c r="EY285" s="56">
        <f t="shared" si="231"/>
        <v>4.3858753538063198</v>
      </c>
      <c r="EZ285" s="56">
        <f t="shared" si="280"/>
        <v>13.894872518601609</v>
      </c>
      <c r="FA285" s="56"/>
      <c r="FB285" s="56"/>
      <c r="FC285" s="56"/>
      <c r="FD285" s="54"/>
    </row>
    <row r="286" spans="1:160" ht="18" customHeight="1">
      <c r="B286">
        <v>350</v>
      </c>
      <c r="C286" s="57" t="s">
        <v>391</v>
      </c>
      <c r="D286">
        <v>112</v>
      </c>
      <c r="E286" s="171">
        <v>2009</v>
      </c>
      <c r="F286">
        <v>345</v>
      </c>
      <c r="G286" s="144">
        <v>19.91267817</v>
      </c>
      <c r="H286" s="144">
        <v>3.20474616</v>
      </c>
      <c r="I286" s="144"/>
      <c r="J286" s="144"/>
      <c r="K286" s="144"/>
      <c r="L286" s="144">
        <v>22.292557980000002</v>
      </c>
      <c r="M286" s="144"/>
      <c r="N286" s="144"/>
      <c r="O286" s="83"/>
      <c r="P286" s="83"/>
      <c r="Q286" s="230">
        <f t="shared" si="234"/>
        <v>45.409982310000004</v>
      </c>
      <c r="R286" s="52">
        <f t="shared" si="239"/>
        <v>0.97463896751251555</v>
      </c>
      <c r="S286" s="52">
        <f t="shared" si="240"/>
        <v>1.4313874604035273</v>
      </c>
      <c r="T286" s="52">
        <f t="shared" si="241"/>
        <v>1.4425086059360765</v>
      </c>
      <c r="U286" s="52">
        <f t="shared" si="242"/>
        <v>7.0887384734592288E-2</v>
      </c>
      <c r="V286" s="52">
        <f t="shared" si="243"/>
        <v>1.3381942538307938</v>
      </c>
      <c r="W286" s="52">
        <f t="shared" si="244"/>
        <v>13.149046925981946</v>
      </c>
      <c r="X286" s="52">
        <f t="shared" si="245"/>
        <v>113.68516466857437</v>
      </c>
      <c r="Y286" s="52">
        <f t="shared" si="246"/>
        <v>1.0292942639488114</v>
      </c>
      <c r="Z286" s="52">
        <f t="shared" si="247"/>
        <v>1.02</v>
      </c>
      <c r="AA286" s="52">
        <f t="shared" si="248"/>
        <v>1.0256149117094866</v>
      </c>
      <c r="AB286" s="52">
        <f t="shared" si="249"/>
        <v>1.028256207230837</v>
      </c>
      <c r="AC286" s="52">
        <f t="shared" si="250"/>
        <v>0.56859864591521792</v>
      </c>
      <c r="AD286" s="52">
        <f t="shared" si="251"/>
        <v>0.57436422960808686</v>
      </c>
      <c r="AE286" s="52">
        <f t="shared" si="252"/>
        <v>0.57840687921421918</v>
      </c>
      <c r="AF286" s="52">
        <f t="shared" si="253"/>
        <v>0.34107915143559103</v>
      </c>
      <c r="AG286" s="52">
        <f t="shared" si="254"/>
        <v>0.36</v>
      </c>
      <c r="AH286" s="52">
        <f t="shared" si="255"/>
        <v>0.35053957571779548</v>
      </c>
      <c r="AI286" s="64" t="s">
        <v>152</v>
      </c>
      <c r="AL286" s="45">
        <f t="shared" si="256"/>
        <v>345</v>
      </c>
      <c r="AM286" s="65"/>
      <c r="AN286" s="145" t="e">
        <f>#REF!</f>
        <v>#REF!</v>
      </c>
      <c r="AO286" s="149"/>
      <c r="AP286" s="183"/>
      <c r="AQ286" s="149"/>
      <c r="AR286" s="147">
        <f t="shared" si="257"/>
        <v>1</v>
      </c>
      <c r="AS286">
        <v>1</v>
      </c>
      <c r="AT286">
        <v>0</v>
      </c>
      <c r="AU286">
        <v>3</v>
      </c>
      <c r="AV286">
        <v>3</v>
      </c>
      <c r="AW286">
        <v>0</v>
      </c>
      <c r="AX286">
        <v>0</v>
      </c>
      <c r="AY286" s="229"/>
      <c r="AZ286" s="229"/>
      <c r="BA286" s="229"/>
      <c r="BC286">
        <v>14</v>
      </c>
      <c r="BD286">
        <v>5</v>
      </c>
      <c r="BE286">
        <v>3</v>
      </c>
      <c r="BF286" s="57">
        <v>2</v>
      </c>
      <c r="BG286" s="57">
        <v>2</v>
      </c>
      <c r="BH286" s="57">
        <v>3</v>
      </c>
      <c r="BI286" s="57">
        <v>11.3</v>
      </c>
      <c r="BJ286" s="189">
        <f t="shared" si="228"/>
        <v>112</v>
      </c>
      <c r="BK286" s="173">
        <f t="shared" si="229"/>
        <v>345</v>
      </c>
      <c r="BL286" s="173">
        <v>10</v>
      </c>
      <c r="BM286" s="57">
        <v>10</v>
      </c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104">
        <v>34</v>
      </c>
      <c r="CB286" s="103"/>
      <c r="CC286" s="103"/>
      <c r="CD286" s="103"/>
      <c r="CE286" s="103"/>
      <c r="CF286" s="103"/>
      <c r="CG286" s="103"/>
      <c r="CH286" s="103"/>
      <c r="CI286" s="103"/>
      <c r="CJ286" s="103"/>
      <c r="CK286" s="103"/>
      <c r="CL286" s="103"/>
      <c r="CP286" s="93"/>
      <c r="CQ286" s="93"/>
      <c r="CV286" s="93"/>
      <c r="DA286" s="93"/>
      <c r="DF286" s="131"/>
      <c r="DG286" s="254">
        <f t="shared" si="258"/>
        <v>350</v>
      </c>
      <c r="DH286" s="254" t="str">
        <f t="shared" si="259"/>
        <v>Thin</v>
      </c>
      <c r="DI286" s="254">
        <f t="shared" si="260"/>
        <v>112</v>
      </c>
      <c r="DJ286" s="254">
        <f t="shared" si="261"/>
        <v>345</v>
      </c>
      <c r="DK286" s="121">
        <f t="shared" si="262"/>
        <v>28.627749208070547</v>
      </c>
      <c r="DL286" s="121">
        <f t="shared" si="263"/>
        <v>0</v>
      </c>
      <c r="DM286" s="121">
        <f t="shared" si="264"/>
        <v>28.850172118721531</v>
      </c>
      <c r="DN286" s="121">
        <f t="shared" si="265"/>
        <v>0.3583666009359886</v>
      </c>
      <c r="DO286" s="121">
        <f t="shared" si="266"/>
        <v>2.4185879557440986</v>
      </c>
      <c r="DP286" s="121">
        <f t="shared" si="267"/>
        <v>9.6255867202228682</v>
      </c>
      <c r="DQ286" s="121">
        <f t="shared" si="268"/>
        <v>7.6599022159630197</v>
      </c>
      <c r="DR286" s="121">
        <f t="shared" si="269"/>
        <v>46.730280827456852</v>
      </c>
      <c r="DS286" s="121">
        <f t="shared" si="270"/>
        <v>0</v>
      </c>
      <c r="DT286" s="121">
        <f t="shared" si="271"/>
        <v>0</v>
      </c>
      <c r="DU286" s="121">
        <f t="shared" si="272"/>
        <v>0</v>
      </c>
      <c r="DV286" s="122">
        <f t="shared" si="273"/>
        <v>1.5</v>
      </c>
      <c r="DW286" s="157"/>
      <c r="DX286" s="157">
        <f t="shared" si="274"/>
        <v>350</v>
      </c>
      <c r="DY286" s="157">
        <f t="shared" si="235"/>
        <v>25</v>
      </c>
      <c r="DZ286" s="238" t="e">
        <f>#REF!</f>
        <v>#REF!</v>
      </c>
      <c r="EN286" s="50">
        <f t="shared" si="275"/>
        <v>0.20344817073170732</v>
      </c>
      <c r="EO286" s="50">
        <f t="shared" si="276"/>
        <v>1.3910060975609757</v>
      </c>
      <c r="EP286" s="55">
        <f t="shared" si="277"/>
        <v>4.4268292682926829</v>
      </c>
      <c r="EQ286" s="50">
        <f>4.656*AR286*(((BL286/2.54)^2)+((BM286/2.54)^2)+((BN286/2.54)^2)+((BO286)/2.54^2)+((BP286/2.54)^2)+((BQ286/2.54)^2)+((BR286/2.54)^2)+((BS286/2.54)^2)+((BT286/2.54)^2)+((BU286/2.54)^2)+((BV286/2.54)^2)+((BW286/2.54)^2)+((BX286/2.54)^2)+((BY286/2.54)^2)+((BZ286/2.54)^2))/(BI286*3.28)</f>
        <v>3.8942447839568679</v>
      </c>
      <c r="ER286" s="50">
        <f>3.492*AR286*((CA286/2.54)^2 + (CB286/2.54)^2 + (CC286/2.54)^2 + (CD286/2.54)^2 + (CE286/2.54)^2 + (CF286/2.54)^2 + (CG286/2.54)^2 +(CH286/2.54)^2 +(CI286/2.54)^2 + (CJ286/2.54)^2 +(CK286/2.54)^2 + (CL286/2.54)^2 +(CM286/2.54)^2 + (CN286/2.54)^2 + (CO286/2.54)^2)/(BI286*3.28)</f>
        <v>16.88155113845302</v>
      </c>
      <c r="ES286" s="50">
        <f t="shared" si="236"/>
        <v>0</v>
      </c>
      <c r="ET286" s="50">
        <f t="shared" si="237"/>
        <v>0</v>
      </c>
      <c r="EU286" s="50">
        <f t="shared" si="238"/>
        <v>0</v>
      </c>
      <c r="EV286" s="56">
        <f t="shared" si="278"/>
        <v>6.0212835365853659</v>
      </c>
      <c r="EW286" s="56">
        <f t="shared" si="279"/>
        <v>20.775795922409888</v>
      </c>
      <c r="EX286" s="56">
        <f t="shared" si="230"/>
        <v>12.882487143631746</v>
      </c>
      <c r="EY286" s="56">
        <f t="shared" si="231"/>
        <v>0</v>
      </c>
      <c r="EZ286" s="56">
        <f t="shared" si="280"/>
        <v>26.797079458995253</v>
      </c>
      <c r="FA286" s="56"/>
      <c r="FB286" s="56"/>
      <c r="FC286" s="56"/>
      <c r="FD286" s="54"/>
    </row>
    <row r="287" spans="1:160" ht="18" customHeight="1">
      <c r="B287">
        <v>350</v>
      </c>
      <c r="C287" s="57" t="s">
        <v>391</v>
      </c>
      <c r="D287">
        <v>113</v>
      </c>
      <c r="E287" s="171">
        <v>2009</v>
      </c>
      <c r="F287">
        <v>25</v>
      </c>
      <c r="G287" s="144">
        <v>18.719361044999999</v>
      </c>
      <c r="H287" s="144">
        <v>0.81713016000000005</v>
      </c>
      <c r="I287" s="144"/>
      <c r="J287" s="144">
        <v>14.219686635</v>
      </c>
      <c r="K287" s="144"/>
      <c r="L287" s="144">
        <v>6.8813606400000005</v>
      </c>
      <c r="M287" s="144"/>
      <c r="N287" s="144"/>
      <c r="O287" s="83"/>
      <c r="P287" s="83"/>
      <c r="Q287" s="230">
        <f t="shared" si="234"/>
        <v>40.637538480000003</v>
      </c>
      <c r="R287" s="52">
        <f t="shared" si="239"/>
        <v>0.76201139807348861</v>
      </c>
      <c r="S287" s="52">
        <f t="shared" si="240"/>
        <v>1.4447696023671657</v>
      </c>
      <c r="T287" s="52">
        <f t="shared" si="241"/>
        <v>1.3929266314851605</v>
      </c>
      <c r="U287" s="52">
        <f t="shared" si="242"/>
        <v>9.0810978485230329E-2</v>
      </c>
      <c r="V287" s="52">
        <f t="shared" si="243"/>
        <v>1.3756451628489481</v>
      </c>
      <c r="W287" s="52">
        <f t="shared" si="244"/>
        <v>12.786350553330808</v>
      </c>
      <c r="X287" s="52">
        <f t="shared" si="245"/>
        <v>148.51055928351101</v>
      </c>
      <c r="Y287" s="52">
        <f t="shared" si="246"/>
        <v>1.0332980729090164</v>
      </c>
      <c r="Z287" s="52">
        <f t="shared" si="247"/>
        <v>1.0269983011603907</v>
      </c>
      <c r="AA287" s="52">
        <f t="shared" si="248"/>
        <v>1.0253935790047388</v>
      </c>
      <c r="AB287" s="52">
        <f t="shared" si="249"/>
        <v>1.0230837417763792</v>
      </c>
      <c r="AC287" s="52">
        <f t="shared" si="250"/>
        <v>0.56405482478179858</v>
      </c>
      <c r="AD287" s="52">
        <f t="shared" si="251"/>
        <v>0.56934920817453016</v>
      </c>
      <c r="AE287" s="52">
        <f t="shared" si="252"/>
        <v>0.5554887932633954</v>
      </c>
      <c r="AF287" s="52">
        <f t="shared" si="253"/>
        <v>0.36538040768285229</v>
      </c>
      <c r="AG287" s="52">
        <f t="shared" si="254"/>
        <v>0.35999999999999993</v>
      </c>
      <c r="AH287" s="52">
        <f t="shared" si="255"/>
        <v>0.36269020384142614</v>
      </c>
      <c r="AI287" s="64" t="s">
        <v>152</v>
      </c>
      <c r="AL287" s="45">
        <f t="shared" si="256"/>
        <v>25</v>
      </c>
      <c r="AM287" s="65"/>
      <c r="AN287" s="145" t="e">
        <f>#REF!</f>
        <v>#REF!</v>
      </c>
      <c r="AO287" s="149"/>
      <c r="AP287" s="183"/>
      <c r="AQ287" s="149"/>
      <c r="AR287" s="147">
        <f t="shared" si="257"/>
        <v>1</v>
      </c>
      <c r="AS287">
        <v>0</v>
      </c>
      <c r="AT287">
        <v>1</v>
      </c>
      <c r="AU287">
        <v>1</v>
      </c>
      <c r="AV287">
        <v>2</v>
      </c>
      <c r="AW287">
        <v>4</v>
      </c>
      <c r="AX287">
        <v>4</v>
      </c>
      <c r="AY287" s="229"/>
      <c r="AZ287" s="229"/>
      <c r="BA287" s="229"/>
      <c r="BC287">
        <v>15</v>
      </c>
      <c r="BD287">
        <v>6</v>
      </c>
      <c r="BE287">
        <v>1</v>
      </c>
      <c r="BF287" s="57">
        <v>2</v>
      </c>
      <c r="BG287" s="57">
        <v>2</v>
      </c>
      <c r="BH287" s="57">
        <v>3</v>
      </c>
      <c r="BI287" s="57">
        <v>11.3</v>
      </c>
      <c r="BJ287" s="189">
        <f t="shared" si="228"/>
        <v>113</v>
      </c>
      <c r="BK287" s="173">
        <f t="shared" si="229"/>
        <v>25</v>
      </c>
      <c r="BL287" s="173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104"/>
      <c r="CB287" s="103"/>
      <c r="CC287" s="103"/>
      <c r="CD287" s="103"/>
      <c r="CE287" s="103"/>
      <c r="CF287" s="103"/>
      <c r="CG287" s="103"/>
      <c r="CH287" s="103"/>
      <c r="CI287" s="103"/>
      <c r="CJ287" s="103"/>
      <c r="CK287" s="103"/>
      <c r="CL287" s="103"/>
      <c r="CP287" s="93"/>
      <c r="CQ287" s="93"/>
      <c r="CV287" s="93"/>
      <c r="DA287" s="93"/>
      <c r="DF287" s="131"/>
      <c r="DG287" s="254">
        <f t="shared" si="258"/>
        <v>350</v>
      </c>
      <c r="DH287" s="254" t="str">
        <f t="shared" si="259"/>
        <v>Thin</v>
      </c>
      <c r="DI287" s="254">
        <f t="shared" si="260"/>
        <v>113</v>
      </c>
      <c r="DJ287" s="254">
        <f t="shared" si="261"/>
        <v>25</v>
      </c>
      <c r="DK287" s="121">
        <f t="shared" si="262"/>
        <v>14.447696023671657</v>
      </c>
      <c r="DL287" s="121">
        <f t="shared" si="263"/>
        <v>19.050284951837217</v>
      </c>
      <c r="DM287" s="121">
        <f t="shared" si="264"/>
        <v>48.752432101980617</v>
      </c>
      <c r="DN287" s="121">
        <f t="shared" si="265"/>
        <v>0.48984842516511856</v>
      </c>
      <c r="DO287" s="121">
        <f t="shared" si="266"/>
        <v>2.9777709309155309</v>
      </c>
      <c r="DP287" s="121">
        <f t="shared" si="267"/>
        <v>2.9957557887719144</v>
      </c>
      <c r="DQ287" s="121">
        <f t="shared" si="268"/>
        <v>0</v>
      </c>
      <c r="DR287" s="121">
        <f t="shared" si="269"/>
        <v>0</v>
      </c>
      <c r="DS287" s="121">
        <f t="shared" si="270"/>
        <v>0</v>
      </c>
      <c r="DT287" s="121">
        <f t="shared" si="271"/>
        <v>0</v>
      </c>
      <c r="DU287" s="121">
        <f t="shared" si="272"/>
        <v>0</v>
      </c>
      <c r="DV287" s="122">
        <f t="shared" si="273"/>
        <v>2.5</v>
      </c>
      <c r="DW287" s="157"/>
      <c r="DX287" s="157">
        <f t="shared" si="274"/>
        <v>350</v>
      </c>
      <c r="DY287" s="157">
        <f t="shared" si="235"/>
        <v>77</v>
      </c>
      <c r="DZ287" s="238" t="e">
        <f>#REF!</f>
        <v>#REF!</v>
      </c>
      <c r="EN287" s="50">
        <f t="shared" si="275"/>
        <v>0.2179801829268293</v>
      </c>
      <c r="EO287" s="50">
        <f t="shared" si="276"/>
        <v>1.6692073170731707</v>
      </c>
      <c r="EP287" s="55">
        <f t="shared" si="277"/>
        <v>1.475609756097561</v>
      </c>
      <c r="EQ287" s="50">
        <f>4.656*AR287*(((BL287/2.54)^2)+((BM287/2.54)^2)+((BN287/2.54)^2)+((BO287)/2.54^2)+((BP287/2.54)^2)+((BQ287/2.54)^2)+((BR287/2.54)^2)+((BS287/2.54)^2)+((BT287/2.54)^2)+((BU287/2.54)^2)+((BV287/2.54)^2)+((BW287/2.54)^2)+((BX287/2.54)^2)+((BY287/2.54)^2)+((BZ287/2.54)^2))/(BI287*3.28)</f>
        <v>0</v>
      </c>
      <c r="ER287" s="50">
        <f>3.492*AR287*((CA287/2.54)^2 + (CB287/2.54)^2 + (CC287/2.54)^2 + (CD287/2.54)^2 + (CE287/2.54)^2 + (CF287/2.54)^2 + (CG287/2.54)^2 +(CH287/2.54)^2 +(CI287/2.54)^2 + (CJ287/2.54)^2 +(CK287/2.54)^2 + (CL287/2.54)^2 +(CM287/2.54)^2 + (CN287/2.54)^2 + (CO287/2.54)^2)/(BI287*3.28)</f>
        <v>0</v>
      </c>
      <c r="ES287" s="50">
        <f t="shared" si="236"/>
        <v>0</v>
      </c>
      <c r="ET287" s="50">
        <f t="shared" si="237"/>
        <v>0</v>
      </c>
      <c r="EU287" s="50">
        <f t="shared" si="238"/>
        <v>0</v>
      </c>
      <c r="EV287" s="56">
        <f t="shared" si="278"/>
        <v>3.362797256097561</v>
      </c>
      <c r="EW287" s="56">
        <f t="shared" si="279"/>
        <v>0</v>
      </c>
      <c r="EX287" s="56">
        <f t="shared" si="230"/>
        <v>6.5014632106522461</v>
      </c>
      <c r="EY287" s="56">
        <f t="shared" si="231"/>
        <v>8.5726282283267476</v>
      </c>
      <c r="EZ287" s="56">
        <f t="shared" si="280"/>
        <v>3.362797256097561</v>
      </c>
      <c r="FA287" s="56"/>
      <c r="FB287" s="56"/>
      <c r="FC287" s="56"/>
      <c r="FD287" s="54"/>
    </row>
    <row r="288" spans="1:160" ht="18" customHeight="1">
      <c r="B288">
        <v>350</v>
      </c>
      <c r="C288" s="57" t="s">
        <v>391</v>
      </c>
      <c r="D288">
        <v>113</v>
      </c>
      <c r="E288" s="171">
        <v>2009</v>
      </c>
      <c r="F288">
        <v>77</v>
      </c>
      <c r="G288" s="144">
        <v>18.719361044999999</v>
      </c>
      <c r="H288" s="144">
        <v>0.81713016000000005</v>
      </c>
      <c r="I288" s="144"/>
      <c r="J288" s="144">
        <v>14.219686635</v>
      </c>
      <c r="K288" s="144"/>
      <c r="L288" s="144">
        <v>6.8813606400000005</v>
      </c>
      <c r="M288" s="144"/>
      <c r="N288" s="232"/>
      <c r="O288" s="83"/>
      <c r="P288" s="83"/>
      <c r="Q288" s="230">
        <f t="shared" si="234"/>
        <v>40.637538480000003</v>
      </c>
      <c r="R288" s="52">
        <f t="shared" si="239"/>
        <v>0.76201139807348861</v>
      </c>
      <c r="S288" s="52">
        <f t="shared" si="240"/>
        <v>1.4447696023671657</v>
      </c>
      <c r="T288" s="52">
        <f t="shared" si="241"/>
        <v>1.3929266314851605</v>
      </c>
      <c r="U288" s="52">
        <f t="shared" si="242"/>
        <v>9.0810978485230329E-2</v>
      </c>
      <c r="V288" s="52">
        <f t="shared" si="243"/>
        <v>1.3756451628489481</v>
      </c>
      <c r="W288" s="52">
        <f t="shared" si="244"/>
        <v>12.786350553330808</v>
      </c>
      <c r="X288" s="52">
        <f t="shared" si="245"/>
        <v>148.51055928351101</v>
      </c>
      <c r="Y288" s="52">
        <f t="shared" si="246"/>
        <v>1.0332980729090164</v>
      </c>
      <c r="Z288" s="52">
        <f t="shared" si="247"/>
        <v>1.0269983011603907</v>
      </c>
      <c r="AA288" s="52">
        <f t="shared" si="248"/>
        <v>1.0253935790047388</v>
      </c>
      <c r="AB288" s="52">
        <f t="shared" si="249"/>
        <v>1.0230837417763792</v>
      </c>
      <c r="AC288" s="52">
        <f t="shared" si="250"/>
        <v>0.56405482478179858</v>
      </c>
      <c r="AD288" s="52">
        <f t="shared" si="251"/>
        <v>0.56934920817453016</v>
      </c>
      <c r="AE288" s="52">
        <f t="shared" si="252"/>
        <v>0.5554887932633954</v>
      </c>
      <c r="AF288" s="52">
        <f t="shared" si="253"/>
        <v>0.36538040768285229</v>
      </c>
      <c r="AG288" s="52">
        <f t="shared" si="254"/>
        <v>0.35999999999999993</v>
      </c>
      <c r="AH288" s="52">
        <f t="shared" si="255"/>
        <v>0.36269020384142614</v>
      </c>
      <c r="AI288" s="64" t="s">
        <v>152</v>
      </c>
      <c r="AL288" s="45">
        <f t="shared" si="256"/>
        <v>77</v>
      </c>
      <c r="AM288" s="65"/>
      <c r="AN288" s="145" t="e">
        <f>#REF!</f>
        <v>#REF!</v>
      </c>
      <c r="AO288" s="149"/>
      <c r="AP288" s="183"/>
      <c r="AQ288" s="149"/>
      <c r="AR288" s="147">
        <f t="shared" si="257"/>
        <v>1</v>
      </c>
      <c r="AS288">
        <v>2</v>
      </c>
      <c r="AT288">
        <v>4</v>
      </c>
      <c r="AU288">
        <v>5</v>
      </c>
      <c r="AV288">
        <v>12</v>
      </c>
      <c r="AW288">
        <v>5</v>
      </c>
      <c r="AX288">
        <v>40</v>
      </c>
      <c r="AY288" s="229"/>
      <c r="AZ288" s="229"/>
      <c r="BA288" s="229"/>
      <c r="BC288">
        <v>17</v>
      </c>
      <c r="BD288">
        <v>1</v>
      </c>
      <c r="BE288">
        <v>5</v>
      </c>
      <c r="BF288" s="57">
        <v>2</v>
      </c>
      <c r="BG288" s="57">
        <v>2</v>
      </c>
      <c r="BH288" s="57">
        <v>3</v>
      </c>
      <c r="BI288" s="57">
        <v>11.3</v>
      </c>
      <c r="BJ288" s="189">
        <f t="shared" ref="BJ288:BJ351" si="281">D288</f>
        <v>113</v>
      </c>
      <c r="BK288" s="173">
        <f t="shared" ref="BK288:BK351" si="282">F288</f>
        <v>77</v>
      </c>
      <c r="BL288" s="173">
        <v>11</v>
      </c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104">
        <v>10</v>
      </c>
      <c r="CB288" s="103"/>
      <c r="CC288" s="103"/>
      <c r="CD288" s="103"/>
      <c r="CE288" s="103"/>
      <c r="CF288" s="103"/>
      <c r="CG288" s="103"/>
      <c r="CH288" s="103"/>
      <c r="CI288" s="103"/>
      <c r="CJ288" s="103"/>
      <c r="CK288" s="103"/>
      <c r="CL288" s="103"/>
      <c r="CP288" s="93"/>
      <c r="CQ288" s="93"/>
      <c r="CV288" s="93"/>
      <c r="DA288" s="93"/>
      <c r="DF288" s="131"/>
      <c r="DG288" s="254">
        <f t="shared" si="258"/>
        <v>350</v>
      </c>
      <c r="DH288" s="254" t="str">
        <f t="shared" si="259"/>
        <v>Thin</v>
      </c>
      <c r="DI288" s="254">
        <f t="shared" si="260"/>
        <v>113</v>
      </c>
      <c r="DJ288" s="254">
        <f t="shared" si="261"/>
        <v>77</v>
      </c>
      <c r="DK288" s="121">
        <f t="shared" si="262"/>
        <v>101.13387216570159</v>
      </c>
      <c r="DL288" s="121">
        <f t="shared" si="263"/>
        <v>34.290512913306983</v>
      </c>
      <c r="DM288" s="121">
        <f t="shared" si="264"/>
        <v>160.18656262079347</v>
      </c>
      <c r="DN288" s="121">
        <f t="shared" si="265"/>
        <v>0.55516154852046773</v>
      </c>
      <c r="DO288" s="121">
        <f t="shared" si="266"/>
        <v>0.49629515515258849</v>
      </c>
      <c r="DP288" s="121">
        <f t="shared" si="267"/>
        <v>14.978778943859572</v>
      </c>
      <c r="DQ288" s="121">
        <f t="shared" si="268"/>
        <v>4.9394492281321449</v>
      </c>
      <c r="DR288" s="121">
        <f t="shared" si="269"/>
        <v>4.0220771809445885</v>
      </c>
      <c r="DS288" s="121">
        <f t="shared" si="270"/>
        <v>0</v>
      </c>
      <c r="DT288" s="121">
        <f t="shared" si="271"/>
        <v>0</v>
      </c>
      <c r="DU288" s="121">
        <f t="shared" si="272"/>
        <v>0</v>
      </c>
      <c r="DV288" s="122">
        <f t="shared" si="273"/>
        <v>22.5</v>
      </c>
      <c r="DW288" s="157"/>
      <c r="DX288" s="157">
        <f t="shared" si="274"/>
        <v>350</v>
      </c>
      <c r="DY288" s="157">
        <f t="shared" si="235"/>
        <v>7</v>
      </c>
      <c r="DZ288" s="238" t="e">
        <f>#REF!</f>
        <v>#REF!</v>
      </c>
      <c r="EN288" s="50"/>
      <c r="EO288" s="50"/>
      <c r="EP288" s="55"/>
      <c r="EQ288" s="50"/>
      <c r="ER288" s="50"/>
      <c r="ES288" s="50">
        <f t="shared" si="236"/>
        <v>0</v>
      </c>
      <c r="ET288" s="50">
        <f t="shared" si="237"/>
        <v>0</v>
      </c>
      <c r="EU288" s="50">
        <f t="shared" si="238"/>
        <v>0</v>
      </c>
      <c r="EV288" s="56"/>
      <c r="EW288" s="56"/>
      <c r="EX288" s="56">
        <f t="shared" si="230"/>
        <v>45.510242474565715</v>
      </c>
      <c r="EY288" s="56">
        <f t="shared" si="231"/>
        <v>15.430730810988143</v>
      </c>
      <c r="EZ288" s="56"/>
      <c r="FA288" s="56"/>
      <c r="FB288" s="56"/>
      <c r="FC288" s="56"/>
      <c r="FD288" s="54"/>
    </row>
    <row r="289" spans="1:160" ht="18" customHeight="1">
      <c r="B289">
        <v>350</v>
      </c>
      <c r="C289" s="57" t="s">
        <v>391</v>
      </c>
      <c r="D289">
        <v>115</v>
      </c>
      <c r="E289" s="171">
        <v>2009</v>
      </c>
      <c r="F289">
        <v>7</v>
      </c>
      <c r="G289" s="144">
        <v>14.943589814999999</v>
      </c>
      <c r="H289" s="144">
        <v>1.2968721150000002</v>
      </c>
      <c r="I289" s="144"/>
      <c r="J289" s="144"/>
      <c r="K289" s="144"/>
      <c r="L289" s="144">
        <v>8.2702816350000035</v>
      </c>
      <c r="M289" s="144"/>
      <c r="N289" s="144"/>
      <c r="O289" s="83"/>
      <c r="P289" s="83"/>
      <c r="Q289" s="230">
        <f t="shared" si="234"/>
        <v>24.510743565000002</v>
      </c>
      <c r="R289" s="52">
        <f t="shared" si="239"/>
        <v>0.99919863272128362</v>
      </c>
      <c r="S289" s="52">
        <f t="shared" si="240"/>
        <v>1.4591614290898403</v>
      </c>
      <c r="T289" s="52">
        <f t="shared" si="241"/>
        <v>1.4834039207926821</v>
      </c>
      <c r="U289" s="52">
        <f t="shared" si="242"/>
        <v>7.3780812436564702E-2</v>
      </c>
      <c r="V289" s="52">
        <f t="shared" si="243"/>
        <v>1.3321087959087383</v>
      </c>
      <c r="W289" s="52">
        <f t="shared" si="244"/>
        <v>12.692824366207677</v>
      </c>
      <c r="X289" s="52">
        <f t="shared" si="245"/>
        <v>128.57892976875303</v>
      </c>
      <c r="Y289" s="52">
        <f t="shared" si="246"/>
        <v>1.0294708964615615</v>
      </c>
      <c r="Z289" s="52">
        <f t="shared" si="247"/>
        <v>1.02</v>
      </c>
      <c r="AA289" s="52">
        <f t="shared" si="248"/>
        <v>1.0239032490893756</v>
      </c>
      <c r="AB289" s="52">
        <f t="shared" si="249"/>
        <v>1.0227679543450032</v>
      </c>
      <c r="AC289" s="52">
        <f t="shared" si="250"/>
        <v>0.55679364008718935</v>
      </c>
      <c r="AD289" s="52">
        <f t="shared" si="251"/>
        <v>0.56361901885655841</v>
      </c>
      <c r="AE289" s="52">
        <f t="shared" si="252"/>
        <v>0.57569008402499677</v>
      </c>
      <c r="AF289" s="52">
        <f t="shared" si="253"/>
        <v>0.33488436849875713</v>
      </c>
      <c r="AG289" s="52">
        <f t="shared" si="254"/>
        <v>0.36000000000000004</v>
      </c>
      <c r="AH289" s="52">
        <f t="shared" si="255"/>
        <v>0.34744218424937856</v>
      </c>
      <c r="AI289" s="64" t="s">
        <v>152</v>
      </c>
      <c r="AL289" s="45">
        <f t="shared" si="256"/>
        <v>7</v>
      </c>
      <c r="AM289" s="65"/>
      <c r="AN289" s="145" t="e">
        <f>#REF!</f>
        <v>#REF!</v>
      </c>
      <c r="AO289" s="149"/>
      <c r="AP289" s="183"/>
      <c r="AQ289" s="149"/>
      <c r="AR289" s="147">
        <f t="shared" si="257"/>
        <v>1</v>
      </c>
      <c r="AS289">
        <v>4</v>
      </c>
      <c r="AT289">
        <v>2</v>
      </c>
      <c r="AU289">
        <v>12</v>
      </c>
      <c r="AV289">
        <v>2</v>
      </c>
      <c r="AW289">
        <v>0</v>
      </c>
      <c r="AX289">
        <v>3</v>
      </c>
      <c r="AY289" s="229"/>
      <c r="AZ289" s="229"/>
      <c r="BA289" s="229"/>
      <c r="BC289">
        <v>16</v>
      </c>
      <c r="BD289">
        <v>6</v>
      </c>
      <c r="BE289">
        <v>0</v>
      </c>
      <c r="BF289" s="57">
        <v>2</v>
      </c>
      <c r="BG289" s="57">
        <v>2</v>
      </c>
      <c r="BH289" s="57">
        <v>3</v>
      </c>
      <c r="BI289" s="57">
        <v>11.3</v>
      </c>
      <c r="BJ289" s="189">
        <f t="shared" si="281"/>
        <v>115</v>
      </c>
      <c r="BK289" s="173">
        <f t="shared" si="282"/>
        <v>7</v>
      </c>
      <c r="BL289" s="173">
        <v>9</v>
      </c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104"/>
      <c r="CB289" s="103"/>
      <c r="CC289" s="103"/>
      <c r="CD289" s="103"/>
      <c r="CE289" s="103"/>
      <c r="CF289" s="103"/>
      <c r="CG289" s="103"/>
      <c r="CH289" s="103"/>
      <c r="CI289" s="103"/>
      <c r="CJ289" s="103"/>
      <c r="CK289" s="103"/>
      <c r="CL289" s="103"/>
      <c r="CP289" s="93"/>
      <c r="CQ289" s="93"/>
      <c r="CV289" s="93"/>
      <c r="DA289" s="93"/>
      <c r="DF289" s="131"/>
      <c r="DG289" s="254">
        <f t="shared" si="258"/>
        <v>350</v>
      </c>
      <c r="DH289" s="254" t="str">
        <f t="shared" si="259"/>
        <v>Thin</v>
      </c>
      <c r="DI289" s="254">
        <f t="shared" si="260"/>
        <v>115</v>
      </c>
      <c r="DJ289" s="254">
        <f t="shared" si="261"/>
        <v>7</v>
      </c>
      <c r="DK289" s="121">
        <f t="shared" si="262"/>
        <v>43.77484287269521</v>
      </c>
      <c r="DL289" s="121">
        <f t="shared" si="263"/>
        <v>9.9919863272128353</v>
      </c>
      <c r="DM289" s="121">
        <f t="shared" si="264"/>
        <v>59.336156831707285</v>
      </c>
      <c r="DN289" s="121">
        <f t="shared" si="265"/>
        <v>0.41750042242914642</v>
      </c>
      <c r="DO289" s="121">
        <f t="shared" si="266"/>
        <v>2.8350578273416986</v>
      </c>
      <c r="DP289" s="121">
        <f t="shared" si="267"/>
        <v>0</v>
      </c>
      <c r="DQ289" s="121">
        <f t="shared" si="268"/>
        <v>3.0296588174456347</v>
      </c>
      <c r="DR289" s="121">
        <f t="shared" si="269"/>
        <v>0</v>
      </c>
      <c r="DS289" s="121">
        <f t="shared" si="270"/>
        <v>0</v>
      </c>
      <c r="DT289" s="121">
        <f t="shared" si="271"/>
        <v>0</v>
      </c>
      <c r="DU289" s="121">
        <f t="shared" si="272"/>
        <v>0</v>
      </c>
      <c r="DV289" s="122">
        <f t="shared" si="273"/>
        <v>7.5</v>
      </c>
      <c r="DW289" s="157"/>
      <c r="DX289" s="157">
        <f t="shared" si="274"/>
        <v>350</v>
      </c>
      <c r="DY289" s="157">
        <f t="shared" si="235"/>
        <v>173</v>
      </c>
      <c r="DZ289" s="238" t="e">
        <f>#REF!</f>
        <v>#REF!</v>
      </c>
      <c r="EN289" s="50">
        <f t="shared" si="275"/>
        <v>0.23251219512195123</v>
      </c>
      <c r="EO289" s="50">
        <f t="shared" si="276"/>
        <v>1.6692073170731707</v>
      </c>
      <c r="EP289" s="55">
        <f t="shared" si="277"/>
        <v>0</v>
      </c>
      <c r="EQ289" s="50">
        <f>4.656*AR289*(((BL289/2.54)^2)+((BM289/2.54)^2)+((BN289/2.54)^2)+((BO289)/2.54^2)+((BP289/2.54)^2)+((BQ289/2.54)^2)+((BR289/2.54)^2)+((BS289/2.54)^2)+((BT289/2.54)^2)+((BU289/2.54)^2)+((BV289/2.54)^2)+((BW289/2.54)^2)+((BX289/2.54)^2)+((BY289/2.54)^2)+((BZ289/2.54)^2))/(BI289*3.28)</f>
        <v>1.5771691375025314</v>
      </c>
      <c r="ER289" s="50">
        <f>3.492*AR289*((CA289/2.54)^2 + (CB289/2.54)^2 + (CC289/2.54)^2 + (CD289/2.54)^2 + (CE289/2.54)^2 + (CF289/2.54)^2 + (CG289/2.54)^2 +(CH289/2.54)^2 +(CI289/2.54)^2 + (CJ289/2.54)^2 +(CK289/2.54)^2 + (CL289/2.54)^2 +(CM289/2.54)^2 + (CN289/2.54)^2 + (CO289/2.54)^2)/(BI289*3.28)</f>
        <v>0</v>
      </c>
      <c r="ES289" s="50">
        <f t="shared" si="236"/>
        <v>0</v>
      </c>
      <c r="ET289" s="50">
        <f t="shared" si="237"/>
        <v>0</v>
      </c>
      <c r="EU289" s="50">
        <f t="shared" si="238"/>
        <v>0</v>
      </c>
      <c r="EV289" s="56">
        <f t="shared" si="278"/>
        <v>1.901719512195122</v>
      </c>
      <c r="EW289" s="56">
        <f t="shared" si="279"/>
        <v>1.5771691375025314</v>
      </c>
      <c r="EX289" s="56">
        <f t="shared" si="230"/>
        <v>19.698679292712846</v>
      </c>
      <c r="EY289" s="56">
        <f t="shared" si="231"/>
        <v>4.4963938472457761</v>
      </c>
      <c r="EZ289" s="56">
        <f t="shared" si="280"/>
        <v>3.4788886496976534</v>
      </c>
      <c r="FA289" s="56"/>
      <c r="FB289" s="56"/>
      <c r="FC289" s="56"/>
      <c r="FD289" s="54"/>
    </row>
    <row r="290" spans="1:160" ht="18" customHeight="1">
      <c r="B290">
        <v>350</v>
      </c>
      <c r="C290" s="57" t="s">
        <v>391</v>
      </c>
      <c r="D290">
        <v>115</v>
      </c>
      <c r="E290" s="171">
        <v>2009</v>
      </c>
      <c r="F290">
        <v>173</v>
      </c>
      <c r="G290" s="144">
        <v>14.943589814999999</v>
      </c>
      <c r="H290" s="144">
        <v>1.2968721150000002</v>
      </c>
      <c r="I290" s="144"/>
      <c r="J290" s="144"/>
      <c r="K290" s="144"/>
      <c r="L290" s="144">
        <v>8.2702816350000035</v>
      </c>
      <c r="M290" s="144"/>
      <c r="N290" s="232"/>
      <c r="O290" s="83"/>
      <c r="P290" s="83"/>
      <c r="Q290" s="230">
        <f t="shared" si="234"/>
        <v>24.510743565000002</v>
      </c>
      <c r="R290" s="52">
        <f t="shared" si="239"/>
        <v>0.99919863272128362</v>
      </c>
      <c r="S290" s="52">
        <f t="shared" si="240"/>
        <v>1.4591614290898403</v>
      </c>
      <c r="T290" s="52">
        <f t="shared" si="241"/>
        <v>1.4834039207926821</v>
      </c>
      <c r="U290" s="52">
        <f t="shared" si="242"/>
        <v>7.3780812436564702E-2</v>
      </c>
      <c r="V290" s="52">
        <f t="shared" si="243"/>
        <v>1.3321087959087383</v>
      </c>
      <c r="W290" s="52">
        <f t="shared" si="244"/>
        <v>12.692824366207677</v>
      </c>
      <c r="X290" s="52">
        <f t="shared" si="245"/>
        <v>128.57892976875303</v>
      </c>
      <c r="Y290" s="52">
        <f t="shared" si="246"/>
        <v>1.0294708964615615</v>
      </c>
      <c r="Z290" s="52">
        <f t="shared" si="247"/>
        <v>1.02</v>
      </c>
      <c r="AA290" s="52">
        <f t="shared" si="248"/>
        <v>1.0239032490893756</v>
      </c>
      <c r="AB290" s="52">
        <f t="shared" si="249"/>
        <v>1.0227679543450032</v>
      </c>
      <c r="AC290" s="52">
        <f t="shared" si="250"/>
        <v>0.55679364008718935</v>
      </c>
      <c r="AD290" s="52">
        <f t="shared" si="251"/>
        <v>0.56361901885655841</v>
      </c>
      <c r="AE290" s="52">
        <f t="shared" si="252"/>
        <v>0.57569008402499677</v>
      </c>
      <c r="AF290" s="52">
        <f t="shared" si="253"/>
        <v>0.33488436849875713</v>
      </c>
      <c r="AG290" s="52">
        <f t="shared" si="254"/>
        <v>0.36000000000000004</v>
      </c>
      <c r="AH290" s="52">
        <f t="shared" si="255"/>
        <v>0.34744218424937856</v>
      </c>
      <c r="AI290" s="64" t="s">
        <v>152</v>
      </c>
      <c r="AL290" s="45">
        <f t="shared" si="256"/>
        <v>173</v>
      </c>
      <c r="AM290" s="65"/>
      <c r="AN290" s="145" t="e">
        <f>#REF!</f>
        <v>#REF!</v>
      </c>
      <c r="AO290" s="149"/>
      <c r="AP290" s="183"/>
      <c r="AQ290" s="149"/>
      <c r="AR290" s="147">
        <f t="shared" si="257"/>
        <v>1</v>
      </c>
      <c r="AS290">
        <v>3</v>
      </c>
      <c r="AT290">
        <v>3</v>
      </c>
      <c r="AU290">
        <v>3</v>
      </c>
      <c r="AV290">
        <v>3</v>
      </c>
      <c r="AW290">
        <v>5</v>
      </c>
      <c r="AX290">
        <v>5</v>
      </c>
      <c r="AY290" s="229"/>
      <c r="AZ290" s="229"/>
      <c r="BA290" s="229"/>
      <c r="BC290">
        <v>8</v>
      </c>
      <c r="BD290">
        <v>3</v>
      </c>
      <c r="BE290">
        <v>2</v>
      </c>
      <c r="BF290" s="57">
        <v>2</v>
      </c>
      <c r="BG290" s="57">
        <v>2</v>
      </c>
      <c r="BH290" s="57">
        <v>3</v>
      </c>
      <c r="BI290" s="57">
        <v>11.3</v>
      </c>
      <c r="BJ290" s="189">
        <f t="shared" si="281"/>
        <v>115</v>
      </c>
      <c r="BK290" s="173">
        <f t="shared" si="282"/>
        <v>173</v>
      </c>
      <c r="BL290" s="173">
        <v>21</v>
      </c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104"/>
      <c r="CB290" s="103"/>
      <c r="CC290" s="103"/>
      <c r="CD290" s="103"/>
      <c r="CE290" s="103"/>
      <c r="CF290" s="103"/>
      <c r="CG290" s="103"/>
      <c r="CH290" s="103"/>
      <c r="CI290" s="103"/>
      <c r="CJ290" s="103"/>
      <c r="CK290" s="103"/>
      <c r="CL290" s="103"/>
      <c r="CP290" s="93"/>
      <c r="CQ290" s="93"/>
      <c r="CV290" s="93"/>
      <c r="DA290" s="93"/>
      <c r="DF290" s="131"/>
      <c r="DG290" s="254">
        <f t="shared" si="258"/>
        <v>350</v>
      </c>
      <c r="DH290" s="254" t="str">
        <f t="shared" si="259"/>
        <v>Thin</v>
      </c>
      <c r="DI290" s="254">
        <f t="shared" si="260"/>
        <v>115</v>
      </c>
      <c r="DJ290" s="254">
        <f t="shared" si="261"/>
        <v>173</v>
      </c>
      <c r="DK290" s="121">
        <f t="shared" si="262"/>
        <v>43.77484287269521</v>
      </c>
      <c r="DL290" s="121">
        <f t="shared" si="263"/>
        <v>39.967945308851341</v>
      </c>
      <c r="DM290" s="121">
        <f t="shared" si="264"/>
        <v>103.83827445548775</v>
      </c>
      <c r="DN290" s="121">
        <f t="shared" si="265"/>
        <v>0.20875021121457321</v>
      </c>
      <c r="DO290" s="121">
        <f t="shared" si="266"/>
        <v>1.4175289136708493</v>
      </c>
      <c r="DP290" s="121">
        <f t="shared" si="267"/>
        <v>6.1550252858877004</v>
      </c>
      <c r="DQ290" s="121">
        <f t="shared" si="268"/>
        <v>16.49480911720401</v>
      </c>
      <c r="DR290" s="121">
        <f t="shared" si="269"/>
        <v>0</v>
      </c>
      <c r="DS290" s="121">
        <f t="shared" si="270"/>
        <v>0</v>
      </c>
      <c r="DT290" s="121">
        <f t="shared" si="271"/>
        <v>0</v>
      </c>
      <c r="DU290" s="121">
        <f t="shared" si="272"/>
        <v>0</v>
      </c>
      <c r="DV290" s="122">
        <f t="shared" si="273"/>
        <v>4</v>
      </c>
      <c r="DW290" s="157"/>
      <c r="DX290" s="157">
        <f t="shared" si="274"/>
        <v>350</v>
      </c>
      <c r="DY290" s="157">
        <f t="shared" si="235"/>
        <v>124</v>
      </c>
      <c r="DZ290" s="238" t="e">
        <f>#REF!</f>
        <v>#REF!</v>
      </c>
      <c r="EN290" s="50">
        <f t="shared" si="275"/>
        <v>0.11625609756097562</v>
      </c>
      <c r="EO290" s="50">
        <f t="shared" si="276"/>
        <v>0.83460365853658536</v>
      </c>
      <c r="EP290" s="55">
        <f t="shared" si="277"/>
        <v>2.9512195121951219</v>
      </c>
      <c r="EQ290" s="50">
        <f>4.656*AR290*(((BL290/2.54)^2)+((BM290/2.54)^2)+((BN290/2.54)^2)+((BO290)/2.54^2)+((BP290/2.54)^2)+((BQ290/2.54)^2)+((BR290/2.54)^2)+((BS290/2.54)^2)+((BT290/2.54)^2)+((BU290/2.54)^2)+((BV290/2.54)^2)+((BW290/2.54)^2)+((BX290/2.54)^2)+((BY290/2.54)^2)+((BZ290/2.54)^2))/(BI290*3.28)</f>
        <v>8.5868097486248907</v>
      </c>
      <c r="ER290" s="50">
        <f>3.492*AR290*((CA290/2.54)^2 + (CB290/2.54)^2 + (CC290/2.54)^2 + (CD290/2.54)^2 + (CE290/2.54)^2 + (CF290/2.54)^2 + (CG290/2.54)^2 +(CH290/2.54)^2 +(CI290/2.54)^2 + (CJ290/2.54)^2 +(CK290/2.54)^2 + (CL290/2.54)^2 +(CM290/2.54)^2 + (CN290/2.54)^2 + (CO290/2.54)^2)/(BI290*3.28)</f>
        <v>0</v>
      </c>
      <c r="ES290" s="50">
        <f t="shared" si="236"/>
        <v>0</v>
      </c>
      <c r="ET290" s="50">
        <f t="shared" si="237"/>
        <v>0</v>
      </c>
      <c r="EU290" s="50">
        <f t="shared" si="238"/>
        <v>0</v>
      </c>
      <c r="EV290" s="56">
        <f t="shared" si="278"/>
        <v>3.9020792682926828</v>
      </c>
      <c r="EW290" s="56">
        <f t="shared" si="279"/>
        <v>8.5868097486248907</v>
      </c>
      <c r="EX290" s="56">
        <f t="shared" ref="EX290:EX349" si="283">DK290*0.45</f>
        <v>19.698679292712846</v>
      </c>
      <c r="EY290" s="56">
        <f t="shared" ref="EY290:EY349" si="284">DL290*0.45</f>
        <v>17.985575388983104</v>
      </c>
      <c r="EZ290" s="56">
        <f t="shared" si="280"/>
        <v>12.488889016917573</v>
      </c>
      <c r="FA290" s="56"/>
      <c r="FB290" s="56"/>
      <c r="FC290" s="56"/>
      <c r="FD290" s="54"/>
    </row>
    <row r="291" spans="1:160" ht="18" customHeight="1">
      <c r="B291">
        <v>350</v>
      </c>
      <c r="C291" s="57" t="s">
        <v>391</v>
      </c>
      <c r="D291">
        <v>116</v>
      </c>
      <c r="E291" s="171">
        <v>2009</v>
      </c>
      <c r="F291">
        <v>124</v>
      </c>
      <c r="G291" s="144">
        <v>1.2568167150000003</v>
      </c>
      <c r="H291" s="144">
        <v>13.992568590000001</v>
      </c>
      <c r="I291" s="144"/>
      <c r="J291" s="144">
        <v>15.5528835</v>
      </c>
      <c r="K291" s="144">
        <v>14.793480240000001</v>
      </c>
      <c r="L291" s="144"/>
      <c r="M291" s="144">
        <v>12.130424459999999</v>
      </c>
      <c r="N291" s="232"/>
      <c r="O291" s="83"/>
      <c r="P291" s="83"/>
      <c r="Q291" s="230">
        <f t="shared" si="234"/>
        <v>57.726173505000006</v>
      </c>
      <c r="R291" s="52">
        <f t="shared" si="239"/>
        <v>0.56107298153071994</v>
      </c>
      <c r="S291" s="52">
        <f t="shared" si="240"/>
        <v>1.5422107897276256</v>
      </c>
      <c r="T291" s="52">
        <f t="shared" si="241"/>
        <v>1.4151622044223005</v>
      </c>
      <c r="U291" s="52">
        <f t="shared" si="242"/>
        <v>0.14004693936624371</v>
      </c>
      <c r="V291" s="52">
        <f t="shared" si="243"/>
        <v>1.3890032017409741</v>
      </c>
      <c r="W291" s="52">
        <f t="shared" si="244"/>
        <v>16.779319365583849</v>
      </c>
      <c r="X291" s="52">
        <f t="shared" si="245"/>
        <v>117.68687453549585</v>
      </c>
      <c r="Y291" s="52">
        <f t="shared" si="246"/>
        <v>1.0277075970003704</v>
      </c>
      <c r="Z291" s="52">
        <f t="shared" si="247"/>
        <v>1.0279512021069652</v>
      </c>
      <c r="AA291" s="52">
        <f t="shared" si="248"/>
        <v>1.0251182072699554</v>
      </c>
      <c r="AB291" s="52">
        <f t="shared" si="249"/>
        <v>1.02960965495144</v>
      </c>
      <c r="AC291" s="52">
        <f t="shared" si="250"/>
        <v>0.57634150837952713</v>
      </c>
      <c r="AD291" s="52">
        <f t="shared" si="251"/>
        <v>0.56490077596214638</v>
      </c>
      <c r="AE291" s="52">
        <f t="shared" si="252"/>
        <v>0.52021104687371911</v>
      </c>
      <c r="AF291" s="52">
        <f t="shared" si="253"/>
        <v>0.4234745607342677</v>
      </c>
      <c r="AG291" s="52">
        <f t="shared" si="254"/>
        <v>0.36</v>
      </c>
      <c r="AH291" s="52">
        <f t="shared" si="255"/>
        <v>0.39173728036713384</v>
      </c>
      <c r="AI291" s="64" t="s">
        <v>152</v>
      </c>
      <c r="AL291" s="45">
        <f t="shared" si="256"/>
        <v>124</v>
      </c>
      <c r="AM291" s="65"/>
      <c r="AN291" s="145" t="e">
        <f>#REF!</f>
        <v>#REF!</v>
      </c>
      <c r="AO291" s="149"/>
      <c r="AP291" s="183"/>
      <c r="AQ291" s="149"/>
      <c r="AR291" s="147">
        <f t="shared" si="257"/>
        <v>1</v>
      </c>
      <c r="AS291">
        <v>4</v>
      </c>
      <c r="AT291">
        <v>0</v>
      </c>
      <c r="AU291">
        <v>1</v>
      </c>
      <c r="AV291">
        <v>5</v>
      </c>
      <c r="AW291">
        <v>0</v>
      </c>
      <c r="AX291">
        <v>1</v>
      </c>
      <c r="AY291" s="229"/>
      <c r="AZ291" s="229"/>
      <c r="BA291" s="229"/>
      <c r="BC291">
        <v>7</v>
      </c>
      <c r="BD291">
        <v>6</v>
      </c>
      <c r="BE291">
        <v>4</v>
      </c>
      <c r="BF291" s="57">
        <v>2</v>
      </c>
      <c r="BG291" s="57">
        <v>2</v>
      </c>
      <c r="BH291" s="57">
        <v>3</v>
      </c>
      <c r="BI291" s="57">
        <v>11.3</v>
      </c>
      <c r="BJ291" s="189">
        <f t="shared" si="281"/>
        <v>116</v>
      </c>
      <c r="BK291" s="173">
        <f t="shared" si="282"/>
        <v>124</v>
      </c>
      <c r="BL291" s="173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104"/>
      <c r="CB291" s="103"/>
      <c r="CC291" s="103"/>
      <c r="CD291" s="103"/>
      <c r="CE291" s="103"/>
      <c r="CF291" s="103"/>
      <c r="CG291" s="103"/>
      <c r="CH291" s="103"/>
      <c r="CI291" s="103"/>
      <c r="CJ291" s="103"/>
      <c r="CK291" s="103"/>
      <c r="CL291" s="103"/>
      <c r="CP291" s="93"/>
      <c r="CQ291" s="93"/>
      <c r="CV291" s="93"/>
      <c r="DA291" s="93"/>
      <c r="DF291" s="131"/>
      <c r="DG291" s="254">
        <f t="shared" si="258"/>
        <v>350</v>
      </c>
      <c r="DH291" s="254" t="str">
        <f t="shared" si="259"/>
        <v>Thin</v>
      </c>
      <c r="DI291" s="254">
        <f t="shared" si="260"/>
        <v>116</v>
      </c>
      <c r="DJ291" s="254">
        <f t="shared" si="261"/>
        <v>124</v>
      </c>
      <c r="DK291" s="121">
        <f t="shared" si="262"/>
        <v>69.399485537743146</v>
      </c>
      <c r="DL291" s="121">
        <f t="shared" si="263"/>
        <v>0</v>
      </c>
      <c r="DM291" s="121">
        <f t="shared" si="264"/>
        <v>63.682299199003516</v>
      </c>
      <c r="DN291" s="121">
        <f t="shared" si="265"/>
        <v>0.35826657490643155</v>
      </c>
      <c r="DO291" s="121">
        <f t="shared" si="266"/>
        <v>2.9859623765990784</v>
      </c>
      <c r="DP291" s="121">
        <f t="shared" si="267"/>
        <v>14.722506475062184</v>
      </c>
      <c r="DQ291" s="121">
        <f t="shared" si="268"/>
        <v>0</v>
      </c>
      <c r="DR291" s="121">
        <f t="shared" si="269"/>
        <v>0</v>
      </c>
      <c r="DS291" s="121">
        <f t="shared" si="270"/>
        <v>0</v>
      </c>
      <c r="DT291" s="121">
        <f t="shared" si="271"/>
        <v>0</v>
      </c>
      <c r="DU291" s="121">
        <f t="shared" si="272"/>
        <v>0</v>
      </c>
      <c r="DV291" s="122">
        <f t="shared" si="273"/>
        <v>1</v>
      </c>
      <c r="DW291" s="157"/>
      <c r="DX291" s="157">
        <f t="shared" si="274"/>
        <v>350</v>
      </c>
      <c r="DY291" s="157">
        <f t="shared" si="235"/>
        <v>273</v>
      </c>
      <c r="DZ291" s="238" t="e">
        <f>#REF!</f>
        <v>#REF!</v>
      </c>
      <c r="EN291" s="50">
        <f t="shared" si="275"/>
        <v>0.10172408536585366</v>
      </c>
      <c r="EO291" s="50">
        <f t="shared" si="276"/>
        <v>1.6692073170731707</v>
      </c>
      <c r="EP291" s="55">
        <f t="shared" si="277"/>
        <v>5.9024390243902438</v>
      </c>
      <c r="EQ291" s="50">
        <f>4.656*AR291*(((BL291/2.54)^2)+((BM291/2.54)^2)+((BN291/2.54)^2)+((BO291)/2.54^2)+((BP291/2.54)^2)+((BQ291/2.54)^2)+((BR291/2.54)^2)+((BS291/2.54)^2)+((BT291/2.54)^2)+((BU291/2.54)^2)+((BV291/2.54)^2)+((BW291/2.54)^2)+((BX291/2.54)^2)+((BY291/2.54)^2)+((BZ291/2.54)^2))/(BI291*3.28)</f>
        <v>0</v>
      </c>
      <c r="ER291" s="50">
        <f>3.492*AR291*((CA291/2.54)^2 + (CB291/2.54)^2 + (CC291/2.54)^2 + (CD291/2.54)^2 + (CE291/2.54)^2 + (CF291/2.54)^2 + (CG291/2.54)^2 +(CH291/2.54)^2 +(CI291/2.54)^2 + (CJ291/2.54)^2 +(CK291/2.54)^2 + (CL291/2.54)^2 +(CM291/2.54)^2 + (CN291/2.54)^2 + (CO291/2.54)^2)/(BI291*3.28)</f>
        <v>0</v>
      </c>
      <c r="ES291" s="50">
        <f t="shared" si="236"/>
        <v>0</v>
      </c>
      <c r="ET291" s="50">
        <f t="shared" si="237"/>
        <v>0</v>
      </c>
      <c r="EU291" s="50">
        <f t="shared" si="238"/>
        <v>0</v>
      </c>
      <c r="EV291" s="56">
        <f t="shared" si="278"/>
        <v>7.6733704268292682</v>
      </c>
      <c r="EW291" s="56">
        <f t="shared" si="279"/>
        <v>0</v>
      </c>
      <c r="EX291" s="56">
        <f t="shared" si="283"/>
        <v>31.229768491984416</v>
      </c>
      <c r="EY291" s="56">
        <f t="shared" si="284"/>
        <v>0</v>
      </c>
      <c r="EZ291" s="56">
        <f t="shared" si="280"/>
        <v>7.6733704268292682</v>
      </c>
      <c r="FA291" s="56"/>
      <c r="FB291" s="56"/>
      <c r="FC291" s="56"/>
      <c r="FD291" s="54"/>
    </row>
    <row r="292" spans="1:160" ht="18" customHeight="1">
      <c r="B292">
        <v>350</v>
      </c>
      <c r="C292" s="57" t="s">
        <v>391</v>
      </c>
      <c r="D292">
        <v>116</v>
      </c>
      <c r="E292" s="171">
        <v>2009</v>
      </c>
      <c r="F292">
        <v>273</v>
      </c>
      <c r="G292" s="144">
        <v>1.2568167150000003</v>
      </c>
      <c r="H292" s="144">
        <v>13.992568590000001</v>
      </c>
      <c r="I292" s="144"/>
      <c r="J292" s="144">
        <v>15.5528835</v>
      </c>
      <c r="K292" s="144">
        <v>14.793480240000001</v>
      </c>
      <c r="L292" s="144"/>
      <c r="M292" s="144">
        <v>12.130424459999999</v>
      </c>
      <c r="N292" s="232"/>
      <c r="O292" s="83"/>
      <c r="P292" s="83"/>
      <c r="Q292" s="230">
        <f t="shared" si="234"/>
        <v>57.726173505000006</v>
      </c>
      <c r="R292" s="52">
        <f t="shared" si="239"/>
        <v>0.56107298153071994</v>
      </c>
      <c r="S292" s="52">
        <f t="shared" si="240"/>
        <v>1.5422107897276256</v>
      </c>
      <c r="T292" s="52">
        <f t="shared" si="241"/>
        <v>1.4151622044223005</v>
      </c>
      <c r="U292" s="52">
        <f t="shared" si="242"/>
        <v>0.14004693936624371</v>
      </c>
      <c r="V292" s="52">
        <f t="shared" si="243"/>
        <v>1.3890032017409741</v>
      </c>
      <c r="W292" s="52">
        <f t="shared" si="244"/>
        <v>16.779319365583849</v>
      </c>
      <c r="X292" s="52">
        <f t="shared" si="245"/>
        <v>117.68687453549585</v>
      </c>
      <c r="Y292" s="52">
        <f t="shared" si="246"/>
        <v>1.0277075970003704</v>
      </c>
      <c r="Z292" s="52">
        <f t="shared" si="247"/>
        <v>1.0279512021069652</v>
      </c>
      <c r="AA292" s="52">
        <f t="shared" si="248"/>
        <v>1.0251182072699554</v>
      </c>
      <c r="AB292" s="52">
        <f t="shared" si="249"/>
        <v>1.02960965495144</v>
      </c>
      <c r="AC292" s="52">
        <f t="shared" si="250"/>
        <v>0.57634150837952713</v>
      </c>
      <c r="AD292" s="52">
        <f t="shared" si="251"/>
        <v>0.56490077596214638</v>
      </c>
      <c r="AE292" s="52">
        <f t="shared" si="252"/>
        <v>0.52021104687371911</v>
      </c>
      <c r="AF292" s="52">
        <f t="shared" si="253"/>
        <v>0.4234745607342677</v>
      </c>
      <c r="AG292" s="52">
        <f t="shared" si="254"/>
        <v>0.36</v>
      </c>
      <c r="AH292" s="52">
        <f t="shared" si="255"/>
        <v>0.39173728036713384</v>
      </c>
      <c r="AI292" s="64" t="s">
        <v>152</v>
      </c>
      <c r="AL292" s="45">
        <f t="shared" si="256"/>
        <v>273</v>
      </c>
      <c r="AM292" s="65"/>
      <c r="AN292" s="145" t="e">
        <f>#REF!</f>
        <v>#REF!</v>
      </c>
      <c r="AO292" s="149"/>
      <c r="AP292" s="183"/>
      <c r="AQ292" s="149"/>
      <c r="AR292" s="147">
        <f t="shared" si="257"/>
        <v>1</v>
      </c>
      <c r="AS292">
        <v>7</v>
      </c>
      <c r="AT292">
        <v>15</v>
      </c>
      <c r="AU292">
        <v>15</v>
      </c>
      <c r="AV292">
        <v>5</v>
      </c>
      <c r="AW292">
        <v>6</v>
      </c>
      <c r="AX292">
        <v>6</v>
      </c>
      <c r="AY292" s="229"/>
      <c r="AZ292" s="229"/>
      <c r="BA292" s="229"/>
      <c r="BC292">
        <v>4</v>
      </c>
      <c r="BD292">
        <v>1</v>
      </c>
      <c r="BE292">
        <v>9</v>
      </c>
      <c r="BF292" s="57">
        <v>2</v>
      </c>
      <c r="BG292" s="57">
        <v>2</v>
      </c>
      <c r="BH292" s="57">
        <v>3</v>
      </c>
      <c r="BI292" s="57">
        <v>11.3</v>
      </c>
      <c r="BJ292" s="189">
        <f t="shared" si="281"/>
        <v>116</v>
      </c>
      <c r="BK292" s="173">
        <f t="shared" si="282"/>
        <v>273</v>
      </c>
      <c r="BL292" s="173">
        <v>10</v>
      </c>
      <c r="BM292" s="57">
        <v>12</v>
      </c>
      <c r="BN292" s="57">
        <v>12</v>
      </c>
      <c r="BO292" s="57">
        <v>18</v>
      </c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104"/>
      <c r="CB292" s="103"/>
      <c r="CC292" s="103"/>
      <c r="CD292" s="103"/>
      <c r="CE292" s="103"/>
      <c r="CF292" s="103"/>
      <c r="CG292" s="103"/>
      <c r="CH292" s="103"/>
      <c r="CI292" s="103"/>
      <c r="CJ292" s="103"/>
      <c r="CK292" s="103"/>
      <c r="CL292" s="103"/>
      <c r="CP292" s="93"/>
      <c r="CQ292" s="93"/>
      <c r="CV292" s="93"/>
      <c r="DA292" s="93"/>
      <c r="DF292" s="131"/>
      <c r="DG292" s="254">
        <f t="shared" si="258"/>
        <v>350</v>
      </c>
      <c r="DH292" s="254" t="str">
        <f t="shared" si="259"/>
        <v>Thin</v>
      </c>
      <c r="DI292" s="254">
        <f t="shared" si="260"/>
        <v>116</v>
      </c>
      <c r="DJ292" s="254">
        <f t="shared" si="261"/>
        <v>273</v>
      </c>
      <c r="DK292" s="121">
        <f t="shared" si="262"/>
        <v>92.532647383657547</v>
      </c>
      <c r="DL292" s="121">
        <f t="shared" si="263"/>
        <v>58.912663060725592</v>
      </c>
      <c r="DM292" s="121">
        <f t="shared" si="264"/>
        <v>233.50176372967957</v>
      </c>
      <c r="DN292" s="121">
        <f t="shared" si="265"/>
        <v>0.20472375708938947</v>
      </c>
      <c r="DO292" s="121">
        <f t="shared" si="266"/>
        <v>0.49766039609984647</v>
      </c>
      <c r="DP292" s="121">
        <f t="shared" si="267"/>
        <v>33.125639568889916</v>
      </c>
      <c r="DQ292" s="121">
        <f t="shared" si="268"/>
        <v>33.90132265560996</v>
      </c>
      <c r="DR292" s="121">
        <f t="shared" si="269"/>
        <v>0</v>
      </c>
      <c r="DS292" s="121">
        <f t="shared" si="270"/>
        <v>0</v>
      </c>
      <c r="DT292" s="121">
        <f t="shared" si="271"/>
        <v>0</v>
      </c>
      <c r="DU292" s="121">
        <f t="shared" si="272"/>
        <v>0</v>
      </c>
      <c r="DV292" s="122">
        <f t="shared" si="273"/>
        <v>10.5</v>
      </c>
      <c r="DW292" s="157"/>
      <c r="DX292" s="157">
        <f t="shared" si="274"/>
        <v>350</v>
      </c>
      <c r="DY292" s="157">
        <f t="shared" si="235"/>
        <v>16</v>
      </c>
      <c r="DZ292" s="238" t="e">
        <f>#REF!</f>
        <v>#REF!</v>
      </c>
      <c r="EN292" s="50"/>
      <c r="EO292" s="50"/>
      <c r="EP292" s="55"/>
      <c r="EQ292" s="50"/>
      <c r="ER292" s="50"/>
      <c r="ES292" s="50">
        <f t="shared" si="236"/>
        <v>0</v>
      </c>
      <c r="ET292" s="50">
        <f t="shared" si="237"/>
        <v>0</v>
      </c>
      <c r="EU292" s="50">
        <f t="shared" si="238"/>
        <v>0</v>
      </c>
      <c r="EV292" s="56"/>
      <c r="EW292" s="56"/>
      <c r="EX292" s="56">
        <f t="shared" si="283"/>
        <v>41.639691322645895</v>
      </c>
      <c r="EY292" s="56">
        <f t="shared" si="284"/>
        <v>26.510698377326516</v>
      </c>
      <c r="EZ292" s="56"/>
      <c r="FA292" s="56"/>
      <c r="FB292" s="56"/>
      <c r="FC292" s="56"/>
      <c r="FD292" s="54"/>
    </row>
    <row r="293" spans="1:160" ht="18" customHeight="1">
      <c r="B293">
        <v>350</v>
      </c>
      <c r="C293" s="57" t="s">
        <v>391</v>
      </c>
      <c r="D293">
        <v>117</v>
      </c>
      <c r="E293" s="171">
        <v>2009</v>
      </c>
      <c r="F293">
        <v>16</v>
      </c>
      <c r="G293" s="144"/>
      <c r="H293" s="144">
        <v>11.043646845000001</v>
      </c>
      <c r="I293" s="144"/>
      <c r="J293" s="144">
        <v>9.8980035000000015</v>
      </c>
      <c r="K293" s="144"/>
      <c r="L293" s="144">
        <v>31.432689750000009</v>
      </c>
      <c r="M293" s="144"/>
      <c r="N293" s="144"/>
      <c r="O293" s="83"/>
      <c r="P293" s="83"/>
      <c r="Q293" s="230">
        <f t="shared" si="234"/>
        <v>52.374340095000008</v>
      </c>
      <c r="R293" s="52">
        <f t="shared" si="239"/>
        <v>0.84504225355280826</v>
      </c>
      <c r="S293" s="52">
        <f t="shared" si="240"/>
        <v>1.4086180178653571</v>
      </c>
      <c r="T293" s="52">
        <f t="shared" si="241"/>
        <v>1.3527748055501299</v>
      </c>
      <c r="U293" s="52">
        <f t="shared" si="242"/>
        <v>7.7664940764348156E-2</v>
      </c>
      <c r="V293" s="52">
        <f t="shared" si="243"/>
        <v>1.3574883341324895</v>
      </c>
      <c r="W293" s="52">
        <f t="shared" si="244"/>
        <v>15.039952294315395</v>
      </c>
      <c r="X293" s="52">
        <f t="shared" si="245"/>
        <v>93.129436900468875</v>
      </c>
      <c r="Y293" s="52">
        <f t="shared" si="246"/>
        <v>1.0297812586577852</v>
      </c>
      <c r="Z293" s="52">
        <f t="shared" si="247"/>
        <v>1.0237797148306007</v>
      </c>
      <c r="AA293" s="52">
        <f t="shared" si="248"/>
        <v>1.03</v>
      </c>
      <c r="AB293" s="52">
        <f t="shared" si="249"/>
        <v>1.0423273400997304</v>
      </c>
      <c r="AC293" s="52">
        <f t="shared" si="250"/>
        <v>0.5960015438271844</v>
      </c>
      <c r="AD293" s="52">
        <f t="shared" si="251"/>
        <v>0.59146009386679221</v>
      </c>
      <c r="AE293" s="52">
        <f t="shared" si="252"/>
        <v>0.56833660306283618</v>
      </c>
      <c r="AF293" s="52">
        <f t="shared" si="253"/>
        <v>0.37777045186749481</v>
      </c>
      <c r="AG293" s="52">
        <f t="shared" si="254"/>
        <v>0.36</v>
      </c>
      <c r="AH293" s="52">
        <f t="shared" si="255"/>
        <v>0.3688852259337474</v>
      </c>
      <c r="AI293" s="64" t="s">
        <v>152</v>
      </c>
      <c r="AL293" s="45">
        <f t="shared" si="256"/>
        <v>16</v>
      </c>
      <c r="AM293" s="65"/>
      <c r="AN293" s="145" t="e">
        <f>#REF!</f>
        <v>#REF!</v>
      </c>
      <c r="AO293" s="149"/>
      <c r="AP293" s="183"/>
      <c r="AQ293" s="149"/>
      <c r="AR293" s="147">
        <f t="shared" si="257"/>
        <v>1</v>
      </c>
      <c r="AS293">
        <v>4</v>
      </c>
      <c r="AT293">
        <v>1</v>
      </c>
      <c r="AU293">
        <v>4</v>
      </c>
      <c r="AV293">
        <v>4</v>
      </c>
      <c r="AW293">
        <v>3</v>
      </c>
      <c r="AX293">
        <v>4</v>
      </c>
      <c r="AY293" s="229"/>
      <c r="AZ293" s="229"/>
      <c r="BA293" s="229"/>
      <c r="BC293">
        <v>39</v>
      </c>
      <c r="BD293">
        <v>16</v>
      </c>
      <c r="BE293">
        <v>7</v>
      </c>
      <c r="BF293" s="57">
        <v>2</v>
      </c>
      <c r="BG293" s="57">
        <v>2</v>
      </c>
      <c r="BH293" s="57">
        <v>3</v>
      </c>
      <c r="BI293" s="57">
        <v>11.3</v>
      </c>
      <c r="BJ293" s="189">
        <f t="shared" si="281"/>
        <v>117</v>
      </c>
      <c r="BK293" s="173">
        <f t="shared" si="282"/>
        <v>16</v>
      </c>
      <c r="BL293" s="173">
        <v>9</v>
      </c>
      <c r="BM293" s="57">
        <v>9</v>
      </c>
      <c r="BN293" s="57">
        <v>15</v>
      </c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104"/>
      <c r="CB293" s="103"/>
      <c r="CC293" s="103"/>
      <c r="CD293" s="103"/>
      <c r="CE293" s="103"/>
      <c r="CF293" s="103"/>
      <c r="CG293" s="103"/>
      <c r="CH293" s="103"/>
      <c r="CI293" s="103"/>
      <c r="CJ293" s="103"/>
      <c r="CK293" s="103"/>
      <c r="CL293" s="103"/>
      <c r="CP293" s="93"/>
      <c r="CQ293" s="93"/>
      <c r="CV293" s="93"/>
      <c r="DA293" s="93"/>
      <c r="DF293" s="131"/>
      <c r="DG293" s="254">
        <f t="shared" si="258"/>
        <v>350</v>
      </c>
      <c r="DH293" s="254" t="str">
        <f t="shared" si="259"/>
        <v>Thin</v>
      </c>
      <c r="DI293" s="254">
        <f t="shared" si="260"/>
        <v>117</v>
      </c>
      <c r="DJ293" s="254">
        <f t="shared" si="261"/>
        <v>16</v>
      </c>
      <c r="DK293" s="121">
        <f t="shared" si="262"/>
        <v>56.344720714614283</v>
      </c>
      <c r="DL293" s="121">
        <f t="shared" si="263"/>
        <v>16.900845071056164</v>
      </c>
      <c r="DM293" s="121">
        <f t="shared" si="264"/>
        <v>81.166488333007791</v>
      </c>
      <c r="DN293" s="121">
        <f t="shared" si="265"/>
        <v>1.1470098694068296</v>
      </c>
      <c r="DO293" s="121">
        <f t="shared" si="266"/>
        <v>8.1147140547886938</v>
      </c>
      <c r="DP293" s="121">
        <f t="shared" si="267"/>
        <v>25.350192151483711</v>
      </c>
      <c r="DQ293" s="121">
        <f t="shared" si="268"/>
        <v>16.641014394514169</v>
      </c>
      <c r="DR293" s="121">
        <f t="shared" si="269"/>
        <v>0</v>
      </c>
      <c r="DS293" s="121">
        <f t="shared" si="270"/>
        <v>0</v>
      </c>
      <c r="DT293" s="121">
        <f t="shared" si="271"/>
        <v>0</v>
      </c>
      <c r="DU293" s="121">
        <f t="shared" si="272"/>
        <v>0</v>
      </c>
      <c r="DV293" s="122">
        <f t="shared" si="273"/>
        <v>4</v>
      </c>
      <c r="DW293" s="157"/>
      <c r="DX293" s="157">
        <f t="shared" si="274"/>
        <v>350</v>
      </c>
      <c r="DY293" s="157">
        <f t="shared" si="235"/>
        <v>77</v>
      </c>
      <c r="DZ293" s="238" t="e">
        <f>#REF!</f>
        <v>#REF!</v>
      </c>
      <c r="EN293" s="50">
        <f t="shared" si="275"/>
        <v>0.56674847560975616</v>
      </c>
      <c r="EO293" s="50">
        <f t="shared" si="276"/>
        <v>4.4512195121951219</v>
      </c>
      <c r="EP293" s="55">
        <f t="shared" si="277"/>
        <v>10.329268292682928</v>
      </c>
      <c r="EQ293" s="50">
        <f>4.656*AR293*(((BL293/2.54)^2)+((BM293/2.54)^2)+((BN293/2.54)^2)+((BO293)/2.54^2)+((BP293/2.54)^2)+((BQ293/2.54)^2)+((BR293/2.54)^2)+((BS293/2.54)^2)+((BT293/2.54)^2)+((BU293/2.54)^2)+((BV293/2.54)^2)+((BW293/2.54)^2)+((BX293/2.54)^2)+((BY293/2.54)^2)+((BZ293/2.54)^2))/(BI293*3.28)</f>
        <v>7.5353636569565383</v>
      </c>
      <c r="ER293" s="50">
        <f>3.492*AR293*((CA293/2.54)^2 + (CB293/2.54)^2 + (CC293/2.54)^2 + (CD293/2.54)^2 + (CE293/2.54)^2 + (CF293/2.54)^2 + (CG293/2.54)^2 +(CH293/2.54)^2 +(CI293/2.54)^2 + (CJ293/2.54)^2 +(CK293/2.54)^2 + (CL293/2.54)^2 +(CM293/2.54)^2 + (CN293/2.54)^2 + (CO293/2.54)^2)/(BI293*3.28)</f>
        <v>0</v>
      </c>
      <c r="ES293" s="50">
        <f t="shared" si="236"/>
        <v>0</v>
      </c>
      <c r="ET293" s="50">
        <f t="shared" si="237"/>
        <v>0</v>
      </c>
      <c r="EU293" s="50">
        <f t="shared" si="238"/>
        <v>0</v>
      </c>
      <c r="EV293" s="56">
        <f t="shared" si="278"/>
        <v>15.347236280487806</v>
      </c>
      <c r="EW293" s="56">
        <f t="shared" si="279"/>
        <v>7.5353636569565383</v>
      </c>
      <c r="EX293" s="56">
        <f t="shared" si="283"/>
        <v>25.355124321576429</v>
      </c>
      <c r="EY293" s="56">
        <f t="shared" si="284"/>
        <v>7.6053802819752736</v>
      </c>
      <c r="EZ293" s="56">
        <f t="shared" si="280"/>
        <v>22.882599937444343</v>
      </c>
      <c r="FA293" s="56"/>
      <c r="FB293" s="56"/>
      <c r="FC293" s="56"/>
      <c r="FD293" s="54"/>
    </row>
    <row r="294" spans="1:160" ht="18" customHeight="1">
      <c r="B294">
        <v>350</v>
      </c>
      <c r="C294" s="57" t="s">
        <v>391</v>
      </c>
      <c r="D294">
        <v>117</v>
      </c>
      <c r="E294" s="171">
        <v>2009</v>
      </c>
      <c r="F294">
        <v>77</v>
      </c>
      <c r="G294" s="144"/>
      <c r="H294" s="144">
        <v>11.043646845000001</v>
      </c>
      <c r="I294" s="144"/>
      <c r="J294" s="144">
        <v>9.8980035000000015</v>
      </c>
      <c r="K294" s="144"/>
      <c r="L294" s="144">
        <v>31.432689750000009</v>
      </c>
      <c r="M294" s="144"/>
      <c r="N294" s="232"/>
      <c r="O294" s="83"/>
      <c r="P294" s="83"/>
      <c r="Q294" s="230">
        <f t="shared" si="234"/>
        <v>52.374340095000008</v>
      </c>
      <c r="R294" s="52">
        <f t="shared" si="239"/>
        <v>0.84504225355280826</v>
      </c>
      <c r="S294" s="52">
        <f t="shared" si="240"/>
        <v>1.4086180178653571</v>
      </c>
      <c r="T294" s="52">
        <f t="shared" si="241"/>
        <v>1.3527748055501299</v>
      </c>
      <c r="U294" s="52">
        <f t="shared" si="242"/>
        <v>7.7664940764348156E-2</v>
      </c>
      <c r="V294" s="52">
        <f t="shared" si="243"/>
        <v>1.3574883341324895</v>
      </c>
      <c r="W294" s="52">
        <f t="shared" si="244"/>
        <v>15.039952294315395</v>
      </c>
      <c r="X294" s="52">
        <f t="shared" si="245"/>
        <v>93.129436900468875</v>
      </c>
      <c r="Y294" s="52">
        <f t="shared" si="246"/>
        <v>1.0297812586577852</v>
      </c>
      <c r="Z294" s="52">
        <f t="shared" si="247"/>
        <v>1.0237797148306007</v>
      </c>
      <c r="AA294" s="52">
        <f t="shared" si="248"/>
        <v>1.03</v>
      </c>
      <c r="AB294" s="52">
        <f t="shared" si="249"/>
        <v>1.0423273400997304</v>
      </c>
      <c r="AC294" s="52">
        <f t="shared" si="250"/>
        <v>0.5960015438271844</v>
      </c>
      <c r="AD294" s="52">
        <f t="shared" si="251"/>
        <v>0.59146009386679221</v>
      </c>
      <c r="AE294" s="52">
        <f t="shared" si="252"/>
        <v>0.56833660306283618</v>
      </c>
      <c r="AF294" s="52">
        <f t="shared" si="253"/>
        <v>0.37777045186749481</v>
      </c>
      <c r="AG294" s="52">
        <f t="shared" si="254"/>
        <v>0.36</v>
      </c>
      <c r="AH294" s="52">
        <f t="shared" si="255"/>
        <v>0.3688852259337474</v>
      </c>
      <c r="AI294" s="64" t="s">
        <v>152</v>
      </c>
      <c r="AL294" s="45">
        <f t="shared" si="256"/>
        <v>77</v>
      </c>
      <c r="AM294" s="65"/>
      <c r="AN294" s="145" t="e">
        <f>#REF!</f>
        <v>#REF!</v>
      </c>
      <c r="AO294" s="149"/>
      <c r="AP294" s="183"/>
      <c r="AQ294" s="149"/>
      <c r="AR294" s="147">
        <f t="shared" si="257"/>
        <v>1</v>
      </c>
      <c r="AS294">
        <v>2</v>
      </c>
      <c r="AT294">
        <v>0</v>
      </c>
      <c r="AU294">
        <v>0</v>
      </c>
      <c r="AV294">
        <v>3</v>
      </c>
      <c r="AW294">
        <v>0</v>
      </c>
      <c r="AX294">
        <v>0</v>
      </c>
      <c r="AY294" s="229"/>
      <c r="AZ294" s="229"/>
      <c r="BA294" s="229"/>
      <c r="BC294">
        <v>21</v>
      </c>
      <c r="BD294">
        <v>13</v>
      </c>
      <c r="BE294">
        <v>2</v>
      </c>
      <c r="BF294" s="57">
        <v>2</v>
      </c>
      <c r="BG294" s="57">
        <v>2</v>
      </c>
      <c r="BH294" s="57">
        <v>3</v>
      </c>
      <c r="BI294" s="57">
        <v>11.3</v>
      </c>
      <c r="BJ294" s="189">
        <f t="shared" si="281"/>
        <v>117</v>
      </c>
      <c r="BK294" s="173">
        <f t="shared" si="282"/>
        <v>77</v>
      </c>
      <c r="BL294" s="173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104">
        <v>9</v>
      </c>
      <c r="CB294" s="103">
        <v>11</v>
      </c>
      <c r="CC294" s="103">
        <v>15</v>
      </c>
      <c r="CD294" s="103">
        <v>31</v>
      </c>
      <c r="CE294" s="103"/>
      <c r="CF294" s="103"/>
      <c r="CG294" s="103"/>
      <c r="CH294" s="103"/>
      <c r="CI294" s="103"/>
      <c r="CJ294" s="103"/>
      <c r="CK294" s="103"/>
      <c r="CL294" s="103"/>
      <c r="CP294" s="93"/>
      <c r="CQ294" s="93"/>
      <c r="CV294" s="93"/>
      <c r="DA294" s="93"/>
      <c r="DF294" s="131"/>
      <c r="DG294" s="254">
        <f t="shared" si="258"/>
        <v>350</v>
      </c>
      <c r="DH294" s="254" t="str">
        <f t="shared" si="259"/>
        <v>Thin</v>
      </c>
      <c r="DI294" s="254">
        <f t="shared" si="260"/>
        <v>117</v>
      </c>
      <c r="DJ294" s="254">
        <f t="shared" si="261"/>
        <v>77</v>
      </c>
      <c r="DK294" s="121">
        <f t="shared" si="262"/>
        <v>35.215450446633923</v>
      </c>
      <c r="DL294" s="121">
        <f t="shared" si="263"/>
        <v>0</v>
      </c>
      <c r="DM294" s="121">
        <f t="shared" si="264"/>
        <v>33.819370138753243</v>
      </c>
      <c r="DN294" s="121">
        <f t="shared" si="265"/>
        <v>0.61762069891136984</v>
      </c>
      <c r="DO294" s="121">
        <f t="shared" si="266"/>
        <v>6.5932051695158131</v>
      </c>
      <c r="DP294" s="121">
        <f t="shared" si="267"/>
        <v>7.2429120432810601</v>
      </c>
      <c r="DQ294" s="121">
        <f t="shared" si="268"/>
        <v>0</v>
      </c>
      <c r="DR294" s="121">
        <f t="shared" si="269"/>
        <v>56.876493329334068</v>
      </c>
      <c r="DS294" s="121">
        <f t="shared" si="270"/>
        <v>0</v>
      </c>
      <c r="DT294" s="121">
        <f t="shared" si="271"/>
        <v>0</v>
      </c>
      <c r="DU294" s="121">
        <f t="shared" si="272"/>
        <v>0</v>
      </c>
      <c r="DV294" s="122">
        <f t="shared" si="273"/>
        <v>0</v>
      </c>
      <c r="DW294" s="157"/>
      <c r="DX294" s="157">
        <f t="shared" si="274"/>
        <v>350</v>
      </c>
      <c r="DY294" s="157">
        <f t="shared" si="235"/>
        <v>183</v>
      </c>
      <c r="DZ294" s="238" t="e">
        <f>#REF!</f>
        <v>#REF!</v>
      </c>
      <c r="EN294" s="50">
        <f t="shared" si="275"/>
        <v>0.30517225609756093</v>
      </c>
      <c r="EO294" s="50">
        <f t="shared" si="276"/>
        <v>3.6166158536585367</v>
      </c>
      <c r="EP294" s="55">
        <f t="shared" si="277"/>
        <v>2.9512195121951219</v>
      </c>
      <c r="EQ294" s="50">
        <f>4.656*AR294*(((BL294/2.54)^2)+((BM294/2.54)^2)+((BN294/2.54)^2)+((BO294)/2.54^2)+((BP294/2.54)^2)+((BQ294/2.54)^2)+((BR294/2.54)^2)+((BS294/2.54)^2)+((BT294/2.54)^2)+((BU294/2.54)^2)+((BV294/2.54)^2)+((BW294/2.54)^2)+((BX294/2.54)^2)+((BY294/2.54)^2)+((BZ294/2.54)^2))/(BI294*3.28)</f>
        <v>0</v>
      </c>
      <c r="ER294" s="50">
        <f>3.492*AR294*((CA294/2.54)^2 + (CB294/2.54)^2 + (CC294/2.54)^2 + (CD294/2.54)^2 + (CE294/2.54)^2 + (CF294/2.54)^2 + (CG294/2.54)^2 +(CH294/2.54)^2 +(CI294/2.54)^2 + (CJ294/2.54)^2 +(CK294/2.54)^2 + (CL294/2.54)^2 +(CM294/2.54)^2 + (CN294/2.54)^2 + (CO294/2.54)^2)/(BI294*3.28)</f>
        <v>20.269544100495494</v>
      </c>
      <c r="ES294" s="50">
        <f t="shared" si="236"/>
        <v>0</v>
      </c>
      <c r="ET294" s="50">
        <f t="shared" si="237"/>
        <v>0</v>
      </c>
      <c r="EU294" s="50">
        <f t="shared" si="238"/>
        <v>0</v>
      </c>
      <c r="EV294" s="56">
        <f t="shared" si="278"/>
        <v>6.8730076219512197</v>
      </c>
      <c r="EW294" s="56">
        <f t="shared" si="279"/>
        <v>20.269544100495494</v>
      </c>
      <c r="EX294" s="56">
        <f t="shared" si="283"/>
        <v>15.846952700985266</v>
      </c>
      <c r="EY294" s="56">
        <f t="shared" si="284"/>
        <v>0</v>
      </c>
      <c r="EZ294" s="56">
        <f t="shared" si="280"/>
        <v>27.142551722446715</v>
      </c>
      <c r="FA294" s="56"/>
      <c r="FB294" s="56"/>
      <c r="FC294" s="56"/>
      <c r="FD294" s="54"/>
    </row>
    <row r="295" spans="1:160" ht="18" customHeight="1">
      <c r="B295">
        <v>350</v>
      </c>
      <c r="C295" s="57" t="s">
        <v>391</v>
      </c>
      <c r="D295">
        <v>119</v>
      </c>
      <c r="E295" s="171">
        <v>2009</v>
      </c>
      <c r="F295">
        <v>183</v>
      </c>
      <c r="G295" s="144">
        <v>0.84134011499999994</v>
      </c>
      <c r="H295" s="144">
        <v>3.4478470950000002</v>
      </c>
      <c r="I295" s="144"/>
      <c r="J295" s="144"/>
      <c r="K295" s="144">
        <v>20.029663500000002</v>
      </c>
      <c r="L295" s="144"/>
      <c r="M295" s="144">
        <v>21.187205655</v>
      </c>
      <c r="N295" s="232"/>
      <c r="O295" s="83"/>
      <c r="P295" s="83"/>
      <c r="Q295" s="230">
        <f t="shared" si="234"/>
        <v>45.506056364999999</v>
      </c>
      <c r="R295" s="52">
        <f t="shared" si="239"/>
        <v>0.40658330496345574</v>
      </c>
      <c r="S295" s="52">
        <f t="shared" si="240"/>
        <v>1.5868546314526371</v>
      </c>
      <c r="T295" s="52">
        <f t="shared" si="241"/>
        <v>1.4539691327101885</v>
      </c>
      <c r="U295" s="52">
        <f t="shared" si="242"/>
        <v>0.16540437323281554</v>
      </c>
      <c r="V295" s="52">
        <f t="shared" si="243"/>
        <v>1.4001942657034285</v>
      </c>
      <c r="W295" s="52">
        <f t="shared" si="244"/>
        <v>16.646988283995636</v>
      </c>
      <c r="X295" s="52">
        <f t="shared" si="245"/>
        <v>107.45091321233741</v>
      </c>
      <c r="Y295" s="52">
        <f t="shared" si="246"/>
        <v>1.0248407942875364</v>
      </c>
      <c r="Z295" s="52">
        <f t="shared" si="247"/>
        <v>1.0244015379709777</v>
      </c>
      <c r="AA295" s="52">
        <f t="shared" si="248"/>
        <v>1.020757667741486</v>
      </c>
      <c r="AB295" s="52">
        <f t="shared" si="249"/>
        <v>1.0184442476890956</v>
      </c>
      <c r="AC295" s="52">
        <f t="shared" si="250"/>
        <v>0.5666286272992006</v>
      </c>
      <c r="AD295" s="52">
        <f t="shared" si="251"/>
        <v>0.56277080288695325</v>
      </c>
      <c r="AE295" s="52">
        <f t="shared" si="252"/>
        <v>0.510247186851565</v>
      </c>
      <c r="AF295" s="52">
        <f t="shared" si="253"/>
        <v>0.43186994816618407</v>
      </c>
      <c r="AG295" s="52">
        <f t="shared" si="254"/>
        <v>0.36</v>
      </c>
      <c r="AH295" s="52">
        <f t="shared" si="255"/>
        <v>0.39593497408309203</v>
      </c>
      <c r="AI295" s="64" t="s">
        <v>152</v>
      </c>
      <c r="AL295" s="45">
        <f t="shared" si="256"/>
        <v>183</v>
      </c>
      <c r="AM295" s="65"/>
      <c r="AN295" s="145" t="e">
        <f>#REF!</f>
        <v>#REF!</v>
      </c>
      <c r="AO295" s="149"/>
      <c r="AP295" s="183"/>
      <c r="AQ295" s="149"/>
      <c r="AR295" s="147">
        <f t="shared" si="257"/>
        <v>1</v>
      </c>
      <c r="AS295">
        <v>1</v>
      </c>
      <c r="AT295">
        <v>10</v>
      </c>
      <c r="AU295">
        <v>10</v>
      </c>
      <c r="AV295">
        <v>0</v>
      </c>
      <c r="AW295">
        <v>2</v>
      </c>
      <c r="AX295">
        <v>2</v>
      </c>
      <c r="AY295" s="229"/>
      <c r="AZ295" s="229"/>
      <c r="BA295" s="229"/>
      <c r="BC295">
        <v>1</v>
      </c>
      <c r="BD295">
        <v>0</v>
      </c>
      <c r="BE295">
        <v>0</v>
      </c>
      <c r="BF295" s="57">
        <v>2</v>
      </c>
      <c r="BG295" s="57">
        <v>2</v>
      </c>
      <c r="BH295" s="57">
        <v>3</v>
      </c>
      <c r="BI295" s="57">
        <v>11.3</v>
      </c>
      <c r="BJ295" s="189">
        <f t="shared" si="281"/>
        <v>119</v>
      </c>
      <c r="BK295" s="173">
        <f t="shared" si="282"/>
        <v>183</v>
      </c>
      <c r="BL295" s="173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104"/>
      <c r="CB295" s="103"/>
      <c r="CC295" s="103"/>
      <c r="CD295" s="103"/>
      <c r="CE295" s="103"/>
      <c r="CF295" s="103"/>
      <c r="CG295" s="103"/>
      <c r="CH295" s="103"/>
      <c r="CI295" s="103"/>
      <c r="CJ295" s="103"/>
      <c r="CK295" s="103"/>
      <c r="CL295" s="103"/>
      <c r="CP295" s="93"/>
      <c r="CQ295" s="93"/>
      <c r="CV295" s="93"/>
      <c r="DA295" s="93"/>
      <c r="DF295" s="131"/>
      <c r="DG295" s="254">
        <f t="shared" si="258"/>
        <v>350</v>
      </c>
      <c r="DH295" s="254" t="str">
        <f t="shared" si="259"/>
        <v>Thin</v>
      </c>
      <c r="DI295" s="254">
        <f t="shared" si="260"/>
        <v>119</v>
      </c>
      <c r="DJ295" s="254">
        <f t="shared" si="261"/>
        <v>183</v>
      </c>
      <c r="DK295" s="121">
        <f t="shared" si="262"/>
        <v>7.9342731572631848</v>
      </c>
      <c r="DL295" s="121">
        <f t="shared" si="263"/>
        <v>24.394998297807344</v>
      </c>
      <c r="DM295" s="121">
        <f t="shared" si="264"/>
        <v>94.507993626162246</v>
      </c>
      <c r="DN295" s="121">
        <f t="shared" si="265"/>
        <v>5.9263468890778659E-2</v>
      </c>
      <c r="DO295" s="121">
        <f t="shared" si="266"/>
        <v>0</v>
      </c>
      <c r="DP295" s="121">
        <f t="shared" si="267"/>
        <v>0</v>
      </c>
      <c r="DQ295" s="121">
        <f t="shared" si="268"/>
        <v>0</v>
      </c>
      <c r="DR295" s="121">
        <f t="shared" si="269"/>
        <v>0</v>
      </c>
      <c r="DS295" s="121">
        <f t="shared" si="270"/>
        <v>0</v>
      </c>
      <c r="DT295" s="121">
        <f t="shared" si="271"/>
        <v>0</v>
      </c>
      <c r="DU295" s="121">
        <f t="shared" si="272"/>
        <v>0</v>
      </c>
      <c r="DV295" s="122">
        <f t="shared" si="273"/>
        <v>6</v>
      </c>
      <c r="DW295" s="157"/>
      <c r="DX295" s="157">
        <f t="shared" si="274"/>
        <v>350</v>
      </c>
      <c r="DY295" s="157">
        <f t="shared" si="235"/>
        <v>325</v>
      </c>
      <c r="DZ295" s="238" t="e">
        <f>#REF!</f>
        <v>#REF!</v>
      </c>
      <c r="EN295" s="50">
        <f t="shared" si="275"/>
        <v>1.4532012195121952E-2</v>
      </c>
      <c r="EO295" s="50">
        <f t="shared" si="276"/>
        <v>0</v>
      </c>
      <c r="EP295" s="55">
        <f t="shared" si="277"/>
        <v>0</v>
      </c>
      <c r="EQ295" s="50">
        <f>4.656*AR295*(((BL295/2.54)^2)+((BM295/2.54)^2)+((BN295/2.54)^2)+((BO295)/2.54^2)+((BP295/2.54)^2)+((BQ295/2.54)^2)+((BR295/2.54)^2)+((BS295/2.54)^2)+((BT295/2.54)^2)+((BU295/2.54)^2)+((BV295/2.54)^2)+((BW295/2.54)^2)+((BX295/2.54)^2)+((BY295/2.54)^2)+((BZ295/2.54)^2))/(BI295*3.28)</f>
        <v>0</v>
      </c>
      <c r="ER295" s="50">
        <f>3.492*AR295*((CA295/2.54)^2 + (CB295/2.54)^2 + (CC295/2.54)^2 + (CD295/2.54)^2 + (CE295/2.54)^2 + (CF295/2.54)^2 + (CG295/2.54)^2 +(CH295/2.54)^2 +(CI295/2.54)^2 + (CJ295/2.54)^2 +(CK295/2.54)^2 + (CL295/2.54)^2 +(CM295/2.54)^2 + (CN295/2.54)^2 + (CO295/2.54)^2)/(BI295*3.28)</f>
        <v>0</v>
      </c>
      <c r="ES295" s="50">
        <f t="shared" si="236"/>
        <v>0</v>
      </c>
      <c r="ET295" s="50">
        <f t="shared" si="237"/>
        <v>0</v>
      </c>
      <c r="EU295" s="50">
        <f t="shared" si="238"/>
        <v>0</v>
      </c>
      <c r="EV295" s="56">
        <f t="shared" si="278"/>
        <v>1.4532012195121952E-2</v>
      </c>
      <c r="EW295" s="56">
        <f t="shared" si="279"/>
        <v>0</v>
      </c>
      <c r="EX295" s="56">
        <f t="shared" si="283"/>
        <v>3.5704229207684333</v>
      </c>
      <c r="EY295" s="56">
        <f t="shared" si="284"/>
        <v>10.977749234013306</v>
      </c>
      <c r="EZ295" s="56">
        <f t="shared" si="280"/>
        <v>1.4532012195121952E-2</v>
      </c>
      <c r="FA295" s="56"/>
      <c r="FB295" s="56"/>
      <c r="FC295" s="56"/>
      <c r="FD295" s="54"/>
    </row>
    <row r="296" spans="1:160" ht="18" customHeight="1">
      <c r="B296">
        <v>350</v>
      </c>
      <c r="C296" s="57" t="s">
        <v>391</v>
      </c>
      <c r="D296">
        <v>119</v>
      </c>
      <c r="E296" s="171">
        <v>2009</v>
      </c>
      <c r="F296">
        <v>325</v>
      </c>
      <c r="G296" s="144">
        <v>0.84134011499999994</v>
      </c>
      <c r="H296" s="144">
        <v>3.4478470950000002</v>
      </c>
      <c r="I296" s="144"/>
      <c r="J296" s="144"/>
      <c r="K296" s="144">
        <v>20.029663500000002</v>
      </c>
      <c r="L296" s="144"/>
      <c r="M296" s="144">
        <v>21.187205655</v>
      </c>
      <c r="N296" s="232"/>
      <c r="O296" s="83"/>
      <c r="P296" s="83"/>
      <c r="Q296" s="230">
        <f t="shared" si="234"/>
        <v>45.506056364999999</v>
      </c>
      <c r="R296" s="52">
        <f t="shared" si="239"/>
        <v>0.40658330496345574</v>
      </c>
      <c r="S296" s="52">
        <f t="shared" si="240"/>
        <v>1.5868546314526371</v>
      </c>
      <c r="T296" s="52">
        <f t="shared" si="241"/>
        <v>1.4539691327101885</v>
      </c>
      <c r="U296" s="52">
        <f t="shared" si="242"/>
        <v>0.16540437323281554</v>
      </c>
      <c r="V296" s="52">
        <f t="shared" si="243"/>
        <v>1.4001942657034285</v>
      </c>
      <c r="W296" s="52">
        <f t="shared" si="244"/>
        <v>16.646988283995636</v>
      </c>
      <c r="X296" s="52">
        <f t="shared" si="245"/>
        <v>107.45091321233741</v>
      </c>
      <c r="Y296" s="52">
        <f t="shared" si="246"/>
        <v>1.0248407942875364</v>
      </c>
      <c r="Z296" s="52">
        <f t="shared" si="247"/>
        <v>1.0244015379709777</v>
      </c>
      <c r="AA296" s="52">
        <f t="shared" si="248"/>
        <v>1.020757667741486</v>
      </c>
      <c r="AB296" s="52">
        <f t="shared" si="249"/>
        <v>1.0184442476890956</v>
      </c>
      <c r="AC296" s="52">
        <f t="shared" si="250"/>
        <v>0.5666286272992006</v>
      </c>
      <c r="AD296" s="52">
        <f t="shared" si="251"/>
        <v>0.56277080288695325</v>
      </c>
      <c r="AE296" s="52">
        <f t="shared" si="252"/>
        <v>0.510247186851565</v>
      </c>
      <c r="AF296" s="52">
        <f t="shared" si="253"/>
        <v>0.43186994816618407</v>
      </c>
      <c r="AG296" s="52">
        <f t="shared" si="254"/>
        <v>0.36</v>
      </c>
      <c r="AH296" s="52">
        <f t="shared" si="255"/>
        <v>0.39593497408309203</v>
      </c>
      <c r="AI296" s="64" t="s">
        <v>152</v>
      </c>
      <c r="AL296" s="45">
        <f t="shared" si="256"/>
        <v>325</v>
      </c>
      <c r="AM296" s="65"/>
      <c r="AN296" s="145" t="e">
        <f>#REF!</f>
        <v>#REF!</v>
      </c>
      <c r="AO296" s="149"/>
      <c r="AP296" s="183"/>
      <c r="AQ296" s="149"/>
      <c r="AR296" s="147">
        <f t="shared" si="257"/>
        <v>1</v>
      </c>
      <c r="AS296">
        <v>6</v>
      </c>
      <c r="AT296">
        <v>6</v>
      </c>
      <c r="AU296">
        <v>6</v>
      </c>
      <c r="AV296">
        <v>3</v>
      </c>
      <c r="AW296">
        <v>0</v>
      </c>
      <c r="AX296">
        <v>0</v>
      </c>
      <c r="AY296" s="229"/>
      <c r="AZ296" s="229"/>
      <c r="BA296" s="229"/>
      <c r="BC296">
        <v>4</v>
      </c>
      <c r="BD296">
        <v>11</v>
      </c>
      <c r="BE296">
        <v>1</v>
      </c>
      <c r="BF296" s="57">
        <v>2</v>
      </c>
      <c r="BG296" s="57">
        <v>2</v>
      </c>
      <c r="BH296" s="57">
        <v>3</v>
      </c>
      <c r="BI296" s="57">
        <v>11.3</v>
      </c>
      <c r="BJ296" s="189">
        <f t="shared" si="281"/>
        <v>119</v>
      </c>
      <c r="BK296" s="173">
        <f t="shared" si="282"/>
        <v>325</v>
      </c>
      <c r="BL296" s="173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104"/>
      <c r="CB296" s="103"/>
      <c r="CC296" s="103"/>
      <c r="CD296" s="103"/>
      <c r="CE296" s="103"/>
      <c r="CF296" s="103"/>
      <c r="CG296" s="103"/>
      <c r="CH296" s="103"/>
      <c r="CI296" s="103"/>
      <c r="CJ296" s="103"/>
      <c r="CK296" s="103"/>
      <c r="CL296" s="103"/>
      <c r="CP296" s="93"/>
      <c r="CQ296" s="93"/>
      <c r="CV296" s="93"/>
      <c r="DA296" s="93"/>
      <c r="DF296" s="131"/>
      <c r="DG296" s="254">
        <f t="shared" si="258"/>
        <v>350</v>
      </c>
      <c r="DH296" s="254" t="str">
        <f t="shared" si="259"/>
        <v>Thin</v>
      </c>
      <c r="DI296" s="254">
        <f t="shared" si="260"/>
        <v>119</v>
      </c>
      <c r="DJ296" s="254">
        <f t="shared" si="261"/>
        <v>325</v>
      </c>
      <c r="DK296" s="121">
        <f t="shared" si="262"/>
        <v>71.408458415368671</v>
      </c>
      <c r="DL296" s="121">
        <f t="shared" si="263"/>
        <v>12.197499148903672</v>
      </c>
      <c r="DM296" s="121">
        <f t="shared" si="264"/>
        <v>109.04768495326414</v>
      </c>
      <c r="DN296" s="121">
        <f t="shared" si="265"/>
        <v>0.23705387556311464</v>
      </c>
      <c r="DO296" s="121">
        <f t="shared" si="266"/>
        <v>5.4785789367267093</v>
      </c>
      <c r="DP296" s="121">
        <f t="shared" si="267"/>
        <v>3.5664229743374309</v>
      </c>
      <c r="DQ296" s="121">
        <f t="shared" si="268"/>
        <v>0</v>
      </c>
      <c r="DR296" s="121">
        <f t="shared" si="269"/>
        <v>0</v>
      </c>
      <c r="DS296" s="121">
        <f t="shared" si="270"/>
        <v>0</v>
      </c>
      <c r="DT296" s="121">
        <f t="shared" si="271"/>
        <v>0</v>
      </c>
      <c r="DU296" s="121">
        <f t="shared" si="272"/>
        <v>0</v>
      </c>
      <c r="DV296" s="122">
        <f t="shared" si="273"/>
        <v>3</v>
      </c>
      <c r="DW296" s="157"/>
      <c r="DX296" s="157">
        <f t="shared" si="274"/>
        <v>380</v>
      </c>
      <c r="DY296" s="157">
        <f t="shared" si="235"/>
        <v>215</v>
      </c>
      <c r="DZ296" s="238" t="e">
        <f>#REF!</f>
        <v>#REF!</v>
      </c>
      <c r="EN296" s="50"/>
      <c r="EO296" s="50"/>
      <c r="EP296" s="55"/>
      <c r="EQ296" s="50"/>
      <c r="ER296" s="50"/>
      <c r="ES296" s="50">
        <f t="shared" si="236"/>
        <v>0</v>
      </c>
      <c r="ET296" s="50">
        <f t="shared" si="237"/>
        <v>0</v>
      </c>
      <c r="EU296" s="50">
        <f t="shared" si="238"/>
        <v>0</v>
      </c>
      <c r="EV296" s="56"/>
      <c r="EW296" s="56"/>
      <c r="EX296" s="56">
        <f t="shared" si="283"/>
        <v>32.133806286915906</v>
      </c>
      <c r="EY296" s="56">
        <f t="shared" si="284"/>
        <v>5.4888746170066529</v>
      </c>
      <c r="EZ296" s="56"/>
      <c r="FA296" s="56"/>
      <c r="FB296" s="56"/>
      <c r="FC296" s="56"/>
      <c r="FD296" s="54"/>
    </row>
    <row r="297" spans="1:160" ht="18" customHeight="1">
      <c r="A297" s="6"/>
      <c r="B297">
        <v>380</v>
      </c>
      <c r="C297" s="57" t="s">
        <v>390</v>
      </c>
      <c r="D297">
        <v>4</v>
      </c>
      <c r="E297" s="171">
        <v>2009</v>
      </c>
      <c r="F297">
        <v>215</v>
      </c>
      <c r="G297" s="144">
        <v>19.686541875000003</v>
      </c>
      <c r="H297" s="144">
        <v>3.160351425</v>
      </c>
      <c r="I297" s="144"/>
      <c r="J297" s="144">
        <v>8.761608240000001</v>
      </c>
      <c r="K297" s="144"/>
      <c r="L297" s="144">
        <v>21.847098735000003</v>
      </c>
      <c r="M297" s="144">
        <v>6.2458149600000006</v>
      </c>
      <c r="N297" s="144"/>
      <c r="O297" s="83"/>
      <c r="P297" s="83"/>
      <c r="Q297" s="230">
        <f t="shared" si="234"/>
        <v>59.701415235000013</v>
      </c>
      <c r="R297" s="52">
        <f t="shared" si="239"/>
        <v>0.81254573679001996</v>
      </c>
      <c r="S297" s="52">
        <f t="shared" si="240"/>
        <v>1.4598559075118045</v>
      </c>
      <c r="T297" s="52">
        <f t="shared" si="241"/>
        <v>1.424737032080593</v>
      </c>
      <c r="U297" s="52">
        <f t="shared" si="242"/>
        <v>8.3265558559752609E-2</v>
      </c>
      <c r="V297" s="52">
        <f t="shared" si="243"/>
        <v>1.3498940294241752</v>
      </c>
      <c r="W297" s="52">
        <f t="shared" si="244"/>
        <v>13.262861136481062</v>
      </c>
      <c r="X297" s="52">
        <f t="shared" si="245"/>
        <v>122.24810984222977</v>
      </c>
      <c r="Y297" s="52">
        <f t="shared" si="246"/>
        <v>1.0309382117313219</v>
      </c>
      <c r="Z297" s="52">
        <f t="shared" si="247"/>
        <v>1.0229351425608628</v>
      </c>
      <c r="AA297" s="52">
        <f t="shared" si="248"/>
        <v>1.0256563246058867</v>
      </c>
      <c r="AB297" s="52">
        <f t="shared" si="249"/>
        <v>1.0276062969958504</v>
      </c>
      <c r="AC297" s="52">
        <f t="shared" si="250"/>
        <v>0.57282821821367835</v>
      </c>
      <c r="AD297" s="52">
        <f t="shared" si="251"/>
        <v>0.57609213891778521</v>
      </c>
      <c r="AE297" s="52">
        <f t="shared" si="252"/>
        <v>0.56473751061070632</v>
      </c>
      <c r="AF297" s="52">
        <f t="shared" si="253"/>
        <v>0.36757833176180316</v>
      </c>
      <c r="AG297" s="52">
        <f t="shared" si="254"/>
        <v>0.35999999999999993</v>
      </c>
      <c r="AH297" s="52">
        <f t="shared" si="255"/>
        <v>0.36378916588090154</v>
      </c>
      <c r="AI297" s="64" t="s">
        <v>152</v>
      </c>
      <c r="AL297" s="45">
        <f t="shared" si="256"/>
        <v>215</v>
      </c>
      <c r="AM297" s="65"/>
      <c r="AN297" s="145" t="e">
        <f>#REF!</f>
        <v>#REF!</v>
      </c>
      <c r="AO297" s="149"/>
      <c r="AP297" s="183"/>
      <c r="AQ297" s="149"/>
      <c r="AR297" s="147">
        <f t="shared" si="257"/>
        <v>1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0</v>
      </c>
      <c r="AY297" s="229"/>
      <c r="AZ297" s="229"/>
      <c r="BA297" s="229"/>
      <c r="BC297">
        <v>20</v>
      </c>
      <c r="BD297">
        <v>8</v>
      </c>
      <c r="BE297">
        <v>1</v>
      </c>
      <c r="BF297" s="57">
        <v>2</v>
      </c>
      <c r="BG297" s="57">
        <v>2</v>
      </c>
      <c r="BH297" s="57">
        <v>3</v>
      </c>
      <c r="BI297" s="57">
        <v>11.3</v>
      </c>
      <c r="BJ297" s="189">
        <f t="shared" si="281"/>
        <v>4</v>
      </c>
      <c r="BK297" s="173">
        <f t="shared" si="282"/>
        <v>215</v>
      </c>
      <c r="BL297" s="173">
        <v>11</v>
      </c>
      <c r="BM297" s="57">
        <v>11</v>
      </c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104"/>
      <c r="CB297" s="103"/>
      <c r="CC297" s="103"/>
      <c r="CD297" s="103"/>
      <c r="CE297" s="103"/>
      <c r="CF297" s="103"/>
      <c r="CG297" s="103"/>
      <c r="CH297" s="103"/>
      <c r="CI297" s="103"/>
      <c r="CJ297" s="103"/>
      <c r="CK297" s="103"/>
      <c r="CL297" s="103"/>
      <c r="CP297" s="93"/>
      <c r="CQ297" s="93"/>
      <c r="CV297" s="93"/>
      <c r="DA297" s="93"/>
      <c r="DF297" s="131"/>
      <c r="DG297" s="254">
        <f t="shared" si="258"/>
        <v>380</v>
      </c>
      <c r="DH297" s="254" t="str">
        <f t="shared" si="259"/>
        <v>Thin/Burn</v>
      </c>
      <c r="DI297" s="254">
        <f t="shared" si="260"/>
        <v>4</v>
      </c>
      <c r="DJ297" s="254">
        <f t="shared" si="261"/>
        <v>215</v>
      </c>
      <c r="DK297" s="121">
        <f t="shared" si="262"/>
        <v>7.2992795375590225</v>
      </c>
      <c r="DL297" s="121">
        <f t="shared" si="263"/>
        <v>0</v>
      </c>
      <c r="DM297" s="121">
        <f t="shared" si="264"/>
        <v>7.1236851604029647</v>
      </c>
      <c r="DN297" s="121">
        <f t="shared" si="265"/>
        <v>0.60678886162917578</v>
      </c>
      <c r="DO297" s="121">
        <f t="shared" si="266"/>
        <v>3.9265838451777602</v>
      </c>
      <c r="DP297" s="121">
        <f t="shared" si="267"/>
        <v>3.1599457377883646</v>
      </c>
      <c r="DQ297" s="121">
        <f t="shared" si="268"/>
        <v>9.982256875949636</v>
      </c>
      <c r="DR297" s="121">
        <f t="shared" si="269"/>
        <v>0</v>
      </c>
      <c r="DS297" s="121">
        <f t="shared" si="270"/>
        <v>0</v>
      </c>
      <c r="DT297" s="121">
        <f t="shared" si="271"/>
        <v>0</v>
      </c>
      <c r="DU297" s="121">
        <f t="shared" si="272"/>
        <v>0</v>
      </c>
      <c r="DV297" s="122">
        <f t="shared" si="273"/>
        <v>0</v>
      </c>
      <c r="DW297" s="157"/>
      <c r="DX297" s="157">
        <f t="shared" si="274"/>
        <v>380</v>
      </c>
      <c r="DY297" s="157">
        <f t="shared" si="235"/>
        <v>324</v>
      </c>
      <c r="DZ297" s="238" t="e">
        <f>#REF!</f>
        <v>#REF!</v>
      </c>
      <c r="EN297" s="50">
        <f t="shared" si="275"/>
        <v>0.29064024390243903</v>
      </c>
      <c r="EO297" s="50">
        <f t="shared" si="276"/>
        <v>2.225609756097561</v>
      </c>
      <c r="EP297" s="55">
        <f t="shared" si="277"/>
        <v>1.475609756097561</v>
      </c>
      <c r="EQ297" s="50">
        <f>4.656*AR297*(((BL297/2.54)^2)+((BM297/2.54)^2)+((BN297/2.54)^2)+((BO297)/2.54^2)+((BP297/2.54)^2)+((BQ297/2.54)^2)+((BR297/2.54)^2)+((BS297/2.54)^2)+((BT297/2.54)^2)+((BU297/2.54)^2)+((BV297/2.54)^2)+((BW297/2.54)^2)+((BX297/2.54)^2)+((BY297/2.54)^2)+((BZ297/2.54)^2))/(BI297*3.28)</f>
        <v>4.7120361885878106</v>
      </c>
      <c r="ER297" s="50">
        <f>3.492*AR297*((CA297/2.54)^2 + (CB297/2.54)^2 + (CC297/2.54)^2 + (CD297/2.54)^2 + (CE297/2.54)^2 + (CF297/2.54)^2 + (CG297/2.54)^2 +(CH297/2.54)^2 +(CI297/2.54)^2 + (CJ297/2.54)^2 +(CK297/2.54)^2 + (CL297/2.54)^2 +(CM297/2.54)^2 + (CN297/2.54)^2 + (CO297/2.54)^2)/(BI297*3.28)</f>
        <v>0</v>
      </c>
      <c r="ES297" s="50">
        <f t="shared" si="236"/>
        <v>0</v>
      </c>
      <c r="ET297" s="50">
        <f t="shared" si="237"/>
        <v>0</v>
      </c>
      <c r="EU297" s="50">
        <f t="shared" si="238"/>
        <v>0</v>
      </c>
      <c r="EV297" s="56">
        <f t="shared" si="278"/>
        <v>3.9918597560975608</v>
      </c>
      <c r="EW297" s="56">
        <f t="shared" si="279"/>
        <v>4.7120361885878106</v>
      </c>
      <c r="EX297" s="56">
        <f t="shared" si="283"/>
        <v>3.2846757919015603</v>
      </c>
      <c r="EY297" s="56">
        <f t="shared" si="284"/>
        <v>0</v>
      </c>
      <c r="EZ297" s="56">
        <f t="shared" si="280"/>
        <v>8.703895944685371</v>
      </c>
      <c r="FA297" s="56"/>
      <c r="FB297" s="56"/>
      <c r="FC297" s="56"/>
      <c r="FD297" s="54"/>
    </row>
    <row r="298" spans="1:160" ht="18" customHeight="1">
      <c r="A298" s="6"/>
      <c r="B298">
        <v>380</v>
      </c>
      <c r="C298" s="57" t="s">
        <v>390</v>
      </c>
      <c r="D298">
        <v>4</v>
      </c>
      <c r="E298" s="171">
        <v>2009</v>
      </c>
      <c r="F298">
        <v>324</v>
      </c>
      <c r="G298" s="144">
        <v>19.686541875000003</v>
      </c>
      <c r="H298" s="144">
        <v>3.160351425</v>
      </c>
      <c r="I298" s="144"/>
      <c r="J298" s="144">
        <v>8.761608240000001</v>
      </c>
      <c r="K298" s="144"/>
      <c r="L298" s="144">
        <v>21.847098735000003</v>
      </c>
      <c r="M298" s="144">
        <v>6.2458149600000006</v>
      </c>
      <c r="N298" s="232"/>
      <c r="O298" s="83"/>
      <c r="P298" s="83"/>
      <c r="Q298" s="230">
        <f t="shared" si="234"/>
        <v>59.701415235000013</v>
      </c>
      <c r="R298" s="52">
        <f t="shared" si="239"/>
        <v>0.81254573679001996</v>
      </c>
      <c r="S298" s="52">
        <f t="shared" si="240"/>
        <v>1.4598559075118045</v>
      </c>
      <c r="T298" s="52">
        <f t="shared" si="241"/>
        <v>1.424737032080593</v>
      </c>
      <c r="U298" s="52">
        <f t="shared" si="242"/>
        <v>8.3265558559752609E-2</v>
      </c>
      <c r="V298" s="52">
        <f t="shared" si="243"/>
        <v>1.3498940294241752</v>
      </c>
      <c r="W298" s="52">
        <f t="shared" si="244"/>
        <v>13.262861136481062</v>
      </c>
      <c r="X298" s="52">
        <f t="shared" si="245"/>
        <v>122.24810984222977</v>
      </c>
      <c r="Y298" s="52">
        <f t="shared" si="246"/>
        <v>1.0309382117313219</v>
      </c>
      <c r="Z298" s="52">
        <f t="shared" si="247"/>
        <v>1.0229351425608628</v>
      </c>
      <c r="AA298" s="52">
        <f t="shared" si="248"/>
        <v>1.0256563246058867</v>
      </c>
      <c r="AB298" s="52">
        <f t="shared" si="249"/>
        <v>1.0276062969958504</v>
      </c>
      <c r="AC298" s="52">
        <f t="shared" si="250"/>
        <v>0.57282821821367835</v>
      </c>
      <c r="AD298" s="52">
        <f t="shared" si="251"/>
        <v>0.57609213891778521</v>
      </c>
      <c r="AE298" s="52">
        <f t="shared" si="252"/>
        <v>0.56473751061070632</v>
      </c>
      <c r="AF298" s="52">
        <f t="shared" si="253"/>
        <v>0.36757833176180316</v>
      </c>
      <c r="AG298" s="52">
        <f t="shared" si="254"/>
        <v>0.35999999999999993</v>
      </c>
      <c r="AH298" s="52">
        <f t="shared" si="255"/>
        <v>0.36378916588090154</v>
      </c>
      <c r="AI298" s="64" t="s">
        <v>152</v>
      </c>
      <c r="AL298" s="45">
        <f t="shared" si="256"/>
        <v>324</v>
      </c>
      <c r="AM298" s="65"/>
      <c r="AN298" s="145" t="e">
        <f>#REF!</f>
        <v>#REF!</v>
      </c>
      <c r="AO298" s="149"/>
      <c r="AP298" s="183"/>
      <c r="AQ298" s="149"/>
      <c r="AR298" s="147">
        <f t="shared" si="257"/>
        <v>1</v>
      </c>
      <c r="AS298">
        <v>0</v>
      </c>
      <c r="AT298">
        <v>1</v>
      </c>
      <c r="AU298">
        <v>1</v>
      </c>
      <c r="AV298">
        <v>1</v>
      </c>
      <c r="AW298">
        <v>6</v>
      </c>
      <c r="AX298">
        <v>6</v>
      </c>
      <c r="AY298" s="229"/>
      <c r="AZ298" s="229"/>
      <c r="BA298" s="229"/>
      <c r="BC298">
        <v>23</v>
      </c>
      <c r="BD298">
        <v>2</v>
      </c>
      <c r="BE298">
        <v>0</v>
      </c>
      <c r="BF298" s="57">
        <v>2</v>
      </c>
      <c r="BG298" s="57">
        <v>2</v>
      </c>
      <c r="BH298" s="57">
        <v>3</v>
      </c>
      <c r="BI298" s="57">
        <v>11.3</v>
      </c>
      <c r="BJ298" s="189">
        <f t="shared" si="281"/>
        <v>4</v>
      </c>
      <c r="BK298" s="173">
        <f t="shared" si="282"/>
        <v>324</v>
      </c>
      <c r="BL298" s="173">
        <v>10</v>
      </c>
      <c r="BM298" s="57">
        <v>10</v>
      </c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104"/>
      <c r="CB298" s="103"/>
      <c r="CC298" s="103"/>
      <c r="CD298" s="103"/>
      <c r="CE298" s="103"/>
      <c r="CF298" s="103"/>
      <c r="CG298" s="103"/>
      <c r="CH298" s="103"/>
      <c r="CI298" s="103"/>
      <c r="CJ298" s="103"/>
      <c r="CK298" s="103"/>
      <c r="CL298" s="103"/>
      <c r="CP298" s="93"/>
      <c r="CQ298" s="93"/>
      <c r="CV298" s="93"/>
      <c r="DA298" s="93"/>
      <c r="DF298" s="131"/>
      <c r="DG298" s="254">
        <f t="shared" si="258"/>
        <v>380</v>
      </c>
      <c r="DH298" s="254" t="str">
        <f t="shared" si="259"/>
        <v>Thin/Burn</v>
      </c>
      <c r="DI298" s="254">
        <f t="shared" si="260"/>
        <v>4</v>
      </c>
      <c r="DJ298" s="254">
        <f t="shared" si="261"/>
        <v>324</v>
      </c>
      <c r="DK298" s="121">
        <f t="shared" si="262"/>
        <v>7.2992795375590225</v>
      </c>
      <c r="DL298" s="121">
        <f t="shared" si="263"/>
        <v>28.439100787650698</v>
      </c>
      <c r="DM298" s="121">
        <f t="shared" si="264"/>
        <v>56.989481283223718</v>
      </c>
      <c r="DN298" s="121">
        <f t="shared" si="265"/>
        <v>0.69780719087355214</v>
      </c>
      <c r="DO298" s="121">
        <f t="shared" si="266"/>
        <v>0.98164596129444004</v>
      </c>
      <c r="DP298" s="121">
        <f t="shared" si="267"/>
        <v>0</v>
      </c>
      <c r="DQ298" s="121">
        <f t="shared" si="268"/>
        <v>8.2497990710327578</v>
      </c>
      <c r="DR298" s="121">
        <f t="shared" si="269"/>
        <v>0</v>
      </c>
      <c r="DS298" s="121">
        <f t="shared" si="270"/>
        <v>0</v>
      </c>
      <c r="DT298" s="121">
        <f t="shared" si="271"/>
        <v>0</v>
      </c>
      <c r="DU298" s="121">
        <f t="shared" si="272"/>
        <v>0</v>
      </c>
      <c r="DV298" s="122">
        <f t="shared" si="273"/>
        <v>3.5</v>
      </c>
      <c r="DW298" s="157"/>
      <c r="DX298" s="157">
        <f t="shared" si="274"/>
        <v>380</v>
      </c>
      <c r="DY298" s="157">
        <f t="shared" si="235"/>
        <v>319</v>
      </c>
      <c r="DZ298" s="238" t="e">
        <f>#REF!</f>
        <v>#REF!</v>
      </c>
      <c r="EN298" s="50">
        <f t="shared" si="275"/>
        <v>0.3342362804878049</v>
      </c>
      <c r="EO298" s="50">
        <f t="shared" si="276"/>
        <v>0.55640243902439024</v>
      </c>
      <c r="EP298" s="55">
        <f t="shared" si="277"/>
        <v>0</v>
      </c>
      <c r="EQ298" s="50">
        <f>4.656*AR298*(((BL298/2.54)^2)+((BM298/2.54)^2)+((BN298/2.54)^2)+((BO298)/2.54^2)+((BP298/2.54)^2)+((BQ298/2.54)^2)+((BR298/2.54)^2)+((BS298/2.54)^2)+((BT298/2.54)^2)+((BU298/2.54)^2)+((BV298/2.54)^2)+((BW298/2.54)^2)+((BX298/2.54)^2)+((BY298/2.54)^2)+((BZ298/2.54)^2))/(BI298*3.28)</f>
        <v>3.8942447839568679</v>
      </c>
      <c r="ER298" s="50">
        <f>3.492*AR298*((CA298/2.54)^2 + (CB298/2.54)^2 + (CC298/2.54)^2 + (CD298/2.54)^2 + (CE298/2.54)^2 + (CF298/2.54)^2 + (CG298/2.54)^2 +(CH298/2.54)^2 +(CI298/2.54)^2 + (CJ298/2.54)^2 +(CK298/2.54)^2 + (CL298/2.54)^2 +(CM298/2.54)^2 + (CN298/2.54)^2 + (CO298/2.54)^2)/(BI298*3.28)</f>
        <v>0</v>
      </c>
      <c r="ES298" s="50">
        <f t="shared" si="236"/>
        <v>0</v>
      </c>
      <c r="ET298" s="50">
        <f t="shared" si="237"/>
        <v>0</v>
      </c>
      <c r="EU298" s="50">
        <f t="shared" si="238"/>
        <v>0</v>
      </c>
      <c r="EV298" s="56">
        <f t="shared" si="278"/>
        <v>0.8906387195121952</v>
      </c>
      <c r="EW298" s="56">
        <f t="shared" si="279"/>
        <v>3.8942447839568679</v>
      </c>
      <c r="EX298" s="56">
        <f t="shared" si="283"/>
        <v>3.2846757919015603</v>
      </c>
      <c r="EY298" s="56">
        <f t="shared" si="284"/>
        <v>12.797595354442814</v>
      </c>
      <c r="EZ298" s="56">
        <f t="shared" si="280"/>
        <v>4.7848835034690627</v>
      </c>
      <c r="FA298" s="56"/>
      <c r="FB298" s="56"/>
      <c r="FC298" s="56"/>
      <c r="FD298" s="54"/>
    </row>
    <row r="299" spans="1:160" ht="18" customHeight="1">
      <c r="A299" s="6"/>
      <c r="B299">
        <v>380</v>
      </c>
      <c r="C299" s="57" t="s">
        <v>390</v>
      </c>
      <c r="D299">
        <v>6</v>
      </c>
      <c r="E299" s="171">
        <v>2009</v>
      </c>
      <c r="F299">
        <v>319</v>
      </c>
      <c r="G299" s="144">
        <v>4.2821775150000008</v>
      </c>
      <c r="H299" s="144">
        <v>1.4313914999999999</v>
      </c>
      <c r="I299" s="144"/>
      <c r="J299" s="144"/>
      <c r="K299" s="144">
        <v>17.128710060000003</v>
      </c>
      <c r="L299" s="144">
        <v>7.1559757499999996</v>
      </c>
      <c r="M299" s="144"/>
      <c r="N299" s="232"/>
      <c r="O299" s="83"/>
      <c r="P299" s="83"/>
      <c r="Q299" s="230">
        <f t="shared" si="234"/>
        <v>29.998254825000004</v>
      </c>
      <c r="R299" s="52">
        <f t="shared" si="239"/>
        <v>0.57446771720027889</v>
      </c>
      <c r="S299" s="52">
        <f t="shared" si="240"/>
        <v>1.4117857853966009</v>
      </c>
      <c r="T299" s="52">
        <f t="shared" si="241"/>
        <v>1.3167468187813158</v>
      </c>
      <c r="U299" s="52">
        <f t="shared" si="242"/>
        <v>0.16135476290994541</v>
      </c>
      <c r="V299" s="52">
        <f t="shared" si="243"/>
        <v>1.4646705480774582</v>
      </c>
      <c r="W299" s="52">
        <f t="shared" si="244"/>
        <v>16.909764399019501</v>
      </c>
      <c r="X299" s="52">
        <f t="shared" si="245"/>
        <v>102.93841955236142</v>
      </c>
      <c r="Y299" s="52">
        <f t="shared" si="246"/>
        <v>1.0238129395632267</v>
      </c>
      <c r="Z299" s="52">
        <f t="shared" si="247"/>
        <v>1.0257099021792846</v>
      </c>
      <c r="AA299" s="52">
        <f t="shared" si="248"/>
        <v>1.0228626222758943</v>
      </c>
      <c r="AB299" s="52">
        <f t="shared" si="249"/>
        <v>1.0195421833426606</v>
      </c>
      <c r="AC299" s="52">
        <f t="shared" si="250"/>
        <v>0.5609810020323408</v>
      </c>
      <c r="AD299" s="52">
        <f t="shared" si="251"/>
        <v>0.56811805248740832</v>
      </c>
      <c r="AE299" s="52">
        <f t="shared" si="252"/>
        <v>0.52242749190827298</v>
      </c>
      <c r="AF299" s="52">
        <f t="shared" si="253"/>
        <v>0.3771300338068917</v>
      </c>
      <c r="AG299" s="52">
        <f t="shared" si="254"/>
        <v>0.36</v>
      </c>
      <c r="AH299" s="52">
        <f t="shared" si="255"/>
        <v>0.36856501690344584</v>
      </c>
      <c r="AI299" s="64" t="s">
        <v>152</v>
      </c>
      <c r="AL299" s="45">
        <f t="shared" si="256"/>
        <v>319</v>
      </c>
      <c r="AM299" s="65"/>
      <c r="AN299" s="145" t="e">
        <f>#REF!</f>
        <v>#REF!</v>
      </c>
      <c r="AO299" s="149"/>
      <c r="AP299" s="183"/>
      <c r="AQ299" s="149"/>
      <c r="AR299" s="147">
        <f t="shared" si="257"/>
        <v>1</v>
      </c>
      <c r="AS299">
        <v>0</v>
      </c>
      <c r="AT299">
        <v>1</v>
      </c>
      <c r="AU299">
        <v>1</v>
      </c>
      <c r="AV299">
        <v>2</v>
      </c>
      <c r="AW299">
        <v>2</v>
      </c>
      <c r="AX299">
        <v>2</v>
      </c>
      <c r="AY299" s="229"/>
      <c r="AZ299" s="229"/>
      <c r="BA299" s="229"/>
      <c r="BC299">
        <v>13</v>
      </c>
      <c r="BD299">
        <v>1</v>
      </c>
      <c r="BE299">
        <v>1</v>
      </c>
      <c r="BF299" s="57">
        <v>2</v>
      </c>
      <c r="BG299" s="57">
        <v>2</v>
      </c>
      <c r="BH299" s="57">
        <v>3</v>
      </c>
      <c r="BI299" s="57">
        <v>11.3</v>
      </c>
      <c r="BJ299" s="189">
        <f t="shared" si="281"/>
        <v>6</v>
      </c>
      <c r="BK299" s="173">
        <f t="shared" si="282"/>
        <v>319</v>
      </c>
      <c r="BL299" s="173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104"/>
      <c r="CB299" s="103"/>
      <c r="CC299" s="103"/>
      <c r="CD299" s="103"/>
      <c r="CE299" s="103"/>
      <c r="CF299" s="103"/>
      <c r="CG299" s="103"/>
      <c r="CH299" s="103"/>
      <c r="CI299" s="103"/>
      <c r="CJ299" s="103"/>
      <c r="CK299" s="103"/>
      <c r="CL299" s="103"/>
      <c r="CP299" s="93"/>
      <c r="CQ299" s="93"/>
      <c r="CV299" s="93"/>
      <c r="DA299" s="93"/>
      <c r="DF299" s="131"/>
      <c r="DG299" s="254">
        <f t="shared" si="258"/>
        <v>380</v>
      </c>
      <c r="DH299" s="254" t="str">
        <f t="shared" si="259"/>
        <v>Thin/Burn</v>
      </c>
      <c r="DI299" s="254">
        <f t="shared" si="260"/>
        <v>6</v>
      </c>
      <c r="DJ299" s="254">
        <f t="shared" si="261"/>
        <v>319</v>
      </c>
      <c r="DK299" s="121">
        <f t="shared" si="262"/>
        <v>14.11785785396601</v>
      </c>
      <c r="DL299" s="121">
        <f t="shared" si="263"/>
        <v>8.6170157580041824</v>
      </c>
      <c r="DM299" s="121">
        <f t="shared" si="264"/>
        <v>32.918670469532898</v>
      </c>
      <c r="DN299" s="121">
        <f t="shared" si="265"/>
        <v>0.74332557223049722</v>
      </c>
      <c r="DO299" s="121">
        <f t="shared" si="266"/>
        <v>0.52660896783644695</v>
      </c>
      <c r="DP299" s="121">
        <f t="shared" si="267"/>
        <v>3.7168479343493956</v>
      </c>
      <c r="DQ299" s="121">
        <f t="shared" si="268"/>
        <v>0</v>
      </c>
      <c r="DR299" s="121">
        <f t="shared" si="269"/>
        <v>0</v>
      </c>
      <c r="DS299" s="121">
        <f t="shared" si="270"/>
        <v>0</v>
      </c>
      <c r="DT299" s="121">
        <f t="shared" si="271"/>
        <v>0</v>
      </c>
      <c r="DU299" s="121">
        <f t="shared" si="272"/>
        <v>0</v>
      </c>
      <c r="DV299" s="122">
        <f t="shared" si="273"/>
        <v>1.5</v>
      </c>
      <c r="DW299" s="157"/>
      <c r="DX299" s="157">
        <f t="shared" si="274"/>
        <v>380</v>
      </c>
      <c r="DY299" s="157">
        <f t="shared" si="235"/>
        <v>345</v>
      </c>
      <c r="DZ299" s="238" t="e">
        <f>#REF!</f>
        <v>#REF!</v>
      </c>
      <c r="EN299" s="50">
        <f t="shared" si="275"/>
        <v>0.18891615853658539</v>
      </c>
      <c r="EO299" s="50">
        <f t="shared" si="276"/>
        <v>0.27820121951219512</v>
      </c>
      <c r="EP299" s="55">
        <f t="shared" si="277"/>
        <v>1.475609756097561</v>
      </c>
      <c r="EQ299" s="50">
        <f>4.656*AR299*(((BL299/2.54)^2)+((BM299/2.54)^2)+((BN299/2.54)^2)+((BO299)/2.54^2)+((BP299/2.54)^2)+((BQ299/2.54)^2)+((BR299/2.54)^2)+((BS299/2.54)^2)+((BT299/2.54)^2)+((BU299/2.54)^2)+((BV299/2.54)^2)+((BW299/2.54)^2)+((BX299/2.54)^2)+((BY299/2.54)^2)+((BZ299/2.54)^2))/(BI299*3.28)</f>
        <v>0</v>
      </c>
      <c r="ER299" s="50">
        <f>3.492*AR299*((CA299/2.54)^2 + (CB299/2.54)^2 + (CC299/2.54)^2 + (CD299/2.54)^2 + (CE299/2.54)^2 + (CF299/2.54)^2 + (CG299/2.54)^2 +(CH299/2.54)^2 +(CI299/2.54)^2 + (CJ299/2.54)^2 +(CK299/2.54)^2 + (CL299/2.54)^2 +(CM299/2.54)^2 + (CN299/2.54)^2 + (CO299/2.54)^2)/(BI299*3.28)</f>
        <v>0</v>
      </c>
      <c r="ES299" s="50">
        <f t="shared" si="236"/>
        <v>0</v>
      </c>
      <c r="ET299" s="50">
        <f t="shared" si="237"/>
        <v>0</v>
      </c>
      <c r="EU299" s="50">
        <f t="shared" si="238"/>
        <v>0</v>
      </c>
      <c r="EV299" s="56">
        <f t="shared" si="278"/>
        <v>1.9427271341463415</v>
      </c>
      <c r="EW299" s="56">
        <f t="shared" si="279"/>
        <v>0</v>
      </c>
      <c r="EX299" s="56">
        <f t="shared" si="283"/>
        <v>6.3530360342847043</v>
      </c>
      <c r="EY299" s="56">
        <f t="shared" si="284"/>
        <v>3.8776570911018822</v>
      </c>
      <c r="EZ299" s="56">
        <f t="shared" si="280"/>
        <v>1.9427271341463415</v>
      </c>
      <c r="FA299" s="56"/>
      <c r="FB299" s="56"/>
      <c r="FC299" s="56"/>
      <c r="FD299" s="54"/>
    </row>
    <row r="300" spans="1:160" ht="18" customHeight="1">
      <c r="A300" s="6"/>
      <c r="B300">
        <v>380</v>
      </c>
      <c r="C300" s="57" t="s">
        <v>390</v>
      </c>
      <c r="D300">
        <v>6</v>
      </c>
      <c r="E300" s="171">
        <v>2009</v>
      </c>
      <c r="F300">
        <v>345</v>
      </c>
      <c r="G300" s="144">
        <v>4.2821775150000008</v>
      </c>
      <c r="H300" s="144">
        <v>1.4313914999999999</v>
      </c>
      <c r="I300" s="144"/>
      <c r="J300" s="144"/>
      <c r="K300" s="144">
        <v>17.128710060000003</v>
      </c>
      <c r="L300" s="144">
        <v>7.1559757499999996</v>
      </c>
      <c r="M300" s="144"/>
      <c r="N300" s="232"/>
      <c r="O300" s="83"/>
      <c r="P300" s="83"/>
      <c r="Q300" s="230">
        <f t="shared" si="234"/>
        <v>29.998254825000004</v>
      </c>
      <c r="R300" s="52">
        <f t="shared" si="239"/>
        <v>0.57446771720027889</v>
      </c>
      <c r="S300" s="52">
        <f t="shared" si="240"/>
        <v>1.4117857853966009</v>
      </c>
      <c r="T300" s="52">
        <f t="shared" si="241"/>
        <v>1.3167468187813158</v>
      </c>
      <c r="U300" s="52">
        <f t="shared" si="242"/>
        <v>0.16135476290994541</v>
      </c>
      <c r="V300" s="52">
        <f t="shared" si="243"/>
        <v>1.4646705480774582</v>
      </c>
      <c r="W300" s="52">
        <f t="shared" si="244"/>
        <v>16.909764399019501</v>
      </c>
      <c r="X300" s="52">
        <f t="shared" si="245"/>
        <v>102.93841955236142</v>
      </c>
      <c r="Y300" s="52">
        <f t="shared" si="246"/>
        <v>1.0238129395632267</v>
      </c>
      <c r="Z300" s="52">
        <f t="shared" si="247"/>
        <v>1.0257099021792846</v>
      </c>
      <c r="AA300" s="52">
        <f t="shared" si="248"/>
        <v>1.0228626222758943</v>
      </c>
      <c r="AB300" s="52">
        <f t="shared" si="249"/>
        <v>1.0195421833426606</v>
      </c>
      <c r="AC300" s="52">
        <f t="shared" si="250"/>
        <v>0.5609810020323408</v>
      </c>
      <c r="AD300" s="52">
        <f t="shared" si="251"/>
        <v>0.56811805248740832</v>
      </c>
      <c r="AE300" s="52">
        <f t="shared" si="252"/>
        <v>0.52242749190827298</v>
      </c>
      <c r="AF300" s="52">
        <f t="shared" si="253"/>
        <v>0.3771300338068917</v>
      </c>
      <c r="AG300" s="52">
        <f t="shared" si="254"/>
        <v>0.36</v>
      </c>
      <c r="AH300" s="52">
        <f t="shared" si="255"/>
        <v>0.36856501690344584</v>
      </c>
      <c r="AI300" s="64" t="s">
        <v>152</v>
      </c>
      <c r="AL300" s="45">
        <f t="shared" si="256"/>
        <v>345</v>
      </c>
      <c r="AM300" s="65"/>
      <c r="AN300" s="145" t="e">
        <f>#REF!</f>
        <v>#REF!</v>
      </c>
      <c r="AO300" s="149"/>
      <c r="AP300" s="183"/>
      <c r="AQ300" s="149"/>
      <c r="AR300" s="147">
        <f t="shared" si="257"/>
        <v>1</v>
      </c>
      <c r="AS300">
        <v>0</v>
      </c>
      <c r="AT300">
        <v>1</v>
      </c>
      <c r="AU300">
        <v>1</v>
      </c>
      <c r="AV300">
        <v>0</v>
      </c>
      <c r="AW300">
        <v>1</v>
      </c>
      <c r="AX300">
        <v>2</v>
      </c>
      <c r="AY300" s="229"/>
      <c r="AZ300" s="229"/>
      <c r="BA300" s="229"/>
      <c r="BC300">
        <v>13</v>
      </c>
      <c r="BD300">
        <v>0</v>
      </c>
      <c r="BE300">
        <v>0</v>
      </c>
      <c r="BF300" s="57">
        <v>2</v>
      </c>
      <c r="BG300" s="57">
        <v>2</v>
      </c>
      <c r="BH300" s="57">
        <v>3</v>
      </c>
      <c r="BI300" s="57">
        <v>11.3</v>
      </c>
      <c r="BJ300" s="189">
        <f t="shared" si="281"/>
        <v>6</v>
      </c>
      <c r="BK300" s="173">
        <f t="shared" si="282"/>
        <v>345</v>
      </c>
      <c r="BL300" s="173">
        <v>11</v>
      </c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104"/>
      <c r="CB300" s="103"/>
      <c r="CC300" s="103"/>
      <c r="CD300" s="103"/>
      <c r="CE300" s="103"/>
      <c r="CF300" s="103"/>
      <c r="CG300" s="103"/>
      <c r="CH300" s="103"/>
      <c r="CI300" s="103"/>
      <c r="CJ300" s="103"/>
      <c r="CK300" s="103"/>
      <c r="CL300" s="103"/>
      <c r="CP300" s="93"/>
      <c r="CQ300" s="93"/>
      <c r="CV300" s="93"/>
      <c r="DA300" s="93"/>
      <c r="DF300" s="131"/>
      <c r="DG300" s="254">
        <f t="shared" si="258"/>
        <v>380</v>
      </c>
      <c r="DH300" s="254" t="str">
        <f t="shared" si="259"/>
        <v>Thin/Burn</v>
      </c>
      <c r="DI300" s="254">
        <f t="shared" si="260"/>
        <v>6</v>
      </c>
      <c r="DJ300" s="254">
        <f t="shared" si="261"/>
        <v>345</v>
      </c>
      <c r="DK300" s="121">
        <f t="shared" si="262"/>
        <v>0</v>
      </c>
      <c r="DL300" s="121">
        <f t="shared" si="263"/>
        <v>5.7446771720027892</v>
      </c>
      <c r="DM300" s="121">
        <f t="shared" si="264"/>
        <v>13.167468187813158</v>
      </c>
      <c r="DN300" s="121">
        <f t="shared" si="265"/>
        <v>0.74332557223049722</v>
      </c>
      <c r="DO300" s="121">
        <f t="shared" si="266"/>
        <v>0</v>
      </c>
      <c r="DP300" s="121">
        <f t="shared" si="267"/>
        <v>0</v>
      </c>
      <c r="DQ300" s="121">
        <f t="shared" si="268"/>
        <v>5.0806397987414487</v>
      </c>
      <c r="DR300" s="121">
        <f t="shared" si="269"/>
        <v>0</v>
      </c>
      <c r="DS300" s="121">
        <f t="shared" si="270"/>
        <v>0</v>
      </c>
      <c r="DT300" s="121">
        <f t="shared" si="271"/>
        <v>0</v>
      </c>
      <c r="DU300" s="121">
        <f t="shared" si="272"/>
        <v>0</v>
      </c>
      <c r="DV300" s="122">
        <f t="shared" si="273"/>
        <v>1.5</v>
      </c>
      <c r="DW300" s="157"/>
      <c r="DX300" s="157">
        <f t="shared" si="274"/>
        <v>380</v>
      </c>
      <c r="DY300" s="157">
        <f t="shared" si="235"/>
        <v>118</v>
      </c>
      <c r="DZ300" s="238" t="e">
        <f>#REF!</f>
        <v>#REF!</v>
      </c>
      <c r="EN300" s="50"/>
      <c r="EO300" s="50"/>
      <c r="EP300" s="55"/>
      <c r="EQ300" s="50"/>
      <c r="ER300" s="50"/>
      <c r="ES300" s="50">
        <f t="shared" si="236"/>
        <v>0</v>
      </c>
      <c r="ET300" s="50">
        <f t="shared" si="237"/>
        <v>0</v>
      </c>
      <c r="EU300" s="50">
        <f t="shared" si="238"/>
        <v>0</v>
      </c>
      <c r="EV300" s="56"/>
      <c r="EW300" s="56"/>
      <c r="EX300" s="56">
        <f t="shared" si="283"/>
        <v>0</v>
      </c>
      <c r="EY300" s="56">
        <f t="shared" si="284"/>
        <v>2.5851047274012551</v>
      </c>
      <c r="EZ300" s="56"/>
      <c r="FA300" s="56"/>
      <c r="FB300" s="56"/>
      <c r="FC300" s="56"/>
      <c r="FD300" s="54"/>
    </row>
    <row r="301" spans="1:160" ht="18" customHeight="1">
      <c r="A301" s="6"/>
      <c r="B301">
        <v>380</v>
      </c>
      <c r="C301" s="57" t="s">
        <v>390</v>
      </c>
      <c r="D301">
        <v>10</v>
      </c>
      <c r="E301" s="171">
        <v>2009</v>
      </c>
      <c r="F301">
        <v>118</v>
      </c>
      <c r="G301" s="144">
        <v>8.2448150400000006</v>
      </c>
      <c r="H301" s="144"/>
      <c r="I301" s="144"/>
      <c r="J301" s="144"/>
      <c r="K301" s="144">
        <v>7.3301578350000005</v>
      </c>
      <c r="L301" s="144">
        <v>10.954071975</v>
      </c>
      <c r="M301" s="144"/>
      <c r="N301" s="144"/>
      <c r="O301" s="83"/>
      <c r="P301" s="83"/>
      <c r="Q301" s="230">
        <f t="shared" si="234"/>
        <v>26.529044849999998</v>
      </c>
      <c r="R301" s="52">
        <f t="shared" si="239"/>
        <v>0.75933746031041149</v>
      </c>
      <c r="S301" s="52">
        <f t="shared" si="240"/>
        <v>1.4037795804930762</v>
      </c>
      <c r="T301" s="52">
        <f t="shared" si="241"/>
        <v>1.3639562700298276</v>
      </c>
      <c r="U301" s="52">
        <f t="shared" si="242"/>
        <v>0.11318786035185885</v>
      </c>
      <c r="V301" s="52">
        <f t="shared" si="243"/>
        <v>1.4069590854926695</v>
      </c>
      <c r="W301" s="52">
        <f t="shared" si="244"/>
        <v>14.503849242474709</v>
      </c>
      <c r="X301" s="52">
        <f t="shared" si="245"/>
        <v>109.90498249587378</v>
      </c>
      <c r="Y301" s="52">
        <f t="shared" si="246"/>
        <v>1.0272369311158975</v>
      </c>
      <c r="Z301" s="52">
        <f t="shared" si="247"/>
        <v>1.0227630688841027</v>
      </c>
      <c r="AA301" s="52">
        <f t="shared" si="248"/>
        <v>1.0241290864548409</v>
      </c>
      <c r="AB301" s="52">
        <f t="shared" si="249"/>
        <v>1.0223872593645225</v>
      </c>
      <c r="AC301" s="52">
        <f t="shared" si="250"/>
        <v>0.56442974295209125</v>
      </c>
      <c r="AD301" s="52">
        <f t="shared" si="251"/>
        <v>0.57442974295209137</v>
      </c>
      <c r="AE301" s="52">
        <f t="shared" si="252"/>
        <v>0.55339055295275741</v>
      </c>
      <c r="AF301" s="52">
        <f t="shared" si="253"/>
        <v>0.35449181043734412</v>
      </c>
      <c r="AG301" s="52">
        <f t="shared" si="254"/>
        <v>0.36</v>
      </c>
      <c r="AH301" s="52">
        <f t="shared" si="255"/>
        <v>0.35724590521867206</v>
      </c>
      <c r="AI301" s="64" t="s">
        <v>152</v>
      </c>
      <c r="AL301" s="45">
        <f t="shared" si="256"/>
        <v>118</v>
      </c>
      <c r="AM301" s="65"/>
      <c r="AN301" s="145" t="e">
        <f>#REF!</f>
        <v>#REF!</v>
      </c>
      <c r="AO301" s="149"/>
      <c r="AP301" s="183"/>
      <c r="AQ301" s="149"/>
      <c r="AR301" s="147">
        <f t="shared" si="257"/>
        <v>1</v>
      </c>
      <c r="AS301">
        <v>0</v>
      </c>
      <c r="AT301">
        <v>1</v>
      </c>
      <c r="AU301">
        <v>1</v>
      </c>
      <c r="AV301">
        <v>0</v>
      </c>
      <c r="AW301">
        <v>4</v>
      </c>
      <c r="AX301">
        <v>4</v>
      </c>
      <c r="AY301" s="229"/>
      <c r="AZ301" s="229"/>
      <c r="BA301" s="229"/>
      <c r="BC301">
        <v>2</v>
      </c>
      <c r="BD301">
        <v>0</v>
      </c>
      <c r="BE301">
        <v>0</v>
      </c>
      <c r="BF301" s="57">
        <v>2</v>
      </c>
      <c r="BG301" s="57">
        <v>2</v>
      </c>
      <c r="BH301" s="57">
        <v>3</v>
      </c>
      <c r="BI301" s="57">
        <v>11.3</v>
      </c>
      <c r="BJ301" s="189">
        <f t="shared" si="281"/>
        <v>10</v>
      </c>
      <c r="BK301" s="173">
        <f t="shared" si="282"/>
        <v>118</v>
      </c>
      <c r="BL301" s="173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104"/>
      <c r="CB301" s="103"/>
      <c r="CC301" s="103"/>
      <c r="CD301" s="103"/>
      <c r="CE301" s="103"/>
      <c r="CF301" s="103"/>
      <c r="CG301" s="103"/>
      <c r="CH301" s="103"/>
      <c r="CI301" s="103"/>
      <c r="CJ301" s="103"/>
      <c r="CK301" s="103"/>
      <c r="CL301" s="103"/>
      <c r="CP301" s="93"/>
      <c r="CQ301" s="93"/>
      <c r="CV301" s="93"/>
      <c r="DA301" s="93"/>
      <c r="DF301" s="131"/>
      <c r="DG301" s="254">
        <f t="shared" si="258"/>
        <v>380</v>
      </c>
      <c r="DH301" s="254" t="str">
        <f t="shared" si="259"/>
        <v>Thin/Burn</v>
      </c>
      <c r="DI301" s="254">
        <f t="shared" si="260"/>
        <v>10</v>
      </c>
      <c r="DJ301" s="254">
        <f t="shared" si="261"/>
        <v>118</v>
      </c>
      <c r="DK301" s="121">
        <f t="shared" si="262"/>
        <v>0</v>
      </c>
      <c r="DL301" s="121">
        <f t="shared" si="263"/>
        <v>18.983436507760288</v>
      </c>
      <c r="DM301" s="121">
        <f t="shared" si="264"/>
        <v>34.098906750745691</v>
      </c>
      <c r="DN301" s="121">
        <f t="shared" si="265"/>
        <v>8.0983310420736782E-2</v>
      </c>
      <c r="DO301" s="121">
        <f t="shared" si="266"/>
        <v>0</v>
      </c>
      <c r="DP301" s="121">
        <f t="shared" si="267"/>
        <v>0</v>
      </c>
      <c r="DQ301" s="121">
        <f t="shared" si="268"/>
        <v>0</v>
      </c>
      <c r="DR301" s="121">
        <f t="shared" si="269"/>
        <v>0</v>
      </c>
      <c r="DS301" s="121">
        <f t="shared" si="270"/>
        <v>0</v>
      </c>
      <c r="DT301" s="121">
        <f t="shared" si="271"/>
        <v>0</v>
      </c>
      <c r="DU301" s="121">
        <f t="shared" si="272"/>
        <v>0</v>
      </c>
      <c r="DV301" s="122">
        <f t="shared" si="273"/>
        <v>2.5</v>
      </c>
      <c r="DW301" s="157"/>
      <c r="DX301" s="157">
        <f t="shared" si="274"/>
        <v>380</v>
      </c>
      <c r="DY301" s="157">
        <f t="shared" si="235"/>
        <v>333</v>
      </c>
      <c r="DZ301" s="238" t="e">
        <f>#REF!</f>
        <v>#REF!</v>
      </c>
      <c r="EN301" s="50">
        <f t="shared" si="275"/>
        <v>2.9064024390243904E-2</v>
      </c>
      <c r="EO301" s="50">
        <f t="shared" si="276"/>
        <v>0</v>
      </c>
      <c r="EP301" s="55">
        <f t="shared" si="277"/>
        <v>0</v>
      </c>
      <c r="EQ301" s="50">
        <f t="shared" ref="EQ301:EQ307" si="285">4.656*AR301*(((BL301/2.54)^2)+((BM301/2.54)^2)+((BN301/2.54)^2)+((BO301)/2.54^2)+((BP301/2.54)^2)+((BQ301/2.54)^2)+((BR301/2.54)^2)+((BS301/2.54)^2)+((BT301/2.54)^2)+((BU301/2.54)^2)+((BV301/2.54)^2)+((BW301/2.54)^2)+((BX301/2.54)^2)+((BY301/2.54)^2)+((BZ301/2.54)^2))/(BI301*3.28)</f>
        <v>0</v>
      </c>
      <c r="ER301" s="50">
        <f>3.492*AR301*((CA301/2.54)^2 + (CB301/2.54)^2 + (CC301/2.54)^2 + (CD301/2.54)^2 + (CE301/2.54)^2 + (CF301/2.54)^2 + (CG301/2.54)^2 +(CH301/2.54)^2 +(CI301/2.54)^2 + (CJ301/2.54)^2 +(CK301/2.54)^2 + (CL301/2.54)^2 +(CM301/2.54)^2 + (CN301/2.54)^2 + (CO301/2.54)^2)/(BI301*3.28)</f>
        <v>0</v>
      </c>
      <c r="ES301" s="50">
        <f t="shared" si="236"/>
        <v>0</v>
      </c>
      <c r="ET301" s="50">
        <f t="shared" si="237"/>
        <v>0</v>
      </c>
      <c r="EU301" s="50">
        <f t="shared" si="238"/>
        <v>0</v>
      </c>
      <c r="EV301" s="56">
        <f t="shared" si="278"/>
        <v>2.9064024390243904E-2</v>
      </c>
      <c r="EW301" s="56">
        <f t="shared" si="279"/>
        <v>0</v>
      </c>
      <c r="EX301" s="56">
        <f t="shared" si="283"/>
        <v>0</v>
      </c>
      <c r="EY301" s="56">
        <f t="shared" si="284"/>
        <v>8.5425464284921304</v>
      </c>
      <c r="EZ301" s="56">
        <f t="shared" si="280"/>
        <v>2.9064024390243904E-2</v>
      </c>
      <c r="FA301" s="56"/>
      <c r="FB301" s="56"/>
      <c r="FC301" s="56"/>
      <c r="FD301" s="54"/>
    </row>
    <row r="302" spans="1:160" ht="18" customHeight="1">
      <c r="A302" s="6"/>
      <c r="B302">
        <v>380</v>
      </c>
      <c r="C302" s="57" t="s">
        <v>390</v>
      </c>
      <c r="D302">
        <v>10</v>
      </c>
      <c r="E302" s="171">
        <v>2009</v>
      </c>
      <c r="F302">
        <v>333</v>
      </c>
      <c r="G302" s="144">
        <v>8.2448150400000006</v>
      </c>
      <c r="H302" s="144"/>
      <c r="I302" s="144"/>
      <c r="J302" s="144"/>
      <c r="K302" s="144">
        <v>7.3301578350000005</v>
      </c>
      <c r="L302" s="144">
        <v>10.954071975</v>
      </c>
      <c r="M302" s="144"/>
      <c r="N302" s="144"/>
      <c r="O302" s="83"/>
      <c r="P302" s="83"/>
      <c r="Q302" s="230">
        <f t="shared" si="234"/>
        <v>26.529044849999998</v>
      </c>
      <c r="R302" s="52">
        <f t="shared" si="239"/>
        <v>0.75933746031041149</v>
      </c>
      <c r="S302" s="52">
        <f t="shared" si="240"/>
        <v>1.4037795804930762</v>
      </c>
      <c r="T302" s="52">
        <f t="shared" si="241"/>
        <v>1.3639562700298276</v>
      </c>
      <c r="U302" s="52">
        <f t="shared" si="242"/>
        <v>0.11318786035185885</v>
      </c>
      <c r="V302" s="52">
        <f t="shared" si="243"/>
        <v>1.4069590854926695</v>
      </c>
      <c r="W302" s="52">
        <f t="shared" si="244"/>
        <v>14.503849242474709</v>
      </c>
      <c r="X302" s="52">
        <f t="shared" si="245"/>
        <v>109.90498249587378</v>
      </c>
      <c r="Y302" s="52">
        <f t="shared" si="246"/>
        <v>1.0272369311158975</v>
      </c>
      <c r="Z302" s="52">
        <f t="shared" si="247"/>
        <v>1.0227630688841027</v>
      </c>
      <c r="AA302" s="52">
        <f t="shared" si="248"/>
        <v>1.0241290864548409</v>
      </c>
      <c r="AB302" s="52">
        <f t="shared" si="249"/>
        <v>1.0223872593645225</v>
      </c>
      <c r="AC302" s="52">
        <f t="shared" si="250"/>
        <v>0.56442974295209125</v>
      </c>
      <c r="AD302" s="52">
        <f t="shared" si="251"/>
        <v>0.57442974295209137</v>
      </c>
      <c r="AE302" s="52">
        <f t="shared" si="252"/>
        <v>0.55339055295275741</v>
      </c>
      <c r="AF302" s="52">
        <f t="shared" si="253"/>
        <v>0.35449181043734412</v>
      </c>
      <c r="AG302" s="52">
        <f t="shared" si="254"/>
        <v>0.36</v>
      </c>
      <c r="AH302" s="52">
        <f t="shared" si="255"/>
        <v>0.35724590521867206</v>
      </c>
      <c r="AI302" s="64" t="s">
        <v>152</v>
      </c>
      <c r="AL302" s="45">
        <f t="shared" si="256"/>
        <v>333</v>
      </c>
      <c r="AM302" s="65"/>
      <c r="AN302" s="145" t="e">
        <f>#REF!</f>
        <v>#REF!</v>
      </c>
      <c r="AO302" s="149"/>
      <c r="AP302" s="183"/>
      <c r="AQ302" s="149"/>
      <c r="AR302" s="147">
        <f t="shared" si="257"/>
        <v>1</v>
      </c>
      <c r="AS302">
        <v>0</v>
      </c>
      <c r="AT302">
        <v>2</v>
      </c>
      <c r="AU302">
        <v>2</v>
      </c>
      <c r="AV302">
        <v>1</v>
      </c>
      <c r="AW302">
        <v>1</v>
      </c>
      <c r="AX302">
        <v>3</v>
      </c>
      <c r="AY302" s="229"/>
      <c r="AZ302" s="229"/>
      <c r="BA302" s="229"/>
      <c r="BC302">
        <v>2</v>
      </c>
      <c r="BD302">
        <v>0</v>
      </c>
      <c r="BE302">
        <v>0</v>
      </c>
      <c r="BF302" s="57">
        <v>2</v>
      </c>
      <c r="BG302" s="57">
        <v>2</v>
      </c>
      <c r="BH302" s="57">
        <v>3</v>
      </c>
      <c r="BI302" s="57">
        <v>11.3</v>
      </c>
      <c r="BJ302" s="189">
        <f t="shared" si="281"/>
        <v>10</v>
      </c>
      <c r="BK302" s="173">
        <f t="shared" si="282"/>
        <v>333</v>
      </c>
      <c r="BL302" s="173">
        <v>20</v>
      </c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104"/>
      <c r="CB302" s="103"/>
      <c r="CC302" s="103"/>
      <c r="CD302" s="103"/>
      <c r="CE302" s="103"/>
      <c r="CF302" s="103"/>
      <c r="CG302" s="103"/>
      <c r="CH302" s="103"/>
      <c r="CI302" s="103"/>
      <c r="CJ302" s="103"/>
      <c r="CK302" s="103"/>
      <c r="CL302" s="103"/>
      <c r="CP302" s="93"/>
      <c r="CQ302" s="93"/>
      <c r="CV302" s="93"/>
      <c r="DA302" s="93"/>
      <c r="DF302" s="131"/>
      <c r="DG302" s="254">
        <f t="shared" si="258"/>
        <v>380</v>
      </c>
      <c r="DH302" s="254" t="str">
        <f t="shared" si="259"/>
        <v>Thin/Burn</v>
      </c>
      <c r="DI302" s="254">
        <f t="shared" si="260"/>
        <v>10</v>
      </c>
      <c r="DJ302" s="254">
        <f t="shared" si="261"/>
        <v>333</v>
      </c>
      <c r="DK302" s="121">
        <f t="shared" si="262"/>
        <v>7.0188979024653806</v>
      </c>
      <c r="DL302" s="121">
        <f t="shared" si="263"/>
        <v>11.390061904656172</v>
      </c>
      <c r="DM302" s="121">
        <f t="shared" si="264"/>
        <v>27.279125400596552</v>
      </c>
      <c r="DN302" s="121">
        <f t="shared" si="265"/>
        <v>8.0983310420736782E-2</v>
      </c>
      <c r="DO302" s="121">
        <f t="shared" si="266"/>
        <v>0</v>
      </c>
      <c r="DP302" s="121">
        <f t="shared" si="267"/>
        <v>0</v>
      </c>
      <c r="DQ302" s="121">
        <f t="shared" si="268"/>
        <v>15.831364304658825</v>
      </c>
      <c r="DR302" s="121">
        <f t="shared" si="269"/>
        <v>0</v>
      </c>
      <c r="DS302" s="121">
        <f t="shared" si="270"/>
        <v>0</v>
      </c>
      <c r="DT302" s="121">
        <f t="shared" si="271"/>
        <v>0</v>
      </c>
      <c r="DU302" s="121">
        <f t="shared" si="272"/>
        <v>0</v>
      </c>
      <c r="DV302" s="122">
        <f t="shared" si="273"/>
        <v>2.5</v>
      </c>
      <c r="DW302" s="157"/>
      <c r="DX302" s="157">
        <f t="shared" si="274"/>
        <v>380</v>
      </c>
      <c r="DY302" s="157">
        <f t="shared" si="235"/>
        <v>51</v>
      </c>
      <c r="DZ302" s="238" t="e">
        <f>#REF!</f>
        <v>#REF!</v>
      </c>
      <c r="EN302" s="50">
        <f t="shared" si="275"/>
        <v>2.9064024390243904E-2</v>
      </c>
      <c r="EO302" s="50">
        <f t="shared" si="276"/>
        <v>0</v>
      </c>
      <c r="EP302" s="55">
        <f t="shared" si="277"/>
        <v>0</v>
      </c>
      <c r="EQ302" s="50">
        <f t="shared" si="285"/>
        <v>7.7884895679137358</v>
      </c>
      <c r="ER302" s="50">
        <f>3.492*AR302*((CA302/2.54)^2 + (CB302/2.54)^2 + (CC302/2.54)^2 + (CD302/2.54)^2 + (CE302/2.54)^2 + (CF302/2.54)^2 + (CG302/2.54)^2 +(CH302/2.54)^2 +(CI302/2.54)^2 + (CJ302/2.54)^2 +(CK302/2.54)^2 + (CL302/2.54)^2 +(CM302/2.54)^2 + (CN302/2.54)^2 + (CO302/2.54)^2)/(BI302*3.28)</f>
        <v>0</v>
      </c>
      <c r="ES302" s="50">
        <f t="shared" si="236"/>
        <v>0</v>
      </c>
      <c r="ET302" s="50">
        <f t="shared" si="237"/>
        <v>0</v>
      </c>
      <c r="EU302" s="50">
        <f t="shared" si="238"/>
        <v>0</v>
      </c>
      <c r="EV302" s="56">
        <f t="shared" si="278"/>
        <v>2.9064024390243904E-2</v>
      </c>
      <c r="EW302" s="56">
        <f t="shared" si="279"/>
        <v>7.7884895679137358</v>
      </c>
      <c r="EX302" s="56">
        <f t="shared" si="283"/>
        <v>3.1585040561094213</v>
      </c>
      <c r="EY302" s="56">
        <f t="shared" si="284"/>
        <v>5.1255278570952774</v>
      </c>
      <c r="EZ302" s="56">
        <f t="shared" si="280"/>
        <v>7.8175535923039794</v>
      </c>
      <c r="FA302" s="56"/>
      <c r="FB302" s="56"/>
      <c r="FC302" s="56"/>
      <c r="FD302" s="54"/>
    </row>
    <row r="303" spans="1:160" ht="18" customHeight="1">
      <c r="A303" s="6"/>
      <c r="B303">
        <v>380</v>
      </c>
      <c r="C303" s="57" t="s">
        <v>390</v>
      </c>
      <c r="D303">
        <v>15</v>
      </c>
      <c r="E303" s="171">
        <v>2009</v>
      </c>
      <c r="F303">
        <v>51</v>
      </c>
      <c r="G303" s="144"/>
      <c r="H303" s="144">
        <v>1.5393840000000001</v>
      </c>
      <c r="I303" s="144"/>
      <c r="J303" s="144"/>
      <c r="K303" s="144">
        <v>27.102465389999999</v>
      </c>
      <c r="L303" s="144"/>
      <c r="M303" s="144">
        <v>9.6288469200000009</v>
      </c>
      <c r="N303" s="144"/>
      <c r="O303" s="83"/>
      <c r="P303" s="83"/>
      <c r="Q303" s="230">
        <f t="shared" si="234"/>
        <v>38.270696309999998</v>
      </c>
      <c r="R303" s="52">
        <f t="shared" si="239"/>
        <v>0.3381126321503295</v>
      </c>
      <c r="S303" s="52">
        <f t="shared" si="240"/>
        <v>1.5005372863251154</v>
      </c>
      <c r="T303" s="52">
        <f t="shared" si="241"/>
        <v>1.3487113425334487</v>
      </c>
      <c r="U303" s="52">
        <f t="shared" si="242"/>
        <v>0.19669287355331111</v>
      </c>
      <c r="V303" s="52">
        <f t="shared" si="243"/>
        <v>1.4762786631409479</v>
      </c>
      <c r="W303" s="52">
        <f t="shared" si="244"/>
        <v>17.97082875944151</v>
      </c>
      <c r="X303" s="52">
        <f t="shared" si="245"/>
        <v>104.27111528054401</v>
      </c>
      <c r="Y303" s="52">
        <f t="shared" si="246"/>
        <v>1.0225159842512412</v>
      </c>
      <c r="Z303" s="52">
        <f t="shared" si="247"/>
        <v>1.0270817800571135</v>
      </c>
      <c r="AA303" s="52">
        <f t="shared" si="248"/>
        <v>1.0204022356916453</v>
      </c>
      <c r="AB303" s="52">
        <f t="shared" si="249"/>
        <v>1.0145271627094679</v>
      </c>
      <c r="AC303" s="52">
        <f t="shared" si="250"/>
        <v>0.55915689552030523</v>
      </c>
      <c r="AD303" s="52">
        <f t="shared" si="251"/>
        <v>0.56171151286795085</v>
      </c>
      <c r="AE303" s="52">
        <f t="shared" si="252"/>
        <v>0.49539557109772381</v>
      </c>
      <c r="AF303" s="52">
        <f t="shared" si="253"/>
        <v>0.41801412545033467</v>
      </c>
      <c r="AG303" s="52">
        <f t="shared" si="254"/>
        <v>0.36</v>
      </c>
      <c r="AH303" s="52">
        <f t="shared" si="255"/>
        <v>0.38900706272516733</v>
      </c>
      <c r="AI303" s="64" t="s">
        <v>152</v>
      </c>
      <c r="AL303" s="45">
        <f t="shared" si="256"/>
        <v>51</v>
      </c>
      <c r="AM303" s="65"/>
      <c r="AN303" s="145" t="e">
        <f>#REF!</f>
        <v>#REF!</v>
      </c>
      <c r="AO303" s="149"/>
      <c r="AP303" s="183"/>
      <c r="AQ303" s="149"/>
      <c r="AR303" s="147">
        <f t="shared" si="257"/>
        <v>1</v>
      </c>
      <c r="AS303">
        <v>0</v>
      </c>
      <c r="AT303">
        <v>3</v>
      </c>
      <c r="AU303">
        <v>9</v>
      </c>
      <c r="AV303">
        <v>0</v>
      </c>
      <c r="AW303">
        <v>5</v>
      </c>
      <c r="AX303">
        <v>5</v>
      </c>
      <c r="AY303" s="229"/>
      <c r="AZ303" s="229"/>
      <c r="BA303" s="229"/>
      <c r="BC303">
        <v>1</v>
      </c>
      <c r="BD303">
        <v>1</v>
      </c>
      <c r="BE303">
        <v>0</v>
      </c>
      <c r="BF303" s="57">
        <v>2</v>
      </c>
      <c r="BG303" s="57">
        <v>2</v>
      </c>
      <c r="BH303" s="57">
        <v>3</v>
      </c>
      <c r="BI303" s="57">
        <v>11.3</v>
      </c>
      <c r="BJ303" s="189">
        <f t="shared" si="281"/>
        <v>15</v>
      </c>
      <c r="BK303" s="173">
        <f t="shared" si="282"/>
        <v>51</v>
      </c>
      <c r="BL303" s="173">
        <v>11</v>
      </c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104"/>
      <c r="CB303" s="103"/>
      <c r="CC303" s="103"/>
      <c r="CD303" s="103"/>
      <c r="CE303" s="103"/>
      <c r="CF303" s="103"/>
      <c r="CG303" s="103"/>
      <c r="CH303" s="103"/>
      <c r="CI303" s="103"/>
      <c r="CJ303" s="103"/>
      <c r="CK303" s="103"/>
      <c r="CL303" s="103"/>
      <c r="CP303" s="93"/>
      <c r="CQ303" s="93"/>
      <c r="CV303" s="93"/>
      <c r="DA303" s="93"/>
      <c r="DF303" s="131"/>
      <c r="DG303" s="254">
        <f t="shared" si="258"/>
        <v>380</v>
      </c>
      <c r="DH303" s="254" t="str">
        <f t="shared" si="259"/>
        <v>Thin/Burn</v>
      </c>
      <c r="DI303" s="254">
        <f t="shared" si="260"/>
        <v>15</v>
      </c>
      <c r="DJ303" s="254">
        <f t="shared" si="261"/>
        <v>51</v>
      </c>
      <c r="DK303" s="121">
        <f t="shared" si="262"/>
        <v>0</v>
      </c>
      <c r="DL303" s="121">
        <f t="shared" si="263"/>
        <v>13.524505286013181</v>
      </c>
      <c r="DM303" s="121">
        <f t="shared" si="264"/>
        <v>53.948453701337947</v>
      </c>
      <c r="DN303" s="121">
        <f t="shared" si="265"/>
        <v>6.9386915170788127E-2</v>
      </c>
      <c r="DO303" s="121">
        <f t="shared" si="266"/>
        <v>0.52549895570242078</v>
      </c>
      <c r="DP303" s="121">
        <f t="shared" si="267"/>
        <v>0</v>
      </c>
      <c r="DQ303" s="121">
        <f t="shared" si="268"/>
        <v>5.6037238260319047</v>
      </c>
      <c r="DR303" s="121">
        <f t="shared" si="269"/>
        <v>0</v>
      </c>
      <c r="DS303" s="121">
        <f t="shared" si="270"/>
        <v>0</v>
      </c>
      <c r="DT303" s="121">
        <f t="shared" si="271"/>
        <v>0</v>
      </c>
      <c r="DU303" s="121">
        <f t="shared" si="272"/>
        <v>0</v>
      </c>
      <c r="DV303" s="122">
        <f t="shared" si="273"/>
        <v>7</v>
      </c>
      <c r="DW303" s="157"/>
      <c r="DX303" s="157">
        <f t="shared" si="274"/>
        <v>380</v>
      </c>
      <c r="DY303" s="157">
        <f t="shared" si="235"/>
        <v>311</v>
      </c>
      <c r="DZ303" s="238" t="e">
        <f>#REF!</f>
        <v>#REF!</v>
      </c>
      <c r="EN303" s="50">
        <f t="shared" si="275"/>
        <v>1.4532012195121952E-2</v>
      </c>
      <c r="EO303" s="50">
        <f t="shared" si="276"/>
        <v>0.27820121951219512</v>
      </c>
      <c r="EP303" s="55">
        <f t="shared" si="277"/>
        <v>0</v>
      </c>
      <c r="EQ303" s="50">
        <f t="shared" si="285"/>
        <v>2.3560180942939053</v>
      </c>
      <c r="ER303" s="50">
        <f>3.492*AR303*((CA303/2.54)^2 + (CB303/2.54)^2 + (CC303/2.54)^2 + (CD303/2.54)^2 + (CE303/2.54)^2 + (CF303/2.54)^2 + (CG303/2.54)^2 +(CH303/2.54)^2 +(CI303/2.54)^2 + (CJ303/2.54)^2 +(CK303/2.54)^2 + (CL303/2.54)^2 +(CM303/2.54)^2 + (CN303/2.54)^2 + (CO303/2.54)^2)/(BI303*3.28)</f>
        <v>0</v>
      </c>
      <c r="ES303" s="50">
        <f t="shared" si="236"/>
        <v>0</v>
      </c>
      <c r="ET303" s="50">
        <f t="shared" si="237"/>
        <v>0</v>
      </c>
      <c r="EU303" s="50">
        <f t="shared" si="238"/>
        <v>0</v>
      </c>
      <c r="EV303" s="56">
        <f t="shared" si="278"/>
        <v>0.29273323170731708</v>
      </c>
      <c r="EW303" s="56">
        <f t="shared" si="279"/>
        <v>2.3560180942939053</v>
      </c>
      <c r="EX303" s="56">
        <f t="shared" si="283"/>
        <v>0</v>
      </c>
      <c r="EY303" s="56">
        <f t="shared" si="284"/>
        <v>6.0860273787059311</v>
      </c>
      <c r="EZ303" s="56">
        <f t="shared" si="280"/>
        <v>2.6487513260012223</v>
      </c>
      <c r="FA303" s="56"/>
      <c r="FB303" s="56"/>
      <c r="FC303" s="56"/>
      <c r="FD303" s="54"/>
    </row>
    <row r="304" spans="1:160" ht="18" customHeight="1">
      <c r="A304" s="6"/>
      <c r="B304">
        <v>380</v>
      </c>
      <c r="C304" s="57" t="s">
        <v>390</v>
      </c>
      <c r="D304">
        <v>15</v>
      </c>
      <c r="E304" s="171">
        <v>2009</v>
      </c>
      <c r="F304">
        <v>311</v>
      </c>
      <c r="G304" s="144"/>
      <c r="H304" s="144">
        <v>1.5393840000000001</v>
      </c>
      <c r="I304" s="144"/>
      <c r="J304" s="144"/>
      <c r="K304" s="144">
        <v>27.102465389999999</v>
      </c>
      <c r="L304" s="144"/>
      <c r="M304" s="144">
        <v>9.6288469200000009</v>
      </c>
      <c r="N304" s="144"/>
      <c r="O304" s="83"/>
      <c r="P304" s="83"/>
      <c r="Q304" s="230">
        <f t="shared" si="234"/>
        <v>38.270696309999998</v>
      </c>
      <c r="R304" s="52">
        <f t="shared" si="239"/>
        <v>0.3381126321503295</v>
      </c>
      <c r="S304" s="52">
        <f t="shared" si="240"/>
        <v>1.5005372863251154</v>
      </c>
      <c r="T304" s="52">
        <f t="shared" si="241"/>
        <v>1.3487113425334487</v>
      </c>
      <c r="U304" s="52">
        <f t="shared" si="242"/>
        <v>0.19669287355331111</v>
      </c>
      <c r="V304" s="52">
        <f t="shared" si="243"/>
        <v>1.4762786631409479</v>
      </c>
      <c r="W304" s="52">
        <f t="shared" si="244"/>
        <v>17.97082875944151</v>
      </c>
      <c r="X304" s="52">
        <f t="shared" si="245"/>
        <v>104.27111528054401</v>
      </c>
      <c r="Y304" s="52">
        <f t="shared" si="246"/>
        <v>1.0225159842512412</v>
      </c>
      <c r="Z304" s="52">
        <f t="shared" si="247"/>
        <v>1.0270817800571135</v>
      </c>
      <c r="AA304" s="52">
        <f t="shared" si="248"/>
        <v>1.0204022356916453</v>
      </c>
      <c r="AB304" s="52">
        <f t="shared" si="249"/>
        <v>1.0145271627094679</v>
      </c>
      <c r="AC304" s="52">
        <f t="shared" si="250"/>
        <v>0.55915689552030523</v>
      </c>
      <c r="AD304" s="52">
        <f t="shared" si="251"/>
        <v>0.56171151286795085</v>
      </c>
      <c r="AE304" s="52">
        <f t="shared" si="252"/>
        <v>0.49539557109772381</v>
      </c>
      <c r="AF304" s="52">
        <f t="shared" si="253"/>
        <v>0.41801412545033467</v>
      </c>
      <c r="AG304" s="52">
        <f t="shared" si="254"/>
        <v>0.36</v>
      </c>
      <c r="AH304" s="52">
        <f t="shared" si="255"/>
        <v>0.38900706272516733</v>
      </c>
      <c r="AI304" s="64" t="s">
        <v>152</v>
      </c>
      <c r="AL304" s="45">
        <f t="shared" si="256"/>
        <v>311</v>
      </c>
      <c r="AM304" s="65"/>
      <c r="AN304" s="145" t="e">
        <f>#REF!</f>
        <v>#REF!</v>
      </c>
      <c r="AO304" s="149"/>
      <c r="AP304" s="183"/>
      <c r="AQ304" s="149"/>
      <c r="AR304" s="147">
        <f t="shared" si="257"/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s="229"/>
      <c r="AZ304" s="229"/>
      <c r="BA304" s="229"/>
      <c r="BC304">
        <v>1</v>
      </c>
      <c r="BD304">
        <v>1</v>
      </c>
      <c r="BE304">
        <v>1</v>
      </c>
      <c r="BF304" s="57">
        <v>2</v>
      </c>
      <c r="BG304" s="57">
        <v>2</v>
      </c>
      <c r="BH304" s="57">
        <v>3</v>
      </c>
      <c r="BI304" s="57">
        <v>11.3</v>
      </c>
      <c r="BJ304" s="189">
        <f t="shared" si="281"/>
        <v>15</v>
      </c>
      <c r="BK304" s="173">
        <f t="shared" si="282"/>
        <v>311</v>
      </c>
      <c r="BL304" s="173">
        <v>14</v>
      </c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104"/>
      <c r="CB304" s="103"/>
      <c r="CC304" s="103"/>
      <c r="CD304" s="103"/>
      <c r="CE304" s="103"/>
      <c r="CF304" s="103"/>
      <c r="CG304" s="103"/>
      <c r="CH304" s="103"/>
      <c r="CI304" s="103"/>
      <c r="CJ304" s="103"/>
      <c r="CK304" s="103"/>
      <c r="CL304" s="103"/>
      <c r="CP304" s="93"/>
      <c r="CQ304" s="93"/>
      <c r="CV304" s="93"/>
      <c r="DA304" s="93"/>
      <c r="DF304" s="131"/>
      <c r="DG304" s="254">
        <f t="shared" si="258"/>
        <v>380</v>
      </c>
      <c r="DH304" s="254" t="str">
        <f t="shared" si="259"/>
        <v>Thin/Burn</v>
      </c>
      <c r="DI304" s="254">
        <f t="shared" si="260"/>
        <v>15</v>
      </c>
      <c r="DJ304" s="254">
        <f t="shared" si="261"/>
        <v>311</v>
      </c>
      <c r="DK304" s="121">
        <f t="shared" si="262"/>
        <v>0</v>
      </c>
      <c r="DL304" s="121">
        <f t="shared" si="263"/>
        <v>0</v>
      </c>
      <c r="DM304" s="121">
        <f t="shared" si="264"/>
        <v>0</v>
      </c>
      <c r="DN304" s="121">
        <f t="shared" si="265"/>
        <v>6.9386915170788127E-2</v>
      </c>
      <c r="DO304" s="121">
        <f t="shared" si="266"/>
        <v>0.52549895570242078</v>
      </c>
      <c r="DP304" s="121">
        <f t="shared" si="267"/>
        <v>3.7366767685569191</v>
      </c>
      <c r="DQ304" s="121">
        <f t="shared" si="268"/>
        <v>9.0771063628285393</v>
      </c>
      <c r="DR304" s="121">
        <f t="shared" si="269"/>
        <v>0</v>
      </c>
      <c r="DS304" s="121">
        <f t="shared" si="270"/>
        <v>0</v>
      </c>
      <c r="DT304" s="121">
        <f t="shared" si="271"/>
        <v>0</v>
      </c>
      <c r="DU304" s="121">
        <f t="shared" si="272"/>
        <v>0</v>
      </c>
      <c r="DV304" s="122">
        <f t="shared" si="273"/>
        <v>0</v>
      </c>
      <c r="DW304" s="157"/>
      <c r="DX304" s="157">
        <f t="shared" si="274"/>
        <v>380</v>
      </c>
      <c r="DY304" s="157">
        <f t="shared" si="235"/>
        <v>17</v>
      </c>
      <c r="DZ304" s="238" t="e">
        <f>#REF!</f>
        <v>#REF!</v>
      </c>
      <c r="EN304" s="50"/>
      <c r="EO304" s="50"/>
      <c r="EP304" s="55"/>
      <c r="EQ304" s="50">
        <f t="shared" si="285"/>
        <v>3.8163598882777303</v>
      </c>
      <c r="ER304" s="50"/>
      <c r="ES304" s="50">
        <f t="shared" si="236"/>
        <v>0</v>
      </c>
      <c r="ET304" s="50">
        <f t="shared" si="237"/>
        <v>0</v>
      </c>
      <c r="EU304" s="50">
        <f t="shared" si="238"/>
        <v>0</v>
      </c>
      <c r="EV304" s="56"/>
      <c r="EW304" s="56"/>
      <c r="EX304" s="56">
        <f t="shared" si="283"/>
        <v>0</v>
      </c>
      <c r="EY304" s="56">
        <f t="shared" si="284"/>
        <v>0</v>
      </c>
      <c r="EZ304" s="56"/>
      <c r="FA304" s="56"/>
      <c r="FB304" s="56"/>
      <c r="FC304" s="56"/>
      <c r="FD304" s="54"/>
    </row>
    <row r="305" spans="1:160" ht="18" customHeight="1">
      <c r="A305" s="6"/>
      <c r="B305">
        <v>380</v>
      </c>
      <c r="C305" s="57" t="s">
        <v>390</v>
      </c>
      <c r="D305">
        <v>102</v>
      </c>
      <c r="E305" s="171">
        <v>2009</v>
      </c>
      <c r="F305">
        <v>17</v>
      </c>
      <c r="G305" s="144"/>
      <c r="H305" s="144">
        <v>10.59799125</v>
      </c>
      <c r="I305" s="144"/>
      <c r="J305" s="144">
        <v>13.657242060000002</v>
      </c>
      <c r="K305" s="144">
        <v>11.222109359999997</v>
      </c>
      <c r="L305" s="144">
        <v>17.195901030000002</v>
      </c>
      <c r="M305" s="144"/>
      <c r="N305" s="144"/>
      <c r="O305" s="83"/>
      <c r="P305" s="83"/>
      <c r="Q305" s="230">
        <f t="shared" si="234"/>
        <v>52.6732437</v>
      </c>
      <c r="R305" s="52">
        <f t="shared" si="239"/>
        <v>0.67642310576973264</v>
      </c>
      <c r="S305" s="52">
        <f t="shared" si="240"/>
        <v>1.4282761181233272</v>
      </c>
      <c r="T305" s="52">
        <f t="shared" si="241"/>
        <v>1.3285506266262086</v>
      </c>
      <c r="U305" s="52">
        <f t="shared" si="242"/>
        <v>0.11781175865385332</v>
      </c>
      <c r="V305" s="52">
        <f t="shared" si="243"/>
        <v>1.4056468228821077</v>
      </c>
      <c r="W305" s="52">
        <f t="shared" si="244"/>
        <v>16.233975098970408</v>
      </c>
      <c r="X305" s="52">
        <f t="shared" si="245"/>
        <v>105.30369381425622</v>
      </c>
      <c r="Y305" s="52">
        <f t="shared" si="246"/>
        <v>1.028450283677897</v>
      </c>
      <c r="Z305" s="52">
        <f t="shared" si="247"/>
        <v>1.0273161610664201</v>
      </c>
      <c r="AA305" s="52">
        <f t="shared" si="248"/>
        <v>1.0278694858011945</v>
      </c>
      <c r="AB305" s="52">
        <f t="shared" si="249"/>
        <v>1.0350396850839851</v>
      </c>
      <c r="AC305" s="52">
        <f t="shared" si="250"/>
        <v>0.58474258001505985</v>
      </c>
      <c r="AD305" s="52">
        <f t="shared" si="251"/>
        <v>0.58007760323862489</v>
      </c>
      <c r="AE305" s="52">
        <f t="shared" si="252"/>
        <v>0.54036647754806866</v>
      </c>
      <c r="AF305" s="52">
        <f t="shared" si="253"/>
        <v>0.39346731180711392</v>
      </c>
      <c r="AG305" s="52">
        <f t="shared" si="254"/>
        <v>0.36</v>
      </c>
      <c r="AH305" s="52">
        <f t="shared" si="255"/>
        <v>0.37673365590355695</v>
      </c>
      <c r="AI305" s="64" t="s">
        <v>152</v>
      </c>
      <c r="AL305" s="45">
        <f t="shared" si="256"/>
        <v>17</v>
      </c>
      <c r="AM305" s="65"/>
      <c r="AN305" s="145" t="e">
        <f>#REF!</f>
        <v>#REF!</v>
      </c>
      <c r="AO305" s="149"/>
      <c r="AP305" s="183"/>
      <c r="AQ305" s="149"/>
      <c r="AR305" s="147">
        <f t="shared" si="257"/>
        <v>1</v>
      </c>
      <c r="AS305">
        <v>0</v>
      </c>
      <c r="AT305">
        <v>0</v>
      </c>
      <c r="AU305">
        <v>2</v>
      </c>
      <c r="AV305">
        <v>3</v>
      </c>
      <c r="AW305">
        <v>2</v>
      </c>
      <c r="AX305">
        <v>2</v>
      </c>
      <c r="AY305" s="229"/>
      <c r="AZ305" s="229"/>
      <c r="BA305" s="229"/>
      <c r="BC305">
        <v>15</v>
      </c>
      <c r="BD305">
        <v>4</v>
      </c>
      <c r="BE305">
        <v>0</v>
      </c>
      <c r="BF305" s="57">
        <v>2</v>
      </c>
      <c r="BG305" s="57">
        <v>2</v>
      </c>
      <c r="BH305" s="57">
        <v>3</v>
      </c>
      <c r="BI305" s="57">
        <v>11.3</v>
      </c>
      <c r="BJ305" s="189">
        <f t="shared" si="281"/>
        <v>102</v>
      </c>
      <c r="BK305" s="173">
        <f t="shared" si="282"/>
        <v>17</v>
      </c>
      <c r="BL305" s="173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104"/>
      <c r="CB305" s="103"/>
      <c r="CC305" s="103"/>
      <c r="CD305" s="103"/>
      <c r="CE305" s="103"/>
      <c r="CF305" s="103"/>
      <c r="CG305" s="103"/>
      <c r="CH305" s="103"/>
      <c r="CI305" s="103"/>
      <c r="CJ305" s="103"/>
      <c r="CK305" s="103"/>
      <c r="CL305" s="103"/>
      <c r="CP305" s="93"/>
      <c r="CQ305" s="93"/>
      <c r="CV305" s="93"/>
      <c r="DA305" s="93"/>
      <c r="DF305" s="131"/>
      <c r="DG305" s="254">
        <f t="shared" si="258"/>
        <v>380</v>
      </c>
      <c r="DH305" s="254" t="str">
        <f t="shared" si="259"/>
        <v>Thin/Burn</v>
      </c>
      <c r="DI305" s="254">
        <f t="shared" si="260"/>
        <v>102</v>
      </c>
      <c r="DJ305" s="254">
        <f t="shared" si="261"/>
        <v>17</v>
      </c>
      <c r="DK305" s="121">
        <f t="shared" si="262"/>
        <v>21.424141771849907</v>
      </c>
      <c r="DL305" s="121">
        <f t="shared" si="263"/>
        <v>6.7642310576973266</v>
      </c>
      <c r="DM305" s="121">
        <f t="shared" si="264"/>
        <v>33.213765665655217</v>
      </c>
      <c r="DN305" s="121">
        <f t="shared" si="265"/>
        <v>0.65571192814497459</v>
      </c>
      <c r="DO305" s="121">
        <f t="shared" si="266"/>
        <v>2.0673384810899837</v>
      </c>
      <c r="DP305" s="121">
        <f t="shared" si="267"/>
        <v>0</v>
      </c>
      <c r="DQ305" s="121">
        <f t="shared" si="268"/>
        <v>0</v>
      </c>
      <c r="DR305" s="121">
        <f t="shared" si="269"/>
        <v>0</v>
      </c>
      <c r="DS305" s="121">
        <f t="shared" si="270"/>
        <v>0</v>
      </c>
      <c r="DT305" s="121">
        <f t="shared" si="271"/>
        <v>0</v>
      </c>
      <c r="DU305" s="121">
        <f t="shared" si="272"/>
        <v>0</v>
      </c>
      <c r="DV305" s="122">
        <f t="shared" si="273"/>
        <v>2</v>
      </c>
      <c r="DW305" s="157"/>
      <c r="DX305" s="157">
        <f t="shared" si="274"/>
        <v>380</v>
      </c>
      <c r="DY305" s="157">
        <f t="shared" si="235"/>
        <v>89</v>
      </c>
      <c r="DZ305" s="238" t="e">
        <f>#REF!</f>
        <v>#REF!</v>
      </c>
      <c r="EN305" s="50">
        <f t="shared" si="275"/>
        <v>0.2179801829268293</v>
      </c>
      <c r="EO305" s="50">
        <f t="shared" si="276"/>
        <v>1.1128048780487805</v>
      </c>
      <c r="EP305" s="55">
        <f t="shared" si="277"/>
        <v>0</v>
      </c>
      <c r="EQ305" s="50">
        <f t="shared" si="285"/>
        <v>0</v>
      </c>
      <c r="ER305" s="50">
        <f>3.492*AR305*((CA305/2.54)^2 + (CB305/2.54)^2 + (CC305/2.54)^2 + (CD305/2.54)^2 + (CE305/2.54)^2 + (CF305/2.54)^2 + (CG305/2.54)^2 +(CH305/2.54)^2 +(CI305/2.54)^2 + (CJ305/2.54)^2 +(CK305/2.54)^2 + (CL305/2.54)^2 +(CM305/2.54)^2 + (CN305/2.54)^2 + (CO305/2.54)^2)/(BI305*3.28)</f>
        <v>0</v>
      </c>
      <c r="ES305" s="50">
        <f t="shared" si="236"/>
        <v>0</v>
      </c>
      <c r="ET305" s="50">
        <f t="shared" si="237"/>
        <v>0</v>
      </c>
      <c r="EU305" s="50">
        <f t="shared" si="238"/>
        <v>0</v>
      </c>
      <c r="EV305" s="56">
        <f t="shared" si="278"/>
        <v>1.3307850609756098</v>
      </c>
      <c r="EW305" s="56">
        <f t="shared" si="279"/>
        <v>0</v>
      </c>
      <c r="EX305" s="56">
        <f t="shared" si="283"/>
        <v>9.6408637973324591</v>
      </c>
      <c r="EY305" s="56">
        <f t="shared" si="284"/>
        <v>3.0439039759637971</v>
      </c>
      <c r="EZ305" s="56">
        <f t="shared" si="280"/>
        <v>1.3307850609756098</v>
      </c>
      <c r="FA305" s="56"/>
      <c r="FB305" s="56"/>
      <c r="FC305" s="56"/>
      <c r="FD305" s="54"/>
    </row>
    <row r="306" spans="1:160" ht="18" customHeight="1">
      <c r="A306" s="6"/>
      <c r="B306">
        <v>380</v>
      </c>
      <c r="C306" s="57" t="s">
        <v>390</v>
      </c>
      <c r="D306">
        <v>102</v>
      </c>
      <c r="E306" s="171">
        <v>2009</v>
      </c>
      <c r="F306">
        <v>89</v>
      </c>
      <c r="G306" s="144"/>
      <c r="H306" s="144">
        <v>10.59799125</v>
      </c>
      <c r="I306" s="144"/>
      <c r="J306" s="144">
        <v>13.657242060000002</v>
      </c>
      <c r="K306" s="144">
        <v>11.222109359999997</v>
      </c>
      <c r="L306" s="144">
        <v>17.195901030000002</v>
      </c>
      <c r="M306" s="144"/>
      <c r="N306" s="83"/>
      <c r="O306" s="83"/>
      <c r="P306" s="83"/>
      <c r="Q306" s="230">
        <f t="shared" si="234"/>
        <v>52.6732437</v>
      </c>
      <c r="R306" s="52">
        <f t="shared" si="239"/>
        <v>0.67642310576973264</v>
      </c>
      <c r="S306" s="52">
        <f t="shared" si="240"/>
        <v>1.4282761181233272</v>
      </c>
      <c r="T306" s="52">
        <f t="shared" si="241"/>
        <v>1.3285506266262086</v>
      </c>
      <c r="U306" s="52">
        <f t="shared" si="242"/>
        <v>0.11781175865385332</v>
      </c>
      <c r="V306" s="52">
        <f t="shared" si="243"/>
        <v>1.4056468228821077</v>
      </c>
      <c r="W306" s="52">
        <f t="shared" si="244"/>
        <v>16.233975098970408</v>
      </c>
      <c r="X306" s="52">
        <f t="shared" si="245"/>
        <v>105.30369381425622</v>
      </c>
      <c r="Y306" s="52">
        <f t="shared" si="246"/>
        <v>1.028450283677897</v>
      </c>
      <c r="Z306" s="52">
        <f t="shared" si="247"/>
        <v>1.0273161610664201</v>
      </c>
      <c r="AA306" s="52">
        <f t="shared" si="248"/>
        <v>1.0278694858011945</v>
      </c>
      <c r="AB306" s="52">
        <f t="shared" si="249"/>
        <v>1.0350396850839851</v>
      </c>
      <c r="AC306" s="52">
        <f t="shared" si="250"/>
        <v>0.58474258001505985</v>
      </c>
      <c r="AD306" s="52">
        <f t="shared" si="251"/>
        <v>0.58007760323862489</v>
      </c>
      <c r="AE306" s="52">
        <f t="shared" si="252"/>
        <v>0.54036647754806866</v>
      </c>
      <c r="AF306" s="52">
        <f t="shared" si="253"/>
        <v>0.39346731180711392</v>
      </c>
      <c r="AG306" s="52">
        <f t="shared" si="254"/>
        <v>0.36</v>
      </c>
      <c r="AH306" s="52">
        <f t="shared" si="255"/>
        <v>0.37673365590355695</v>
      </c>
      <c r="AI306" s="64" t="s">
        <v>152</v>
      </c>
      <c r="AL306" s="45">
        <f t="shared" si="256"/>
        <v>89</v>
      </c>
      <c r="AM306" s="65"/>
      <c r="AN306" s="145" t="e">
        <f>#REF!</f>
        <v>#REF!</v>
      </c>
      <c r="AO306" s="149"/>
      <c r="AP306" s="183"/>
      <c r="AQ306" s="149"/>
      <c r="AR306" s="147">
        <f t="shared" si="257"/>
        <v>1</v>
      </c>
      <c r="AS306">
        <v>0</v>
      </c>
      <c r="AT306">
        <v>5</v>
      </c>
      <c r="AU306">
        <v>5</v>
      </c>
      <c r="AV306">
        <v>3</v>
      </c>
      <c r="AW306">
        <v>11</v>
      </c>
      <c r="AX306">
        <v>11</v>
      </c>
      <c r="AY306" s="229"/>
      <c r="AZ306" s="229"/>
      <c r="BA306" s="229"/>
      <c r="BC306">
        <v>47</v>
      </c>
      <c r="BD306">
        <v>0</v>
      </c>
      <c r="BE306">
        <v>0</v>
      </c>
      <c r="BF306" s="57">
        <v>2</v>
      </c>
      <c r="BG306" s="57">
        <v>2</v>
      </c>
      <c r="BH306" s="57">
        <v>3</v>
      </c>
      <c r="BI306" s="57">
        <v>11.3</v>
      </c>
      <c r="BJ306" s="189">
        <f t="shared" si="281"/>
        <v>102</v>
      </c>
      <c r="BK306" s="173">
        <f t="shared" si="282"/>
        <v>89</v>
      </c>
      <c r="BL306" s="173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104"/>
      <c r="CB306" s="103"/>
      <c r="CC306" s="103"/>
      <c r="CD306" s="103"/>
      <c r="CE306" s="103"/>
      <c r="CF306" s="103"/>
      <c r="CG306" s="103"/>
      <c r="CH306" s="103"/>
      <c r="CI306" s="103"/>
      <c r="CJ306" s="103"/>
      <c r="CK306" s="103"/>
      <c r="CL306" s="103"/>
      <c r="CP306" s="93"/>
      <c r="CQ306" s="93"/>
      <c r="CV306" s="93"/>
      <c r="DA306" s="93"/>
      <c r="DF306" s="131"/>
      <c r="DG306" s="254">
        <f t="shared" si="258"/>
        <v>380</v>
      </c>
      <c r="DH306" s="254" t="str">
        <f t="shared" si="259"/>
        <v>Thin/Burn</v>
      </c>
      <c r="DI306" s="254">
        <f t="shared" si="260"/>
        <v>102</v>
      </c>
      <c r="DJ306" s="254">
        <f t="shared" si="261"/>
        <v>89</v>
      </c>
      <c r="DK306" s="121">
        <f t="shared" si="262"/>
        <v>21.424141771849907</v>
      </c>
      <c r="DL306" s="121">
        <f t="shared" si="263"/>
        <v>54.113848461578613</v>
      </c>
      <c r="DM306" s="121">
        <f t="shared" si="264"/>
        <v>126.2123095294898</v>
      </c>
      <c r="DN306" s="121">
        <f t="shared" si="265"/>
        <v>2.0545640415209205</v>
      </c>
      <c r="DO306" s="121">
        <f t="shared" si="266"/>
        <v>0</v>
      </c>
      <c r="DP306" s="121">
        <f t="shared" si="267"/>
        <v>0</v>
      </c>
      <c r="DQ306" s="121">
        <f t="shared" si="268"/>
        <v>0</v>
      </c>
      <c r="DR306" s="121">
        <f t="shared" si="269"/>
        <v>0</v>
      </c>
      <c r="DS306" s="121">
        <f t="shared" si="270"/>
        <v>0</v>
      </c>
      <c r="DT306" s="121">
        <f t="shared" si="271"/>
        <v>0</v>
      </c>
      <c r="DU306" s="121">
        <f t="shared" si="272"/>
        <v>0</v>
      </c>
      <c r="DV306" s="122">
        <f t="shared" si="273"/>
        <v>8</v>
      </c>
      <c r="DW306" s="157"/>
      <c r="DX306" s="157">
        <f t="shared" si="274"/>
        <v>380</v>
      </c>
      <c r="DY306" s="157">
        <f t="shared" si="235"/>
        <v>13</v>
      </c>
      <c r="DZ306" s="238" t="e">
        <f>#REF!</f>
        <v>#REF!</v>
      </c>
      <c r="EN306" s="50">
        <f t="shared" si="275"/>
        <v>0.68300457317073171</v>
      </c>
      <c r="EO306" s="50">
        <f t="shared" si="276"/>
        <v>0</v>
      </c>
      <c r="EP306" s="55">
        <f t="shared" si="277"/>
        <v>0</v>
      </c>
      <c r="EQ306" s="50">
        <f t="shared" si="285"/>
        <v>0</v>
      </c>
      <c r="ER306" s="50">
        <f>3.492*AR306*((CA306/2.54)^2 + (CB306/2.54)^2 + (CC306/2.54)^2 + (CD306/2.54)^2 + (CE306/2.54)^2 + (CF306/2.54)^2 + (CG306/2.54)^2 +(CH306/2.54)^2 +(CI306/2.54)^2 + (CJ306/2.54)^2 +(CK306/2.54)^2 + (CL306/2.54)^2 +(CM306/2.54)^2 + (CN306/2.54)^2 + (CO306/2.54)^2)/(BI306*3.28)</f>
        <v>0</v>
      </c>
      <c r="ES306" s="50">
        <f t="shared" si="236"/>
        <v>0</v>
      </c>
      <c r="ET306" s="50">
        <f t="shared" si="237"/>
        <v>0</v>
      </c>
      <c r="EU306" s="50">
        <f t="shared" si="238"/>
        <v>0</v>
      </c>
      <c r="EV306" s="56">
        <f t="shared" si="278"/>
        <v>0.68300457317073171</v>
      </c>
      <c r="EW306" s="56">
        <f t="shared" si="279"/>
        <v>0</v>
      </c>
      <c r="EX306" s="56">
        <f t="shared" si="283"/>
        <v>9.6408637973324591</v>
      </c>
      <c r="EY306" s="56">
        <f t="shared" si="284"/>
        <v>24.351231807710377</v>
      </c>
      <c r="EZ306" s="56">
        <f t="shared" si="280"/>
        <v>0.68300457317073171</v>
      </c>
      <c r="FA306" s="56"/>
      <c r="FB306" s="56"/>
      <c r="FC306" s="56"/>
      <c r="FD306" s="54"/>
    </row>
    <row r="307" spans="1:160" ht="18" customHeight="1">
      <c r="A307" s="6"/>
      <c r="B307">
        <v>380</v>
      </c>
      <c r="C307" s="57" t="s">
        <v>390</v>
      </c>
      <c r="D307">
        <v>103</v>
      </c>
      <c r="E307" s="171">
        <v>2009</v>
      </c>
      <c r="F307">
        <v>13</v>
      </c>
      <c r="G307" s="144"/>
      <c r="H307" s="144">
        <v>4.9796519850000003</v>
      </c>
      <c r="I307" s="144"/>
      <c r="J307" s="144">
        <v>18.818989035000005</v>
      </c>
      <c r="K307" s="144"/>
      <c r="L307" s="144">
        <v>10.037902875</v>
      </c>
      <c r="M307" s="144">
        <v>38.451731010000003</v>
      </c>
      <c r="N307" s="83"/>
      <c r="O307" s="83"/>
      <c r="P307" s="83"/>
      <c r="Q307" s="230">
        <f t="shared" si="234"/>
        <v>72.288274905000009</v>
      </c>
      <c r="R307" s="52">
        <f t="shared" si="239"/>
        <v>0.48010185726163301</v>
      </c>
      <c r="S307" s="52">
        <f t="shared" si="240"/>
        <v>1.592827454779888</v>
      </c>
      <c r="T307" s="52">
        <f t="shared" si="241"/>
        <v>1.4678260670691543</v>
      </c>
      <c r="U307" s="52">
        <f t="shared" si="242"/>
        <v>0.10960185821230589</v>
      </c>
      <c r="V307" s="52">
        <f t="shared" si="243"/>
        <v>1.3359128944647209</v>
      </c>
      <c r="W307" s="52">
        <f t="shared" si="244"/>
        <v>14.085161357702066</v>
      </c>
      <c r="X307" s="52">
        <f t="shared" si="245"/>
        <v>121.45770975577759</v>
      </c>
      <c r="Y307" s="52">
        <f t="shared" si="246"/>
        <v>1.0319144649762617</v>
      </c>
      <c r="Z307" s="52">
        <f t="shared" si="247"/>
        <v>1.0252066504726338</v>
      </c>
      <c r="AA307" s="52">
        <f t="shared" si="248"/>
        <v>1.0246807789976269</v>
      </c>
      <c r="AB307" s="52">
        <f t="shared" si="249"/>
        <v>1.0281359532790473</v>
      </c>
      <c r="AC307" s="52">
        <f t="shared" si="250"/>
        <v>0.58606937249888158</v>
      </c>
      <c r="AD307" s="52">
        <f t="shared" si="251"/>
        <v>0.57869444369748724</v>
      </c>
      <c r="AE307" s="52">
        <f t="shared" si="252"/>
        <v>0.53710595629132207</v>
      </c>
      <c r="AF307" s="52">
        <f t="shared" si="253"/>
        <v>0.43879041547934416</v>
      </c>
      <c r="AG307" s="52">
        <f t="shared" si="254"/>
        <v>0.36</v>
      </c>
      <c r="AH307" s="52">
        <f t="shared" si="255"/>
        <v>0.39939520773967208</v>
      </c>
      <c r="AI307" s="64" t="s">
        <v>152</v>
      </c>
      <c r="AL307" s="45">
        <f t="shared" si="256"/>
        <v>13</v>
      </c>
      <c r="AM307" s="65"/>
      <c r="AN307" s="145" t="e">
        <f>#REF!</f>
        <v>#REF!</v>
      </c>
      <c r="AO307" s="149"/>
      <c r="AP307" s="183"/>
      <c r="AQ307" s="149"/>
      <c r="AR307" s="147">
        <f t="shared" si="257"/>
        <v>1</v>
      </c>
      <c r="AS307">
        <v>0</v>
      </c>
      <c r="AT307">
        <v>4</v>
      </c>
      <c r="AU307">
        <v>4</v>
      </c>
      <c r="AV307">
        <v>0</v>
      </c>
      <c r="AW307">
        <v>4</v>
      </c>
      <c r="AX307">
        <v>4</v>
      </c>
      <c r="AY307" s="229"/>
      <c r="AZ307" s="229"/>
      <c r="BA307" s="229"/>
      <c r="BC307">
        <v>11</v>
      </c>
      <c r="BD307">
        <v>2</v>
      </c>
      <c r="BE307">
        <v>0</v>
      </c>
      <c r="BF307" s="57">
        <v>2</v>
      </c>
      <c r="BG307" s="57">
        <v>2</v>
      </c>
      <c r="BH307" s="57">
        <v>3</v>
      </c>
      <c r="BI307" s="57">
        <v>11.3</v>
      </c>
      <c r="BJ307" s="189">
        <f t="shared" si="281"/>
        <v>103</v>
      </c>
      <c r="BK307" s="173">
        <f t="shared" si="282"/>
        <v>13</v>
      </c>
      <c r="BL307" s="173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104"/>
      <c r="CB307" s="103"/>
      <c r="CC307" s="103"/>
      <c r="CD307" s="103"/>
      <c r="CE307" s="103"/>
      <c r="CF307" s="103"/>
      <c r="CG307" s="103"/>
      <c r="CH307" s="103"/>
      <c r="CI307" s="103"/>
      <c r="CJ307" s="103"/>
      <c r="CK307" s="103"/>
      <c r="CL307" s="103"/>
      <c r="CP307" s="93"/>
      <c r="CQ307" s="93"/>
      <c r="CV307" s="93"/>
      <c r="DA307" s="93"/>
      <c r="DF307" s="131"/>
      <c r="DG307" s="254">
        <f t="shared" si="258"/>
        <v>380</v>
      </c>
      <c r="DH307" s="254" t="str">
        <f t="shared" si="259"/>
        <v>Thin/Burn</v>
      </c>
      <c r="DI307" s="254">
        <f t="shared" si="260"/>
        <v>103</v>
      </c>
      <c r="DJ307" s="254">
        <f t="shared" si="261"/>
        <v>13</v>
      </c>
      <c r="DK307" s="121">
        <f t="shared" si="262"/>
        <v>0</v>
      </c>
      <c r="DL307" s="121">
        <f t="shared" si="263"/>
        <v>19.204074290465321</v>
      </c>
      <c r="DM307" s="121">
        <f t="shared" si="264"/>
        <v>58.713042682766172</v>
      </c>
      <c r="DN307" s="121">
        <f t="shared" si="265"/>
        <v>0.44987151245923629</v>
      </c>
      <c r="DO307" s="121">
        <f t="shared" si="266"/>
        <v>0.97803417128304337</v>
      </c>
      <c r="DP307" s="121">
        <f t="shared" si="267"/>
        <v>0</v>
      </c>
      <c r="DQ307" s="121">
        <f t="shared" si="268"/>
        <v>0</v>
      </c>
      <c r="DR307" s="121">
        <f t="shared" si="269"/>
        <v>0</v>
      </c>
      <c r="DS307" s="121">
        <f t="shared" si="270"/>
        <v>0</v>
      </c>
      <c r="DT307" s="121">
        <f t="shared" si="271"/>
        <v>0</v>
      </c>
      <c r="DU307" s="121">
        <f t="shared" si="272"/>
        <v>0</v>
      </c>
      <c r="DV307" s="122">
        <f t="shared" si="273"/>
        <v>4</v>
      </c>
      <c r="DW307" s="157"/>
      <c r="DX307" s="157">
        <f t="shared" si="274"/>
        <v>380</v>
      </c>
      <c r="DY307" s="157">
        <f t="shared" si="235"/>
        <v>60</v>
      </c>
      <c r="DZ307" s="238" t="e">
        <f>#REF!</f>
        <v>#REF!</v>
      </c>
      <c r="EN307" s="50">
        <f t="shared" si="275"/>
        <v>0.15985213414634147</v>
      </c>
      <c r="EO307" s="50">
        <f t="shared" si="276"/>
        <v>0.55640243902439024</v>
      </c>
      <c r="EP307" s="55">
        <f t="shared" si="277"/>
        <v>0</v>
      </c>
      <c r="EQ307" s="50">
        <f t="shared" si="285"/>
        <v>0</v>
      </c>
      <c r="ER307" s="50">
        <f>3.492*AR307*((CA307/2.54)^2 + (CB307/2.54)^2 + (CC307/2.54)^2 + (CD307/2.54)^2 + (CE307/2.54)^2 + (CF307/2.54)^2 + (CG307/2.54)^2 +(CH307/2.54)^2 +(CI307/2.54)^2 + (CJ307/2.54)^2 +(CK307/2.54)^2 + (CL307/2.54)^2 +(CM307/2.54)^2 + (CN307/2.54)^2 + (CO307/2.54)^2)/(BI307*3.28)</f>
        <v>0</v>
      </c>
      <c r="ES307" s="50">
        <f t="shared" si="236"/>
        <v>0</v>
      </c>
      <c r="ET307" s="50">
        <f t="shared" si="237"/>
        <v>0</v>
      </c>
      <c r="EU307" s="50">
        <f t="shared" si="238"/>
        <v>0</v>
      </c>
      <c r="EV307" s="56">
        <f t="shared" si="278"/>
        <v>0.71625457317073171</v>
      </c>
      <c r="EW307" s="56">
        <f t="shared" si="279"/>
        <v>0</v>
      </c>
      <c r="EX307" s="56">
        <f t="shared" si="283"/>
        <v>0</v>
      </c>
      <c r="EY307" s="56">
        <f t="shared" si="284"/>
        <v>8.6418334307093954</v>
      </c>
      <c r="EZ307" s="56">
        <f t="shared" si="280"/>
        <v>0.71625457317073171</v>
      </c>
      <c r="FA307" s="56"/>
      <c r="FB307" s="56"/>
      <c r="FC307" s="56"/>
      <c r="FD307" s="54"/>
    </row>
    <row r="308" spans="1:160" ht="18" customHeight="1">
      <c r="A308" s="6"/>
      <c r="B308">
        <v>380</v>
      </c>
      <c r="C308" s="57" t="s">
        <v>390</v>
      </c>
      <c r="D308">
        <v>103</v>
      </c>
      <c r="E308" s="171">
        <v>2009</v>
      </c>
      <c r="F308">
        <v>60</v>
      </c>
      <c r="G308" s="144"/>
      <c r="H308" s="144">
        <v>4.9796519850000003</v>
      </c>
      <c r="I308" s="144"/>
      <c r="J308" s="144">
        <v>18.818989035000005</v>
      </c>
      <c r="K308" s="144"/>
      <c r="L308" s="144">
        <v>10.037902875</v>
      </c>
      <c r="M308" s="144">
        <v>38.451731010000003</v>
      </c>
      <c r="N308" s="83"/>
      <c r="O308" s="83"/>
      <c r="P308" s="83"/>
      <c r="Q308" s="230">
        <f t="shared" si="234"/>
        <v>72.288274905000009</v>
      </c>
      <c r="R308" s="52">
        <f t="shared" si="239"/>
        <v>0.48010185726163301</v>
      </c>
      <c r="S308" s="52">
        <f t="shared" si="240"/>
        <v>1.592827454779888</v>
      </c>
      <c r="T308" s="52">
        <f t="shared" si="241"/>
        <v>1.4678260670691543</v>
      </c>
      <c r="U308" s="52">
        <f t="shared" si="242"/>
        <v>0.10960185821230589</v>
      </c>
      <c r="V308" s="52">
        <f t="shared" si="243"/>
        <v>1.3359128944647209</v>
      </c>
      <c r="W308" s="52">
        <f t="shared" si="244"/>
        <v>14.085161357702066</v>
      </c>
      <c r="X308" s="52">
        <f t="shared" si="245"/>
        <v>121.45770975577759</v>
      </c>
      <c r="Y308" s="52">
        <f t="shared" si="246"/>
        <v>1.0319144649762617</v>
      </c>
      <c r="Z308" s="52">
        <f t="shared" si="247"/>
        <v>1.0252066504726338</v>
      </c>
      <c r="AA308" s="52">
        <f t="shared" si="248"/>
        <v>1.0246807789976269</v>
      </c>
      <c r="AB308" s="52">
        <f t="shared" si="249"/>
        <v>1.0281359532790473</v>
      </c>
      <c r="AC308" s="52">
        <f t="shared" si="250"/>
        <v>0.58606937249888158</v>
      </c>
      <c r="AD308" s="52">
        <f t="shared" si="251"/>
        <v>0.57869444369748724</v>
      </c>
      <c r="AE308" s="52">
        <f t="shared" si="252"/>
        <v>0.53710595629132207</v>
      </c>
      <c r="AF308" s="52">
        <f t="shared" si="253"/>
        <v>0.43879041547934416</v>
      </c>
      <c r="AG308" s="52">
        <f t="shared" si="254"/>
        <v>0.36</v>
      </c>
      <c r="AH308" s="52">
        <f t="shared" si="255"/>
        <v>0.39939520773967208</v>
      </c>
      <c r="AI308" s="64" t="s">
        <v>152</v>
      </c>
      <c r="AL308" s="45">
        <f t="shared" si="256"/>
        <v>60</v>
      </c>
      <c r="AM308" s="65"/>
      <c r="AN308" s="145" t="e">
        <f>#REF!</f>
        <v>#REF!</v>
      </c>
      <c r="AO308" s="149"/>
      <c r="AP308" s="183"/>
      <c r="AQ308" s="149"/>
      <c r="AR308" s="147">
        <f t="shared" si="257"/>
        <v>1</v>
      </c>
      <c r="AS308">
        <v>1</v>
      </c>
      <c r="AT308">
        <v>2</v>
      </c>
      <c r="AU308">
        <v>2</v>
      </c>
      <c r="AV308">
        <v>0</v>
      </c>
      <c r="AW308">
        <v>0</v>
      </c>
      <c r="AX308">
        <v>2</v>
      </c>
      <c r="AY308" s="229"/>
      <c r="AZ308" s="229"/>
      <c r="BA308" s="229"/>
      <c r="BC308">
        <v>4</v>
      </c>
      <c r="BD308">
        <v>0</v>
      </c>
      <c r="BE308">
        <v>1</v>
      </c>
      <c r="BF308" s="57">
        <v>2</v>
      </c>
      <c r="BG308" s="57">
        <v>2</v>
      </c>
      <c r="BH308" s="57">
        <v>3</v>
      </c>
      <c r="BI308" s="57">
        <v>11.3</v>
      </c>
      <c r="BJ308" s="189">
        <f t="shared" si="281"/>
        <v>103</v>
      </c>
      <c r="BK308" s="173">
        <f t="shared" si="282"/>
        <v>60</v>
      </c>
      <c r="BL308" s="173">
        <v>8</v>
      </c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104"/>
      <c r="CB308" s="103"/>
      <c r="CC308" s="103"/>
      <c r="CD308" s="103"/>
      <c r="CE308" s="103"/>
      <c r="CF308" s="103"/>
      <c r="CG308" s="103"/>
      <c r="CH308" s="103"/>
      <c r="CI308" s="103"/>
      <c r="CJ308" s="103"/>
      <c r="CK308" s="103"/>
      <c r="CL308" s="103"/>
      <c r="CP308" s="93"/>
      <c r="CQ308" s="93"/>
      <c r="CV308" s="93"/>
      <c r="DA308" s="93"/>
      <c r="DF308" s="131"/>
      <c r="DG308" s="254">
        <f t="shared" si="258"/>
        <v>380</v>
      </c>
      <c r="DH308" s="254" t="str">
        <f t="shared" si="259"/>
        <v>Thin/Burn</v>
      </c>
      <c r="DI308" s="254">
        <f t="shared" si="260"/>
        <v>103</v>
      </c>
      <c r="DJ308" s="254">
        <f t="shared" si="261"/>
        <v>60</v>
      </c>
      <c r="DK308" s="121">
        <f t="shared" si="262"/>
        <v>7.96413727389944</v>
      </c>
      <c r="DL308" s="121">
        <f t="shared" si="263"/>
        <v>4.8010185726163304</v>
      </c>
      <c r="DM308" s="121">
        <f t="shared" si="264"/>
        <v>22.017391006037315</v>
      </c>
      <c r="DN308" s="121">
        <f t="shared" si="265"/>
        <v>0.16358964089426775</v>
      </c>
      <c r="DO308" s="121">
        <f t="shared" si="266"/>
        <v>0</v>
      </c>
      <c r="DP308" s="121">
        <f t="shared" si="267"/>
        <v>3.1886311898755282</v>
      </c>
      <c r="DQ308" s="121">
        <f t="shared" si="268"/>
        <v>3.153002893604071</v>
      </c>
      <c r="DR308" s="121">
        <f t="shared" si="269"/>
        <v>0</v>
      </c>
      <c r="DS308" s="121">
        <f t="shared" si="270"/>
        <v>0</v>
      </c>
      <c r="DT308" s="121">
        <f t="shared" si="271"/>
        <v>0</v>
      </c>
      <c r="DU308" s="121">
        <f t="shared" si="272"/>
        <v>0</v>
      </c>
      <c r="DV308" s="122">
        <f t="shared" si="273"/>
        <v>2</v>
      </c>
      <c r="DW308" s="157"/>
      <c r="DX308" s="157">
        <f t="shared" si="274"/>
        <v>380</v>
      </c>
      <c r="DY308" s="157">
        <f t="shared" si="235"/>
        <v>215</v>
      </c>
      <c r="DZ308" s="238" t="e">
        <f>#REF!</f>
        <v>#REF!</v>
      </c>
      <c r="EN308" s="50"/>
      <c r="EO308" s="50"/>
      <c r="EP308" s="55"/>
      <c r="EQ308" s="50"/>
      <c r="ER308" s="50"/>
      <c r="ES308" s="50">
        <f t="shared" si="236"/>
        <v>0</v>
      </c>
      <c r="ET308" s="50">
        <f t="shared" si="237"/>
        <v>0</v>
      </c>
      <c r="EU308" s="50">
        <f t="shared" si="238"/>
        <v>0</v>
      </c>
      <c r="EV308" s="56"/>
      <c r="EW308" s="56"/>
      <c r="EX308" s="56">
        <f t="shared" si="283"/>
        <v>3.583861773254748</v>
      </c>
      <c r="EY308" s="56">
        <f t="shared" si="284"/>
        <v>2.1604583576773488</v>
      </c>
      <c r="EZ308" s="56"/>
      <c r="FA308" s="56"/>
      <c r="FB308" s="56"/>
      <c r="FC308" s="56"/>
      <c r="FD308" s="54"/>
    </row>
    <row r="309" spans="1:160" ht="18" customHeight="1">
      <c r="A309" s="6"/>
      <c r="B309">
        <v>380</v>
      </c>
      <c r="C309" s="57" t="s">
        <v>390</v>
      </c>
      <c r="D309">
        <v>104</v>
      </c>
      <c r="E309" s="171">
        <v>2009</v>
      </c>
      <c r="F309">
        <v>215</v>
      </c>
      <c r="G309" s="144"/>
      <c r="H309" s="144">
        <v>2.7464652599999999</v>
      </c>
      <c r="I309" s="144"/>
      <c r="J309" s="144">
        <v>14.930139840000001</v>
      </c>
      <c r="K309" s="144"/>
      <c r="L309" s="144">
        <v>27.545882595000002</v>
      </c>
      <c r="M309" s="144">
        <v>24.036145980000001</v>
      </c>
      <c r="N309" s="83"/>
      <c r="O309" s="83"/>
      <c r="P309" s="83"/>
      <c r="Q309" s="230">
        <f t="shared" si="234"/>
        <v>69.258633674999999</v>
      </c>
      <c r="R309" s="52">
        <f t="shared" si="239"/>
        <v>0.58574669443101757</v>
      </c>
      <c r="S309" s="52">
        <f t="shared" si="240"/>
        <v>1.4992943641108438</v>
      </c>
      <c r="T309" s="52">
        <f t="shared" si="241"/>
        <v>1.4009614158684891</v>
      </c>
      <c r="U309" s="52">
        <f t="shared" si="242"/>
        <v>9.4946850357425866E-2</v>
      </c>
      <c r="V309" s="52">
        <f t="shared" si="243"/>
        <v>1.3526152260720297</v>
      </c>
      <c r="W309" s="52">
        <f t="shared" si="244"/>
        <v>13.839042881179825</v>
      </c>
      <c r="X309" s="52">
        <f t="shared" si="245"/>
        <v>109.84796691241615</v>
      </c>
      <c r="Y309" s="52">
        <f t="shared" si="246"/>
        <v>1.0317591560695774</v>
      </c>
      <c r="Z309" s="52">
        <f t="shared" si="247"/>
        <v>1.0243114162228673</v>
      </c>
      <c r="AA309" s="52">
        <f t="shared" si="248"/>
        <v>1.0265295090727908</v>
      </c>
      <c r="AB309" s="52">
        <f t="shared" si="249"/>
        <v>1.0316964141178606</v>
      </c>
      <c r="AC309" s="52">
        <f t="shared" si="250"/>
        <v>0.59050675799229158</v>
      </c>
      <c r="AD309" s="52">
        <f t="shared" si="251"/>
        <v>0.58903075577530162</v>
      </c>
      <c r="AE309" s="52">
        <f t="shared" si="252"/>
        <v>0.55250088948928433</v>
      </c>
      <c r="AF309" s="52">
        <f t="shared" si="253"/>
        <v>0.41127086826911763</v>
      </c>
      <c r="AG309" s="52">
        <f t="shared" si="254"/>
        <v>0.36000000000000004</v>
      </c>
      <c r="AH309" s="52">
        <f t="shared" si="255"/>
        <v>0.38563543413455881</v>
      </c>
      <c r="AI309" s="64" t="s">
        <v>152</v>
      </c>
      <c r="AL309" s="45">
        <f t="shared" si="256"/>
        <v>215</v>
      </c>
      <c r="AM309" s="65"/>
      <c r="AN309" s="145" t="e">
        <f>#REF!</f>
        <v>#REF!</v>
      </c>
      <c r="AO309" s="149"/>
      <c r="AP309" s="183"/>
      <c r="AQ309" s="149"/>
      <c r="AR309" s="147">
        <f t="shared" si="257"/>
        <v>1</v>
      </c>
      <c r="AS309">
        <v>0</v>
      </c>
      <c r="AT309">
        <v>1</v>
      </c>
      <c r="AU309">
        <v>1</v>
      </c>
      <c r="AV309">
        <v>0</v>
      </c>
      <c r="AW309">
        <v>4</v>
      </c>
      <c r="AX309">
        <v>4</v>
      </c>
      <c r="AY309" s="229"/>
      <c r="AZ309" s="229"/>
      <c r="BA309" s="229"/>
      <c r="BC309">
        <v>36</v>
      </c>
      <c r="BD309">
        <v>2</v>
      </c>
      <c r="BE309">
        <v>0</v>
      </c>
      <c r="BF309" s="57">
        <v>2</v>
      </c>
      <c r="BG309" s="57">
        <v>2</v>
      </c>
      <c r="BH309" s="57">
        <v>3</v>
      </c>
      <c r="BI309" s="57">
        <v>11.3</v>
      </c>
      <c r="BJ309" s="189">
        <f t="shared" si="281"/>
        <v>104</v>
      </c>
      <c r="BK309" s="173">
        <f t="shared" si="282"/>
        <v>215</v>
      </c>
      <c r="BL309" s="173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104"/>
      <c r="CB309" s="103"/>
      <c r="CC309" s="103"/>
      <c r="CD309" s="103"/>
      <c r="CE309" s="103"/>
      <c r="CF309" s="103"/>
      <c r="CG309" s="103"/>
      <c r="CH309" s="103"/>
      <c r="CI309" s="103"/>
      <c r="CJ309" s="103"/>
      <c r="CK309" s="103"/>
      <c r="CL309" s="103"/>
      <c r="CP309" s="93"/>
      <c r="CQ309" s="93"/>
      <c r="CV309" s="93"/>
      <c r="DA309" s="93"/>
      <c r="DF309" s="131"/>
      <c r="DG309" s="254">
        <f t="shared" si="258"/>
        <v>380</v>
      </c>
      <c r="DH309" s="254" t="str">
        <f t="shared" si="259"/>
        <v>Thin/Burn</v>
      </c>
      <c r="DI309" s="254">
        <f t="shared" si="260"/>
        <v>104</v>
      </c>
      <c r="DJ309" s="254">
        <f t="shared" si="261"/>
        <v>215</v>
      </c>
      <c r="DK309" s="121">
        <f t="shared" si="262"/>
        <v>0</v>
      </c>
      <c r="DL309" s="121">
        <f t="shared" si="263"/>
        <v>14.643667360775439</v>
      </c>
      <c r="DM309" s="121">
        <f t="shared" si="264"/>
        <v>35.024035396712222</v>
      </c>
      <c r="DN309" s="121">
        <f t="shared" si="265"/>
        <v>1.2849062192440652</v>
      </c>
      <c r="DO309" s="121">
        <f t="shared" si="266"/>
        <v>1.0070694378276612</v>
      </c>
      <c r="DP309" s="121">
        <f t="shared" si="267"/>
        <v>0</v>
      </c>
      <c r="DQ309" s="121">
        <f t="shared" si="268"/>
        <v>0</v>
      </c>
      <c r="DR309" s="121">
        <f t="shared" si="269"/>
        <v>0</v>
      </c>
      <c r="DS309" s="121">
        <f t="shared" si="270"/>
        <v>0</v>
      </c>
      <c r="DT309" s="121">
        <f t="shared" si="271"/>
        <v>0</v>
      </c>
      <c r="DU309" s="121">
        <f t="shared" si="272"/>
        <v>0</v>
      </c>
      <c r="DV309" s="122">
        <f t="shared" si="273"/>
        <v>2.5</v>
      </c>
      <c r="DW309" s="157"/>
      <c r="DX309" s="157">
        <f t="shared" si="274"/>
        <v>380</v>
      </c>
      <c r="DY309" s="157">
        <f t="shared" si="235"/>
        <v>324</v>
      </c>
      <c r="DZ309" s="238" t="e">
        <f>#REF!</f>
        <v>#REF!</v>
      </c>
      <c r="EN309" s="50">
        <f t="shared" si="275"/>
        <v>0.52315243902439024</v>
      </c>
      <c r="EO309" s="50">
        <f t="shared" si="276"/>
        <v>0.55640243902439024</v>
      </c>
      <c r="EP309" s="55">
        <f t="shared" si="277"/>
        <v>0</v>
      </c>
      <c r="EQ309" s="50">
        <f>4.656*AR309*(((BL309/2.54)^2)+((BM309/2.54)^2)+((BN309/2.54)^2)+((BO309)/2.54^2)+((BP309/2.54)^2)+((BQ309/2.54)^2)+((BR309/2.54)^2)+((BS309/2.54)^2)+((BT309/2.54)^2)+((BU309/2.54)^2)+((BV309/2.54)^2)+((BW309/2.54)^2)+((BX309/2.54)^2)+((BY309/2.54)^2)+((BZ309/2.54)^2))/(BI309*3.28)</f>
        <v>0</v>
      </c>
      <c r="ER309" s="50">
        <f>3.492*AR309*((CA309/2.54)^2 + (CB309/2.54)^2 + (CC309/2.54)^2 + (CD309/2.54)^2 + (CE309/2.54)^2 + (CF309/2.54)^2 + (CG309/2.54)^2 +(CH309/2.54)^2 +(CI309/2.54)^2 + (CJ309/2.54)^2 +(CK309/2.54)^2 + (CL309/2.54)^2 +(CM309/2.54)^2 + (CN309/2.54)^2 + (CO309/2.54)^2)/(BI309*3.28)</f>
        <v>0</v>
      </c>
      <c r="ES309" s="50">
        <f t="shared" si="236"/>
        <v>0</v>
      </c>
      <c r="ET309" s="50">
        <f t="shared" si="237"/>
        <v>0</v>
      </c>
      <c r="EU309" s="50">
        <f t="shared" si="238"/>
        <v>0</v>
      </c>
      <c r="EV309" s="56">
        <f t="shared" si="278"/>
        <v>1.0795548780487805</v>
      </c>
      <c r="EW309" s="56">
        <f t="shared" si="279"/>
        <v>0</v>
      </c>
      <c r="EX309" s="56">
        <f t="shared" si="283"/>
        <v>0</v>
      </c>
      <c r="EY309" s="56">
        <f t="shared" si="284"/>
        <v>6.5896503123489474</v>
      </c>
      <c r="EZ309" s="56">
        <f t="shared" si="280"/>
        <v>1.0795548780487805</v>
      </c>
      <c r="FA309" s="56"/>
      <c r="FB309" s="56"/>
      <c r="FC309" s="56"/>
      <c r="FD309" s="54"/>
    </row>
    <row r="310" spans="1:160" ht="18" customHeight="1">
      <c r="A310" s="6"/>
      <c r="B310">
        <v>380</v>
      </c>
      <c r="C310" s="57" t="s">
        <v>390</v>
      </c>
      <c r="D310">
        <v>104</v>
      </c>
      <c r="E310" s="171">
        <v>2009</v>
      </c>
      <c r="F310">
        <v>324</v>
      </c>
      <c r="G310" s="144"/>
      <c r="H310" s="144">
        <v>2.7464652599999999</v>
      </c>
      <c r="I310" s="144"/>
      <c r="J310" s="144">
        <v>14.930139840000001</v>
      </c>
      <c r="K310" s="144"/>
      <c r="L310" s="144">
        <v>27.545882595000002</v>
      </c>
      <c r="M310" s="144">
        <v>24.036145980000001</v>
      </c>
      <c r="N310" s="83"/>
      <c r="O310" s="83"/>
      <c r="P310" s="83"/>
      <c r="Q310" s="230">
        <f t="shared" si="234"/>
        <v>69.258633674999999</v>
      </c>
      <c r="R310" s="52">
        <f t="shared" si="239"/>
        <v>0.58574669443101757</v>
      </c>
      <c r="S310" s="52">
        <f t="shared" si="240"/>
        <v>1.4992943641108438</v>
      </c>
      <c r="T310" s="52">
        <f t="shared" si="241"/>
        <v>1.4009614158684891</v>
      </c>
      <c r="U310" s="52">
        <f t="shared" si="242"/>
        <v>9.4946850357425866E-2</v>
      </c>
      <c r="V310" s="52">
        <f t="shared" si="243"/>
        <v>1.3526152260720297</v>
      </c>
      <c r="W310" s="52">
        <f t="shared" si="244"/>
        <v>13.839042881179825</v>
      </c>
      <c r="X310" s="52">
        <f t="shared" si="245"/>
        <v>109.84796691241615</v>
      </c>
      <c r="Y310" s="52">
        <f t="shared" si="246"/>
        <v>1.0317591560695774</v>
      </c>
      <c r="Z310" s="52">
        <f t="shared" si="247"/>
        <v>1.0243114162228673</v>
      </c>
      <c r="AA310" s="52">
        <f t="shared" si="248"/>
        <v>1.0265295090727908</v>
      </c>
      <c r="AB310" s="52">
        <f t="shared" si="249"/>
        <v>1.0316964141178606</v>
      </c>
      <c r="AC310" s="52">
        <f t="shared" si="250"/>
        <v>0.59050675799229158</v>
      </c>
      <c r="AD310" s="52">
        <f t="shared" si="251"/>
        <v>0.58903075577530162</v>
      </c>
      <c r="AE310" s="52">
        <f t="shared" si="252"/>
        <v>0.55250088948928433</v>
      </c>
      <c r="AF310" s="52">
        <f t="shared" si="253"/>
        <v>0.41127086826911763</v>
      </c>
      <c r="AG310" s="52">
        <f t="shared" si="254"/>
        <v>0.36000000000000004</v>
      </c>
      <c r="AH310" s="52">
        <f t="shared" si="255"/>
        <v>0.38563543413455881</v>
      </c>
      <c r="AI310" s="64" t="s">
        <v>152</v>
      </c>
      <c r="AL310" s="45">
        <f t="shared" si="256"/>
        <v>324</v>
      </c>
      <c r="AM310" s="65"/>
      <c r="AN310" s="145" t="e">
        <f>#REF!</f>
        <v>#REF!</v>
      </c>
      <c r="AO310" s="149"/>
      <c r="AP310" s="183"/>
      <c r="AQ310" s="149"/>
      <c r="AR310" s="147">
        <f t="shared" si="257"/>
        <v>1</v>
      </c>
      <c r="AS310">
        <v>0</v>
      </c>
      <c r="AT310">
        <v>1</v>
      </c>
      <c r="AU310">
        <v>1</v>
      </c>
      <c r="AV310">
        <v>0</v>
      </c>
      <c r="AW310">
        <v>1</v>
      </c>
      <c r="AX310">
        <v>1</v>
      </c>
      <c r="AY310" s="229"/>
      <c r="AZ310" s="229"/>
      <c r="BA310" s="229"/>
      <c r="BC310">
        <v>10</v>
      </c>
      <c r="BD310">
        <v>4</v>
      </c>
      <c r="BE310">
        <v>0</v>
      </c>
      <c r="BF310" s="57">
        <v>2</v>
      </c>
      <c r="BG310" s="57">
        <v>2</v>
      </c>
      <c r="BH310" s="57">
        <v>3</v>
      </c>
      <c r="BI310" s="57">
        <v>11.3</v>
      </c>
      <c r="BJ310" s="189">
        <f t="shared" si="281"/>
        <v>104</v>
      </c>
      <c r="BK310" s="173">
        <f t="shared" si="282"/>
        <v>324</v>
      </c>
      <c r="BL310" s="173">
        <v>19</v>
      </c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104"/>
      <c r="CB310" s="103"/>
      <c r="CC310" s="103"/>
      <c r="CD310" s="103"/>
      <c r="CE310" s="103"/>
      <c r="CF310" s="103"/>
      <c r="CG310" s="103"/>
      <c r="CH310" s="103"/>
      <c r="CI310" s="103"/>
      <c r="CJ310" s="103"/>
      <c r="CK310" s="103"/>
      <c r="CL310" s="103"/>
      <c r="CP310" s="93"/>
      <c r="CQ310" s="93"/>
      <c r="CV310" s="93"/>
      <c r="DA310" s="93"/>
      <c r="DF310" s="131"/>
      <c r="DG310" s="254">
        <f t="shared" si="258"/>
        <v>380</v>
      </c>
      <c r="DH310" s="254" t="str">
        <f t="shared" si="259"/>
        <v>Thin/Burn</v>
      </c>
      <c r="DI310" s="254">
        <f t="shared" si="260"/>
        <v>104</v>
      </c>
      <c r="DJ310" s="254">
        <f t="shared" si="261"/>
        <v>324</v>
      </c>
      <c r="DK310" s="121">
        <f t="shared" si="262"/>
        <v>0</v>
      </c>
      <c r="DL310" s="121">
        <f t="shared" si="263"/>
        <v>5.8574669443101754</v>
      </c>
      <c r="DM310" s="121">
        <f t="shared" si="264"/>
        <v>14.00961415868489</v>
      </c>
      <c r="DN310" s="121">
        <f t="shared" si="265"/>
        <v>0.35691839423446253</v>
      </c>
      <c r="DO310" s="121">
        <f t="shared" si="266"/>
        <v>2.0141388756553225</v>
      </c>
      <c r="DP310" s="121">
        <f t="shared" si="267"/>
        <v>0</v>
      </c>
      <c r="DQ310" s="121">
        <f t="shared" si="268"/>
        <v>16.727220705945491</v>
      </c>
      <c r="DR310" s="121">
        <f t="shared" si="269"/>
        <v>0</v>
      </c>
      <c r="DS310" s="121">
        <f t="shared" si="270"/>
        <v>0</v>
      </c>
      <c r="DT310" s="121">
        <f t="shared" si="271"/>
        <v>0</v>
      </c>
      <c r="DU310" s="121">
        <f t="shared" si="272"/>
        <v>0</v>
      </c>
      <c r="DV310" s="122">
        <f t="shared" si="273"/>
        <v>1</v>
      </c>
      <c r="DW310" s="157"/>
      <c r="DX310" s="157">
        <f t="shared" si="274"/>
        <v>380</v>
      </c>
      <c r="DY310" s="157">
        <f t="shared" si="235"/>
        <v>103</v>
      </c>
      <c r="DZ310" s="238" t="e">
        <f>#REF!</f>
        <v>#REF!</v>
      </c>
      <c r="EN310" s="50">
        <f t="shared" si="275"/>
        <v>0.14532012195121952</v>
      </c>
      <c r="EO310" s="50">
        <f t="shared" si="276"/>
        <v>1.1128048780487805</v>
      </c>
      <c r="EP310" s="55">
        <f t="shared" si="277"/>
        <v>0</v>
      </c>
      <c r="EQ310" s="50">
        <f>4.656*AR310*(((BL310/2.54)^2)+((BM310/2.54)^2)+((BN310/2.54)^2)+((BO310)/2.54^2)+((BP310/2.54)^2)+((BQ310/2.54)^2)+((BR310/2.54)^2)+((BS310/2.54)^2)+((BT310/2.54)^2)+((BU310/2.54)^2)+((BV310/2.54)^2)+((BW310/2.54)^2)+((BX310/2.54)^2)+((BY310/2.54)^2)+((BZ310/2.54)^2))/(BI310*3.28)</f>
        <v>7.029111835042146</v>
      </c>
      <c r="ER310" s="50">
        <f>3.492*AR310*((CA310/2.54)^2 + (CB310/2.54)^2 + (CC310/2.54)^2 + (CD310/2.54)^2 + (CE310/2.54)^2 + (CF310/2.54)^2 + (CG310/2.54)^2 +(CH310/2.54)^2 +(CI310/2.54)^2 + (CJ310/2.54)^2 +(CK310/2.54)^2 + (CL310/2.54)^2 +(CM310/2.54)^2 + (CN310/2.54)^2 + (CO310/2.54)^2)/(BI310*3.28)</f>
        <v>0</v>
      </c>
      <c r="ES310" s="50">
        <f t="shared" si="236"/>
        <v>0</v>
      </c>
      <c r="ET310" s="50">
        <f t="shared" si="237"/>
        <v>0</v>
      </c>
      <c r="EU310" s="50">
        <f t="shared" si="238"/>
        <v>0</v>
      </c>
      <c r="EV310" s="56">
        <f t="shared" si="278"/>
        <v>1.2581249999999999</v>
      </c>
      <c r="EW310" s="56">
        <f t="shared" si="279"/>
        <v>7.029111835042146</v>
      </c>
      <c r="EX310" s="56">
        <f t="shared" si="283"/>
        <v>0</v>
      </c>
      <c r="EY310" s="56">
        <f t="shared" si="284"/>
        <v>2.6358601249395792</v>
      </c>
      <c r="EZ310" s="56">
        <f t="shared" si="280"/>
        <v>8.2872368350421457</v>
      </c>
      <c r="FA310" s="56"/>
      <c r="FB310" s="56"/>
      <c r="FC310" s="56"/>
      <c r="FD310" s="54"/>
    </row>
    <row r="311" spans="1:160" ht="18" customHeight="1">
      <c r="A311" s="6"/>
      <c r="B311">
        <v>380</v>
      </c>
      <c r="C311" s="57" t="s">
        <v>390</v>
      </c>
      <c r="D311">
        <v>107</v>
      </c>
      <c r="E311" s="171">
        <v>2009</v>
      </c>
      <c r="F311">
        <v>103</v>
      </c>
      <c r="G311" s="144">
        <v>9.8186191950000001</v>
      </c>
      <c r="H311" s="144"/>
      <c r="I311" s="144"/>
      <c r="J311" s="144">
        <v>14.793480240000001</v>
      </c>
      <c r="K311" s="144"/>
      <c r="L311" s="144">
        <v>11.74793466</v>
      </c>
      <c r="M311" s="144">
        <v>7.7931315000000003</v>
      </c>
      <c r="N311" s="83"/>
      <c r="O311" s="83"/>
      <c r="P311" s="83"/>
      <c r="Q311" s="230">
        <f t="shared" si="234"/>
        <v>44.153165595000004</v>
      </c>
      <c r="R311" s="52">
        <f t="shared" si="239"/>
        <v>0.62930686971165961</v>
      </c>
      <c r="S311" s="52">
        <f t="shared" si="240"/>
        <v>1.4651241292179424</v>
      </c>
      <c r="T311" s="52">
        <f t="shared" si="241"/>
        <v>1.3791522646225793</v>
      </c>
      <c r="U311" s="52">
        <f t="shared" si="242"/>
        <v>9.5140608094376425E-2</v>
      </c>
      <c r="V311" s="52">
        <f t="shared" si="243"/>
        <v>1.373150406657722</v>
      </c>
      <c r="W311" s="52">
        <f t="shared" si="244"/>
        <v>13.116878387795243</v>
      </c>
      <c r="X311" s="52">
        <f t="shared" si="245"/>
        <v>133.55853253684245</v>
      </c>
      <c r="Y311" s="52">
        <f t="shared" si="246"/>
        <v>1.0333504914179188</v>
      </c>
      <c r="Z311" s="52">
        <f t="shared" si="247"/>
        <v>1.0267009828358378</v>
      </c>
      <c r="AA311" s="52">
        <f t="shared" si="248"/>
        <v>1.0260112144944382</v>
      </c>
      <c r="AB311" s="52">
        <f t="shared" si="249"/>
        <v>1.026448174209331</v>
      </c>
      <c r="AC311" s="52">
        <f t="shared" si="250"/>
        <v>0.57755312076282384</v>
      </c>
      <c r="AD311" s="52">
        <f t="shared" si="251"/>
        <v>0.58067258505703512</v>
      </c>
      <c r="AE311" s="52">
        <f t="shared" si="252"/>
        <v>0.55150890048770462</v>
      </c>
      <c r="AF311" s="52">
        <f t="shared" si="253"/>
        <v>0.39131290698568988</v>
      </c>
      <c r="AG311" s="52">
        <f t="shared" si="254"/>
        <v>0.36</v>
      </c>
      <c r="AH311" s="52">
        <f t="shared" si="255"/>
        <v>0.37565645349284493</v>
      </c>
      <c r="AI311" s="64" t="s">
        <v>152</v>
      </c>
      <c r="AL311" s="45">
        <f t="shared" si="256"/>
        <v>103</v>
      </c>
      <c r="AM311" s="65"/>
      <c r="AN311" s="145" t="e">
        <f>#REF!</f>
        <v>#REF!</v>
      </c>
      <c r="AO311" s="149"/>
      <c r="AP311" s="183"/>
      <c r="AQ311" s="149"/>
      <c r="AR311" s="147">
        <f t="shared" si="257"/>
        <v>1</v>
      </c>
      <c r="AS311">
        <v>0</v>
      </c>
      <c r="AT311">
        <v>3</v>
      </c>
      <c r="AU311">
        <v>3</v>
      </c>
      <c r="AV311">
        <v>0</v>
      </c>
      <c r="AW311">
        <v>1</v>
      </c>
      <c r="AX311">
        <v>1</v>
      </c>
      <c r="AY311" s="229"/>
      <c r="AZ311" s="229"/>
      <c r="BA311" s="229"/>
      <c r="BC311">
        <v>14</v>
      </c>
      <c r="BD311">
        <v>3</v>
      </c>
      <c r="BE311">
        <v>0</v>
      </c>
      <c r="BF311" s="57">
        <v>2</v>
      </c>
      <c r="BG311" s="57">
        <v>2</v>
      </c>
      <c r="BH311" s="57">
        <v>3</v>
      </c>
      <c r="BI311" s="57">
        <v>11.3</v>
      </c>
      <c r="BJ311" s="189">
        <f t="shared" si="281"/>
        <v>107</v>
      </c>
      <c r="BK311" s="173">
        <f t="shared" si="282"/>
        <v>103</v>
      </c>
      <c r="BL311" s="173">
        <v>23</v>
      </c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104"/>
      <c r="CB311" s="103"/>
      <c r="CC311" s="103"/>
      <c r="CD311" s="103"/>
      <c r="CE311" s="103"/>
      <c r="CF311" s="103"/>
      <c r="CG311" s="103"/>
      <c r="CH311" s="103"/>
      <c r="CI311" s="103"/>
      <c r="CJ311" s="103"/>
      <c r="CK311" s="103"/>
      <c r="CL311" s="103"/>
      <c r="CP311" s="93"/>
      <c r="CQ311" s="93"/>
      <c r="CV311" s="93"/>
      <c r="DA311" s="93"/>
      <c r="DF311" s="131"/>
      <c r="DG311" s="254">
        <f t="shared" si="258"/>
        <v>380</v>
      </c>
      <c r="DH311" s="254" t="str">
        <f t="shared" si="259"/>
        <v>Thin/Burn</v>
      </c>
      <c r="DI311" s="254">
        <f t="shared" si="260"/>
        <v>107</v>
      </c>
      <c r="DJ311" s="254">
        <f t="shared" si="261"/>
        <v>103</v>
      </c>
      <c r="DK311" s="121">
        <f t="shared" si="262"/>
        <v>0</v>
      </c>
      <c r="DL311" s="121">
        <f t="shared" si="263"/>
        <v>12.586137394233193</v>
      </c>
      <c r="DM311" s="121">
        <f t="shared" si="264"/>
        <v>27.583045292451587</v>
      </c>
      <c r="DN311" s="121">
        <f t="shared" si="265"/>
        <v>0.4904770689560034</v>
      </c>
      <c r="DO311" s="121">
        <f t="shared" si="266"/>
        <v>1.5153042063761133</v>
      </c>
      <c r="DP311" s="121">
        <f t="shared" si="267"/>
        <v>0</v>
      </c>
      <c r="DQ311" s="121">
        <f t="shared" si="268"/>
        <v>23.203504760806705</v>
      </c>
      <c r="DR311" s="121">
        <f t="shared" si="269"/>
        <v>0</v>
      </c>
      <c r="DS311" s="121">
        <f t="shared" si="270"/>
        <v>0</v>
      </c>
      <c r="DT311" s="121">
        <f t="shared" si="271"/>
        <v>0</v>
      </c>
      <c r="DU311" s="121">
        <f t="shared" si="272"/>
        <v>0</v>
      </c>
      <c r="DV311" s="122">
        <f t="shared" si="273"/>
        <v>2</v>
      </c>
      <c r="DW311" s="157"/>
      <c r="DX311" s="157">
        <f t="shared" si="274"/>
        <v>380</v>
      </c>
      <c r="DY311" s="157">
        <f t="shared" si="235"/>
        <v>328</v>
      </c>
      <c r="DZ311" s="238" t="e">
        <f>#REF!</f>
        <v>#REF!</v>
      </c>
      <c r="EN311" s="50">
        <f t="shared" si="275"/>
        <v>0.20344817073170732</v>
      </c>
      <c r="EO311" s="50">
        <f t="shared" si="276"/>
        <v>0.83460365853658536</v>
      </c>
      <c r="EP311" s="55">
        <f t="shared" si="277"/>
        <v>0</v>
      </c>
      <c r="EQ311" s="50">
        <f>4.656*AR311*(((BL311/2.54)^2)+((BM311/2.54)^2)+((BN311/2.54)^2)+((BO311)/2.54^2)+((BP311/2.54)^2)+((BQ311/2.54)^2)+((BR311/2.54)^2)+((BS311/2.54)^2)+((BT311/2.54)^2)+((BU311/2.54)^2)+((BV311/2.54)^2)+((BW311/2.54)^2)+((BX311/2.54)^2)+((BY311/2.54)^2)+((BZ311/2.54)^2))/(BI311*3.28)</f>
        <v>10.300277453565915</v>
      </c>
      <c r="ER311" s="50">
        <f>3.492*AR311*((CA311/2.54)^2 + (CB311/2.54)^2 + (CC311/2.54)^2 + (CD311/2.54)^2 + (CE311/2.54)^2 + (CF311/2.54)^2 + (CG311/2.54)^2 +(CH311/2.54)^2 +(CI311/2.54)^2 + (CJ311/2.54)^2 +(CK311/2.54)^2 + (CL311/2.54)^2 +(CM311/2.54)^2 + (CN311/2.54)^2 + (CO311/2.54)^2)/(BI311*3.28)</f>
        <v>0</v>
      </c>
      <c r="ES311" s="50">
        <f t="shared" si="236"/>
        <v>0</v>
      </c>
      <c r="ET311" s="50">
        <f t="shared" si="237"/>
        <v>0</v>
      </c>
      <c r="EU311" s="50">
        <f t="shared" si="238"/>
        <v>0</v>
      </c>
      <c r="EV311" s="56">
        <f t="shared" si="278"/>
        <v>1.0380518292682928</v>
      </c>
      <c r="EW311" s="56">
        <f t="shared" si="279"/>
        <v>10.300277453565915</v>
      </c>
      <c r="EX311" s="56">
        <f t="shared" si="283"/>
        <v>0</v>
      </c>
      <c r="EY311" s="56">
        <f t="shared" si="284"/>
        <v>5.6637618274049366</v>
      </c>
      <c r="EZ311" s="56">
        <f t="shared" si="280"/>
        <v>11.338329282834207</v>
      </c>
      <c r="FA311" s="56"/>
      <c r="FB311" s="56"/>
      <c r="FC311" s="56"/>
      <c r="FD311" s="54"/>
    </row>
    <row r="312" spans="1:160" ht="18" customHeight="1">
      <c r="A312" s="6"/>
      <c r="B312">
        <v>380</v>
      </c>
      <c r="C312" s="57" t="s">
        <v>390</v>
      </c>
      <c r="D312">
        <v>107</v>
      </c>
      <c r="E312" s="171">
        <v>2009</v>
      </c>
      <c r="F312">
        <v>328</v>
      </c>
      <c r="G312" s="144">
        <v>9.8186191950000001</v>
      </c>
      <c r="H312" s="144"/>
      <c r="I312" s="144"/>
      <c r="J312" s="144">
        <v>14.793480240000001</v>
      </c>
      <c r="K312" s="144"/>
      <c r="L312" s="144">
        <v>11.74793466</v>
      </c>
      <c r="M312" s="144">
        <v>7.7931315000000003</v>
      </c>
      <c r="N312" s="83"/>
      <c r="O312" s="83"/>
      <c r="P312" s="83"/>
      <c r="Q312" s="230">
        <f t="shared" si="234"/>
        <v>44.153165595000004</v>
      </c>
      <c r="R312" s="52">
        <f t="shared" si="239"/>
        <v>0.62930686971165961</v>
      </c>
      <c r="S312" s="52">
        <f t="shared" si="240"/>
        <v>1.4651241292179424</v>
      </c>
      <c r="T312" s="52">
        <f t="shared" si="241"/>
        <v>1.3791522646225793</v>
      </c>
      <c r="U312" s="52">
        <f t="shared" si="242"/>
        <v>9.5140608094376425E-2</v>
      </c>
      <c r="V312" s="52">
        <f t="shared" si="243"/>
        <v>1.373150406657722</v>
      </c>
      <c r="W312" s="52">
        <f t="shared" si="244"/>
        <v>13.116878387795243</v>
      </c>
      <c r="X312" s="52">
        <f t="shared" si="245"/>
        <v>133.55853253684245</v>
      </c>
      <c r="Y312" s="52">
        <f t="shared" si="246"/>
        <v>1.0333504914179188</v>
      </c>
      <c r="Z312" s="52">
        <f t="shared" si="247"/>
        <v>1.0267009828358378</v>
      </c>
      <c r="AA312" s="52">
        <f t="shared" si="248"/>
        <v>1.0260112144944382</v>
      </c>
      <c r="AB312" s="52">
        <f t="shared" si="249"/>
        <v>1.026448174209331</v>
      </c>
      <c r="AC312" s="52">
        <f t="shared" si="250"/>
        <v>0.57755312076282384</v>
      </c>
      <c r="AD312" s="52">
        <f t="shared" si="251"/>
        <v>0.58067258505703512</v>
      </c>
      <c r="AE312" s="52">
        <f t="shared" si="252"/>
        <v>0.55150890048770462</v>
      </c>
      <c r="AF312" s="52">
        <f t="shared" si="253"/>
        <v>0.39131290698568988</v>
      </c>
      <c r="AG312" s="52">
        <f t="shared" si="254"/>
        <v>0.36</v>
      </c>
      <c r="AH312" s="52">
        <f t="shared" si="255"/>
        <v>0.37565645349284493</v>
      </c>
      <c r="AI312" s="64" t="s">
        <v>152</v>
      </c>
      <c r="AL312" s="45">
        <f t="shared" si="256"/>
        <v>328</v>
      </c>
      <c r="AM312" s="65"/>
      <c r="AN312" s="145" t="e">
        <f>#REF!</f>
        <v>#REF!</v>
      </c>
      <c r="AO312" s="149"/>
      <c r="AP312" s="183"/>
      <c r="AQ312" s="149"/>
      <c r="AR312" s="147">
        <f t="shared" si="257"/>
        <v>1</v>
      </c>
      <c r="AS312">
        <v>1</v>
      </c>
      <c r="AT312">
        <v>5</v>
      </c>
      <c r="AU312">
        <v>5</v>
      </c>
      <c r="AV312">
        <v>1</v>
      </c>
      <c r="AW312">
        <v>0</v>
      </c>
      <c r="AX312">
        <v>2</v>
      </c>
      <c r="AY312" s="229"/>
      <c r="AZ312" s="229"/>
      <c r="BA312" s="229"/>
      <c r="BC312">
        <v>17</v>
      </c>
      <c r="BD312">
        <v>9</v>
      </c>
      <c r="BE312">
        <v>1</v>
      </c>
      <c r="BF312" s="57">
        <v>2</v>
      </c>
      <c r="BG312" s="57">
        <v>2</v>
      </c>
      <c r="BH312" s="57">
        <v>3</v>
      </c>
      <c r="BI312" s="57">
        <v>11.3</v>
      </c>
      <c r="BJ312" s="189">
        <f t="shared" si="281"/>
        <v>107</v>
      </c>
      <c r="BK312" s="173">
        <f t="shared" si="282"/>
        <v>328</v>
      </c>
      <c r="BL312" s="173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104"/>
      <c r="CB312" s="103"/>
      <c r="CC312" s="103"/>
      <c r="CD312" s="103"/>
      <c r="CE312" s="103"/>
      <c r="CF312" s="103"/>
      <c r="CG312" s="103"/>
      <c r="CH312" s="103"/>
      <c r="CI312" s="103"/>
      <c r="CJ312" s="103"/>
      <c r="CK312" s="103"/>
      <c r="CL312" s="103"/>
      <c r="CP312" s="93"/>
      <c r="CQ312" s="93"/>
      <c r="CV312" s="93"/>
      <c r="DA312" s="93"/>
      <c r="DF312" s="131"/>
      <c r="DG312" s="254">
        <f t="shared" si="258"/>
        <v>380</v>
      </c>
      <c r="DH312" s="254" t="str">
        <f t="shared" si="259"/>
        <v>Thin/Burn</v>
      </c>
      <c r="DI312" s="254">
        <f t="shared" si="260"/>
        <v>107</v>
      </c>
      <c r="DJ312" s="254">
        <f t="shared" si="261"/>
        <v>328</v>
      </c>
      <c r="DK312" s="121">
        <f t="shared" si="262"/>
        <v>14.651241292179424</v>
      </c>
      <c r="DL312" s="121">
        <f t="shared" si="263"/>
        <v>15.73267174279149</v>
      </c>
      <c r="DM312" s="121">
        <f t="shared" si="264"/>
        <v>48.27032926179028</v>
      </c>
      <c r="DN312" s="121">
        <f t="shared" si="265"/>
        <v>0.59557929801800413</v>
      </c>
      <c r="DO312" s="121">
        <f t="shared" si="266"/>
        <v>4.5459126191283392</v>
      </c>
      <c r="DP312" s="121">
        <f t="shared" si="267"/>
        <v>3.0530156490351281</v>
      </c>
      <c r="DQ312" s="121">
        <f t="shared" si="268"/>
        <v>0</v>
      </c>
      <c r="DR312" s="121">
        <f t="shared" si="269"/>
        <v>0</v>
      </c>
      <c r="DS312" s="121">
        <f t="shared" si="270"/>
        <v>0</v>
      </c>
      <c r="DT312" s="121">
        <f t="shared" si="271"/>
        <v>0</v>
      </c>
      <c r="DU312" s="121">
        <f t="shared" si="272"/>
        <v>0</v>
      </c>
      <c r="DV312" s="122">
        <f t="shared" si="273"/>
        <v>3.5</v>
      </c>
      <c r="DW312" s="157"/>
      <c r="DX312" s="157">
        <f t="shared" si="274"/>
        <v>380</v>
      </c>
      <c r="DY312" s="157">
        <f t="shared" si="235"/>
        <v>129</v>
      </c>
      <c r="DZ312" s="238" t="e">
        <f>#REF!</f>
        <v>#REF!</v>
      </c>
      <c r="EN312" s="50"/>
      <c r="EO312" s="50"/>
      <c r="EP312" s="55"/>
      <c r="EQ312" s="50"/>
      <c r="ER312" s="50"/>
      <c r="ES312" s="50">
        <f t="shared" si="236"/>
        <v>0</v>
      </c>
      <c r="ET312" s="50">
        <f t="shared" si="237"/>
        <v>0</v>
      </c>
      <c r="EU312" s="50">
        <f t="shared" si="238"/>
        <v>0</v>
      </c>
      <c r="EV312" s="56"/>
      <c r="EW312" s="56"/>
      <c r="EX312" s="56">
        <f t="shared" si="283"/>
        <v>6.593058581480741</v>
      </c>
      <c r="EY312" s="56">
        <f t="shared" si="284"/>
        <v>7.0797022842561708</v>
      </c>
      <c r="EZ312" s="56"/>
      <c r="FA312" s="56"/>
      <c r="FB312" s="56"/>
      <c r="FC312" s="56"/>
      <c r="FD312" s="54"/>
    </row>
    <row r="313" spans="1:160" ht="18" customHeight="1">
      <c r="A313" s="6"/>
      <c r="B313">
        <v>380</v>
      </c>
      <c r="C313" s="57" t="s">
        <v>390</v>
      </c>
      <c r="D313">
        <v>110</v>
      </c>
      <c r="E313" s="171">
        <v>2009</v>
      </c>
      <c r="F313">
        <v>129</v>
      </c>
      <c r="G313" s="144"/>
      <c r="H313" s="144">
        <v>5.6277247949999998</v>
      </c>
      <c r="I313" s="144"/>
      <c r="J313" s="144">
        <v>20.075864655</v>
      </c>
      <c r="K313" s="144">
        <v>25.676061179999998</v>
      </c>
      <c r="L313" s="144"/>
      <c r="M313" s="144"/>
      <c r="N313" s="83"/>
      <c r="O313" s="83"/>
      <c r="P313" s="83"/>
      <c r="Q313" s="230">
        <f t="shared" si="234"/>
        <v>51.37965063</v>
      </c>
      <c r="R313" s="52">
        <f t="shared" si="239"/>
        <v>0.39647277335369457</v>
      </c>
      <c r="S313" s="52">
        <f t="shared" si="240"/>
        <v>1.4295578689956732</v>
      </c>
      <c r="T313" s="52">
        <f t="shared" si="241"/>
        <v>1.2630159951053563</v>
      </c>
      <c r="U313" s="52">
        <f t="shared" si="242"/>
        <v>0.17168456681563074</v>
      </c>
      <c r="V313" s="52">
        <f t="shared" si="243"/>
        <v>1.4847808110708827</v>
      </c>
      <c r="W313" s="52">
        <f t="shared" si="244"/>
        <v>17.269900632008245</v>
      </c>
      <c r="X313" s="52">
        <f t="shared" si="245"/>
        <v>125.25348534702366</v>
      </c>
      <c r="Y313" s="52">
        <f t="shared" si="246"/>
        <v>1.0278147143504621</v>
      </c>
      <c r="Z313" s="52">
        <f t="shared" si="247"/>
        <v>1.0328120354426007</v>
      </c>
      <c r="AA313" s="52">
        <f t="shared" si="248"/>
        <v>1.0250026789078617</v>
      </c>
      <c r="AB313" s="52">
        <f t="shared" si="249"/>
        <v>1.0232913230136145</v>
      </c>
      <c r="AC313" s="52">
        <f t="shared" si="250"/>
        <v>0.57001071563144645</v>
      </c>
      <c r="AD313" s="52">
        <f t="shared" si="251"/>
        <v>0.56953142806043244</v>
      </c>
      <c r="AE313" s="52">
        <f t="shared" si="252"/>
        <v>0.50329668082933787</v>
      </c>
      <c r="AF313" s="52">
        <f t="shared" si="253"/>
        <v>0.41281739325832389</v>
      </c>
      <c r="AG313" s="52">
        <f t="shared" si="254"/>
        <v>0.36</v>
      </c>
      <c r="AH313" s="52">
        <f t="shared" si="255"/>
        <v>0.38640869662916194</v>
      </c>
      <c r="AI313" s="64" t="s">
        <v>152</v>
      </c>
      <c r="AL313" s="45">
        <f t="shared" si="256"/>
        <v>129</v>
      </c>
      <c r="AM313" s="65"/>
      <c r="AN313" s="145" t="e">
        <f>#REF!</f>
        <v>#REF!</v>
      </c>
      <c r="AO313" s="149"/>
      <c r="AP313" s="183"/>
      <c r="AQ313" s="149"/>
      <c r="AR313" s="147">
        <f t="shared" si="257"/>
        <v>1</v>
      </c>
      <c r="AS313">
        <v>0</v>
      </c>
      <c r="AT313">
        <v>4</v>
      </c>
      <c r="AU313">
        <v>4</v>
      </c>
      <c r="AV313">
        <v>2</v>
      </c>
      <c r="AW313">
        <v>2</v>
      </c>
      <c r="AX313">
        <v>7</v>
      </c>
      <c r="AY313" s="229"/>
      <c r="AZ313" s="229"/>
      <c r="BA313" s="229"/>
      <c r="BC313">
        <v>20</v>
      </c>
      <c r="BD313">
        <v>5</v>
      </c>
      <c r="BE313">
        <v>1</v>
      </c>
      <c r="BF313" s="57">
        <v>2</v>
      </c>
      <c r="BG313" s="57">
        <v>2</v>
      </c>
      <c r="BH313" s="57">
        <v>3</v>
      </c>
      <c r="BI313" s="57">
        <v>11.3</v>
      </c>
      <c r="BJ313" s="189">
        <f t="shared" si="281"/>
        <v>110</v>
      </c>
      <c r="BK313" s="173">
        <f t="shared" si="282"/>
        <v>129</v>
      </c>
      <c r="BL313" s="173">
        <v>8</v>
      </c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104"/>
      <c r="CB313" s="103"/>
      <c r="CC313" s="103"/>
      <c r="CD313" s="103"/>
      <c r="CE313" s="103"/>
      <c r="CF313" s="103"/>
      <c r="CG313" s="103"/>
      <c r="CH313" s="103"/>
      <c r="CI313" s="103"/>
      <c r="CJ313" s="103"/>
      <c r="CK313" s="103"/>
      <c r="CL313" s="103"/>
      <c r="CP313" s="93"/>
      <c r="CQ313" s="93"/>
      <c r="CV313" s="93"/>
      <c r="DA313" s="93"/>
      <c r="DF313" s="131"/>
      <c r="DG313" s="254">
        <f t="shared" si="258"/>
        <v>380</v>
      </c>
      <c r="DH313" s="254" t="str">
        <f t="shared" si="259"/>
        <v>Thin/Burn</v>
      </c>
      <c r="DI313" s="254">
        <f t="shared" si="260"/>
        <v>110</v>
      </c>
      <c r="DJ313" s="254">
        <f t="shared" si="261"/>
        <v>129</v>
      </c>
      <c r="DK313" s="121">
        <f t="shared" si="262"/>
        <v>14.295578689956731</v>
      </c>
      <c r="DL313" s="121">
        <f t="shared" si="263"/>
        <v>11.894183200610836</v>
      </c>
      <c r="DM313" s="121">
        <f t="shared" si="264"/>
        <v>50.520639804214255</v>
      </c>
      <c r="DN313" s="121">
        <f t="shared" si="265"/>
        <v>1.2412071468842933</v>
      </c>
      <c r="DO313" s="121">
        <f t="shared" si="266"/>
        <v>2.6943654394699483</v>
      </c>
      <c r="DP313" s="121">
        <f t="shared" si="267"/>
        <v>3.6646525962537488</v>
      </c>
      <c r="DQ313" s="121">
        <f t="shared" si="268"/>
        <v>2.9523916535717483</v>
      </c>
      <c r="DR313" s="121">
        <f t="shared" si="269"/>
        <v>0</v>
      </c>
      <c r="DS313" s="121">
        <f t="shared" si="270"/>
        <v>0</v>
      </c>
      <c r="DT313" s="121">
        <f t="shared" si="271"/>
        <v>0</v>
      </c>
      <c r="DU313" s="121">
        <f t="shared" si="272"/>
        <v>0</v>
      </c>
      <c r="DV313" s="122">
        <f t="shared" si="273"/>
        <v>5.5</v>
      </c>
      <c r="DW313" s="157"/>
      <c r="DX313" s="157">
        <f t="shared" si="274"/>
        <v>380</v>
      </c>
      <c r="DY313" s="157">
        <f t="shared" si="235"/>
        <v>200</v>
      </c>
      <c r="DZ313" s="238" t="e">
        <f>#REF!</f>
        <v>#REF!</v>
      </c>
      <c r="EN313" s="50">
        <f t="shared" si="275"/>
        <v>0.29064024390243903</v>
      </c>
      <c r="EO313" s="50">
        <f t="shared" si="276"/>
        <v>1.3910060975609757</v>
      </c>
      <c r="EP313" s="55">
        <f t="shared" si="277"/>
        <v>1.475609756097561</v>
      </c>
      <c r="EQ313" s="50">
        <f>4.656*AR313*(((BL313/2.54)^2)+((BM313/2.54)^2)+((BN313/2.54)^2)+((BO313)/2.54^2)+((BP313/2.54)^2)+((BQ313/2.54)^2)+((BR313/2.54)^2)+((BS313/2.54)^2)+((BT313/2.54)^2)+((BU313/2.54)^2)+((BV313/2.54)^2)+((BW313/2.54)^2)+((BX313/2.54)^2)+((BY313/2.54)^2)+((BZ313/2.54)^2))/(BI313*3.28)</f>
        <v>1.2461583308661974</v>
      </c>
      <c r="ER313" s="50">
        <f>3.492*AR313*((CA313/2.54)^2 + (CB313/2.54)^2 + (CC313/2.54)^2 + (CD313/2.54)^2 + (CE313/2.54)^2 + (CF313/2.54)^2 + (CG313/2.54)^2 +(CH313/2.54)^2 +(CI313/2.54)^2 + (CJ313/2.54)^2 +(CK313/2.54)^2 + (CL313/2.54)^2 +(CM313/2.54)^2 + (CN313/2.54)^2 + (CO313/2.54)^2)/(BI313*3.28)</f>
        <v>0</v>
      </c>
      <c r="ES313" s="50">
        <f t="shared" si="236"/>
        <v>0</v>
      </c>
      <c r="ET313" s="50">
        <f t="shared" si="237"/>
        <v>0</v>
      </c>
      <c r="EU313" s="50">
        <f t="shared" si="238"/>
        <v>0</v>
      </c>
      <c r="EV313" s="56">
        <f t="shared" si="278"/>
        <v>3.1572560975609756</v>
      </c>
      <c r="EW313" s="56">
        <f t="shared" si="279"/>
        <v>1.2461583308661974</v>
      </c>
      <c r="EX313" s="56">
        <f t="shared" si="283"/>
        <v>6.433010410480529</v>
      </c>
      <c r="EY313" s="56">
        <f t="shared" si="284"/>
        <v>5.3523824402748765</v>
      </c>
      <c r="EZ313" s="56">
        <f t="shared" si="280"/>
        <v>4.4034144284271726</v>
      </c>
      <c r="FA313" s="56"/>
      <c r="FB313" s="56"/>
      <c r="FC313" s="56"/>
      <c r="FD313" s="54"/>
    </row>
    <row r="314" spans="1:160" ht="18" customHeight="1">
      <c r="A314" s="6"/>
      <c r="B314">
        <v>380</v>
      </c>
      <c r="C314" s="57" t="s">
        <v>390</v>
      </c>
      <c r="D314">
        <v>110</v>
      </c>
      <c r="E314" s="171">
        <v>2009</v>
      </c>
      <c r="F314">
        <v>200</v>
      </c>
      <c r="G314" s="144"/>
      <c r="H314" s="144">
        <v>5.6277247949999998</v>
      </c>
      <c r="I314" s="144"/>
      <c r="J314" s="144">
        <v>20.075864655</v>
      </c>
      <c r="K314" s="144">
        <v>25.676061179999998</v>
      </c>
      <c r="L314" s="144"/>
      <c r="M314" s="144"/>
      <c r="N314" s="83"/>
      <c r="O314" s="83"/>
      <c r="P314" s="83"/>
      <c r="Q314" s="230">
        <f t="shared" si="234"/>
        <v>51.37965063</v>
      </c>
      <c r="R314" s="52">
        <f t="shared" si="239"/>
        <v>0.39647277335369457</v>
      </c>
      <c r="S314" s="52">
        <f t="shared" si="240"/>
        <v>1.4295578689956732</v>
      </c>
      <c r="T314" s="52">
        <f t="shared" si="241"/>
        <v>1.2630159951053563</v>
      </c>
      <c r="U314" s="52">
        <f t="shared" si="242"/>
        <v>0.17168456681563074</v>
      </c>
      <c r="V314" s="52">
        <f t="shared" si="243"/>
        <v>1.4847808110708827</v>
      </c>
      <c r="W314" s="52">
        <f t="shared" si="244"/>
        <v>17.269900632008245</v>
      </c>
      <c r="X314" s="52">
        <f t="shared" si="245"/>
        <v>125.25348534702366</v>
      </c>
      <c r="Y314" s="52">
        <f t="shared" si="246"/>
        <v>1.0278147143504621</v>
      </c>
      <c r="Z314" s="52">
        <f t="shared" si="247"/>
        <v>1.0328120354426007</v>
      </c>
      <c r="AA314" s="52">
        <f t="shared" si="248"/>
        <v>1.0250026789078617</v>
      </c>
      <c r="AB314" s="52">
        <f t="shared" si="249"/>
        <v>1.0232913230136145</v>
      </c>
      <c r="AC314" s="52">
        <f t="shared" si="250"/>
        <v>0.57001071563144645</v>
      </c>
      <c r="AD314" s="52">
        <f t="shared" si="251"/>
        <v>0.56953142806043244</v>
      </c>
      <c r="AE314" s="52">
        <f t="shared" si="252"/>
        <v>0.50329668082933787</v>
      </c>
      <c r="AF314" s="52">
        <f t="shared" si="253"/>
        <v>0.41281739325832389</v>
      </c>
      <c r="AG314" s="52">
        <f t="shared" si="254"/>
        <v>0.36</v>
      </c>
      <c r="AH314" s="52">
        <f t="shared" si="255"/>
        <v>0.38640869662916194</v>
      </c>
      <c r="AI314" s="64" t="s">
        <v>152</v>
      </c>
      <c r="AL314" s="45">
        <f t="shared" si="256"/>
        <v>200</v>
      </c>
      <c r="AM314" s="65"/>
      <c r="AN314" s="145" t="e">
        <f>#REF!</f>
        <v>#REF!</v>
      </c>
      <c r="AO314" s="149"/>
      <c r="AP314" s="183"/>
      <c r="AQ314" s="149"/>
      <c r="AR314" s="147">
        <f t="shared" si="257"/>
        <v>1</v>
      </c>
      <c r="AS314">
        <v>2</v>
      </c>
      <c r="AT314">
        <v>9</v>
      </c>
      <c r="AU314">
        <v>15</v>
      </c>
      <c r="AV314">
        <v>0</v>
      </c>
      <c r="AW314">
        <v>1</v>
      </c>
      <c r="AX314">
        <v>1</v>
      </c>
      <c r="AY314" s="229"/>
      <c r="AZ314" s="229"/>
      <c r="BA314" s="229"/>
      <c r="BC314">
        <v>26</v>
      </c>
      <c r="BD314">
        <v>6</v>
      </c>
      <c r="BE314">
        <v>3</v>
      </c>
      <c r="BF314" s="57">
        <v>2</v>
      </c>
      <c r="BG314" s="57">
        <v>2</v>
      </c>
      <c r="BH314" s="57">
        <v>3</v>
      </c>
      <c r="BI314" s="57">
        <v>11.3</v>
      </c>
      <c r="BJ314" s="189">
        <f t="shared" si="281"/>
        <v>110</v>
      </c>
      <c r="BK314" s="173">
        <f t="shared" si="282"/>
        <v>200</v>
      </c>
      <c r="BL314" s="173">
        <v>16</v>
      </c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104"/>
      <c r="CB314" s="103"/>
      <c r="CC314" s="103"/>
      <c r="CD314" s="103"/>
      <c r="CE314" s="103"/>
      <c r="CF314" s="103"/>
      <c r="CG314" s="103"/>
      <c r="CH314" s="103"/>
      <c r="CI314" s="103"/>
      <c r="CJ314" s="103"/>
      <c r="CK314" s="103"/>
      <c r="CL314" s="103"/>
      <c r="CP314" s="93"/>
      <c r="CQ314" s="93"/>
      <c r="CV314" s="93"/>
      <c r="DA314" s="93"/>
      <c r="DF314" s="131"/>
      <c r="DG314" s="254">
        <f t="shared" si="258"/>
        <v>380</v>
      </c>
      <c r="DH314" s="254" t="str">
        <f t="shared" si="259"/>
        <v>Thin/Burn</v>
      </c>
      <c r="DI314" s="254">
        <f t="shared" si="260"/>
        <v>110</v>
      </c>
      <c r="DJ314" s="254">
        <f t="shared" si="261"/>
        <v>200</v>
      </c>
      <c r="DK314" s="121">
        <f t="shared" si="262"/>
        <v>14.295578689956731</v>
      </c>
      <c r="DL314" s="121">
        <f t="shared" si="263"/>
        <v>19.82363866768473</v>
      </c>
      <c r="DM314" s="121">
        <f t="shared" si="264"/>
        <v>75.780959706321383</v>
      </c>
      <c r="DN314" s="121">
        <f t="shared" si="265"/>
        <v>1.6135692909495813</v>
      </c>
      <c r="DO314" s="121">
        <f t="shared" si="266"/>
        <v>3.2332385273639384</v>
      </c>
      <c r="DP314" s="121">
        <f t="shared" si="267"/>
        <v>10.993957788761245</v>
      </c>
      <c r="DQ314" s="121">
        <f t="shared" si="268"/>
        <v>11.809566614286993</v>
      </c>
      <c r="DR314" s="121">
        <f t="shared" si="269"/>
        <v>0</v>
      </c>
      <c r="DS314" s="121">
        <f t="shared" si="270"/>
        <v>0</v>
      </c>
      <c r="DT314" s="121">
        <f t="shared" si="271"/>
        <v>0</v>
      </c>
      <c r="DU314" s="121">
        <f t="shared" si="272"/>
        <v>0</v>
      </c>
      <c r="DV314" s="122">
        <f t="shared" si="273"/>
        <v>8</v>
      </c>
      <c r="DW314" s="157"/>
      <c r="DX314" s="157">
        <f t="shared" si="274"/>
        <v>380</v>
      </c>
      <c r="DY314" s="157">
        <f t="shared" si="235"/>
        <v>168</v>
      </c>
      <c r="DZ314" s="238" t="e">
        <f>#REF!</f>
        <v>#REF!</v>
      </c>
      <c r="EN314" s="50">
        <f t="shared" si="275"/>
        <v>0.37783231707317078</v>
      </c>
      <c r="EO314" s="50">
        <f t="shared" si="276"/>
        <v>1.6692073170731707</v>
      </c>
      <c r="EP314" s="55">
        <f t="shared" si="277"/>
        <v>4.4268292682926829</v>
      </c>
      <c r="EQ314" s="50">
        <f>4.656*AR314*(((BL314/2.54)^2)+((BM314/2.54)^2)+((BN314/2.54)^2)+((BO314)/2.54^2)+((BP314/2.54)^2)+((BQ314/2.54)^2)+((BR314/2.54)^2)+((BS314/2.54)^2)+((BT314/2.54)^2)+((BU314/2.54)^2)+((BV314/2.54)^2)+((BW314/2.54)^2)+((BX314/2.54)^2)+((BY314/2.54)^2)+((BZ314/2.54)^2))/(BI314*3.28)</f>
        <v>4.9846333234647897</v>
      </c>
      <c r="ER314" s="50">
        <f>3.492*AR314*((CA314/2.54)^2 + (CB314/2.54)^2 + (CC314/2.54)^2 + (CD314/2.54)^2 + (CE314/2.54)^2 + (CF314/2.54)^2 + (CG314/2.54)^2 +(CH314/2.54)^2 +(CI314/2.54)^2 + (CJ314/2.54)^2 +(CK314/2.54)^2 + (CL314/2.54)^2 +(CM314/2.54)^2 + (CN314/2.54)^2 + (CO314/2.54)^2)/(BI314*3.28)</f>
        <v>0</v>
      </c>
      <c r="ES314" s="50">
        <f t="shared" si="236"/>
        <v>0</v>
      </c>
      <c r="ET314" s="50">
        <f t="shared" si="237"/>
        <v>0</v>
      </c>
      <c r="EU314" s="50">
        <f t="shared" si="238"/>
        <v>0</v>
      </c>
      <c r="EV314" s="56">
        <f t="shared" si="278"/>
        <v>6.4738689024390244</v>
      </c>
      <c r="EW314" s="56">
        <f t="shared" si="279"/>
        <v>4.9846333234647897</v>
      </c>
      <c r="EX314" s="56">
        <f t="shared" si="283"/>
        <v>6.433010410480529</v>
      </c>
      <c r="EY314" s="56">
        <f t="shared" si="284"/>
        <v>8.9206374004581281</v>
      </c>
      <c r="EZ314" s="56">
        <f t="shared" si="280"/>
        <v>11.458502225903814</v>
      </c>
      <c r="FA314" s="56"/>
      <c r="FB314" s="56"/>
      <c r="FC314" s="56"/>
      <c r="FD314" s="54"/>
    </row>
    <row r="315" spans="1:160" ht="18" customHeight="1">
      <c r="A315" s="6"/>
      <c r="B315">
        <v>380</v>
      </c>
      <c r="C315" s="57" t="s">
        <v>390</v>
      </c>
      <c r="D315">
        <v>112</v>
      </c>
      <c r="E315" s="171">
        <v>2009</v>
      </c>
      <c r="F315">
        <v>168</v>
      </c>
      <c r="G315" s="144">
        <v>1.3831875749999998</v>
      </c>
      <c r="H315" s="144">
        <v>8.3071954350000006</v>
      </c>
      <c r="I315" s="144"/>
      <c r="J315" s="144"/>
      <c r="K315" s="144"/>
      <c r="L315" s="144">
        <v>26.415044039999998</v>
      </c>
      <c r="M315" s="144">
        <v>20.790343035000003</v>
      </c>
      <c r="N315" s="83"/>
      <c r="O315" s="83"/>
      <c r="P315" s="83"/>
      <c r="Q315" s="230">
        <f t="shared" si="234"/>
        <v>56.895770084999995</v>
      </c>
      <c r="R315" s="52">
        <f t="shared" si="239"/>
        <v>0.74560588313856202</v>
      </c>
      <c r="S315" s="52">
        <f t="shared" si="240"/>
        <v>1.5333086161265377</v>
      </c>
      <c r="T315" s="52">
        <f t="shared" si="241"/>
        <v>1.4758310339579617</v>
      </c>
      <c r="U315" s="52">
        <f t="shared" si="242"/>
        <v>8.6791098782435974E-2</v>
      </c>
      <c r="V315" s="52">
        <f t="shared" si="243"/>
        <v>1.3154564441580843</v>
      </c>
      <c r="W315" s="52">
        <f t="shared" si="244"/>
        <v>14.543496856613466</v>
      </c>
      <c r="X315" s="52">
        <f t="shared" si="245"/>
        <v>92.325003373398857</v>
      </c>
      <c r="Y315" s="52">
        <f t="shared" si="246"/>
        <v>1.028539927410669</v>
      </c>
      <c r="Z315" s="52">
        <f t="shared" si="247"/>
        <v>1.02</v>
      </c>
      <c r="AA315" s="52">
        <f t="shared" si="248"/>
        <v>1.0261027804743881</v>
      </c>
      <c r="AB315" s="52">
        <f t="shared" si="249"/>
        <v>1.0348825970926308</v>
      </c>
      <c r="AC315" s="52">
        <f t="shared" si="250"/>
        <v>0.58952994318540652</v>
      </c>
      <c r="AD315" s="52">
        <f t="shared" si="251"/>
        <v>0.58346128666781016</v>
      </c>
      <c r="AE315" s="52">
        <f t="shared" si="252"/>
        <v>0.56174882862823283</v>
      </c>
      <c r="AF315" s="52">
        <f t="shared" si="253"/>
        <v>0.40188043432121867</v>
      </c>
      <c r="AG315" s="52">
        <f t="shared" si="254"/>
        <v>0.36</v>
      </c>
      <c r="AH315" s="52">
        <f t="shared" si="255"/>
        <v>0.38094021716060933</v>
      </c>
      <c r="AI315" s="64" t="s">
        <v>152</v>
      </c>
      <c r="AL315" s="45">
        <f t="shared" si="256"/>
        <v>168</v>
      </c>
      <c r="AM315" s="65"/>
      <c r="AN315" s="145" t="e">
        <f>#REF!</f>
        <v>#REF!</v>
      </c>
      <c r="AO315" s="149"/>
      <c r="AP315" s="183"/>
      <c r="AQ315" s="149"/>
      <c r="AR315" s="147">
        <f t="shared" si="257"/>
        <v>1</v>
      </c>
      <c r="AS315">
        <v>0</v>
      </c>
      <c r="AT315">
        <v>0</v>
      </c>
      <c r="AU315">
        <v>0</v>
      </c>
      <c r="AV315">
        <v>1</v>
      </c>
      <c r="AW315">
        <v>4</v>
      </c>
      <c r="AX315">
        <v>4</v>
      </c>
      <c r="AY315" s="229"/>
      <c r="AZ315" s="229"/>
      <c r="BA315" s="229"/>
      <c r="BC315">
        <v>20</v>
      </c>
      <c r="BD315">
        <v>1</v>
      </c>
      <c r="BE315">
        <v>0</v>
      </c>
      <c r="BF315" s="57">
        <v>2</v>
      </c>
      <c r="BG315" s="57">
        <v>2</v>
      </c>
      <c r="BH315" s="57">
        <v>3</v>
      </c>
      <c r="BI315" s="57">
        <v>11.3</v>
      </c>
      <c r="BJ315" s="189">
        <f t="shared" si="281"/>
        <v>112</v>
      </c>
      <c r="BK315" s="173">
        <f t="shared" si="282"/>
        <v>168</v>
      </c>
      <c r="BL315" s="173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104"/>
      <c r="CB315" s="103"/>
      <c r="CC315" s="103"/>
      <c r="CD315" s="103"/>
      <c r="CE315" s="103"/>
      <c r="CF315" s="103"/>
      <c r="CG315" s="103"/>
      <c r="CH315" s="103"/>
      <c r="CI315" s="103"/>
      <c r="CJ315" s="103"/>
      <c r="CK315" s="103"/>
      <c r="CL315" s="103"/>
      <c r="CP315" s="93"/>
      <c r="CQ315" s="93"/>
      <c r="CV315" s="93"/>
      <c r="DA315" s="93"/>
      <c r="DF315" s="131"/>
      <c r="DG315" s="254">
        <f t="shared" si="258"/>
        <v>380</v>
      </c>
      <c r="DH315" s="254" t="str">
        <f t="shared" si="259"/>
        <v>Thin/Burn</v>
      </c>
      <c r="DI315" s="254">
        <f t="shared" si="260"/>
        <v>112</v>
      </c>
      <c r="DJ315" s="254">
        <f t="shared" si="261"/>
        <v>168</v>
      </c>
      <c r="DK315" s="121">
        <f t="shared" si="262"/>
        <v>7.6665430806326889</v>
      </c>
      <c r="DL315" s="121">
        <f t="shared" si="263"/>
        <v>14.912117662771241</v>
      </c>
      <c r="DM315" s="121">
        <f t="shared" si="264"/>
        <v>36.895775848949043</v>
      </c>
      <c r="DN315" s="121">
        <f t="shared" si="265"/>
        <v>0.64940760510885476</v>
      </c>
      <c r="DO315" s="121">
        <f t="shared" si="266"/>
        <v>0.48302972114203485</v>
      </c>
      <c r="DP315" s="121">
        <f t="shared" si="267"/>
        <v>0</v>
      </c>
      <c r="DQ315" s="121">
        <f t="shared" si="268"/>
        <v>0</v>
      </c>
      <c r="DR315" s="121">
        <f t="shared" si="269"/>
        <v>0</v>
      </c>
      <c r="DS315" s="121">
        <f t="shared" si="270"/>
        <v>0</v>
      </c>
      <c r="DT315" s="121">
        <f t="shared" si="271"/>
        <v>0</v>
      </c>
      <c r="DU315" s="121">
        <f t="shared" si="272"/>
        <v>0</v>
      </c>
      <c r="DV315" s="122">
        <f t="shared" si="273"/>
        <v>2</v>
      </c>
      <c r="DW315" s="157"/>
      <c r="DX315" s="157">
        <f t="shared" si="274"/>
        <v>380</v>
      </c>
      <c r="DY315" s="157">
        <f t="shared" si="235"/>
        <v>245</v>
      </c>
      <c r="DZ315" s="238" t="e">
        <f>#REF!</f>
        <v>#REF!</v>
      </c>
      <c r="EN315" s="50">
        <f t="shared" si="275"/>
        <v>0.29064024390243903</v>
      </c>
      <c r="EO315" s="50">
        <f t="shared" si="276"/>
        <v>0.27820121951219512</v>
      </c>
      <c r="EP315" s="55">
        <f t="shared" si="277"/>
        <v>0</v>
      </c>
      <c r="EQ315" s="50">
        <f>4.656*AR315*(((BL315/2.54)^2)+((BM315/2.54)^2)+((BN315/2.54)^2)+((BO315)/2.54^2)+((BP315/2.54)^2)+((BQ315/2.54)^2)+((BR315/2.54)^2)+((BS315/2.54)^2)+((BT315/2.54)^2)+((BU315/2.54)^2)+((BV315/2.54)^2)+((BW315/2.54)^2)+((BX315/2.54)^2)+((BY315/2.54)^2)+((BZ315/2.54)^2))/(BI315*3.28)</f>
        <v>0</v>
      </c>
      <c r="ER315" s="50">
        <f>3.492*AR315*((CA315/2.54)^2 + (CB315/2.54)^2 + (CC315/2.54)^2 + (CD315/2.54)^2 + (CE315/2.54)^2 + (CF315/2.54)^2 + (CG315/2.54)^2 +(CH315/2.54)^2 +(CI315/2.54)^2 + (CJ315/2.54)^2 +(CK315/2.54)^2 + (CL315/2.54)^2 +(CM315/2.54)^2 + (CN315/2.54)^2 + (CO315/2.54)^2)/(BI315*3.28)</f>
        <v>0</v>
      </c>
      <c r="ES315" s="50">
        <f t="shared" si="236"/>
        <v>0</v>
      </c>
      <c r="ET315" s="50">
        <f t="shared" si="237"/>
        <v>0</v>
      </c>
      <c r="EU315" s="50">
        <f t="shared" si="238"/>
        <v>0</v>
      </c>
      <c r="EV315" s="56">
        <f t="shared" si="278"/>
        <v>0.56884146341463415</v>
      </c>
      <c r="EW315" s="56">
        <f t="shared" si="279"/>
        <v>0</v>
      </c>
      <c r="EX315" s="56">
        <f t="shared" si="283"/>
        <v>3.4499443862847099</v>
      </c>
      <c r="EY315" s="56">
        <f t="shared" si="284"/>
        <v>6.7104529482470587</v>
      </c>
      <c r="EZ315" s="56">
        <f t="shared" si="280"/>
        <v>0.56884146341463415</v>
      </c>
      <c r="FA315" s="56"/>
      <c r="FB315" s="56"/>
      <c r="FC315" s="56"/>
      <c r="FD315" s="54"/>
    </row>
    <row r="316" spans="1:160" ht="18" customHeight="1">
      <c r="A316" s="6"/>
      <c r="B316">
        <v>380</v>
      </c>
      <c r="C316" s="57" t="s">
        <v>390</v>
      </c>
      <c r="D316">
        <v>112</v>
      </c>
      <c r="E316" s="171">
        <v>2009</v>
      </c>
      <c r="F316">
        <v>245</v>
      </c>
      <c r="G316" s="144">
        <v>1.3831875749999998</v>
      </c>
      <c r="H316" s="144">
        <v>8.3071954350000006</v>
      </c>
      <c r="I316" s="144"/>
      <c r="J316" s="144"/>
      <c r="K316" s="144"/>
      <c r="L316" s="144">
        <v>26.415044039999998</v>
      </c>
      <c r="M316" s="144">
        <v>20.790343035000003</v>
      </c>
      <c r="N316" s="83"/>
      <c r="O316" s="83"/>
      <c r="P316" s="83"/>
      <c r="Q316" s="230">
        <f t="shared" si="234"/>
        <v>56.895770084999995</v>
      </c>
      <c r="R316" s="52">
        <f t="shared" si="239"/>
        <v>0.74560588313856202</v>
      </c>
      <c r="S316" s="52">
        <f t="shared" si="240"/>
        <v>1.5333086161265377</v>
      </c>
      <c r="T316" s="52">
        <f t="shared" si="241"/>
        <v>1.4758310339579617</v>
      </c>
      <c r="U316" s="52">
        <f t="shared" si="242"/>
        <v>8.6791098782435974E-2</v>
      </c>
      <c r="V316" s="52">
        <f t="shared" si="243"/>
        <v>1.3154564441580843</v>
      </c>
      <c r="W316" s="52">
        <f t="shared" si="244"/>
        <v>14.543496856613466</v>
      </c>
      <c r="X316" s="52">
        <f t="shared" si="245"/>
        <v>92.325003373398857</v>
      </c>
      <c r="Y316" s="52">
        <f t="shared" si="246"/>
        <v>1.028539927410669</v>
      </c>
      <c r="Z316" s="52">
        <f t="shared" si="247"/>
        <v>1.02</v>
      </c>
      <c r="AA316" s="52">
        <f t="shared" si="248"/>
        <v>1.0261027804743881</v>
      </c>
      <c r="AB316" s="52">
        <f t="shared" si="249"/>
        <v>1.0348825970926308</v>
      </c>
      <c r="AC316" s="52">
        <f t="shared" si="250"/>
        <v>0.58952994318540652</v>
      </c>
      <c r="AD316" s="52">
        <f t="shared" si="251"/>
        <v>0.58346128666781016</v>
      </c>
      <c r="AE316" s="52">
        <f t="shared" si="252"/>
        <v>0.56174882862823283</v>
      </c>
      <c r="AF316" s="52">
        <f t="shared" si="253"/>
        <v>0.40188043432121867</v>
      </c>
      <c r="AG316" s="52">
        <f t="shared" si="254"/>
        <v>0.36</v>
      </c>
      <c r="AH316" s="52">
        <f t="shared" si="255"/>
        <v>0.38094021716060933</v>
      </c>
      <c r="AI316" s="64" t="s">
        <v>152</v>
      </c>
      <c r="AL316" s="45">
        <f t="shared" si="256"/>
        <v>245</v>
      </c>
      <c r="AM316" s="65"/>
      <c r="AN316" s="145" t="e">
        <f>#REF!</f>
        <v>#REF!</v>
      </c>
      <c r="AO316" s="149"/>
      <c r="AP316" s="183"/>
      <c r="AQ316" s="149"/>
      <c r="AR316" s="147">
        <f t="shared" si="257"/>
        <v>1</v>
      </c>
      <c r="AS316">
        <v>3</v>
      </c>
      <c r="AT316">
        <v>1</v>
      </c>
      <c r="AU316">
        <v>2</v>
      </c>
      <c r="AV316">
        <v>2</v>
      </c>
      <c r="AW316">
        <v>0</v>
      </c>
      <c r="AX316">
        <v>0</v>
      </c>
      <c r="AY316" s="229"/>
      <c r="AZ316" s="229"/>
      <c r="BA316" s="229"/>
      <c r="BC316">
        <v>23</v>
      </c>
      <c r="BD316">
        <v>2</v>
      </c>
      <c r="BE316">
        <v>0</v>
      </c>
      <c r="BF316" s="57">
        <v>2</v>
      </c>
      <c r="BG316" s="57">
        <v>2</v>
      </c>
      <c r="BH316" s="57">
        <v>3</v>
      </c>
      <c r="BI316" s="57">
        <v>11.3</v>
      </c>
      <c r="BJ316" s="189">
        <f t="shared" si="281"/>
        <v>112</v>
      </c>
      <c r="BK316" s="173">
        <f t="shared" si="282"/>
        <v>245</v>
      </c>
      <c r="BL316" s="173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104"/>
      <c r="CB316" s="103"/>
      <c r="CC316" s="103"/>
      <c r="CD316" s="103"/>
      <c r="CE316" s="103"/>
      <c r="CF316" s="103"/>
      <c r="CG316" s="103"/>
      <c r="CH316" s="103"/>
      <c r="CI316" s="103"/>
      <c r="CJ316" s="103"/>
      <c r="CK316" s="103"/>
      <c r="CL316" s="103"/>
      <c r="CP316" s="93"/>
      <c r="CQ316" s="93"/>
      <c r="CV316" s="93"/>
      <c r="DA316" s="93"/>
      <c r="DF316" s="131"/>
      <c r="DG316" s="254">
        <f t="shared" si="258"/>
        <v>380</v>
      </c>
      <c r="DH316" s="254" t="str">
        <f t="shared" si="259"/>
        <v>Thin/Burn</v>
      </c>
      <c r="DI316" s="254">
        <f t="shared" si="260"/>
        <v>112</v>
      </c>
      <c r="DJ316" s="254">
        <f t="shared" si="261"/>
        <v>245</v>
      </c>
      <c r="DK316" s="121">
        <f t="shared" si="262"/>
        <v>38.332715403163441</v>
      </c>
      <c r="DL316" s="121">
        <f t="shared" si="263"/>
        <v>3.7280294156928102</v>
      </c>
      <c r="DM316" s="121">
        <f t="shared" si="264"/>
        <v>44.274931018738847</v>
      </c>
      <c r="DN316" s="121">
        <f t="shared" si="265"/>
        <v>0.74681874587518293</v>
      </c>
      <c r="DO316" s="121">
        <f t="shared" si="266"/>
        <v>0.9660594422840697</v>
      </c>
      <c r="DP316" s="121">
        <f t="shared" si="267"/>
        <v>0</v>
      </c>
      <c r="DQ316" s="121">
        <f t="shared" si="268"/>
        <v>0</v>
      </c>
      <c r="DR316" s="121">
        <f t="shared" si="269"/>
        <v>0</v>
      </c>
      <c r="DS316" s="121">
        <f t="shared" si="270"/>
        <v>0</v>
      </c>
      <c r="DT316" s="121">
        <f t="shared" si="271"/>
        <v>0</v>
      </c>
      <c r="DU316" s="121">
        <f t="shared" si="272"/>
        <v>0</v>
      </c>
      <c r="DV316" s="122">
        <f t="shared" si="273"/>
        <v>1</v>
      </c>
      <c r="DW316" s="157"/>
      <c r="DX316" s="157">
        <f t="shared" si="274"/>
        <v>380</v>
      </c>
      <c r="DY316" s="157">
        <f t="shared" si="235"/>
        <v>110</v>
      </c>
      <c r="DZ316" s="238" t="e">
        <f>#REF!</f>
        <v>#REF!</v>
      </c>
      <c r="EN316" s="50"/>
      <c r="EO316" s="50"/>
      <c r="EP316" s="55"/>
      <c r="EQ316" s="50"/>
      <c r="ER316" s="50"/>
      <c r="ES316" s="50">
        <f t="shared" si="236"/>
        <v>0</v>
      </c>
      <c r="ET316" s="50">
        <f t="shared" si="237"/>
        <v>0</v>
      </c>
      <c r="EU316" s="50">
        <f t="shared" si="238"/>
        <v>0</v>
      </c>
      <c r="EV316" s="56"/>
      <c r="EW316" s="56"/>
      <c r="EX316" s="56">
        <f t="shared" si="283"/>
        <v>17.249721931423547</v>
      </c>
      <c r="EY316" s="56">
        <f t="shared" si="284"/>
        <v>1.6776132370617647</v>
      </c>
      <c r="EZ316" s="56"/>
      <c r="FA316" s="56"/>
      <c r="FB316" s="56"/>
      <c r="FC316" s="56"/>
      <c r="FD316" s="54"/>
    </row>
    <row r="317" spans="1:160" ht="18" customHeight="1">
      <c r="A317" s="6"/>
      <c r="B317">
        <v>380</v>
      </c>
      <c r="C317" s="57" t="s">
        <v>390</v>
      </c>
      <c r="D317">
        <v>113</v>
      </c>
      <c r="E317" s="171">
        <v>2009</v>
      </c>
      <c r="F317">
        <v>110</v>
      </c>
      <c r="G317" s="144">
        <v>11.729497395000001</v>
      </c>
      <c r="H317" s="144">
        <v>6.1960009650000005</v>
      </c>
      <c r="I317" s="144"/>
      <c r="J317" s="144">
        <v>31.992876300000002</v>
      </c>
      <c r="K317" s="144">
        <v>9.8980035000000015</v>
      </c>
      <c r="L317" s="144"/>
      <c r="M317" s="144"/>
      <c r="N317" s="83"/>
      <c r="O317" s="83"/>
      <c r="P317" s="83"/>
      <c r="Q317" s="230">
        <f t="shared" si="234"/>
        <v>59.816378160000006</v>
      </c>
      <c r="R317" s="52">
        <f t="shared" si="239"/>
        <v>0.5463345301495266</v>
      </c>
      <c r="S317" s="52">
        <f t="shared" si="240"/>
        <v>1.449815879052631</v>
      </c>
      <c r="T317" s="52">
        <f t="shared" si="241"/>
        <v>1.3205862035913676</v>
      </c>
      <c r="U317" s="52">
        <f t="shared" si="242"/>
        <v>0.12725086462255977</v>
      </c>
      <c r="V317" s="52">
        <f t="shared" si="243"/>
        <v>1.4252702224515628</v>
      </c>
      <c r="W317" s="52">
        <f t="shared" si="244"/>
        <v>14.90321332674198</v>
      </c>
      <c r="X317" s="52">
        <f t="shared" si="245"/>
        <v>147.08777705342933</v>
      </c>
      <c r="Y317" s="52">
        <f t="shared" si="246"/>
        <v>1.0326579462555343</v>
      </c>
      <c r="Z317" s="52">
        <f t="shared" si="247"/>
        <v>1.0323517602323518</v>
      </c>
      <c r="AA317" s="52">
        <f t="shared" si="248"/>
        <v>1.0263843513164321</v>
      </c>
      <c r="AB317" s="52">
        <f t="shared" si="249"/>
        <v>1.0258762132289221</v>
      </c>
      <c r="AC317" s="52">
        <f t="shared" si="250"/>
        <v>0.57161557055897816</v>
      </c>
      <c r="AD317" s="52">
        <f t="shared" si="251"/>
        <v>0.57005203491578305</v>
      </c>
      <c r="AE317" s="52">
        <f t="shared" si="252"/>
        <v>0.52629317204216364</v>
      </c>
      <c r="AF317" s="52">
        <f t="shared" si="253"/>
        <v>0.4013940413915893</v>
      </c>
      <c r="AG317" s="52">
        <f t="shared" si="254"/>
        <v>0.36</v>
      </c>
      <c r="AH317" s="52">
        <f t="shared" si="255"/>
        <v>0.38069702069579464</v>
      </c>
      <c r="AI317" s="64" t="s">
        <v>152</v>
      </c>
      <c r="AL317" s="45">
        <f t="shared" si="256"/>
        <v>110</v>
      </c>
      <c r="AM317" s="65"/>
      <c r="AN317" s="145" t="e">
        <f>#REF!</f>
        <v>#REF!</v>
      </c>
      <c r="AO317" s="149"/>
      <c r="AP317" s="183"/>
      <c r="AQ317" s="149"/>
      <c r="AR317" s="147">
        <f t="shared" si="257"/>
        <v>1</v>
      </c>
      <c r="AS317">
        <v>1</v>
      </c>
      <c r="AT317">
        <v>5</v>
      </c>
      <c r="AU317">
        <v>5</v>
      </c>
      <c r="AV317">
        <v>0</v>
      </c>
      <c r="AW317">
        <v>2</v>
      </c>
      <c r="AX317">
        <v>2</v>
      </c>
      <c r="AY317" s="229"/>
      <c r="AZ317" s="229"/>
      <c r="BA317" s="229"/>
      <c r="BC317">
        <v>21</v>
      </c>
      <c r="BD317">
        <v>1</v>
      </c>
      <c r="BE317">
        <v>0</v>
      </c>
      <c r="BF317" s="57">
        <v>2</v>
      </c>
      <c r="BG317" s="57">
        <v>2</v>
      </c>
      <c r="BH317" s="57">
        <v>3</v>
      </c>
      <c r="BI317" s="57">
        <v>11.3</v>
      </c>
      <c r="BJ317" s="189">
        <f t="shared" si="281"/>
        <v>113</v>
      </c>
      <c r="BK317" s="173">
        <f t="shared" si="282"/>
        <v>110</v>
      </c>
      <c r="BL317" s="173">
        <v>15</v>
      </c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104"/>
      <c r="CB317" s="103"/>
      <c r="CC317" s="103"/>
      <c r="CD317" s="103"/>
      <c r="CE317" s="103"/>
      <c r="CF317" s="103"/>
      <c r="CG317" s="103"/>
      <c r="CH317" s="103"/>
      <c r="CI317" s="103"/>
      <c r="CJ317" s="103"/>
      <c r="CK317" s="103"/>
      <c r="CL317" s="103"/>
      <c r="CP317" s="93"/>
      <c r="CQ317" s="93"/>
      <c r="CV317" s="93"/>
      <c r="DA317" s="93"/>
      <c r="DF317" s="131"/>
      <c r="DG317" s="254">
        <f t="shared" si="258"/>
        <v>380</v>
      </c>
      <c r="DH317" s="254" t="str">
        <f t="shared" si="259"/>
        <v>Thin/Burn</v>
      </c>
      <c r="DI317" s="254">
        <f t="shared" si="260"/>
        <v>113</v>
      </c>
      <c r="DJ317" s="254">
        <f t="shared" si="261"/>
        <v>110</v>
      </c>
      <c r="DK317" s="121">
        <f t="shared" si="262"/>
        <v>7.2490793952631547</v>
      </c>
      <c r="DL317" s="121">
        <f t="shared" si="263"/>
        <v>19.121708555233432</v>
      </c>
      <c r="DM317" s="121">
        <f t="shared" si="264"/>
        <v>52.823448143654701</v>
      </c>
      <c r="DN317" s="121">
        <f t="shared" si="265"/>
        <v>0.9732529800804034</v>
      </c>
      <c r="DO317" s="121">
        <f t="shared" si="266"/>
        <v>0.51751695007198606</v>
      </c>
      <c r="DP317" s="121">
        <f t="shared" si="267"/>
        <v>0</v>
      </c>
      <c r="DQ317" s="121">
        <f t="shared" si="268"/>
        <v>10.117777289081292</v>
      </c>
      <c r="DR317" s="121">
        <f t="shared" si="269"/>
        <v>0</v>
      </c>
      <c r="DS317" s="121">
        <f t="shared" si="270"/>
        <v>0</v>
      </c>
      <c r="DT317" s="121">
        <f t="shared" si="271"/>
        <v>0</v>
      </c>
      <c r="DU317" s="121">
        <f t="shared" si="272"/>
        <v>0</v>
      </c>
      <c r="DV317" s="122">
        <f t="shared" si="273"/>
        <v>3.5</v>
      </c>
      <c r="DW317" s="157"/>
      <c r="DX317" s="157">
        <f t="shared" si="274"/>
        <v>380</v>
      </c>
      <c r="DY317" s="157">
        <f t="shared" si="235"/>
        <v>351</v>
      </c>
      <c r="DZ317" s="238" t="e">
        <f>#REF!</f>
        <v>#REF!</v>
      </c>
      <c r="EN317" s="50">
        <f t="shared" si="275"/>
        <v>0.30517225609756093</v>
      </c>
      <c r="EO317" s="50">
        <f t="shared" si="276"/>
        <v>0.27820121951219512</v>
      </c>
      <c r="EP317" s="55">
        <f t="shared" si="277"/>
        <v>0</v>
      </c>
      <c r="EQ317" s="50">
        <f t="shared" ref="EQ317:EQ323" si="286">4.656*AR317*(((BL317/2.54)^2)+((BM317/2.54)^2)+((BN317/2.54)^2)+((BO317)/2.54^2)+((BP317/2.54)^2)+((BQ317/2.54)^2)+((BR317/2.54)^2)+((BS317/2.54)^2)+((BT317/2.54)^2)+((BU317/2.54)^2)+((BV317/2.54)^2)+((BW317/2.54)^2)+((BX317/2.54)^2)+((BY317/2.54)^2)+((BZ317/2.54)^2))/(BI317*3.28)</f>
        <v>4.3810253819514759</v>
      </c>
      <c r="ER317" s="50">
        <f>3.492*AR317*((CA317/2.54)^2 + (CB317/2.54)^2 + (CC317/2.54)^2 + (CD317/2.54)^2 + (CE317/2.54)^2 + (CF317/2.54)^2 + (CG317/2.54)^2 +(CH317/2.54)^2 +(CI317/2.54)^2 + (CJ317/2.54)^2 +(CK317/2.54)^2 + (CL317/2.54)^2 +(CM317/2.54)^2 + (CN317/2.54)^2 + (CO317/2.54)^2)/(BI317*3.28)</f>
        <v>0</v>
      </c>
      <c r="ES317" s="50">
        <f t="shared" si="236"/>
        <v>0</v>
      </c>
      <c r="ET317" s="50">
        <f t="shared" si="237"/>
        <v>0</v>
      </c>
      <c r="EU317" s="50">
        <f t="shared" si="238"/>
        <v>0</v>
      </c>
      <c r="EV317" s="56">
        <f t="shared" si="278"/>
        <v>0.58337347560975605</v>
      </c>
      <c r="EW317" s="56">
        <f t="shared" si="279"/>
        <v>4.3810253819514759</v>
      </c>
      <c r="EX317" s="56">
        <f t="shared" si="283"/>
        <v>3.2620857278684197</v>
      </c>
      <c r="EY317" s="56">
        <f t="shared" si="284"/>
        <v>8.604768849855045</v>
      </c>
      <c r="EZ317" s="56">
        <f t="shared" si="280"/>
        <v>4.9643988575612319</v>
      </c>
      <c r="FA317" s="56"/>
      <c r="FB317" s="56"/>
      <c r="FC317" s="56"/>
      <c r="FD317" s="54"/>
    </row>
    <row r="318" spans="1:160" ht="18" customHeight="1">
      <c r="A318" s="6"/>
      <c r="B318">
        <v>380</v>
      </c>
      <c r="C318" s="57" t="s">
        <v>390</v>
      </c>
      <c r="D318">
        <v>113</v>
      </c>
      <c r="E318" s="171">
        <v>2009</v>
      </c>
      <c r="F318">
        <v>351</v>
      </c>
      <c r="G318" s="144">
        <v>11.729497395000001</v>
      </c>
      <c r="H318" s="144">
        <v>6.1960009650000005</v>
      </c>
      <c r="I318" s="144"/>
      <c r="J318" s="144">
        <v>31.992876300000002</v>
      </c>
      <c r="K318" s="144">
        <v>9.8980035000000015</v>
      </c>
      <c r="L318" s="144"/>
      <c r="M318" s="144"/>
      <c r="N318" s="83"/>
      <c r="O318" s="83"/>
      <c r="P318" s="83"/>
      <c r="Q318" s="230">
        <f t="shared" si="234"/>
        <v>59.816378160000006</v>
      </c>
      <c r="R318" s="52">
        <f t="shared" si="239"/>
        <v>0.5463345301495266</v>
      </c>
      <c r="S318" s="52">
        <f t="shared" si="240"/>
        <v>1.449815879052631</v>
      </c>
      <c r="T318" s="52">
        <f t="shared" si="241"/>
        <v>1.3205862035913676</v>
      </c>
      <c r="U318" s="52">
        <f t="shared" si="242"/>
        <v>0.12725086462255977</v>
      </c>
      <c r="V318" s="52">
        <f t="shared" si="243"/>
        <v>1.4252702224515628</v>
      </c>
      <c r="W318" s="52">
        <f t="shared" si="244"/>
        <v>14.90321332674198</v>
      </c>
      <c r="X318" s="52">
        <f t="shared" si="245"/>
        <v>147.08777705342933</v>
      </c>
      <c r="Y318" s="52">
        <f t="shared" si="246"/>
        <v>1.0326579462555343</v>
      </c>
      <c r="Z318" s="52">
        <f t="shared" si="247"/>
        <v>1.0323517602323518</v>
      </c>
      <c r="AA318" s="52">
        <f t="shared" si="248"/>
        <v>1.0263843513164321</v>
      </c>
      <c r="AB318" s="52">
        <f t="shared" si="249"/>
        <v>1.0258762132289221</v>
      </c>
      <c r="AC318" s="52">
        <f t="shared" si="250"/>
        <v>0.57161557055897816</v>
      </c>
      <c r="AD318" s="52">
        <f t="shared" si="251"/>
        <v>0.57005203491578305</v>
      </c>
      <c r="AE318" s="52">
        <f t="shared" si="252"/>
        <v>0.52629317204216364</v>
      </c>
      <c r="AF318" s="52">
        <f t="shared" si="253"/>
        <v>0.4013940413915893</v>
      </c>
      <c r="AG318" s="52">
        <f t="shared" si="254"/>
        <v>0.36</v>
      </c>
      <c r="AH318" s="52">
        <f t="shared" si="255"/>
        <v>0.38069702069579464</v>
      </c>
      <c r="AI318" s="64" t="s">
        <v>152</v>
      </c>
      <c r="AL318" s="45">
        <f t="shared" si="256"/>
        <v>351</v>
      </c>
      <c r="AM318" s="65"/>
      <c r="AN318" s="145" t="e">
        <f>#REF!</f>
        <v>#REF!</v>
      </c>
      <c r="AO318" s="149"/>
      <c r="AP318" s="183"/>
      <c r="AQ318" s="149"/>
      <c r="AR318" s="147">
        <f t="shared" si="257"/>
        <v>1</v>
      </c>
      <c r="AS318">
        <v>2</v>
      </c>
      <c r="AT318">
        <v>2</v>
      </c>
      <c r="AU318">
        <v>15</v>
      </c>
      <c r="AV318">
        <v>0</v>
      </c>
      <c r="AW318">
        <v>0</v>
      </c>
      <c r="AX318">
        <v>14</v>
      </c>
      <c r="AY318" s="229"/>
      <c r="AZ318" s="229"/>
      <c r="BA318" s="229"/>
      <c r="BC318">
        <v>29</v>
      </c>
      <c r="BD318">
        <v>5</v>
      </c>
      <c r="BE318">
        <v>3</v>
      </c>
      <c r="BF318" s="57">
        <v>2</v>
      </c>
      <c r="BG318" s="57">
        <v>2</v>
      </c>
      <c r="BH318" s="57">
        <v>3</v>
      </c>
      <c r="BI318" s="57">
        <v>11.3</v>
      </c>
      <c r="BJ318" s="189">
        <f t="shared" si="281"/>
        <v>113</v>
      </c>
      <c r="BK318" s="173">
        <f t="shared" si="282"/>
        <v>351</v>
      </c>
      <c r="BL318" s="173">
        <v>9</v>
      </c>
      <c r="BM318" s="57">
        <v>10</v>
      </c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104"/>
      <c r="CB318" s="103"/>
      <c r="CC318" s="103"/>
      <c r="CD318" s="103"/>
      <c r="CE318" s="103"/>
      <c r="CF318" s="103"/>
      <c r="CG318" s="103"/>
      <c r="CH318" s="103"/>
      <c r="CI318" s="103"/>
      <c r="CJ318" s="103"/>
      <c r="CK318" s="103"/>
      <c r="CL318" s="103"/>
      <c r="CP318" s="93"/>
      <c r="CQ318" s="93"/>
      <c r="CV318" s="93"/>
      <c r="DA318" s="93"/>
      <c r="DF318" s="131"/>
      <c r="DG318" s="254">
        <f t="shared" si="258"/>
        <v>380</v>
      </c>
      <c r="DH318" s="254" t="str">
        <f t="shared" si="259"/>
        <v>Thin/Burn</v>
      </c>
      <c r="DI318" s="254">
        <f t="shared" si="260"/>
        <v>113</v>
      </c>
      <c r="DJ318" s="254">
        <f t="shared" si="261"/>
        <v>351</v>
      </c>
      <c r="DK318" s="121">
        <f t="shared" si="262"/>
        <v>14.498158790526309</v>
      </c>
      <c r="DL318" s="121">
        <f t="shared" si="263"/>
        <v>5.4633453014952664</v>
      </c>
      <c r="DM318" s="121">
        <f t="shared" si="264"/>
        <v>26.411724071827351</v>
      </c>
      <c r="DN318" s="121">
        <f t="shared" si="265"/>
        <v>1.3440160201110332</v>
      </c>
      <c r="DO318" s="121">
        <f t="shared" si="266"/>
        <v>2.5875847503599303</v>
      </c>
      <c r="DP318" s="121">
        <f t="shared" si="267"/>
        <v>9.934198541062992</v>
      </c>
      <c r="DQ318" s="121">
        <f t="shared" si="268"/>
        <v>8.1391897303276171</v>
      </c>
      <c r="DR318" s="121">
        <f t="shared" si="269"/>
        <v>0</v>
      </c>
      <c r="DS318" s="121">
        <f t="shared" si="270"/>
        <v>0</v>
      </c>
      <c r="DT318" s="121">
        <f t="shared" si="271"/>
        <v>0</v>
      </c>
      <c r="DU318" s="121">
        <f t="shared" si="272"/>
        <v>0</v>
      </c>
      <c r="DV318" s="122">
        <f t="shared" si="273"/>
        <v>14.5</v>
      </c>
      <c r="DW318" s="157"/>
      <c r="DX318" s="157">
        <f t="shared" si="274"/>
        <v>380</v>
      </c>
      <c r="DY318" s="157">
        <f t="shared" si="235"/>
        <v>291</v>
      </c>
      <c r="DZ318" s="238" t="e">
        <f>#REF!</f>
        <v>#REF!</v>
      </c>
      <c r="EN318" s="50">
        <f t="shared" si="275"/>
        <v>0.42142835365853659</v>
      </c>
      <c r="EO318" s="50">
        <f t="shared" si="276"/>
        <v>1.3910060975609757</v>
      </c>
      <c r="EP318" s="55">
        <f t="shared" si="277"/>
        <v>4.4268292682926829</v>
      </c>
      <c r="EQ318" s="50">
        <f t="shared" si="286"/>
        <v>3.5242915294809651</v>
      </c>
      <c r="ER318" s="50">
        <f>3.492*AR318*((CA318/2.54)^2 + (CB318/2.54)^2 + (CC318/2.54)^2 + (CD318/2.54)^2 + (CE318/2.54)^2 + (CF318/2.54)^2 + (CG318/2.54)^2 +(CH318/2.54)^2 +(CI318/2.54)^2 + (CJ318/2.54)^2 +(CK318/2.54)^2 + (CL318/2.54)^2 +(CM318/2.54)^2 + (CN318/2.54)^2 + (CO318/2.54)^2)/(BI318*3.28)</f>
        <v>0</v>
      </c>
      <c r="ES318" s="50">
        <f t="shared" si="236"/>
        <v>0</v>
      </c>
      <c r="ET318" s="50">
        <f t="shared" si="237"/>
        <v>0</v>
      </c>
      <c r="EU318" s="50">
        <f t="shared" si="238"/>
        <v>0</v>
      </c>
      <c r="EV318" s="56">
        <f t="shared" si="278"/>
        <v>6.2392637195121949</v>
      </c>
      <c r="EW318" s="56">
        <f t="shared" si="279"/>
        <v>3.5242915294809651</v>
      </c>
      <c r="EX318" s="56">
        <f t="shared" si="283"/>
        <v>6.5241714557368393</v>
      </c>
      <c r="EY318" s="56">
        <f t="shared" si="284"/>
        <v>2.4585053856728698</v>
      </c>
      <c r="EZ318" s="56">
        <f t="shared" si="280"/>
        <v>9.7635552489931605</v>
      </c>
      <c r="FA318" s="56"/>
      <c r="FB318" s="56"/>
      <c r="FC318" s="56"/>
      <c r="FD318" s="54"/>
    </row>
    <row r="319" spans="1:160" ht="18" customHeight="1">
      <c r="A319" s="6"/>
      <c r="B319">
        <v>380</v>
      </c>
      <c r="C319" s="57" t="s">
        <v>390</v>
      </c>
      <c r="D319">
        <v>114</v>
      </c>
      <c r="E319" s="171">
        <v>2009</v>
      </c>
      <c r="F319">
        <v>291</v>
      </c>
      <c r="G319" s="144">
        <v>19.658503095</v>
      </c>
      <c r="H319" s="144"/>
      <c r="I319" s="144"/>
      <c r="J319" s="144">
        <v>24.410722875000001</v>
      </c>
      <c r="K319" s="144">
        <v>14.086325715000001</v>
      </c>
      <c r="L319" s="144"/>
      <c r="M319" s="144">
        <v>4.0470876599999999</v>
      </c>
      <c r="N319" s="83"/>
      <c r="O319" s="83"/>
      <c r="P319" s="83"/>
      <c r="Q319" s="230">
        <f t="shared" si="234"/>
        <v>62.202639345000009</v>
      </c>
      <c r="R319" s="52">
        <f t="shared" si="239"/>
        <v>0.5372634838903555</v>
      </c>
      <c r="S319" s="52">
        <f t="shared" si="240"/>
        <v>1.4589478813881669</v>
      </c>
      <c r="T319" s="52">
        <f t="shared" si="241"/>
        <v>1.3483097697025865</v>
      </c>
      <c r="U319" s="52">
        <f t="shared" si="242"/>
        <v>0.13226886371520735</v>
      </c>
      <c r="V319" s="52">
        <f t="shared" si="243"/>
        <v>1.426688975541573</v>
      </c>
      <c r="W319" s="52">
        <f t="shared" si="244"/>
        <v>14.264255863497713</v>
      </c>
      <c r="X319" s="52">
        <f t="shared" si="245"/>
        <v>148.50402846070341</v>
      </c>
      <c r="Y319" s="52">
        <f t="shared" si="246"/>
        <v>1.0316598004953996</v>
      </c>
      <c r="Z319" s="52">
        <f t="shared" si="247"/>
        <v>1.0301133604823565</v>
      </c>
      <c r="AA319" s="52">
        <f t="shared" si="248"/>
        <v>1.0239243869925854</v>
      </c>
      <c r="AB319" s="52">
        <f t="shared" si="249"/>
        <v>1.0184994035569408</v>
      </c>
      <c r="AC319" s="52">
        <f t="shared" si="250"/>
        <v>0.56132864280873385</v>
      </c>
      <c r="AD319" s="52">
        <f t="shared" si="251"/>
        <v>0.56610299667260844</v>
      </c>
      <c r="AE319" s="52">
        <f t="shared" si="252"/>
        <v>0.52739426827532143</v>
      </c>
      <c r="AF319" s="52">
        <f t="shared" si="253"/>
        <v>0.39104439247247502</v>
      </c>
      <c r="AG319" s="52">
        <f t="shared" si="254"/>
        <v>0.35999999999999988</v>
      </c>
      <c r="AH319" s="52">
        <f t="shared" si="255"/>
        <v>0.37552219623623745</v>
      </c>
      <c r="AI319" s="64" t="s">
        <v>152</v>
      </c>
      <c r="AL319" s="45">
        <f t="shared" si="256"/>
        <v>291</v>
      </c>
      <c r="AM319" s="65"/>
      <c r="AN319" s="145" t="e">
        <f>#REF!</f>
        <v>#REF!</v>
      </c>
      <c r="AO319" s="149"/>
      <c r="AP319" s="183"/>
      <c r="AQ319" s="149"/>
      <c r="AR319" s="147">
        <f t="shared" si="257"/>
        <v>1</v>
      </c>
      <c r="AS319">
        <v>0</v>
      </c>
      <c r="AT319">
        <v>0</v>
      </c>
      <c r="AU319">
        <v>3</v>
      </c>
      <c r="AV319">
        <v>2</v>
      </c>
      <c r="AW319">
        <v>0</v>
      </c>
      <c r="AX319">
        <v>1</v>
      </c>
      <c r="AY319" s="229"/>
      <c r="AZ319" s="229"/>
      <c r="BA319" s="229"/>
      <c r="BC319">
        <v>6</v>
      </c>
      <c r="BD319">
        <v>4</v>
      </c>
      <c r="BE319">
        <v>0</v>
      </c>
      <c r="BF319" s="57">
        <v>2</v>
      </c>
      <c r="BG319" s="57">
        <v>2</v>
      </c>
      <c r="BH319" s="57">
        <v>3</v>
      </c>
      <c r="BI319" s="57">
        <v>11.3</v>
      </c>
      <c r="BJ319" s="189">
        <f t="shared" si="281"/>
        <v>114</v>
      </c>
      <c r="BK319" s="173">
        <f t="shared" si="282"/>
        <v>291</v>
      </c>
      <c r="BL319" s="173">
        <v>12</v>
      </c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104"/>
      <c r="CB319" s="103"/>
      <c r="CC319" s="103"/>
      <c r="CD319" s="103"/>
      <c r="CE319" s="103"/>
      <c r="CF319" s="103"/>
      <c r="CG319" s="103"/>
      <c r="CH319" s="103"/>
      <c r="CI319" s="103"/>
      <c r="CJ319" s="103"/>
      <c r="CK319" s="103"/>
      <c r="CL319" s="103"/>
      <c r="CP319" s="93"/>
      <c r="CQ319" s="93"/>
      <c r="CV319" s="93"/>
      <c r="DA319" s="93"/>
      <c r="DF319" s="131"/>
      <c r="DG319" s="254">
        <f t="shared" si="258"/>
        <v>380</v>
      </c>
      <c r="DH319" s="254" t="str">
        <f t="shared" si="259"/>
        <v>Thin/Burn</v>
      </c>
      <c r="DI319" s="254">
        <f t="shared" si="260"/>
        <v>114</v>
      </c>
      <c r="DJ319" s="254">
        <f t="shared" si="261"/>
        <v>291</v>
      </c>
      <c r="DK319" s="121">
        <f t="shared" si="262"/>
        <v>14.589478813881669</v>
      </c>
      <c r="DL319" s="121">
        <f t="shared" si="263"/>
        <v>0</v>
      </c>
      <c r="DM319" s="121">
        <f t="shared" si="264"/>
        <v>13.483097697025865</v>
      </c>
      <c r="DN319" s="121">
        <f t="shared" si="265"/>
        <v>0.28356181581764783</v>
      </c>
      <c r="DO319" s="121">
        <f t="shared" si="266"/>
        <v>2.0533119490520333</v>
      </c>
      <c r="DP319" s="121">
        <f t="shared" si="267"/>
        <v>0</v>
      </c>
      <c r="DQ319" s="121">
        <f t="shared" si="268"/>
        <v>6.263052466414524</v>
      </c>
      <c r="DR319" s="121">
        <f t="shared" si="269"/>
        <v>0</v>
      </c>
      <c r="DS319" s="121">
        <f t="shared" si="270"/>
        <v>0</v>
      </c>
      <c r="DT319" s="121">
        <f t="shared" si="271"/>
        <v>0</v>
      </c>
      <c r="DU319" s="121">
        <f t="shared" si="272"/>
        <v>0</v>
      </c>
      <c r="DV319" s="122">
        <f t="shared" si="273"/>
        <v>2</v>
      </c>
      <c r="DW319" s="157"/>
      <c r="DX319" s="157">
        <f t="shared" si="274"/>
        <v>380</v>
      </c>
      <c r="DY319" s="157">
        <f t="shared" si="235"/>
        <v>357</v>
      </c>
      <c r="DZ319" s="238" t="e">
        <f>#REF!</f>
        <v>#REF!</v>
      </c>
      <c r="EN319" s="50">
        <f t="shared" si="275"/>
        <v>8.7192073170731701E-2</v>
      </c>
      <c r="EO319" s="50">
        <f t="shared" si="276"/>
        <v>1.1128048780487805</v>
      </c>
      <c r="EP319" s="55">
        <f t="shared" si="277"/>
        <v>0</v>
      </c>
      <c r="EQ319" s="50">
        <f t="shared" si="286"/>
        <v>2.8038562444489439</v>
      </c>
      <c r="ER319" s="50">
        <f>3.492*AR319*((CA319/2.54)^2 + (CB319/2.54)^2 + (CC319/2.54)^2 + (CD319/2.54)^2 + (CE319/2.54)^2 + (CF319/2.54)^2 + (CG319/2.54)^2 +(CH319/2.54)^2 +(CI319/2.54)^2 + (CJ319/2.54)^2 +(CK319/2.54)^2 + (CL319/2.54)^2 +(CM319/2.54)^2 + (CN319/2.54)^2 + (CO319/2.54)^2)/(BI319*3.28)</f>
        <v>0</v>
      </c>
      <c r="ES319" s="50">
        <f t="shared" si="236"/>
        <v>0</v>
      </c>
      <c r="ET319" s="50">
        <f t="shared" si="237"/>
        <v>0</v>
      </c>
      <c r="EU319" s="50">
        <f t="shared" si="238"/>
        <v>0</v>
      </c>
      <c r="EV319" s="56">
        <f t="shared" si="278"/>
        <v>1.1999969512195121</v>
      </c>
      <c r="EW319" s="56">
        <f t="shared" si="279"/>
        <v>2.8038562444489439</v>
      </c>
      <c r="EX319" s="56">
        <f t="shared" si="283"/>
        <v>6.5652654662467516</v>
      </c>
      <c r="EY319" s="56">
        <f t="shared" si="284"/>
        <v>0</v>
      </c>
      <c r="EZ319" s="56">
        <f t="shared" si="280"/>
        <v>4.003853195668456</v>
      </c>
      <c r="FA319" s="56"/>
      <c r="FB319" s="56"/>
      <c r="FC319" s="56"/>
      <c r="FD319" s="54"/>
    </row>
    <row r="320" spans="1:160" ht="18" customHeight="1">
      <c r="A320" s="6"/>
      <c r="B320">
        <v>380</v>
      </c>
      <c r="C320" s="57" t="s">
        <v>390</v>
      </c>
      <c r="D320">
        <v>114</v>
      </c>
      <c r="E320" s="171">
        <v>2009</v>
      </c>
      <c r="F320">
        <v>357</v>
      </c>
      <c r="G320" s="144">
        <v>19.658503095</v>
      </c>
      <c r="H320" s="144"/>
      <c r="I320" s="144"/>
      <c r="J320" s="144">
        <v>24.410722875000001</v>
      </c>
      <c r="K320" s="144">
        <v>14.086325715000001</v>
      </c>
      <c r="L320" s="144"/>
      <c r="M320" s="144">
        <v>4.0470876599999999</v>
      </c>
      <c r="N320" s="83"/>
      <c r="O320" s="83"/>
      <c r="P320" s="83"/>
      <c r="Q320" s="230">
        <f t="shared" si="234"/>
        <v>62.202639345000009</v>
      </c>
      <c r="R320" s="52">
        <f t="shared" si="239"/>
        <v>0.5372634838903555</v>
      </c>
      <c r="S320" s="52">
        <f t="shared" si="240"/>
        <v>1.4589478813881669</v>
      </c>
      <c r="T320" s="52">
        <f t="shared" si="241"/>
        <v>1.3483097697025865</v>
      </c>
      <c r="U320" s="52">
        <f t="shared" si="242"/>
        <v>0.13226886371520735</v>
      </c>
      <c r="V320" s="52">
        <f t="shared" si="243"/>
        <v>1.426688975541573</v>
      </c>
      <c r="W320" s="52">
        <f t="shared" si="244"/>
        <v>14.264255863497713</v>
      </c>
      <c r="X320" s="52">
        <f t="shared" si="245"/>
        <v>148.50402846070341</v>
      </c>
      <c r="Y320" s="52">
        <f t="shared" si="246"/>
        <v>1.0316598004953996</v>
      </c>
      <c r="Z320" s="52">
        <f t="shared" si="247"/>
        <v>1.0301133604823565</v>
      </c>
      <c r="AA320" s="52">
        <f t="shared" si="248"/>
        <v>1.0239243869925854</v>
      </c>
      <c r="AB320" s="52">
        <f t="shared" si="249"/>
        <v>1.0184994035569408</v>
      </c>
      <c r="AC320" s="52">
        <f t="shared" si="250"/>
        <v>0.56132864280873385</v>
      </c>
      <c r="AD320" s="52">
        <f t="shared" si="251"/>
        <v>0.56610299667260844</v>
      </c>
      <c r="AE320" s="52">
        <f t="shared" si="252"/>
        <v>0.52739426827532143</v>
      </c>
      <c r="AF320" s="52">
        <f t="shared" si="253"/>
        <v>0.39104439247247502</v>
      </c>
      <c r="AG320" s="52">
        <f t="shared" si="254"/>
        <v>0.35999999999999988</v>
      </c>
      <c r="AH320" s="52">
        <f t="shared" si="255"/>
        <v>0.37552219623623745</v>
      </c>
      <c r="AI320" s="64" t="s">
        <v>152</v>
      </c>
      <c r="AL320" s="45">
        <f t="shared" si="256"/>
        <v>357</v>
      </c>
      <c r="AM320" s="65"/>
      <c r="AN320" s="145" t="e">
        <f>#REF!</f>
        <v>#REF!</v>
      </c>
      <c r="AO320" s="149"/>
      <c r="AP320" s="183"/>
      <c r="AQ320" s="149"/>
      <c r="AR320" s="147">
        <f t="shared" si="257"/>
        <v>1</v>
      </c>
      <c r="AS320">
        <v>1</v>
      </c>
      <c r="AT320">
        <v>2</v>
      </c>
      <c r="AU320">
        <v>2</v>
      </c>
      <c r="AV320">
        <v>0</v>
      </c>
      <c r="AW320">
        <v>1</v>
      </c>
      <c r="AX320">
        <v>1</v>
      </c>
      <c r="AY320" s="229"/>
      <c r="AZ320" s="229"/>
      <c r="BA320" s="229"/>
      <c r="BC320">
        <v>3</v>
      </c>
      <c r="BD320">
        <v>3</v>
      </c>
      <c r="BE320">
        <v>0</v>
      </c>
      <c r="BF320" s="57">
        <v>2</v>
      </c>
      <c r="BG320" s="57">
        <v>2</v>
      </c>
      <c r="BH320" s="57">
        <v>3</v>
      </c>
      <c r="BI320" s="57">
        <v>11.3</v>
      </c>
      <c r="BJ320" s="189">
        <f t="shared" si="281"/>
        <v>114</v>
      </c>
      <c r="BK320" s="173">
        <f t="shared" si="282"/>
        <v>357</v>
      </c>
      <c r="BL320" s="173">
        <v>12</v>
      </c>
      <c r="BM320" s="57">
        <v>43</v>
      </c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104"/>
      <c r="CB320" s="103"/>
      <c r="CC320" s="103"/>
      <c r="CD320" s="103"/>
      <c r="CE320" s="103"/>
      <c r="CF320" s="103"/>
      <c r="CG320" s="103"/>
      <c r="CH320" s="103"/>
      <c r="CI320" s="103"/>
      <c r="CJ320" s="103"/>
      <c r="CK320" s="103"/>
      <c r="CL320" s="103"/>
      <c r="CP320" s="93"/>
      <c r="CQ320" s="93"/>
      <c r="CV320" s="93"/>
      <c r="DA320" s="93"/>
      <c r="DF320" s="131"/>
      <c r="DG320" s="254">
        <f t="shared" si="258"/>
        <v>380</v>
      </c>
      <c r="DH320" s="254" t="str">
        <f t="shared" si="259"/>
        <v>Thin/Burn</v>
      </c>
      <c r="DI320" s="254">
        <f t="shared" si="260"/>
        <v>114</v>
      </c>
      <c r="DJ320" s="254">
        <f t="shared" si="261"/>
        <v>357</v>
      </c>
      <c r="DK320" s="121">
        <f t="shared" si="262"/>
        <v>7.2947394069408347</v>
      </c>
      <c r="DL320" s="121">
        <f t="shared" si="263"/>
        <v>8.0589522583553315</v>
      </c>
      <c r="DM320" s="121">
        <f t="shared" si="264"/>
        <v>26.966195394051731</v>
      </c>
      <c r="DN320" s="121">
        <f t="shared" si="265"/>
        <v>0.14178090790882392</v>
      </c>
      <c r="DO320" s="121">
        <f t="shared" si="266"/>
        <v>1.5399839617890252</v>
      </c>
      <c r="DP320" s="121">
        <f t="shared" si="267"/>
        <v>0</v>
      </c>
      <c r="DQ320" s="121">
        <f t="shared" si="268"/>
        <v>86.682385871973239</v>
      </c>
      <c r="DR320" s="121">
        <f t="shared" si="269"/>
        <v>0</v>
      </c>
      <c r="DS320" s="121">
        <f t="shared" si="270"/>
        <v>0</v>
      </c>
      <c r="DT320" s="121">
        <f t="shared" si="271"/>
        <v>0</v>
      </c>
      <c r="DU320" s="121">
        <f t="shared" si="272"/>
        <v>0</v>
      </c>
      <c r="DV320" s="122">
        <f t="shared" si="273"/>
        <v>1.5</v>
      </c>
      <c r="DW320" s="157"/>
      <c r="DX320" s="157">
        <f t="shared" si="274"/>
        <v>380</v>
      </c>
      <c r="DY320" s="157">
        <f t="shared" si="235"/>
        <v>93</v>
      </c>
      <c r="DZ320" s="238" t="e">
        <f>#REF!</f>
        <v>#REF!</v>
      </c>
      <c r="EN320" s="50"/>
      <c r="EO320" s="50"/>
      <c r="EP320" s="55"/>
      <c r="EQ320" s="50">
        <f t="shared" si="286"/>
        <v>38.806149272130178</v>
      </c>
      <c r="ER320" s="50"/>
      <c r="ES320" s="50">
        <f t="shared" si="236"/>
        <v>0</v>
      </c>
      <c r="ET320" s="50">
        <f t="shared" si="237"/>
        <v>0</v>
      </c>
      <c r="EU320" s="50">
        <f t="shared" si="238"/>
        <v>0</v>
      </c>
      <c r="EV320" s="56"/>
      <c r="EW320" s="56"/>
      <c r="EX320" s="56">
        <f t="shared" si="283"/>
        <v>3.2826327331233758</v>
      </c>
      <c r="EY320" s="56">
        <f t="shared" si="284"/>
        <v>3.6265285162598992</v>
      </c>
      <c r="EZ320" s="56"/>
      <c r="FA320" s="56"/>
      <c r="FB320" s="56"/>
      <c r="FC320" s="56"/>
      <c r="FD320" s="54"/>
    </row>
    <row r="321" spans="1:160" ht="18" customHeight="1">
      <c r="A321" s="6"/>
      <c r="B321">
        <v>380</v>
      </c>
      <c r="C321" s="57" t="s">
        <v>390</v>
      </c>
      <c r="D321">
        <v>117</v>
      </c>
      <c r="E321" s="171">
        <v>2009</v>
      </c>
      <c r="F321">
        <v>93</v>
      </c>
      <c r="G321" s="144"/>
      <c r="H321" s="144">
        <v>27.555543015000005</v>
      </c>
      <c r="I321" s="144"/>
      <c r="J321" s="144">
        <v>22.639155000000002</v>
      </c>
      <c r="K321" s="144"/>
      <c r="L321" s="144">
        <v>12.81898464</v>
      </c>
      <c r="M321" s="144"/>
      <c r="N321" s="83"/>
      <c r="O321" s="83"/>
      <c r="P321" s="83"/>
      <c r="Q321" s="230">
        <f t="shared" si="234"/>
        <v>63.013682655000011</v>
      </c>
      <c r="R321" s="52">
        <f t="shared" si="239"/>
        <v>0.84297213712973074</v>
      </c>
      <c r="S321" s="52">
        <f t="shared" si="240"/>
        <v>1.5023409469431046</v>
      </c>
      <c r="T321" s="52">
        <f t="shared" si="241"/>
        <v>1.4182787009936577</v>
      </c>
      <c r="U321" s="52">
        <f t="shared" si="242"/>
        <v>9.4675256204481237E-2</v>
      </c>
      <c r="V321" s="52">
        <f t="shared" si="243"/>
        <v>1.3411133837064264</v>
      </c>
      <c r="W321" s="52">
        <f t="shared" si="244"/>
        <v>16.721294765479691</v>
      </c>
      <c r="X321" s="52">
        <f t="shared" si="245"/>
        <v>108.79280594580733</v>
      </c>
      <c r="Y321" s="52">
        <f t="shared" si="246"/>
        <v>1.0292197903998219</v>
      </c>
      <c r="Z321" s="52">
        <f t="shared" si="247"/>
        <v>1.0271854727564327</v>
      </c>
      <c r="AA321" s="52">
        <f t="shared" si="248"/>
        <v>1.0299999999999998</v>
      </c>
      <c r="AB321" s="52">
        <f t="shared" si="249"/>
        <v>1.0451531555785725</v>
      </c>
      <c r="AC321" s="52">
        <f t="shared" si="250"/>
        <v>0.59203431764338921</v>
      </c>
      <c r="AD321" s="52">
        <f t="shared" si="251"/>
        <v>0.57220390539480681</v>
      </c>
      <c r="AE321" s="52">
        <f t="shared" si="252"/>
        <v>0.54735906143890811</v>
      </c>
      <c r="AF321" s="52">
        <f t="shared" si="253"/>
        <v>0.40497956689609693</v>
      </c>
      <c r="AG321" s="52">
        <f t="shared" si="254"/>
        <v>0.35999999999999993</v>
      </c>
      <c r="AH321" s="52">
        <f t="shared" si="255"/>
        <v>0.3824897834480484</v>
      </c>
      <c r="AI321" s="64" t="s">
        <v>152</v>
      </c>
      <c r="AL321" s="45">
        <f t="shared" si="256"/>
        <v>93</v>
      </c>
      <c r="AM321" s="65"/>
      <c r="AN321" s="145" t="e">
        <f>#REF!</f>
        <v>#REF!</v>
      </c>
      <c r="AO321" s="149"/>
      <c r="AP321" s="183"/>
      <c r="AQ321" s="149"/>
      <c r="AR321" s="147">
        <f t="shared" si="257"/>
        <v>1</v>
      </c>
      <c r="AS321">
        <v>0</v>
      </c>
      <c r="AT321">
        <v>1</v>
      </c>
      <c r="AU321">
        <v>1</v>
      </c>
      <c r="AV321">
        <v>0</v>
      </c>
      <c r="AW321">
        <v>0</v>
      </c>
      <c r="AX321">
        <v>0</v>
      </c>
      <c r="AY321" s="229"/>
      <c r="AZ321" s="229"/>
      <c r="BA321" s="229"/>
      <c r="BC321">
        <v>9</v>
      </c>
      <c r="BD321">
        <v>1</v>
      </c>
      <c r="BE321">
        <v>3</v>
      </c>
      <c r="BF321" s="57">
        <v>2</v>
      </c>
      <c r="BG321" s="57">
        <v>2</v>
      </c>
      <c r="BH321" s="57">
        <v>3</v>
      </c>
      <c r="BI321" s="57">
        <v>11.3</v>
      </c>
      <c r="BJ321" s="189">
        <f t="shared" si="281"/>
        <v>117</v>
      </c>
      <c r="BK321" s="173">
        <f t="shared" si="282"/>
        <v>93</v>
      </c>
      <c r="BL321" s="173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104"/>
      <c r="CB321" s="103"/>
      <c r="CC321" s="103"/>
      <c r="CD321" s="103"/>
      <c r="CE321" s="103"/>
      <c r="CF321" s="103"/>
      <c r="CG321" s="103"/>
      <c r="CH321" s="103"/>
      <c r="CI321" s="103"/>
      <c r="CJ321" s="103"/>
      <c r="CK321" s="103"/>
      <c r="CL321" s="103"/>
      <c r="CP321" s="93"/>
      <c r="CQ321" s="93"/>
      <c r="CV321" s="93"/>
      <c r="DA321" s="93"/>
      <c r="DF321" s="131"/>
      <c r="DG321" s="254">
        <f t="shared" si="258"/>
        <v>380</v>
      </c>
      <c r="DH321" s="254" t="str">
        <f t="shared" si="259"/>
        <v>Thin/Burn</v>
      </c>
      <c r="DI321" s="254">
        <f t="shared" si="260"/>
        <v>117</v>
      </c>
      <c r="DJ321" s="254">
        <f t="shared" si="261"/>
        <v>93</v>
      </c>
      <c r="DK321" s="121">
        <f t="shared" si="262"/>
        <v>0</v>
      </c>
      <c r="DL321" s="121">
        <f t="shared" si="263"/>
        <v>4.2148606856486541</v>
      </c>
      <c r="DM321" s="121">
        <f t="shared" si="264"/>
        <v>7.0913935049682886</v>
      </c>
      <c r="DN321" s="121">
        <f t="shared" si="265"/>
        <v>0.32034590194108359</v>
      </c>
      <c r="DO321" s="121">
        <f t="shared" si="266"/>
        <v>0.48635159768595193</v>
      </c>
      <c r="DP321" s="121">
        <f t="shared" si="267"/>
        <v>11.633076908525942</v>
      </c>
      <c r="DQ321" s="121">
        <f t="shared" si="268"/>
        <v>0</v>
      </c>
      <c r="DR321" s="121">
        <f t="shared" si="269"/>
        <v>0</v>
      </c>
      <c r="DS321" s="121">
        <f t="shared" si="270"/>
        <v>0</v>
      </c>
      <c r="DT321" s="121">
        <f t="shared" si="271"/>
        <v>0</v>
      </c>
      <c r="DU321" s="121">
        <f t="shared" si="272"/>
        <v>0</v>
      </c>
      <c r="DV321" s="122">
        <f t="shared" si="273"/>
        <v>0.5</v>
      </c>
      <c r="DW321" s="157"/>
      <c r="DX321" s="157">
        <f t="shared" si="274"/>
        <v>380</v>
      </c>
      <c r="DY321" s="157">
        <f t="shared" si="235"/>
        <v>343</v>
      </c>
      <c r="DZ321" s="238" t="e">
        <f>#REF!</f>
        <v>#REF!</v>
      </c>
      <c r="EN321" s="50">
        <f t="shared" si="275"/>
        <v>0.13078810975609756</v>
      </c>
      <c r="EO321" s="50">
        <f t="shared" si="276"/>
        <v>0.27820121951219512</v>
      </c>
      <c r="EP321" s="55">
        <f t="shared" si="277"/>
        <v>4.4268292682926829</v>
      </c>
      <c r="EQ321" s="50">
        <f t="shared" si="286"/>
        <v>0</v>
      </c>
      <c r="ER321" s="50">
        <f>3.492*AR321*((CA321/2.54)^2 + (CB321/2.54)^2 + (CC321/2.54)^2 + (CD321/2.54)^2 + (CE321/2.54)^2 + (CF321/2.54)^2 + (CG321/2.54)^2 +(CH321/2.54)^2 +(CI321/2.54)^2 + (CJ321/2.54)^2 +(CK321/2.54)^2 + (CL321/2.54)^2 +(CM321/2.54)^2 + (CN321/2.54)^2 + (CO321/2.54)^2)/(BI321*3.28)</f>
        <v>0</v>
      </c>
      <c r="ES321" s="50">
        <f t="shared" si="236"/>
        <v>0</v>
      </c>
      <c r="ET321" s="50">
        <f t="shared" si="237"/>
        <v>0</v>
      </c>
      <c r="EU321" s="50">
        <f t="shared" si="238"/>
        <v>0</v>
      </c>
      <c r="EV321" s="56">
        <f t="shared" si="278"/>
        <v>4.8358185975609755</v>
      </c>
      <c r="EW321" s="56">
        <f t="shared" si="279"/>
        <v>0</v>
      </c>
      <c r="EX321" s="56">
        <f t="shared" si="283"/>
        <v>0</v>
      </c>
      <c r="EY321" s="56">
        <f t="shared" si="284"/>
        <v>1.8966873085418945</v>
      </c>
      <c r="EZ321" s="56">
        <f t="shared" si="280"/>
        <v>4.8358185975609755</v>
      </c>
      <c r="FA321" s="56"/>
      <c r="FB321" s="56"/>
      <c r="FC321" s="56"/>
      <c r="FD321" s="54"/>
    </row>
    <row r="322" spans="1:160" ht="18" customHeight="1">
      <c r="A322" s="6"/>
      <c r="B322">
        <v>380</v>
      </c>
      <c r="C322" s="57" t="s">
        <v>390</v>
      </c>
      <c r="D322">
        <v>117</v>
      </c>
      <c r="E322" s="171">
        <v>2009</v>
      </c>
      <c r="F322">
        <v>343</v>
      </c>
      <c r="G322" s="144"/>
      <c r="H322" s="144">
        <v>27.555543015000005</v>
      </c>
      <c r="I322" s="144"/>
      <c r="J322" s="144">
        <v>22.639155000000002</v>
      </c>
      <c r="K322" s="144"/>
      <c r="L322" s="144">
        <v>12.81898464</v>
      </c>
      <c r="M322" s="144"/>
      <c r="N322" s="83"/>
      <c r="O322" s="83"/>
      <c r="P322" s="83"/>
      <c r="Q322" s="230">
        <f t="shared" si="234"/>
        <v>63.013682655000011</v>
      </c>
      <c r="R322" s="52">
        <f t="shared" si="239"/>
        <v>0.84297213712973074</v>
      </c>
      <c r="S322" s="52">
        <f t="shared" si="240"/>
        <v>1.5023409469431046</v>
      </c>
      <c r="T322" s="52">
        <f t="shared" si="241"/>
        <v>1.4182787009936577</v>
      </c>
      <c r="U322" s="52">
        <f t="shared" si="242"/>
        <v>9.4675256204481237E-2</v>
      </c>
      <c r="V322" s="52">
        <f t="shared" si="243"/>
        <v>1.3411133837064264</v>
      </c>
      <c r="W322" s="52">
        <f t="shared" si="244"/>
        <v>16.721294765479691</v>
      </c>
      <c r="X322" s="52">
        <f t="shared" si="245"/>
        <v>108.79280594580733</v>
      </c>
      <c r="Y322" s="52">
        <f t="shared" si="246"/>
        <v>1.0292197903998219</v>
      </c>
      <c r="Z322" s="52">
        <f t="shared" si="247"/>
        <v>1.0271854727564327</v>
      </c>
      <c r="AA322" s="52">
        <f t="shared" si="248"/>
        <v>1.0299999999999998</v>
      </c>
      <c r="AB322" s="52">
        <f t="shared" si="249"/>
        <v>1.0451531555785725</v>
      </c>
      <c r="AC322" s="52">
        <f t="shared" si="250"/>
        <v>0.59203431764338921</v>
      </c>
      <c r="AD322" s="52">
        <f t="shared" si="251"/>
        <v>0.57220390539480681</v>
      </c>
      <c r="AE322" s="52">
        <f t="shared" si="252"/>
        <v>0.54735906143890811</v>
      </c>
      <c r="AF322" s="52">
        <f t="shared" si="253"/>
        <v>0.40497956689609693</v>
      </c>
      <c r="AG322" s="52">
        <f t="shared" si="254"/>
        <v>0.35999999999999993</v>
      </c>
      <c r="AH322" s="52">
        <f t="shared" si="255"/>
        <v>0.3824897834480484</v>
      </c>
      <c r="AI322" s="64" t="s">
        <v>152</v>
      </c>
      <c r="AL322" s="45">
        <f t="shared" si="256"/>
        <v>343</v>
      </c>
      <c r="AM322" s="65"/>
      <c r="AN322" s="145" t="e">
        <f>#REF!</f>
        <v>#REF!</v>
      </c>
      <c r="AO322" s="149"/>
      <c r="AP322" s="183"/>
      <c r="AQ322" s="149"/>
      <c r="AR322" s="147">
        <f t="shared" si="257"/>
        <v>1</v>
      </c>
      <c r="AS322">
        <v>0</v>
      </c>
      <c r="AT322">
        <v>0</v>
      </c>
      <c r="AU322">
        <v>4</v>
      </c>
      <c r="AV322">
        <v>2</v>
      </c>
      <c r="AW322">
        <v>0</v>
      </c>
      <c r="AX322">
        <v>0</v>
      </c>
      <c r="AY322" s="229"/>
      <c r="AZ322" s="229"/>
      <c r="BA322" s="229"/>
      <c r="BC322">
        <v>16</v>
      </c>
      <c r="BD322">
        <v>21</v>
      </c>
      <c r="BE322">
        <v>6</v>
      </c>
      <c r="BF322" s="57">
        <v>2</v>
      </c>
      <c r="BG322" s="57">
        <v>2</v>
      </c>
      <c r="BH322" s="57">
        <v>3</v>
      </c>
      <c r="BI322" s="57">
        <v>11.3</v>
      </c>
      <c r="BJ322" s="189">
        <f t="shared" si="281"/>
        <v>117</v>
      </c>
      <c r="BK322" s="173">
        <f t="shared" si="282"/>
        <v>343</v>
      </c>
      <c r="BL322" s="173">
        <v>9</v>
      </c>
      <c r="BM322" s="57">
        <v>9</v>
      </c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104"/>
      <c r="CB322" s="103"/>
      <c r="CC322" s="103"/>
      <c r="CD322" s="103"/>
      <c r="CE322" s="103"/>
      <c r="CF322" s="103"/>
      <c r="CG322" s="103"/>
      <c r="CH322" s="103"/>
      <c r="CI322" s="103"/>
      <c r="CJ322" s="103"/>
      <c r="CK322" s="103"/>
      <c r="CL322" s="103"/>
      <c r="CP322" s="93"/>
      <c r="CQ322" s="93"/>
      <c r="CV322" s="93"/>
      <c r="DA322" s="93"/>
      <c r="DF322" s="131"/>
      <c r="DG322" s="254">
        <f t="shared" si="258"/>
        <v>380</v>
      </c>
      <c r="DH322" s="254" t="str">
        <f t="shared" si="259"/>
        <v>Thin/Burn</v>
      </c>
      <c r="DI322" s="254">
        <f t="shared" si="260"/>
        <v>117</v>
      </c>
      <c r="DJ322" s="254">
        <f t="shared" si="261"/>
        <v>343</v>
      </c>
      <c r="DK322" s="121">
        <f t="shared" si="262"/>
        <v>15.023409469431046</v>
      </c>
      <c r="DL322" s="121">
        <f t="shared" si="263"/>
        <v>0</v>
      </c>
      <c r="DM322" s="121">
        <f t="shared" si="264"/>
        <v>14.182787009936577</v>
      </c>
      <c r="DN322" s="121">
        <f t="shared" si="265"/>
        <v>0.56950382567303737</v>
      </c>
      <c r="DO322" s="121">
        <f t="shared" si="266"/>
        <v>10.213383551404991</v>
      </c>
      <c r="DP322" s="121">
        <f t="shared" si="267"/>
        <v>23.266153817051883</v>
      </c>
      <c r="DQ322" s="121">
        <f t="shared" si="268"/>
        <v>7.4879817712751775</v>
      </c>
      <c r="DR322" s="121">
        <f t="shared" si="269"/>
        <v>0</v>
      </c>
      <c r="DS322" s="121">
        <f t="shared" si="270"/>
        <v>0</v>
      </c>
      <c r="DT322" s="121">
        <f t="shared" si="271"/>
        <v>0</v>
      </c>
      <c r="DU322" s="121">
        <f t="shared" si="272"/>
        <v>0</v>
      </c>
      <c r="DV322" s="122">
        <f t="shared" si="273"/>
        <v>2</v>
      </c>
      <c r="DW322" s="157"/>
      <c r="DX322" s="157">
        <f t="shared" si="274"/>
        <v>380</v>
      </c>
      <c r="DY322" s="157">
        <f t="shared" si="235"/>
        <v>20</v>
      </c>
      <c r="DZ322" s="238" t="e">
        <f>#REF!</f>
        <v>#REF!</v>
      </c>
      <c r="EN322" s="50">
        <f t="shared" si="275"/>
        <v>0.23251219512195123</v>
      </c>
      <c r="EO322" s="50">
        <f t="shared" si="276"/>
        <v>5.8422256097560972</v>
      </c>
      <c r="EP322" s="55">
        <f t="shared" si="277"/>
        <v>8.8536585365853657</v>
      </c>
      <c r="EQ322" s="50">
        <f t="shared" si="286"/>
        <v>3.1543382750050628</v>
      </c>
      <c r="ER322" s="50">
        <f>3.492*AR322*((CA322/2.54)^2 + (CB322/2.54)^2 + (CC322/2.54)^2 + (CD322/2.54)^2 + (CE322/2.54)^2 + (CF322/2.54)^2 + (CG322/2.54)^2 +(CH322/2.54)^2 +(CI322/2.54)^2 + (CJ322/2.54)^2 +(CK322/2.54)^2 + (CL322/2.54)^2 +(CM322/2.54)^2 + (CN322/2.54)^2 + (CO322/2.54)^2)/(BI322*3.28)</f>
        <v>0</v>
      </c>
      <c r="ES322" s="50">
        <f t="shared" si="236"/>
        <v>0</v>
      </c>
      <c r="ET322" s="50">
        <f t="shared" si="237"/>
        <v>0</v>
      </c>
      <c r="EU322" s="50">
        <f t="shared" si="238"/>
        <v>0</v>
      </c>
      <c r="EV322" s="56">
        <f t="shared" si="278"/>
        <v>14.928396341463415</v>
      </c>
      <c r="EW322" s="56">
        <f t="shared" si="279"/>
        <v>3.1543382750050628</v>
      </c>
      <c r="EX322" s="56">
        <f t="shared" si="283"/>
        <v>6.7605342612439712</v>
      </c>
      <c r="EY322" s="56">
        <f t="shared" si="284"/>
        <v>0</v>
      </c>
      <c r="EZ322" s="56">
        <f t="shared" si="280"/>
        <v>18.082734616468478</v>
      </c>
      <c r="FA322" s="56"/>
      <c r="FB322" s="56"/>
      <c r="FC322" s="56"/>
      <c r="FD322" s="54"/>
    </row>
    <row r="323" spans="1:160" ht="18" customHeight="1">
      <c r="A323" s="6"/>
      <c r="B323">
        <v>380</v>
      </c>
      <c r="C323" s="57" t="s">
        <v>390</v>
      </c>
      <c r="D323">
        <v>118</v>
      </c>
      <c r="E323" s="171">
        <v>2009</v>
      </c>
      <c r="F323">
        <v>20</v>
      </c>
      <c r="G323" s="144">
        <v>22.579444965</v>
      </c>
      <c r="H323" s="144"/>
      <c r="I323" s="144"/>
      <c r="J323" s="144"/>
      <c r="K323" s="144">
        <v>22.832461575000004</v>
      </c>
      <c r="L323" s="144"/>
      <c r="M323" s="144"/>
      <c r="N323" s="83"/>
      <c r="O323" s="83"/>
      <c r="P323" s="83"/>
      <c r="Q323" s="230">
        <f t="shared" si="234"/>
        <v>45.411906540000004</v>
      </c>
      <c r="R323" s="52">
        <f t="shared" si="239"/>
        <v>0.66084379394016957</v>
      </c>
      <c r="S323" s="52">
        <f t="shared" si="240"/>
        <v>1.4596768476706197</v>
      </c>
      <c r="T323" s="52">
        <f t="shared" si="241"/>
        <v>1.4015556151753457</v>
      </c>
      <c r="U323" s="52">
        <f t="shared" si="242"/>
        <v>0.15541786939144001</v>
      </c>
      <c r="V323" s="52">
        <f t="shared" si="243"/>
        <v>1.440668591026304</v>
      </c>
      <c r="W323" s="52">
        <f t="shared" si="244"/>
        <v>15.48172920835488</v>
      </c>
      <c r="X323" s="52">
        <f t="shared" si="245"/>
        <v>132.01576289646678</v>
      </c>
      <c r="Y323" s="52">
        <f t="shared" si="246"/>
        <v>1.0249721420405706</v>
      </c>
      <c r="Z323" s="52">
        <f t="shared" si="247"/>
        <v>1.0250278579594294</v>
      </c>
      <c r="AA323" s="52">
        <f t="shared" si="248"/>
        <v>1.02</v>
      </c>
      <c r="AB323" s="52">
        <f t="shared" si="249"/>
        <v>1.01</v>
      </c>
      <c r="AC323" s="52">
        <f t="shared" si="250"/>
        <v>0.5400557159188587</v>
      </c>
      <c r="AD323" s="52">
        <f t="shared" si="251"/>
        <v>0.55005571591885871</v>
      </c>
      <c r="AE323" s="52">
        <f t="shared" si="252"/>
        <v>0.52474927836513596</v>
      </c>
      <c r="AF323" s="52">
        <f t="shared" si="253"/>
        <v>0.36022286367543466</v>
      </c>
      <c r="AG323" s="52">
        <f t="shared" si="254"/>
        <v>0.36</v>
      </c>
      <c r="AH323" s="52">
        <f t="shared" si="255"/>
        <v>0.36011143183771732</v>
      </c>
      <c r="AI323" s="64" t="s">
        <v>152</v>
      </c>
      <c r="AL323" s="45">
        <f t="shared" si="256"/>
        <v>20</v>
      </c>
      <c r="AM323" s="65"/>
      <c r="AN323" s="145" t="e">
        <f>#REF!</f>
        <v>#REF!</v>
      </c>
      <c r="AO323" s="149"/>
      <c r="AP323" s="183"/>
      <c r="AQ323" s="149"/>
      <c r="AR323" s="147">
        <f t="shared" si="257"/>
        <v>1</v>
      </c>
      <c r="AS323">
        <v>1</v>
      </c>
      <c r="AT323">
        <v>4</v>
      </c>
      <c r="AU323">
        <v>4</v>
      </c>
      <c r="AV323">
        <v>1</v>
      </c>
      <c r="AW323">
        <v>3</v>
      </c>
      <c r="AX323">
        <v>3</v>
      </c>
      <c r="AY323" s="229"/>
      <c r="AZ323" s="229"/>
      <c r="BA323" s="229"/>
      <c r="BC323">
        <v>4</v>
      </c>
      <c r="BD323">
        <v>0</v>
      </c>
      <c r="BE323">
        <v>1</v>
      </c>
      <c r="BF323" s="57">
        <v>2</v>
      </c>
      <c r="BG323" s="57">
        <v>2</v>
      </c>
      <c r="BH323" s="57">
        <v>3</v>
      </c>
      <c r="BI323" s="57">
        <v>11.3</v>
      </c>
      <c r="BJ323" s="189">
        <f t="shared" si="281"/>
        <v>118</v>
      </c>
      <c r="BK323" s="173">
        <f t="shared" si="282"/>
        <v>20</v>
      </c>
      <c r="BL323" s="173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104"/>
      <c r="CB323" s="103"/>
      <c r="CC323" s="103"/>
      <c r="CD323" s="103"/>
      <c r="CE323" s="103"/>
      <c r="CF323" s="103"/>
      <c r="CG323" s="103"/>
      <c r="CH323" s="103"/>
      <c r="CI323" s="103"/>
      <c r="CJ323" s="103"/>
      <c r="CK323" s="103"/>
      <c r="CL323" s="103"/>
      <c r="CP323" s="93"/>
      <c r="CQ323" s="93"/>
      <c r="CV323" s="93"/>
      <c r="DA323" s="93"/>
      <c r="DF323" s="131"/>
      <c r="DG323" s="254">
        <f t="shared" si="258"/>
        <v>380</v>
      </c>
      <c r="DH323" s="254" t="str">
        <f t="shared" si="259"/>
        <v>Thin/Burn</v>
      </c>
      <c r="DI323" s="254">
        <f t="shared" si="260"/>
        <v>118</v>
      </c>
      <c r="DJ323" s="254">
        <f t="shared" si="261"/>
        <v>20</v>
      </c>
      <c r="DK323" s="121">
        <f t="shared" si="262"/>
        <v>14.596768476706197</v>
      </c>
      <c r="DL323" s="121">
        <f t="shared" si="263"/>
        <v>23.129532787905937</v>
      </c>
      <c r="DM323" s="121">
        <f t="shared" si="264"/>
        <v>63.070002682890554</v>
      </c>
      <c r="DN323" s="121">
        <f t="shared" si="265"/>
        <v>0.21232284999816806</v>
      </c>
      <c r="DO323" s="121">
        <f t="shared" si="266"/>
        <v>0</v>
      </c>
      <c r="DP323" s="121">
        <f t="shared" si="267"/>
        <v>3.408516445028873</v>
      </c>
      <c r="DQ323" s="121">
        <f t="shared" si="268"/>
        <v>0</v>
      </c>
      <c r="DR323" s="121">
        <f t="shared" si="269"/>
        <v>0</v>
      </c>
      <c r="DS323" s="121">
        <f t="shared" si="270"/>
        <v>0</v>
      </c>
      <c r="DT323" s="121">
        <f t="shared" si="271"/>
        <v>0</v>
      </c>
      <c r="DU323" s="121">
        <f t="shared" si="272"/>
        <v>0</v>
      </c>
      <c r="DV323" s="122">
        <f t="shared" si="273"/>
        <v>3.5</v>
      </c>
      <c r="DW323" s="157"/>
      <c r="DX323" s="157">
        <f t="shared" si="274"/>
        <v>380</v>
      </c>
      <c r="DY323" s="157">
        <f t="shared" si="235"/>
        <v>254</v>
      </c>
      <c r="DZ323" s="238" t="e">
        <f>#REF!</f>
        <v>#REF!</v>
      </c>
      <c r="EN323" s="50">
        <f t="shared" si="275"/>
        <v>5.8128048780487808E-2</v>
      </c>
      <c r="EO323" s="50">
        <f t="shared" si="276"/>
        <v>0</v>
      </c>
      <c r="EP323" s="55">
        <f t="shared" si="277"/>
        <v>1.475609756097561</v>
      </c>
      <c r="EQ323" s="50">
        <f t="shared" si="286"/>
        <v>0</v>
      </c>
      <c r="ER323" s="50">
        <f>3.492*AR323*((CA323/2.54)^2 + (CB323/2.54)^2 + (CC323/2.54)^2 + (CD323/2.54)^2 + (CE323/2.54)^2 + (CF323/2.54)^2 + (CG323/2.54)^2 +(CH323/2.54)^2 +(CI323/2.54)^2 + (CJ323/2.54)^2 +(CK323/2.54)^2 + (CL323/2.54)^2 +(CM323/2.54)^2 + (CN323/2.54)^2 + (CO323/2.54)^2)/(BI323*3.28)</f>
        <v>0</v>
      </c>
      <c r="ES323" s="50">
        <f t="shared" si="236"/>
        <v>0</v>
      </c>
      <c r="ET323" s="50">
        <f t="shared" si="237"/>
        <v>0</v>
      </c>
      <c r="EU323" s="50">
        <f t="shared" si="238"/>
        <v>0</v>
      </c>
      <c r="EV323" s="56">
        <f t="shared" si="278"/>
        <v>1.5337378048780488</v>
      </c>
      <c r="EW323" s="56">
        <f t="shared" si="279"/>
        <v>0</v>
      </c>
      <c r="EX323" s="56">
        <f t="shared" si="283"/>
        <v>6.5685458145177886</v>
      </c>
      <c r="EY323" s="56">
        <f t="shared" si="284"/>
        <v>10.408289754557671</v>
      </c>
      <c r="EZ323" s="56">
        <f t="shared" si="280"/>
        <v>1.5337378048780488</v>
      </c>
      <c r="FA323" s="56"/>
      <c r="FB323" s="56"/>
      <c r="FC323" s="56"/>
      <c r="FD323" s="54"/>
    </row>
    <row r="324" spans="1:160" ht="18" customHeight="1">
      <c r="A324" s="6"/>
      <c r="B324">
        <v>380</v>
      </c>
      <c r="C324" s="57" t="s">
        <v>390</v>
      </c>
      <c r="D324">
        <v>118</v>
      </c>
      <c r="E324" s="171">
        <v>2009</v>
      </c>
      <c r="F324">
        <v>254</v>
      </c>
      <c r="G324" s="144">
        <v>22.579444965</v>
      </c>
      <c r="H324" s="144"/>
      <c r="I324" s="144"/>
      <c r="J324" s="144"/>
      <c r="K324" s="144">
        <v>22.832461575000004</v>
      </c>
      <c r="L324" s="144"/>
      <c r="M324" s="144"/>
      <c r="N324" s="83"/>
      <c r="O324" s="83"/>
      <c r="P324" s="83"/>
      <c r="Q324" s="230">
        <f t="shared" si="234"/>
        <v>45.411906540000004</v>
      </c>
      <c r="R324" s="52">
        <f t="shared" si="239"/>
        <v>0.66084379394016957</v>
      </c>
      <c r="S324" s="52">
        <f t="shared" si="240"/>
        <v>1.4596768476706197</v>
      </c>
      <c r="T324" s="52">
        <f t="shared" si="241"/>
        <v>1.4015556151753457</v>
      </c>
      <c r="U324" s="52">
        <f t="shared" si="242"/>
        <v>0.15541786939144001</v>
      </c>
      <c r="V324" s="52">
        <f t="shared" si="243"/>
        <v>1.440668591026304</v>
      </c>
      <c r="W324" s="52">
        <f t="shared" si="244"/>
        <v>15.48172920835488</v>
      </c>
      <c r="X324" s="52">
        <f t="shared" si="245"/>
        <v>132.01576289646678</v>
      </c>
      <c r="Y324" s="52">
        <f t="shared" si="246"/>
        <v>1.0249721420405706</v>
      </c>
      <c r="Z324" s="52">
        <f t="shared" si="247"/>
        <v>1.0250278579594294</v>
      </c>
      <c r="AA324" s="52">
        <f t="shared" si="248"/>
        <v>1.02</v>
      </c>
      <c r="AB324" s="52">
        <f t="shared" si="249"/>
        <v>1.01</v>
      </c>
      <c r="AC324" s="52">
        <f t="shared" si="250"/>
        <v>0.5400557159188587</v>
      </c>
      <c r="AD324" s="52">
        <f t="shared" si="251"/>
        <v>0.55005571591885871</v>
      </c>
      <c r="AE324" s="52">
        <f t="shared" si="252"/>
        <v>0.52474927836513596</v>
      </c>
      <c r="AF324" s="52">
        <f t="shared" si="253"/>
        <v>0.36022286367543466</v>
      </c>
      <c r="AG324" s="52">
        <f t="shared" si="254"/>
        <v>0.36</v>
      </c>
      <c r="AH324" s="52">
        <f t="shared" si="255"/>
        <v>0.36011143183771732</v>
      </c>
      <c r="AI324" s="64" t="s">
        <v>152</v>
      </c>
      <c r="AL324" s="45">
        <f t="shared" si="256"/>
        <v>254</v>
      </c>
      <c r="AM324" s="65"/>
      <c r="AN324" s="145" t="e">
        <f>#REF!</f>
        <v>#REF!</v>
      </c>
      <c r="AO324" s="149"/>
      <c r="AP324" s="183"/>
      <c r="AQ324" s="149"/>
      <c r="AR324" s="147">
        <f t="shared" si="257"/>
        <v>1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1</v>
      </c>
      <c r="AY324" s="229"/>
      <c r="AZ324" s="229"/>
      <c r="BA324" s="229"/>
      <c r="BC324">
        <v>5</v>
      </c>
      <c r="BD324">
        <v>4</v>
      </c>
      <c r="BE324">
        <v>5</v>
      </c>
      <c r="BF324" s="57">
        <v>2</v>
      </c>
      <c r="BG324" s="57">
        <v>2</v>
      </c>
      <c r="BH324" s="57">
        <v>3</v>
      </c>
      <c r="BI324" s="57">
        <v>11.3</v>
      </c>
      <c r="BJ324" s="189">
        <f t="shared" si="281"/>
        <v>118</v>
      </c>
      <c r="BK324" s="173">
        <f t="shared" si="282"/>
        <v>254</v>
      </c>
      <c r="BL324" s="173">
        <v>12</v>
      </c>
      <c r="BM324" s="57">
        <v>17</v>
      </c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104"/>
      <c r="CB324" s="103"/>
      <c r="CC324" s="103"/>
      <c r="CD324" s="103"/>
      <c r="CE324" s="103"/>
      <c r="CF324" s="103"/>
      <c r="CG324" s="103"/>
      <c r="CH324" s="103"/>
      <c r="CI324" s="103"/>
      <c r="CJ324" s="103"/>
      <c r="CK324" s="103"/>
      <c r="CL324" s="103"/>
      <c r="CP324" s="93"/>
      <c r="CQ324" s="93"/>
      <c r="CV324" s="93"/>
      <c r="DA324" s="93"/>
      <c r="DF324" s="131"/>
      <c r="DG324" s="254">
        <f t="shared" si="258"/>
        <v>380</v>
      </c>
      <c r="DH324" s="254" t="str">
        <f t="shared" si="259"/>
        <v>Thin/Burn</v>
      </c>
      <c r="DI324" s="254">
        <f t="shared" si="260"/>
        <v>118</v>
      </c>
      <c r="DJ324" s="254">
        <f t="shared" si="261"/>
        <v>254</v>
      </c>
      <c r="DK324" s="121">
        <f t="shared" si="262"/>
        <v>0</v>
      </c>
      <c r="DL324" s="121">
        <f t="shared" si="263"/>
        <v>3.3042189697008477</v>
      </c>
      <c r="DM324" s="121">
        <f t="shared" si="264"/>
        <v>7.0077780758767281</v>
      </c>
      <c r="DN324" s="121">
        <f t="shared" si="265"/>
        <v>0.26540356249771008</v>
      </c>
      <c r="DO324" s="121">
        <f t="shared" si="266"/>
        <v>2.0047101720247844</v>
      </c>
      <c r="DP324" s="121">
        <f t="shared" si="267"/>
        <v>17.042582225144365</v>
      </c>
      <c r="DQ324" s="121">
        <f t="shared" si="268"/>
        <v>17.203517785348094</v>
      </c>
      <c r="DR324" s="121">
        <f t="shared" si="269"/>
        <v>0</v>
      </c>
      <c r="DS324" s="121">
        <f t="shared" si="270"/>
        <v>0</v>
      </c>
      <c r="DT324" s="121">
        <f t="shared" si="271"/>
        <v>0</v>
      </c>
      <c r="DU324" s="121">
        <f t="shared" si="272"/>
        <v>0</v>
      </c>
      <c r="DV324" s="122">
        <f t="shared" si="273"/>
        <v>0.5</v>
      </c>
      <c r="DW324" s="157"/>
      <c r="DX324" s="157">
        <f t="shared" si="274"/>
        <v>380</v>
      </c>
      <c r="DY324" s="157">
        <f t="shared" si="235"/>
        <v>294</v>
      </c>
      <c r="DZ324" s="238" t="e">
        <f>#REF!</f>
        <v>#REF!</v>
      </c>
      <c r="EN324" s="50"/>
      <c r="EO324" s="50"/>
      <c r="EP324" s="55"/>
      <c r="EQ324" s="50"/>
      <c r="ER324" s="50"/>
      <c r="ES324" s="50">
        <f t="shared" si="236"/>
        <v>0</v>
      </c>
      <c r="ET324" s="50">
        <f t="shared" si="237"/>
        <v>0</v>
      </c>
      <c r="EU324" s="50">
        <f t="shared" si="238"/>
        <v>0</v>
      </c>
      <c r="EV324" s="56"/>
      <c r="EW324" s="56"/>
      <c r="EX324" s="56">
        <f t="shared" si="283"/>
        <v>0</v>
      </c>
      <c r="EY324" s="56">
        <f t="shared" si="284"/>
        <v>1.4868985363653815</v>
      </c>
      <c r="EZ324" s="56"/>
      <c r="FA324" s="56"/>
      <c r="FB324" s="56"/>
      <c r="FC324" s="56"/>
      <c r="FD324" s="54"/>
    </row>
    <row r="325" spans="1:160" ht="18" customHeight="1">
      <c r="A325" s="6"/>
      <c r="B325">
        <v>380</v>
      </c>
      <c r="C325" s="57" t="s">
        <v>390</v>
      </c>
      <c r="D325">
        <v>119</v>
      </c>
      <c r="E325" s="171">
        <v>2009</v>
      </c>
      <c r="F325">
        <v>294</v>
      </c>
      <c r="G325" s="144"/>
      <c r="H325" s="144">
        <v>3.3411897750000001</v>
      </c>
      <c r="I325" s="144"/>
      <c r="J325" s="144">
        <v>32.327378159999995</v>
      </c>
      <c r="K325" s="144"/>
      <c r="L325" s="144"/>
      <c r="M325" s="144">
        <v>1.9606725600000003</v>
      </c>
      <c r="N325" s="83"/>
      <c r="O325" s="83"/>
      <c r="P325" s="83"/>
      <c r="Q325" s="230">
        <f t="shared" si="234"/>
        <v>37.629240494999998</v>
      </c>
      <c r="R325" s="52">
        <f t="shared" si="239"/>
        <v>0.39338038871092545</v>
      </c>
      <c r="S325" s="52">
        <f t="shared" si="240"/>
        <v>1.4392182529350037</v>
      </c>
      <c r="T325" s="52">
        <f t="shared" si="241"/>
        <v>1.2538420662928131</v>
      </c>
      <c r="U325" s="52">
        <f t="shared" si="242"/>
        <v>0.11733622863678794</v>
      </c>
      <c r="V325" s="52">
        <f t="shared" si="243"/>
        <v>1.4301988481750245</v>
      </c>
      <c r="W325" s="52">
        <f t="shared" si="244"/>
        <v>14.247529279595415</v>
      </c>
      <c r="X325" s="52">
        <f t="shared" si="245"/>
        <v>158.27600764335065</v>
      </c>
      <c r="Y325" s="52">
        <f t="shared" si="246"/>
        <v>1.0377031021630243</v>
      </c>
      <c r="Z325" s="52">
        <f t="shared" si="247"/>
        <v>1.0371820519015233</v>
      </c>
      <c r="AA325" s="52">
        <f t="shared" si="248"/>
        <v>1.0294789497384991</v>
      </c>
      <c r="AB325" s="52">
        <f t="shared" si="249"/>
        <v>1.0321427211017111</v>
      </c>
      <c r="AC325" s="52">
        <f t="shared" si="250"/>
        <v>0.58947894973849901</v>
      </c>
      <c r="AD325" s="52">
        <f t="shared" si="251"/>
        <v>0.58451828053831145</v>
      </c>
      <c r="AE325" s="52">
        <f t="shared" si="252"/>
        <v>0.52318482162471291</v>
      </c>
      <c r="AF325" s="52">
        <f t="shared" si="253"/>
        <v>0.43030835347052881</v>
      </c>
      <c r="AG325" s="52">
        <f t="shared" si="254"/>
        <v>0.35999999999999993</v>
      </c>
      <c r="AH325" s="52">
        <f t="shared" si="255"/>
        <v>0.39515417673526437</v>
      </c>
      <c r="AI325" s="64" t="s">
        <v>152</v>
      </c>
      <c r="AL325" s="45">
        <f t="shared" si="256"/>
        <v>294</v>
      </c>
      <c r="AM325" s="65"/>
      <c r="AN325" s="145" t="e">
        <f>#REF!</f>
        <v>#REF!</v>
      </c>
      <c r="AO325" s="149"/>
      <c r="AP325" s="183"/>
      <c r="AQ325" s="149"/>
      <c r="AR325" s="147">
        <f t="shared" si="257"/>
        <v>1</v>
      </c>
      <c r="AS325">
        <v>0</v>
      </c>
      <c r="AT325">
        <v>1</v>
      </c>
      <c r="AU325">
        <v>1</v>
      </c>
      <c r="AV325">
        <v>0</v>
      </c>
      <c r="AW325">
        <v>4</v>
      </c>
      <c r="AX325">
        <v>4</v>
      </c>
      <c r="AY325" s="229"/>
      <c r="AZ325" s="229"/>
      <c r="BA325" s="229"/>
      <c r="BC325">
        <v>7</v>
      </c>
      <c r="BD325">
        <v>1</v>
      </c>
      <c r="BE325">
        <v>0</v>
      </c>
      <c r="BF325" s="57">
        <v>2</v>
      </c>
      <c r="BG325" s="57">
        <v>2</v>
      </c>
      <c r="BH325" s="57">
        <v>3</v>
      </c>
      <c r="BI325" s="57">
        <v>11.3</v>
      </c>
      <c r="BJ325" s="189">
        <f t="shared" si="281"/>
        <v>119</v>
      </c>
      <c r="BK325" s="173">
        <f t="shared" si="282"/>
        <v>294</v>
      </c>
      <c r="BL325" s="173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104"/>
      <c r="CB325" s="103"/>
      <c r="CC325" s="103"/>
      <c r="CD325" s="103"/>
      <c r="CE325" s="103"/>
      <c r="CF325" s="103"/>
      <c r="CG325" s="103"/>
      <c r="CH325" s="103"/>
      <c r="CI325" s="103"/>
      <c r="CJ325" s="103"/>
      <c r="CK325" s="103"/>
      <c r="CL325" s="103"/>
      <c r="CP325" s="93"/>
      <c r="CQ325" s="93"/>
      <c r="CV325" s="93"/>
      <c r="DA325" s="93"/>
      <c r="DF325" s="131"/>
      <c r="DG325" s="254">
        <f t="shared" si="258"/>
        <v>380</v>
      </c>
      <c r="DH325" s="254" t="str">
        <f t="shared" si="259"/>
        <v>Thin/Burn</v>
      </c>
      <c r="DI325" s="254">
        <f t="shared" si="260"/>
        <v>119</v>
      </c>
      <c r="DJ325" s="254">
        <f t="shared" si="261"/>
        <v>294</v>
      </c>
      <c r="DK325" s="121">
        <f t="shared" si="262"/>
        <v>0</v>
      </c>
      <c r="DL325" s="121">
        <f t="shared" si="263"/>
        <v>9.8345097177731375</v>
      </c>
      <c r="DM325" s="121">
        <f t="shared" si="264"/>
        <v>31.346051657320331</v>
      </c>
      <c r="DN325" s="121">
        <f t="shared" si="265"/>
        <v>0.30999646781143836</v>
      </c>
      <c r="DO325" s="121">
        <f t="shared" si="266"/>
        <v>0.53497646768353779</v>
      </c>
      <c r="DP325" s="121">
        <f t="shared" si="267"/>
        <v>0</v>
      </c>
      <c r="DQ325" s="121">
        <f t="shared" si="268"/>
        <v>0</v>
      </c>
      <c r="DR325" s="121">
        <f t="shared" si="269"/>
        <v>0</v>
      </c>
      <c r="DS325" s="121">
        <f t="shared" si="270"/>
        <v>0</v>
      </c>
      <c r="DT325" s="121">
        <f t="shared" si="271"/>
        <v>0</v>
      </c>
      <c r="DU325" s="121">
        <f t="shared" si="272"/>
        <v>0</v>
      </c>
      <c r="DV325" s="122">
        <f t="shared" si="273"/>
        <v>2.5</v>
      </c>
      <c r="DW325" s="157"/>
      <c r="DX325" s="157">
        <f t="shared" si="274"/>
        <v>380</v>
      </c>
      <c r="DY325" s="157">
        <f t="shared" si="235"/>
        <v>350</v>
      </c>
      <c r="DZ325" s="238" t="e">
        <f>#REF!</f>
        <v>#REF!</v>
      </c>
      <c r="EN325" s="50">
        <f t="shared" si="275"/>
        <v>0.10172408536585366</v>
      </c>
      <c r="EO325" s="50">
        <f t="shared" si="276"/>
        <v>0.27820121951219512</v>
      </c>
      <c r="EP325" s="55">
        <f t="shared" si="277"/>
        <v>0</v>
      </c>
      <c r="EQ325" s="50">
        <f>4.656*AR325*(((BL325/2.54)^2)+((BM325/2.54)^2)+((BN325/2.54)^2)+((BO325)/2.54^2)+((BP325/2.54)^2)+((BQ325/2.54)^2)+((BR325/2.54)^2)+((BS325/2.54)^2)+((BT325/2.54)^2)+((BU325/2.54)^2)+((BV325/2.54)^2)+((BW325/2.54)^2)+((BX325/2.54)^2)+((BY325/2.54)^2)+((BZ325/2.54)^2))/(BI325*3.28)</f>
        <v>0</v>
      </c>
      <c r="ER325" s="50">
        <f>3.492*AR325*((CA325/2.54)^2 + (CB325/2.54)^2 + (CC325/2.54)^2 + (CD325/2.54)^2 + (CE325/2.54)^2 + (CF325/2.54)^2 + (CG325/2.54)^2 +(CH325/2.54)^2 +(CI325/2.54)^2 + (CJ325/2.54)^2 +(CK325/2.54)^2 + (CL325/2.54)^2 +(CM325/2.54)^2 + (CN325/2.54)^2 + (CO325/2.54)^2)/(BI325*3.28)</f>
        <v>0</v>
      </c>
      <c r="ES325" s="50">
        <f t="shared" si="236"/>
        <v>0</v>
      </c>
      <c r="ET325" s="50">
        <f t="shared" si="237"/>
        <v>0</v>
      </c>
      <c r="EU325" s="50">
        <f t="shared" si="238"/>
        <v>0</v>
      </c>
      <c r="EV325" s="56">
        <f t="shared" si="278"/>
        <v>0.37992530487804876</v>
      </c>
      <c r="EW325" s="56">
        <f t="shared" si="279"/>
        <v>0</v>
      </c>
      <c r="EX325" s="56">
        <f t="shared" si="283"/>
        <v>0</v>
      </c>
      <c r="EY325" s="56">
        <f t="shared" si="284"/>
        <v>4.4255293729979117</v>
      </c>
      <c r="EZ325" s="56">
        <f t="shared" si="280"/>
        <v>0.37992530487804876</v>
      </c>
      <c r="FA325" s="56"/>
      <c r="FB325" s="56"/>
      <c r="FC325" s="56"/>
      <c r="FD325" s="54"/>
    </row>
    <row r="326" spans="1:160" ht="18" customHeight="1">
      <c r="A326" s="6"/>
      <c r="B326">
        <v>380</v>
      </c>
      <c r="C326" s="57" t="s">
        <v>390</v>
      </c>
      <c r="D326">
        <v>119</v>
      </c>
      <c r="E326" s="171">
        <v>2009</v>
      </c>
      <c r="F326">
        <v>350</v>
      </c>
      <c r="G326" s="144"/>
      <c r="H326" s="144">
        <v>3.3411897750000001</v>
      </c>
      <c r="I326" s="144"/>
      <c r="J326" s="144">
        <v>32.327378159999995</v>
      </c>
      <c r="K326" s="144"/>
      <c r="L326" s="144"/>
      <c r="M326" s="144">
        <v>1.9606725600000003</v>
      </c>
      <c r="N326" s="83"/>
      <c r="O326" s="83"/>
      <c r="P326" s="83"/>
      <c r="Q326" s="230">
        <f t="shared" si="234"/>
        <v>37.629240494999998</v>
      </c>
      <c r="R326" s="52">
        <f t="shared" si="239"/>
        <v>0.39338038871092545</v>
      </c>
      <c r="S326" s="52">
        <f t="shared" si="240"/>
        <v>1.4392182529350037</v>
      </c>
      <c r="T326" s="52">
        <f t="shared" si="241"/>
        <v>1.2538420662928131</v>
      </c>
      <c r="U326" s="52">
        <f t="shared" si="242"/>
        <v>0.11733622863678794</v>
      </c>
      <c r="V326" s="52">
        <f t="shared" si="243"/>
        <v>1.4301988481750245</v>
      </c>
      <c r="W326" s="52">
        <f t="shared" si="244"/>
        <v>14.247529279595415</v>
      </c>
      <c r="X326" s="52">
        <f t="shared" si="245"/>
        <v>158.27600764335065</v>
      </c>
      <c r="Y326" s="52">
        <f t="shared" si="246"/>
        <v>1.0377031021630243</v>
      </c>
      <c r="Z326" s="52">
        <f t="shared" si="247"/>
        <v>1.0371820519015233</v>
      </c>
      <c r="AA326" s="52">
        <f t="shared" si="248"/>
        <v>1.0294789497384991</v>
      </c>
      <c r="AB326" s="52">
        <f t="shared" si="249"/>
        <v>1.0321427211017111</v>
      </c>
      <c r="AC326" s="52">
        <f t="shared" si="250"/>
        <v>0.58947894973849901</v>
      </c>
      <c r="AD326" s="52">
        <f t="shared" si="251"/>
        <v>0.58451828053831145</v>
      </c>
      <c r="AE326" s="52">
        <f t="shared" si="252"/>
        <v>0.52318482162471291</v>
      </c>
      <c r="AF326" s="52">
        <f t="shared" si="253"/>
        <v>0.43030835347052881</v>
      </c>
      <c r="AG326" s="52">
        <f t="shared" si="254"/>
        <v>0.35999999999999993</v>
      </c>
      <c r="AH326" s="52">
        <f t="shared" si="255"/>
        <v>0.39515417673526437</v>
      </c>
      <c r="AI326" s="64" t="s">
        <v>152</v>
      </c>
      <c r="AL326" s="45">
        <f t="shared" si="256"/>
        <v>350</v>
      </c>
      <c r="AM326" s="65"/>
      <c r="AN326" s="145" t="e">
        <f>#REF!</f>
        <v>#REF!</v>
      </c>
      <c r="AO326" s="149"/>
      <c r="AP326" s="183"/>
      <c r="AQ326" s="149"/>
      <c r="AR326" s="147">
        <f t="shared" si="257"/>
        <v>1</v>
      </c>
      <c r="AS326">
        <v>0</v>
      </c>
      <c r="AT326">
        <v>1</v>
      </c>
      <c r="AU326">
        <v>1</v>
      </c>
      <c r="AV326">
        <v>0</v>
      </c>
      <c r="AW326">
        <v>1</v>
      </c>
      <c r="AX326">
        <v>2</v>
      </c>
      <c r="AY326" s="229"/>
      <c r="AZ326" s="229"/>
      <c r="BA326" s="229"/>
      <c r="BC326">
        <v>4</v>
      </c>
      <c r="BD326">
        <v>0</v>
      </c>
      <c r="BE326">
        <v>2</v>
      </c>
      <c r="BF326" s="57">
        <v>2</v>
      </c>
      <c r="BG326" s="57">
        <v>2</v>
      </c>
      <c r="BH326" s="57">
        <v>3</v>
      </c>
      <c r="BI326" s="57">
        <v>11.3</v>
      </c>
      <c r="BJ326" s="189">
        <f t="shared" si="281"/>
        <v>119</v>
      </c>
      <c r="BK326" s="173">
        <f t="shared" si="282"/>
        <v>350</v>
      </c>
      <c r="BL326" s="173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104"/>
      <c r="CB326" s="103"/>
      <c r="CC326" s="103"/>
      <c r="CD326" s="103"/>
      <c r="CE326" s="103"/>
      <c r="CF326" s="103"/>
      <c r="CG326" s="103"/>
      <c r="CH326" s="103"/>
      <c r="CI326" s="103"/>
      <c r="CJ326" s="103"/>
      <c r="CK326" s="103"/>
      <c r="CL326" s="103"/>
      <c r="CP326" s="93"/>
      <c r="CQ326" s="93"/>
      <c r="CV326" s="93"/>
      <c r="DA326" s="93"/>
      <c r="DF326" s="131"/>
      <c r="DG326" s="254">
        <f t="shared" si="258"/>
        <v>380</v>
      </c>
      <c r="DH326" s="254" t="str">
        <f t="shared" si="259"/>
        <v>Thin/Burn</v>
      </c>
      <c r="DI326" s="254">
        <f t="shared" si="260"/>
        <v>119</v>
      </c>
      <c r="DJ326" s="254">
        <f t="shared" si="261"/>
        <v>350</v>
      </c>
      <c r="DK326" s="121">
        <f t="shared" si="262"/>
        <v>0</v>
      </c>
      <c r="DL326" s="121">
        <f t="shared" si="263"/>
        <v>3.9338038871092547</v>
      </c>
      <c r="DM326" s="121">
        <f t="shared" si="264"/>
        <v>12.538420662928132</v>
      </c>
      <c r="DN326" s="121">
        <f t="shared" si="265"/>
        <v>0.17714083874939335</v>
      </c>
      <c r="DO326" s="121">
        <f t="shared" si="266"/>
        <v>0</v>
      </c>
      <c r="DP326" s="121">
        <f t="shared" si="267"/>
        <v>6.3130040155184703</v>
      </c>
      <c r="DQ326" s="121">
        <f t="shared" si="268"/>
        <v>0</v>
      </c>
      <c r="DR326" s="121">
        <f t="shared" si="269"/>
        <v>0</v>
      </c>
      <c r="DS326" s="121">
        <f t="shared" si="270"/>
        <v>0</v>
      </c>
      <c r="DT326" s="121">
        <f t="shared" si="271"/>
        <v>0</v>
      </c>
      <c r="DU326" s="121">
        <f t="shared" si="272"/>
        <v>0</v>
      </c>
      <c r="DV326" s="122">
        <f t="shared" si="273"/>
        <v>1.5</v>
      </c>
      <c r="DW326" s="157"/>
      <c r="DX326" s="157">
        <f t="shared" si="274"/>
        <v>380</v>
      </c>
      <c r="DY326" s="157">
        <f t="shared" si="235"/>
        <v>109</v>
      </c>
      <c r="DZ326" s="238" t="e">
        <f>#REF!</f>
        <v>#REF!</v>
      </c>
      <c r="EN326" s="50">
        <f t="shared" si="275"/>
        <v>5.8128048780487808E-2</v>
      </c>
      <c r="EO326" s="50">
        <f t="shared" si="276"/>
        <v>0</v>
      </c>
      <c r="EP326" s="55">
        <f t="shared" si="277"/>
        <v>2.9512195121951219</v>
      </c>
      <c r="EQ326" s="50">
        <f>4.656*AR326*(((BL326/2.54)^2)+((BM326/2.54)^2)+((BN326/2.54)^2)+((BO326)/2.54^2)+((BP326/2.54)^2)+((BQ326/2.54)^2)+((BR326/2.54)^2)+((BS326/2.54)^2)+((BT326/2.54)^2)+((BU326/2.54)^2)+((BV326/2.54)^2)+((BW326/2.54)^2)+((BX326/2.54)^2)+((BY326/2.54)^2)+((BZ326/2.54)^2))/(BI326*3.28)</f>
        <v>0</v>
      </c>
      <c r="ER326" s="50">
        <f>3.492*AR326*((CA326/2.54)^2 + (CB326/2.54)^2 + (CC326/2.54)^2 + (CD326/2.54)^2 + (CE326/2.54)^2 + (CF326/2.54)^2 + (CG326/2.54)^2 +(CH326/2.54)^2 +(CI326/2.54)^2 + (CJ326/2.54)^2 +(CK326/2.54)^2 + (CL326/2.54)^2 +(CM326/2.54)^2 + (CN326/2.54)^2 + (CO326/2.54)^2)/(BI326*3.28)</f>
        <v>0</v>
      </c>
      <c r="ES326" s="50">
        <f t="shared" si="236"/>
        <v>0</v>
      </c>
      <c r="ET326" s="50">
        <f t="shared" si="237"/>
        <v>0</v>
      </c>
      <c r="EU326" s="50">
        <f t="shared" si="238"/>
        <v>0</v>
      </c>
      <c r="EV326" s="56">
        <f t="shared" si="278"/>
        <v>3.0093475609756095</v>
      </c>
      <c r="EW326" s="56">
        <f t="shared" si="279"/>
        <v>0</v>
      </c>
      <c r="EX326" s="56">
        <f t="shared" si="283"/>
        <v>0</v>
      </c>
      <c r="EY326" s="56">
        <f t="shared" si="284"/>
        <v>1.7702117491991647</v>
      </c>
      <c r="EZ326" s="56">
        <f t="shared" si="280"/>
        <v>3.0093475609756095</v>
      </c>
      <c r="FA326" s="56"/>
      <c r="FB326" s="56"/>
      <c r="FC326" s="56"/>
      <c r="FD326" s="54"/>
    </row>
    <row r="327" spans="1:160" ht="18" customHeight="1">
      <c r="A327" s="6"/>
      <c r="B327">
        <v>380</v>
      </c>
      <c r="C327" s="57" t="s">
        <v>390</v>
      </c>
      <c r="D327">
        <v>120</v>
      </c>
      <c r="E327" s="171">
        <v>2009</v>
      </c>
      <c r="F327">
        <v>109</v>
      </c>
      <c r="G327" s="144">
        <v>21.414716400000003</v>
      </c>
      <c r="H327" s="144"/>
      <c r="I327" s="144"/>
      <c r="J327" s="144"/>
      <c r="K327" s="144">
        <v>20.598410910000002</v>
      </c>
      <c r="L327" s="144">
        <v>21.393058995000001</v>
      </c>
      <c r="M327" s="144">
        <v>4.1187161400000001</v>
      </c>
      <c r="N327" s="83"/>
      <c r="O327" s="83"/>
      <c r="P327" s="83"/>
      <c r="Q327" s="230">
        <f t="shared" si="234"/>
        <v>67.524902445000009</v>
      </c>
      <c r="R327" s="52">
        <f t="shared" si="239"/>
        <v>0.71306005367246994</v>
      </c>
      <c r="S327" s="52">
        <f t="shared" si="240"/>
        <v>1.4337186155771129</v>
      </c>
      <c r="T327" s="52">
        <f t="shared" si="241"/>
        <v>1.3840017217179263</v>
      </c>
      <c r="U327" s="52">
        <f t="shared" si="242"/>
        <v>0.12186083948069894</v>
      </c>
      <c r="V327" s="52">
        <f t="shared" si="243"/>
        <v>1.4066128303897025</v>
      </c>
      <c r="W327" s="52">
        <f t="shared" si="244"/>
        <v>14.669544897698668</v>
      </c>
      <c r="X327" s="52">
        <f t="shared" si="245"/>
        <v>113.66578484719572</v>
      </c>
      <c r="Y327" s="52">
        <f t="shared" si="246"/>
        <v>1.0269495089716305</v>
      </c>
      <c r="Z327" s="52">
        <f t="shared" si="247"/>
        <v>1.0230504910283695</v>
      </c>
      <c r="AA327" s="52">
        <f t="shared" si="248"/>
        <v>1.0231681732546634</v>
      </c>
      <c r="AB327" s="52">
        <f t="shared" si="249"/>
        <v>1.0201144749051108</v>
      </c>
      <c r="AC327" s="52">
        <f t="shared" si="250"/>
        <v>0.56132797054498573</v>
      </c>
      <c r="AD327" s="52">
        <f t="shared" si="251"/>
        <v>0.57010806026274452</v>
      </c>
      <c r="AE327" s="52">
        <f t="shared" si="252"/>
        <v>0.54644210668951809</v>
      </c>
      <c r="AF327" s="52">
        <f t="shared" si="253"/>
        <v>0.36305777510775639</v>
      </c>
      <c r="AG327" s="52">
        <f t="shared" si="254"/>
        <v>0.36</v>
      </c>
      <c r="AH327" s="52">
        <f t="shared" si="255"/>
        <v>0.36152888755387819</v>
      </c>
      <c r="AI327" s="64" t="s">
        <v>152</v>
      </c>
      <c r="AL327" s="45">
        <f t="shared" si="256"/>
        <v>109</v>
      </c>
      <c r="AM327" s="65"/>
      <c r="AN327" s="145" t="e">
        <f>#REF!</f>
        <v>#REF!</v>
      </c>
      <c r="AO327" s="149"/>
      <c r="AP327" s="183"/>
      <c r="AQ327" s="149"/>
      <c r="AR327" s="147">
        <f t="shared" si="257"/>
        <v>1</v>
      </c>
      <c r="AS327">
        <v>3</v>
      </c>
      <c r="AT327">
        <v>1</v>
      </c>
      <c r="AU327">
        <v>1</v>
      </c>
      <c r="AV327">
        <v>12</v>
      </c>
      <c r="AW327">
        <v>0</v>
      </c>
      <c r="AX327">
        <v>15</v>
      </c>
      <c r="AY327" s="229"/>
      <c r="AZ327" s="229"/>
      <c r="BA327" s="229"/>
      <c r="BC327">
        <v>9</v>
      </c>
      <c r="BD327">
        <v>3</v>
      </c>
      <c r="BE327">
        <v>0</v>
      </c>
      <c r="BF327" s="57">
        <v>2</v>
      </c>
      <c r="BG327" s="57">
        <v>2</v>
      </c>
      <c r="BH327" s="57">
        <v>3</v>
      </c>
      <c r="BI327" s="57">
        <v>11.3</v>
      </c>
      <c r="BJ327" s="189">
        <f t="shared" si="281"/>
        <v>120</v>
      </c>
      <c r="BK327" s="173">
        <f t="shared" si="282"/>
        <v>109</v>
      </c>
      <c r="BL327" s="173">
        <v>37</v>
      </c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104"/>
      <c r="CB327" s="103"/>
      <c r="CC327" s="103"/>
      <c r="CD327" s="103"/>
      <c r="CE327" s="103"/>
      <c r="CF327" s="103"/>
      <c r="CG327" s="103"/>
      <c r="CH327" s="103"/>
      <c r="CI327" s="103"/>
      <c r="CJ327" s="103"/>
      <c r="CK327" s="103"/>
      <c r="CL327" s="103"/>
      <c r="CP327" s="93"/>
      <c r="CQ327" s="93"/>
      <c r="CV327" s="93"/>
      <c r="DA327" s="93"/>
      <c r="DF327" s="131"/>
      <c r="DG327" s="254">
        <f t="shared" si="258"/>
        <v>380</v>
      </c>
      <c r="DH327" s="254" t="str">
        <f t="shared" si="259"/>
        <v>Thin/Burn</v>
      </c>
      <c r="DI327" s="254">
        <f t="shared" si="260"/>
        <v>120</v>
      </c>
      <c r="DJ327" s="254">
        <f t="shared" si="261"/>
        <v>109</v>
      </c>
      <c r="DK327" s="121">
        <f t="shared" si="262"/>
        <v>107.52889616828348</v>
      </c>
      <c r="DL327" s="121">
        <f t="shared" si="263"/>
        <v>3.5653002683623498</v>
      </c>
      <c r="DM327" s="121">
        <f t="shared" si="264"/>
        <v>110.7201377374341</v>
      </c>
      <c r="DN327" s="121">
        <f t="shared" si="265"/>
        <v>0.39008352993969592</v>
      </c>
      <c r="DO327" s="121">
        <f t="shared" si="266"/>
        <v>1.5185714917254509</v>
      </c>
      <c r="DP327" s="121">
        <f t="shared" si="267"/>
        <v>0</v>
      </c>
      <c r="DQ327" s="121">
        <f t="shared" si="268"/>
        <v>55.36876239527389</v>
      </c>
      <c r="DR327" s="121">
        <f t="shared" si="269"/>
        <v>0</v>
      </c>
      <c r="DS327" s="121">
        <f t="shared" si="270"/>
        <v>0</v>
      </c>
      <c r="DT327" s="121">
        <f t="shared" si="271"/>
        <v>0</v>
      </c>
      <c r="DU327" s="121">
        <f t="shared" si="272"/>
        <v>0</v>
      </c>
      <c r="DV327" s="122">
        <f t="shared" si="273"/>
        <v>8</v>
      </c>
      <c r="DW327" s="157"/>
      <c r="DX327" s="157">
        <f t="shared" si="274"/>
        <v>380</v>
      </c>
      <c r="DY327" s="157">
        <f t="shared" si="235"/>
        <v>168</v>
      </c>
      <c r="DZ327" s="238" t="e">
        <f>#REF!</f>
        <v>#REF!</v>
      </c>
      <c r="EN327" s="50">
        <f t="shared" si="275"/>
        <v>0.13078810975609756</v>
      </c>
      <c r="EO327" s="50">
        <f t="shared" si="276"/>
        <v>0.83460365853658536</v>
      </c>
      <c r="EP327" s="55">
        <f t="shared" si="277"/>
        <v>0</v>
      </c>
      <c r="EQ327" s="50">
        <f>4.656*AR327*(((BL327/2.54)^2)+((BM327/2.54)^2)+((BN327/2.54)^2)+((BO327)/2.54^2)+((BP327/2.54)^2)+((BQ327/2.54)^2)+((BR327/2.54)^2)+((BS327/2.54)^2)+((BT327/2.54)^2)+((BU327/2.54)^2)+((BV327/2.54)^2)+((BW327/2.54)^2)+((BX327/2.54)^2)+((BY327/2.54)^2)+((BZ327/2.54)^2))/(BI327*3.28)</f>
        <v>26.656105546184754</v>
      </c>
      <c r="ER327" s="50">
        <f>3.492*AR327*((CA327/2.54)^2 + (CB327/2.54)^2 + (CC327/2.54)^2 + (CD327/2.54)^2 + (CE327/2.54)^2 + (CF327/2.54)^2 + (CG327/2.54)^2 +(CH327/2.54)^2 +(CI327/2.54)^2 + (CJ327/2.54)^2 +(CK327/2.54)^2 + (CL327/2.54)^2 +(CM327/2.54)^2 + (CN327/2.54)^2 + (CO327/2.54)^2)/(BI327*3.28)</f>
        <v>0</v>
      </c>
      <c r="ES327" s="50">
        <f t="shared" si="236"/>
        <v>0</v>
      </c>
      <c r="ET327" s="50">
        <f t="shared" si="237"/>
        <v>0</v>
      </c>
      <c r="EU327" s="50">
        <f t="shared" si="238"/>
        <v>0</v>
      </c>
      <c r="EV327" s="56">
        <f t="shared" si="278"/>
        <v>0.96539176829268292</v>
      </c>
      <c r="EW327" s="56">
        <f t="shared" si="279"/>
        <v>26.656105546184754</v>
      </c>
      <c r="EX327" s="56">
        <f t="shared" si="283"/>
        <v>48.38800327572757</v>
      </c>
      <c r="EY327" s="56">
        <f t="shared" si="284"/>
        <v>1.6043851207630575</v>
      </c>
      <c r="EZ327" s="56">
        <f t="shared" si="280"/>
        <v>27.621497314477438</v>
      </c>
      <c r="FA327" s="56"/>
      <c r="FB327" s="56"/>
      <c r="FC327" s="56"/>
      <c r="FD327" s="54"/>
    </row>
    <row r="328" spans="1:160" ht="18" customHeight="1">
      <c r="A328" s="6"/>
      <c r="B328">
        <v>380</v>
      </c>
      <c r="C328" s="57" t="s">
        <v>390</v>
      </c>
      <c r="D328">
        <v>120</v>
      </c>
      <c r="E328" s="171">
        <v>2009</v>
      </c>
      <c r="F328">
        <v>168</v>
      </c>
      <c r="G328" s="144">
        <v>21.414716400000003</v>
      </c>
      <c r="H328" s="144"/>
      <c r="I328" s="144"/>
      <c r="J328" s="144"/>
      <c r="K328" s="144">
        <v>20.598410910000002</v>
      </c>
      <c r="L328" s="144">
        <v>21.393058995000001</v>
      </c>
      <c r="M328" s="144">
        <v>4.1187161400000001</v>
      </c>
      <c r="N328" s="83"/>
      <c r="O328" s="83"/>
      <c r="P328" s="83"/>
      <c r="Q328" s="230">
        <f t="shared" si="234"/>
        <v>67.524902445000009</v>
      </c>
      <c r="R328" s="52">
        <f t="shared" si="239"/>
        <v>0.71306005367246994</v>
      </c>
      <c r="S328" s="52">
        <f t="shared" si="240"/>
        <v>1.4337186155771129</v>
      </c>
      <c r="T328" s="52">
        <f t="shared" si="241"/>
        <v>1.3840017217179263</v>
      </c>
      <c r="U328" s="52">
        <f t="shared" si="242"/>
        <v>0.12186083948069894</v>
      </c>
      <c r="V328" s="52">
        <f t="shared" si="243"/>
        <v>1.4066128303897025</v>
      </c>
      <c r="W328" s="52">
        <f t="shared" si="244"/>
        <v>14.669544897698668</v>
      </c>
      <c r="X328" s="52">
        <f t="shared" si="245"/>
        <v>113.66578484719572</v>
      </c>
      <c r="Y328" s="52">
        <f t="shared" si="246"/>
        <v>1.0269495089716305</v>
      </c>
      <c r="Z328" s="52">
        <f t="shared" si="247"/>
        <v>1.0230504910283695</v>
      </c>
      <c r="AA328" s="52">
        <f t="shared" si="248"/>
        <v>1.0231681732546634</v>
      </c>
      <c r="AB328" s="52">
        <f t="shared" si="249"/>
        <v>1.0201144749051108</v>
      </c>
      <c r="AC328" s="52">
        <f t="shared" si="250"/>
        <v>0.56132797054498573</v>
      </c>
      <c r="AD328" s="52">
        <f t="shared" si="251"/>
        <v>0.57010806026274452</v>
      </c>
      <c r="AE328" s="52">
        <f t="shared" si="252"/>
        <v>0.54644210668951809</v>
      </c>
      <c r="AF328" s="52">
        <f t="shared" si="253"/>
        <v>0.36305777510775639</v>
      </c>
      <c r="AG328" s="52">
        <f t="shared" si="254"/>
        <v>0.36</v>
      </c>
      <c r="AH328" s="52">
        <f t="shared" si="255"/>
        <v>0.36152888755387819</v>
      </c>
      <c r="AI328" s="64" t="s">
        <v>152</v>
      </c>
      <c r="AL328" s="45">
        <f t="shared" si="256"/>
        <v>168</v>
      </c>
      <c r="AM328" s="65"/>
      <c r="AN328" s="145" t="e">
        <f>#REF!</f>
        <v>#REF!</v>
      </c>
      <c r="AO328" s="149"/>
      <c r="AP328" s="183"/>
      <c r="AQ328" s="149"/>
      <c r="AR328" s="147">
        <f t="shared" si="257"/>
        <v>1</v>
      </c>
      <c r="AS328">
        <v>0</v>
      </c>
      <c r="AT328">
        <v>2</v>
      </c>
      <c r="AU328">
        <v>3</v>
      </c>
      <c r="AV328">
        <v>0</v>
      </c>
      <c r="AW328">
        <v>3</v>
      </c>
      <c r="AX328">
        <v>3</v>
      </c>
      <c r="AY328" s="229"/>
      <c r="AZ328" s="229"/>
      <c r="BA328" s="229"/>
      <c r="BC328">
        <v>11</v>
      </c>
      <c r="BD328">
        <v>6</v>
      </c>
      <c r="BE328">
        <v>1</v>
      </c>
      <c r="BF328" s="57">
        <v>2</v>
      </c>
      <c r="BG328" s="57">
        <v>2</v>
      </c>
      <c r="BH328" s="57">
        <v>3</v>
      </c>
      <c r="BI328" s="57">
        <v>11.3</v>
      </c>
      <c r="BJ328" s="189">
        <f t="shared" si="281"/>
        <v>120</v>
      </c>
      <c r="BK328" s="173">
        <f t="shared" si="282"/>
        <v>168</v>
      </c>
      <c r="BL328" s="173">
        <v>11</v>
      </c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104"/>
      <c r="CB328" s="103"/>
      <c r="CC328" s="103"/>
      <c r="CD328" s="103"/>
      <c r="CE328" s="103"/>
      <c r="CF328" s="103"/>
      <c r="CG328" s="103"/>
      <c r="CH328" s="103"/>
      <c r="CI328" s="103"/>
      <c r="CJ328" s="103"/>
      <c r="CK328" s="103"/>
      <c r="CL328" s="103"/>
      <c r="CP328" s="93"/>
      <c r="CQ328" s="93"/>
      <c r="CV328" s="93"/>
      <c r="DA328" s="93"/>
      <c r="DF328" s="131"/>
      <c r="DG328" s="254">
        <f t="shared" si="258"/>
        <v>380</v>
      </c>
      <c r="DH328" s="254" t="str">
        <f t="shared" si="259"/>
        <v>Thin/Burn</v>
      </c>
      <c r="DI328" s="254">
        <f t="shared" si="260"/>
        <v>120</v>
      </c>
      <c r="DJ328" s="254">
        <f t="shared" si="261"/>
        <v>168</v>
      </c>
      <c r="DK328" s="121">
        <f t="shared" si="262"/>
        <v>0</v>
      </c>
      <c r="DL328" s="121">
        <f t="shared" si="263"/>
        <v>17.826501341811749</v>
      </c>
      <c r="DM328" s="121">
        <f t="shared" si="264"/>
        <v>34.600043042948158</v>
      </c>
      <c r="DN328" s="121">
        <f t="shared" si="265"/>
        <v>0.47676875881518388</v>
      </c>
      <c r="DO328" s="121">
        <f t="shared" si="266"/>
        <v>3.0371429834509018</v>
      </c>
      <c r="DP328" s="121">
        <f t="shared" si="267"/>
        <v>3.3736632097356547</v>
      </c>
      <c r="DQ328" s="121">
        <f t="shared" si="268"/>
        <v>4.8938058800789923</v>
      </c>
      <c r="DR328" s="121">
        <f t="shared" si="269"/>
        <v>0</v>
      </c>
      <c r="DS328" s="121">
        <f t="shared" si="270"/>
        <v>0</v>
      </c>
      <c r="DT328" s="121">
        <f t="shared" si="271"/>
        <v>0</v>
      </c>
      <c r="DU328" s="121">
        <f t="shared" si="272"/>
        <v>0</v>
      </c>
      <c r="DV328" s="122">
        <f t="shared" si="273"/>
        <v>3</v>
      </c>
      <c r="DW328" s="157"/>
      <c r="DX328" s="157">
        <f t="shared" si="274"/>
        <v>380</v>
      </c>
      <c r="DY328" s="157">
        <f t="shared" si="235"/>
        <v>127</v>
      </c>
      <c r="DZ328" s="238" t="e">
        <f>#REF!</f>
        <v>#REF!</v>
      </c>
      <c r="EN328" s="50"/>
      <c r="EO328" s="50"/>
      <c r="EP328" s="55"/>
      <c r="EQ328" s="50"/>
      <c r="ER328" s="50"/>
      <c r="ES328" s="50">
        <f t="shared" si="236"/>
        <v>0</v>
      </c>
      <c r="ET328" s="50">
        <f t="shared" si="237"/>
        <v>0</v>
      </c>
      <c r="EU328" s="50">
        <f t="shared" si="238"/>
        <v>0</v>
      </c>
      <c r="EV328" s="56"/>
      <c r="EW328" s="56"/>
      <c r="EX328" s="56">
        <f t="shared" si="283"/>
        <v>0</v>
      </c>
      <c r="EY328" s="56">
        <f t="shared" si="284"/>
        <v>8.0219256038152871</v>
      </c>
      <c r="EZ328" s="56"/>
      <c r="FA328" s="56"/>
      <c r="FB328" s="56"/>
      <c r="FC328" s="56"/>
      <c r="FD328" s="54"/>
    </row>
    <row r="329" spans="1:160" ht="18" customHeight="1">
      <c r="A329" s="6"/>
      <c r="B329">
        <v>380</v>
      </c>
      <c r="C329" s="57" t="s">
        <v>390</v>
      </c>
      <c r="D329">
        <v>125</v>
      </c>
      <c r="E329" s="171">
        <v>2009</v>
      </c>
      <c r="F329">
        <v>127</v>
      </c>
      <c r="G329" s="144">
        <v>21.097355895</v>
      </c>
      <c r="H329" s="144">
        <v>3.4683656700000003</v>
      </c>
      <c r="I329" s="144"/>
      <c r="J329" s="144">
        <v>19.95041664</v>
      </c>
      <c r="K329" s="144">
        <v>13.98671736</v>
      </c>
      <c r="L329" s="144">
        <v>17.446502535</v>
      </c>
      <c r="M329" s="144">
        <v>3.888220875</v>
      </c>
      <c r="N329" s="83"/>
      <c r="O329" s="83"/>
      <c r="P329" s="83"/>
      <c r="Q329" s="230">
        <f t="shared" si="234"/>
        <v>79.837578975000014</v>
      </c>
      <c r="R329" s="52">
        <f t="shared" si="239"/>
        <v>0.66370150476441081</v>
      </c>
      <c r="S329" s="52">
        <f t="shared" si="240"/>
        <v>1.4418245513805046</v>
      </c>
      <c r="T329" s="52">
        <f t="shared" si="241"/>
        <v>1.3629015898585493</v>
      </c>
      <c r="U329" s="52">
        <f t="shared" si="242"/>
        <v>0.11428594335829179</v>
      </c>
      <c r="V329" s="52">
        <f t="shared" si="243"/>
        <v>1.4020981041960507</v>
      </c>
      <c r="W329" s="52">
        <f t="shared" si="244"/>
        <v>14.356946502594017</v>
      </c>
      <c r="X329" s="52">
        <f t="shared" si="245"/>
        <v>128.57088998385424</v>
      </c>
      <c r="Y329" s="52">
        <f t="shared" si="246"/>
        <v>1.0303125512624551</v>
      </c>
      <c r="Z329" s="52">
        <f t="shared" si="247"/>
        <v>1.0267496473880895</v>
      </c>
      <c r="AA329" s="52">
        <f t="shared" si="248"/>
        <v>1.0251185526126481</v>
      </c>
      <c r="AB329" s="52">
        <f t="shared" si="249"/>
        <v>1.0242126541870127</v>
      </c>
      <c r="AC329" s="52">
        <f t="shared" si="250"/>
        <v>0.56883543998711283</v>
      </c>
      <c r="AD329" s="52">
        <f t="shared" si="251"/>
        <v>0.57275596550490204</v>
      </c>
      <c r="AE329" s="52">
        <f t="shared" si="252"/>
        <v>0.54329213235827567</v>
      </c>
      <c r="AF329" s="52">
        <f t="shared" si="253"/>
        <v>0.37927364528778906</v>
      </c>
      <c r="AG329" s="52">
        <f t="shared" si="254"/>
        <v>0.35999999999999988</v>
      </c>
      <c r="AH329" s="52">
        <f t="shared" si="255"/>
        <v>0.36963682264389447</v>
      </c>
      <c r="AI329" s="64" t="s">
        <v>152</v>
      </c>
      <c r="AL329" s="45">
        <f t="shared" si="256"/>
        <v>127</v>
      </c>
      <c r="AM329" s="65"/>
      <c r="AN329" s="145" t="e">
        <f>#REF!</f>
        <v>#REF!</v>
      </c>
      <c r="AO329" s="149"/>
      <c r="AP329" s="183"/>
      <c r="AQ329" s="149"/>
      <c r="AR329" s="147">
        <f t="shared" si="257"/>
        <v>1</v>
      </c>
      <c r="AS329">
        <v>0</v>
      </c>
      <c r="AT329">
        <v>5</v>
      </c>
      <c r="AU329">
        <v>5</v>
      </c>
      <c r="AV329">
        <v>0</v>
      </c>
      <c r="AW329">
        <v>1</v>
      </c>
      <c r="AX329">
        <v>21</v>
      </c>
      <c r="AY329" s="229"/>
      <c r="AZ329" s="229"/>
      <c r="BA329" s="229"/>
      <c r="BC329">
        <v>4</v>
      </c>
      <c r="BD329">
        <v>2</v>
      </c>
      <c r="BE329">
        <v>0</v>
      </c>
      <c r="BF329" s="57">
        <v>2</v>
      </c>
      <c r="BG329" s="57">
        <v>2</v>
      </c>
      <c r="BH329" s="57">
        <v>3</v>
      </c>
      <c r="BI329" s="57">
        <v>11.3</v>
      </c>
      <c r="BJ329" s="189">
        <f t="shared" si="281"/>
        <v>125</v>
      </c>
      <c r="BK329" s="173">
        <f t="shared" si="282"/>
        <v>127</v>
      </c>
      <c r="BL329" s="173">
        <v>12</v>
      </c>
      <c r="BM329" s="57">
        <v>46</v>
      </c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104"/>
      <c r="CB329" s="103"/>
      <c r="CC329" s="103"/>
      <c r="CD329" s="103"/>
      <c r="CE329" s="103"/>
      <c r="CF329" s="103"/>
      <c r="CG329" s="103"/>
      <c r="CH329" s="103"/>
      <c r="CI329" s="103"/>
      <c r="CJ329" s="103"/>
      <c r="CK329" s="103"/>
      <c r="CL329" s="103"/>
      <c r="CP329" s="93"/>
      <c r="CQ329" s="93"/>
      <c r="CV329" s="93"/>
      <c r="DA329" s="93"/>
      <c r="DF329" s="131"/>
      <c r="DG329" s="254">
        <f t="shared" si="258"/>
        <v>380</v>
      </c>
      <c r="DH329" s="254" t="str">
        <f t="shared" si="259"/>
        <v>Thin/Burn</v>
      </c>
      <c r="DI329" s="254">
        <f t="shared" si="260"/>
        <v>125</v>
      </c>
      <c r="DJ329" s="254">
        <f t="shared" si="261"/>
        <v>127</v>
      </c>
      <c r="DK329" s="121">
        <f t="shared" si="262"/>
        <v>0</v>
      </c>
      <c r="DL329" s="121">
        <f t="shared" si="263"/>
        <v>19.911045142932323</v>
      </c>
      <c r="DM329" s="121">
        <f t="shared" si="264"/>
        <v>40.887047695756479</v>
      </c>
      <c r="DN329" s="121">
        <f t="shared" si="265"/>
        <v>0.16530790027311365</v>
      </c>
      <c r="DO329" s="121">
        <f t="shared" si="266"/>
        <v>1.0174843673001055</v>
      </c>
      <c r="DP329" s="121">
        <f t="shared" si="267"/>
        <v>0</v>
      </c>
      <c r="DQ329" s="121">
        <f t="shared" si="268"/>
        <v>95.871154751756649</v>
      </c>
      <c r="DR329" s="121">
        <f t="shared" si="269"/>
        <v>0</v>
      </c>
      <c r="DS329" s="121">
        <f t="shared" si="270"/>
        <v>0</v>
      </c>
      <c r="DT329" s="121">
        <f t="shared" si="271"/>
        <v>0</v>
      </c>
      <c r="DU329" s="121">
        <f t="shared" si="272"/>
        <v>0</v>
      </c>
      <c r="DV329" s="122">
        <f t="shared" si="273"/>
        <v>13</v>
      </c>
      <c r="DW329" s="157"/>
      <c r="DX329" s="157">
        <f t="shared" si="274"/>
        <v>380</v>
      </c>
      <c r="DY329" s="157">
        <f t="shared" si="235"/>
        <v>270</v>
      </c>
      <c r="DZ329" s="238" t="e">
        <f>#REF!</f>
        <v>#REF!</v>
      </c>
      <c r="EN329" s="50">
        <f t="shared" si="275"/>
        <v>5.8128048780487808E-2</v>
      </c>
      <c r="EO329" s="50">
        <f t="shared" si="276"/>
        <v>0.55640243902439024</v>
      </c>
      <c r="EP329" s="55">
        <f t="shared" si="277"/>
        <v>0</v>
      </c>
      <c r="EQ329" s="50">
        <f>4.656*AR329*(((BL329/2.54)^2)+((BM329/2.54)^2)+((BN329/2.54)^2)+((BO329)/2.54^2)+((BP329/2.54)^2)+((BQ329/2.54)^2)+((BR329/2.54)^2)+((BS329/2.54)^2)+((BT329/2.54)^2)+((BU329/2.54)^2)+((BV329/2.54)^2)+((BW329/2.54)^2)+((BX329/2.54)^2)+((BY329/2.54)^2)+((BZ329/2.54)^2))/(BI329*3.28)</f>
        <v>44.004966058712604</v>
      </c>
      <c r="ER329" s="50">
        <f>3.492*AR329*((CA329/2.54)^2 + (CB329/2.54)^2 + (CC329/2.54)^2 + (CD329/2.54)^2 + (CE329/2.54)^2 + (CF329/2.54)^2 + (CG329/2.54)^2 +(CH329/2.54)^2 +(CI329/2.54)^2 + (CJ329/2.54)^2 +(CK329/2.54)^2 + (CL329/2.54)^2 +(CM329/2.54)^2 + (CN329/2.54)^2 + (CO329/2.54)^2)/(BI329*3.28)</f>
        <v>0</v>
      </c>
      <c r="ES329" s="50">
        <f t="shared" si="236"/>
        <v>0</v>
      </c>
      <c r="ET329" s="50">
        <f t="shared" si="237"/>
        <v>0</v>
      </c>
      <c r="EU329" s="50">
        <f t="shared" si="238"/>
        <v>0</v>
      </c>
      <c r="EV329" s="56">
        <f t="shared" si="278"/>
        <v>0.61453048780487807</v>
      </c>
      <c r="EW329" s="56">
        <f t="shared" si="279"/>
        <v>44.004966058712604</v>
      </c>
      <c r="EX329" s="56">
        <f t="shared" si="283"/>
        <v>0</v>
      </c>
      <c r="EY329" s="56">
        <f t="shared" si="284"/>
        <v>8.9599703143195466</v>
      </c>
      <c r="EZ329" s="56">
        <f t="shared" si="280"/>
        <v>44.619496546517482</v>
      </c>
      <c r="FA329" s="56"/>
      <c r="FB329" s="56"/>
      <c r="FC329" s="56"/>
      <c r="FD329" s="54"/>
    </row>
    <row r="330" spans="1:160" ht="18" customHeight="1">
      <c r="A330" s="6"/>
      <c r="B330">
        <v>380</v>
      </c>
      <c r="C330" s="57" t="s">
        <v>390</v>
      </c>
      <c r="D330">
        <v>125</v>
      </c>
      <c r="E330" s="171">
        <v>2009</v>
      </c>
      <c r="F330">
        <v>270</v>
      </c>
      <c r="G330" s="144">
        <v>21.097355895</v>
      </c>
      <c r="H330" s="144">
        <v>3.4683656700000003</v>
      </c>
      <c r="I330" s="144"/>
      <c r="J330" s="144">
        <v>19.95041664</v>
      </c>
      <c r="K330" s="144">
        <v>13.98671736</v>
      </c>
      <c r="L330" s="144">
        <v>17.446502535</v>
      </c>
      <c r="M330" s="144">
        <v>3.888220875</v>
      </c>
      <c r="N330" s="83"/>
      <c r="O330" s="83"/>
      <c r="P330" s="83"/>
      <c r="Q330" s="230">
        <f t="shared" si="234"/>
        <v>79.837578975000014</v>
      </c>
      <c r="R330" s="52">
        <f t="shared" si="239"/>
        <v>0.66370150476441081</v>
      </c>
      <c r="S330" s="52">
        <f t="shared" si="240"/>
        <v>1.4418245513805046</v>
      </c>
      <c r="T330" s="52">
        <f t="shared" si="241"/>
        <v>1.3629015898585493</v>
      </c>
      <c r="U330" s="52">
        <f t="shared" si="242"/>
        <v>0.11428594335829179</v>
      </c>
      <c r="V330" s="52">
        <f t="shared" si="243"/>
        <v>1.4020981041960507</v>
      </c>
      <c r="W330" s="52">
        <f t="shared" si="244"/>
        <v>14.356946502594017</v>
      </c>
      <c r="X330" s="52">
        <f t="shared" si="245"/>
        <v>128.57088998385424</v>
      </c>
      <c r="Y330" s="52">
        <f t="shared" si="246"/>
        <v>1.0303125512624551</v>
      </c>
      <c r="Z330" s="52">
        <f t="shared" si="247"/>
        <v>1.0267496473880895</v>
      </c>
      <c r="AA330" s="52">
        <f t="shared" si="248"/>
        <v>1.0251185526126481</v>
      </c>
      <c r="AB330" s="52">
        <f t="shared" si="249"/>
        <v>1.0242126541870127</v>
      </c>
      <c r="AC330" s="52">
        <f t="shared" si="250"/>
        <v>0.56883543998711283</v>
      </c>
      <c r="AD330" s="52">
        <f t="shared" si="251"/>
        <v>0.57275596550490204</v>
      </c>
      <c r="AE330" s="52">
        <f t="shared" si="252"/>
        <v>0.54329213235827567</v>
      </c>
      <c r="AF330" s="52">
        <f t="shared" si="253"/>
        <v>0.37927364528778906</v>
      </c>
      <c r="AG330" s="52">
        <f t="shared" si="254"/>
        <v>0.35999999999999988</v>
      </c>
      <c r="AH330" s="52">
        <f t="shared" si="255"/>
        <v>0.36963682264389447</v>
      </c>
      <c r="AI330" s="64" t="s">
        <v>152</v>
      </c>
      <c r="AL330" s="45">
        <f t="shared" si="256"/>
        <v>270</v>
      </c>
      <c r="AM330" s="65"/>
      <c r="AN330" s="145" t="e">
        <f>#REF!</f>
        <v>#REF!</v>
      </c>
      <c r="AO330" s="149"/>
      <c r="AP330" s="183"/>
      <c r="AQ330" s="149"/>
      <c r="AR330" s="147">
        <f t="shared" si="257"/>
        <v>1</v>
      </c>
      <c r="AS330">
        <v>0</v>
      </c>
      <c r="AT330">
        <v>1</v>
      </c>
      <c r="AU330">
        <v>1</v>
      </c>
      <c r="AV330">
        <v>0</v>
      </c>
      <c r="AW330">
        <v>0</v>
      </c>
      <c r="AX330">
        <v>0</v>
      </c>
      <c r="AY330" s="229"/>
      <c r="AZ330" s="229"/>
      <c r="BA330" s="229"/>
      <c r="BC330">
        <v>28</v>
      </c>
      <c r="BD330">
        <v>0</v>
      </c>
      <c r="BE330">
        <v>1</v>
      </c>
      <c r="BF330" s="57">
        <v>2</v>
      </c>
      <c r="BG330" s="57">
        <v>2</v>
      </c>
      <c r="BH330" s="57">
        <v>3</v>
      </c>
      <c r="BI330" s="57">
        <v>11.3</v>
      </c>
      <c r="BJ330" s="189">
        <f t="shared" si="281"/>
        <v>125</v>
      </c>
      <c r="BK330" s="173">
        <f t="shared" si="282"/>
        <v>270</v>
      </c>
      <c r="BL330" s="173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104"/>
      <c r="CB330" s="103"/>
      <c r="CC330" s="103"/>
      <c r="CD330" s="103"/>
      <c r="CE330" s="103"/>
      <c r="CF330" s="103"/>
      <c r="CG330" s="103"/>
      <c r="CH330" s="103"/>
      <c r="CI330" s="103"/>
      <c r="CJ330" s="103"/>
      <c r="CK330" s="103"/>
      <c r="CL330" s="103"/>
      <c r="CP330" s="93"/>
      <c r="CQ330" s="93"/>
      <c r="CV330" s="93"/>
      <c r="DA330" s="93"/>
      <c r="DF330" s="131"/>
      <c r="DG330" s="254">
        <f t="shared" si="258"/>
        <v>380</v>
      </c>
      <c r="DH330" s="254" t="str">
        <f t="shared" si="259"/>
        <v>Thin/Burn</v>
      </c>
      <c r="DI330" s="254">
        <f t="shared" si="260"/>
        <v>125</v>
      </c>
      <c r="DJ330" s="254">
        <f t="shared" si="261"/>
        <v>270</v>
      </c>
      <c r="DK330" s="121">
        <f t="shared" si="262"/>
        <v>0</v>
      </c>
      <c r="DL330" s="121">
        <f t="shared" si="263"/>
        <v>3.3185075238220541</v>
      </c>
      <c r="DM330" s="121">
        <f t="shared" si="264"/>
        <v>6.8145079492927465</v>
      </c>
      <c r="DN330" s="121">
        <f t="shared" si="265"/>
        <v>1.1571553019117955</v>
      </c>
      <c r="DO330" s="121">
        <f t="shared" si="266"/>
        <v>0</v>
      </c>
      <c r="DP330" s="121">
        <f t="shared" si="267"/>
        <v>3.2889971443919594</v>
      </c>
      <c r="DQ330" s="121">
        <f t="shared" si="268"/>
        <v>0</v>
      </c>
      <c r="DR330" s="121">
        <f t="shared" si="269"/>
        <v>0</v>
      </c>
      <c r="DS330" s="121">
        <f t="shared" si="270"/>
        <v>0</v>
      </c>
      <c r="DT330" s="121">
        <f t="shared" si="271"/>
        <v>0</v>
      </c>
      <c r="DU330" s="121">
        <f t="shared" si="272"/>
        <v>0</v>
      </c>
      <c r="DV330" s="122">
        <f t="shared" si="273"/>
        <v>0.5</v>
      </c>
      <c r="DW330" s="157"/>
      <c r="DX330" s="157">
        <f t="shared" si="274"/>
        <v>380</v>
      </c>
      <c r="DY330" s="157">
        <f t="shared" si="235"/>
        <v>28</v>
      </c>
      <c r="DZ330" s="238" t="e">
        <f>#REF!</f>
        <v>#REF!</v>
      </c>
      <c r="EN330" s="50">
        <f t="shared" si="275"/>
        <v>0.40689634146341463</v>
      </c>
      <c r="EO330" s="50">
        <f t="shared" si="276"/>
        <v>0</v>
      </c>
      <c r="EP330" s="55">
        <f t="shared" si="277"/>
        <v>1.475609756097561</v>
      </c>
      <c r="EQ330" s="50">
        <f>4.656*AR330*(((BL330/2.54)^2)+((BM330/2.54)^2)+((BN330/2.54)^2)+((BO330)/2.54^2)+((BP330/2.54)^2)+((BQ330/2.54)^2)+((BR330/2.54)^2)+((BS330/2.54)^2)+((BT330/2.54)^2)+((BU330/2.54)^2)+((BV330/2.54)^2)+((BW330/2.54)^2)+((BX330/2.54)^2)+((BY330/2.54)^2)+((BZ330/2.54)^2))/(BI330*3.28)</f>
        <v>0</v>
      </c>
      <c r="ER330" s="50">
        <f>3.492*AR330*((CA330/2.54)^2 + (CB330/2.54)^2 + (CC330/2.54)^2 + (CD330/2.54)^2 + (CE330/2.54)^2 + (CF330/2.54)^2 + (CG330/2.54)^2 +(CH330/2.54)^2 +(CI330/2.54)^2 + (CJ330/2.54)^2 +(CK330/2.54)^2 + (CL330/2.54)^2 +(CM330/2.54)^2 + (CN330/2.54)^2 + (CO330/2.54)^2)/(BI330*3.28)</f>
        <v>0</v>
      </c>
      <c r="ES330" s="50">
        <f t="shared" si="236"/>
        <v>0</v>
      </c>
      <c r="ET330" s="50">
        <f t="shared" si="237"/>
        <v>0</v>
      </c>
      <c r="EU330" s="50">
        <f t="shared" si="238"/>
        <v>0</v>
      </c>
      <c r="EV330" s="56">
        <f t="shared" si="278"/>
        <v>1.8825060975609755</v>
      </c>
      <c r="EW330" s="56">
        <f t="shared" si="279"/>
        <v>0</v>
      </c>
      <c r="EX330" s="56">
        <f t="shared" si="283"/>
        <v>0</v>
      </c>
      <c r="EY330" s="56">
        <f t="shared" si="284"/>
        <v>1.4933283857199244</v>
      </c>
      <c r="EZ330" s="56">
        <f t="shared" si="280"/>
        <v>1.8825060975609755</v>
      </c>
      <c r="FA330" s="56"/>
      <c r="FB330" s="56"/>
      <c r="FC330" s="56"/>
      <c r="FD330" s="54"/>
    </row>
    <row r="331" spans="1:160" ht="18" customHeight="1">
      <c r="A331" s="6"/>
      <c r="B331">
        <v>380</v>
      </c>
      <c r="C331" s="57" t="s">
        <v>390</v>
      </c>
      <c r="D331">
        <v>126</v>
      </c>
      <c r="E331" s="171">
        <v>2009</v>
      </c>
      <c r="F331">
        <v>28</v>
      </c>
      <c r="G331" s="144"/>
      <c r="H331" s="144"/>
      <c r="I331" s="144"/>
      <c r="J331" s="144">
        <v>16.945810035000004</v>
      </c>
      <c r="K331" s="144"/>
      <c r="L331" s="144"/>
      <c r="M331" s="144"/>
      <c r="N331" s="83"/>
      <c r="O331" s="83"/>
      <c r="P331" s="83"/>
      <c r="Q331" s="230">
        <f t="shared" si="234"/>
        <v>16.945810035000004</v>
      </c>
      <c r="R331" s="52">
        <f t="shared" si="239"/>
        <v>0.30399999999999999</v>
      </c>
      <c r="S331" s="52">
        <f t="shared" si="240"/>
        <v>1.3959999999999999</v>
      </c>
      <c r="T331" s="52">
        <f t="shared" si="241"/>
        <v>1.1890000000000001</v>
      </c>
      <c r="U331" s="52">
        <f t="shared" si="242"/>
        <v>0.12</v>
      </c>
      <c r="V331" s="52">
        <f t="shared" si="243"/>
        <v>1.46</v>
      </c>
      <c r="W331" s="52">
        <f t="shared" si="244"/>
        <v>13.61</v>
      </c>
      <c r="X331" s="52">
        <f t="shared" si="245"/>
        <v>169.52</v>
      </c>
      <c r="Y331" s="52">
        <f t="shared" si="246"/>
        <v>1.04</v>
      </c>
      <c r="Z331" s="52">
        <f t="shared" si="247"/>
        <v>1.04</v>
      </c>
      <c r="AA331" s="52">
        <f t="shared" si="248"/>
        <v>1.03</v>
      </c>
      <c r="AB331" s="52">
        <f t="shared" si="249"/>
        <v>1.03</v>
      </c>
      <c r="AC331" s="52">
        <f t="shared" si="250"/>
        <v>0.59</v>
      </c>
      <c r="AD331" s="52">
        <f t="shared" si="251"/>
        <v>0.59</v>
      </c>
      <c r="AE331" s="52">
        <f t="shared" si="252"/>
        <v>0.52</v>
      </c>
      <c r="AF331" s="52">
        <f t="shared" si="253"/>
        <v>0.43</v>
      </c>
      <c r="AG331" s="52">
        <f t="shared" si="254"/>
        <v>0.36</v>
      </c>
      <c r="AH331" s="52">
        <f t="shared" si="255"/>
        <v>0.39500000000000002</v>
      </c>
      <c r="AI331" s="64" t="s">
        <v>152</v>
      </c>
      <c r="AL331" s="45">
        <f t="shared" si="256"/>
        <v>28</v>
      </c>
      <c r="AM331" s="65"/>
      <c r="AN331" s="145" t="e">
        <f>#REF!</f>
        <v>#REF!</v>
      </c>
      <c r="AO331" s="149"/>
      <c r="AP331" s="183"/>
      <c r="AQ331" s="149"/>
      <c r="AR331" s="147">
        <f t="shared" si="257"/>
        <v>1</v>
      </c>
      <c r="AS331">
        <v>0</v>
      </c>
      <c r="AT331">
        <v>2</v>
      </c>
      <c r="AU331">
        <v>2</v>
      </c>
      <c r="AV331">
        <v>0</v>
      </c>
      <c r="AW331">
        <v>2</v>
      </c>
      <c r="AX331">
        <v>2</v>
      </c>
      <c r="AY331" s="229"/>
      <c r="AZ331" s="229"/>
      <c r="BA331" s="229"/>
      <c r="BC331">
        <v>2</v>
      </c>
      <c r="BD331">
        <v>0</v>
      </c>
      <c r="BE331">
        <v>0</v>
      </c>
      <c r="BF331" s="57">
        <v>2</v>
      </c>
      <c r="BG331" s="57">
        <v>2</v>
      </c>
      <c r="BH331" s="57">
        <v>3</v>
      </c>
      <c r="BI331" s="57">
        <v>11.3</v>
      </c>
      <c r="BJ331" s="189">
        <f t="shared" si="281"/>
        <v>126</v>
      </c>
      <c r="BK331" s="173">
        <f t="shared" si="282"/>
        <v>28</v>
      </c>
      <c r="BL331" s="173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104"/>
      <c r="CB331" s="103"/>
      <c r="CC331" s="103"/>
      <c r="CD331" s="103"/>
      <c r="CE331" s="103"/>
      <c r="CF331" s="103"/>
      <c r="CG331" s="103"/>
      <c r="CH331" s="103"/>
      <c r="CI331" s="103"/>
      <c r="CJ331" s="103"/>
      <c r="CK331" s="103"/>
      <c r="CL331" s="103"/>
      <c r="CP331" s="93"/>
      <c r="CQ331" s="93"/>
      <c r="CV331" s="93"/>
      <c r="DA331" s="93"/>
      <c r="DF331" s="131"/>
      <c r="DG331" s="254">
        <f t="shared" si="258"/>
        <v>380</v>
      </c>
      <c r="DH331" s="254" t="str">
        <f t="shared" si="259"/>
        <v>Thin/Burn</v>
      </c>
      <c r="DI331" s="254">
        <f t="shared" si="260"/>
        <v>126</v>
      </c>
      <c r="DJ331" s="254">
        <f t="shared" si="261"/>
        <v>28</v>
      </c>
      <c r="DK331" s="121">
        <f t="shared" si="262"/>
        <v>0</v>
      </c>
      <c r="DL331" s="121">
        <f t="shared" si="263"/>
        <v>6.08</v>
      </c>
      <c r="DM331" s="121">
        <f t="shared" si="264"/>
        <v>23.78</v>
      </c>
      <c r="DN331" s="121">
        <f t="shared" si="265"/>
        <v>9.0861887999999988E-2</v>
      </c>
      <c r="DO331" s="121">
        <f t="shared" si="266"/>
        <v>0</v>
      </c>
      <c r="DP331" s="121">
        <f t="shared" si="267"/>
        <v>0</v>
      </c>
      <c r="DQ331" s="121">
        <f t="shared" si="268"/>
        <v>0</v>
      </c>
      <c r="DR331" s="121">
        <f t="shared" si="269"/>
        <v>0</v>
      </c>
      <c r="DS331" s="121">
        <f t="shared" si="270"/>
        <v>0</v>
      </c>
      <c r="DT331" s="121">
        <f t="shared" si="271"/>
        <v>0</v>
      </c>
      <c r="DU331" s="121">
        <f t="shared" si="272"/>
        <v>0</v>
      </c>
      <c r="DV331" s="122">
        <f t="shared" si="273"/>
        <v>2</v>
      </c>
      <c r="DW331" s="157"/>
      <c r="DX331" s="157">
        <f t="shared" si="274"/>
        <v>380</v>
      </c>
      <c r="DY331" s="157">
        <f t="shared" si="235"/>
        <v>279</v>
      </c>
      <c r="DZ331" s="238" t="e">
        <f>#REF!</f>
        <v>#REF!</v>
      </c>
      <c r="EN331" s="50">
        <f t="shared" si="275"/>
        <v>2.9064024390243904E-2</v>
      </c>
      <c r="EO331" s="50">
        <f t="shared" si="276"/>
        <v>0</v>
      </c>
      <c r="EP331" s="55">
        <f t="shared" si="277"/>
        <v>0</v>
      </c>
      <c r="EQ331" s="50">
        <f>4.656*AR331*(((BL331/2.54)^2)+((BM331/2.54)^2)+((BN331/2.54)^2)+((BO331)/2.54^2)+((BP331/2.54)^2)+((BQ331/2.54)^2)+((BR331/2.54)^2)+((BS331/2.54)^2)+((BT331/2.54)^2)+((BU331/2.54)^2)+((BV331/2.54)^2)+((BW331/2.54)^2)+((BX331/2.54)^2)+((BY331/2.54)^2)+((BZ331/2.54)^2))/(BI331*3.28)</f>
        <v>0</v>
      </c>
      <c r="ER331" s="50">
        <f>3.492*AR331*((CA331/2.54)^2 + (CB331/2.54)^2 + (CC331/2.54)^2 + (CD331/2.54)^2 + (CE331/2.54)^2 + (CF331/2.54)^2 + (CG331/2.54)^2 +(CH331/2.54)^2 +(CI331/2.54)^2 + (CJ331/2.54)^2 +(CK331/2.54)^2 + (CL331/2.54)^2 +(CM331/2.54)^2 + (CN331/2.54)^2 + (CO331/2.54)^2)/(BI331*3.28)</f>
        <v>0</v>
      </c>
      <c r="ES331" s="50">
        <f t="shared" si="236"/>
        <v>0</v>
      </c>
      <c r="ET331" s="50">
        <f t="shared" si="237"/>
        <v>0</v>
      </c>
      <c r="EU331" s="50">
        <f t="shared" si="238"/>
        <v>0</v>
      </c>
      <c r="EV331" s="56">
        <f t="shared" si="278"/>
        <v>2.9064024390243904E-2</v>
      </c>
      <c r="EW331" s="56">
        <f t="shared" si="279"/>
        <v>0</v>
      </c>
      <c r="EX331" s="56">
        <f t="shared" si="283"/>
        <v>0</v>
      </c>
      <c r="EY331" s="56">
        <f t="shared" si="284"/>
        <v>2.7360000000000002</v>
      </c>
      <c r="EZ331" s="56">
        <f t="shared" si="280"/>
        <v>2.9064024390243904E-2</v>
      </c>
      <c r="FA331" s="56"/>
      <c r="FB331" s="56"/>
      <c r="FC331" s="56"/>
      <c r="FD331" s="54"/>
    </row>
    <row r="332" spans="1:160" ht="18" customHeight="1">
      <c r="A332" s="6"/>
      <c r="B332">
        <v>380</v>
      </c>
      <c r="C332" s="57" t="s">
        <v>390</v>
      </c>
      <c r="D332">
        <v>126</v>
      </c>
      <c r="E332" s="171">
        <v>2009</v>
      </c>
      <c r="F332">
        <v>279</v>
      </c>
      <c r="G332" s="144"/>
      <c r="H332" s="144"/>
      <c r="I332" s="144"/>
      <c r="J332" s="144">
        <v>16.945810035000004</v>
      </c>
      <c r="K332" s="144"/>
      <c r="L332" s="144"/>
      <c r="M332" s="144"/>
      <c r="N332" s="83"/>
      <c r="O332" s="83"/>
      <c r="P332" s="83"/>
      <c r="Q332" s="230">
        <f t="shared" si="234"/>
        <v>16.945810035000004</v>
      </c>
      <c r="R332" s="52">
        <f t="shared" si="239"/>
        <v>0.30399999999999999</v>
      </c>
      <c r="S332" s="52">
        <f t="shared" si="240"/>
        <v>1.3959999999999999</v>
      </c>
      <c r="T332" s="52">
        <f t="shared" si="241"/>
        <v>1.1890000000000001</v>
      </c>
      <c r="U332" s="52">
        <f t="shared" si="242"/>
        <v>0.12</v>
      </c>
      <c r="V332" s="52">
        <f t="shared" si="243"/>
        <v>1.46</v>
      </c>
      <c r="W332" s="52">
        <f t="shared" si="244"/>
        <v>13.61</v>
      </c>
      <c r="X332" s="52">
        <f t="shared" si="245"/>
        <v>169.52</v>
      </c>
      <c r="Y332" s="52">
        <f t="shared" si="246"/>
        <v>1.04</v>
      </c>
      <c r="Z332" s="52">
        <f t="shared" si="247"/>
        <v>1.04</v>
      </c>
      <c r="AA332" s="52">
        <f t="shared" si="248"/>
        <v>1.03</v>
      </c>
      <c r="AB332" s="52">
        <f t="shared" si="249"/>
        <v>1.03</v>
      </c>
      <c r="AC332" s="52">
        <f t="shared" si="250"/>
        <v>0.59</v>
      </c>
      <c r="AD332" s="52">
        <f t="shared" si="251"/>
        <v>0.59</v>
      </c>
      <c r="AE332" s="52">
        <f t="shared" si="252"/>
        <v>0.52</v>
      </c>
      <c r="AF332" s="52">
        <f t="shared" si="253"/>
        <v>0.43</v>
      </c>
      <c r="AG332" s="52">
        <f t="shared" si="254"/>
        <v>0.36</v>
      </c>
      <c r="AH332" s="52">
        <f t="shared" si="255"/>
        <v>0.39500000000000002</v>
      </c>
      <c r="AI332" s="64" t="s">
        <v>152</v>
      </c>
      <c r="AL332" s="45">
        <f t="shared" si="256"/>
        <v>279</v>
      </c>
      <c r="AM332" s="65"/>
      <c r="AN332" s="145" t="e">
        <f>#REF!</f>
        <v>#REF!</v>
      </c>
      <c r="AO332" s="149"/>
      <c r="AP332" s="183"/>
      <c r="AQ332" s="149"/>
      <c r="AR332" s="147">
        <f t="shared" si="257"/>
        <v>1</v>
      </c>
      <c r="AS332">
        <v>0</v>
      </c>
      <c r="AT332">
        <v>2</v>
      </c>
      <c r="AU332">
        <v>2</v>
      </c>
      <c r="AV332">
        <v>0</v>
      </c>
      <c r="AW332">
        <v>1</v>
      </c>
      <c r="AX332">
        <v>1</v>
      </c>
      <c r="AY332" s="229"/>
      <c r="AZ332" s="229"/>
      <c r="BA332" s="229"/>
      <c r="BC332">
        <v>7</v>
      </c>
      <c r="BD332">
        <v>1</v>
      </c>
      <c r="BE332">
        <v>0</v>
      </c>
      <c r="BF332" s="57">
        <v>2</v>
      </c>
      <c r="BG332" s="57">
        <v>2</v>
      </c>
      <c r="BH332" s="57">
        <v>3</v>
      </c>
      <c r="BI332" s="57">
        <v>11.3</v>
      </c>
      <c r="BJ332" s="189">
        <f t="shared" si="281"/>
        <v>126</v>
      </c>
      <c r="BK332" s="173">
        <f t="shared" si="282"/>
        <v>279</v>
      </c>
      <c r="BL332" s="173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104"/>
      <c r="CB332" s="103"/>
      <c r="CC332" s="103"/>
      <c r="CD332" s="103"/>
      <c r="CE332" s="103"/>
      <c r="CF332" s="103"/>
      <c r="CG332" s="103"/>
      <c r="CH332" s="103"/>
      <c r="CI332" s="103"/>
      <c r="CJ332" s="103"/>
      <c r="CK332" s="103"/>
      <c r="CL332" s="103"/>
      <c r="CP332" s="93"/>
      <c r="CQ332" s="93"/>
      <c r="CV332" s="93"/>
      <c r="DA332" s="93"/>
      <c r="DF332" s="131"/>
      <c r="DG332" s="254">
        <f t="shared" si="258"/>
        <v>380</v>
      </c>
      <c r="DH332" s="254" t="str">
        <f t="shared" si="259"/>
        <v>Thin/Burn</v>
      </c>
      <c r="DI332" s="254">
        <f t="shared" si="260"/>
        <v>126</v>
      </c>
      <c r="DJ332" s="254">
        <f t="shared" si="261"/>
        <v>279</v>
      </c>
      <c r="DK332" s="121">
        <f t="shared" si="262"/>
        <v>0</v>
      </c>
      <c r="DL332" s="121">
        <f t="shared" si="263"/>
        <v>4.5599999999999996</v>
      </c>
      <c r="DM332" s="121">
        <f t="shared" si="264"/>
        <v>17.835000000000001</v>
      </c>
      <c r="DN332" s="121">
        <f t="shared" si="265"/>
        <v>0.31801660799999992</v>
      </c>
      <c r="DO332" s="121">
        <f t="shared" si="266"/>
        <v>0.5527431519999999</v>
      </c>
      <c r="DP332" s="121">
        <f t="shared" si="267"/>
        <v>0</v>
      </c>
      <c r="DQ332" s="121">
        <f t="shared" si="268"/>
        <v>0</v>
      </c>
      <c r="DR332" s="121">
        <f t="shared" si="269"/>
        <v>0</v>
      </c>
      <c r="DS332" s="121">
        <f t="shared" si="270"/>
        <v>0</v>
      </c>
      <c r="DT332" s="121">
        <f t="shared" si="271"/>
        <v>0</v>
      </c>
      <c r="DU332" s="121">
        <f t="shared" si="272"/>
        <v>0</v>
      </c>
      <c r="DV332" s="122">
        <f t="shared" si="273"/>
        <v>1.5</v>
      </c>
      <c r="DW332" s="157"/>
      <c r="DX332" s="157">
        <f t="shared" si="274"/>
        <v>380</v>
      </c>
      <c r="DY332" s="157">
        <f t="shared" si="235"/>
        <v>72</v>
      </c>
      <c r="DZ332" s="238" t="e">
        <f>#REF!</f>
        <v>#REF!</v>
      </c>
      <c r="EN332" s="50"/>
      <c r="EO332" s="50"/>
      <c r="EP332" s="55"/>
      <c r="EQ332" s="50"/>
      <c r="ER332" s="50"/>
      <c r="ES332" s="50">
        <f t="shared" si="236"/>
        <v>0</v>
      </c>
      <c r="ET332" s="50">
        <f t="shared" si="237"/>
        <v>0</v>
      </c>
      <c r="EU332" s="50">
        <f t="shared" si="238"/>
        <v>0</v>
      </c>
      <c r="EV332" s="56"/>
      <c r="EW332" s="56"/>
      <c r="EX332" s="56">
        <f t="shared" si="283"/>
        <v>0</v>
      </c>
      <c r="EY332" s="56">
        <f t="shared" si="284"/>
        <v>2.052</v>
      </c>
      <c r="EZ332" s="56"/>
      <c r="FA332" s="56"/>
      <c r="FB332" s="56"/>
      <c r="FC332" s="56"/>
      <c r="FD332" s="54"/>
    </row>
    <row r="333" spans="1:160" ht="18" customHeight="1">
      <c r="A333" s="6"/>
      <c r="B333">
        <v>380</v>
      </c>
      <c r="C333" s="57" t="s">
        <v>390</v>
      </c>
      <c r="D333">
        <v>127</v>
      </c>
      <c r="E333" s="171">
        <v>2009</v>
      </c>
      <c r="F333">
        <v>72</v>
      </c>
      <c r="G333" s="144">
        <v>5.6365212750000016</v>
      </c>
      <c r="H333" s="144"/>
      <c r="I333" s="144"/>
      <c r="J333" s="144">
        <v>27.851874435000003</v>
      </c>
      <c r="K333" s="144"/>
      <c r="L333" s="144">
        <v>15.378622875</v>
      </c>
      <c r="M333" s="144">
        <v>12.285246434999999</v>
      </c>
      <c r="N333" s="83"/>
      <c r="O333" s="83"/>
      <c r="P333" s="83"/>
      <c r="Q333" s="230">
        <f t="shared" si="234"/>
        <v>61.152265020000002</v>
      </c>
      <c r="R333" s="52">
        <f t="shared" si="239"/>
        <v>0.52544238183796066</v>
      </c>
      <c r="S333" s="52">
        <f t="shared" si="240"/>
        <v>1.4589981386773661</v>
      </c>
      <c r="T333" s="52">
        <f t="shared" si="241"/>
        <v>1.3383485788190026</v>
      </c>
      <c r="U333" s="52">
        <f t="shared" si="242"/>
        <v>0.10122427316266233</v>
      </c>
      <c r="V333" s="52">
        <f t="shared" si="243"/>
        <v>1.388301373724816</v>
      </c>
      <c r="W333" s="52">
        <f t="shared" si="244"/>
        <v>13.385840260180604</v>
      </c>
      <c r="X333" s="52">
        <f t="shared" si="245"/>
        <v>134.52807266254226</v>
      </c>
      <c r="Y333" s="52">
        <f t="shared" si="246"/>
        <v>1.0345545123187001</v>
      </c>
      <c r="Z333" s="52">
        <f t="shared" si="247"/>
        <v>1.0291090246374002</v>
      </c>
      <c r="AA333" s="52">
        <f t="shared" si="248"/>
        <v>1.0270693207023258</v>
      </c>
      <c r="AB333" s="52">
        <f t="shared" si="249"/>
        <v>1.028662409952056</v>
      </c>
      <c r="AC333" s="52">
        <f t="shared" si="250"/>
        <v>0.58497553341647257</v>
      </c>
      <c r="AD333" s="52">
        <f t="shared" si="251"/>
        <v>0.58640310077021573</v>
      </c>
      <c r="AE333" s="52">
        <f t="shared" si="252"/>
        <v>0.5442212145186377</v>
      </c>
      <c r="AF333" s="52">
        <f t="shared" si="253"/>
        <v>0.40777846311325394</v>
      </c>
      <c r="AG333" s="52">
        <f t="shared" si="254"/>
        <v>0.36</v>
      </c>
      <c r="AH333" s="52">
        <f t="shared" si="255"/>
        <v>0.38388923155662696</v>
      </c>
      <c r="AI333" s="64" t="s">
        <v>152</v>
      </c>
      <c r="AL333" s="45">
        <f t="shared" si="256"/>
        <v>72</v>
      </c>
      <c r="AM333" s="65"/>
      <c r="AN333" s="145" t="e">
        <f>#REF!</f>
        <v>#REF!</v>
      </c>
      <c r="AO333" s="149"/>
      <c r="AP333" s="183"/>
      <c r="AQ333" s="149"/>
      <c r="AR333" s="147">
        <f t="shared" si="257"/>
        <v>1</v>
      </c>
      <c r="AS333">
        <v>0</v>
      </c>
      <c r="AT333">
        <v>1</v>
      </c>
      <c r="AU333">
        <v>13</v>
      </c>
      <c r="AV333">
        <v>0</v>
      </c>
      <c r="AW333">
        <v>1</v>
      </c>
      <c r="AX333">
        <v>1</v>
      </c>
      <c r="AY333" s="229"/>
      <c r="AZ333" s="229"/>
      <c r="BA333" s="229"/>
      <c r="BC333">
        <v>13</v>
      </c>
      <c r="BD333">
        <v>3</v>
      </c>
      <c r="BE333">
        <v>3</v>
      </c>
      <c r="BF333" s="57">
        <v>2</v>
      </c>
      <c r="BG333" s="57">
        <v>2</v>
      </c>
      <c r="BH333" s="57">
        <v>3</v>
      </c>
      <c r="BI333" s="57">
        <v>11.3</v>
      </c>
      <c r="BJ333" s="189">
        <f t="shared" si="281"/>
        <v>127</v>
      </c>
      <c r="BK333" s="173">
        <f t="shared" si="282"/>
        <v>72</v>
      </c>
      <c r="BL333" s="173">
        <v>10</v>
      </c>
      <c r="BM333" s="57">
        <v>17</v>
      </c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104"/>
      <c r="CB333" s="103"/>
      <c r="CC333" s="103"/>
      <c r="CD333" s="103"/>
      <c r="CE333" s="103"/>
      <c r="CF333" s="103"/>
      <c r="CG333" s="103"/>
      <c r="CH333" s="103"/>
      <c r="CI333" s="103"/>
      <c r="CJ333" s="103"/>
      <c r="CK333" s="103"/>
      <c r="CL333" s="103"/>
      <c r="CP333" s="93"/>
      <c r="CQ333" s="93"/>
      <c r="CV333" s="93"/>
      <c r="DA333" s="93"/>
      <c r="DF333" s="131"/>
      <c r="DG333" s="254">
        <f t="shared" si="258"/>
        <v>380</v>
      </c>
      <c r="DH333" s="254" t="str">
        <f t="shared" si="259"/>
        <v>Thin/Burn</v>
      </c>
      <c r="DI333" s="254">
        <f t="shared" si="260"/>
        <v>127</v>
      </c>
      <c r="DJ333" s="254">
        <f t="shared" si="261"/>
        <v>72</v>
      </c>
      <c r="DK333" s="121">
        <f t="shared" si="262"/>
        <v>0</v>
      </c>
      <c r="DL333" s="121">
        <f t="shared" si="263"/>
        <v>5.2544238183796068</v>
      </c>
      <c r="DM333" s="121">
        <f t="shared" si="264"/>
        <v>13.383485788190026</v>
      </c>
      <c r="DN333" s="121">
        <f t="shared" si="265"/>
        <v>0.49136505243770068</v>
      </c>
      <c r="DO333" s="121">
        <f t="shared" si="266"/>
        <v>1.5507715213515021</v>
      </c>
      <c r="DP333" s="121">
        <f t="shared" si="267"/>
        <v>9.2328551392485974</v>
      </c>
      <c r="DQ333" s="121">
        <f t="shared" si="268"/>
        <v>17.819005919491293</v>
      </c>
      <c r="DR333" s="121">
        <f t="shared" si="269"/>
        <v>0</v>
      </c>
      <c r="DS333" s="121">
        <f t="shared" si="270"/>
        <v>0</v>
      </c>
      <c r="DT333" s="121">
        <f t="shared" si="271"/>
        <v>0</v>
      </c>
      <c r="DU333" s="121">
        <f t="shared" si="272"/>
        <v>0</v>
      </c>
      <c r="DV333" s="122">
        <f t="shared" si="273"/>
        <v>7</v>
      </c>
      <c r="DW333" s="157"/>
      <c r="DX333" s="157">
        <f t="shared" si="274"/>
        <v>380</v>
      </c>
      <c r="DY333" s="157">
        <f t="shared" si="235"/>
        <v>192</v>
      </c>
      <c r="DZ333" s="238" t="e">
        <f>#REF!</f>
        <v>#REF!</v>
      </c>
      <c r="EN333" s="50">
        <f t="shared" si="275"/>
        <v>0.18891615853658539</v>
      </c>
      <c r="EO333" s="50">
        <f t="shared" si="276"/>
        <v>0.83460365853658536</v>
      </c>
      <c r="EP333" s="55">
        <f t="shared" si="277"/>
        <v>4.4268292682926829</v>
      </c>
      <c r="EQ333" s="50">
        <f>4.656*AR333*(((BL333/2.54)^2)+((BM333/2.54)^2)+((BN333/2.54)^2)+((BO333)/2.54^2)+((BP333/2.54)^2)+((BQ333/2.54)^2)+((BR333/2.54)^2)+((BS333/2.54)^2)+((BT333/2.54)^2)+((BU333/2.54)^2)+((BV333/2.54)^2)+((BW333/2.54)^2)+((BX333/2.54)^2)+((BY333/2.54)^2)+((BZ333/2.54)^2))/(BI333*3.28)</f>
        <v>7.5743061047961069</v>
      </c>
      <c r="ER333" s="50">
        <f>3.492*AR333*((CA333/2.54)^2 + (CB333/2.54)^2 + (CC333/2.54)^2 + (CD333/2.54)^2 + (CE333/2.54)^2 + (CF333/2.54)^2 + (CG333/2.54)^2 +(CH333/2.54)^2 +(CI333/2.54)^2 + (CJ333/2.54)^2 +(CK333/2.54)^2 + (CL333/2.54)^2 +(CM333/2.54)^2 + (CN333/2.54)^2 + (CO333/2.54)^2)/(BI333*3.28)</f>
        <v>0</v>
      </c>
      <c r="ES333" s="50">
        <f t="shared" si="236"/>
        <v>0</v>
      </c>
      <c r="ET333" s="50">
        <f t="shared" si="237"/>
        <v>0</v>
      </c>
      <c r="EU333" s="50">
        <f t="shared" si="238"/>
        <v>0</v>
      </c>
      <c r="EV333" s="56">
        <f t="shared" si="278"/>
        <v>5.4503490853658541</v>
      </c>
      <c r="EW333" s="56">
        <f t="shared" si="279"/>
        <v>7.5743061047961069</v>
      </c>
      <c r="EX333" s="56">
        <f t="shared" si="283"/>
        <v>0</v>
      </c>
      <c r="EY333" s="56">
        <f t="shared" si="284"/>
        <v>2.3644907182708232</v>
      </c>
      <c r="EZ333" s="56">
        <f t="shared" si="280"/>
        <v>13.024655190161962</v>
      </c>
      <c r="FA333" s="56"/>
      <c r="FB333" s="56"/>
      <c r="FC333" s="56"/>
      <c r="FD333" s="54"/>
    </row>
    <row r="334" spans="1:160" ht="18" customHeight="1">
      <c r="A334" s="6"/>
      <c r="B334">
        <v>380</v>
      </c>
      <c r="C334" s="57" t="s">
        <v>390</v>
      </c>
      <c r="D334">
        <v>127</v>
      </c>
      <c r="E334" s="171">
        <v>2009</v>
      </c>
      <c r="F334">
        <v>192</v>
      </c>
      <c r="G334" s="144">
        <v>5.6365212750000016</v>
      </c>
      <c r="H334" s="144"/>
      <c r="I334" s="144"/>
      <c r="J334" s="144">
        <v>27.851874435000003</v>
      </c>
      <c r="K334" s="144"/>
      <c r="L334" s="144">
        <v>15.378622875</v>
      </c>
      <c r="M334" s="144">
        <v>12.285246434999999</v>
      </c>
      <c r="N334" s="83"/>
      <c r="O334" s="83"/>
      <c r="P334" s="83"/>
      <c r="Q334" s="230">
        <f t="shared" si="234"/>
        <v>61.152265020000002</v>
      </c>
      <c r="R334" s="52">
        <f t="shared" si="239"/>
        <v>0.52544238183796066</v>
      </c>
      <c r="S334" s="52">
        <f t="shared" si="240"/>
        <v>1.4589981386773661</v>
      </c>
      <c r="T334" s="52">
        <f t="shared" si="241"/>
        <v>1.3383485788190026</v>
      </c>
      <c r="U334" s="52">
        <f t="shared" si="242"/>
        <v>0.10122427316266233</v>
      </c>
      <c r="V334" s="52">
        <f t="shared" si="243"/>
        <v>1.388301373724816</v>
      </c>
      <c r="W334" s="52">
        <f t="shared" si="244"/>
        <v>13.385840260180604</v>
      </c>
      <c r="X334" s="52">
        <f t="shared" si="245"/>
        <v>134.52807266254226</v>
      </c>
      <c r="Y334" s="52">
        <f t="shared" si="246"/>
        <v>1.0345545123187001</v>
      </c>
      <c r="Z334" s="52">
        <f t="shared" si="247"/>
        <v>1.0291090246374002</v>
      </c>
      <c r="AA334" s="52">
        <f t="shared" si="248"/>
        <v>1.0270693207023258</v>
      </c>
      <c r="AB334" s="52">
        <f t="shared" si="249"/>
        <v>1.028662409952056</v>
      </c>
      <c r="AC334" s="52">
        <f t="shared" si="250"/>
        <v>0.58497553341647257</v>
      </c>
      <c r="AD334" s="52">
        <f t="shared" si="251"/>
        <v>0.58640310077021573</v>
      </c>
      <c r="AE334" s="52">
        <f t="shared" si="252"/>
        <v>0.5442212145186377</v>
      </c>
      <c r="AF334" s="52">
        <f t="shared" si="253"/>
        <v>0.40777846311325394</v>
      </c>
      <c r="AG334" s="52">
        <f t="shared" si="254"/>
        <v>0.36</v>
      </c>
      <c r="AH334" s="52">
        <f t="shared" si="255"/>
        <v>0.38388923155662696</v>
      </c>
      <c r="AI334" s="64" t="s">
        <v>152</v>
      </c>
      <c r="AL334" s="45">
        <f t="shared" si="256"/>
        <v>192</v>
      </c>
      <c r="AM334" s="65"/>
      <c r="AN334" s="145" t="e">
        <f>#REF!</f>
        <v>#REF!</v>
      </c>
      <c r="AO334" s="149"/>
      <c r="AP334" s="183"/>
      <c r="AQ334" s="149"/>
      <c r="AR334" s="147">
        <f t="shared" si="257"/>
        <v>1</v>
      </c>
      <c r="AS334">
        <v>0</v>
      </c>
      <c r="AT334">
        <v>2</v>
      </c>
      <c r="AU334">
        <v>2</v>
      </c>
      <c r="AV334">
        <v>0</v>
      </c>
      <c r="AW334">
        <v>0</v>
      </c>
      <c r="AX334">
        <v>2</v>
      </c>
      <c r="AY334" s="229"/>
      <c r="AZ334" s="229"/>
      <c r="BA334" s="229"/>
      <c r="BC334">
        <v>3</v>
      </c>
      <c r="BD334">
        <v>2</v>
      </c>
      <c r="BE334">
        <v>0</v>
      </c>
      <c r="BF334" s="57">
        <v>2</v>
      </c>
      <c r="BG334" s="57">
        <v>2</v>
      </c>
      <c r="BH334" s="57">
        <v>3</v>
      </c>
      <c r="BI334" s="57">
        <v>11.3</v>
      </c>
      <c r="BJ334" s="189">
        <f t="shared" si="281"/>
        <v>127</v>
      </c>
      <c r="BK334" s="173">
        <f t="shared" si="282"/>
        <v>192</v>
      </c>
      <c r="BL334" s="173">
        <v>9</v>
      </c>
      <c r="BM334" s="57">
        <v>41</v>
      </c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104"/>
      <c r="CB334" s="103"/>
      <c r="CC334" s="103"/>
      <c r="CD334" s="103"/>
      <c r="CE334" s="103"/>
      <c r="CF334" s="103"/>
      <c r="CG334" s="103"/>
      <c r="CH334" s="103"/>
      <c r="CI334" s="103"/>
      <c r="CJ334" s="103"/>
      <c r="CK334" s="103"/>
      <c r="CL334" s="103"/>
      <c r="CP334" s="93"/>
      <c r="CQ334" s="93"/>
      <c r="CV334" s="93"/>
      <c r="DA334" s="93"/>
      <c r="DF334" s="131"/>
      <c r="DG334" s="254">
        <f t="shared" si="258"/>
        <v>380</v>
      </c>
      <c r="DH334" s="254" t="str">
        <f t="shared" si="259"/>
        <v>Thin/Burn</v>
      </c>
      <c r="DI334" s="254">
        <f t="shared" si="260"/>
        <v>127</v>
      </c>
      <c r="DJ334" s="254">
        <f t="shared" si="261"/>
        <v>192</v>
      </c>
      <c r="DK334" s="121">
        <f t="shared" si="262"/>
        <v>0</v>
      </c>
      <c r="DL334" s="121">
        <f t="shared" si="263"/>
        <v>5.2544238183796068</v>
      </c>
      <c r="DM334" s="121">
        <f t="shared" si="264"/>
        <v>13.383485788190026</v>
      </c>
      <c r="DN334" s="121">
        <f t="shared" si="265"/>
        <v>0.11339193517793095</v>
      </c>
      <c r="DO334" s="121">
        <f t="shared" si="266"/>
        <v>1.0338476809010013</v>
      </c>
      <c r="DP334" s="121">
        <f t="shared" si="267"/>
        <v>0</v>
      </c>
      <c r="DQ334" s="121">
        <f t="shared" si="268"/>
        <v>80.712309589058236</v>
      </c>
      <c r="DR334" s="121">
        <f t="shared" si="269"/>
        <v>0</v>
      </c>
      <c r="DS334" s="121">
        <f t="shared" si="270"/>
        <v>0</v>
      </c>
      <c r="DT334" s="121">
        <f t="shared" si="271"/>
        <v>0</v>
      </c>
      <c r="DU334" s="121">
        <f t="shared" si="272"/>
        <v>0</v>
      </c>
      <c r="DV334" s="122">
        <f t="shared" si="273"/>
        <v>2</v>
      </c>
      <c r="DW334" s="157"/>
      <c r="DX334" s="157">
        <f t="shared" si="274"/>
        <v>400</v>
      </c>
      <c r="DY334" s="157">
        <f t="shared" si="235"/>
        <v>61</v>
      </c>
      <c r="DZ334" s="238" t="e">
        <f>#REF!</f>
        <v>#REF!</v>
      </c>
      <c r="EN334" s="50">
        <f t="shared" si="275"/>
        <v>4.3596036585365851E-2</v>
      </c>
      <c r="EO334" s="50">
        <f t="shared" si="276"/>
        <v>0.55640243902439024</v>
      </c>
      <c r="EP334" s="55">
        <f t="shared" si="277"/>
        <v>0</v>
      </c>
      <c r="EQ334" s="50">
        <f>4.656*AR334*(((BL334/2.54)^2)+((BM334/2.54)^2)+((BN334/2.54)^2)+((BO334)/2.54^2)+((BP334/2.54)^2)+((BQ334/2.54)^2)+((BR334/2.54)^2)+((BS334/2.54)^2)+((BT334/2.54)^2)+((BU334/2.54)^2)+((BV334/2.54)^2)+((BW334/2.54)^2)+((BX334/2.54)^2)+((BY334/2.54)^2)+((BZ334/2.54)^2))/(BI334*3.28)</f>
        <v>34.308296546659996</v>
      </c>
      <c r="ER334" s="50">
        <f>3.492*AR334*((CA334/2.54)^2 + (CB334/2.54)^2 + (CC334/2.54)^2 + (CD334/2.54)^2 + (CE334/2.54)^2 + (CF334/2.54)^2 + (CG334/2.54)^2 +(CH334/2.54)^2 +(CI334/2.54)^2 + (CJ334/2.54)^2 +(CK334/2.54)^2 + (CL334/2.54)^2 +(CM334/2.54)^2 + (CN334/2.54)^2 + (CO334/2.54)^2)/(BI334*3.28)</f>
        <v>0</v>
      </c>
      <c r="ES334" s="50">
        <f t="shared" si="236"/>
        <v>0</v>
      </c>
      <c r="ET334" s="50">
        <f t="shared" si="237"/>
        <v>0</v>
      </c>
      <c r="EU334" s="50">
        <f t="shared" si="238"/>
        <v>0</v>
      </c>
      <c r="EV334" s="56">
        <f t="shared" si="278"/>
        <v>0.59999847560975605</v>
      </c>
      <c r="EW334" s="56">
        <f t="shared" si="279"/>
        <v>34.308296546659996</v>
      </c>
      <c r="EX334" s="56">
        <f t="shared" si="283"/>
        <v>0</v>
      </c>
      <c r="EY334" s="56">
        <f t="shared" si="284"/>
        <v>2.3644907182708232</v>
      </c>
      <c r="EZ334" s="56">
        <f t="shared" si="280"/>
        <v>34.908295022269755</v>
      </c>
      <c r="FA334" s="56"/>
      <c r="FB334" s="56"/>
      <c r="FC334" s="56"/>
      <c r="FD334" s="54"/>
    </row>
    <row r="335" spans="1:160" ht="18" customHeight="1">
      <c r="A335" s="6"/>
      <c r="B335">
        <v>400</v>
      </c>
      <c r="C335" s="57" t="s">
        <v>389</v>
      </c>
      <c r="D335">
        <v>2</v>
      </c>
      <c r="E335" s="171">
        <v>2009</v>
      </c>
      <c r="F335">
        <v>61</v>
      </c>
      <c r="G335" s="144">
        <v>7.426447875</v>
      </c>
      <c r="H335" s="144">
        <v>17.635509044999999</v>
      </c>
      <c r="I335" s="144"/>
      <c r="J335" s="144"/>
      <c r="K335" s="144"/>
      <c r="L335" s="144">
        <v>13.617657899999999</v>
      </c>
      <c r="M335" s="144"/>
      <c r="N335" s="83"/>
      <c r="O335" s="83"/>
      <c r="P335" s="83"/>
      <c r="Q335" s="230">
        <f t="shared" si="234"/>
        <v>38.679614819999998</v>
      </c>
      <c r="R335" s="52">
        <f t="shared" si="239"/>
        <v>1.0875583025200872</v>
      </c>
      <c r="S335" s="52">
        <f t="shared" si="240"/>
        <v>1.5195217576038158</v>
      </c>
      <c r="T335" s="52">
        <f t="shared" si="241"/>
        <v>1.5164248755794616</v>
      </c>
      <c r="U335" s="52">
        <f t="shared" si="242"/>
        <v>7.7518122452957777E-2</v>
      </c>
      <c r="V335" s="52">
        <f t="shared" si="243"/>
        <v>1.2965687191232997</v>
      </c>
      <c r="W335" s="52">
        <f t="shared" si="244"/>
        <v>16.440748579138774</v>
      </c>
      <c r="X335" s="52">
        <f t="shared" si="245"/>
        <v>91.735200352093386</v>
      </c>
      <c r="Y335" s="52">
        <f t="shared" si="246"/>
        <v>1.0254406192701069</v>
      </c>
      <c r="Z335" s="52">
        <f t="shared" si="247"/>
        <v>1.02</v>
      </c>
      <c r="AA335" s="52">
        <f t="shared" si="248"/>
        <v>1.0280800098683611</v>
      </c>
      <c r="AB335" s="52">
        <f t="shared" si="249"/>
        <v>1.0433587910648694</v>
      </c>
      <c r="AC335" s="52">
        <f t="shared" si="250"/>
        <v>0.58200068834863339</v>
      </c>
      <c r="AD335" s="52">
        <f t="shared" si="251"/>
        <v>0.56464440396927418</v>
      </c>
      <c r="AE335" s="52">
        <f t="shared" si="252"/>
        <v>0.56792249681714901</v>
      </c>
      <c r="AF335" s="52">
        <f t="shared" si="253"/>
        <v>0.37159631398444209</v>
      </c>
      <c r="AG335" s="52">
        <f t="shared" si="254"/>
        <v>0.36</v>
      </c>
      <c r="AH335" s="52">
        <f t="shared" si="255"/>
        <v>0.36579815699222107</v>
      </c>
      <c r="AI335" s="64" t="s">
        <v>152</v>
      </c>
      <c r="AL335" s="45">
        <f t="shared" si="256"/>
        <v>61</v>
      </c>
      <c r="AM335" s="65"/>
      <c r="AN335" s="145" t="e">
        <f>#REF!</f>
        <v>#REF!</v>
      </c>
      <c r="AO335" s="149"/>
      <c r="AP335" s="183"/>
      <c r="AQ335" s="149"/>
      <c r="AR335" s="147">
        <f t="shared" si="257"/>
        <v>1</v>
      </c>
      <c r="AS335">
        <v>0</v>
      </c>
      <c r="AT335">
        <v>1</v>
      </c>
      <c r="AU335">
        <v>4</v>
      </c>
      <c r="AV335">
        <v>0</v>
      </c>
      <c r="AW335">
        <v>1</v>
      </c>
      <c r="AX335">
        <v>1</v>
      </c>
      <c r="AY335" s="229"/>
      <c r="AZ335" s="229"/>
      <c r="BA335" s="229"/>
      <c r="BC335">
        <v>28</v>
      </c>
      <c r="BD335">
        <v>7</v>
      </c>
      <c r="BE335">
        <v>0</v>
      </c>
      <c r="BF335" s="57">
        <v>2</v>
      </c>
      <c r="BG335" s="57">
        <v>2</v>
      </c>
      <c r="BH335" s="57">
        <v>3</v>
      </c>
      <c r="BI335" s="57">
        <v>11.3</v>
      </c>
      <c r="BJ335" s="189">
        <f t="shared" si="281"/>
        <v>2</v>
      </c>
      <c r="BK335" s="173">
        <f t="shared" si="282"/>
        <v>61</v>
      </c>
      <c r="BL335" s="173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104"/>
      <c r="CB335" s="103"/>
      <c r="CC335" s="103"/>
      <c r="CD335" s="103"/>
      <c r="CE335" s="103"/>
      <c r="CF335" s="103"/>
      <c r="CG335" s="103"/>
      <c r="CH335" s="103"/>
      <c r="CI335" s="103"/>
      <c r="CJ335" s="103"/>
      <c r="CK335" s="103"/>
      <c r="CL335" s="103"/>
      <c r="CP335" s="93"/>
      <c r="CQ335" s="93"/>
      <c r="CV335" s="93"/>
      <c r="DA335" s="93"/>
      <c r="DF335" s="131"/>
      <c r="DG335" s="254">
        <f t="shared" si="258"/>
        <v>400</v>
      </c>
      <c r="DH335" s="254" t="str">
        <f t="shared" si="259"/>
        <v>Burn</v>
      </c>
      <c r="DI335" s="254">
        <f t="shared" si="260"/>
        <v>2</v>
      </c>
      <c r="DJ335" s="254">
        <f t="shared" si="261"/>
        <v>61</v>
      </c>
      <c r="DK335" s="121">
        <f t="shared" si="262"/>
        <v>0</v>
      </c>
      <c r="DL335" s="121">
        <f t="shared" si="263"/>
        <v>10.875583025200871</v>
      </c>
      <c r="DM335" s="121">
        <f t="shared" si="264"/>
        <v>15.164248755794617</v>
      </c>
      <c r="DN335" s="121">
        <f t="shared" si="265"/>
        <v>0.79924597054584312</v>
      </c>
      <c r="DO335" s="121">
        <f t="shared" si="266"/>
        <v>3.225179894565442</v>
      </c>
      <c r="DP335" s="121">
        <f t="shared" si="267"/>
        <v>0</v>
      </c>
      <c r="DQ335" s="121">
        <f t="shared" si="268"/>
        <v>0</v>
      </c>
      <c r="DR335" s="121">
        <f t="shared" si="269"/>
        <v>0</v>
      </c>
      <c r="DS335" s="121">
        <f t="shared" si="270"/>
        <v>0</v>
      </c>
      <c r="DT335" s="121">
        <f t="shared" si="271"/>
        <v>0</v>
      </c>
      <c r="DU335" s="121">
        <f t="shared" si="272"/>
        <v>0</v>
      </c>
      <c r="DV335" s="122">
        <f t="shared" si="273"/>
        <v>2.5</v>
      </c>
      <c r="DW335" s="157"/>
      <c r="DX335" s="157">
        <f t="shared" si="274"/>
        <v>400</v>
      </c>
      <c r="DY335" s="157">
        <f t="shared" si="235"/>
        <v>252</v>
      </c>
      <c r="DZ335" s="238" t="e">
        <f>#REF!</f>
        <v>#REF!</v>
      </c>
      <c r="EN335" s="50">
        <f t="shared" si="275"/>
        <v>0.40689634146341463</v>
      </c>
      <c r="EO335" s="50">
        <f t="shared" si="276"/>
        <v>1.9474085365853659</v>
      </c>
      <c r="EP335" s="55">
        <f t="shared" si="277"/>
        <v>0</v>
      </c>
      <c r="EQ335" s="50">
        <f>4.656*AR335*(((BL335/2.54)^2)+((BM335/2.54)^2)+((BN335/2.54)^2)+((BO335)/2.54^2)+((BP335/2.54)^2)+((BQ335/2.54)^2)+((BR335/2.54)^2)+((BS335/2.54)^2)+((BT335/2.54)^2)+((BU335/2.54)^2)+((BV335/2.54)^2)+((BW335/2.54)^2)+((BX335/2.54)^2)+((BY335/2.54)^2)+((BZ335/2.54)^2))/(BI335*3.28)</f>
        <v>0</v>
      </c>
      <c r="ER335" s="50">
        <f>3.492*AR335*((CA335/2.54)^2 + (CB335/2.54)^2 + (CC335/2.54)^2 + (CD335/2.54)^2 + (CE335/2.54)^2 + (CF335/2.54)^2 + (CG335/2.54)^2 +(CH335/2.54)^2 +(CI335/2.54)^2 + (CJ335/2.54)^2 +(CK335/2.54)^2 + (CL335/2.54)^2 +(CM335/2.54)^2 + (CN335/2.54)^2 + (CO335/2.54)^2)/(BI335*3.28)</f>
        <v>0</v>
      </c>
      <c r="ES335" s="50">
        <f t="shared" si="236"/>
        <v>0</v>
      </c>
      <c r="ET335" s="50">
        <f t="shared" si="237"/>
        <v>0</v>
      </c>
      <c r="EU335" s="50">
        <f t="shared" si="238"/>
        <v>0</v>
      </c>
      <c r="EV335" s="56">
        <f t="shared" si="278"/>
        <v>2.3543048780487807</v>
      </c>
      <c r="EW335" s="56">
        <f t="shared" si="279"/>
        <v>0</v>
      </c>
      <c r="EX335" s="56">
        <f t="shared" si="283"/>
        <v>0</v>
      </c>
      <c r="EY335" s="56">
        <f t="shared" si="284"/>
        <v>4.8940123613403923</v>
      </c>
      <c r="EZ335" s="56">
        <f t="shared" si="280"/>
        <v>2.3543048780487807</v>
      </c>
      <c r="FA335" s="56"/>
      <c r="FB335" s="56"/>
      <c r="FC335" s="56"/>
      <c r="FD335" s="54"/>
    </row>
    <row r="336" spans="1:160" ht="18" customHeight="1">
      <c r="A336" s="6"/>
      <c r="B336">
        <v>400</v>
      </c>
      <c r="C336" s="57" t="s">
        <v>389</v>
      </c>
      <c r="D336">
        <v>2</v>
      </c>
      <c r="E336" s="171">
        <v>2009</v>
      </c>
      <c r="F336">
        <v>252</v>
      </c>
      <c r="G336" s="144">
        <v>7.426447875</v>
      </c>
      <c r="H336" s="144">
        <v>17.635509044999999</v>
      </c>
      <c r="I336" s="144"/>
      <c r="J336" s="144"/>
      <c r="K336" s="144"/>
      <c r="L336" s="144">
        <v>13.617657899999999</v>
      </c>
      <c r="M336" s="144"/>
      <c r="N336" s="83"/>
      <c r="O336" s="83"/>
      <c r="P336" s="83"/>
      <c r="Q336" s="230">
        <f t="shared" si="234"/>
        <v>38.679614819999998</v>
      </c>
      <c r="R336" s="52">
        <f t="shared" si="239"/>
        <v>1.0875583025200872</v>
      </c>
      <c r="S336" s="52">
        <f t="shared" si="240"/>
        <v>1.5195217576038158</v>
      </c>
      <c r="T336" s="52">
        <f t="shared" si="241"/>
        <v>1.5164248755794616</v>
      </c>
      <c r="U336" s="52">
        <f t="shared" si="242"/>
        <v>7.7518122452957777E-2</v>
      </c>
      <c r="V336" s="52">
        <f t="shared" si="243"/>
        <v>1.2965687191232997</v>
      </c>
      <c r="W336" s="52">
        <f t="shared" si="244"/>
        <v>16.440748579138774</v>
      </c>
      <c r="X336" s="52">
        <f t="shared" si="245"/>
        <v>91.735200352093386</v>
      </c>
      <c r="Y336" s="52">
        <f t="shared" si="246"/>
        <v>1.0254406192701069</v>
      </c>
      <c r="Z336" s="52">
        <f t="shared" si="247"/>
        <v>1.02</v>
      </c>
      <c r="AA336" s="52">
        <f t="shared" si="248"/>
        <v>1.0280800098683611</v>
      </c>
      <c r="AB336" s="52">
        <f t="shared" si="249"/>
        <v>1.0433587910648694</v>
      </c>
      <c r="AC336" s="52">
        <f t="shared" si="250"/>
        <v>0.58200068834863339</v>
      </c>
      <c r="AD336" s="52">
        <f t="shared" si="251"/>
        <v>0.56464440396927418</v>
      </c>
      <c r="AE336" s="52">
        <f t="shared" si="252"/>
        <v>0.56792249681714901</v>
      </c>
      <c r="AF336" s="52">
        <f t="shared" si="253"/>
        <v>0.37159631398444209</v>
      </c>
      <c r="AG336" s="52">
        <f t="shared" si="254"/>
        <v>0.36</v>
      </c>
      <c r="AH336" s="52">
        <f t="shared" si="255"/>
        <v>0.36579815699222107</v>
      </c>
      <c r="AI336" s="64" t="s">
        <v>152</v>
      </c>
      <c r="AL336" s="45">
        <f t="shared" si="256"/>
        <v>252</v>
      </c>
      <c r="AM336" s="65"/>
      <c r="AN336" s="145" t="e">
        <f>#REF!</f>
        <v>#REF!</v>
      </c>
      <c r="AO336" s="149"/>
      <c r="AP336" s="183"/>
      <c r="AQ336" s="149"/>
      <c r="AR336" s="147">
        <f t="shared" si="257"/>
        <v>1</v>
      </c>
      <c r="AS336">
        <v>0</v>
      </c>
      <c r="AT336">
        <v>1</v>
      </c>
      <c r="AU336">
        <v>1</v>
      </c>
      <c r="AV336">
        <v>0</v>
      </c>
      <c r="AW336">
        <v>2</v>
      </c>
      <c r="AX336">
        <v>3</v>
      </c>
      <c r="AY336" s="229"/>
      <c r="AZ336" s="229"/>
      <c r="BA336" s="229"/>
      <c r="BC336">
        <v>58</v>
      </c>
      <c r="BD336">
        <v>1</v>
      </c>
      <c r="BE336">
        <v>0</v>
      </c>
      <c r="BF336" s="57">
        <v>2</v>
      </c>
      <c r="BG336" s="57">
        <v>2</v>
      </c>
      <c r="BH336" s="57">
        <v>3</v>
      </c>
      <c r="BI336" s="57">
        <v>11.3</v>
      </c>
      <c r="BJ336" s="189">
        <f t="shared" si="281"/>
        <v>2</v>
      </c>
      <c r="BK336" s="173">
        <f t="shared" si="282"/>
        <v>252</v>
      </c>
      <c r="BL336" s="173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104"/>
      <c r="CB336" s="103"/>
      <c r="CC336" s="103"/>
      <c r="CD336" s="103"/>
      <c r="CE336" s="103"/>
      <c r="CF336" s="103"/>
      <c r="CG336" s="103"/>
      <c r="CH336" s="103"/>
      <c r="CI336" s="103"/>
      <c r="CJ336" s="103"/>
      <c r="CK336" s="103"/>
      <c r="CL336" s="103"/>
      <c r="CP336" s="93"/>
      <c r="CQ336" s="93"/>
      <c r="CV336" s="93"/>
      <c r="DA336" s="93"/>
      <c r="DF336" s="131"/>
      <c r="DG336" s="254">
        <f t="shared" si="258"/>
        <v>400</v>
      </c>
      <c r="DH336" s="254" t="str">
        <f t="shared" si="259"/>
        <v>Burn</v>
      </c>
      <c r="DI336" s="254">
        <f t="shared" si="260"/>
        <v>2</v>
      </c>
      <c r="DJ336" s="254">
        <f t="shared" si="261"/>
        <v>252</v>
      </c>
      <c r="DK336" s="121">
        <f t="shared" si="262"/>
        <v>0</v>
      </c>
      <c r="DL336" s="121">
        <f t="shared" si="263"/>
        <v>16.313374537801309</v>
      </c>
      <c r="DM336" s="121">
        <f t="shared" si="264"/>
        <v>22.746373133691922</v>
      </c>
      <c r="DN336" s="121">
        <f t="shared" si="265"/>
        <v>1.6555809389878178</v>
      </c>
      <c r="DO336" s="121">
        <f t="shared" si="266"/>
        <v>0.46073998493792023</v>
      </c>
      <c r="DP336" s="121">
        <f t="shared" si="267"/>
        <v>0</v>
      </c>
      <c r="DQ336" s="121">
        <f t="shared" si="268"/>
        <v>0</v>
      </c>
      <c r="DR336" s="121">
        <f t="shared" si="269"/>
        <v>0</v>
      </c>
      <c r="DS336" s="121">
        <f t="shared" si="270"/>
        <v>0</v>
      </c>
      <c r="DT336" s="121">
        <f t="shared" si="271"/>
        <v>0</v>
      </c>
      <c r="DU336" s="121">
        <f t="shared" si="272"/>
        <v>0</v>
      </c>
      <c r="DV336" s="122">
        <f t="shared" si="273"/>
        <v>2</v>
      </c>
      <c r="DW336" s="157"/>
      <c r="DX336" s="157">
        <f t="shared" si="274"/>
        <v>400</v>
      </c>
      <c r="DY336" s="157">
        <f t="shared" si="235"/>
        <v>159</v>
      </c>
      <c r="DZ336" s="238" t="e">
        <f>#REF!</f>
        <v>#REF!</v>
      </c>
      <c r="EN336" s="50"/>
      <c r="EO336" s="50"/>
      <c r="EP336" s="55"/>
      <c r="EQ336" s="50"/>
      <c r="ER336" s="50"/>
      <c r="ES336" s="50">
        <f t="shared" si="236"/>
        <v>0</v>
      </c>
      <c r="ET336" s="50">
        <f t="shared" si="237"/>
        <v>0</v>
      </c>
      <c r="EU336" s="50">
        <f t="shared" si="238"/>
        <v>0</v>
      </c>
      <c r="EV336" s="56"/>
      <c r="EW336" s="56"/>
      <c r="EX336" s="56">
        <f t="shared" si="283"/>
        <v>0</v>
      </c>
      <c r="EY336" s="56">
        <f t="shared" si="284"/>
        <v>7.3410185420105893</v>
      </c>
      <c r="EZ336" s="56"/>
      <c r="FA336" s="56"/>
      <c r="FB336" s="56"/>
      <c r="FC336" s="56"/>
      <c r="FD336" s="54"/>
    </row>
    <row r="337" spans="1:160" ht="18" customHeight="1">
      <c r="A337" s="6"/>
      <c r="B337">
        <v>400</v>
      </c>
      <c r="C337" s="57" t="s">
        <v>389</v>
      </c>
      <c r="D337">
        <v>9</v>
      </c>
      <c r="E337" s="171">
        <v>2009</v>
      </c>
      <c r="F337">
        <v>159</v>
      </c>
      <c r="G337" s="144">
        <v>19.824890085</v>
      </c>
      <c r="H337" s="144">
        <v>23.981403600000004</v>
      </c>
      <c r="I337" s="144"/>
      <c r="J337" s="144"/>
      <c r="K337" s="144">
        <v>11.923491194999997</v>
      </c>
      <c r="L337" s="144">
        <v>18.086485724999999</v>
      </c>
      <c r="M337" s="144">
        <v>0.21647587500000001</v>
      </c>
      <c r="N337" s="83"/>
      <c r="O337" s="83"/>
      <c r="P337" s="83"/>
      <c r="Q337" s="230">
        <f t="shared" si="234"/>
        <v>74.03274648</v>
      </c>
      <c r="R337" s="52">
        <f t="shared" si="239"/>
        <v>0.95110065355628848</v>
      </c>
      <c r="S337" s="52">
        <f t="shared" si="240"/>
        <v>1.5022362613143054</v>
      </c>
      <c r="T337" s="52">
        <f t="shared" si="241"/>
        <v>1.4796830928314091</v>
      </c>
      <c r="U337" s="52">
        <f t="shared" si="242"/>
        <v>0.10262873006072488</v>
      </c>
      <c r="V337" s="52">
        <f t="shared" si="243"/>
        <v>1.3415982371325634</v>
      </c>
      <c r="W337" s="52">
        <f t="shared" si="244"/>
        <v>16.278730108464565</v>
      </c>
      <c r="X337" s="52">
        <f t="shared" si="245"/>
        <v>102.82690513965449</v>
      </c>
      <c r="Y337" s="52">
        <f t="shared" si="246"/>
        <v>1.0251501333528537</v>
      </c>
      <c r="Z337" s="52">
        <f t="shared" si="247"/>
        <v>1.0216105698845337</v>
      </c>
      <c r="AA337" s="52">
        <f t="shared" si="248"/>
        <v>1.0256823353617395</v>
      </c>
      <c r="AB337" s="52">
        <f t="shared" si="249"/>
        <v>1.0335548401675345</v>
      </c>
      <c r="AC337" s="52">
        <f t="shared" si="250"/>
        <v>0.56990439332408249</v>
      </c>
      <c r="AD337" s="52">
        <f t="shared" si="251"/>
        <v>0.56041013163422504</v>
      </c>
      <c r="AE337" s="52">
        <f t="shared" si="252"/>
        <v>0.553795392483864</v>
      </c>
      <c r="AF337" s="52">
        <f t="shared" si="253"/>
        <v>0.36980595409351885</v>
      </c>
      <c r="AG337" s="52">
        <f t="shared" si="254"/>
        <v>0.36</v>
      </c>
      <c r="AH337" s="52">
        <f t="shared" si="255"/>
        <v>0.36490297704675945</v>
      </c>
      <c r="AI337" s="64" t="s">
        <v>152</v>
      </c>
      <c r="AL337" s="45">
        <f t="shared" si="256"/>
        <v>159</v>
      </c>
      <c r="AM337" s="65"/>
      <c r="AN337" s="145" t="e">
        <f>#REF!</f>
        <v>#REF!</v>
      </c>
      <c r="AO337" s="149"/>
      <c r="AP337" s="183"/>
      <c r="AQ337" s="149"/>
      <c r="AR337" s="147">
        <f t="shared" si="257"/>
        <v>1</v>
      </c>
      <c r="AS337">
        <v>4</v>
      </c>
      <c r="AT337">
        <v>0</v>
      </c>
      <c r="AU337">
        <v>11</v>
      </c>
      <c r="AV337">
        <v>4</v>
      </c>
      <c r="AW337">
        <v>0</v>
      </c>
      <c r="AX337">
        <v>0</v>
      </c>
      <c r="AY337" s="229"/>
      <c r="AZ337" s="229"/>
      <c r="BA337" s="229"/>
      <c r="BC337">
        <v>72</v>
      </c>
      <c r="BD337">
        <v>13</v>
      </c>
      <c r="BE337">
        <v>0</v>
      </c>
      <c r="BF337" s="57">
        <v>2</v>
      </c>
      <c r="BG337" s="57">
        <v>2</v>
      </c>
      <c r="BH337" s="57">
        <v>3</v>
      </c>
      <c r="BI337" s="57">
        <v>11.3</v>
      </c>
      <c r="BJ337" s="189">
        <f t="shared" si="281"/>
        <v>9</v>
      </c>
      <c r="BK337" s="173">
        <f t="shared" si="282"/>
        <v>159</v>
      </c>
      <c r="BL337" s="173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104">
        <v>12</v>
      </c>
      <c r="CB337" s="103"/>
      <c r="CC337" s="103"/>
      <c r="CD337" s="103"/>
      <c r="CE337" s="103"/>
      <c r="CF337" s="103"/>
      <c r="CG337" s="103"/>
      <c r="CH337" s="103"/>
      <c r="CI337" s="103"/>
      <c r="CJ337" s="103"/>
      <c r="CK337" s="103"/>
      <c r="CL337" s="103"/>
      <c r="CP337" s="93"/>
      <c r="CQ337" s="93"/>
      <c r="CV337" s="93"/>
      <c r="DA337" s="93"/>
      <c r="DF337" s="131"/>
      <c r="DG337" s="254">
        <f t="shared" si="258"/>
        <v>400</v>
      </c>
      <c r="DH337" s="254" t="str">
        <f t="shared" si="259"/>
        <v>Burn</v>
      </c>
      <c r="DI337" s="254">
        <f t="shared" si="260"/>
        <v>9</v>
      </c>
      <c r="DJ337" s="254">
        <f t="shared" si="261"/>
        <v>159</v>
      </c>
      <c r="DK337" s="121">
        <f t="shared" si="262"/>
        <v>60.089450452572216</v>
      </c>
      <c r="DL337" s="121">
        <f t="shared" si="263"/>
        <v>0</v>
      </c>
      <c r="DM337" s="121">
        <f t="shared" si="264"/>
        <v>59.187323713256362</v>
      </c>
      <c r="DN337" s="121">
        <f t="shared" si="265"/>
        <v>2.6636434637065176</v>
      </c>
      <c r="DO337" s="121">
        <f t="shared" si="266"/>
        <v>6.1608743450186454</v>
      </c>
      <c r="DP337" s="121">
        <f t="shared" si="267"/>
        <v>0</v>
      </c>
      <c r="DQ337" s="121">
        <f t="shared" si="268"/>
        <v>0</v>
      </c>
      <c r="DR337" s="121">
        <f t="shared" si="269"/>
        <v>5.8510691961263426</v>
      </c>
      <c r="DS337" s="121">
        <f t="shared" si="270"/>
        <v>0</v>
      </c>
      <c r="DT337" s="121">
        <f t="shared" si="271"/>
        <v>0</v>
      </c>
      <c r="DU337" s="121">
        <f t="shared" si="272"/>
        <v>0</v>
      </c>
      <c r="DV337" s="122">
        <f t="shared" si="273"/>
        <v>5.5</v>
      </c>
      <c r="DW337" s="157"/>
      <c r="DX337" s="157">
        <f t="shared" si="274"/>
        <v>400</v>
      </c>
      <c r="DY337" s="157">
        <f t="shared" si="235"/>
        <v>239</v>
      </c>
      <c r="DZ337" s="238" t="e">
        <f>#REF!</f>
        <v>#REF!</v>
      </c>
      <c r="EN337" s="50">
        <f t="shared" si="275"/>
        <v>1.0463048780487805</v>
      </c>
      <c r="EO337" s="50">
        <f t="shared" si="276"/>
        <v>3.6166158536585367</v>
      </c>
      <c r="EP337" s="55">
        <f t="shared" si="277"/>
        <v>0</v>
      </c>
      <c r="EQ337" s="50">
        <f>4.656*AR337*(((BL337/2.54)^2)+((BM337/2.54)^2)+((BN337/2.54)^2)+((BO337)/2.54^2)+((BP337/2.54)^2)+((BQ337/2.54)^2)+((BR337/2.54)^2)+((BS337/2.54)^2)+((BT337/2.54)^2)+((BU337/2.54)^2)+((BV337/2.54)^2)+((BW337/2.54)^2)+((BX337/2.54)^2)+((BY337/2.54)^2)+((BZ337/2.54)^2))/(BI337*3.28)</f>
        <v>0</v>
      </c>
      <c r="ER337" s="50">
        <f>3.492*AR337*((CA337/2.54)^2 + (CB337/2.54)^2 + (CC337/2.54)^2 + (CD337/2.54)^2 + (CE337/2.54)^2 + (CF337/2.54)^2 + (CG337/2.54)^2 +(CH337/2.54)^2 +(CI337/2.54)^2 + (CJ337/2.54)^2 +(CK337/2.54)^2 + (CL337/2.54)^2 +(CM337/2.54)^2 + (CN337/2.54)^2 + (CO337/2.54)^2)/(BI337*3.28)</f>
        <v>2.1028921833367082</v>
      </c>
      <c r="ES337" s="50">
        <f t="shared" si="236"/>
        <v>0</v>
      </c>
      <c r="ET337" s="50">
        <f t="shared" si="237"/>
        <v>0</v>
      </c>
      <c r="EU337" s="50">
        <f t="shared" si="238"/>
        <v>0</v>
      </c>
      <c r="EV337" s="56">
        <f t="shared" si="278"/>
        <v>4.6629207317073167</v>
      </c>
      <c r="EW337" s="56">
        <f t="shared" si="279"/>
        <v>2.1028921833367082</v>
      </c>
      <c r="EX337" s="56">
        <f t="shared" si="283"/>
        <v>27.040252703657497</v>
      </c>
      <c r="EY337" s="56">
        <f t="shared" si="284"/>
        <v>0</v>
      </c>
      <c r="EZ337" s="56">
        <f t="shared" si="280"/>
        <v>6.7658129150440249</v>
      </c>
      <c r="FA337" s="56"/>
      <c r="FB337" s="56"/>
      <c r="FC337" s="56"/>
      <c r="FD337" s="54"/>
    </row>
    <row r="338" spans="1:160" ht="18" customHeight="1">
      <c r="A338" s="6"/>
      <c r="B338">
        <v>400</v>
      </c>
      <c r="C338" s="57" t="s">
        <v>389</v>
      </c>
      <c r="D338">
        <v>9</v>
      </c>
      <c r="E338" s="171">
        <v>2009</v>
      </c>
      <c r="F338">
        <v>239</v>
      </c>
      <c r="G338" s="144">
        <v>19.824890085</v>
      </c>
      <c r="H338" s="144">
        <v>23.981403600000004</v>
      </c>
      <c r="I338" s="144"/>
      <c r="J338" s="144"/>
      <c r="K338" s="144">
        <v>11.923491194999997</v>
      </c>
      <c r="L338" s="144">
        <v>18.086485724999999</v>
      </c>
      <c r="M338" s="144">
        <v>0.21647587500000001</v>
      </c>
      <c r="N338" s="83"/>
      <c r="O338" s="83"/>
      <c r="P338" s="83"/>
      <c r="Q338" s="230">
        <f t="shared" ref="Q338:Q401" si="287">SUM(G338:P338)</f>
        <v>74.03274648</v>
      </c>
      <c r="R338" s="52">
        <f t="shared" si="239"/>
        <v>0.95110065355628848</v>
      </c>
      <c r="S338" s="52">
        <f t="shared" si="240"/>
        <v>1.5022362613143054</v>
      </c>
      <c r="T338" s="52">
        <f t="shared" si="241"/>
        <v>1.4796830928314091</v>
      </c>
      <c r="U338" s="52">
        <f t="shared" si="242"/>
        <v>0.10262873006072488</v>
      </c>
      <c r="V338" s="52">
        <f t="shared" si="243"/>
        <v>1.3415982371325634</v>
      </c>
      <c r="W338" s="52">
        <f t="shared" si="244"/>
        <v>16.278730108464565</v>
      </c>
      <c r="X338" s="52">
        <f t="shared" si="245"/>
        <v>102.82690513965449</v>
      </c>
      <c r="Y338" s="52">
        <f t="shared" si="246"/>
        <v>1.0251501333528537</v>
      </c>
      <c r="Z338" s="52">
        <f t="shared" si="247"/>
        <v>1.0216105698845337</v>
      </c>
      <c r="AA338" s="52">
        <f t="shared" si="248"/>
        <v>1.0256823353617395</v>
      </c>
      <c r="AB338" s="52">
        <f t="shared" si="249"/>
        <v>1.0335548401675345</v>
      </c>
      <c r="AC338" s="52">
        <f t="shared" si="250"/>
        <v>0.56990439332408249</v>
      </c>
      <c r="AD338" s="52">
        <f t="shared" si="251"/>
        <v>0.56041013163422504</v>
      </c>
      <c r="AE338" s="52">
        <f t="shared" si="252"/>
        <v>0.553795392483864</v>
      </c>
      <c r="AF338" s="52">
        <f t="shared" si="253"/>
        <v>0.36980595409351885</v>
      </c>
      <c r="AG338" s="52">
        <f t="shared" si="254"/>
        <v>0.36</v>
      </c>
      <c r="AH338" s="52">
        <f t="shared" si="255"/>
        <v>0.36490297704675945</v>
      </c>
      <c r="AI338" s="64" t="s">
        <v>152</v>
      </c>
      <c r="AL338" s="45">
        <f t="shared" si="256"/>
        <v>239</v>
      </c>
      <c r="AM338" s="65"/>
      <c r="AN338" s="145" t="e">
        <f>#REF!</f>
        <v>#REF!</v>
      </c>
      <c r="AO338" s="149"/>
      <c r="AP338" s="183"/>
      <c r="AQ338" s="149"/>
      <c r="AR338" s="147">
        <f t="shared" si="257"/>
        <v>1</v>
      </c>
      <c r="AS338">
        <v>1</v>
      </c>
      <c r="AT338">
        <v>3</v>
      </c>
      <c r="AU338">
        <v>3</v>
      </c>
      <c r="AV338">
        <v>0</v>
      </c>
      <c r="AW338">
        <v>3</v>
      </c>
      <c r="AX338">
        <v>3</v>
      </c>
      <c r="AY338" s="229"/>
      <c r="AZ338" s="229"/>
      <c r="BA338" s="229"/>
      <c r="BC338">
        <v>56</v>
      </c>
      <c r="BD338">
        <v>12</v>
      </c>
      <c r="BE338">
        <v>1</v>
      </c>
      <c r="BF338" s="57">
        <v>2</v>
      </c>
      <c r="BG338" s="57">
        <v>2</v>
      </c>
      <c r="BH338" s="57">
        <v>3</v>
      </c>
      <c r="BI338" s="57">
        <v>11.3</v>
      </c>
      <c r="BJ338" s="189">
        <f t="shared" si="281"/>
        <v>9</v>
      </c>
      <c r="BK338" s="173">
        <f t="shared" si="282"/>
        <v>239</v>
      </c>
      <c r="BL338" s="173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104"/>
      <c r="CB338" s="103"/>
      <c r="CC338" s="103"/>
      <c r="CD338" s="103"/>
      <c r="CE338" s="103"/>
      <c r="CF338" s="103"/>
      <c r="CG338" s="103"/>
      <c r="CH338" s="103"/>
      <c r="CI338" s="103"/>
      <c r="CJ338" s="103"/>
      <c r="CK338" s="103"/>
      <c r="CL338" s="103"/>
      <c r="CP338" s="93"/>
      <c r="CQ338" s="93"/>
      <c r="CV338" s="93"/>
      <c r="DA338" s="93"/>
      <c r="DF338" s="131"/>
      <c r="DG338" s="254">
        <f t="shared" si="258"/>
        <v>400</v>
      </c>
      <c r="DH338" s="254" t="str">
        <f t="shared" si="259"/>
        <v>Burn</v>
      </c>
      <c r="DI338" s="254">
        <f t="shared" si="260"/>
        <v>9</v>
      </c>
      <c r="DJ338" s="254">
        <f t="shared" si="261"/>
        <v>239</v>
      </c>
      <c r="DK338" s="121">
        <f t="shared" si="262"/>
        <v>7.5111813065715269</v>
      </c>
      <c r="DL338" s="121">
        <f t="shared" si="263"/>
        <v>28.533019606688654</v>
      </c>
      <c r="DM338" s="121">
        <f t="shared" si="264"/>
        <v>51.788908249099322</v>
      </c>
      <c r="DN338" s="121">
        <f t="shared" si="265"/>
        <v>2.0717226939939581</v>
      </c>
      <c r="DO338" s="121">
        <f t="shared" si="266"/>
        <v>5.6869609338633653</v>
      </c>
      <c r="DP338" s="121">
        <f t="shared" si="267"/>
        <v>3.8034406345894691</v>
      </c>
      <c r="DQ338" s="121">
        <f t="shared" si="268"/>
        <v>0</v>
      </c>
      <c r="DR338" s="121">
        <f t="shared" si="269"/>
        <v>0</v>
      </c>
      <c r="DS338" s="121">
        <f t="shared" si="270"/>
        <v>0</v>
      </c>
      <c r="DT338" s="121">
        <f t="shared" si="271"/>
        <v>0</v>
      </c>
      <c r="DU338" s="121">
        <f t="shared" si="272"/>
        <v>0</v>
      </c>
      <c r="DV338" s="122">
        <f t="shared" si="273"/>
        <v>3</v>
      </c>
      <c r="DW338" s="157"/>
      <c r="DX338" s="157">
        <f t="shared" si="274"/>
        <v>400</v>
      </c>
      <c r="DY338" s="157">
        <f t="shared" si="235"/>
        <v>190</v>
      </c>
      <c r="DZ338" s="238" t="e">
        <f>#REF!</f>
        <v>#REF!</v>
      </c>
      <c r="EN338" s="50">
        <f t="shared" si="275"/>
        <v>0.81379268292682927</v>
      </c>
      <c r="EO338" s="50">
        <f t="shared" si="276"/>
        <v>3.3384146341463414</v>
      </c>
      <c r="EP338" s="55">
        <f t="shared" si="277"/>
        <v>1.475609756097561</v>
      </c>
      <c r="EQ338" s="50">
        <f>4.656*AR338*(((BL338/2.54)^2)+((BM338/2.54)^2)+((BN338/2.54)^2)+((BO338)/2.54^2)+((BP338/2.54)^2)+((BQ338/2.54)^2)+((BR338/2.54)^2)+((BS338/2.54)^2)+((BT338/2.54)^2)+((BU338/2.54)^2)+((BV338/2.54)^2)+((BW338/2.54)^2)+((BX338/2.54)^2)+((BY338/2.54)^2)+((BZ338/2.54)^2))/(BI338*3.28)</f>
        <v>0</v>
      </c>
      <c r="ER338" s="50">
        <f>3.492*AR338*((CA338/2.54)^2 + (CB338/2.54)^2 + (CC338/2.54)^2 + (CD338/2.54)^2 + (CE338/2.54)^2 + (CF338/2.54)^2 + (CG338/2.54)^2 +(CH338/2.54)^2 +(CI338/2.54)^2 + (CJ338/2.54)^2 +(CK338/2.54)^2 + (CL338/2.54)^2 +(CM338/2.54)^2 + (CN338/2.54)^2 + (CO338/2.54)^2)/(BI338*3.28)</f>
        <v>0</v>
      </c>
      <c r="ES338" s="50">
        <f t="shared" si="236"/>
        <v>0</v>
      </c>
      <c r="ET338" s="50">
        <f t="shared" si="237"/>
        <v>0</v>
      </c>
      <c r="EU338" s="50">
        <f t="shared" si="238"/>
        <v>0</v>
      </c>
      <c r="EV338" s="56">
        <f t="shared" si="278"/>
        <v>5.627817073170732</v>
      </c>
      <c r="EW338" s="56">
        <f t="shared" si="279"/>
        <v>0</v>
      </c>
      <c r="EX338" s="56">
        <f t="shared" si="283"/>
        <v>3.3800315879571872</v>
      </c>
      <c r="EY338" s="56">
        <f t="shared" si="284"/>
        <v>12.839858823009894</v>
      </c>
      <c r="EZ338" s="56">
        <f t="shared" si="280"/>
        <v>5.627817073170732</v>
      </c>
      <c r="FA338" s="56"/>
      <c r="FB338" s="56"/>
      <c r="FC338" s="56"/>
      <c r="FD338" s="54"/>
    </row>
    <row r="339" spans="1:160" ht="18" customHeight="1">
      <c r="A339" s="6"/>
      <c r="B339">
        <v>400</v>
      </c>
      <c r="C339" s="57" t="s">
        <v>389</v>
      </c>
      <c r="D339">
        <v>22</v>
      </c>
      <c r="E339" s="171">
        <v>2009</v>
      </c>
      <c r="F339">
        <v>190</v>
      </c>
      <c r="G339" s="144"/>
      <c r="H339" s="144">
        <v>7.5042221100000006</v>
      </c>
      <c r="I339" s="144"/>
      <c r="J339" s="144"/>
      <c r="K339" s="144">
        <v>8.9319614999999999</v>
      </c>
      <c r="L339" s="144">
        <v>48.59731222500001</v>
      </c>
      <c r="M339" s="144"/>
      <c r="N339" s="83"/>
      <c r="O339" s="83"/>
      <c r="P339" s="83"/>
      <c r="Q339" s="230">
        <f t="shared" si="287"/>
        <v>65.033495835000011</v>
      </c>
      <c r="R339" s="52">
        <f t="shared" si="239"/>
        <v>0.83078244303272752</v>
      </c>
      <c r="S339" s="52">
        <f t="shared" si="240"/>
        <v>1.3714784317964228</v>
      </c>
      <c r="T339" s="52">
        <f t="shared" si="241"/>
        <v>1.3290636208640927</v>
      </c>
      <c r="U339" s="52">
        <f t="shared" si="242"/>
        <v>8.6810185980524257E-2</v>
      </c>
      <c r="V339" s="52">
        <f t="shared" si="243"/>
        <v>1.3799407479376509</v>
      </c>
      <c r="W339" s="52">
        <f t="shared" si="244"/>
        <v>15.123611845702497</v>
      </c>
      <c r="X339" s="52">
        <f t="shared" si="245"/>
        <v>79.117033450770663</v>
      </c>
      <c r="Y339" s="52">
        <f t="shared" si="246"/>
        <v>1.0274726587585419</v>
      </c>
      <c r="Z339" s="52">
        <f t="shared" si="247"/>
        <v>1.0213734401611536</v>
      </c>
      <c r="AA339" s="52">
        <f t="shared" si="248"/>
        <v>1.0286265598388464</v>
      </c>
      <c r="AB339" s="52">
        <f t="shared" si="249"/>
        <v>1.038187481677149</v>
      </c>
      <c r="AC339" s="52">
        <f t="shared" si="250"/>
        <v>0.59197889811392757</v>
      </c>
      <c r="AD339" s="52">
        <f t="shared" si="251"/>
        <v>0.59505549163209914</v>
      </c>
      <c r="AE339" s="52">
        <f t="shared" si="252"/>
        <v>0.57027655390609222</v>
      </c>
      <c r="AF339" s="52">
        <f t="shared" si="253"/>
        <v>0.3637906072875961</v>
      </c>
      <c r="AG339" s="52">
        <f t="shared" si="254"/>
        <v>0.36</v>
      </c>
      <c r="AH339" s="52">
        <f t="shared" si="255"/>
        <v>0.36189530364379807</v>
      </c>
      <c r="AI339" s="64" t="s">
        <v>152</v>
      </c>
      <c r="AL339" s="45">
        <f t="shared" si="256"/>
        <v>190</v>
      </c>
      <c r="AM339" s="65"/>
      <c r="AN339" s="145" t="e">
        <f>#REF!</f>
        <v>#REF!</v>
      </c>
      <c r="AO339" s="149"/>
      <c r="AP339" s="183"/>
      <c r="AQ339" s="149"/>
      <c r="AR339" s="147">
        <f t="shared" si="257"/>
        <v>1</v>
      </c>
      <c r="AS339">
        <v>1</v>
      </c>
      <c r="AT339">
        <v>1</v>
      </c>
      <c r="AU339">
        <v>3</v>
      </c>
      <c r="AV339">
        <v>2</v>
      </c>
      <c r="AW339">
        <v>3</v>
      </c>
      <c r="AX339">
        <v>3</v>
      </c>
      <c r="AY339" s="229"/>
      <c r="AZ339" s="229"/>
      <c r="BA339" s="229"/>
      <c r="BC339">
        <v>24</v>
      </c>
      <c r="BD339">
        <v>2</v>
      </c>
      <c r="BE339">
        <v>0</v>
      </c>
      <c r="BF339" s="57">
        <v>2</v>
      </c>
      <c r="BG339" s="57">
        <v>2</v>
      </c>
      <c r="BH339" s="57">
        <v>3</v>
      </c>
      <c r="BI339" s="57">
        <v>11.3</v>
      </c>
      <c r="BJ339" s="189">
        <f t="shared" si="281"/>
        <v>22</v>
      </c>
      <c r="BK339" s="173">
        <f t="shared" si="282"/>
        <v>190</v>
      </c>
      <c r="BL339" s="173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104"/>
      <c r="CB339" s="103"/>
      <c r="CC339" s="103"/>
      <c r="CD339" s="103"/>
      <c r="CE339" s="103"/>
      <c r="CF339" s="103"/>
      <c r="CG339" s="103"/>
      <c r="CH339" s="103"/>
      <c r="CI339" s="103"/>
      <c r="CJ339" s="103"/>
      <c r="CK339" s="103"/>
      <c r="CL339" s="103"/>
      <c r="CP339" s="93"/>
      <c r="CQ339" s="93"/>
      <c r="CV339" s="93"/>
      <c r="DA339" s="93"/>
      <c r="DF339" s="131"/>
      <c r="DG339" s="254">
        <f t="shared" si="258"/>
        <v>400</v>
      </c>
      <c r="DH339" s="254" t="str">
        <f t="shared" si="259"/>
        <v>Burn</v>
      </c>
      <c r="DI339" s="254">
        <f t="shared" si="260"/>
        <v>22</v>
      </c>
      <c r="DJ339" s="254">
        <f t="shared" si="261"/>
        <v>190</v>
      </c>
      <c r="DK339" s="121">
        <f t="shared" si="262"/>
        <v>20.572176476946346</v>
      </c>
      <c r="DL339" s="121">
        <f t="shared" si="263"/>
        <v>16.615648860654552</v>
      </c>
      <c r="DM339" s="121">
        <f t="shared" si="264"/>
        <v>46.517226730243245</v>
      </c>
      <c r="DN339" s="121">
        <f t="shared" si="265"/>
        <v>0.78188627986329795</v>
      </c>
      <c r="DO339" s="121">
        <f t="shared" si="266"/>
        <v>1.0349458478616673</v>
      </c>
      <c r="DP339" s="121">
        <f t="shared" si="267"/>
        <v>0</v>
      </c>
      <c r="DQ339" s="121">
        <f t="shared" si="268"/>
        <v>0</v>
      </c>
      <c r="DR339" s="121">
        <f t="shared" si="269"/>
        <v>0</v>
      </c>
      <c r="DS339" s="121">
        <f t="shared" si="270"/>
        <v>0</v>
      </c>
      <c r="DT339" s="121">
        <f t="shared" si="271"/>
        <v>0</v>
      </c>
      <c r="DU339" s="121">
        <f t="shared" si="272"/>
        <v>0</v>
      </c>
      <c r="DV339" s="122">
        <f t="shared" si="273"/>
        <v>3</v>
      </c>
      <c r="DW339" s="157"/>
      <c r="DX339" s="157">
        <f t="shared" si="274"/>
        <v>400</v>
      </c>
      <c r="DY339" s="157">
        <f t="shared" si="235"/>
        <v>327</v>
      </c>
      <c r="DZ339" s="238" t="e">
        <f>#REF!</f>
        <v>#REF!</v>
      </c>
      <c r="EN339" s="50">
        <f t="shared" si="275"/>
        <v>0.34876829268292681</v>
      </c>
      <c r="EO339" s="50">
        <f t="shared" si="276"/>
        <v>0.55640243902439024</v>
      </c>
      <c r="EP339" s="55">
        <f t="shared" si="277"/>
        <v>0</v>
      </c>
      <c r="EQ339" s="50">
        <f>4.656*AR339*(((BL339/2.54)^2)+((BM339/2.54)^2)+((BN339/2.54)^2)+((BO339)/2.54^2)+((BP339/2.54)^2)+((BQ339/2.54)^2)+((BR339/2.54)^2)+((BS339/2.54)^2)+((BT339/2.54)^2)+((BU339/2.54)^2)+((BV339/2.54)^2)+((BW339/2.54)^2)+((BX339/2.54)^2)+((BY339/2.54)^2)+((BZ339/2.54)^2))/(BI339*3.28)</f>
        <v>0</v>
      </c>
      <c r="ER339" s="50">
        <f>3.492*AR339*((CA339/2.54)^2 + (CB339/2.54)^2 + (CC339/2.54)^2 + (CD339/2.54)^2 + (CE339/2.54)^2 + (CF339/2.54)^2 + (CG339/2.54)^2 +(CH339/2.54)^2 +(CI339/2.54)^2 + (CJ339/2.54)^2 +(CK339/2.54)^2 + (CL339/2.54)^2 +(CM339/2.54)^2 + (CN339/2.54)^2 + (CO339/2.54)^2)/(BI339*3.28)</f>
        <v>0</v>
      </c>
      <c r="ES339" s="50">
        <f t="shared" si="236"/>
        <v>0</v>
      </c>
      <c r="ET339" s="50">
        <f t="shared" si="237"/>
        <v>0</v>
      </c>
      <c r="EU339" s="50">
        <f t="shared" si="238"/>
        <v>0</v>
      </c>
      <c r="EV339" s="56">
        <f t="shared" si="278"/>
        <v>0.90517073170731699</v>
      </c>
      <c r="EW339" s="56">
        <f t="shared" si="279"/>
        <v>0</v>
      </c>
      <c r="EX339" s="56">
        <f t="shared" si="283"/>
        <v>9.2574794146258554</v>
      </c>
      <c r="EY339" s="56">
        <f t="shared" si="284"/>
        <v>7.4770419872945491</v>
      </c>
      <c r="EZ339" s="56">
        <f t="shared" si="280"/>
        <v>0.90517073170731699</v>
      </c>
      <c r="FA339" s="56"/>
      <c r="FB339" s="56"/>
      <c r="FC339" s="56"/>
      <c r="FD339" s="54"/>
    </row>
    <row r="340" spans="1:160" ht="18" customHeight="1">
      <c r="A340" s="6"/>
      <c r="B340">
        <v>400</v>
      </c>
      <c r="C340" s="57" t="s">
        <v>389</v>
      </c>
      <c r="D340">
        <v>22</v>
      </c>
      <c r="E340" s="171">
        <v>2009</v>
      </c>
      <c r="F340">
        <v>327</v>
      </c>
      <c r="G340" s="144"/>
      <c r="H340" s="144">
        <v>7.5042221100000006</v>
      </c>
      <c r="I340" s="144"/>
      <c r="J340" s="144"/>
      <c r="K340" s="144">
        <v>8.9319614999999999</v>
      </c>
      <c r="L340" s="144">
        <v>48.59731222500001</v>
      </c>
      <c r="M340" s="144"/>
      <c r="N340" s="83"/>
      <c r="O340" s="83"/>
      <c r="P340" s="83"/>
      <c r="Q340" s="230">
        <f t="shared" si="287"/>
        <v>65.033495835000011</v>
      </c>
      <c r="R340" s="52">
        <f t="shared" si="239"/>
        <v>0.83078244303272752</v>
      </c>
      <c r="S340" s="52">
        <f t="shared" si="240"/>
        <v>1.3714784317964228</v>
      </c>
      <c r="T340" s="52">
        <f t="shared" si="241"/>
        <v>1.3290636208640927</v>
      </c>
      <c r="U340" s="52">
        <f t="shared" si="242"/>
        <v>8.6810185980524257E-2</v>
      </c>
      <c r="V340" s="52">
        <f t="shared" si="243"/>
        <v>1.3799407479376509</v>
      </c>
      <c r="W340" s="52">
        <f t="shared" si="244"/>
        <v>15.123611845702497</v>
      </c>
      <c r="X340" s="52">
        <f t="shared" si="245"/>
        <v>79.117033450770663</v>
      </c>
      <c r="Y340" s="52">
        <f t="shared" si="246"/>
        <v>1.0274726587585419</v>
      </c>
      <c r="Z340" s="52">
        <f t="shared" si="247"/>
        <v>1.0213734401611536</v>
      </c>
      <c r="AA340" s="52">
        <f t="shared" si="248"/>
        <v>1.0286265598388464</v>
      </c>
      <c r="AB340" s="52">
        <f t="shared" si="249"/>
        <v>1.038187481677149</v>
      </c>
      <c r="AC340" s="52">
        <f t="shared" si="250"/>
        <v>0.59197889811392757</v>
      </c>
      <c r="AD340" s="52">
        <f t="shared" si="251"/>
        <v>0.59505549163209914</v>
      </c>
      <c r="AE340" s="52">
        <f t="shared" si="252"/>
        <v>0.57027655390609222</v>
      </c>
      <c r="AF340" s="52">
        <f t="shared" si="253"/>
        <v>0.3637906072875961</v>
      </c>
      <c r="AG340" s="52">
        <f t="shared" si="254"/>
        <v>0.36</v>
      </c>
      <c r="AH340" s="52">
        <f t="shared" si="255"/>
        <v>0.36189530364379807</v>
      </c>
      <c r="AI340" s="64" t="s">
        <v>152</v>
      </c>
      <c r="AL340" s="45">
        <f t="shared" si="256"/>
        <v>327</v>
      </c>
      <c r="AM340" s="65"/>
      <c r="AN340" s="145" t="e">
        <f>#REF!</f>
        <v>#REF!</v>
      </c>
      <c r="AO340" s="149"/>
      <c r="AP340" s="183"/>
      <c r="AQ340" s="149"/>
      <c r="AR340" s="147">
        <f t="shared" si="257"/>
        <v>1</v>
      </c>
      <c r="AS340">
        <v>0</v>
      </c>
      <c r="AT340">
        <v>1</v>
      </c>
      <c r="AU340">
        <v>1</v>
      </c>
      <c r="AV340">
        <v>0</v>
      </c>
      <c r="AW340">
        <v>2</v>
      </c>
      <c r="AX340">
        <v>5</v>
      </c>
      <c r="AY340" s="229"/>
      <c r="AZ340" s="229"/>
      <c r="BA340" s="229"/>
      <c r="BC340">
        <v>10</v>
      </c>
      <c r="BD340">
        <v>0</v>
      </c>
      <c r="BE340">
        <v>1</v>
      </c>
      <c r="BF340" s="57">
        <v>2</v>
      </c>
      <c r="BG340" s="57">
        <v>2</v>
      </c>
      <c r="BH340" s="57">
        <v>3</v>
      </c>
      <c r="BI340" s="57">
        <v>11.3</v>
      </c>
      <c r="BJ340" s="189">
        <f t="shared" si="281"/>
        <v>22</v>
      </c>
      <c r="BK340" s="173">
        <f t="shared" si="282"/>
        <v>327</v>
      </c>
      <c r="BL340" s="173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104"/>
      <c r="CB340" s="103"/>
      <c r="CC340" s="103"/>
      <c r="CD340" s="103"/>
      <c r="CE340" s="103"/>
      <c r="CF340" s="103"/>
      <c r="CG340" s="103"/>
      <c r="CH340" s="103"/>
      <c r="CI340" s="103"/>
      <c r="CJ340" s="103"/>
      <c r="CK340" s="103"/>
      <c r="CL340" s="103"/>
      <c r="CP340" s="93"/>
      <c r="CQ340" s="93"/>
      <c r="CV340" s="93"/>
      <c r="DA340" s="93"/>
      <c r="DF340" s="131"/>
      <c r="DG340" s="254">
        <f t="shared" si="258"/>
        <v>400</v>
      </c>
      <c r="DH340" s="254" t="str">
        <f t="shared" si="259"/>
        <v>Burn</v>
      </c>
      <c r="DI340" s="254">
        <f t="shared" si="260"/>
        <v>22</v>
      </c>
      <c r="DJ340" s="254">
        <f t="shared" si="261"/>
        <v>327</v>
      </c>
      <c r="DK340" s="121">
        <f t="shared" si="262"/>
        <v>0</v>
      </c>
      <c r="DL340" s="121">
        <f t="shared" si="263"/>
        <v>12.461736645490912</v>
      </c>
      <c r="DM340" s="121">
        <f t="shared" si="264"/>
        <v>19.935954312961389</v>
      </c>
      <c r="DN340" s="121">
        <f t="shared" si="265"/>
        <v>0.32578594994304078</v>
      </c>
      <c r="DO340" s="121">
        <f t="shared" si="266"/>
        <v>0</v>
      </c>
      <c r="DP340" s="121">
        <f t="shared" si="267"/>
        <v>3.6491580858321235</v>
      </c>
      <c r="DQ340" s="121">
        <f t="shared" si="268"/>
        <v>0</v>
      </c>
      <c r="DR340" s="121">
        <f t="shared" si="269"/>
        <v>0</v>
      </c>
      <c r="DS340" s="121">
        <f t="shared" si="270"/>
        <v>0</v>
      </c>
      <c r="DT340" s="121">
        <f t="shared" si="271"/>
        <v>0</v>
      </c>
      <c r="DU340" s="121">
        <f t="shared" si="272"/>
        <v>0</v>
      </c>
      <c r="DV340" s="122">
        <f t="shared" si="273"/>
        <v>3</v>
      </c>
      <c r="DW340" s="157"/>
      <c r="DX340" s="157">
        <f t="shared" si="274"/>
        <v>400</v>
      </c>
      <c r="DY340" s="157">
        <f t="shared" si="235"/>
        <v>29</v>
      </c>
      <c r="DZ340" s="238" t="e">
        <f>#REF!</f>
        <v>#REF!</v>
      </c>
      <c r="EN340" s="50"/>
      <c r="EO340" s="50"/>
      <c r="EP340" s="55"/>
      <c r="EQ340" s="50"/>
      <c r="ER340" s="50"/>
      <c r="ES340" s="50">
        <f t="shared" si="236"/>
        <v>0</v>
      </c>
      <c r="ET340" s="50">
        <f t="shared" si="237"/>
        <v>0</v>
      </c>
      <c r="EU340" s="50">
        <f t="shared" si="238"/>
        <v>0</v>
      </c>
      <c r="EV340" s="56"/>
      <c r="EW340" s="56"/>
      <c r="EX340" s="56">
        <f t="shared" si="283"/>
        <v>0</v>
      </c>
      <c r="EY340" s="56">
        <f t="shared" si="284"/>
        <v>5.6077814904709111</v>
      </c>
      <c r="EZ340" s="56"/>
      <c r="FA340" s="56"/>
      <c r="FB340" s="56"/>
      <c r="FC340" s="56"/>
      <c r="FD340" s="54"/>
    </row>
    <row r="341" spans="1:160" ht="18" customHeight="1">
      <c r="A341" s="6"/>
      <c r="B341">
        <v>400</v>
      </c>
      <c r="C341" s="57" t="s">
        <v>389</v>
      </c>
      <c r="D341">
        <v>23</v>
      </c>
      <c r="E341" s="171">
        <v>2009</v>
      </c>
      <c r="F341">
        <v>29</v>
      </c>
      <c r="G341" s="144">
        <v>8.3620359900000008</v>
      </c>
      <c r="H341" s="144">
        <v>12.838619640000001</v>
      </c>
      <c r="I341" s="144"/>
      <c r="J341" s="144"/>
      <c r="K341" s="144"/>
      <c r="L341" s="144">
        <v>6.43372191</v>
      </c>
      <c r="M341" s="144"/>
      <c r="N341" s="83"/>
      <c r="O341" s="83"/>
      <c r="P341" s="83"/>
      <c r="Q341" s="230">
        <f t="shared" si="287"/>
        <v>27.634377539999999</v>
      </c>
      <c r="R341" s="52">
        <f t="shared" si="239"/>
        <v>1.1116932934679737</v>
      </c>
      <c r="S341" s="52">
        <f t="shared" si="240"/>
        <v>1.5446100664770033</v>
      </c>
      <c r="T341" s="52">
        <f t="shared" si="241"/>
        <v>1.5502521621368137</v>
      </c>
      <c r="U341" s="52">
        <f t="shared" si="242"/>
        <v>7.9989569448431302E-2</v>
      </c>
      <c r="V341" s="52">
        <f t="shared" si="243"/>
        <v>1.2898278106357521</v>
      </c>
      <c r="W341" s="52">
        <f t="shared" si="244"/>
        <v>16.292832065277633</v>
      </c>
      <c r="X341" s="52">
        <f t="shared" si="245"/>
        <v>101.33068556008084</v>
      </c>
      <c r="Y341" s="52">
        <f t="shared" si="246"/>
        <v>1.0253541129625894</v>
      </c>
      <c r="Z341" s="52">
        <f t="shared" si="247"/>
        <v>1.02</v>
      </c>
      <c r="AA341" s="52">
        <f t="shared" si="248"/>
        <v>1.0269740458319006</v>
      </c>
      <c r="AB341" s="52">
        <f t="shared" si="249"/>
        <v>1.0402139115705229</v>
      </c>
      <c r="AC341" s="52">
        <f t="shared" si="250"/>
        <v>0.57417243378589233</v>
      </c>
      <c r="AD341" s="52">
        <f t="shared" si="251"/>
        <v>0.55629711156142803</v>
      </c>
      <c r="AE341" s="52">
        <f t="shared" si="252"/>
        <v>0.56536454351415799</v>
      </c>
      <c r="AF341" s="52">
        <f t="shared" si="253"/>
        <v>0.36879745972016564</v>
      </c>
      <c r="AG341" s="52">
        <f t="shared" si="254"/>
        <v>0.36000000000000004</v>
      </c>
      <c r="AH341" s="52">
        <f t="shared" si="255"/>
        <v>0.36439872986008282</v>
      </c>
      <c r="AI341" s="64" t="s">
        <v>152</v>
      </c>
      <c r="AL341" s="45">
        <f t="shared" si="256"/>
        <v>29</v>
      </c>
      <c r="AM341" s="65"/>
      <c r="AN341" s="145" t="e">
        <f>#REF!</f>
        <v>#REF!</v>
      </c>
      <c r="AO341" s="149"/>
      <c r="AP341" s="183"/>
      <c r="AQ341" s="149"/>
      <c r="AR341" s="147">
        <f t="shared" si="257"/>
        <v>1</v>
      </c>
      <c r="AS341">
        <v>0</v>
      </c>
      <c r="AT341">
        <v>2</v>
      </c>
      <c r="AU341">
        <v>77</v>
      </c>
      <c r="AV341">
        <v>1</v>
      </c>
      <c r="AW341">
        <v>2</v>
      </c>
      <c r="AX341">
        <v>2</v>
      </c>
      <c r="AY341" s="229"/>
      <c r="AZ341" s="229"/>
      <c r="BA341" s="229"/>
      <c r="BC341">
        <v>98</v>
      </c>
      <c r="BD341">
        <v>25</v>
      </c>
      <c r="BE341">
        <v>2</v>
      </c>
      <c r="BF341" s="57">
        <v>2</v>
      </c>
      <c r="BG341" s="57">
        <v>2</v>
      </c>
      <c r="BH341" s="57">
        <v>3</v>
      </c>
      <c r="BI341" s="57">
        <v>11.3</v>
      </c>
      <c r="BJ341" s="189">
        <f t="shared" si="281"/>
        <v>23</v>
      </c>
      <c r="BK341" s="173">
        <f t="shared" si="282"/>
        <v>29</v>
      </c>
      <c r="BL341" s="173">
        <v>9</v>
      </c>
      <c r="BM341" s="57">
        <v>12</v>
      </c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104"/>
      <c r="CB341" s="103"/>
      <c r="CC341" s="103"/>
      <c r="CD341" s="103"/>
      <c r="CE341" s="103"/>
      <c r="CF341" s="103"/>
      <c r="CG341" s="103"/>
      <c r="CH341" s="103"/>
      <c r="CI341" s="103"/>
      <c r="CJ341" s="103"/>
      <c r="CK341" s="103"/>
      <c r="CL341" s="103"/>
      <c r="CP341" s="93"/>
      <c r="CQ341" s="93"/>
      <c r="CV341" s="93"/>
      <c r="DA341" s="93"/>
      <c r="DF341" s="131"/>
      <c r="DG341" s="254">
        <f t="shared" si="258"/>
        <v>400</v>
      </c>
      <c r="DH341" s="254" t="str">
        <f t="shared" si="259"/>
        <v>Burn</v>
      </c>
      <c r="DI341" s="254">
        <f t="shared" si="260"/>
        <v>23</v>
      </c>
      <c r="DJ341" s="254">
        <f t="shared" si="261"/>
        <v>29</v>
      </c>
      <c r="DK341" s="121">
        <f t="shared" si="262"/>
        <v>7.7230503323850161</v>
      </c>
      <c r="DL341" s="121">
        <f t="shared" si="263"/>
        <v>22.233865869359477</v>
      </c>
      <c r="DM341" s="121">
        <f t="shared" si="264"/>
        <v>38.756304053420344</v>
      </c>
      <c r="DN341" s="121">
        <f t="shared" si="265"/>
        <v>2.8474808678721164</v>
      </c>
      <c r="DO341" s="121">
        <f t="shared" si="266"/>
        <v>11.289218692615018</v>
      </c>
      <c r="DP341" s="121">
        <f t="shared" si="267"/>
        <v>7.7823098540795987</v>
      </c>
      <c r="DQ341" s="121">
        <f t="shared" si="268"/>
        <v>9.4260516017363702</v>
      </c>
      <c r="DR341" s="121">
        <f t="shared" si="269"/>
        <v>0</v>
      </c>
      <c r="DS341" s="121">
        <f t="shared" si="270"/>
        <v>0</v>
      </c>
      <c r="DT341" s="121">
        <f t="shared" si="271"/>
        <v>0</v>
      </c>
      <c r="DU341" s="121">
        <f t="shared" si="272"/>
        <v>0</v>
      </c>
      <c r="DV341" s="122">
        <f t="shared" si="273"/>
        <v>39.5</v>
      </c>
      <c r="DW341" s="157"/>
      <c r="DX341" s="157">
        <f t="shared" si="274"/>
        <v>400</v>
      </c>
      <c r="DY341" s="157">
        <f t="shared" si="235"/>
        <v>110</v>
      </c>
      <c r="DZ341" s="238" t="e">
        <f>#REF!</f>
        <v>#REF!</v>
      </c>
      <c r="EN341" s="50">
        <f t="shared" si="275"/>
        <v>1.4241371951219512</v>
      </c>
      <c r="EO341" s="50">
        <f t="shared" si="276"/>
        <v>6.9550304878048781</v>
      </c>
      <c r="EP341" s="55">
        <f t="shared" si="277"/>
        <v>2.9512195121951219</v>
      </c>
      <c r="EQ341" s="50">
        <f>4.656*AR341*(((BL341/2.54)^2)+((BM341/2.54)^2)+((BN341/2.54)^2)+((BO341)/2.54^2)+((BP341/2.54)^2)+((BQ341/2.54)^2)+((BR341/2.54)^2)+((BS341/2.54)^2)+((BT341/2.54)^2)+((BU341/2.54)^2)+((BV341/2.54)^2)+((BW341/2.54)^2)+((BX341/2.54)^2)+((BY341/2.54)^2)+((BZ341/2.54)^2))/(BI341*3.28)</f>
        <v>4.3810253819514751</v>
      </c>
      <c r="ER341" s="50">
        <f>3.492*AR341*((CA341/2.54)^2 + (CB341/2.54)^2 + (CC341/2.54)^2 + (CD341/2.54)^2 + (CE341/2.54)^2 + (CF341/2.54)^2 + (CG341/2.54)^2 +(CH341/2.54)^2 +(CI341/2.54)^2 + (CJ341/2.54)^2 +(CK341/2.54)^2 + (CL341/2.54)^2 +(CM341/2.54)^2 + (CN341/2.54)^2 + (CO341/2.54)^2)/(BI341*3.28)</f>
        <v>0</v>
      </c>
      <c r="ES341" s="50">
        <f t="shared" si="236"/>
        <v>0</v>
      </c>
      <c r="ET341" s="50">
        <f t="shared" si="237"/>
        <v>0</v>
      </c>
      <c r="EU341" s="50">
        <f t="shared" si="238"/>
        <v>0</v>
      </c>
      <c r="EV341" s="56">
        <f t="shared" si="278"/>
        <v>11.330387195121951</v>
      </c>
      <c r="EW341" s="56">
        <f t="shared" si="279"/>
        <v>4.3810253819514751</v>
      </c>
      <c r="EX341" s="56">
        <f t="shared" si="283"/>
        <v>3.4753726495732575</v>
      </c>
      <c r="EY341" s="56">
        <f t="shared" si="284"/>
        <v>10.005239641211764</v>
      </c>
      <c r="EZ341" s="56">
        <f t="shared" si="280"/>
        <v>15.711412577073425</v>
      </c>
      <c r="FA341" s="56"/>
      <c r="FB341" s="56"/>
      <c r="FC341" s="56"/>
      <c r="FD341" s="54"/>
    </row>
    <row r="342" spans="1:160" ht="18" customHeight="1">
      <c r="A342" s="6"/>
      <c r="B342">
        <v>400</v>
      </c>
      <c r="C342" s="57" t="s">
        <v>389</v>
      </c>
      <c r="D342">
        <v>23</v>
      </c>
      <c r="E342" s="171">
        <v>2009</v>
      </c>
      <c r="F342">
        <v>110</v>
      </c>
      <c r="G342" s="144">
        <v>8.3620359900000008</v>
      </c>
      <c r="H342" s="144">
        <v>12.838619640000001</v>
      </c>
      <c r="I342" s="144"/>
      <c r="J342" s="144"/>
      <c r="K342" s="144"/>
      <c r="L342" s="144">
        <v>6.43372191</v>
      </c>
      <c r="M342" s="144"/>
      <c r="N342" s="83"/>
      <c r="O342" s="83"/>
      <c r="P342" s="83"/>
      <c r="Q342" s="230">
        <f t="shared" si="287"/>
        <v>27.634377539999999</v>
      </c>
      <c r="R342" s="52">
        <f t="shared" si="239"/>
        <v>1.1116932934679737</v>
      </c>
      <c r="S342" s="52">
        <f t="shared" si="240"/>
        <v>1.5446100664770033</v>
      </c>
      <c r="T342" s="52">
        <f t="shared" si="241"/>
        <v>1.5502521621368137</v>
      </c>
      <c r="U342" s="52">
        <f t="shared" si="242"/>
        <v>7.9989569448431302E-2</v>
      </c>
      <c r="V342" s="52">
        <f t="shared" si="243"/>
        <v>1.2898278106357521</v>
      </c>
      <c r="W342" s="52">
        <f t="shared" si="244"/>
        <v>16.292832065277633</v>
      </c>
      <c r="X342" s="52">
        <f t="shared" si="245"/>
        <v>101.33068556008084</v>
      </c>
      <c r="Y342" s="52">
        <f t="shared" si="246"/>
        <v>1.0253541129625894</v>
      </c>
      <c r="Z342" s="52">
        <f t="shared" si="247"/>
        <v>1.02</v>
      </c>
      <c r="AA342" s="52">
        <f t="shared" si="248"/>
        <v>1.0269740458319006</v>
      </c>
      <c r="AB342" s="52">
        <f t="shared" si="249"/>
        <v>1.0402139115705229</v>
      </c>
      <c r="AC342" s="52">
        <f t="shared" si="250"/>
        <v>0.57417243378589233</v>
      </c>
      <c r="AD342" s="52">
        <f t="shared" si="251"/>
        <v>0.55629711156142803</v>
      </c>
      <c r="AE342" s="52">
        <f t="shared" si="252"/>
        <v>0.56536454351415799</v>
      </c>
      <c r="AF342" s="52">
        <f t="shared" si="253"/>
        <v>0.36879745972016564</v>
      </c>
      <c r="AG342" s="52">
        <f t="shared" si="254"/>
        <v>0.36000000000000004</v>
      </c>
      <c r="AH342" s="52">
        <f t="shared" si="255"/>
        <v>0.36439872986008282</v>
      </c>
      <c r="AI342" s="64" t="s">
        <v>152</v>
      </c>
      <c r="AL342" s="45">
        <f t="shared" si="256"/>
        <v>110</v>
      </c>
      <c r="AM342" s="65"/>
      <c r="AN342" s="145" t="e">
        <f>#REF!</f>
        <v>#REF!</v>
      </c>
      <c r="AO342" s="149"/>
      <c r="AP342" s="183"/>
      <c r="AQ342" s="149"/>
      <c r="AR342" s="147">
        <f t="shared" si="257"/>
        <v>1</v>
      </c>
      <c r="AS342">
        <v>0</v>
      </c>
      <c r="AT342">
        <v>0</v>
      </c>
      <c r="AU342">
        <v>0</v>
      </c>
      <c r="AV342">
        <v>0</v>
      </c>
      <c r="AW342">
        <v>2</v>
      </c>
      <c r="AX342">
        <v>2</v>
      </c>
      <c r="AY342" s="229"/>
      <c r="AZ342" s="229"/>
      <c r="BA342" s="229"/>
      <c r="BC342">
        <v>10</v>
      </c>
      <c r="BD342">
        <v>1</v>
      </c>
      <c r="BE342">
        <v>0</v>
      </c>
      <c r="BF342" s="57">
        <v>2</v>
      </c>
      <c r="BG342" s="57">
        <v>2</v>
      </c>
      <c r="BH342" s="57">
        <v>3</v>
      </c>
      <c r="BI342" s="57">
        <v>11.3</v>
      </c>
      <c r="BJ342" s="189">
        <f t="shared" si="281"/>
        <v>23</v>
      </c>
      <c r="BK342" s="173">
        <f t="shared" si="282"/>
        <v>110</v>
      </c>
      <c r="BL342" s="173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104"/>
      <c r="CB342" s="103"/>
      <c r="CC342" s="103"/>
      <c r="CD342" s="103"/>
      <c r="CE342" s="103"/>
      <c r="CF342" s="103"/>
      <c r="CG342" s="103"/>
      <c r="CH342" s="103"/>
      <c r="CI342" s="103"/>
      <c r="CJ342" s="103"/>
      <c r="CK342" s="103"/>
      <c r="CL342" s="103"/>
      <c r="CP342" s="93"/>
      <c r="CQ342" s="93"/>
      <c r="CV342" s="93"/>
      <c r="DA342" s="93"/>
      <c r="DF342" s="131"/>
      <c r="DG342" s="254">
        <f t="shared" si="258"/>
        <v>400</v>
      </c>
      <c r="DH342" s="254" t="str">
        <f t="shared" si="259"/>
        <v>Burn</v>
      </c>
      <c r="DI342" s="254">
        <f t="shared" si="260"/>
        <v>23</v>
      </c>
      <c r="DJ342" s="254">
        <f t="shared" si="261"/>
        <v>110</v>
      </c>
      <c r="DK342" s="121">
        <f t="shared" si="262"/>
        <v>0</v>
      </c>
      <c r="DL342" s="121">
        <f t="shared" si="263"/>
        <v>11.116932934679738</v>
      </c>
      <c r="DM342" s="121">
        <f t="shared" si="264"/>
        <v>15.502521621368137</v>
      </c>
      <c r="DN342" s="121">
        <f t="shared" si="265"/>
        <v>0.29055927223184863</v>
      </c>
      <c r="DO342" s="121">
        <f t="shared" si="266"/>
        <v>0.4515687477046007</v>
      </c>
      <c r="DP342" s="121">
        <f t="shared" si="267"/>
        <v>0</v>
      </c>
      <c r="DQ342" s="121">
        <f t="shared" si="268"/>
        <v>0</v>
      </c>
      <c r="DR342" s="121">
        <f t="shared" si="269"/>
        <v>0</v>
      </c>
      <c r="DS342" s="121">
        <f t="shared" si="270"/>
        <v>0</v>
      </c>
      <c r="DT342" s="121">
        <f t="shared" si="271"/>
        <v>0</v>
      </c>
      <c r="DU342" s="121">
        <f t="shared" si="272"/>
        <v>0</v>
      </c>
      <c r="DV342" s="122">
        <f t="shared" si="273"/>
        <v>1</v>
      </c>
      <c r="DW342" s="157"/>
      <c r="DX342" s="157">
        <f t="shared" si="274"/>
        <v>400</v>
      </c>
      <c r="DY342" s="157">
        <f t="shared" si="235"/>
        <v>40</v>
      </c>
      <c r="DZ342" s="238" t="e">
        <f>#REF!</f>
        <v>#REF!</v>
      </c>
      <c r="EN342" s="50">
        <f t="shared" si="275"/>
        <v>0.14532012195121952</v>
      </c>
      <c r="EO342" s="50">
        <f t="shared" si="276"/>
        <v>0.27820121951219512</v>
      </c>
      <c r="EP342" s="55">
        <f t="shared" si="277"/>
        <v>0</v>
      </c>
      <c r="EQ342" s="50">
        <f>4.656*AR342*(((BL342/2.54)^2)+((BM342/2.54)^2)+((BN342/2.54)^2)+((BO342)/2.54^2)+((BP342/2.54)^2)+((BQ342/2.54)^2)+((BR342/2.54)^2)+((BS342/2.54)^2)+((BT342/2.54)^2)+((BU342/2.54)^2)+((BV342/2.54)^2)+((BW342/2.54)^2)+((BX342/2.54)^2)+((BY342/2.54)^2)+((BZ342/2.54)^2))/(BI342*3.28)</f>
        <v>0</v>
      </c>
      <c r="ER342" s="50">
        <f>3.492*AR342*((CA342/2.54)^2 + (CB342/2.54)^2 + (CC342/2.54)^2 + (CD342/2.54)^2 + (CE342/2.54)^2 + (CF342/2.54)^2 + (CG342/2.54)^2 +(CH342/2.54)^2 +(CI342/2.54)^2 + (CJ342/2.54)^2 +(CK342/2.54)^2 + (CL342/2.54)^2 +(CM342/2.54)^2 + (CN342/2.54)^2 + (CO342/2.54)^2)/(BI342*3.28)</f>
        <v>0</v>
      </c>
      <c r="ES342" s="50">
        <f t="shared" si="236"/>
        <v>0</v>
      </c>
      <c r="ET342" s="50">
        <f t="shared" si="237"/>
        <v>0</v>
      </c>
      <c r="EU342" s="50">
        <f t="shared" si="238"/>
        <v>0</v>
      </c>
      <c r="EV342" s="56">
        <f t="shared" si="278"/>
        <v>0.42352134146341464</v>
      </c>
      <c r="EW342" s="56">
        <f t="shared" si="279"/>
        <v>0</v>
      </c>
      <c r="EX342" s="56">
        <f t="shared" si="283"/>
        <v>0</v>
      </c>
      <c r="EY342" s="56">
        <f t="shared" si="284"/>
        <v>5.0026198206058821</v>
      </c>
      <c r="EZ342" s="56">
        <f t="shared" si="280"/>
        <v>0.42352134146341464</v>
      </c>
      <c r="FA342" s="56"/>
      <c r="FB342" s="56"/>
      <c r="FC342" s="56"/>
      <c r="FD342" s="54"/>
    </row>
    <row r="343" spans="1:160" ht="18" customHeight="1">
      <c r="A343" s="6"/>
      <c r="B343">
        <v>400</v>
      </c>
      <c r="C343" s="57" t="s">
        <v>389</v>
      </c>
      <c r="D343">
        <v>24</v>
      </c>
      <c r="E343" s="171">
        <v>2009</v>
      </c>
      <c r="F343">
        <v>40</v>
      </c>
      <c r="G343" s="144">
        <v>12.822145875</v>
      </c>
      <c r="H343" s="144">
        <v>5.6164739400000006</v>
      </c>
      <c r="I343" s="144"/>
      <c r="J343" s="144">
        <v>7.7931315000000003</v>
      </c>
      <c r="K343" s="144"/>
      <c r="L343" s="144">
        <v>42.157699815000001</v>
      </c>
      <c r="M343" s="144"/>
      <c r="N343" s="83"/>
      <c r="O343" s="83"/>
      <c r="P343" s="83"/>
      <c r="Q343" s="230">
        <f t="shared" si="287"/>
        <v>68.389451129999998</v>
      </c>
      <c r="R343" s="52">
        <f t="shared" si="239"/>
        <v>0.86889480103289141</v>
      </c>
      <c r="S343" s="52">
        <f t="shared" si="240"/>
        <v>1.3943207225990644</v>
      </c>
      <c r="T343" s="52">
        <f t="shared" si="241"/>
        <v>1.365159085545435</v>
      </c>
      <c r="U343" s="52">
        <f t="shared" si="242"/>
        <v>7.3050624196462965E-2</v>
      </c>
      <c r="V343" s="52">
        <f t="shared" si="243"/>
        <v>1.3593838625935175</v>
      </c>
      <c r="W343" s="52">
        <f t="shared" si="244"/>
        <v>13.729006743538257</v>
      </c>
      <c r="X343" s="52">
        <f t="shared" si="245"/>
        <v>102.55499762276496</v>
      </c>
      <c r="Y343" s="52">
        <f t="shared" si="246"/>
        <v>1.0303182738747036</v>
      </c>
      <c r="Z343" s="52">
        <f t="shared" si="247"/>
        <v>1.0222790449027546</v>
      </c>
      <c r="AA343" s="52">
        <f t="shared" si="248"/>
        <v>1.0281251281209105</v>
      </c>
      <c r="AB343" s="52">
        <f t="shared" si="249"/>
        <v>1.0348783590647017</v>
      </c>
      <c r="AC343" s="52">
        <f t="shared" si="250"/>
        <v>0.58491512581832295</v>
      </c>
      <c r="AD343" s="52">
        <f t="shared" si="251"/>
        <v>0.58884811190690423</v>
      </c>
      <c r="AE343" s="52">
        <f t="shared" si="252"/>
        <v>0.57498860477548619</v>
      </c>
      <c r="AF343" s="52">
        <f t="shared" si="253"/>
        <v>0.35841905543379082</v>
      </c>
      <c r="AG343" s="52">
        <f t="shared" si="254"/>
        <v>0.36</v>
      </c>
      <c r="AH343" s="52">
        <f t="shared" si="255"/>
        <v>0.3592095277168954</v>
      </c>
      <c r="AI343" s="64" t="s">
        <v>152</v>
      </c>
      <c r="AL343" s="45">
        <f t="shared" si="256"/>
        <v>40</v>
      </c>
      <c r="AM343" s="65"/>
      <c r="AN343" s="145" t="e">
        <f>#REF!</f>
        <v>#REF!</v>
      </c>
      <c r="AO343" s="149"/>
      <c r="AP343" s="183"/>
      <c r="AQ343" s="149"/>
      <c r="AR343" s="147">
        <f t="shared" si="257"/>
        <v>1</v>
      </c>
      <c r="AS343">
        <v>0</v>
      </c>
      <c r="AT343">
        <v>2</v>
      </c>
      <c r="AU343">
        <v>2</v>
      </c>
      <c r="AV343">
        <v>0</v>
      </c>
      <c r="AW343">
        <v>4</v>
      </c>
      <c r="AX343">
        <v>4</v>
      </c>
      <c r="AY343" s="229"/>
      <c r="AZ343" s="229"/>
      <c r="BA343" s="229"/>
      <c r="BC343">
        <v>32</v>
      </c>
      <c r="BD343">
        <v>3</v>
      </c>
      <c r="BE343">
        <v>0</v>
      </c>
      <c r="BF343" s="57">
        <v>2</v>
      </c>
      <c r="BG343" s="57">
        <v>2</v>
      </c>
      <c r="BH343" s="57">
        <v>3</v>
      </c>
      <c r="BI343" s="57">
        <v>11.3</v>
      </c>
      <c r="BJ343" s="189">
        <f t="shared" si="281"/>
        <v>24</v>
      </c>
      <c r="BK343" s="173">
        <f t="shared" si="282"/>
        <v>40</v>
      </c>
      <c r="BL343" s="173">
        <v>8</v>
      </c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104"/>
      <c r="CB343" s="103"/>
      <c r="CC343" s="103"/>
      <c r="CD343" s="103"/>
      <c r="CE343" s="103"/>
      <c r="CF343" s="103"/>
      <c r="CG343" s="103"/>
      <c r="CH343" s="103"/>
      <c r="CI343" s="103"/>
      <c r="CJ343" s="103"/>
      <c r="CK343" s="103"/>
      <c r="CL343" s="103"/>
      <c r="CP343" s="93"/>
      <c r="CQ343" s="93"/>
      <c r="CV343" s="93"/>
      <c r="DA343" s="93"/>
      <c r="DF343" s="131"/>
      <c r="DG343" s="254">
        <f t="shared" si="258"/>
        <v>400</v>
      </c>
      <c r="DH343" s="254" t="str">
        <f t="shared" si="259"/>
        <v>Burn</v>
      </c>
      <c r="DI343" s="254">
        <f t="shared" si="260"/>
        <v>24</v>
      </c>
      <c r="DJ343" s="254">
        <f t="shared" si="261"/>
        <v>40</v>
      </c>
      <c r="DK343" s="121">
        <f t="shared" si="262"/>
        <v>0</v>
      </c>
      <c r="DL343" s="121">
        <f t="shared" si="263"/>
        <v>26.06684403098674</v>
      </c>
      <c r="DM343" s="121">
        <f t="shared" si="264"/>
        <v>40.954772566363047</v>
      </c>
      <c r="DN343" s="121">
        <f t="shared" si="265"/>
        <v>0.8692072267406088</v>
      </c>
      <c r="DO343" s="121">
        <f t="shared" si="266"/>
        <v>1.5146813365793366</v>
      </c>
      <c r="DP343" s="121">
        <f t="shared" si="267"/>
        <v>0</v>
      </c>
      <c r="DQ343" s="121">
        <f t="shared" si="268"/>
        <v>2.5923705936874182</v>
      </c>
      <c r="DR343" s="121">
        <f t="shared" si="269"/>
        <v>0</v>
      </c>
      <c r="DS343" s="121">
        <f t="shared" si="270"/>
        <v>0</v>
      </c>
      <c r="DT343" s="121">
        <f t="shared" si="271"/>
        <v>0</v>
      </c>
      <c r="DU343" s="121">
        <f t="shared" si="272"/>
        <v>0</v>
      </c>
      <c r="DV343" s="122">
        <f t="shared" si="273"/>
        <v>3</v>
      </c>
      <c r="DW343" s="157"/>
      <c r="DX343" s="157">
        <f t="shared" si="274"/>
        <v>400</v>
      </c>
      <c r="DY343" s="157">
        <f t="shared" si="235"/>
        <v>190</v>
      </c>
      <c r="DZ343" s="238" t="e">
        <f>#REF!</f>
        <v>#REF!</v>
      </c>
      <c r="EN343" s="50">
        <f t="shared" si="275"/>
        <v>0.46502439024390246</v>
      </c>
      <c r="EO343" s="50">
        <f t="shared" si="276"/>
        <v>0.83460365853658536</v>
      </c>
      <c r="EP343" s="55">
        <f t="shared" si="277"/>
        <v>0</v>
      </c>
      <c r="EQ343" s="50">
        <f>4.656*AR343*(((BL343/2.54)^2)+((BM343/2.54)^2)+((BN343/2.54)^2)+((BO343)/2.54^2)+((BP343/2.54)^2)+((BQ343/2.54)^2)+((BR343/2.54)^2)+((BS343/2.54)^2)+((BT343/2.54)^2)+((BU343/2.54)^2)+((BV343/2.54)^2)+((BW343/2.54)^2)+((BX343/2.54)^2)+((BY343/2.54)^2)+((BZ343/2.54)^2))/(BI343*3.28)</f>
        <v>1.2461583308661974</v>
      </c>
      <c r="ER343" s="50">
        <f>3.492*AR343*((CA343/2.54)^2 + (CB343/2.54)^2 + (CC343/2.54)^2 + (CD343/2.54)^2 + (CE343/2.54)^2 + (CF343/2.54)^2 + (CG343/2.54)^2 +(CH343/2.54)^2 +(CI343/2.54)^2 + (CJ343/2.54)^2 +(CK343/2.54)^2 + (CL343/2.54)^2 +(CM343/2.54)^2 + (CN343/2.54)^2 + (CO343/2.54)^2)/(BI343*3.28)</f>
        <v>0</v>
      </c>
      <c r="ES343" s="50">
        <f t="shared" si="236"/>
        <v>0</v>
      </c>
      <c r="ET343" s="50">
        <f t="shared" si="237"/>
        <v>0</v>
      </c>
      <c r="EU343" s="50">
        <f t="shared" si="238"/>
        <v>0</v>
      </c>
      <c r="EV343" s="56">
        <f t="shared" si="278"/>
        <v>1.2996280487804879</v>
      </c>
      <c r="EW343" s="56">
        <f t="shared" si="279"/>
        <v>1.2461583308661974</v>
      </c>
      <c r="EX343" s="56">
        <f t="shared" si="283"/>
        <v>0</v>
      </c>
      <c r="EY343" s="56">
        <f t="shared" si="284"/>
        <v>11.730079813944034</v>
      </c>
      <c r="EZ343" s="56">
        <f t="shared" si="280"/>
        <v>2.5457863796466853</v>
      </c>
      <c r="FA343" s="56"/>
      <c r="FB343" s="56"/>
      <c r="FC343" s="56"/>
      <c r="FD343" s="54"/>
    </row>
    <row r="344" spans="1:160" ht="18" customHeight="1">
      <c r="A344" s="6"/>
      <c r="B344">
        <v>400</v>
      </c>
      <c r="C344" s="57" t="s">
        <v>389</v>
      </c>
      <c r="D344">
        <v>24</v>
      </c>
      <c r="E344" s="171">
        <v>2009</v>
      </c>
      <c r="F344">
        <v>190</v>
      </c>
      <c r="G344" s="144">
        <v>12.822145875</v>
      </c>
      <c r="H344" s="144">
        <v>5.6164739400000006</v>
      </c>
      <c r="I344" s="144"/>
      <c r="J344" s="144">
        <v>7.7931315000000003</v>
      </c>
      <c r="K344" s="144"/>
      <c r="L344" s="144">
        <v>42.157699815000001</v>
      </c>
      <c r="M344" s="144"/>
      <c r="N344" s="83"/>
      <c r="O344" s="83"/>
      <c r="P344" s="83"/>
      <c r="Q344" s="230">
        <f t="shared" si="287"/>
        <v>68.389451129999998</v>
      </c>
      <c r="R344" s="52">
        <f t="shared" si="239"/>
        <v>0.86889480103289141</v>
      </c>
      <c r="S344" s="52">
        <f t="shared" si="240"/>
        <v>1.3943207225990644</v>
      </c>
      <c r="T344" s="52">
        <f t="shared" si="241"/>
        <v>1.365159085545435</v>
      </c>
      <c r="U344" s="52">
        <f t="shared" si="242"/>
        <v>7.3050624196462965E-2</v>
      </c>
      <c r="V344" s="52">
        <f t="shared" si="243"/>
        <v>1.3593838625935175</v>
      </c>
      <c r="W344" s="52">
        <f t="shared" si="244"/>
        <v>13.729006743538257</v>
      </c>
      <c r="X344" s="52">
        <f t="shared" si="245"/>
        <v>102.55499762276496</v>
      </c>
      <c r="Y344" s="52">
        <f t="shared" si="246"/>
        <v>1.0303182738747036</v>
      </c>
      <c r="Z344" s="52">
        <f t="shared" si="247"/>
        <v>1.0222790449027546</v>
      </c>
      <c r="AA344" s="52">
        <f t="shared" si="248"/>
        <v>1.0281251281209105</v>
      </c>
      <c r="AB344" s="52">
        <f t="shared" si="249"/>
        <v>1.0348783590647017</v>
      </c>
      <c r="AC344" s="52">
        <f t="shared" si="250"/>
        <v>0.58491512581832295</v>
      </c>
      <c r="AD344" s="52">
        <f t="shared" si="251"/>
        <v>0.58884811190690423</v>
      </c>
      <c r="AE344" s="52">
        <f t="shared" si="252"/>
        <v>0.57498860477548619</v>
      </c>
      <c r="AF344" s="52">
        <f t="shared" si="253"/>
        <v>0.35841905543379082</v>
      </c>
      <c r="AG344" s="52">
        <f t="shared" si="254"/>
        <v>0.36</v>
      </c>
      <c r="AH344" s="52">
        <f t="shared" si="255"/>
        <v>0.3592095277168954</v>
      </c>
      <c r="AI344" s="64" t="s">
        <v>152</v>
      </c>
      <c r="AL344" s="45">
        <f t="shared" si="256"/>
        <v>190</v>
      </c>
      <c r="AM344" s="65"/>
      <c r="AN344" s="145" t="e">
        <f>#REF!</f>
        <v>#REF!</v>
      </c>
      <c r="AO344" s="149"/>
      <c r="AP344" s="183"/>
      <c r="AQ344" s="149"/>
      <c r="AR344" s="147">
        <f t="shared" si="257"/>
        <v>1</v>
      </c>
      <c r="AS344">
        <v>2</v>
      </c>
      <c r="AT344">
        <v>3</v>
      </c>
      <c r="AU344">
        <v>8</v>
      </c>
      <c r="AV344">
        <v>3</v>
      </c>
      <c r="AW344">
        <v>5</v>
      </c>
      <c r="AX344">
        <v>5</v>
      </c>
      <c r="AY344" s="229"/>
      <c r="AZ344" s="229"/>
      <c r="BA344" s="229"/>
      <c r="BC344">
        <v>33</v>
      </c>
      <c r="BD344">
        <v>5</v>
      </c>
      <c r="BE344">
        <v>0</v>
      </c>
      <c r="BF344" s="57">
        <v>2</v>
      </c>
      <c r="BG344" s="57">
        <v>2</v>
      </c>
      <c r="BH344" s="57">
        <v>3</v>
      </c>
      <c r="BI344" s="57">
        <v>11.3</v>
      </c>
      <c r="BJ344" s="189">
        <f t="shared" si="281"/>
        <v>24</v>
      </c>
      <c r="BK344" s="173">
        <f t="shared" si="282"/>
        <v>190</v>
      </c>
      <c r="BL344" s="173">
        <v>30</v>
      </c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104"/>
      <c r="CB344" s="103"/>
      <c r="CC344" s="103"/>
      <c r="CD344" s="103"/>
      <c r="CE344" s="103"/>
      <c r="CF344" s="103"/>
      <c r="CG344" s="103"/>
      <c r="CH344" s="103"/>
      <c r="CI344" s="103"/>
      <c r="CJ344" s="103"/>
      <c r="CK344" s="103"/>
      <c r="CL344" s="103"/>
      <c r="CP344" s="93"/>
      <c r="CQ344" s="93"/>
      <c r="CV344" s="93"/>
      <c r="DA344" s="93"/>
      <c r="DF344" s="131"/>
      <c r="DG344" s="254">
        <f t="shared" si="258"/>
        <v>400</v>
      </c>
      <c r="DH344" s="254" t="str">
        <f t="shared" si="259"/>
        <v>Burn</v>
      </c>
      <c r="DI344" s="254">
        <f t="shared" si="260"/>
        <v>24</v>
      </c>
      <c r="DJ344" s="254">
        <f t="shared" si="261"/>
        <v>190</v>
      </c>
      <c r="DK344" s="121">
        <f t="shared" si="262"/>
        <v>34.858018064976612</v>
      </c>
      <c r="DL344" s="121">
        <f t="shared" si="263"/>
        <v>34.755792041315658</v>
      </c>
      <c r="DM344" s="121">
        <f t="shared" si="264"/>
        <v>88.735340560453281</v>
      </c>
      <c r="DN344" s="121">
        <f t="shared" si="265"/>
        <v>0.89636995257625274</v>
      </c>
      <c r="DO344" s="121">
        <f t="shared" si="266"/>
        <v>2.5244688942988947</v>
      </c>
      <c r="DP344" s="121">
        <f t="shared" si="267"/>
        <v>0</v>
      </c>
      <c r="DQ344" s="121">
        <f t="shared" si="268"/>
        <v>36.455211473729321</v>
      </c>
      <c r="DR344" s="121">
        <f t="shared" si="269"/>
        <v>0</v>
      </c>
      <c r="DS344" s="121">
        <f t="shared" si="270"/>
        <v>0</v>
      </c>
      <c r="DT344" s="121">
        <f t="shared" si="271"/>
        <v>0</v>
      </c>
      <c r="DU344" s="121">
        <f t="shared" si="272"/>
        <v>0</v>
      </c>
      <c r="DV344" s="122">
        <f t="shared" si="273"/>
        <v>6.5</v>
      </c>
      <c r="DW344" s="157"/>
      <c r="DX344" s="157">
        <f t="shared" si="274"/>
        <v>400</v>
      </c>
      <c r="DY344" s="157">
        <f t="shared" si="235"/>
        <v>223</v>
      </c>
      <c r="DZ344" s="238" t="e">
        <f>#REF!</f>
        <v>#REF!</v>
      </c>
      <c r="EN344" s="50"/>
      <c r="EO344" s="50"/>
      <c r="EP344" s="55"/>
      <c r="EQ344" s="50"/>
      <c r="ER344" s="50"/>
      <c r="ES344" s="50">
        <f t="shared" si="236"/>
        <v>0</v>
      </c>
      <c r="ET344" s="50">
        <f t="shared" si="237"/>
        <v>0</v>
      </c>
      <c r="EU344" s="50">
        <f t="shared" si="238"/>
        <v>0</v>
      </c>
      <c r="EV344" s="56"/>
      <c r="EW344" s="56"/>
      <c r="EX344" s="56">
        <f t="shared" si="283"/>
        <v>15.686108129239475</v>
      </c>
      <c r="EY344" s="56">
        <f t="shared" si="284"/>
        <v>15.640106418592046</v>
      </c>
      <c r="EZ344" s="56"/>
      <c r="FA344" s="56"/>
      <c r="FB344" s="56"/>
      <c r="FC344" s="56"/>
      <c r="FD344" s="54"/>
    </row>
    <row r="345" spans="1:160" ht="18" customHeight="1">
      <c r="A345" s="6"/>
      <c r="B345">
        <v>400</v>
      </c>
      <c r="C345" s="57" t="s">
        <v>389</v>
      </c>
      <c r="D345">
        <v>101</v>
      </c>
      <c r="E345" s="171">
        <v>2009</v>
      </c>
      <c r="F345">
        <v>223</v>
      </c>
      <c r="G345" s="144">
        <v>10.48999875</v>
      </c>
      <c r="H345" s="144">
        <v>5.9048335500000002</v>
      </c>
      <c r="I345" s="144"/>
      <c r="J345" s="144"/>
      <c r="K345" s="144">
        <v>24.989169974999999</v>
      </c>
      <c r="L345" s="144">
        <v>9.1059472350000004</v>
      </c>
      <c r="M345" s="144"/>
      <c r="N345" s="83"/>
      <c r="O345" s="83"/>
      <c r="P345" s="83"/>
      <c r="Q345" s="230">
        <f t="shared" si="287"/>
        <v>50.489949510000002</v>
      </c>
      <c r="R345" s="52">
        <f t="shared" si="239"/>
        <v>0.65980687136242699</v>
      </c>
      <c r="S345" s="52">
        <f t="shared" si="240"/>
        <v>1.443058979336757</v>
      </c>
      <c r="T345" s="52">
        <f t="shared" si="241"/>
        <v>1.3650195727973506</v>
      </c>
      <c r="U345" s="52">
        <f t="shared" si="242"/>
        <v>0.15180250569139458</v>
      </c>
      <c r="V345" s="52">
        <f t="shared" si="243"/>
        <v>1.4372760756094087</v>
      </c>
      <c r="W345" s="52">
        <f t="shared" si="244"/>
        <v>16.844408110519222</v>
      </c>
      <c r="X345" s="52">
        <f t="shared" si="245"/>
        <v>106.50356998023665</v>
      </c>
      <c r="Y345" s="52">
        <f t="shared" si="246"/>
        <v>1.0238811577700466</v>
      </c>
      <c r="Z345" s="52">
        <f t="shared" si="247"/>
        <v>1.0249493355048911</v>
      </c>
      <c r="AA345" s="52">
        <f t="shared" si="248"/>
        <v>1.022973023528579</v>
      </c>
      <c r="AB345" s="52">
        <f t="shared" si="249"/>
        <v>1.0212580840358618</v>
      </c>
      <c r="AC345" s="52">
        <f t="shared" si="250"/>
        <v>0.55954032898477335</v>
      </c>
      <c r="AD345" s="52">
        <f t="shared" si="251"/>
        <v>0.56252328863439971</v>
      </c>
      <c r="AE345" s="52">
        <f t="shared" si="252"/>
        <v>0.52672400061288949</v>
      </c>
      <c r="AF345" s="52">
        <f t="shared" si="253"/>
        <v>0.37553079497523945</v>
      </c>
      <c r="AG345" s="52">
        <f t="shared" si="254"/>
        <v>0.35999999999999993</v>
      </c>
      <c r="AH345" s="52">
        <f t="shared" si="255"/>
        <v>0.36776539748761972</v>
      </c>
      <c r="AI345" s="64" t="s">
        <v>152</v>
      </c>
      <c r="AL345" s="45">
        <f t="shared" si="256"/>
        <v>223</v>
      </c>
      <c r="AM345" s="65"/>
      <c r="AN345" s="145" t="e">
        <f>#REF!</f>
        <v>#REF!</v>
      </c>
      <c r="AO345" s="149"/>
      <c r="AP345" s="183"/>
      <c r="AQ345" s="149"/>
      <c r="AR345" s="147">
        <f t="shared" si="257"/>
        <v>1</v>
      </c>
      <c r="AS345">
        <v>4</v>
      </c>
      <c r="AT345">
        <v>3</v>
      </c>
      <c r="AU345">
        <v>3</v>
      </c>
      <c r="AV345">
        <v>0</v>
      </c>
      <c r="AW345">
        <v>4</v>
      </c>
      <c r="AX345">
        <v>4</v>
      </c>
      <c r="AY345" s="229"/>
      <c r="AZ345" s="229"/>
      <c r="BA345" s="229"/>
      <c r="BC345">
        <v>15</v>
      </c>
      <c r="BD345">
        <v>6</v>
      </c>
      <c r="BE345">
        <v>0</v>
      </c>
      <c r="BF345" s="57">
        <v>2</v>
      </c>
      <c r="BG345" s="57">
        <v>2</v>
      </c>
      <c r="BH345" s="57">
        <v>3</v>
      </c>
      <c r="BI345" s="57">
        <v>11.3</v>
      </c>
      <c r="BJ345" s="189">
        <f t="shared" si="281"/>
        <v>101</v>
      </c>
      <c r="BK345" s="173">
        <f t="shared" si="282"/>
        <v>223</v>
      </c>
      <c r="BL345" s="173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104"/>
      <c r="CB345" s="103"/>
      <c r="CC345" s="103"/>
      <c r="CD345" s="103"/>
      <c r="CE345" s="103"/>
      <c r="CF345" s="103"/>
      <c r="CG345" s="103"/>
      <c r="CH345" s="103"/>
      <c r="CI345" s="103"/>
      <c r="CJ345" s="103"/>
      <c r="CK345" s="103"/>
      <c r="CL345" s="103"/>
      <c r="CP345" s="93"/>
      <c r="CQ345" s="93"/>
      <c r="CV345" s="93"/>
      <c r="DA345" s="93"/>
      <c r="DF345" s="131"/>
      <c r="DG345" s="254">
        <f t="shared" si="258"/>
        <v>400</v>
      </c>
      <c r="DH345" s="254" t="str">
        <f t="shared" si="259"/>
        <v>Burn</v>
      </c>
      <c r="DI345" s="254">
        <f t="shared" si="260"/>
        <v>101</v>
      </c>
      <c r="DJ345" s="254">
        <f t="shared" si="261"/>
        <v>223</v>
      </c>
      <c r="DK345" s="121">
        <f t="shared" si="262"/>
        <v>28.86117958673514</v>
      </c>
      <c r="DL345" s="121">
        <f t="shared" si="263"/>
        <v>23.093240497684945</v>
      </c>
      <c r="DM345" s="121">
        <f t="shared" si="264"/>
        <v>75.076076503854281</v>
      </c>
      <c r="DN345" s="121">
        <f t="shared" si="265"/>
        <v>0.80488958536399191</v>
      </c>
      <c r="DO345" s="121">
        <f t="shared" si="266"/>
        <v>3.0677468316055667</v>
      </c>
      <c r="DP345" s="121">
        <f t="shared" si="267"/>
        <v>0</v>
      </c>
      <c r="DQ345" s="121">
        <f t="shared" si="268"/>
        <v>0</v>
      </c>
      <c r="DR345" s="121">
        <f t="shared" si="269"/>
        <v>0</v>
      </c>
      <c r="DS345" s="121">
        <f t="shared" si="270"/>
        <v>0</v>
      </c>
      <c r="DT345" s="121">
        <f t="shared" si="271"/>
        <v>0</v>
      </c>
      <c r="DU345" s="121">
        <f t="shared" si="272"/>
        <v>0</v>
      </c>
      <c r="DV345" s="122">
        <f t="shared" si="273"/>
        <v>3.5</v>
      </c>
      <c r="DW345" s="157"/>
      <c r="DX345" s="157">
        <f t="shared" si="274"/>
        <v>400</v>
      </c>
      <c r="DY345" s="157">
        <f t="shared" ref="DY345:DY408" si="288">F346</f>
        <v>293</v>
      </c>
      <c r="DZ345" s="238" t="e">
        <f>#REF!</f>
        <v>#REF!</v>
      </c>
      <c r="EN345" s="50">
        <f t="shared" si="275"/>
        <v>0.2179801829268293</v>
      </c>
      <c r="EO345" s="50">
        <f t="shared" si="276"/>
        <v>1.6692073170731707</v>
      </c>
      <c r="EP345" s="55">
        <f t="shared" si="277"/>
        <v>0</v>
      </c>
      <c r="EQ345" s="50">
        <f>4.656*AR345*(((BL345/2.54)^2)+((BM345/2.54)^2)+((BN345/2.54)^2)+((BO345)/2.54^2)+((BP345/2.54)^2)+((BQ345/2.54)^2)+((BR345/2.54)^2)+((BS345/2.54)^2)+((BT345/2.54)^2)+((BU345/2.54)^2)+((BV345/2.54)^2)+((BW345/2.54)^2)+((BX345/2.54)^2)+((BY345/2.54)^2)+((BZ345/2.54)^2))/(BI345*3.28)</f>
        <v>0</v>
      </c>
      <c r="ER345" s="50">
        <f>3.492*AR345*((CA345/2.54)^2 + (CB345/2.54)^2 + (CC345/2.54)^2 + (CD345/2.54)^2 + (CE345/2.54)^2 + (CF345/2.54)^2 + (CG345/2.54)^2 +(CH345/2.54)^2 +(CI345/2.54)^2 + (CJ345/2.54)^2 +(CK345/2.54)^2 + (CL345/2.54)^2 +(CM345/2.54)^2 + (CN345/2.54)^2 + (CO345/2.54)^2)/(BI345*3.28)</f>
        <v>0</v>
      </c>
      <c r="ES345" s="50">
        <f t="shared" ref="ES345:ES409" si="289">4.074*AR345*((CQ345/2.54)^2 + (CR345/2.54)^2 + (CS345/2.54)^2 + (CT345/2.54)^2 + (CU345/2.54)^2)/(BI345*3.28)</f>
        <v>0</v>
      </c>
      <c r="ET345" s="50">
        <f t="shared" ref="ET345:ET409" si="290">4.074*AR345*((CV345/2.54)^2 + (CW345/2.54)^2 + (CX345/2.54)^2 + (CY345/2.54)^2 + (CZ345/2.54)^2)/(BI345*3.28)</f>
        <v>0</v>
      </c>
      <c r="EU345" s="50">
        <f t="shared" ref="EU345:EU409" si="291">4.074*AR345*((DA345/2.54)^2 + (DB345/2.54)^2 + (DC345/2.54)^2 + (DD345/2.54)^2 + (DE345/2.54)^2)/(BI345*3.28)</f>
        <v>0</v>
      </c>
      <c r="EV345" s="56">
        <f t="shared" si="278"/>
        <v>1.8871875</v>
      </c>
      <c r="EW345" s="56">
        <f t="shared" si="279"/>
        <v>0</v>
      </c>
      <c r="EX345" s="56">
        <f t="shared" si="283"/>
        <v>12.987530814030814</v>
      </c>
      <c r="EY345" s="56">
        <f t="shared" si="284"/>
        <v>10.391958223958225</v>
      </c>
      <c r="EZ345" s="56">
        <f t="shared" si="280"/>
        <v>1.8871875</v>
      </c>
      <c r="FA345" s="56"/>
      <c r="FB345" s="56"/>
      <c r="FC345" s="56"/>
      <c r="FD345" s="54"/>
    </row>
    <row r="346" spans="1:160" ht="18" customHeight="1">
      <c r="A346" s="6"/>
      <c r="B346">
        <v>400</v>
      </c>
      <c r="C346" s="57" t="s">
        <v>389</v>
      </c>
      <c r="D346">
        <v>101</v>
      </c>
      <c r="E346" s="171">
        <v>2009</v>
      </c>
      <c r="F346">
        <v>293</v>
      </c>
      <c r="G346" s="144">
        <v>10.48999875</v>
      </c>
      <c r="H346" s="144">
        <v>5.9048335500000002</v>
      </c>
      <c r="I346" s="144"/>
      <c r="J346" s="144"/>
      <c r="K346" s="144">
        <v>24.989169974999999</v>
      </c>
      <c r="L346" s="144">
        <v>9.1059472350000004</v>
      </c>
      <c r="M346" s="144"/>
      <c r="N346" s="83"/>
      <c r="O346" s="83"/>
      <c r="P346" s="83"/>
      <c r="Q346" s="230">
        <f t="shared" si="287"/>
        <v>50.489949510000002</v>
      </c>
      <c r="R346" s="52">
        <f t="shared" ref="R346:R409" si="292">((G346/$Q346)*$G$5) + ((H346/$Q346)*$H$5) + (( I346/$Q346)*$I$5) + ((J346/$Q346)*$J$5) + ((K346/$Q346)*$K$5) + ((L346/$Q346)*$L$5) + ((M346/$Q346)*$M$5) + ((N346/$Q346)*$N$5) + ((O346/$Q346)*$O$5) + ((P346/$Q346)*$P$5)</f>
        <v>0.65980687136242699</v>
      </c>
      <c r="S346" s="52">
        <f t="shared" ref="S346:S409" si="293">((G346/$Q346)*$G$6) + ((H346/$Q346)*$H$6) + (( I346/$Q346)*$I$6) + ((J346/$Q346)*$J$6) + ((K346/$Q346)*$K$6) + ((L346/$Q346)*$L$6) + ((M346/$Q346)*$M$6) + ((N346/$Q346)*$N$6) + ((O346/$Q346)*$O$6) + ((P346/$Q346)*$P$6)</f>
        <v>1.443058979336757</v>
      </c>
      <c r="T346" s="52">
        <f t="shared" ref="T346:T409" si="294">((G346/$Q346)*$G$7) + ((H346/$Q346)*$H$7) + (( I346/$Q346)*$I$7) + ((J346/$Q346)*$J$7) + ((K346/$Q346)*$K$7) + ((L346/$Q346)*$L$7) + ((M346/$Q346)*$M$7) + ((N346/$Q346)*$N$7) + ((O346/$Q346)*$O$7) + ((P346/$Q346)*$P$7)</f>
        <v>1.3650195727973506</v>
      </c>
      <c r="U346" s="52">
        <f t="shared" ref="U346:U409" si="295">((G346/$Q346)*$G$8) + ((H346/$Q346)*$H$8) + (( I346/$Q346)*$I$8) + ((J346/$Q346)*$J$8) + ((K346/$Q346)*$K$8) + ((L346/$Q346)*$L$8) + ((M346/$Q346)*$M$8) + ((N346/$Q346)*$N$8) + ((O346/$Q346)*$O$8) + ((P346/$Q346)*$P$8)</f>
        <v>0.15180250569139458</v>
      </c>
      <c r="V346" s="52">
        <f t="shared" ref="V346:V409" si="296">((G346/$Q346)*$G$9) + ((H346/$Q346)*$H$9) + (( I346/$Q346)*$I$9) + ((J346/$Q346)*$J$9) + ((K346/$Q346)*$K$9) + ((L346/$Q346)*$L$9) + ((M346/$Q346)*$M$9) + ((N346/$Q346)*$N$9) + ((O346/$Q346)*$O$9) + ((P346/$Q346)*$P$9)</f>
        <v>1.4372760756094087</v>
      </c>
      <c r="W346" s="52">
        <f t="shared" ref="W346:W409" si="297">((G346/$Q346)*$G$10) + ((H346/$Q346)*$H$10) + (( I346/$Q346)*$I$10) + ((J346/$Q346)*$J$10) + ((K346/$Q346)*$K$10) + ((L346/$Q346)*$L$10) + ((M346/$Q346)*$M$10) + ((N346/$Q346)*$N$10) + ((O346/$Q346)*$O$10) + ((P346/$Q346)*$P$10)</f>
        <v>16.844408110519222</v>
      </c>
      <c r="X346" s="52">
        <f t="shared" ref="X346:X409" si="298">((G346/$Q346)*$G$11) + ((H346/$Q346)*$H$11) + (( I346/$Q346)*$I$11) + ((J346/$Q346)*$J$11) + ((K346/$Q346)*$K$11) + ((L346/$Q346)*$L$11) + ((M346/$Q346)*$M$11) + ((N346/$Q346)*$N$11) + ((O346/$Q346)*$O$11) + ((P346/$Q346)*$P$11)</f>
        <v>106.50356998023665</v>
      </c>
      <c r="Y346" s="52">
        <f t="shared" ref="Y346:Y409" si="299">((G346/$Q346)*$G$12) + ((H346/$Q346)*$H$12) + (( I346/$Q346)*$I$12) + ((J346/$Q346)*$J$12) + ((K346/$Q346)*$K$12) + ((L346/$Q346)*$L$12) + ((M346/$Q346)*$M$12) + ((N346/$Q346)*$N$12) + ((O346/$Q346)*$O$12) + ((P346/$Q346)*$P$12)</f>
        <v>1.0238811577700466</v>
      </c>
      <c r="Z346" s="52">
        <f t="shared" ref="Z346:Z409" si="300">((G346/$Q346)*$G$13) + ((H346/$Q346)*$H$13) + (( I346/$Q346)*$I$13) + ((J346/$Q346)*$J$13) + ((K346/$Q346)*$K$13) + ((L346/$Q346)*$L$13) + ((M346/$Q346)*$M$13) + ((N346/$Q346)*$N$13) + ((O346/$Q346)*$O$13) + ((P346/$Q346)*$P$13)</f>
        <v>1.0249493355048911</v>
      </c>
      <c r="AA346" s="52">
        <f t="shared" ref="AA346:AA409" si="301">((G346/$Q346)*$G$14) + ((H346/$Q346)*$H$14) + (( I346/$Q346)*$I$14) + ((J346/$Q346)*$J$14) + ((K346/$Q346)*$K$14) + ((L346/$Q346)*$L$14) + ((M346/$Q346)*$M$14) + ((N346/$Q346)*$N$14) + ((O346/$Q346)*$O$14) + ((P346/$Q346)*$P$14)</f>
        <v>1.022973023528579</v>
      </c>
      <c r="AB346" s="52">
        <f t="shared" ref="AB346:AB409" si="302">((G346/$Q346)*$G$15) + ((H346/$Q346)*$H$15) + (( I346/$Q346)*$I$15) + ((J346/$Q346)*$J$15) + ((K346/$Q346)*$K$15) + ((L346/$Q346)*$L$15) + ((M346/$Q346)*$M$15) + ((N346/$Q346)*$N$15) + ((O346/$Q346)*$O$15) + ((P346/$Q346)*$P$15)</f>
        <v>1.0212580840358618</v>
      </c>
      <c r="AC346" s="52">
        <f t="shared" ref="AC346:AC409" si="303">((G346/$Q346)*$G$16) + ((H346/$Q346)*$H$16) + (( I346/$Q346)*$I$16) + ((J346/$Q346)*$J$16) + ((K346/$Q346)*$K$16) + ((L346/$Q346)*$L$16) + ((M346/$Q346)*$M$16) + ((N346/$Q346)*$N$16) + ((O346/$Q346)*$O$16) + ((P346/$Q346)*$P$16)</f>
        <v>0.55954032898477335</v>
      </c>
      <c r="AD346" s="52">
        <f t="shared" ref="AD346:AD409" si="304">((G346/$Q346)*$G$17) + ((H346/$Q346)*$H$17) + (( I346/$Q346)*$I$17) + ((J346/$Q346)*$J$17) + ((K346/$Q346)*$K$17) + ((L346/$Q346)*$L$17) + ((M346/$Q346)*$M$17) + ((N346/$Q346)*$N$17) + ((O346/$Q346)*$O$17) + ((P346/$Q346)*$P$17)</f>
        <v>0.56252328863439971</v>
      </c>
      <c r="AE346" s="52">
        <f t="shared" ref="AE346:AE409" si="305">((G346/$Q346)*$G$18) + ((H346/$Q346)*$H$18) + (( I346/$Q346)*$I$18) + ((J346/$Q346)*$J$18) + ((K346/$Q346)*$K$18) + ((L346/$Q346)*$L$18) + ((M346/$Q346)*$M$18) + ((N346/$Q346)*$N$18) + ((O346/$Q346)*$O$18) + ((P346/$Q346)*$P$18)</f>
        <v>0.52672400061288949</v>
      </c>
      <c r="AF346" s="52">
        <f t="shared" ref="AF346:AF409" si="306">((G346/$Q346)*$G$19) + ((H346/$Q346)*$H$19) + (( I346/$Q346)*$I$19) + ((J346/$Q346)*$J$19) + ((K346/$Q346)*$K$19) + ((L346/$Q346)*$L$19) + ((M346/$Q346)*$M$19) + ((N346/$Q346)*$N$19) + ((O346/$Q346)*$O$19) + ((P346/$Q346)*$P$19)</f>
        <v>0.37553079497523945</v>
      </c>
      <c r="AG346" s="52">
        <f t="shared" ref="AG346:AG409" si="307">((G346/$Q346)*$G$20) + ((H346/$Q346)*$H$20) + (( I346/$Q346)*$I$20) + ((J346/$Q346)*$J$20) + ((K346/$Q346)*$K$20) + ((L346/$Q346)*$L$20) + ((M346/$Q346)*$M$20) + ((N346/$Q346)*$N$20) + ((O346/$Q346)*$O$20) + ((P346/$Q346)*$P$20)</f>
        <v>0.35999999999999993</v>
      </c>
      <c r="AH346" s="52">
        <f t="shared" ref="AH346:AH409" si="308">(AF346+AG346)/2</f>
        <v>0.36776539748761972</v>
      </c>
      <c r="AI346" s="64" t="s">
        <v>152</v>
      </c>
      <c r="AL346" s="45">
        <f t="shared" ref="AL346:AL409" si="309">F346</f>
        <v>293</v>
      </c>
      <c r="AM346" s="65"/>
      <c r="AN346" s="145" t="e">
        <f>#REF!</f>
        <v>#REF!</v>
      </c>
      <c r="AO346" s="149"/>
      <c r="AP346" s="183"/>
      <c r="AQ346" s="149"/>
      <c r="AR346" s="147">
        <f t="shared" ref="AR346:AR409" si="310">(1+(AQ346/100)^2)^0.5</f>
        <v>1</v>
      </c>
      <c r="AS346">
        <v>0</v>
      </c>
      <c r="AT346">
        <v>3</v>
      </c>
      <c r="AU346">
        <v>3</v>
      </c>
      <c r="AV346">
        <v>0</v>
      </c>
      <c r="AW346">
        <v>3</v>
      </c>
      <c r="AX346">
        <v>3</v>
      </c>
      <c r="AY346" s="229"/>
      <c r="AZ346" s="229"/>
      <c r="BA346" s="229"/>
      <c r="BC346">
        <v>2</v>
      </c>
      <c r="BD346">
        <v>0</v>
      </c>
      <c r="BE346">
        <v>0</v>
      </c>
      <c r="BF346" s="57">
        <v>2</v>
      </c>
      <c r="BG346" s="57">
        <v>2</v>
      </c>
      <c r="BH346" s="57">
        <v>3</v>
      </c>
      <c r="BI346" s="57">
        <v>11.3</v>
      </c>
      <c r="BJ346" s="189">
        <f t="shared" si="281"/>
        <v>101</v>
      </c>
      <c r="BK346" s="173">
        <f t="shared" si="282"/>
        <v>293</v>
      </c>
      <c r="BL346" s="173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104"/>
      <c r="CB346" s="103"/>
      <c r="CC346" s="103"/>
      <c r="CD346" s="103"/>
      <c r="CE346" s="103"/>
      <c r="CF346" s="103"/>
      <c r="CG346" s="103"/>
      <c r="CH346" s="103"/>
      <c r="CI346" s="103"/>
      <c r="CJ346" s="103"/>
      <c r="CK346" s="103"/>
      <c r="CL346" s="103"/>
      <c r="CP346" s="93"/>
      <c r="CQ346" s="93"/>
      <c r="CV346" s="93"/>
      <c r="DA346" s="93"/>
      <c r="DF346" s="131"/>
      <c r="DG346" s="254">
        <f t="shared" ref="DG346:DG409" si="311">B346</f>
        <v>400</v>
      </c>
      <c r="DH346" s="254" t="str">
        <f t="shared" ref="DH346:DH409" si="312">C346</f>
        <v>Burn</v>
      </c>
      <c r="DI346" s="254">
        <f t="shared" ref="DI346:DI409" si="313">D346</f>
        <v>101</v>
      </c>
      <c r="DJ346" s="254">
        <f t="shared" ref="DJ346:DJ409" si="314">F346</f>
        <v>293</v>
      </c>
      <c r="DK346" s="121">
        <f t="shared" ref="DK346:DK409" si="315">(((AS346*$S346) + (AV346*$S346)+(AY346*$S346))/2)*10</f>
        <v>0</v>
      </c>
      <c r="DL346" s="121">
        <f t="shared" ref="DL346:DL409" si="316">((($AT346*$R346) +($AW346*$R346)+($AZ346*$R346))/2)*10</f>
        <v>19.794206140872809</v>
      </c>
      <c r="DM346" s="121">
        <f t="shared" ref="DM346:DM409" si="317">((((AS346+AV346+AY346)*T346) +((AT346+AW346+AZ346)*T346))/2)*10</f>
        <v>40.950587183920518</v>
      </c>
      <c r="DN346" s="121">
        <f t="shared" ref="DN346:DN409" si="318">(10*(0.1234*U346*Y346*AC346*BC346))/BF346</f>
        <v>0.10731861138186558</v>
      </c>
      <c r="DO346" s="121">
        <f t="shared" ref="DO346:DO409" si="319">(10*(0.1234*V346*Z346*AD346*BD346))/BG346</f>
        <v>0</v>
      </c>
      <c r="DP346" s="121">
        <f t="shared" ref="DP346:DP409" si="320">(10*(0.1234*W346*AA346*AE346*BE346))/BH346</f>
        <v>0</v>
      </c>
      <c r="DQ346" s="121">
        <f t="shared" ref="DQ346:DQ409" si="321">(10*0.1234*AB346*AF346)*((BL346^2)+(BM346^2)+(BN346^2)+(BO346^2)+(BP346^2)+(BQ346^2)+(BR346^2)+(BS346^2)+(BT346^2)+(BU346^2)+(BV346^2)+(BW346^2)+(BX346^2)+(BY346^2)+(BZ346^2))/$BI346</f>
        <v>0</v>
      </c>
      <c r="DR346" s="121">
        <f t="shared" ref="DR346:DR409" si="322">(10*0.1234*AB346*AG346*(CA346^2 + CB346^2 + CC346^2 + CD346^2 + CE346^2 + CF346^2 + CG346^2 +CH346^2 +CI346^2 + CJ346^2 +CK346^2 + CL346^2 +CM346^2 + CN346^2 + CO346^2))/$BI346</f>
        <v>0</v>
      </c>
      <c r="DS346" s="121">
        <f t="shared" ref="DS346:DS409" si="323">(10*0.1234*AB346*AH346)*((CQ346^2)+(CR346^2)+(CS346^2)+(CT346^2)+(CU346^2))/$BI346</f>
        <v>0</v>
      </c>
      <c r="DT346" s="121">
        <f t="shared" ref="DT346:DT409" si="324">(10*0.1234*AB346*AH346)*((CV346^2)+(CW346^2)+(CX346^2)+(CY346^2)+(CZ346^2))/$BI346</f>
        <v>0</v>
      </c>
      <c r="DU346" s="121">
        <f t="shared" ref="DU346:DU409" si="325">(10*0.1234*AB346*AH346)*((DA346^2)+(DB346^2)+(DC346^2)+(DD346^2)+(DE346^2))/$BI346</f>
        <v>0</v>
      </c>
      <c r="DV346" s="122">
        <f t="shared" ref="DV346:DV409" si="326">AVERAGE(AU346,AX346)</f>
        <v>3</v>
      </c>
      <c r="DW346" s="157"/>
      <c r="DX346" s="157">
        <f t="shared" ref="DX346:DX409" si="327">B347</f>
        <v>400</v>
      </c>
      <c r="DY346" s="157">
        <f t="shared" si="288"/>
        <v>266</v>
      </c>
      <c r="DZ346" s="238" t="e">
        <f>#REF!</f>
        <v>#REF!</v>
      </c>
      <c r="EN346" s="50">
        <f t="shared" ref="EN346:EN399" si="328">(0.09533*BC346*AR346)/(BF346*3.28)</f>
        <v>2.9064024390243904E-2</v>
      </c>
      <c r="EO346" s="50">
        <f t="shared" ref="EO346:EO399" si="329">(1.825*BD346*AR346)/(BG346*3.28)</f>
        <v>0</v>
      </c>
      <c r="EP346" s="55">
        <f t="shared" ref="EP346:EP399" si="330">(14.52*BE346*AR346)/(BH346*3.28)</f>
        <v>0</v>
      </c>
      <c r="EQ346" s="50">
        <f>4.656*AR346*(((BL346/2.54)^2)+((BM346/2.54)^2)+((BN346/2.54)^2)+((BO346)/2.54^2)+((BP346/2.54)^2)+((BQ346/2.54)^2)+((BR346/2.54)^2)+((BS346/2.54)^2)+((BT346/2.54)^2)+((BU346/2.54)^2)+((BV346/2.54)^2)+((BW346/2.54)^2)+((BX346/2.54)^2)+((BY346/2.54)^2)+((BZ346/2.54)^2))/(BI346*3.28)</f>
        <v>0</v>
      </c>
      <c r="ER346" s="50">
        <f>3.492*AR346*((CA346/2.54)^2 + (CB346/2.54)^2 + (CC346/2.54)^2 + (CD346/2.54)^2 + (CE346/2.54)^2 + (CF346/2.54)^2 + (CG346/2.54)^2 +(CH346/2.54)^2 +(CI346/2.54)^2 + (CJ346/2.54)^2 +(CK346/2.54)^2 + (CL346/2.54)^2 +(CM346/2.54)^2 + (CN346/2.54)^2 + (CO346/2.54)^2)/(BI346*3.28)</f>
        <v>0</v>
      </c>
      <c r="ES346" s="50">
        <f t="shared" si="289"/>
        <v>0</v>
      </c>
      <c r="ET346" s="50">
        <f t="shared" si="290"/>
        <v>0</v>
      </c>
      <c r="EU346" s="50">
        <f t="shared" si="291"/>
        <v>0</v>
      </c>
      <c r="EV346" s="56">
        <f t="shared" ref="EV346:EV399" si="331">EN346+EO346+EP346</f>
        <v>2.9064024390243904E-2</v>
      </c>
      <c r="EW346" s="56">
        <f t="shared" ref="EW346:EW399" si="332">EQ346+ER346</f>
        <v>0</v>
      </c>
      <c r="EX346" s="56">
        <f t="shared" si="283"/>
        <v>0</v>
      </c>
      <c r="EY346" s="56">
        <f t="shared" si="284"/>
        <v>8.9073927633927639</v>
      </c>
      <c r="EZ346" s="56">
        <f t="shared" ref="EZ346:EZ399" si="333">EV346+EW346</f>
        <v>2.9064024390243904E-2</v>
      </c>
      <c r="FA346" s="56"/>
      <c r="FB346" s="56"/>
      <c r="FC346" s="56"/>
      <c r="FD346" s="54"/>
    </row>
    <row r="347" spans="1:160" ht="18" customHeight="1">
      <c r="A347" s="6"/>
      <c r="B347">
        <v>400</v>
      </c>
      <c r="C347" s="57" t="s">
        <v>389</v>
      </c>
      <c r="D347">
        <v>102</v>
      </c>
      <c r="E347" s="171">
        <v>2009</v>
      </c>
      <c r="F347">
        <v>266</v>
      </c>
      <c r="G347" s="144">
        <v>18.453346064999998</v>
      </c>
      <c r="H347" s="144"/>
      <c r="I347" s="144"/>
      <c r="J347" s="144">
        <v>0.3739289400000001</v>
      </c>
      <c r="K347" s="144"/>
      <c r="L347" s="144">
        <v>19.334289975000004</v>
      </c>
      <c r="M347" s="144"/>
      <c r="N347" s="83"/>
      <c r="O347" s="83"/>
      <c r="P347" s="83"/>
      <c r="Q347" s="230">
        <f t="shared" si="287"/>
        <v>38.161564980000001</v>
      </c>
      <c r="R347" s="52">
        <f t="shared" si="292"/>
        <v>0.9484546643561157</v>
      </c>
      <c r="S347" s="52">
        <f t="shared" si="293"/>
        <v>1.4159826158139648</v>
      </c>
      <c r="T347" s="52">
        <f t="shared" si="294"/>
        <v>1.4279070334254671</v>
      </c>
      <c r="U347" s="52">
        <f t="shared" si="295"/>
        <v>7.0259082873178322E-2</v>
      </c>
      <c r="V347" s="52">
        <f t="shared" si="296"/>
        <v>1.3467039507128202</v>
      </c>
      <c r="W347" s="52">
        <f t="shared" si="297"/>
        <v>12.547775218312076</v>
      </c>
      <c r="X347" s="52">
        <f t="shared" si="298"/>
        <v>118.61612019358409</v>
      </c>
      <c r="Y347" s="52">
        <f t="shared" si="299"/>
        <v>1.0300979857456569</v>
      </c>
      <c r="Z347" s="52">
        <f t="shared" si="300"/>
        <v>1.0201959714913138</v>
      </c>
      <c r="AA347" s="52">
        <f t="shared" si="301"/>
        <v>1.0251644158003814</v>
      </c>
      <c r="AB347" s="52">
        <f t="shared" si="302"/>
        <v>1.0253952616554878</v>
      </c>
      <c r="AC347" s="52">
        <f t="shared" si="303"/>
        <v>0.56605292485701408</v>
      </c>
      <c r="AD347" s="52">
        <f t="shared" si="304"/>
        <v>0.5759549391113572</v>
      </c>
      <c r="AE347" s="52">
        <f t="shared" si="305"/>
        <v>0.57964293138116474</v>
      </c>
      <c r="AF347" s="52">
        <f t="shared" si="306"/>
        <v>0.33627713336639997</v>
      </c>
      <c r="AG347" s="52">
        <f t="shared" si="307"/>
        <v>0.36</v>
      </c>
      <c r="AH347" s="52">
        <f t="shared" si="308"/>
        <v>0.34813856668319998</v>
      </c>
      <c r="AI347" s="64" t="s">
        <v>152</v>
      </c>
      <c r="AL347" s="45">
        <f t="shared" si="309"/>
        <v>266</v>
      </c>
      <c r="AM347" s="65"/>
      <c r="AN347" s="145" t="e">
        <f>#REF!</f>
        <v>#REF!</v>
      </c>
      <c r="AO347" s="149"/>
      <c r="AP347" s="183"/>
      <c r="AQ347" s="149"/>
      <c r="AR347" s="147">
        <f t="shared" si="310"/>
        <v>1</v>
      </c>
      <c r="AS347">
        <v>0</v>
      </c>
      <c r="AT347">
        <v>4</v>
      </c>
      <c r="AU347">
        <v>4</v>
      </c>
      <c r="AV347">
        <v>0</v>
      </c>
      <c r="AW347">
        <v>1</v>
      </c>
      <c r="AX347">
        <v>1</v>
      </c>
      <c r="AY347" s="229"/>
      <c r="AZ347" s="229"/>
      <c r="BA347" s="229"/>
      <c r="BC347">
        <v>41</v>
      </c>
      <c r="BD347">
        <v>4</v>
      </c>
      <c r="BE347">
        <v>0</v>
      </c>
      <c r="BF347" s="57">
        <v>2</v>
      </c>
      <c r="BG347" s="57">
        <v>2</v>
      </c>
      <c r="BH347" s="57">
        <v>3</v>
      </c>
      <c r="BI347" s="57">
        <v>11.3</v>
      </c>
      <c r="BJ347" s="189">
        <f t="shared" si="281"/>
        <v>102</v>
      </c>
      <c r="BK347" s="173">
        <f t="shared" si="282"/>
        <v>266</v>
      </c>
      <c r="BL347" s="173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104"/>
      <c r="CB347" s="103"/>
      <c r="CC347" s="103"/>
      <c r="CD347" s="103"/>
      <c r="CE347" s="103"/>
      <c r="CF347" s="103"/>
      <c r="CG347" s="103"/>
      <c r="CH347" s="103"/>
      <c r="CI347" s="103"/>
      <c r="CJ347" s="103"/>
      <c r="CK347" s="103"/>
      <c r="CL347" s="103"/>
      <c r="CP347" s="93"/>
      <c r="CQ347" s="93"/>
      <c r="CV347" s="93"/>
      <c r="DA347" s="93"/>
      <c r="DF347" s="131"/>
      <c r="DG347" s="254">
        <f t="shared" si="311"/>
        <v>400</v>
      </c>
      <c r="DH347" s="254" t="str">
        <f t="shared" si="312"/>
        <v>Burn</v>
      </c>
      <c r="DI347" s="254">
        <f t="shared" si="313"/>
        <v>102</v>
      </c>
      <c r="DJ347" s="254">
        <f t="shared" si="314"/>
        <v>266</v>
      </c>
      <c r="DK347" s="121">
        <f t="shared" si="315"/>
        <v>0</v>
      </c>
      <c r="DL347" s="121">
        <f t="shared" si="316"/>
        <v>23.711366608902892</v>
      </c>
      <c r="DM347" s="121">
        <f t="shared" si="317"/>
        <v>35.69767583563668</v>
      </c>
      <c r="DN347" s="121">
        <f t="shared" si="318"/>
        <v>1.0363514846988242</v>
      </c>
      <c r="DO347" s="121">
        <f t="shared" si="319"/>
        <v>1.9529422485778882</v>
      </c>
      <c r="DP347" s="121">
        <f t="shared" si="320"/>
        <v>0</v>
      </c>
      <c r="DQ347" s="121">
        <f t="shared" si="321"/>
        <v>0</v>
      </c>
      <c r="DR347" s="121">
        <f t="shared" si="322"/>
        <v>0</v>
      </c>
      <c r="DS347" s="121">
        <f t="shared" si="323"/>
        <v>0</v>
      </c>
      <c r="DT347" s="121">
        <f t="shared" si="324"/>
        <v>0</v>
      </c>
      <c r="DU347" s="121">
        <f t="shared" si="325"/>
        <v>0</v>
      </c>
      <c r="DV347" s="122">
        <f t="shared" si="326"/>
        <v>2.5</v>
      </c>
      <c r="DW347" s="157"/>
      <c r="DX347" s="157">
        <f t="shared" si="327"/>
        <v>400</v>
      </c>
      <c r="DY347" s="157">
        <f t="shared" si="288"/>
        <v>340</v>
      </c>
      <c r="DZ347" s="238" t="e">
        <f>#REF!</f>
        <v>#REF!</v>
      </c>
      <c r="EN347" s="50">
        <f t="shared" si="328"/>
        <v>0.59581249999999997</v>
      </c>
      <c r="EO347" s="50">
        <f t="shared" si="329"/>
        <v>1.1128048780487805</v>
      </c>
      <c r="EP347" s="55">
        <f t="shared" si="330"/>
        <v>0</v>
      </c>
      <c r="EQ347" s="50">
        <f>4.656*AR347*(((BL347/2.54)^2)+((BM347/2.54)^2)+((BN347/2.54)^2)+((BO347)/2.54^2)+((BP347/2.54)^2)+((BQ347/2.54)^2)+((BR347/2.54)^2)+((BS347/2.54)^2)+((BT347/2.54)^2)+((BU347/2.54)^2)+((BV347/2.54)^2)+((BW347/2.54)^2)+((BX347/2.54)^2)+((BY347/2.54)^2)+((BZ347/2.54)^2))/(BI347*3.28)</f>
        <v>0</v>
      </c>
      <c r="ER347" s="50">
        <f>3.492*AR347*((CA347/2.54)^2 + (CB347/2.54)^2 + (CC347/2.54)^2 + (CD347/2.54)^2 + (CE347/2.54)^2 + (CF347/2.54)^2 + (CG347/2.54)^2 +(CH347/2.54)^2 +(CI347/2.54)^2 + (CJ347/2.54)^2 +(CK347/2.54)^2 + (CL347/2.54)^2 +(CM347/2.54)^2 + (CN347/2.54)^2 + (CO347/2.54)^2)/(BI347*3.28)</f>
        <v>0</v>
      </c>
      <c r="ES347" s="50">
        <f t="shared" si="289"/>
        <v>0</v>
      </c>
      <c r="ET347" s="50">
        <f t="shared" si="290"/>
        <v>0</v>
      </c>
      <c r="EU347" s="50">
        <f t="shared" si="291"/>
        <v>0</v>
      </c>
      <c r="EV347" s="56">
        <f t="shared" si="331"/>
        <v>1.7086173780487806</v>
      </c>
      <c r="EW347" s="56">
        <f t="shared" si="332"/>
        <v>0</v>
      </c>
      <c r="EX347" s="56">
        <f t="shared" si="283"/>
        <v>0</v>
      </c>
      <c r="EY347" s="56">
        <f t="shared" si="284"/>
        <v>10.670114974006301</v>
      </c>
      <c r="EZ347" s="56">
        <f t="shared" si="333"/>
        <v>1.7086173780487806</v>
      </c>
      <c r="FA347" s="56"/>
      <c r="FB347" s="56"/>
      <c r="FC347" s="56"/>
      <c r="FD347" s="54"/>
    </row>
    <row r="348" spans="1:160" ht="18" customHeight="1">
      <c r="A348" s="6"/>
      <c r="B348">
        <v>400</v>
      </c>
      <c r="C348" s="57" t="s">
        <v>389</v>
      </c>
      <c r="D348">
        <v>102</v>
      </c>
      <c r="E348" s="171">
        <v>2009</v>
      </c>
      <c r="F348">
        <v>340</v>
      </c>
      <c r="G348" s="144">
        <v>18.453346064999998</v>
      </c>
      <c r="H348" s="144"/>
      <c r="I348" s="144"/>
      <c r="J348" s="144">
        <v>0.3739289400000001</v>
      </c>
      <c r="K348" s="144"/>
      <c r="L348" s="144">
        <v>19.334289975000004</v>
      </c>
      <c r="M348" s="144"/>
      <c r="N348" s="83"/>
      <c r="O348" s="83"/>
      <c r="P348" s="83"/>
      <c r="Q348" s="230">
        <f t="shared" si="287"/>
        <v>38.161564980000001</v>
      </c>
      <c r="R348" s="52">
        <f t="shared" si="292"/>
        <v>0.9484546643561157</v>
      </c>
      <c r="S348" s="52">
        <f t="shared" si="293"/>
        <v>1.4159826158139648</v>
      </c>
      <c r="T348" s="52">
        <f t="shared" si="294"/>
        <v>1.4279070334254671</v>
      </c>
      <c r="U348" s="52">
        <f t="shared" si="295"/>
        <v>7.0259082873178322E-2</v>
      </c>
      <c r="V348" s="52">
        <f t="shared" si="296"/>
        <v>1.3467039507128202</v>
      </c>
      <c r="W348" s="52">
        <f t="shared" si="297"/>
        <v>12.547775218312076</v>
      </c>
      <c r="X348" s="52">
        <f t="shared" si="298"/>
        <v>118.61612019358409</v>
      </c>
      <c r="Y348" s="52">
        <f t="shared" si="299"/>
        <v>1.0300979857456569</v>
      </c>
      <c r="Z348" s="52">
        <f t="shared" si="300"/>
        <v>1.0201959714913138</v>
      </c>
      <c r="AA348" s="52">
        <f t="shared" si="301"/>
        <v>1.0251644158003814</v>
      </c>
      <c r="AB348" s="52">
        <f t="shared" si="302"/>
        <v>1.0253952616554878</v>
      </c>
      <c r="AC348" s="52">
        <f t="shared" si="303"/>
        <v>0.56605292485701408</v>
      </c>
      <c r="AD348" s="52">
        <f t="shared" si="304"/>
        <v>0.5759549391113572</v>
      </c>
      <c r="AE348" s="52">
        <f t="shared" si="305"/>
        <v>0.57964293138116474</v>
      </c>
      <c r="AF348" s="52">
        <f t="shared" si="306"/>
        <v>0.33627713336639997</v>
      </c>
      <c r="AG348" s="52">
        <f t="shared" si="307"/>
        <v>0.36</v>
      </c>
      <c r="AH348" s="52">
        <f t="shared" si="308"/>
        <v>0.34813856668319998</v>
      </c>
      <c r="AI348" s="64" t="s">
        <v>152</v>
      </c>
      <c r="AL348" s="45">
        <f t="shared" si="309"/>
        <v>340</v>
      </c>
      <c r="AM348" s="65"/>
      <c r="AN348" s="145" t="e">
        <f>#REF!</f>
        <v>#REF!</v>
      </c>
      <c r="AO348" s="149"/>
      <c r="AP348" s="183"/>
      <c r="AQ348" s="149"/>
      <c r="AR348" s="147">
        <f t="shared" si="310"/>
        <v>1</v>
      </c>
      <c r="AS348">
        <v>0</v>
      </c>
      <c r="AT348">
        <v>1</v>
      </c>
      <c r="AU348">
        <v>12</v>
      </c>
      <c r="AV348">
        <v>0</v>
      </c>
      <c r="AW348">
        <v>4</v>
      </c>
      <c r="AX348">
        <v>4</v>
      </c>
      <c r="AY348" s="229"/>
      <c r="AZ348" s="229"/>
      <c r="BA348" s="229"/>
      <c r="BC348">
        <v>22</v>
      </c>
      <c r="BD348">
        <v>11</v>
      </c>
      <c r="BE348">
        <v>0</v>
      </c>
      <c r="BF348" s="57">
        <v>2</v>
      </c>
      <c r="BG348" s="57">
        <v>2</v>
      </c>
      <c r="BH348" s="57">
        <v>3</v>
      </c>
      <c r="BI348" s="57">
        <v>11.3</v>
      </c>
      <c r="BJ348" s="189">
        <f t="shared" si="281"/>
        <v>102</v>
      </c>
      <c r="BK348" s="173">
        <f t="shared" si="282"/>
        <v>340</v>
      </c>
      <c r="BL348" s="173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104">
        <v>8</v>
      </c>
      <c r="CB348" s="103"/>
      <c r="CC348" s="103"/>
      <c r="CD348" s="103"/>
      <c r="CE348" s="103"/>
      <c r="CF348" s="103"/>
      <c r="CG348" s="103"/>
      <c r="CH348" s="103"/>
      <c r="CI348" s="103"/>
      <c r="CJ348" s="103"/>
      <c r="CK348" s="103"/>
      <c r="CL348" s="103"/>
      <c r="CP348" s="93"/>
      <c r="CQ348" s="93"/>
      <c r="CV348" s="93"/>
      <c r="DA348" s="93"/>
      <c r="DF348" s="131"/>
      <c r="DG348" s="254">
        <f t="shared" si="311"/>
        <v>400</v>
      </c>
      <c r="DH348" s="254" t="str">
        <f t="shared" si="312"/>
        <v>Burn</v>
      </c>
      <c r="DI348" s="254">
        <f t="shared" si="313"/>
        <v>102</v>
      </c>
      <c r="DJ348" s="254">
        <f t="shared" si="314"/>
        <v>340</v>
      </c>
      <c r="DK348" s="121">
        <f t="shared" si="315"/>
        <v>0</v>
      </c>
      <c r="DL348" s="121">
        <f t="shared" si="316"/>
        <v>23.711366608902892</v>
      </c>
      <c r="DM348" s="121">
        <f t="shared" si="317"/>
        <v>35.69767583563668</v>
      </c>
      <c r="DN348" s="121">
        <f t="shared" si="318"/>
        <v>0.55609104057010084</v>
      </c>
      <c r="DO348" s="121">
        <f t="shared" si="319"/>
        <v>5.3705911835891929</v>
      </c>
      <c r="DP348" s="121">
        <f t="shared" si="320"/>
        <v>0</v>
      </c>
      <c r="DQ348" s="121">
        <f t="shared" si="321"/>
        <v>0</v>
      </c>
      <c r="DR348" s="121">
        <f t="shared" si="322"/>
        <v>2.5799452943735726</v>
      </c>
      <c r="DS348" s="121">
        <f t="shared" si="323"/>
        <v>0</v>
      </c>
      <c r="DT348" s="121">
        <f t="shared" si="324"/>
        <v>0</v>
      </c>
      <c r="DU348" s="121">
        <f t="shared" si="325"/>
        <v>0</v>
      </c>
      <c r="DV348" s="122">
        <f t="shared" si="326"/>
        <v>8</v>
      </c>
      <c r="DW348" s="157"/>
      <c r="DX348" s="157">
        <f t="shared" si="327"/>
        <v>400</v>
      </c>
      <c r="DY348" s="157">
        <f t="shared" si="288"/>
        <v>113</v>
      </c>
      <c r="DZ348" s="238" t="e">
        <f>#REF!</f>
        <v>#REF!</v>
      </c>
      <c r="EN348" s="50"/>
      <c r="EO348" s="50"/>
      <c r="EP348" s="55"/>
      <c r="EQ348" s="50"/>
      <c r="ER348" s="50"/>
      <c r="ES348" s="50">
        <f t="shared" si="289"/>
        <v>0</v>
      </c>
      <c r="ET348" s="50">
        <f t="shared" si="290"/>
        <v>0</v>
      </c>
      <c r="EU348" s="50">
        <f t="shared" si="291"/>
        <v>0</v>
      </c>
      <c r="EV348" s="56"/>
      <c r="EW348" s="56"/>
      <c r="EX348" s="56">
        <f t="shared" si="283"/>
        <v>0</v>
      </c>
      <c r="EY348" s="56">
        <f t="shared" si="284"/>
        <v>10.670114974006301</v>
      </c>
      <c r="EZ348" s="56"/>
      <c r="FA348" s="56"/>
      <c r="FB348" s="56"/>
      <c r="FC348" s="56"/>
      <c r="FD348" s="54"/>
    </row>
    <row r="349" spans="1:160" ht="18" customHeight="1">
      <c r="A349" s="6"/>
      <c r="B349">
        <v>400</v>
      </c>
      <c r="C349" s="57" t="s">
        <v>389</v>
      </c>
      <c r="D349">
        <v>103</v>
      </c>
      <c r="E349" s="171">
        <v>2009</v>
      </c>
      <c r="F349">
        <v>113</v>
      </c>
      <c r="G349" s="144">
        <v>7.0258153349999999</v>
      </c>
      <c r="H349" s="144">
        <v>3.1939272750000005</v>
      </c>
      <c r="I349" s="144"/>
      <c r="J349" s="144">
        <v>20.148828314999996</v>
      </c>
      <c r="K349" s="144"/>
      <c r="L349" s="144">
        <v>17.563802025000001</v>
      </c>
      <c r="M349" s="144"/>
      <c r="N349" s="83"/>
      <c r="O349" s="83"/>
      <c r="P349" s="83"/>
      <c r="Q349" s="230">
        <f t="shared" si="287"/>
        <v>47.932372950000001</v>
      </c>
      <c r="R349" s="52">
        <f t="shared" si="292"/>
        <v>0.68331534714911291</v>
      </c>
      <c r="S349" s="52">
        <f t="shared" si="293"/>
        <v>1.4042583523474399</v>
      </c>
      <c r="T349" s="52">
        <f t="shared" si="294"/>
        <v>1.3156318642290377</v>
      </c>
      <c r="U349" s="52">
        <f t="shared" si="295"/>
        <v>9.015214425869561E-2</v>
      </c>
      <c r="V349" s="52">
        <f t="shared" si="296"/>
        <v>1.3911747072100673</v>
      </c>
      <c r="W349" s="52">
        <f t="shared" si="297"/>
        <v>13.736648103163645</v>
      </c>
      <c r="X349" s="52">
        <f t="shared" si="298"/>
        <v>127.77291236988819</v>
      </c>
      <c r="Y349" s="52">
        <f t="shared" si="299"/>
        <v>1.0335372546770605</v>
      </c>
      <c r="Z349" s="52">
        <f t="shared" si="300"/>
        <v>1.0284071899949614</v>
      </c>
      <c r="AA349" s="52">
        <f t="shared" si="301"/>
        <v>1.0285342233437245</v>
      </c>
      <c r="AB349" s="52">
        <f t="shared" si="302"/>
        <v>1.0327317556745332</v>
      </c>
      <c r="AC349" s="52">
        <f t="shared" si="303"/>
        <v>0.58486962808817078</v>
      </c>
      <c r="AD349" s="52">
        <f t="shared" si="304"/>
        <v>0.58666799116816937</v>
      </c>
      <c r="AE349" s="52">
        <f t="shared" si="305"/>
        <v>0.55497792042340344</v>
      </c>
      <c r="AF349" s="52">
        <f t="shared" si="306"/>
        <v>0.38322947193354007</v>
      </c>
      <c r="AG349" s="52">
        <f t="shared" si="307"/>
        <v>0.35999999999999993</v>
      </c>
      <c r="AH349" s="52">
        <f t="shared" si="308"/>
        <v>0.37161473596676997</v>
      </c>
      <c r="AI349" s="64" t="s">
        <v>152</v>
      </c>
      <c r="AL349" s="45">
        <f t="shared" si="309"/>
        <v>113</v>
      </c>
      <c r="AM349" s="65"/>
      <c r="AN349" s="145" t="e">
        <f>#REF!</f>
        <v>#REF!</v>
      </c>
      <c r="AO349" s="149"/>
      <c r="AP349" s="183"/>
      <c r="AQ349" s="149"/>
      <c r="AR349" s="147">
        <f t="shared" si="310"/>
        <v>1</v>
      </c>
      <c r="AS349">
        <v>0</v>
      </c>
      <c r="AT349">
        <v>4</v>
      </c>
      <c r="AU349">
        <v>4</v>
      </c>
      <c r="AV349">
        <v>0</v>
      </c>
      <c r="AW349">
        <v>2</v>
      </c>
      <c r="AX349">
        <v>2</v>
      </c>
      <c r="AY349" s="229"/>
      <c r="AZ349" s="229"/>
      <c r="BA349" s="229"/>
      <c r="BC349">
        <v>56</v>
      </c>
      <c r="BD349">
        <v>3</v>
      </c>
      <c r="BE349">
        <v>0</v>
      </c>
      <c r="BF349" s="57">
        <v>2</v>
      </c>
      <c r="BG349" s="57">
        <v>2</v>
      </c>
      <c r="BH349" s="57">
        <v>3</v>
      </c>
      <c r="BI349" s="57">
        <v>11.3</v>
      </c>
      <c r="BJ349" s="189">
        <f t="shared" si="281"/>
        <v>103</v>
      </c>
      <c r="BK349" s="173">
        <f t="shared" si="282"/>
        <v>113</v>
      </c>
      <c r="BL349" s="173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104"/>
      <c r="CB349" s="103"/>
      <c r="CC349" s="103"/>
      <c r="CD349" s="103"/>
      <c r="CE349" s="103"/>
      <c r="CF349" s="103"/>
      <c r="CG349" s="103"/>
      <c r="CH349" s="103"/>
      <c r="CI349" s="103"/>
      <c r="CJ349" s="103"/>
      <c r="CK349" s="103"/>
      <c r="CL349" s="103"/>
      <c r="CP349" s="93"/>
      <c r="CQ349" s="93"/>
      <c r="CV349" s="93"/>
      <c r="DA349" s="93"/>
      <c r="DF349" s="131"/>
      <c r="DG349" s="254">
        <f t="shared" si="311"/>
        <v>400</v>
      </c>
      <c r="DH349" s="254" t="str">
        <f t="shared" si="312"/>
        <v>Burn</v>
      </c>
      <c r="DI349" s="254">
        <f t="shared" si="313"/>
        <v>103</v>
      </c>
      <c r="DJ349" s="254">
        <f t="shared" si="314"/>
        <v>113</v>
      </c>
      <c r="DK349" s="121">
        <f t="shared" si="315"/>
        <v>0</v>
      </c>
      <c r="DL349" s="121">
        <f t="shared" si="316"/>
        <v>20.499460414473386</v>
      </c>
      <c r="DM349" s="121">
        <f t="shared" si="317"/>
        <v>39.468955926871132</v>
      </c>
      <c r="DN349" s="121">
        <f t="shared" si="318"/>
        <v>1.8829312225258006</v>
      </c>
      <c r="DO349" s="121">
        <f t="shared" si="319"/>
        <v>1.5536228136159598</v>
      </c>
      <c r="DP349" s="121">
        <f t="shared" si="320"/>
        <v>0</v>
      </c>
      <c r="DQ349" s="121">
        <f t="shared" si="321"/>
        <v>0</v>
      </c>
      <c r="DR349" s="121">
        <f t="shared" si="322"/>
        <v>0</v>
      </c>
      <c r="DS349" s="121">
        <f t="shared" si="323"/>
        <v>0</v>
      </c>
      <c r="DT349" s="121">
        <f t="shared" si="324"/>
        <v>0</v>
      </c>
      <c r="DU349" s="121">
        <f t="shared" si="325"/>
        <v>0</v>
      </c>
      <c r="DV349" s="122">
        <f t="shared" si="326"/>
        <v>3</v>
      </c>
      <c r="DW349" s="157"/>
      <c r="DX349" s="157">
        <f t="shared" si="327"/>
        <v>400</v>
      </c>
      <c r="DY349" s="157">
        <f t="shared" si="288"/>
        <v>235</v>
      </c>
      <c r="DZ349" s="238" t="e">
        <f>#REF!</f>
        <v>#REF!</v>
      </c>
      <c r="EN349" s="50">
        <f t="shared" si="328"/>
        <v>0.81379268292682927</v>
      </c>
      <c r="EO349" s="50">
        <f t="shared" si="329"/>
        <v>0.83460365853658536</v>
      </c>
      <c r="EP349" s="55">
        <f t="shared" si="330"/>
        <v>0</v>
      </c>
      <c r="EQ349" s="50">
        <f>4.656*AR349*(((BL349/2.54)^2)+((BM349/2.54)^2)+((BN349/2.54)^2)+((BO349)/2.54^2)+((BP349/2.54)^2)+((BQ349/2.54)^2)+((BR349/2.54)^2)+((BS349/2.54)^2)+((BT349/2.54)^2)+((BU349/2.54)^2)+((BV349/2.54)^2)+((BW349/2.54)^2)+((BX349/2.54)^2)+((BY349/2.54)^2)+((BZ349/2.54)^2))/(BI349*3.28)</f>
        <v>0</v>
      </c>
      <c r="ER349" s="50">
        <f>3.492*AR349*((CA349/2.54)^2 + (CB349/2.54)^2 + (CC349/2.54)^2 + (CD349/2.54)^2 + (CE349/2.54)^2 + (CF349/2.54)^2 + (CG349/2.54)^2 +(CH349/2.54)^2 +(CI349/2.54)^2 + (CJ349/2.54)^2 +(CK349/2.54)^2 + (CL349/2.54)^2 +(CM349/2.54)^2 + (CN349/2.54)^2 + (CO349/2.54)^2)/(BI349*3.28)</f>
        <v>0</v>
      </c>
      <c r="ES349" s="50">
        <f t="shared" si="289"/>
        <v>0</v>
      </c>
      <c r="ET349" s="50">
        <f t="shared" si="290"/>
        <v>0</v>
      </c>
      <c r="EU349" s="50">
        <f t="shared" si="291"/>
        <v>0</v>
      </c>
      <c r="EV349" s="56">
        <f t="shared" si="331"/>
        <v>1.6483963414634146</v>
      </c>
      <c r="EW349" s="56">
        <f t="shared" si="332"/>
        <v>0</v>
      </c>
      <c r="EX349" s="56">
        <f t="shared" si="283"/>
        <v>0</v>
      </c>
      <c r="EY349" s="56">
        <f t="shared" si="284"/>
        <v>9.224757186513024</v>
      </c>
      <c r="EZ349" s="56">
        <f t="shared" si="333"/>
        <v>1.6483963414634146</v>
      </c>
      <c r="FA349" s="56"/>
      <c r="FB349" s="56"/>
      <c r="FC349" s="56"/>
      <c r="FD349" s="54"/>
    </row>
    <row r="350" spans="1:160" ht="18" customHeight="1">
      <c r="A350" s="6"/>
      <c r="B350">
        <v>400</v>
      </c>
      <c r="C350" s="57" t="s">
        <v>389</v>
      </c>
      <c r="D350">
        <v>103</v>
      </c>
      <c r="E350" s="171">
        <v>2009</v>
      </c>
      <c r="F350">
        <v>235</v>
      </c>
      <c r="G350" s="144">
        <v>7.0258153349999999</v>
      </c>
      <c r="H350" s="144">
        <v>3.1939272750000005</v>
      </c>
      <c r="I350" s="144"/>
      <c r="J350" s="144">
        <v>20.148828314999996</v>
      </c>
      <c r="K350" s="144"/>
      <c r="L350" s="144">
        <v>17.563802025000001</v>
      </c>
      <c r="M350" s="144"/>
      <c r="N350" s="83"/>
      <c r="O350" s="83"/>
      <c r="P350" s="83"/>
      <c r="Q350" s="230">
        <f t="shared" si="287"/>
        <v>47.932372950000001</v>
      </c>
      <c r="R350" s="52">
        <f t="shared" si="292"/>
        <v>0.68331534714911291</v>
      </c>
      <c r="S350" s="52">
        <f t="shared" si="293"/>
        <v>1.4042583523474399</v>
      </c>
      <c r="T350" s="52">
        <f t="shared" si="294"/>
        <v>1.3156318642290377</v>
      </c>
      <c r="U350" s="52">
        <f t="shared" si="295"/>
        <v>9.015214425869561E-2</v>
      </c>
      <c r="V350" s="52">
        <f t="shared" si="296"/>
        <v>1.3911747072100673</v>
      </c>
      <c r="W350" s="52">
        <f t="shared" si="297"/>
        <v>13.736648103163645</v>
      </c>
      <c r="X350" s="52">
        <f t="shared" si="298"/>
        <v>127.77291236988819</v>
      </c>
      <c r="Y350" s="52">
        <f t="shared" si="299"/>
        <v>1.0335372546770605</v>
      </c>
      <c r="Z350" s="52">
        <f t="shared" si="300"/>
        <v>1.0284071899949614</v>
      </c>
      <c r="AA350" s="52">
        <f t="shared" si="301"/>
        <v>1.0285342233437245</v>
      </c>
      <c r="AB350" s="52">
        <f t="shared" si="302"/>
        <v>1.0327317556745332</v>
      </c>
      <c r="AC350" s="52">
        <f t="shared" si="303"/>
        <v>0.58486962808817078</v>
      </c>
      <c r="AD350" s="52">
        <f t="shared" si="304"/>
        <v>0.58666799116816937</v>
      </c>
      <c r="AE350" s="52">
        <f t="shared" si="305"/>
        <v>0.55497792042340344</v>
      </c>
      <c r="AF350" s="52">
        <f t="shared" si="306"/>
        <v>0.38322947193354007</v>
      </c>
      <c r="AG350" s="52">
        <f t="shared" si="307"/>
        <v>0.35999999999999993</v>
      </c>
      <c r="AH350" s="52">
        <f t="shared" si="308"/>
        <v>0.37161473596676997</v>
      </c>
      <c r="AI350" s="64" t="s">
        <v>152</v>
      </c>
      <c r="AL350" s="45">
        <f t="shared" si="309"/>
        <v>235</v>
      </c>
      <c r="AM350" s="65"/>
      <c r="AN350" s="145" t="e">
        <f>#REF!</f>
        <v>#REF!</v>
      </c>
      <c r="AO350" s="149"/>
      <c r="AP350" s="183"/>
      <c r="AQ350" s="149"/>
      <c r="AR350" s="147">
        <f t="shared" si="310"/>
        <v>1</v>
      </c>
      <c r="AS350">
        <v>0</v>
      </c>
      <c r="AT350">
        <v>1</v>
      </c>
      <c r="AU350">
        <v>3</v>
      </c>
      <c r="AV350">
        <v>0</v>
      </c>
      <c r="AW350">
        <v>1</v>
      </c>
      <c r="AX350">
        <v>1</v>
      </c>
      <c r="AY350" s="229"/>
      <c r="AZ350" s="229"/>
      <c r="BA350" s="229"/>
      <c r="BC350">
        <v>26</v>
      </c>
      <c r="BD350">
        <v>6</v>
      </c>
      <c r="BE350">
        <v>0</v>
      </c>
      <c r="BF350" s="57">
        <v>2</v>
      </c>
      <c r="BG350" s="57">
        <v>2</v>
      </c>
      <c r="BH350" s="57">
        <v>3</v>
      </c>
      <c r="BI350" s="57">
        <v>11.3</v>
      </c>
      <c r="BJ350" s="189">
        <f t="shared" si="281"/>
        <v>103</v>
      </c>
      <c r="BK350" s="173">
        <f t="shared" si="282"/>
        <v>235</v>
      </c>
      <c r="BL350" s="173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104"/>
      <c r="CB350" s="103"/>
      <c r="CC350" s="103"/>
      <c r="CD350" s="103"/>
      <c r="CE350" s="103"/>
      <c r="CF350" s="103"/>
      <c r="CG350" s="103"/>
      <c r="CH350" s="103"/>
      <c r="CI350" s="103"/>
      <c r="CJ350" s="103"/>
      <c r="CK350" s="103"/>
      <c r="CL350" s="103"/>
      <c r="CP350" s="93"/>
      <c r="CQ350" s="93"/>
      <c r="CV350" s="93"/>
      <c r="DA350" s="93"/>
      <c r="DF350" s="131"/>
      <c r="DG350" s="254">
        <f t="shared" si="311"/>
        <v>400</v>
      </c>
      <c r="DH350" s="254" t="str">
        <f t="shared" si="312"/>
        <v>Burn</v>
      </c>
      <c r="DI350" s="254">
        <f t="shared" si="313"/>
        <v>103</v>
      </c>
      <c r="DJ350" s="254">
        <f t="shared" si="314"/>
        <v>235</v>
      </c>
      <c r="DK350" s="121">
        <f t="shared" si="315"/>
        <v>0</v>
      </c>
      <c r="DL350" s="121">
        <f t="shared" si="316"/>
        <v>6.8331534714911291</v>
      </c>
      <c r="DM350" s="121">
        <f t="shared" si="317"/>
        <v>13.156318642290376</v>
      </c>
      <c r="DN350" s="121">
        <f t="shared" si="318"/>
        <v>0.87421806760126453</v>
      </c>
      <c r="DO350" s="121">
        <f t="shared" si="319"/>
        <v>3.1072456272319195</v>
      </c>
      <c r="DP350" s="121">
        <f t="shared" si="320"/>
        <v>0</v>
      </c>
      <c r="DQ350" s="121">
        <f t="shared" si="321"/>
        <v>0</v>
      </c>
      <c r="DR350" s="121">
        <f t="shared" si="322"/>
        <v>0</v>
      </c>
      <c r="DS350" s="121">
        <f t="shared" si="323"/>
        <v>0</v>
      </c>
      <c r="DT350" s="121">
        <f t="shared" si="324"/>
        <v>0</v>
      </c>
      <c r="DU350" s="121">
        <f t="shared" si="325"/>
        <v>0</v>
      </c>
      <c r="DV350" s="122">
        <f t="shared" si="326"/>
        <v>2</v>
      </c>
      <c r="DW350" s="157"/>
      <c r="DX350" s="157">
        <f t="shared" si="327"/>
        <v>400</v>
      </c>
      <c r="DY350" s="157">
        <f t="shared" si="288"/>
        <v>31</v>
      </c>
      <c r="DZ350" s="238" t="e">
        <f>#REF!</f>
        <v>#REF!</v>
      </c>
      <c r="EN350" s="50"/>
      <c r="EO350" s="50"/>
      <c r="EP350" s="55"/>
      <c r="EQ350" s="50"/>
      <c r="ER350" s="50"/>
      <c r="ES350" s="50">
        <f t="shared" si="289"/>
        <v>0</v>
      </c>
      <c r="ET350" s="50">
        <f t="shared" si="290"/>
        <v>0</v>
      </c>
      <c r="EU350" s="50">
        <f t="shared" si="291"/>
        <v>0</v>
      </c>
      <c r="EV350" s="56"/>
      <c r="EW350" s="56"/>
      <c r="EX350" s="56">
        <f t="shared" ref="EX350:EX407" si="334">DK350*0.45</f>
        <v>0</v>
      </c>
      <c r="EY350" s="56">
        <f t="shared" ref="EY350:EY407" si="335">DL350*0.45</f>
        <v>3.0749190621710083</v>
      </c>
      <c r="EZ350" s="56"/>
      <c r="FA350" s="56"/>
      <c r="FB350" s="56"/>
      <c r="FC350" s="56"/>
      <c r="FD350" s="54"/>
    </row>
    <row r="351" spans="1:160" ht="18" customHeight="1">
      <c r="A351" s="6"/>
      <c r="B351">
        <v>400</v>
      </c>
      <c r="C351" s="57" t="s">
        <v>389</v>
      </c>
      <c r="D351">
        <v>104</v>
      </c>
      <c r="E351" s="171">
        <v>2009</v>
      </c>
      <c r="F351">
        <v>31</v>
      </c>
      <c r="G351" s="144">
        <v>1.685645115</v>
      </c>
      <c r="H351" s="144">
        <v>25.380318810000002</v>
      </c>
      <c r="I351" s="144"/>
      <c r="J351" s="144"/>
      <c r="K351" s="144">
        <v>7.3301578350000005</v>
      </c>
      <c r="L351" s="144">
        <v>31.947597990000002</v>
      </c>
      <c r="M351" s="144"/>
      <c r="N351" s="144"/>
      <c r="O351" s="83"/>
      <c r="P351" s="83"/>
      <c r="Q351" s="230">
        <f t="shared" si="287"/>
        <v>66.343719750000005</v>
      </c>
      <c r="R351" s="52">
        <f t="shared" si="292"/>
        <v>0.96137302277402081</v>
      </c>
      <c r="S351" s="52">
        <f t="shared" si="293"/>
        <v>1.4694172514317001</v>
      </c>
      <c r="T351" s="52">
        <f t="shared" si="294"/>
        <v>1.4363516092753452</v>
      </c>
      <c r="U351" s="52">
        <f t="shared" si="295"/>
        <v>9.0767784897228337E-2</v>
      </c>
      <c r="V351" s="52">
        <f t="shared" si="296"/>
        <v>1.3361641386862395</v>
      </c>
      <c r="W351" s="52">
        <f t="shared" si="297"/>
        <v>16.872567447504327</v>
      </c>
      <c r="X351" s="52">
        <f t="shared" si="298"/>
        <v>80.251352178995802</v>
      </c>
      <c r="Y351" s="52">
        <f t="shared" si="299"/>
        <v>1.0250695443716058</v>
      </c>
      <c r="Z351" s="52">
        <f t="shared" si="300"/>
        <v>1.0211048759193218</v>
      </c>
      <c r="AA351" s="52">
        <f t="shared" si="301"/>
        <v>1.0286410465099074</v>
      </c>
      <c r="AB351" s="52">
        <f t="shared" si="302"/>
        <v>1.0435742989478669</v>
      </c>
      <c r="AC351" s="52">
        <f t="shared" si="303"/>
        <v>0.58887149769892111</v>
      </c>
      <c r="AD351" s="52">
        <f t="shared" si="304"/>
        <v>0.57591801944448551</v>
      </c>
      <c r="AE351" s="52">
        <f t="shared" si="305"/>
        <v>0.56203589090962902</v>
      </c>
      <c r="AF351" s="52">
        <f t="shared" si="306"/>
        <v>0.37771562513873064</v>
      </c>
      <c r="AG351" s="52">
        <f t="shared" si="307"/>
        <v>0.36</v>
      </c>
      <c r="AH351" s="52">
        <f t="shared" si="308"/>
        <v>0.36885781256936534</v>
      </c>
      <c r="AI351" s="64" t="s">
        <v>152</v>
      </c>
      <c r="AL351" s="45">
        <f t="shared" si="309"/>
        <v>31</v>
      </c>
      <c r="AM351" s="65"/>
      <c r="AN351" s="145" t="e">
        <f>#REF!</f>
        <v>#REF!</v>
      </c>
      <c r="AO351" s="149"/>
      <c r="AP351" s="183"/>
      <c r="AQ351" s="149"/>
      <c r="AR351" s="147">
        <f t="shared" si="310"/>
        <v>1</v>
      </c>
      <c r="AS351">
        <v>0</v>
      </c>
      <c r="AT351">
        <v>2</v>
      </c>
      <c r="AU351">
        <v>2</v>
      </c>
      <c r="AV351">
        <v>0</v>
      </c>
      <c r="AW351">
        <v>4</v>
      </c>
      <c r="AX351">
        <v>4</v>
      </c>
      <c r="AY351" s="229"/>
      <c r="AZ351" s="229"/>
      <c r="BA351" s="229"/>
      <c r="BC351">
        <v>42</v>
      </c>
      <c r="BD351">
        <v>0</v>
      </c>
      <c r="BE351">
        <v>2</v>
      </c>
      <c r="BF351" s="57">
        <v>2</v>
      </c>
      <c r="BG351" s="57">
        <v>2</v>
      </c>
      <c r="BH351" s="57">
        <v>3</v>
      </c>
      <c r="BI351" s="57">
        <v>11.3</v>
      </c>
      <c r="BJ351" s="189">
        <f t="shared" si="281"/>
        <v>104</v>
      </c>
      <c r="BK351" s="173">
        <f t="shared" si="282"/>
        <v>31</v>
      </c>
      <c r="BL351" s="173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104"/>
      <c r="CB351" s="103"/>
      <c r="CC351" s="103"/>
      <c r="CD351" s="103"/>
      <c r="CE351" s="103"/>
      <c r="CF351" s="103"/>
      <c r="CG351" s="103"/>
      <c r="CH351" s="103"/>
      <c r="CI351" s="103"/>
      <c r="CJ351" s="103"/>
      <c r="CK351" s="103"/>
      <c r="CL351" s="103"/>
      <c r="CP351" s="93"/>
      <c r="CQ351" s="93"/>
      <c r="CV351" s="93"/>
      <c r="DA351" s="93"/>
      <c r="DF351" s="131"/>
      <c r="DG351" s="254">
        <f t="shared" si="311"/>
        <v>400</v>
      </c>
      <c r="DH351" s="254" t="str">
        <f t="shared" si="312"/>
        <v>Burn</v>
      </c>
      <c r="DI351" s="254">
        <f t="shared" si="313"/>
        <v>104</v>
      </c>
      <c r="DJ351" s="254">
        <f t="shared" si="314"/>
        <v>31</v>
      </c>
      <c r="DK351" s="121">
        <f t="shared" si="315"/>
        <v>0</v>
      </c>
      <c r="DL351" s="121">
        <f t="shared" si="316"/>
        <v>28.841190683220624</v>
      </c>
      <c r="DM351" s="121">
        <f t="shared" si="317"/>
        <v>43.090548278260357</v>
      </c>
      <c r="DN351" s="121">
        <f t="shared" si="318"/>
        <v>1.4198421224091562</v>
      </c>
      <c r="DO351" s="121">
        <f t="shared" si="319"/>
        <v>0</v>
      </c>
      <c r="DP351" s="121">
        <f t="shared" si="320"/>
        <v>8.0247770200608191</v>
      </c>
      <c r="DQ351" s="121">
        <f t="shared" si="321"/>
        <v>0</v>
      </c>
      <c r="DR351" s="121">
        <f t="shared" si="322"/>
        <v>0</v>
      </c>
      <c r="DS351" s="121">
        <f t="shared" si="323"/>
        <v>0</v>
      </c>
      <c r="DT351" s="121">
        <f t="shared" si="324"/>
        <v>0</v>
      </c>
      <c r="DU351" s="121">
        <f t="shared" si="325"/>
        <v>0</v>
      </c>
      <c r="DV351" s="122">
        <f t="shared" si="326"/>
        <v>3</v>
      </c>
      <c r="DW351" s="157"/>
      <c r="DX351" s="157">
        <f t="shared" si="327"/>
        <v>400</v>
      </c>
      <c r="DY351" s="157">
        <f t="shared" si="288"/>
        <v>77</v>
      </c>
      <c r="DZ351" s="238" t="e">
        <f>#REF!</f>
        <v>#REF!</v>
      </c>
      <c r="EN351" s="50">
        <f t="shared" si="328"/>
        <v>0.61034451219512187</v>
      </c>
      <c r="EO351" s="50">
        <f t="shared" si="329"/>
        <v>0</v>
      </c>
      <c r="EP351" s="55">
        <f t="shared" si="330"/>
        <v>2.9512195121951219</v>
      </c>
      <c r="EQ351" s="50">
        <f>4.656*AR351*(((BL351/2.54)^2)+((BM351/2.54)^2)+((BN351/2.54)^2)+((BO351)/2.54^2)+((BP351/2.54)^2)+((BQ351/2.54)^2)+((BR351/2.54)^2)+((BS351/2.54)^2)+((BT351/2.54)^2)+((BU351/2.54)^2)+((BV351/2.54)^2)+((BW351/2.54)^2)+((BX351/2.54)^2)+((BY351/2.54)^2)+((BZ351/2.54)^2))/(BI351*3.28)</f>
        <v>0</v>
      </c>
      <c r="ER351" s="50">
        <f>3.492*AR351*((CA351/2.54)^2 + (CB351/2.54)^2 + (CC351/2.54)^2 + (CD351/2.54)^2 + (CE351/2.54)^2 + (CF351/2.54)^2 + (CG351/2.54)^2 +(CH351/2.54)^2 +(CI351/2.54)^2 + (CJ351/2.54)^2 +(CK351/2.54)^2 + (CL351/2.54)^2 +(CM351/2.54)^2 + (CN351/2.54)^2 + (CO351/2.54)^2)/(BI351*3.28)</f>
        <v>0</v>
      </c>
      <c r="ES351" s="50">
        <f t="shared" si="289"/>
        <v>0</v>
      </c>
      <c r="ET351" s="50">
        <f t="shared" si="290"/>
        <v>0</v>
      </c>
      <c r="EU351" s="50">
        <f t="shared" si="291"/>
        <v>0</v>
      </c>
      <c r="EV351" s="56">
        <f t="shared" si="331"/>
        <v>3.5615640243902438</v>
      </c>
      <c r="EW351" s="56">
        <f t="shared" si="332"/>
        <v>0</v>
      </c>
      <c r="EX351" s="56">
        <f t="shared" si="334"/>
        <v>0</v>
      </c>
      <c r="EY351" s="56">
        <f t="shared" si="335"/>
        <v>12.978535807449282</v>
      </c>
      <c r="EZ351" s="56">
        <f t="shared" si="333"/>
        <v>3.5615640243902438</v>
      </c>
      <c r="FA351" s="56"/>
      <c r="FB351" s="56"/>
      <c r="FC351" s="56"/>
      <c r="FD351" s="54"/>
    </row>
    <row r="352" spans="1:160" ht="18" customHeight="1">
      <c r="A352" s="6"/>
      <c r="B352">
        <v>400</v>
      </c>
      <c r="C352" s="57" t="s">
        <v>389</v>
      </c>
      <c r="D352">
        <v>104</v>
      </c>
      <c r="E352" s="171">
        <v>2009</v>
      </c>
      <c r="F352">
        <v>77</v>
      </c>
      <c r="G352" s="144">
        <v>1.685645115</v>
      </c>
      <c r="H352" s="144">
        <v>25.380318810000002</v>
      </c>
      <c r="I352" s="144"/>
      <c r="J352" s="144"/>
      <c r="K352" s="144">
        <v>7.3301578350000005</v>
      </c>
      <c r="L352" s="144">
        <v>31.947597990000002</v>
      </c>
      <c r="M352" s="144"/>
      <c r="N352" s="144"/>
      <c r="O352" s="83"/>
      <c r="P352" s="83"/>
      <c r="Q352" s="230">
        <f t="shared" si="287"/>
        <v>66.343719750000005</v>
      </c>
      <c r="R352" s="52">
        <f t="shared" si="292"/>
        <v>0.96137302277402081</v>
      </c>
      <c r="S352" s="52">
        <f t="shared" si="293"/>
        <v>1.4694172514317001</v>
      </c>
      <c r="T352" s="52">
        <f t="shared" si="294"/>
        <v>1.4363516092753452</v>
      </c>
      <c r="U352" s="52">
        <f t="shared" si="295"/>
        <v>9.0767784897228337E-2</v>
      </c>
      <c r="V352" s="52">
        <f t="shared" si="296"/>
        <v>1.3361641386862395</v>
      </c>
      <c r="W352" s="52">
        <f t="shared" si="297"/>
        <v>16.872567447504327</v>
      </c>
      <c r="X352" s="52">
        <f t="shared" si="298"/>
        <v>80.251352178995802</v>
      </c>
      <c r="Y352" s="52">
        <f t="shared" si="299"/>
        <v>1.0250695443716058</v>
      </c>
      <c r="Z352" s="52">
        <f t="shared" si="300"/>
        <v>1.0211048759193218</v>
      </c>
      <c r="AA352" s="52">
        <f t="shared" si="301"/>
        <v>1.0286410465099074</v>
      </c>
      <c r="AB352" s="52">
        <f t="shared" si="302"/>
        <v>1.0435742989478669</v>
      </c>
      <c r="AC352" s="52">
        <f t="shared" si="303"/>
        <v>0.58887149769892111</v>
      </c>
      <c r="AD352" s="52">
        <f t="shared" si="304"/>
        <v>0.57591801944448551</v>
      </c>
      <c r="AE352" s="52">
        <f t="shared" si="305"/>
        <v>0.56203589090962902</v>
      </c>
      <c r="AF352" s="52">
        <f t="shared" si="306"/>
        <v>0.37771562513873064</v>
      </c>
      <c r="AG352" s="52">
        <f t="shared" si="307"/>
        <v>0.36</v>
      </c>
      <c r="AH352" s="52">
        <f t="shared" si="308"/>
        <v>0.36885781256936534</v>
      </c>
      <c r="AI352" s="64" t="s">
        <v>152</v>
      </c>
      <c r="AL352" s="45">
        <f t="shared" si="309"/>
        <v>77</v>
      </c>
      <c r="AM352" s="65"/>
      <c r="AN352" s="145" t="e">
        <f>#REF!</f>
        <v>#REF!</v>
      </c>
      <c r="AO352" s="149"/>
      <c r="AP352" s="183"/>
      <c r="AQ352" s="149"/>
      <c r="AR352" s="147">
        <f t="shared" si="310"/>
        <v>1</v>
      </c>
      <c r="AS352">
        <v>2</v>
      </c>
      <c r="AT352">
        <v>2</v>
      </c>
      <c r="AU352">
        <v>2</v>
      </c>
      <c r="AV352">
        <v>3</v>
      </c>
      <c r="AW352">
        <v>2</v>
      </c>
      <c r="AX352">
        <v>2</v>
      </c>
      <c r="AY352" s="229"/>
      <c r="AZ352" s="229"/>
      <c r="BA352" s="229"/>
      <c r="BC352">
        <v>10</v>
      </c>
      <c r="BD352">
        <v>4</v>
      </c>
      <c r="BE352">
        <v>0</v>
      </c>
      <c r="BF352" s="57">
        <v>2</v>
      </c>
      <c r="BG352" s="57">
        <v>2</v>
      </c>
      <c r="BH352" s="57">
        <v>3</v>
      </c>
      <c r="BI352" s="57">
        <v>11.3</v>
      </c>
      <c r="BJ352" s="189">
        <f t="shared" ref="BJ352:BJ415" si="336">D352</f>
        <v>104</v>
      </c>
      <c r="BK352" s="173">
        <f t="shared" ref="BK352:BK415" si="337">F352</f>
        <v>77</v>
      </c>
      <c r="BL352" s="173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104"/>
      <c r="CB352" s="103"/>
      <c r="CC352" s="103"/>
      <c r="CD352" s="103"/>
      <c r="CE352" s="103"/>
      <c r="CF352" s="103"/>
      <c r="CG352" s="103"/>
      <c r="CH352" s="103"/>
      <c r="CI352" s="103"/>
      <c r="CJ352" s="103"/>
      <c r="CK352" s="103"/>
      <c r="CL352" s="103"/>
      <c r="CP352" s="93"/>
      <c r="CQ352" s="93"/>
      <c r="CV352" s="93"/>
      <c r="DA352" s="93"/>
      <c r="DF352" s="131"/>
      <c r="DG352" s="254">
        <f t="shared" si="311"/>
        <v>400</v>
      </c>
      <c r="DH352" s="254" t="str">
        <f t="shared" si="312"/>
        <v>Burn</v>
      </c>
      <c r="DI352" s="254">
        <f t="shared" si="313"/>
        <v>104</v>
      </c>
      <c r="DJ352" s="254">
        <f t="shared" si="314"/>
        <v>77</v>
      </c>
      <c r="DK352" s="121">
        <f t="shared" si="315"/>
        <v>36.735431285792501</v>
      </c>
      <c r="DL352" s="121">
        <f t="shared" si="316"/>
        <v>19.227460455480415</v>
      </c>
      <c r="DM352" s="121">
        <f t="shared" si="317"/>
        <v>64.635822417390528</v>
      </c>
      <c r="DN352" s="121">
        <f t="shared" si="318"/>
        <v>0.33805764819265627</v>
      </c>
      <c r="DO352" s="121">
        <f t="shared" si="319"/>
        <v>1.9392597515094629</v>
      </c>
      <c r="DP352" s="121">
        <f t="shared" si="320"/>
        <v>0</v>
      </c>
      <c r="DQ352" s="121">
        <f t="shared" si="321"/>
        <v>0</v>
      </c>
      <c r="DR352" s="121">
        <f t="shared" si="322"/>
        <v>0</v>
      </c>
      <c r="DS352" s="121">
        <f t="shared" si="323"/>
        <v>0</v>
      </c>
      <c r="DT352" s="121">
        <f t="shared" si="324"/>
        <v>0</v>
      </c>
      <c r="DU352" s="121">
        <f t="shared" si="325"/>
        <v>0</v>
      </c>
      <c r="DV352" s="122">
        <f t="shared" si="326"/>
        <v>2</v>
      </c>
      <c r="DW352" s="157"/>
      <c r="DX352" s="157">
        <f t="shared" si="327"/>
        <v>400</v>
      </c>
      <c r="DY352" s="157">
        <f t="shared" si="288"/>
        <v>138</v>
      </c>
      <c r="DZ352" s="238" t="e">
        <f>#REF!</f>
        <v>#REF!</v>
      </c>
      <c r="EN352" s="50">
        <f t="shared" si="328"/>
        <v>0.14532012195121952</v>
      </c>
      <c r="EO352" s="50">
        <f t="shared" si="329"/>
        <v>1.1128048780487805</v>
      </c>
      <c r="EP352" s="55">
        <f t="shared" si="330"/>
        <v>0</v>
      </c>
      <c r="EQ352" s="50">
        <f>4.656*AR352*(((BL352/2.54)^2)+((BM352/2.54)^2)+((BN352/2.54)^2)+((BO352)/2.54^2)+((BP352/2.54)^2)+((BQ352/2.54)^2)+((BR352/2.54)^2)+((BS352/2.54)^2)+((BT352/2.54)^2)+((BU352/2.54)^2)+((BV352/2.54)^2)+((BW352/2.54)^2)+((BX352/2.54)^2)+((BY352/2.54)^2)+((BZ352/2.54)^2))/(BI352*3.28)</f>
        <v>0</v>
      </c>
      <c r="ER352" s="50">
        <f>3.492*AR352*((CA352/2.54)^2 + (CB352/2.54)^2 + (CC352/2.54)^2 + (CD352/2.54)^2 + (CE352/2.54)^2 + (CF352/2.54)^2 + (CG352/2.54)^2 +(CH352/2.54)^2 +(CI352/2.54)^2 + (CJ352/2.54)^2 +(CK352/2.54)^2 + (CL352/2.54)^2 +(CM352/2.54)^2 + (CN352/2.54)^2 + (CO352/2.54)^2)/(BI352*3.28)</f>
        <v>0</v>
      </c>
      <c r="ES352" s="50">
        <f t="shared" si="289"/>
        <v>0</v>
      </c>
      <c r="ET352" s="50">
        <f t="shared" si="290"/>
        <v>0</v>
      </c>
      <c r="EU352" s="50">
        <f t="shared" si="291"/>
        <v>0</v>
      </c>
      <c r="EV352" s="56">
        <f t="shared" si="331"/>
        <v>1.2581249999999999</v>
      </c>
      <c r="EW352" s="56">
        <f t="shared" si="332"/>
        <v>0</v>
      </c>
      <c r="EX352" s="56">
        <f t="shared" si="334"/>
        <v>16.530944078606627</v>
      </c>
      <c r="EY352" s="56">
        <f t="shared" si="335"/>
        <v>8.6523572049661865</v>
      </c>
      <c r="EZ352" s="56">
        <f t="shared" si="333"/>
        <v>1.2581249999999999</v>
      </c>
      <c r="FA352" s="56"/>
      <c r="FB352" s="56"/>
      <c r="FC352" s="56"/>
      <c r="FD352" s="54"/>
    </row>
    <row r="353" spans="1:160" ht="18" customHeight="1">
      <c r="A353" s="6"/>
      <c r="B353">
        <v>400</v>
      </c>
      <c r="C353" s="57" t="s">
        <v>389</v>
      </c>
      <c r="D353">
        <v>105</v>
      </c>
      <c r="E353" s="171">
        <v>2009</v>
      </c>
      <c r="F353">
        <v>138</v>
      </c>
      <c r="G353" s="144">
        <v>18.749206245</v>
      </c>
      <c r="H353" s="144">
        <v>5.8704330300000001</v>
      </c>
      <c r="I353" s="144"/>
      <c r="J353" s="144">
        <v>1.0568342399999999</v>
      </c>
      <c r="K353" s="144">
        <v>15.928402875000003</v>
      </c>
      <c r="L353" s="144">
        <v>33.107987220000005</v>
      </c>
      <c r="M353" s="144"/>
      <c r="N353" s="144"/>
      <c r="O353" s="83"/>
      <c r="P353" s="83"/>
      <c r="Q353" s="230">
        <f t="shared" si="287"/>
        <v>74.712863609999999</v>
      </c>
      <c r="R353" s="52">
        <f t="shared" si="292"/>
        <v>0.80976894661513565</v>
      </c>
      <c r="S353" s="52">
        <f t="shared" si="293"/>
        <v>1.4156955290892244</v>
      </c>
      <c r="T353" s="52">
        <f t="shared" si="294"/>
        <v>1.3787892460249258</v>
      </c>
      <c r="U353" s="52">
        <f t="shared" si="295"/>
        <v>0.10446805407289088</v>
      </c>
      <c r="V353" s="52">
        <f t="shared" si="296"/>
        <v>1.388232344814283</v>
      </c>
      <c r="W353" s="52">
        <f t="shared" si="297"/>
        <v>14.823539814868838</v>
      </c>
      <c r="X353" s="52">
        <f t="shared" si="298"/>
        <v>104.27672765608978</v>
      </c>
      <c r="Y353" s="52">
        <f t="shared" si="299"/>
        <v>1.0272237710264631</v>
      </c>
      <c r="Z353" s="52">
        <f t="shared" si="300"/>
        <v>1.0224148547496694</v>
      </c>
      <c r="AA353" s="52">
        <f t="shared" si="301"/>
        <v>1.0253585490577612</v>
      </c>
      <c r="AB353" s="52">
        <f t="shared" si="302"/>
        <v>1.0275056595304286</v>
      </c>
      <c r="AC353" s="52">
        <f t="shared" si="303"/>
        <v>0.57084655642474313</v>
      </c>
      <c r="AD353" s="52">
        <f t="shared" si="304"/>
        <v>0.57599070822578002</v>
      </c>
      <c r="AE353" s="52">
        <f t="shared" si="305"/>
        <v>0.55739645569114604</v>
      </c>
      <c r="AF353" s="52">
        <f t="shared" si="306"/>
        <v>0.35897725833266325</v>
      </c>
      <c r="AG353" s="52">
        <f t="shared" si="307"/>
        <v>0.36000000000000004</v>
      </c>
      <c r="AH353" s="52">
        <f t="shared" si="308"/>
        <v>0.35948862916633162</v>
      </c>
      <c r="AI353" s="64" t="s">
        <v>152</v>
      </c>
      <c r="AL353" s="45">
        <f t="shared" si="309"/>
        <v>138</v>
      </c>
      <c r="AM353" s="65"/>
      <c r="AN353" s="145" t="e">
        <f>#REF!</f>
        <v>#REF!</v>
      </c>
      <c r="AO353" s="149"/>
      <c r="AP353" s="183"/>
      <c r="AQ353" s="149"/>
      <c r="AR353" s="147">
        <f t="shared" si="310"/>
        <v>1</v>
      </c>
      <c r="AS353">
        <v>5</v>
      </c>
      <c r="AT353">
        <v>2</v>
      </c>
      <c r="AU353">
        <v>2</v>
      </c>
      <c r="AV353">
        <v>3</v>
      </c>
      <c r="AW353">
        <v>1</v>
      </c>
      <c r="AX353">
        <v>1</v>
      </c>
      <c r="AY353" s="229"/>
      <c r="AZ353" s="229"/>
      <c r="BA353" s="229"/>
      <c r="BC353">
        <v>9</v>
      </c>
      <c r="BD353">
        <v>4</v>
      </c>
      <c r="BE353">
        <v>0</v>
      </c>
      <c r="BF353" s="57">
        <v>2</v>
      </c>
      <c r="BG353" s="57">
        <v>2</v>
      </c>
      <c r="BH353" s="57">
        <v>3</v>
      </c>
      <c r="BI353" s="57">
        <v>11.3</v>
      </c>
      <c r="BJ353" s="189">
        <f t="shared" si="336"/>
        <v>105</v>
      </c>
      <c r="BK353" s="173">
        <f t="shared" si="337"/>
        <v>138</v>
      </c>
      <c r="BL353" s="173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104"/>
      <c r="CB353" s="103"/>
      <c r="CC353" s="103"/>
      <c r="CD353" s="103"/>
      <c r="CE353" s="103"/>
      <c r="CF353" s="103"/>
      <c r="CG353" s="103"/>
      <c r="CH353" s="103"/>
      <c r="CI353" s="103"/>
      <c r="CJ353" s="103"/>
      <c r="CK353" s="103"/>
      <c r="CL353" s="103"/>
      <c r="CP353" s="93"/>
      <c r="CQ353" s="93"/>
      <c r="CV353" s="93"/>
      <c r="DA353" s="93"/>
      <c r="DF353" s="131"/>
      <c r="DG353" s="254">
        <f t="shared" si="311"/>
        <v>400</v>
      </c>
      <c r="DH353" s="254" t="str">
        <f t="shared" si="312"/>
        <v>Burn</v>
      </c>
      <c r="DI353" s="254">
        <f t="shared" si="313"/>
        <v>105</v>
      </c>
      <c r="DJ353" s="254">
        <f t="shared" si="314"/>
        <v>138</v>
      </c>
      <c r="DK353" s="121">
        <f t="shared" si="315"/>
        <v>56.627821163568974</v>
      </c>
      <c r="DL353" s="121">
        <f t="shared" si="316"/>
        <v>12.146534199227034</v>
      </c>
      <c r="DM353" s="121">
        <f t="shared" si="317"/>
        <v>75.833408531370907</v>
      </c>
      <c r="DN353" s="121">
        <f t="shared" si="318"/>
        <v>0.34016969848809842</v>
      </c>
      <c r="DO353" s="121">
        <f t="shared" si="319"/>
        <v>2.0176690982326027</v>
      </c>
      <c r="DP353" s="121">
        <f t="shared" si="320"/>
        <v>0</v>
      </c>
      <c r="DQ353" s="121">
        <f t="shared" si="321"/>
        <v>0</v>
      </c>
      <c r="DR353" s="121">
        <f t="shared" si="322"/>
        <v>0</v>
      </c>
      <c r="DS353" s="121">
        <f t="shared" si="323"/>
        <v>0</v>
      </c>
      <c r="DT353" s="121">
        <f t="shared" si="324"/>
        <v>0</v>
      </c>
      <c r="DU353" s="121">
        <f t="shared" si="325"/>
        <v>0</v>
      </c>
      <c r="DV353" s="122">
        <f t="shared" si="326"/>
        <v>1.5</v>
      </c>
      <c r="DW353" s="157"/>
      <c r="DX353" s="157">
        <f t="shared" si="327"/>
        <v>400</v>
      </c>
      <c r="DY353" s="157">
        <f t="shared" si="288"/>
        <v>267</v>
      </c>
      <c r="DZ353" s="238" t="e">
        <f>#REF!</f>
        <v>#REF!</v>
      </c>
      <c r="EN353" s="50">
        <f t="shared" si="328"/>
        <v>0.13078810975609756</v>
      </c>
      <c r="EO353" s="50">
        <f t="shared" si="329"/>
        <v>1.1128048780487805</v>
      </c>
      <c r="EP353" s="55">
        <f t="shared" si="330"/>
        <v>0</v>
      </c>
      <c r="EQ353" s="50">
        <f>4.656*AR353*(((BL353/2.54)^2)+((BM353/2.54)^2)+((BN353/2.54)^2)+((BO353)/2.54^2)+((BP353/2.54)^2)+((BQ353/2.54)^2)+((BR353/2.54)^2)+((BS353/2.54)^2)+((BT353/2.54)^2)+((BU353/2.54)^2)+((BV353/2.54)^2)+((BW353/2.54)^2)+((BX353/2.54)^2)+((BY353/2.54)^2)+((BZ353/2.54)^2))/(BI353*3.28)</f>
        <v>0</v>
      </c>
      <c r="ER353" s="50">
        <f>3.492*AR353*((CA353/2.54)^2 + (CB353/2.54)^2 + (CC353/2.54)^2 + (CD353/2.54)^2 + (CE353/2.54)^2 + (CF353/2.54)^2 + (CG353/2.54)^2 +(CH353/2.54)^2 +(CI353/2.54)^2 + (CJ353/2.54)^2 +(CK353/2.54)^2 + (CL353/2.54)^2 +(CM353/2.54)^2 + (CN353/2.54)^2 + (CO353/2.54)^2)/(BI353*3.28)</f>
        <v>0</v>
      </c>
      <c r="ES353" s="50">
        <f t="shared" si="289"/>
        <v>0</v>
      </c>
      <c r="ET353" s="50">
        <f t="shared" si="290"/>
        <v>0</v>
      </c>
      <c r="EU353" s="50">
        <f t="shared" si="291"/>
        <v>0</v>
      </c>
      <c r="EV353" s="56">
        <f t="shared" si="331"/>
        <v>1.2435929878048779</v>
      </c>
      <c r="EW353" s="56">
        <f t="shared" si="332"/>
        <v>0</v>
      </c>
      <c r="EX353" s="56">
        <f t="shared" si="334"/>
        <v>25.48251952360604</v>
      </c>
      <c r="EY353" s="56">
        <f t="shared" si="335"/>
        <v>5.4659403896521654</v>
      </c>
      <c r="EZ353" s="56">
        <f t="shared" si="333"/>
        <v>1.2435929878048779</v>
      </c>
      <c r="FA353" s="56"/>
      <c r="FB353" s="56"/>
      <c r="FC353" s="56"/>
      <c r="FD353" s="54"/>
    </row>
    <row r="354" spans="1:160" ht="18" customHeight="1">
      <c r="A354" s="6"/>
      <c r="B354">
        <v>400</v>
      </c>
      <c r="C354" s="57" t="s">
        <v>389</v>
      </c>
      <c r="D354">
        <v>105</v>
      </c>
      <c r="E354" s="171">
        <v>2009</v>
      </c>
      <c r="F354">
        <v>267</v>
      </c>
      <c r="G354" s="144">
        <v>18.749206245</v>
      </c>
      <c r="H354" s="144">
        <v>5.8704330300000001</v>
      </c>
      <c r="I354" s="144"/>
      <c r="J354" s="144">
        <v>1.0568342399999999</v>
      </c>
      <c r="K354" s="144">
        <v>15.928402875000003</v>
      </c>
      <c r="L354" s="144">
        <v>33.107987220000005</v>
      </c>
      <c r="M354" s="144"/>
      <c r="N354" s="144"/>
      <c r="O354" s="83"/>
      <c r="P354" s="83"/>
      <c r="Q354" s="230">
        <f t="shared" si="287"/>
        <v>74.712863609999999</v>
      </c>
      <c r="R354" s="52">
        <f t="shared" si="292"/>
        <v>0.80976894661513565</v>
      </c>
      <c r="S354" s="52">
        <f t="shared" si="293"/>
        <v>1.4156955290892244</v>
      </c>
      <c r="T354" s="52">
        <f t="shared" si="294"/>
        <v>1.3787892460249258</v>
      </c>
      <c r="U354" s="52">
        <f t="shared" si="295"/>
        <v>0.10446805407289088</v>
      </c>
      <c r="V354" s="52">
        <f t="shared" si="296"/>
        <v>1.388232344814283</v>
      </c>
      <c r="W354" s="52">
        <f t="shared" si="297"/>
        <v>14.823539814868838</v>
      </c>
      <c r="X354" s="52">
        <f t="shared" si="298"/>
        <v>104.27672765608978</v>
      </c>
      <c r="Y354" s="52">
        <f t="shared" si="299"/>
        <v>1.0272237710264631</v>
      </c>
      <c r="Z354" s="52">
        <f t="shared" si="300"/>
        <v>1.0224148547496694</v>
      </c>
      <c r="AA354" s="52">
        <f t="shared" si="301"/>
        <v>1.0253585490577612</v>
      </c>
      <c r="AB354" s="52">
        <f t="shared" si="302"/>
        <v>1.0275056595304286</v>
      </c>
      <c r="AC354" s="52">
        <f t="shared" si="303"/>
        <v>0.57084655642474313</v>
      </c>
      <c r="AD354" s="52">
        <f t="shared" si="304"/>
        <v>0.57599070822578002</v>
      </c>
      <c r="AE354" s="52">
        <f t="shared" si="305"/>
        <v>0.55739645569114604</v>
      </c>
      <c r="AF354" s="52">
        <f t="shared" si="306"/>
        <v>0.35897725833266325</v>
      </c>
      <c r="AG354" s="52">
        <f t="shared" si="307"/>
        <v>0.36000000000000004</v>
      </c>
      <c r="AH354" s="52">
        <f t="shared" si="308"/>
        <v>0.35948862916633162</v>
      </c>
      <c r="AI354" s="64" t="s">
        <v>152</v>
      </c>
      <c r="AL354" s="45">
        <f t="shared" si="309"/>
        <v>267</v>
      </c>
      <c r="AM354" s="65"/>
      <c r="AN354" s="145" t="e">
        <f>#REF!</f>
        <v>#REF!</v>
      </c>
      <c r="AO354" s="149"/>
      <c r="AP354" s="183"/>
      <c r="AQ354" s="149"/>
      <c r="AR354" s="147">
        <f t="shared" si="310"/>
        <v>1</v>
      </c>
      <c r="AS354">
        <v>0</v>
      </c>
      <c r="AT354">
        <v>3</v>
      </c>
      <c r="AU354">
        <v>6</v>
      </c>
      <c r="AV354">
        <v>0</v>
      </c>
      <c r="AW354">
        <v>3</v>
      </c>
      <c r="AX354">
        <v>3</v>
      </c>
      <c r="AY354" s="229"/>
      <c r="AZ354" s="229"/>
      <c r="BA354" s="229"/>
      <c r="BC354">
        <v>7</v>
      </c>
      <c r="BD354">
        <v>4</v>
      </c>
      <c r="BE354">
        <v>0</v>
      </c>
      <c r="BF354" s="57">
        <v>2</v>
      </c>
      <c r="BG354" s="57">
        <v>2</v>
      </c>
      <c r="BH354" s="57">
        <v>3</v>
      </c>
      <c r="BI354" s="57">
        <v>11.3</v>
      </c>
      <c r="BJ354" s="189">
        <f t="shared" si="336"/>
        <v>105</v>
      </c>
      <c r="BK354" s="173">
        <f t="shared" si="337"/>
        <v>267</v>
      </c>
      <c r="BL354" s="173">
        <v>13</v>
      </c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104"/>
      <c r="CB354" s="103"/>
      <c r="CC354" s="103"/>
      <c r="CD354" s="103"/>
      <c r="CE354" s="103"/>
      <c r="CF354" s="103"/>
      <c r="CG354" s="103"/>
      <c r="CH354" s="103"/>
      <c r="CI354" s="103"/>
      <c r="CJ354" s="103"/>
      <c r="CK354" s="103"/>
      <c r="CL354" s="103"/>
      <c r="CP354" s="93"/>
      <c r="CQ354" s="93"/>
      <c r="CV354" s="93"/>
      <c r="DA354" s="93"/>
      <c r="DF354" s="131"/>
      <c r="DG354" s="254">
        <f t="shared" si="311"/>
        <v>400</v>
      </c>
      <c r="DH354" s="254" t="str">
        <f t="shared" si="312"/>
        <v>Burn</v>
      </c>
      <c r="DI354" s="254">
        <f t="shared" si="313"/>
        <v>105</v>
      </c>
      <c r="DJ354" s="254">
        <f t="shared" si="314"/>
        <v>267</v>
      </c>
      <c r="DK354" s="121">
        <f t="shared" si="315"/>
        <v>0</v>
      </c>
      <c r="DL354" s="121">
        <f t="shared" si="316"/>
        <v>24.293068398454068</v>
      </c>
      <c r="DM354" s="121">
        <f t="shared" si="317"/>
        <v>41.363677380747774</v>
      </c>
      <c r="DN354" s="121">
        <f t="shared" si="318"/>
        <v>0.26457643215740989</v>
      </c>
      <c r="DO354" s="121">
        <f t="shared" si="319"/>
        <v>2.0176690982326027</v>
      </c>
      <c r="DP354" s="121">
        <f t="shared" si="320"/>
        <v>0</v>
      </c>
      <c r="DQ354" s="121">
        <f t="shared" si="321"/>
        <v>6.8072951299471036</v>
      </c>
      <c r="DR354" s="121">
        <f t="shared" si="322"/>
        <v>0</v>
      </c>
      <c r="DS354" s="121">
        <f t="shared" si="323"/>
        <v>0</v>
      </c>
      <c r="DT354" s="121">
        <f t="shared" si="324"/>
        <v>0</v>
      </c>
      <c r="DU354" s="121">
        <f t="shared" si="325"/>
        <v>0</v>
      </c>
      <c r="DV354" s="122">
        <f t="shared" si="326"/>
        <v>4.5</v>
      </c>
      <c r="DW354" s="157"/>
      <c r="DX354" s="157">
        <f t="shared" si="327"/>
        <v>400</v>
      </c>
      <c r="DY354" s="157">
        <f t="shared" si="288"/>
        <v>2</v>
      </c>
      <c r="DZ354" s="238" t="e">
        <f>#REF!</f>
        <v>#REF!</v>
      </c>
      <c r="EN354" s="50"/>
      <c r="EO354" s="50"/>
      <c r="EP354" s="55"/>
      <c r="EQ354" s="50"/>
      <c r="ER354" s="50"/>
      <c r="ES354" s="50">
        <f t="shared" si="289"/>
        <v>0</v>
      </c>
      <c r="ET354" s="50">
        <f t="shared" si="290"/>
        <v>0</v>
      </c>
      <c r="EU354" s="50">
        <f t="shared" si="291"/>
        <v>0</v>
      </c>
      <c r="EV354" s="56"/>
      <c r="EW354" s="56"/>
      <c r="EX354" s="56">
        <f t="shared" si="334"/>
        <v>0</v>
      </c>
      <c r="EY354" s="56">
        <f t="shared" si="335"/>
        <v>10.931880779304331</v>
      </c>
      <c r="EZ354" s="56"/>
      <c r="FA354" s="56"/>
      <c r="FB354" s="56"/>
      <c r="FC354" s="56"/>
      <c r="FD354" s="54"/>
    </row>
    <row r="355" spans="1:160" ht="18" customHeight="1">
      <c r="A355" s="6"/>
      <c r="B355">
        <v>400</v>
      </c>
      <c r="C355" s="57" t="s">
        <v>389</v>
      </c>
      <c r="D355">
        <v>106</v>
      </c>
      <c r="E355" s="171">
        <v>2009</v>
      </c>
      <c r="F355">
        <v>2</v>
      </c>
      <c r="G355" s="144">
        <v>17.110783304999998</v>
      </c>
      <c r="H355" s="144">
        <v>19.363663934999998</v>
      </c>
      <c r="I355" s="144"/>
      <c r="J355" s="144">
        <v>28.419168855000002</v>
      </c>
      <c r="K355" s="144">
        <v>14.793480240000001</v>
      </c>
      <c r="L355" s="144">
        <v>16.197755805</v>
      </c>
      <c r="M355" s="144"/>
      <c r="N355" s="144"/>
      <c r="O355" s="83"/>
      <c r="P355" s="83"/>
      <c r="Q355" s="230">
        <f t="shared" si="287"/>
        <v>95.884852140000007</v>
      </c>
      <c r="R355" s="52">
        <f t="shared" si="292"/>
        <v>0.72369769568682552</v>
      </c>
      <c r="S355" s="52">
        <f t="shared" si="293"/>
        <v>1.4620324477143212</v>
      </c>
      <c r="T355" s="52">
        <f t="shared" si="294"/>
        <v>1.3779667159769371</v>
      </c>
      <c r="U355" s="52">
        <f t="shared" si="295"/>
        <v>0.1136389976254074</v>
      </c>
      <c r="V355" s="52">
        <f t="shared" si="296"/>
        <v>1.3887937331724607</v>
      </c>
      <c r="W355" s="52">
        <f t="shared" si="297"/>
        <v>15.557636385491637</v>
      </c>
      <c r="X355" s="52">
        <f t="shared" si="298"/>
        <v>122.7513915509882</v>
      </c>
      <c r="Y355" s="52">
        <f t="shared" si="299"/>
        <v>1.0294015764542639</v>
      </c>
      <c r="Z355" s="52">
        <f t="shared" si="300"/>
        <v>1.0274706083757015</v>
      </c>
      <c r="AA355" s="52">
        <f t="shared" si="301"/>
        <v>1.0266726481990693</v>
      </c>
      <c r="AB355" s="52">
        <f t="shared" si="302"/>
        <v>1.0310930006446375</v>
      </c>
      <c r="AC355" s="52">
        <f t="shared" si="303"/>
        <v>0.57481085784307695</v>
      </c>
      <c r="AD355" s="52">
        <f t="shared" si="304"/>
        <v>0.56973014913489961</v>
      </c>
      <c r="AE355" s="52">
        <f t="shared" si="305"/>
        <v>0.5406346751952138</v>
      </c>
      <c r="AF355" s="52">
        <f t="shared" si="306"/>
        <v>0.38818855403774938</v>
      </c>
      <c r="AG355" s="52">
        <f t="shared" si="307"/>
        <v>0.35999999999999993</v>
      </c>
      <c r="AH355" s="52">
        <f t="shared" si="308"/>
        <v>0.37409427701887465</v>
      </c>
      <c r="AI355" s="64" t="s">
        <v>152</v>
      </c>
      <c r="AL355" s="45">
        <f t="shared" si="309"/>
        <v>2</v>
      </c>
      <c r="AM355" s="65"/>
      <c r="AN355" s="145" t="e">
        <f>#REF!</f>
        <v>#REF!</v>
      </c>
      <c r="AO355" s="149"/>
      <c r="AP355" s="183"/>
      <c r="AQ355" s="149"/>
      <c r="AR355" s="147">
        <f t="shared" si="310"/>
        <v>1</v>
      </c>
      <c r="AS355">
        <v>3</v>
      </c>
      <c r="AT355">
        <v>6</v>
      </c>
      <c r="AU355">
        <v>6</v>
      </c>
      <c r="AV355">
        <v>0</v>
      </c>
      <c r="AW355">
        <v>1</v>
      </c>
      <c r="AX355">
        <v>1</v>
      </c>
      <c r="AY355" s="229"/>
      <c r="AZ355" s="229"/>
      <c r="BA355" s="229"/>
      <c r="BC355">
        <v>28</v>
      </c>
      <c r="BD355">
        <v>2</v>
      </c>
      <c r="BE355">
        <v>1</v>
      </c>
      <c r="BF355" s="57">
        <v>2</v>
      </c>
      <c r="BG355" s="57">
        <v>2</v>
      </c>
      <c r="BH355" s="57">
        <v>3</v>
      </c>
      <c r="BI355" s="57">
        <v>11.3</v>
      </c>
      <c r="BJ355" s="189">
        <f t="shared" si="336"/>
        <v>106</v>
      </c>
      <c r="BK355" s="173">
        <f t="shared" si="337"/>
        <v>2</v>
      </c>
      <c r="BL355" s="173">
        <v>17</v>
      </c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104"/>
      <c r="CB355" s="103"/>
      <c r="CC355" s="103"/>
      <c r="CD355" s="103"/>
      <c r="CE355" s="103"/>
      <c r="CF355" s="103"/>
      <c r="CG355" s="103"/>
      <c r="CH355" s="103"/>
      <c r="CI355" s="103"/>
      <c r="CJ355" s="103"/>
      <c r="CK355" s="103"/>
      <c r="CL355" s="103"/>
      <c r="CP355" s="93"/>
      <c r="CQ355" s="93"/>
      <c r="CV355" s="93"/>
      <c r="DA355" s="93"/>
      <c r="DF355" s="131"/>
      <c r="DG355" s="254">
        <f t="shared" si="311"/>
        <v>400</v>
      </c>
      <c r="DH355" s="254" t="str">
        <f t="shared" si="312"/>
        <v>Burn</v>
      </c>
      <c r="DI355" s="254">
        <f t="shared" si="313"/>
        <v>106</v>
      </c>
      <c r="DJ355" s="254">
        <f t="shared" si="314"/>
        <v>2</v>
      </c>
      <c r="DK355" s="121">
        <f t="shared" si="315"/>
        <v>21.930486715714817</v>
      </c>
      <c r="DL355" s="121">
        <f t="shared" si="316"/>
        <v>25.329419349038893</v>
      </c>
      <c r="DM355" s="121">
        <f t="shared" si="317"/>
        <v>68.898335798846858</v>
      </c>
      <c r="DN355" s="121">
        <f t="shared" si="318"/>
        <v>1.1616636014859631</v>
      </c>
      <c r="DO355" s="121">
        <f t="shared" si="319"/>
        <v>1.0032092257345191</v>
      </c>
      <c r="DP355" s="121">
        <f t="shared" si="320"/>
        <v>3.5520037117636001</v>
      </c>
      <c r="DQ355" s="121">
        <f t="shared" si="321"/>
        <v>12.632087449305965</v>
      </c>
      <c r="DR355" s="121">
        <f t="shared" si="322"/>
        <v>0</v>
      </c>
      <c r="DS355" s="121">
        <f t="shared" si="323"/>
        <v>0</v>
      </c>
      <c r="DT355" s="121">
        <f t="shared" si="324"/>
        <v>0</v>
      </c>
      <c r="DU355" s="121">
        <f t="shared" si="325"/>
        <v>0</v>
      </c>
      <c r="DV355" s="122">
        <f t="shared" si="326"/>
        <v>3.5</v>
      </c>
      <c r="DW355" s="157"/>
      <c r="DX355" s="157">
        <f t="shared" si="327"/>
        <v>400</v>
      </c>
      <c r="DY355" s="157">
        <f t="shared" si="288"/>
        <v>302</v>
      </c>
      <c r="DZ355" s="238" t="e">
        <f>#REF!</f>
        <v>#REF!</v>
      </c>
      <c r="EN355" s="50">
        <f t="shared" si="328"/>
        <v>0.40689634146341463</v>
      </c>
      <c r="EO355" s="50">
        <f t="shared" si="329"/>
        <v>0.55640243902439024</v>
      </c>
      <c r="EP355" s="55">
        <f t="shared" si="330"/>
        <v>1.475609756097561</v>
      </c>
      <c r="EQ355" s="50">
        <f>4.656*AR355*(((BL355/2.54)^2)+((BM355/2.54)^2)+((BN355/2.54)^2)+((BO355)/2.54^2)+((BP355/2.54)^2)+((BQ355/2.54)^2)+((BR355/2.54)^2)+((BS355/2.54)^2)+((BT355/2.54)^2)+((BU355/2.54)^2)+((BV355/2.54)^2)+((BW355/2.54)^2)+((BX355/2.54)^2)+((BY355/2.54)^2)+((BZ355/2.54)^2))/(BI355*3.28)</f>
        <v>5.6271837128176729</v>
      </c>
      <c r="ER355" s="50">
        <f>3.492*AR355*((CA355/2.54)^2 + (CB355/2.54)^2 + (CC355/2.54)^2 + (CD355/2.54)^2 + (CE355/2.54)^2 + (CF355/2.54)^2 + (CG355/2.54)^2 +(CH355/2.54)^2 +(CI355/2.54)^2 + (CJ355/2.54)^2 +(CK355/2.54)^2 + (CL355/2.54)^2 +(CM355/2.54)^2 + (CN355/2.54)^2 + (CO355/2.54)^2)/(BI355*3.28)</f>
        <v>0</v>
      </c>
      <c r="ES355" s="50">
        <f t="shared" si="289"/>
        <v>0</v>
      </c>
      <c r="ET355" s="50">
        <f t="shared" si="290"/>
        <v>0</v>
      </c>
      <c r="EU355" s="50">
        <f t="shared" si="291"/>
        <v>0</v>
      </c>
      <c r="EV355" s="56">
        <f t="shared" si="331"/>
        <v>2.438908536585366</v>
      </c>
      <c r="EW355" s="56">
        <f t="shared" si="332"/>
        <v>5.6271837128176729</v>
      </c>
      <c r="EX355" s="56">
        <f t="shared" si="334"/>
        <v>9.8687190220716676</v>
      </c>
      <c r="EY355" s="56">
        <f t="shared" si="335"/>
        <v>11.398238707067502</v>
      </c>
      <c r="EZ355" s="56">
        <f t="shared" si="333"/>
        <v>8.066092249403038</v>
      </c>
      <c r="FA355" s="56"/>
      <c r="FB355" s="56"/>
      <c r="FC355" s="56"/>
      <c r="FD355" s="54"/>
    </row>
    <row r="356" spans="1:160" ht="18" customHeight="1">
      <c r="A356" s="6"/>
      <c r="B356">
        <v>400</v>
      </c>
      <c r="C356" s="57" t="s">
        <v>389</v>
      </c>
      <c r="D356">
        <v>106</v>
      </c>
      <c r="E356" s="171">
        <v>2009</v>
      </c>
      <c r="F356">
        <v>302</v>
      </c>
      <c r="G356" s="144">
        <v>17.110783304999998</v>
      </c>
      <c r="H356" s="144">
        <v>19.363663934999998</v>
      </c>
      <c r="I356" s="144"/>
      <c r="J356" s="144">
        <v>28.419168855000002</v>
      </c>
      <c r="K356" s="144">
        <v>14.793480240000001</v>
      </c>
      <c r="L356" s="144">
        <v>16.197755805</v>
      </c>
      <c r="M356" s="144"/>
      <c r="N356" s="144"/>
      <c r="O356" s="83"/>
      <c r="P356" s="83"/>
      <c r="Q356" s="230">
        <f t="shared" si="287"/>
        <v>95.884852140000007</v>
      </c>
      <c r="R356" s="52">
        <f t="shared" si="292"/>
        <v>0.72369769568682552</v>
      </c>
      <c r="S356" s="52">
        <f t="shared" si="293"/>
        <v>1.4620324477143212</v>
      </c>
      <c r="T356" s="52">
        <f t="shared" si="294"/>
        <v>1.3779667159769371</v>
      </c>
      <c r="U356" s="52">
        <f t="shared" si="295"/>
        <v>0.1136389976254074</v>
      </c>
      <c r="V356" s="52">
        <f t="shared" si="296"/>
        <v>1.3887937331724607</v>
      </c>
      <c r="W356" s="52">
        <f t="shared" si="297"/>
        <v>15.557636385491637</v>
      </c>
      <c r="X356" s="52">
        <f t="shared" si="298"/>
        <v>122.7513915509882</v>
      </c>
      <c r="Y356" s="52">
        <f t="shared" si="299"/>
        <v>1.0294015764542639</v>
      </c>
      <c r="Z356" s="52">
        <f t="shared" si="300"/>
        <v>1.0274706083757015</v>
      </c>
      <c r="AA356" s="52">
        <f t="shared" si="301"/>
        <v>1.0266726481990693</v>
      </c>
      <c r="AB356" s="52">
        <f t="shared" si="302"/>
        <v>1.0310930006446375</v>
      </c>
      <c r="AC356" s="52">
        <f t="shared" si="303"/>
        <v>0.57481085784307695</v>
      </c>
      <c r="AD356" s="52">
        <f t="shared" si="304"/>
        <v>0.56973014913489961</v>
      </c>
      <c r="AE356" s="52">
        <f t="shared" si="305"/>
        <v>0.5406346751952138</v>
      </c>
      <c r="AF356" s="52">
        <f t="shared" si="306"/>
        <v>0.38818855403774938</v>
      </c>
      <c r="AG356" s="52">
        <f t="shared" si="307"/>
        <v>0.35999999999999993</v>
      </c>
      <c r="AH356" s="52">
        <f t="shared" si="308"/>
        <v>0.37409427701887465</v>
      </c>
      <c r="AI356" s="64" t="s">
        <v>152</v>
      </c>
      <c r="AL356" s="45">
        <f t="shared" si="309"/>
        <v>302</v>
      </c>
      <c r="AM356" s="65"/>
      <c r="AN356" s="145" t="e">
        <f>#REF!</f>
        <v>#REF!</v>
      </c>
      <c r="AO356" s="149"/>
      <c r="AP356" s="183"/>
      <c r="AQ356" s="149"/>
      <c r="AR356" s="147">
        <f t="shared" si="310"/>
        <v>1</v>
      </c>
      <c r="AS356">
        <v>0</v>
      </c>
      <c r="AT356">
        <v>2</v>
      </c>
      <c r="AU356">
        <v>2</v>
      </c>
      <c r="AV356">
        <v>0</v>
      </c>
      <c r="AW356">
        <v>1</v>
      </c>
      <c r="AX356">
        <v>1</v>
      </c>
      <c r="AY356" s="229"/>
      <c r="AZ356" s="229"/>
      <c r="BA356" s="229"/>
      <c r="BC356">
        <v>11</v>
      </c>
      <c r="BD356">
        <v>5</v>
      </c>
      <c r="BE356">
        <v>0</v>
      </c>
      <c r="BF356" s="57">
        <v>2</v>
      </c>
      <c r="BG356" s="57">
        <v>2</v>
      </c>
      <c r="BH356" s="57">
        <v>3</v>
      </c>
      <c r="BI356" s="57">
        <v>11.3</v>
      </c>
      <c r="BJ356" s="189">
        <f t="shared" si="336"/>
        <v>106</v>
      </c>
      <c r="BK356" s="173">
        <f t="shared" si="337"/>
        <v>302</v>
      </c>
      <c r="BL356" s="173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104"/>
      <c r="CB356" s="103"/>
      <c r="CC356" s="103"/>
      <c r="CD356" s="103"/>
      <c r="CE356" s="103"/>
      <c r="CF356" s="103"/>
      <c r="CG356" s="103"/>
      <c r="CH356" s="103"/>
      <c r="CI356" s="103"/>
      <c r="CJ356" s="103"/>
      <c r="CK356" s="103"/>
      <c r="CL356" s="103"/>
      <c r="CP356" s="93"/>
      <c r="CQ356" s="93"/>
      <c r="CV356" s="93"/>
      <c r="DA356" s="93"/>
      <c r="DF356" s="131"/>
      <c r="DG356" s="254">
        <f t="shared" si="311"/>
        <v>400</v>
      </c>
      <c r="DH356" s="254" t="str">
        <f t="shared" si="312"/>
        <v>Burn</v>
      </c>
      <c r="DI356" s="254">
        <f t="shared" si="313"/>
        <v>106</v>
      </c>
      <c r="DJ356" s="254">
        <f t="shared" si="314"/>
        <v>302</v>
      </c>
      <c r="DK356" s="121">
        <f t="shared" si="315"/>
        <v>0</v>
      </c>
      <c r="DL356" s="121">
        <f t="shared" si="316"/>
        <v>10.855465435302383</v>
      </c>
      <c r="DM356" s="121">
        <f t="shared" si="317"/>
        <v>20.669500739654055</v>
      </c>
      <c r="DN356" s="121">
        <f t="shared" si="318"/>
        <v>0.45636784344091413</v>
      </c>
      <c r="DO356" s="121">
        <f t="shared" si="319"/>
        <v>2.5080230643362977</v>
      </c>
      <c r="DP356" s="121">
        <f t="shared" si="320"/>
        <v>0</v>
      </c>
      <c r="DQ356" s="121">
        <f t="shared" si="321"/>
        <v>0</v>
      </c>
      <c r="DR356" s="121">
        <f t="shared" si="322"/>
        <v>0</v>
      </c>
      <c r="DS356" s="121">
        <f t="shared" si="323"/>
        <v>0</v>
      </c>
      <c r="DT356" s="121">
        <f t="shared" si="324"/>
        <v>0</v>
      </c>
      <c r="DU356" s="121">
        <f t="shared" si="325"/>
        <v>0</v>
      </c>
      <c r="DV356" s="122">
        <f t="shared" si="326"/>
        <v>1.5</v>
      </c>
      <c r="DW356" s="157"/>
      <c r="DX356" s="157">
        <f t="shared" si="327"/>
        <v>400</v>
      </c>
      <c r="DY356" s="157">
        <f t="shared" si="288"/>
        <v>171</v>
      </c>
      <c r="DZ356" s="238" t="e">
        <f>#REF!</f>
        <v>#REF!</v>
      </c>
      <c r="EN356" s="50">
        <f t="shared" si="328"/>
        <v>0.15985213414634147</v>
      </c>
      <c r="EO356" s="50">
        <f t="shared" si="329"/>
        <v>1.3910060975609757</v>
      </c>
      <c r="EP356" s="55">
        <f t="shared" si="330"/>
        <v>0</v>
      </c>
      <c r="EQ356" s="50">
        <f>4.656*AR356*(((BL356/2.54)^2)+((BM356/2.54)^2)+((BN356/2.54)^2)+((BO356)/2.54^2)+((BP356/2.54)^2)+((BQ356/2.54)^2)+((BR356/2.54)^2)+((BS356/2.54)^2)+((BT356/2.54)^2)+((BU356/2.54)^2)+((BV356/2.54)^2)+((BW356/2.54)^2)+((BX356/2.54)^2)+((BY356/2.54)^2)+((BZ356/2.54)^2))/(BI356*3.28)</f>
        <v>0</v>
      </c>
      <c r="ER356" s="50">
        <f>3.492*AR356*((CA356/2.54)^2 + (CB356/2.54)^2 + (CC356/2.54)^2 + (CD356/2.54)^2 + (CE356/2.54)^2 + (CF356/2.54)^2 + (CG356/2.54)^2 +(CH356/2.54)^2 +(CI356/2.54)^2 + (CJ356/2.54)^2 +(CK356/2.54)^2 + (CL356/2.54)^2 +(CM356/2.54)^2 + (CN356/2.54)^2 + (CO356/2.54)^2)/(BI356*3.28)</f>
        <v>0</v>
      </c>
      <c r="ES356" s="50">
        <f t="shared" si="289"/>
        <v>0</v>
      </c>
      <c r="ET356" s="50">
        <f t="shared" si="290"/>
        <v>0</v>
      </c>
      <c r="EU356" s="50">
        <f t="shared" si="291"/>
        <v>0</v>
      </c>
      <c r="EV356" s="56">
        <f t="shared" si="331"/>
        <v>1.5508582317073172</v>
      </c>
      <c r="EW356" s="56">
        <f t="shared" si="332"/>
        <v>0</v>
      </c>
      <c r="EX356" s="56">
        <f t="shared" si="334"/>
        <v>0</v>
      </c>
      <c r="EY356" s="56">
        <f t="shared" si="335"/>
        <v>4.8849594458860723</v>
      </c>
      <c r="EZ356" s="56">
        <f t="shared" si="333"/>
        <v>1.5508582317073172</v>
      </c>
      <c r="FA356" s="56"/>
      <c r="FB356" s="56"/>
      <c r="FC356" s="56"/>
      <c r="FD356" s="54"/>
    </row>
    <row r="357" spans="1:160" ht="18" customHeight="1">
      <c r="A357" s="6"/>
      <c r="B357">
        <v>400</v>
      </c>
      <c r="C357" s="57" t="s">
        <v>389</v>
      </c>
      <c r="D357">
        <v>108</v>
      </c>
      <c r="E357" s="171">
        <v>2009</v>
      </c>
      <c r="F357">
        <v>171</v>
      </c>
      <c r="G357" s="144">
        <v>6.7119302250000006</v>
      </c>
      <c r="H357" s="144">
        <v>1.5002710800000001</v>
      </c>
      <c r="I357" s="144"/>
      <c r="J357" s="144">
        <v>23.793575189999999</v>
      </c>
      <c r="K357" s="144">
        <v>17.757913634999998</v>
      </c>
      <c r="L357" s="144">
        <v>3.0717386700000002</v>
      </c>
      <c r="M357" s="144"/>
      <c r="N357" s="144"/>
      <c r="O357" s="83"/>
      <c r="P357" s="83"/>
      <c r="Q357" s="230">
        <f t="shared" si="287"/>
        <v>52.835428800000003</v>
      </c>
      <c r="R357" s="52">
        <f t="shared" si="292"/>
        <v>0.44951439603401122</v>
      </c>
      <c r="S357" s="52">
        <f t="shared" si="293"/>
        <v>1.4169604568022354</v>
      </c>
      <c r="T357" s="52">
        <f t="shared" si="294"/>
        <v>1.2720929290789629</v>
      </c>
      <c r="U357" s="52">
        <f t="shared" si="295"/>
        <v>0.14754933330360329</v>
      </c>
      <c r="V357" s="52">
        <f t="shared" si="296"/>
        <v>1.4640617121536448</v>
      </c>
      <c r="W357" s="52">
        <f t="shared" si="297"/>
        <v>15.477883948745388</v>
      </c>
      <c r="X357" s="52">
        <f t="shared" si="298"/>
        <v>137.71973914481507</v>
      </c>
      <c r="Y357" s="52">
        <f t="shared" si="299"/>
        <v>1.030858399482697</v>
      </c>
      <c r="Z357" s="52">
        <f t="shared" si="300"/>
        <v>1.0323676603936258</v>
      </c>
      <c r="AA357" s="52">
        <f t="shared" si="301"/>
        <v>1.025368667499108</v>
      </c>
      <c r="AB357" s="52">
        <f t="shared" si="302"/>
        <v>1.022170568735878</v>
      </c>
      <c r="AC357" s="52">
        <f t="shared" si="303"/>
        <v>0.56951535557141153</v>
      </c>
      <c r="AD357" s="52">
        <f t="shared" si="304"/>
        <v>0.57330830806278976</v>
      </c>
      <c r="AE357" s="52">
        <f t="shared" si="305"/>
        <v>0.5178292937626352</v>
      </c>
      <c r="AF357" s="52">
        <f t="shared" si="306"/>
        <v>0.40072429837079315</v>
      </c>
      <c r="AG357" s="52">
        <f t="shared" si="307"/>
        <v>0.36</v>
      </c>
      <c r="AH357" s="52">
        <f t="shared" si="308"/>
        <v>0.38036214918539657</v>
      </c>
      <c r="AI357" s="64" t="s">
        <v>152</v>
      </c>
      <c r="AL357" s="45">
        <f t="shared" si="309"/>
        <v>171</v>
      </c>
      <c r="AM357" s="65"/>
      <c r="AN357" s="145" t="e">
        <f>#REF!</f>
        <v>#REF!</v>
      </c>
      <c r="AO357" s="149"/>
      <c r="AP357" s="183"/>
      <c r="AQ357" s="149"/>
      <c r="AR357" s="147">
        <f t="shared" si="310"/>
        <v>1</v>
      </c>
      <c r="AS357">
        <v>0</v>
      </c>
      <c r="AT357">
        <v>4</v>
      </c>
      <c r="AU357">
        <v>12</v>
      </c>
      <c r="AV357">
        <v>0</v>
      </c>
      <c r="AW357">
        <v>3</v>
      </c>
      <c r="AX357">
        <v>3</v>
      </c>
      <c r="AY357" s="229"/>
      <c r="AZ357" s="229"/>
      <c r="BA357" s="229"/>
      <c r="BC357">
        <v>25</v>
      </c>
      <c r="BD357">
        <v>4</v>
      </c>
      <c r="BE357">
        <v>2</v>
      </c>
      <c r="BF357" s="57">
        <v>2</v>
      </c>
      <c r="BG357" s="57">
        <v>2</v>
      </c>
      <c r="BH357" s="57">
        <v>3</v>
      </c>
      <c r="BI357" s="57">
        <v>11.3</v>
      </c>
      <c r="BJ357" s="189">
        <f t="shared" si="336"/>
        <v>108</v>
      </c>
      <c r="BK357" s="173">
        <f t="shared" si="337"/>
        <v>171</v>
      </c>
      <c r="BL357" s="173">
        <v>11</v>
      </c>
      <c r="BM357" s="57">
        <v>12</v>
      </c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104"/>
      <c r="CB357" s="103"/>
      <c r="CC357" s="103"/>
      <c r="CD357" s="103"/>
      <c r="CE357" s="103"/>
      <c r="CF357" s="103"/>
      <c r="CG357" s="103"/>
      <c r="CH357" s="103"/>
      <c r="CI357" s="103"/>
      <c r="CJ357" s="103"/>
      <c r="CK357" s="103"/>
      <c r="CL357" s="103"/>
      <c r="CP357" s="93"/>
      <c r="CQ357" s="93"/>
      <c r="CV357" s="93"/>
      <c r="DA357" s="93"/>
      <c r="DF357" s="131"/>
      <c r="DG357" s="254">
        <f t="shared" si="311"/>
        <v>400</v>
      </c>
      <c r="DH357" s="254" t="str">
        <f t="shared" si="312"/>
        <v>Burn</v>
      </c>
      <c r="DI357" s="254">
        <f t="shared" si="313"/>
        <v>108</v>
      </c>
      <c r="DJ357" s="254">
        <f t="shared" si="314"/>
        <v>171</v>
      </c>
      <c r="DK357" s="121">
        <f t="shared" si="315"/>
        <v>0</v>
      </c>
      <c r="DL357" s="121">
        <f t="shared" si="316"/>
        <v>15.733003861190394</v>
      </c>
      <c r="DM357" s="121">
        <f t="shared" si="317"/>
        <v>44.523252517763709</v>
      </c>
      <c r="DN357" s="121">
        <f t="shared" si="318"/>
        <v>1.3361858747598585</v>
      </c>
      <c r="DO357" s="121">
        <f t="shared" si="319"/>
        <v>2.1385881962991817</v>
      </c>
      <c r="DP357" s="121">
        <f t="shared" si="320"/>
        <v>6.7608631319840518</v>
      </c>
      <c r="DQ357" s="121">
        <f t="shared" si="321"/>
        <v>11.853637437581449</v>
      </c>
      <c r="DR357" s="121">
        <f t="shared" si="322"/>
        <v>0</v>
      </c>
      <c r="DS357" s="121">
        <f t="shared" si="323"/>
        <v>0</v>
      </c>
      <c r="DT357" s="121">
        <f t="shared" si="324"/>
        <v>0</v>
      </c>
      <c r="DU357" s="121">
        <f t="shared" si="325"/>
        <v>0</v>
      </c>
      <c r="DV357" s="122">
        <f t="shared" si="326"/>
        <v>7.5</v>
      </c>
      <c r="DW357" s="157"/>
      <c r="DX357" s="157">
        <f t="shared" si="327"/>
        <v>400</v>
      </c>
      <c r="DY357" s="157">
        <f t="shared" si="288"/>
        <v>302</v>
      </c>
      <c r="DZ357" s="238" t="e">
        <f>#REF!</f>
        <v>#REF!</v>
      </c>
      <c r="EN357" s="50">
        <f t="shared" si="328"/>
        <v>0.36330030487804876</v>
      </c>
      <c r="EO357" s="50">
        <f t="shared" si="329"/>
        <v>1.1128048780487805</v>
      </c>
      <c r="EP357" s="55">
        <f t="shared" si="330"/>
        <v>2.9512195121951219</v>
      </c>
      <c r="EQ357" s="50">
        <f>4.656*AR357*(((BL357/2.54)^2)+((BM357/2.54)^2)+((BN357/2.54)^2)+((BO357)/2.54^2)+((BP357/2.54)^2)+((BQ357/2.54)^2)+((BR357/2.54)^2)+((BS357/2.54)^2)+((BT357/2.54)^2)+((BU357/2.54)^2)+((BV357/2.54)^2)+((BW357/2.54)^2)+((BX357/2.54)^2)+((BY357/2.54)^2)+((BZ357/2.54)^2))/(BI357*3.28)</f>
        <v>5.1598743387428492</v>
      </c>
      <c r="ER357" s="50">
        <f>3.492*AR357*((CA357/2.54)^2 + (CB357/2.54)^2 + (CC357/2.54)^2 + (CD357/2.54)^2 + (CE357/2.54)^2 + (CF357/2.54)^2 + (CG357/2.54)^2 +(CH357/2.54)^2 +(CI357/2.54)^2 + (CJ357/2.54)^2 +(CK357/2.54)^2 + (CL357/2.54)^2 +(CM357/2.54)^2 + (CN357/2.54)^2 + (CO357/2.54)^2)/(BI357*3.28)</f>
        <v>0</v>
      </c>
      <c r="ES357" s="50">
        <f t="shared" si="289"/>
        <v>0</v>
      </c>
      <c r="ET357" s="50">
        <f t="shared" si="290"/>
        <v>0</v>
      </c>
      <c r="EU357" s="50">
        <f t="shared" si="291"/>
        <v>0</v>
      </c>
      <c r="EV357" s="56">
        <f t="shared" si="331"/>
        <v>4.4273246951219516</v>
      </c>
      <c r="EW357" s="56">
        <f t="shared" si="332"/>
        <v>5.1598743387428492</v>
      </c>
      <c r="EX357" s="56">
        <f t="shared" si="334"/>
        <v>0</v>
      </c>
      <c r="EY357" s="56">
        <f t="shared" si="335"/>
        <v>7.0798517375356775</v>
      </c>
      <c r="EZ357" s="56">
        <f t="shared" si="333"/>
        <v>9.5871990338648008</v>
      </c>
      <c r="FA357" s="56"/>
      <c r="FB357" s="56"/>
      <c r="FC357" s="56"/>
      <c r="FD357" s="54"/>
    </row>
    <row r="358" spans="1:160" ht="18" customHeight="1">
      <c r="A358" s="6"/>
      <c r="B358">
        <v>400</v>
      </c>
      <c r="C358" s="57" t="s">
        <v>389</v>
      </c>
      <c r="D358">
        <v>108</v>
      </c>
      <c r="E358" s="171">
        <v>2009</v>
      </c>
      <c r="F358">
        <v>302</v>
      </c>
      <c r="G358" s="144">
        <v>6.7119302250000006</v>
      </c>
      <c r="H358" s="144">
        <v>1.5002710800000001</v>
      </c>
      <c r="I358" s="144"/>
      <c r="J358" s="144">
        <v>23.793575189999999</v>
      </c>
      <c r="K358" s="144">
        <v>17.757913634999998</v>
      </c>
      <c r="L358" s="144">
        <v>3.0717386700000002</v>
      </c>
      <c r="M358" s="144"/>
      <c r="N358" s="83"/>
      <c r="O358" s="83"/>
      <c r="P358" s="83"/>
      <c r="Q358" s="230">
        <f t="shared" si="287"/>
        <v>52.835428800000003</v>
      </c>
      <c r="R358" s="52">
        <f t="shared" si="292"/>
        <v>0.44951439603401122</v>
      </c>
      <c r="S358" s="52">
        <f t="shared" si="293"/>
        <v>1.4169604568022354</v>
      </c>
      <c r="T358" s="52">
        <f t="shared" si="294"/>
        <v>1.2720929290789629</v>
      </c>
      <c r="U358" s="52">
        <f t="shared" si="295"/>
        <v>0.14754933330360329</v>
      </c>
      <c r="V358" s="52">
        <f t="shared" si="296"/>
        <v>1.4640617121536448</v>
      </c>
      <c r="W358" s="52">
        <f t="shared" si="297"/>
        <v>15.477883948745388</v>
      </c>
      <c r="X358" s="52">
        <f t="shared" si="298"/>
        <v>137.71973914481507</v>
      </c>
      <c r="Y358" s="52">
        <f t="shared" si="299"/>
        <v>1.030858399482697</v>
      </c>
      <c r="Z358" s="52">
        <f t="shared" si="300"/>
        <v>1.0323676603936258</v>
      </c>
      <c r="AA358" s="52">
        <f t="shared" si="301"/>
        <v>1.025368667499108</v>
      </c>
      <c r="AB358" s="52">
        <f t="shared" si="302"/>
        <v>1.022170568735878</v>
      </c>
      <c r="AC358" s="52">
        <f t="shared" si="303"/>
        <v>0.56951535557141153</v>
      </c>
      <c r="AD358" s="52">
        <f t="shared" si="304"/>
        <v>0.57330830806278976</v>
      </c>
      <c r="AE358" s="52">
        <f t="shared" si="305"/>
        <v>0.5178292937626352</v>
      </c>
      <c r="AF358" s="52">
        <f t="shared" si="306"/>
        <v>0.40072429837079315</v>
      </c>
      <c r="AG358" s="52">
        <f t="shared" si="307"/>
        <v>0.36</v>
      </c>
      <c r="AH358" s="52">
        <f t="shared" si="308"/>
        <v>0.38036214918539657</v>
      </c>
      <c r="AI358" s="64" t="s">
        <v>152</v>
      </c>
      <c r="AL358" s="45">
        <f t="shared" si="309"/>
        <v>302</v>
      </c>
      <c r="AM358" s="65"/>
      <c r="AN358" s="145" t="e">
        <f>#REF!</f>
        <v>#REF!</v>
      </c>
      <c r="AO358" s="149"/>
      <c r="AP358" s="183"/>
      <c r="AQ358" s="149"/>
      <c r="AR358" s="147">
        <f t="shared" si="310"/>
        <v>1</v>
      </c>
      <c r="AS358">
        <v>3</v>
      </c>
      <c r="AT358">
        <v>4</v>
      </c>
      <c r="AU358">
        <v>34</v>
      </c>
      <c r="AV358">
        <v>2</v>
      </c>
      <c r="AW358">
        <v>0</v>
      </c>
      <c r="AX358">
        <v>16</v>
      </c>
      <c r="AY358" s="229"/>
      <c r="AZ358" s="229"/>
      <c r="BA358" s="229"/>
      <c r="BC358">
        <v>20</v>
      </c>
      <c r="BD358">
        <v>7</v>
      </c>
      <c r="BE358">
        <v>2</v>
      </c>
      <c r="BF358" s="57">
        <v>2</v>
      </c>
      <c r="BG358" s="57">
        <v>2</v>
      </c>
      <c r="BH358" s="57">
        <v>3</v>
      </c>
      <c r="BI358" s="57">
        <v>11.3</v>
      </c>
      <c r="BJ358" s="189">
        <f t="shared" si="336"/>
        <v>108</v>
      </c>
      <c r="BK358" s="173">
        <f t="shared" si="337"/>
        <v>302</v>
      </c>
      <c r="BL358" s="173">
        <v>9</v>
      </c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104"/>
      <c r="CB358" s="103"/>
      <c r="CC358" s="103"/>
      <c r="CD358" s="103"/>
      <c r="CE358" s="103"/>
      <c r="CF358" s="103"/>
      <c r="CG358" s="103"/>
      <c r="CH358" s="103"/>
      <c r="CI358" s="103"/>
      <c r="CJ358" s="103"/>
      <c r="CK358" s="103"/>
      <c r="CL358" s="103"/>
      <c r="CP358" s="93"/>
      <c r="CQ358" s="93"/>
      <c r="CV358" s="93"/>
      <c r="DA358" s="93"/>
      <c r="DF358" s="131"/>
      <c r="DG358" s="254">
        <f t="shared" si="311"/>
        <v>400</v>
      </c>
      <c r="DH358" s="254" t="str">
        <f t="shared" si="312"/>
        <v>Burn</v>
      </c>
      <c r="DI358" s="254">
        <f t="shared" si="313"/>
        <v>108</v>
      </c>
      <c r="DJ358" s="254">
        <f t="shared" si="314"/>
        <v>302</v>
      </c>
      <c r="DK358" s="121">
        <f t="shared" si="315"/>
        <v>35.424011420055884</v>
      </c>
      <c r="DL358" s="121">
        <f t="shared" si="316"/>
        <v>8.990287920680224</v>
      </c>
      <c r="DM358" s="121">
        <f t="shared" si="317"/>
        <v>57.244181808553321</v>
      </c>
      <c r="DN358" s="121">
        <f t="shared" si="318"/>
        <v>1.0689486998078868</v>
      </c>
      <c r="DO358" s="121">
        <f t="shared" si="319"/>
        <v>3.742529343523568</v>
      </c>
      <c r="DP358" s="121">
        <f t="shared" si="320"/>
        <v>6.7608631319840518</v>
      </c>
      <c r="DQ358" s="121">
        <f t="shared" si="321"/>
        <v>3.6231872922418775</v>
      </c>
      <c r="DR358" s="121">
        <f t="shared" si="322"/>
        <v>0</v>
      </c>
      <c r="DS358" s="121">
        <f t="shared" si="323"/>
        <v>0</v>
      </c>
      <c r="DT358" s="121">
        <f t="shared" si="324"/>
        <v>0</v>
      </c>
      <c r="DU358" s="121">
        <f t="shared" si="325"/>
        <v>0</v>
      </c>
      <c r="DV358" s="122">
        <f t="shared" si="326"/>
        <v>25</v>
      </c>
      <c r="DW358" s="157"/>
      <c r="DX358" s="157">
        <f t="shared" si="327"/>
        <v>400</v>
      </c>
      <c r="DY358" s="157">
        <f t="shared" si="288"/>
        <v>79</v>
      </c>
      <c r="DZ358" s="238" t="e">
        <f>#REF!</f>
        <v>#REF!</v>
      </c>
      <c r="EN358" s="50"/>
      <c r="EO358" s="50"/>
      <c r="EP358" s="55"/>
      <c r="EQ358" s="50"/>
      <c r="ER358" s="50"/>
      <c r="ES358" s="50">
        <f t="shared" si="289"/>
        <v>0</v>
      </c>
      <c r="ET358" s="50">
        <f t="shared" si="290"/>
        <v>0</v>
      </c>
      <c r="EU358" s="50">
        <f t="shared" si="291"/>
        <v>0</v>
      </c>
      <c r="EV358" s="56"/>
      <c r="EW358" s="56"/>
      <c r="EX358" s="56">
        <f t="shared" si="334"/>
        <v>15.940805139025148</v>
      </c>
      <c r="EY358" s="56">
        <f t="shared" si="335"/>
        <v>4.0456295643061013</v>
      </c>
      <c r="EZ358" s="56"/>
      <c r="FA358" s="56"/>
      <c r="FB358" s="56"/>
      <c r="FC358" s="56"/>
      <c r="FD358" s="54"/>
    </row>
    <row r="359" spans="1:160" ht="18" customHeight="1">
      <c r="A359" s="6"/>
      <c r="B359">
        <v>400</v>
      </c>
      <c r="C359" s="57" t="s">
        <v>389</v>
      </c>
      <c r="D359">
        <v>109</v>
      </c>
      <c r="E359" s="171">
        <v>2009</v>
      </c>
      <c r="F359">
        <v>79</v>
      </c>
      <c r="G359" s="144">
        <v>0.96769134000000001</v>
      </c>
      <c r="H359" s="144">
        <v>8.4087083850000006</v>
      </c>
      <c r="I359" s="144"/>
      <c r="J359" s="144">
        <v>33.305790209999998</v>
      </c>
      <c r="K359" s="144"/>
      <c r="L359" s="144">
        <v>3.3006435000000001</v>
      </c>
      <c r="M359" s="144"/>
      <c r="N359" s="83"/>
      <c r="O359" s="83"/>
      <c r="P359" s="83"/>
      <c r="Q359" s="230">
        <f t="shared" si="287"/>
        <v>45.982833434999996</v>
      </c>
      <c r="R359" s="52">
        <f t="shared" si="292"/>
        <v>0.53764203219548734</v>
      </c>
      <c r="S359" s="52">
        <f t="shared" si="293"/>
        <v>1.4440600752130446</v>
      </c>
      <c r="T359" s="52">
        <f t="shared" si="294"/>
        <v>1.2915302297597531</v>
      </c>
      <c r="U359" s="52">
        <f t="shared" si="295"/>
        <v>0.1093654331710279</v>
      </c>
      <c r="V359" s="52">
        <f t="shared" si="296"/>
        <v>1.4085343234775807</v>
      </c>
      <c r="W359" s="52">
        <f t="shared" si="297"/>
        <v>14.869789024292865</v>
      </c>
      <c r="X359" s="52">
        <f t="shared" si="298"/>
        <v>145.22589630301454</v>
      </c>
      <c r="Y359" s="52">
        <f t="shared" si="299"/>
        <v>1.0354144296828065</v>
      </c>
      <c r="Z359" s="52">
        <f t="shared" si="300"/>
        <v>1.0344861843962183</v>
      </c>
      <c r="AA359" s="52">
        <f t="shared" si="301"/>
        <v>1.0297895537817678</v>
      </c>
      <c r="AB359" s="52">
        <f t="shared" si="302"/>
        <v>1.0357828941777998</v>
      </c>
      <c r="AC359" s="52">
        <f t="shared" si="303"/>
        <v>0.58945512175896209</v>
      </c>
      <c r="AD359" s="52">
        <f t="shared" si="304"/>
        <v>0.58124005446903582</v>
      </c>
      <c r="AE359" s="52">
        <f t="shared" si="305"/>
        <v>0.53156281211556011</v>
      </c>
      <c r="AF359" s="52">
        <f t="shared" si="306"/>
        <v>0.41828537402199345</v>
      </c>
      <c r="AG359" s="52">
        <f t="shared" si="307"/>
        <v>0.36000000000000004</v>
      </c>
      <c r="AH359" s="52">
        <f t="shared" si="308"/>
        <v>0.38914268701099675</v>
      </c>
      <c r="AI359" s="64" t="s">
        <v>152</v>
      </c>
      <c r="AL359" s="45">
        <f t="shared" si="309"/>
        <v>79</v>
      </c>
      <c r="AM359" s="65"/>
      <c r="AN359" s="145" t="e">
        <f>#REF!</f>
        <v>#REF!</v>
      </c>
      <c r="AO359" s="149"/>
      <c r="AP359" s="183"/>
      <c r="AQ359" s="149"/>
      <c r="AR359" s="147">
        <f t="shared" si="310"/>
        <v>1</v>
      </c>
      <c r="AS359">
        <v>0</v>
      </c>
      <c r="AT359">
        <v>4</v>
      </c>
      <c r="AU359">
        <v>4</v>
      </c>
      <c r="AV359">
        <v>0</v>
      </c>
      <c r="AW359">
        <v>4</v>
      </c>
      <c r="AX359">
        <v>4</v>
      </c>
      <c r="AY359" s="229"/>
      <c r="AZ359" s="229"/>
      <c r="BA359" s="229"/>
      <c r="BC359">
        <v>12</v>
      </c>
      <c r="BD359">
        <v>2</v>
      </c>
      <c r="BE359">
        <v>0</v>
      </c>
      <c r="BF359" s="57">
        <v>2</v>
      </c>
      <c r="BG359" s="57">
        <v>2</v>
      </c>
      <c r="BH359" s="57">
        <v>3</v>
      </c>
      <c r="BI359" s="57">
        <v>11.3</v>
      </c>
      <c r="BJ359" s="189">
        <f t="shared" si="336"/>
        <v>109</v>
      </c>
      <c r="BK359" s="173">
        <f t="shared" si="337"/>
        <v>79</v>
      </c>
      <c r="BL359" s="173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104"/>
      <c r="CB359" s="103"/>
      <c r="CC359" s="103"/>
      <c r="CD359" s="103"/>
      <c r="CE359" s="103"/>
      <c r="CF359" s="103"/>
      <c r="CG359" s="103"/>
      <c r="CH359" s="103"/>
      <c r="CI359" s="103"/>
      <c r="CJ359" s="103"/>
      <c r="CK359" s="103"/>
      <c r="CL359" s="103"/>
      <c r="CP359" s="93"/>
      <c r="CQ359" s="93"/>
      <c r="CV359" s="93"/>
      <c r="DA359" s="93"/>
      <c r="DF359" s="131"/>
      <c r="DG359" s="254">
        <f t="shared" si="311"/>
        <v>400</v>
      </c>
      <c r="DH359" s="254" t="str">
        <f t="shared" si="312"/>
        <v>Burn</v>
      </c>
      <c r="DI359" s="254">
        <f t="shared" si="313"/>
        <v>109</v>
      </c>
      <c r="DJ359" s="254">
        <f t="shared" si="314"/>
        <v>79</v>
      </c>
      <c r="DK359" s="121">
        <f t="shared" si="315"/>
        <v>0</v>
      </c>
      <c r="DL359" s="121">
        <f t="shared" si="316"/>
        <v>21.505681287819492</v>
      </c>
      <c r="DM359" s="121">
        <f t="shared" si="317"/>
        <v>51.661209190390124</v>
      </c>
      <c r="DN359" s="121">
        <f t="shared" si="318"/>
        <v>0.4942099060165589</v>
      </c>
      <c r="DO359" s="121">
        <f t="shared" si="319"/>
        <v>1.0451119749851088</v>
      </c>
      <c r="DP359" s="121">
        <f t="shared" si="320"/>
        <v>0</v>
      </c>
      <c r="DQ359" s="121">
        <f t="shared" si="321"/>
        <v>0</v>
      </c>
      <c r="DR359" s="121">
        <f t="shared" si="322"/>
        <v>0</v>
      </c>
      <c r="DS359" s="121">
        <f t="shared" si="323"/>
        <v>0</v>
      </c>
      <c r="DT359" s="121">
        <f t="shared" si="324"/>
        <v>0</v>
      </c>
      <c r="DU359" s="121">
        <f t="shared" si="325"/>
        <v>0</v>
      </c>
      <c r="DV359" s="122">
        <f t="shared" si="326"/>
        <v>4</v>
      </c>
      <c r="DW359" s="157"/>
      <c r="DX359" s="157">
        <f t="shared" si="327"/>
        <v>400</v>
      </c>
      <c r="DY359" s="157">
        <f t="shared" si="288"/>
        <v>145</v>
      </c>
      <c r="DZ359" s="238" t="e">
        <f>#REF!</f>
        <v>#REF!</v>
      </c>
      <c r="EN359" s="50">
        <f t="shared" si="328"/>
        <v>0.1743841463414634</v>
      </c>
      <c r="EO359" s="50">
        <f t="shared" si="329"/>
        <v>0.55640243902439024</v>
      </c>
      <c r="EP359" s="55">
        <f t="shared" si="330"/>
        <v>0</v>
      </c>
      <c r="EQ359" s="50">
        <f>4.656*AR359*(((BL359/2.54)^2)+((BM359/2.54)^2)+((BN359/2.54)^2)+((BO359)/2.54^2)+((BP359/2.54)^2)+((BQ359/2.54)^2)+((BR359/2.54)^2)+((BS359/2.54)^2)+((BT359/2.54)^2)+((BU359/2.54)^2)+((BV359/2.54)^2)+((BW359/2.54)^2)+((BX359/2.54)^2)+((BY359/2.54)^2)+((BZ359/2.54)^2))/(BI359*3.28)</f>
        <v>0</v>
      </c>
      <c r="ER359" s="50">
        <f>3.492*AR359*((CA359/2.54)^2 + (CB359/2.54)^2 + (CC359/2.54)^2 + (CD359/2.54)^2 + (CE359/2.54)^2 + (CF359/2.54)^2 + (CG359/2.54)^2 +(CH359/2.54)^2 +(CI359/2.54)^2 + (CJ359/2.54)^2 +(CK359/2.54)^2 + (CL359/2.54)^2 +(CM359/2.54)^2 + (CN359/2.54)^2 + (CO359/2.54)^2)/(BI359*3.28)</f>
        <v>0</v>
      </c>
      <c r="ES359" s="50">
        <f t="shared" si="289"/>
        <v>0</v>
      </c>
      <c r="ET359" s="50">
        <f t="shared" si="290"/>
        <v>0</v>
      </c>
      <c r="EU359" s="50">
        <f t="shared" si="291"/>
        <v>0</v>
      </c>
      <c r="EV359" s="56">
        <f t="shared" si="331"/>
        <v>0.73078658536585361</v>
      </c>
      <c r="EW359" s="56">
        <f t="shared" si="332"/>
        <v>0</v>
      </c>
      <c r="EX359" s="56">
        <f t="shared" si="334"/>
        <v>0</v>
      </c>
      <c r="EY359" s="56">
        <f t="shared" si="335"/>
        <v>9.6775565795187717</v>
      </c>
      <c r="EZ359" s="56">
        <f t="shared" si="333"/>
        <v>0.73078658536585361</v>
      </c>
      <c r="FA359" s="56"/>
      <c r="FB359" s="56"/>
      <c r="FC359" s="56"/>
      <c r="FD359" s="54"/>
    </row>
    <row r="360" spans="1:160" ht="18" customHeight="1">
      <c r="A360" s="6"/>
      <c r="B360">
        <v>400</v>
      </c>
      <c r="C360" s="57" t="s">
        <v>389</v>
      </c>
      <c r="D360">
        <v>109</v>
      </c>
      <c r="E360" s="171">
        <v>2009</v>
      </c>
      <c r="F360">
        <v>145</v>
      </c>
      <c r="G360" s="144">
        <v>0.96769134000000001</v>
      </c>
      <c r="H360" s="144">
        <v>8.4087083850000006</v>
      </c>
      <c r="I360" s="144"/>
      <c r="J360" s="144">
        <v>33.305790209999998</v>
      </c>
      <c r="K360" s="144"/>
      <c r="L360" s="144">
        <v>3.3006435000000001</v>
      </c>
      <c r="M360" s="144"/>
      <c r="N360" s="83"/>
      <c r="O360" s="83"/>
      <c r="P360" s="83"/>
      <c r="Q360" s="230">
        <f t="shared" si="287"/>
        <v>45.982833434999996</v>
      </c>
      <c r="R360" s="52">
        <f t="shared" si="292"/>
        <v>0.53764203219548734</v>
      </c>
      <c r="S360" s="52">
        <f t="shared" si="293"/>
        <v>1.4440600752130446</v>
      </c>
      <c r="T360" s="52">
        <f t="shared" si="294"/>
        <v>1.2915302297597531</v>
      </c>
      <c r="U360" s="52">
        <f t="shared" si="295"/>
        <v>0.1093654331710279</v>
      </c>
      <c r="V360" s="52">
        <f t="shared" si="296"/>
        <v>1.4085343234775807</v>
      </c>
      <c r="W360" s="52">
        <f t="shared" si="297"/>
        <v>14.869789024292865</v>
      </c>
      <c r="X360" s="52">
        <f t="shared" si="298"/>
        <v>145.22589630301454</v>
      </c>
      <c r="Y360" s="52">
        <f t="shared" si="299"/>
        <v>1.0354144296828065</v>
      </c>
      <c r="Z360" s="52">
        <f t="shared" si="300"/>
        <v>1.0344861843962183</v>
      </c>
      <c r="AA360" s="52">
        <f t="shared" si="301"/>
        <v>1.0297895537817678</v>
      </c>
      <c r="AB360" s="52">
        <f t="shared" si="302"/>
        <v>1.0357828941777998</v>
      </c>
      <c r="AC360" s="52">
        <f t="shared" si="303"/>
        <v>0.58945512175896209</v>
      </c>
      <c r="AD360" s="52">
        <f t="shared" si="304"/>
        <v>0.58124005446903582</v>
      </c>
      <c r="AE360" s="52">
        <f t="shared" si="305"/>
        <v>0.53156281211556011</v>
      </c>
      <c r="AF360" s="52">
        <f t="shared" si="306"/>
        <v>0.41828537402199345</v>
      </c>
      <c r="AG360" s="52">
        <f t="shared" si="307"/>
        <v>0.36000000000000004</v>
      </c>
      <c r="AH360" s="52">
        <f t="shared" si="308"/>
        <v>0.38914268701099675</v>
      </c>
      <c r="AI360" s="64" t="s">
        <v>152</v>
      </c>
      <c r="AL360" s="45">
        <f t="shared" si="309"/>
        <v>145</v>
      </c>
      <c r="AM360" s="65"/>
      <c r="AN360" s="145" t="e">
        <f>#REF!</f>
        <v>#REF!</v>
      </c>
      <c r="AO360" s="149"/>
      <c r="AP360" s="183"/>
      <c r="AQ360" s="149"/>
      <c r="AR360" s="147">
        <f t="shared" si="310"/>
        <v>1</v>
      </c>
      <c r="AS360">
        <v>0</v>
      </c>
      <c r="AT360">
        <v>7</v>
      </c>
      <c r="AU360">
        <v>7</v>
      </c>
      <c r="AV360">
        <v>0</v>
      </c>
      <c r="AW360">
        <v>3</v>
      </c>
      <c r="AX360">
        <v>3</v>
      </c>
      <c r="AY360" s="229"/>
      <c r="AZ360" s="229"/>
      <c r="BA360" s="229"/>
      <c r="BC360">
        <v>8</v>
      </c>
      <c r="BD360">
        <v>0</v>
      </c>
      <c r="BE360">
        <v>1</v>
      </c>
      <c r="BF360" s="57">
        <v>2</v>
      </c>
      <c r="BG360" s="57">
        <v>2</v>
      </c>
      <c r="BH360" s="57">
        <v>3</v>
      </c>
      <c r="BI360" s="57">
        <v>11.3</v>
      </c>
      <c r="BJ360" s="189">
        <f t="shared" si="336"/>
        <v>109</v>
      </c>
      <c r="BK360" s="173">
        <f t="shared" si="337"/>
        <v>145</v>
      </c>
      <c r="BL360" s="173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104"/>
      <c r="CB360" s="103"/>
      <c r="CC360" s="103"/>
      <c r="CD360" s="103"/>
      <c r="CE360" s="103"/>
      <c r="CF360" s="103"/>
      <c r="CG360" s="103"/>
      <c r="CH360" s="103"/>
      <c r="CI360" s="103"/>
      <c r="CJ360" s="103"/>
      <c r="CK360" s="103"/>
      <c r="CL360" s="103"/>
      <c r="CP360" s="93"/>
      <c r="CQ360" s="93"/>
      <c r="CV360" s="93"/>
      <c r="DA360" s="93"/>
      <c r="DF360" s="131"/>
      <c r="DG360" s="254">
        <f t="shared" si="311"/>
        <v>400</v>
      </c>
      <c r="DH360" s="254" t="str">
        <f t="shared" si="312"/>
        <v>Burn</v>
      </c>
      <c r="DI360" s="254">
        <f t="shared" si="313"/>
        <v>109</v>
      </c>
      <c r="DJ360" s="254">
        <f t="shared" si="314"/>
        <v>145</v>
      </c>
      <c r="DK360" s="121">
        <f t="shared" si="315"/>
        <v>0</v>
      </c>
      <c r="DL360" s="121">
        <f t="shared" si="316"/>
        <v>26.88210160977437</v>
      </c>
      <c r="DM360" s="121">
        <f t="shared" si="317"/>
        <v>64.576511487987659</v>
      </c>
      <c r="DN360" s="121">
        <f t="shared" si="318"/>
        <v>0.32947327067770593</v>
      </c>
      <c r="DO360" s="121">
        <f t="shared" si="319"/>
        <v>0</v>
      </c>
      <c r="DP360" s="121">
        <f t="shared" si="320"/>
        <v>3.348125927253133</v>
      </c>
      <c r="DQ360" s="121">
        <f t="shared" si="321"/>
        <v>0</v>
      </c>
      <c r="DR360" s="121">
        <f t="shared" si="322"/>
        <v>0</v>
      </c>
      <c r="DS360" s="121">
        <f t="shared" si="323"/>
        <v>0</v>
      </c>
      <c r="DT360" s="121">
        <f t="shared" si="324"/>
        <v>0</v>
      </c>
      <c r="DU360" s="121">
        <f t="shared" si="325"/>
        <v>0</v>
      </c>
      <c r="DV360" s="122">
        <f t="shared" si="326"/>
        <v>5</v>
      </c>
      <c r="DW360" s="157"/>
      <c r="DX360" s="157">
        <f t="shared" si="327"/>
        <v>400</v>
      </c>
      <c r="DY360" s="157">
        <f t="shared" si="288"/>
        <v>18</v>
      </c>
      <c r="DZ360" s="238" t="e">
        <f>#REF!</f>
        <v>#REF!</v>
      </c>
      <c r="EN360" s="50">
        <f t="shared" si="328"/>
        <v>0.11625609756097562</v>
      </c>
      <c r="EO360" s="50">
        <f t="shared" si="329"/>
        <v>0</v>
      </c>
      <c r="EP360" s="55">
        <f t="shared" si="330"/>
        <v>1.475609756097561</v>
      </c>
      <c r="EQ360" s="50">
        <f>4.656*AR360*(((BL360/2.54)^2)+((BM360/2.54)^2)+((BN360/2.54)^2)+((BO360)/2.54^2)+((BP360/2.54)^2)+((BQ360/2.54)^2)+((BR360/2.54)^2)+((BS360/2.54)^2)+((BT360/2.54)^2)+((BU360/2.54)^2)+((BV360/2.54)^2)+((BW360/2.54)^2)+((BX360/2.54)^2)+((BY360/2.54)^2)+((BZ360/2.54)^2))/(BI360*3.28)</f>
        <v>0</v>
      </c>
      <c r="ER360" s="50">
        <f>3.492*AR360*((CA360/2.54)^2 + (CB360/2.54)^2 + (CC360/2.54)^2 + (CD360/2.54)^2 + (CE360/2.54)^2 + (CF360/2.54)^2 + (CG360/2.54)^2 +(CH360/2.54)^2 +(CI360/2.54)^2 + (CJ360/2.54)^2 +(CK360/2.54)^2 + (CL360/2.54)^2 +(CM360/2.54)^2 + (CN360/2.54)^2 + (CO360/2.54)^2)/(BI360*3.28)</f>
        <v>0</v>
      </c>
      <c r="ES360" s="50">
        <f t="shared" si="289"/>
        <v>0</v>
      </c>
      <c r="ET360" s="50">
        <f t="shared" si="290"/>
        <v>0</v>
      </c>
      <c r="EU360" s="50">
        <f t="shared" si="291"/>
        <v>0</v>
      </c>
      <c r="EV360" s="56">
        <f t="shared" si="331"/>
        <v>1.5918658536585366</v>
      </c>
      <c r="EW360" s="56">
        <f t="shared" si="332"/>
        <v>0</v>
      </c>
      <c r="EX360" s="56">
        <f t="shared" si="334"/>
        <v>0</v>
      </c>
      <c r="EY360" s="56">
        <f t="shared" si="335"/>
        <v>12.096945724398466</v>
      </c>
      <c r="EZ360" s="56">
        <f t="shared" si="333"/>
        <v>1.5918658536585366</v>
      </c>
      <c r="FA360" s="56"/>
      <c r="FB360" s="56"/>
      <c r="FC360" s="56"/>
      <c r="FD360" s="54"/>
    </row>
    <row r="361" spans="1:160" ht="18" customHeight="1">
      <c r="A361" s="6"/>
      <c r="B361">
        <v>400</v>
      </c>
      <c r="C361" s="57" t="s">
        <v>389</v>
      </c>
      <c r="D361">
        <v>110</v>
      </c>
      <c r="E361" s="171">
        <v>2009</v>
      </c>
      <c r="F361">
        <v>18</v>
      </c>
      <c r="G361" s="144">
        <v>14.202034770000004</v>
      </c>
      <c r="H361" s="144">
        <v>0.80150070000000007</v>
      </c>
      <c r="I361" s="144"/>
      <c r="J361" s="144"/>
      <c r="K361" s="144">
        <v>28.00826721</v>
      </c>
      <c r="L361" s="144">
        <v>16.758609945000003</v>
      </c>
      <c r="M361" s="144"/>
      <c r="N361" s="83"/>
      <c r="O361" s="83"/>
      <c r="P361" s="83"/>
      <c r="Q361" s="230">
        <f t="shared" si="287"/>
        <v>59.770412625000006</v>
      </c>
      <c r="R361" s="52">
        <f t="shared" si="292"/>
        <v>0.63818485549797566</v>
      </c>
      <c r="S361" s="52">
        <f t="shared" si="293"/>
        <v>1.4099517787833742</v>
      </c>
      <c r="T361" s="52">
        <f t="shared" si="294"/>
        <v>1.3367130267815348</v>
      </c>
      <c r="U361" s="52">
        <f t="shared" si="295"/>
        <v>0.14481606399316704</v>
      </c>
      <c r="V361" s="52">
        <f t="shared" si="296"/>
        <v>1.4452756880168853</v>
      </c>
      <c r="W361" s="52">
        <f t="shared" si="297"/>
        <v>15.874363401033156</v>
      </c>
      <c r="X361" s="52">
        <f t="shared" si="298"/>
        <v>108.5522896807733</v>
      </c>
      <c r="Y361" s="52">
        <f t="shared" si="299"/>
        <v>1.0251799282212166</v>
      </c>
      <c r="Z361" s="52">
        <f t="shared" si="300"/>
        <v>1.0246859752141455</v>
      </c>
      <c r="AA361" s="52">
        <f t="shared" si="301"/>
        <v>1.0229379269564647</v>
      </c>
      <c r="AB361" s="52">
        <f t="shared" si="302"/>
        <v>1.0190819739986696</v>
      </c>
      <c r="AC361" s="52">
        <f t="shared" si="303"/>
        <v>0.5598033425589054</v>
      </c>
      <c r="AD361" s="52">
        <f t="shared" si="304"/>
        <v>0.56899876317107823</v>
      </c>
      <c r="AE361" s="52">
        <f t="shared" si="305"/>
        <v>0.5331656907270681</v>
      </c>
      <c r="AF361" s="52">
        <f t="shared" si="306"/>
        <v>0.36710616197038509</v>
      </c>
      <c r="AG361" s="52">
        <f t="shared" si="307"/>
        <v>0.36</v>
      </c>
      <c r="AH361" s="52">
        <f t="shared" si="308"/>
        <v>0.36355308098519257</v>
      </c>
      <c r="AI361" s="64" t="s">
        <v>152</v>
      </c>
      <c r="AL361" s="45">
        <f t="shared" si="309"/>
        <v>18</v>
      </c>
      <c r="AM361" s="65"/>
      <c r="AN361" s="145" t="e">
        <f>#REF!</f>
        <v>#REF!</v>
      </c>
      <c r="AO361" s="149"/>
      <c r="AP361" s="183"/>
      <c r="AQ361" s="149"/>
      <c r="AR361" s="147">
        <f t="shared" si="310"/>
        <v>1</v>
      </c>
      <c r="AS361">
        <v>0</v>
      </c>
      <c r="AT361">
        <v>3</v>
      </c>
      <c r="AU361">
        <v>3</v>
      </c>
      <c r="AV361">
        <v>0</v>
      </c>
      <c r="AW361">
        <v>2</v>
      </c>
      <c r="AX361">
        <v>2</v>
      </c>
      <c r="AY361" s="229"/>
      <c r="AZ361" s="229"/>
      <c r="BA361" s="229"/>
      <c r="BC361">
        <v>7</v>
      </c>
      <c r="BD361">
        <v>1</v>
      </c>
      <c r="BE361">
        <v>0</v>
      </c>
      <c r="BF361" s="57">
        <v>2</v>
      </c>
      <c r="BG361" s="57">
        <v>2</v>
      </c>
      <c r="BH361" s="57">
        <v>3</v>
      </c>
      <c r="BI361" s="57">
        <v>11.3</v>
      </c>
      <c r="BJ361" s="189">
        <f t="shared" si="336"/>
        <v>110</v>
      </c>
      <c r="BK361" s="173">
        <f t="shared" si="337"/>
        <v>18</v>
      </c>
      <c r="BL361" s="173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104"/>
      <c r="CB361" s="103"/>
      <c r="CC361" s="103"/>
      <c r="CD361" s="103"/>
      <c r="CE361" s="103"/>
      <c r="CF361" s="103"/>
      <c r="CG361" s="103"/>
      <c r="CH361" s="103"/>
      <c r="CI361" s="103"/>
      <c r="CJ361" s="103"/>
      <c r="CK361" s="103"/>
      <c r="CL361" s="103"/>
      <c r="CP361" s="93"/>
      <c r="CQ361" s="93"/>
      <c r="CV361" s="93"/>
      <c r="DA361" s="93"/>
      <c r="DF361" s="131"/>
      <c r="DG361" s="254">
        <f t="shared" si="311"/>
        <v>400</v>
      </c>
      <c r="DH361" s="254" t="str">
        <f t="shared" si="312"/>
        <v>Burn</v>
      </c>
      <c r="DI361" s="254">
        <f t="shared" si="313"/>
        <v>110</v>
      </c>
      <c r="DJ361" s="254">
        <f t="shared" si="314"/>
        <v>18</v>
      </c>
      <c r="DK361" s="121">
        <f t="shared" si="315"/>
        <v>0</v>
      </c>
      <c r="DL361" s="121">
        <f t="shared" si="316"/>
        <v>15.954621387449389</v>
      </c>
      <c r="DM361" s="121">
        <f t="shared" si="317"/>
        <v>33.417825669538374</v>
      </c>
      <c r="DN361" s="121">
        <f t="shared" si="318"/>
        <v>0.35895129578164708</v>
      </c>
      <c r="DO361" s="121">
        <f t="shared" si="319"/>
        <v>0.5199217379395572</v>
      </c>
      <c r="DP361" s="121">
        <f t="shared" si="320"/>
        <v>0</v>
      </c>
      <c r="DQ361" s="121">
        <f t="shared" si="321"/>
        <v>0</v>
      </c>
      <c r="DR361" s="121">
        <f t="shared" si="322"/>
        <v>0</v>
      </c>
      <c r="DS361" s="121">
        <f t="shared" si="323"/>
        <v>0</v>
      </c>
      <c r="DT361" s="121">
        <f t="shared" si="324"/>
        <v>0</v>
      </c>
      <c r="DU361" s="121">
        <f t="shared" si="325"/>
        <v>0</v>
      </c>
      <c r="DV361" s="122">
        <f t="shared" si="326"/>
        <v>2.5</v>
      </c>
      <c r="DW361" s="157"/>
      <c r="DX361" s="157">
        <f t="shared" si="327"/>
        <v>400</v>
      </c>
      <c r="DY361" s="157">
        <f t="shared" si="288"/>
        <v>260</v>
      </c>
      <c r="DZ361" s="238" t="e">
        <f>#REF!</f>
        <v>#REF!</v>
      </c>
      <c r="EN361" s="50">
        <f t="shared" si="328"/>
        <v>0.10172408536585366</v>
      </c>
      <c r="EO361" s="50">
        <f t="shared" si="329"/>
        <v>0.27820121951219512</v>
      </c>
      <c r="EP361" s="55">
        <f t="shared" si="330"/>
        <v>0</v>
      </c>
      <c r="EQ361" s="50">
        <f>4.656*AR361*(((BL361/2.54)^2)+((BM361/2.54)^2)+((BN361/2.54)^2)+((BO361)/2.54^2)+((BP361/2.54)^2)+((BQ361/2.54)^2)+((BR361/2.54)^2)+((BS361/2.54)^2)+((BT361/2.54)^2)+((BU361/2.54)^2)+((BV361/2.54)^2)+((BW361/2.54)^2)+((BX361/2.54)^2)+((BY361/2.54)^2)+((BZ361/2.54)^2))/(BI361*3.28)</f>
        <v>0</v>
      </c>
      <c r="ER361" s="50">
        <f>3.492*AR361*((CA361/2.54)^2 + (CB361/2.54)^2 + (CC361/2.54)^2 + (CD361/2.54)^2 + (CE361/2.54)^2 + (CF361/2.54)^2 + (CG361/2.54)^2 +(CH361/2.54)^2 +(CI361/2.54)^2 + (CJ361/2.54)^2 +(CK361/2.54)^2 + (CL361/2.54)^2 +(CM361/2.54)^2 + (CN361/2.54)^2 + (CO361/2.54)^2)/(BI361*3.28)</f>
        <v>0</v>
      </c>
      <c r="ES361" s="50">
        <f t="shared" si="289"/>
        <v>0</v>
      </c>
      <c r="ET361" s="50">
        <f t="shared" si="290"/>
        <v>0</v>
      </c>
      <c r="EU361" s="50">
        <f t="shared" si="291"/>
        <v>0</v>
      </c>
      <c r="EV361" s="56">
        <f t="shared" si="331"/>
        <v>0.37992530487804876</v>
      </c>
      <c r="EW361" s="56">
        <f t="shared" si="332"/>
        <v>0</v>
      </c>
      <c r="EX361" s="56">
        <f t="shared" si="334"/>
        <v>0</v>
      </c>
      <c r="EY361" s="56">
        <f t="shared" si="335"/>
        <v>7.1795796243522254</v>
      </c>
      <c r="EZ361" s="56">
        <f t="shared" si="333"/>
        <v>0.37992530487804876</v>
      </c>
      <c r="FA361" s="56"/>
      <c r="FB361" s="56"/>
      <c r="FC361" s="56"/>
      <c r="FD361" s="54"/>
    </row>
    <row r="362" spans="1:160" ht="18" customHeight="1">
      <c r="A362" s="6"/>
      <c r="B362">
        <v>400</v>
      </c>
      <c r="C362" s="57" t="s">
        <v>389</v>
      </c>
      <c r="D362">
        <v>110</v>
      </c>
      <c r="E362" s="171">
        <v>2009</v>
      </c>
      <c r="F362">
        <v>260</v>
      </c>
      <c r="G362" s="144">
        <v>14.202034770000004</v>
      </c>
      <c r="H362" s="144">
        <v>0.80150070000000007</v>
      </c>
      <c r="I362" s="144"/>
      <c r="J362" s="144"/>
      <c r="K362" s="144">
        <v>28.00826721</v>
      </c>
      <c r="L362" s="144">
        <v>16.758609945000003</v>
      </c>
      <c r="M362" s="144"/>
      <c r="N362" s="83"/>
      <c r="O362" s="83"/>
      <c r="P362" s="83"/>
      <c r="Q362" s="230">
        <f t="shared" si="287"/>
        <v>59.770412625000006</v>
      </c>
      <c r="R362" s="52">
        <f t="shared" si="292"/>
        <v>0.63818485549797566</v>
      </c>
      <c r="S362" s="52">
        <f t="shared" si="293"/>
        <v>1.4099517787833742</v>
      </c>
      <c r="T362" s="52">
        <f t="shared" si="294"/>
        <v>1.3367130267815348</v>
      </c>
      <c r="U362" s="52">
        <f t="shared" si="295"/>
        <v>0.14481606399316704</v>
      </c>
      <c r="V362" s="52">
        <f t="shared" si="296"/>
        <v>1.4452756880168853</v>
      </c>
      <c r="W362" s="52">
        <f t="shared" si="297"/>
        <v>15.874363401033156</v>
      </c>
      <c r="X362" s="52">
        <f t="shared" si="298"/>
        <v>108.5522896807733</v>
      </c>
      <c r="Y362" s="52">
        <f t="shared" si="299"/>
        <v>1.0251799282212166</v>
      </c>
      <c r="Z362" s="52">
        <f t="shared" si="300"/>
        <v>1.0246859752141455</v>
      </c>
      <c r="AA362" s="52">
        <f t="shared" si="301"/>
        <v>1.0229379269564647</v>
      </c>
      <c r="AB362" s="52">
        <f t="shared" si="302"/>
        <v>1.0190819739986696</v>
      </c>
      <c r="AC362" s="52">
        <f t="shared" si="303"/>
        <v>0.5598033425589054</v>
      </c>
      <c r="AD362" s="52">
        <f t="shared" si="304"/>
        <v>0.56899876317107823</v>
      </c>
      <c r="AE362" s="52">
        <f t="shared" si="305"/>
        <v>0.5331656907270681</v>
      </c>
      <c r="AF362" s="52">
        <f t="shared" si="306"/>
        <v>0.36710616197038509</v>
      </c>
      <c r="AG362" s="52">
        <f t="shared" si="307"/>
        <v>0.36</v>
      </c>
      <c r="AH362" s="52">
        <f t="shared" si="308"/>
        <v>0.36355308098519257</v>
      </c>
      <c r="AI362" s="64" t="s">
        <v>152</v>
      </c>
      <c r="AL362" s="45">
        <f t="shared" si="309"/>
        <v>260</v>
      </c>
      <c r="AM362" s="65"/>
      <c r="AN362" s="145" t="e">
        <f>#REF!</f>
        <v>#REF!</v>
      </c>
      <c r="AO362" s="149"/>
      <c r="AP362" s="183"/>
      <c r="AQ362" s="149"/>
      <c r="AR362" s="147">
        <f t="shared" si="310"/>
        <v>1</v>
      </c>
      <c r="AS362">
        <v>3</v>
      </c>
      <c r="AT362">
        <v>3</v>
      </c>
      <c r="AU362">
        <v>3</v>
      </c>
      <c r="AV362">
        <v>1</v>
      </c>
      <c r="AW362">
        <v>1</v>
      </c>
      <c r="AX362">
        <v>1</v>
      </c>
      <c r="AY362" s="229"/>
      <c r="AZ362" s="229"/>
      <c r="BA362" s="229"/>
      <c r="BC362">
        <v>23</v>
      </c>
      <c r="BD362">
        <v>10</v>
      </c>
      <c r="BE362">
        <v>0</v>
      </c>
      <c r="BF362" s="57">
        <v>2</v>
      </c>
      <c r="BG362" s="57">
        <v>2</v>
      </c>
      <c r="BH362" s="57">
        <v>3</v>
      </c>
      <c r="BI362" s="57">
        <v>11.3</v>
      </c>
      <c r="BJ362" s="189">
        <f t="shared" si="336"/>
        <v>110</v>
      </c>
      <c r="BK362" s="173">
        <f t="shared" si="337"/>
        <v>260</v>
      </c>
      <c r="BL362" s="173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104"/>
      <c r="CB362" s="103"/>
      <c r="CC362" s="103"/>
      <c r="CD362" s="103"/>
      <c r="CE362" s="103"/>
      <c r="CF362" s="103"/>
      <c r="CG362" s="103"/>
      <c r="CH362" s="103"/>
      <c r="CI362" s="103"/>
      <c r="CJ362" s="103"/>
      <c r="CK362" s="103"/>
      <c r="CL362" s="103"/>
      <c r="CP362" s="93"/>
      <c r="CQ362" s="93"/>
      <c r="CV362" s="93"/>
      <c r="DA362" s="93"/>
      <c r="DF362" s="131"/>
      <c r="DG362" s="254">
        <f t="shared" si="311"/>
        <v>400</v>
      </c>
      <c r="DH362" s="254" t="str">
        <f t="shared" si="312"/>
        <v>Burn</v>
      </c>
      <c r="DI362" s="254">
        <f t="shared" si="313"/>
        <v>110</v>
      </c>
      <c r="DJ362" s="254">
        <f t="shared" si="314"/>
        <v>260</v>
      </c>
      <c r="DK362" s="121">
        <f t="shared" si="315"/>
        <v>28.199035575667484</v>
      </c>
      <c r="DL362" s="121">
        <f t="shared" si="316"/>
        <v>12.763697109959512</v>
      </c>
      <c r="DM362" s="121">
        <f t="shared" si="317"/>
        <v>53.468521071261392</v>
      </c>
      <c r="DN362" s="121">
        <f t="shared" si="318"/>
        <v>1.1794114004254117</v>
      </c>
      <c r="DO362" s="121">
        <f t="shared" si="319"/>
        <v>5.1992173793955718</v>
      </c>
      <c r="DP362" s="121">
        <f t="shared" si="320"/>
        <v>0</v>
      </c>
      <c r="DQ362" s="121">
        <f t="shared" si="321"/>
        <v>0</v>
      </c>
      <c r="DR362" s="121">
        <f t="shared" si="322"/>
        <v>0</v>
      </c>
      <c r="DS362" s="121">
        <f t="shared" si="323"/>
        <v>0</v>
      </c>
      <c r="DT362" s="121">
        <f t="shared" si="324"/>
        <v>0</v>
      </c>
      <c r="DU362" s="121">
        <f t="shared" si="325"/>
        <v>0</v>
      </c>
      <c r="DV362" s="122">
        <f t="shared" si="326"/>
        <v>2</v>
      </c>
      <c r="DW362" s="157"/>
      <c r="DX362" s="157">
        <f t="shared" si="327"/>
        <v>400</v>
      </c>
      <c r="DY362" s="157">
        <f t="shared" si="288"/>
        <v>68</v>
      </c>
      <c r="DZ362" s="238" t="e">
        <f>#REF!</f>
        <v>#REF!</v>
      </c>
      <c r="EN362" s="50"/>
      <c r="EO362" s="50"/>
      <c r="EP362" s="55"/>
      <c r="EQ362" s="50"/>
      <c r="ER362" s="50"/>
      <c r="ES362" s="50">
        <f t="shared" si="289"/>
        <v>0</v>
      </c>
      <c r="ET362" s="50">
        <f t="shared" si="290"/>
        <v>0</v>
      </c>
      <c r="EU362" s="50">
        <f t="shared" si="291"/>
        <v>0</v>
      </c>
      <c r="EV362" s="56"/>
      <c r="EW362" s="56"/>
      <c r="EX362" s="56">
        <f t="shared" si="334"/>
        <v>12.689566009050369</v>
      </c>
      <c r="EY362" s="56">
        <f t="shared" si="335"/>
        <v>5.7436636994817807</v>
      </c>
      <c r="EZ362" s="56"/>
      <c r="FA362" s="56"/>
      <c r="FB362" s="56"/>
      <c r="FC362" s="56"/>
      <c r="FD362" s="54"/>
    </row>
    <row r="363" spans="1:160" ht="18" customHeight="1">
      <c r="A363" s="6"/>
      <c r="B363">
        <v>400</v>
      </c>
      <c r="C363" s="57" t="s">
        <v>389</v>
      </c>
      <c r="D363">
        <v>112</v>
      </c>
      <c r="E363" s="171">
        <v>2009</v>
      </c>
      <c r="F363">
        <v>68</v>
      </c>
      <c r="G363" s="144">
        <v>13.053779969999997</v>
      </c>
      <c r="H363" s="144"/>
      <c r="I363" s="144"/>
      <c r="J363" s="144">
        <v>3.0694413750000002</v>
      </c>
      <c r="K363" s="144">
        <v>17.386419435000001</v>
      </c>
      <c r="L363" s="144">
        <v>17.465234325000001</v>
      </c>
      <c r="M363" s="144"/>
      <c r="N363" s="83"/>
      <c r="O363" s="83"/>
      <c r="P363" s="83"/>
      <c r="Q363" s="230">
        <f t="shared" si="287"/>
        <v>50.974875104999995</v>
      </c>
      <c r="R363" s="52">
        <f t="shared" si="292"/>
        <v>0.67735709594653259</v>
      </c>
      <c r="S363" s="52">
        <f t="shared" si="293"/>
        <v>1.4029064736146939</v>
      </c>
      <c r="T363" s="52">
        <f t="shared" si="294"/>
        <v>1.3384052708596628</v>
      </c>
      <c r="U363" s="52">
        <f t="shared" si="295"/>
        <v>0.12671783655859142</v>
      </c>
      <c r="V363" s="52">
        <f t="shared" si="296"/>
        <v>1.4274200606057574</v>
      </c>
      <c r="W363" s="52">
        <f t="shared" si="297"/>
        <v>14.998262940546347</v>
      </c>
      <c r="X363" s="52">
        <f t="shared" si="298"/>
        <v>112.49481456772273</v>
      </c>
      <c r="Y363" s="52">
        <f t="shared" si="299"/>
        <v>1.0271913657403753</v>
      </c>
      <c r="Z363" s="52">
        <f t="shared" si="300"/>
        <v>1.0246150779450742</v>
      </c>
      <c r="AA363" s="52">
        <f t="shared" si="301"/>
        <v>1.0240283915669637</v>
      </c>
      <c r="AB363" s="52">
        <f t="shared" si="302"/>
        <v>1.0214830268057407</v>
      </c>
      <c r="AC363" s="52">
        <f t="shared" si="303"/>
        <v>0.56441815738314416</v>
      </c>
      <c r="AD363" s="52">
        <f t="shared" si="304"/>
        <v>0.57381600948799427</v>
      </c>
      <c r="AE363" s="52">
        <f t="shared" si="305"/>
        <v>0.54314470847490659</v>
      </c>
      <c r="AF363" s="52">
        <f t="shared" si="306"/>
        <v>0.36418861510028611</v>
      </c>
      <c r="AG363" s="52">
        <f t="shared" si="307"/>
        <v>0.36</v>
      </c>
      <c r="AH363" s="52">
        <f t="shared" si="308"/>
        <v>0.36209430755014305</v>
      </c>
      <c r="AI363" s="64" t="s">
        <v>152</v>
      </c>
      <c r="AL363" s="45">
        <f t="shared" si="309"/>
        <v>68</v>
      </c>
      <c r="AM363" s="65"/>
      <c r="AN363" s="145" t="e">
        <f>#REF!</f>
        <v>#REF!</v>
      </c>
      <c r="AO363" s="149"/>
      <c r="AP363" s="183"/>
      <c r="AQ363" s="149"/>
      <c r="AR363" s="147">
        <f t="shared" si="310"/>
        <v>1</v>
      </c>
      <c r="AS363">
        <v>0</v>
      </c>
      <c r="AT363">
        <v>3</v>
      </c>
      <c r="AU363">
        <v>8</v>
      </c>
      <c r="AV363">
        <v>0</v>
      </c>
      <c r="AW363">
        <v>1</v>
      </c>
      <c r="AX363">
        <v>4</v>
      </c>
      <c r="AY363" s="229"/>
      <c r="AZ363" s="229"/>
      <c r="BA363" s="229"/>
      <c r="BC363">
        <v>31</v>
      </c>
      <c r="BD363">
        <v>11</v>
      </c>
      <c r="BE363">
        <v>0</v>
      </c>
      <c r="BF363" s="57">
        <v>2</v>
      </c>
      <c r="BG363" s="57">
        <v>2</v>
      </c>
      <c r="BH363" s="57">
        <v>3</v>
      </c>
      <c r="BI363" s="57">
        <v>11.3</v>
      </c>
      <c r="BJ363" s="189">
        <f t="shared" si="336"/>
        <v>112</v>
      </c>
      <c r="BK363" s="173">
        <f t="shared" si="337"/>
        <v>68</v>
      </c>
      <c r="BL363" s="173">
        <v>10</v>
      </c>
      <c r="BM363" s="57">
        <v>12</v>
      </c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104"/>
      <c r="CB363" s="103"/>
      <c r="CC363" s="103"/>
      <c r="CD363" s="103"/>
      <c r="CE363" s="103"/>
      <c r="CF363" s="103"/>
      <c r="CG363" s="103"/>
      <c r="CH363" s="103"/>
      <c r="CI363" s="103"/>
      <c r="CJ363" s="103"/>
      <c r="CK363" s="103"/>
      <c r="CL363" s="103"/>
      <c r="CP363" s="93"/>
      <c r="CQ363" s="93"/>
      <c r="CV363" s="93"/>
      <c r="DA363" s="93"/>
      <c r="DF363" s="131"/>
      <c r="DG363" s="254">
        <f t="shared" si="311"/>
        <v>400</v>
      </c>
      <c r="DH363" s="254" t="str">
        <f t="shared" si="312"/>
        <v>Burn</v>
      </c>
      <c r="DI363" s="254">
        <f t="shared" si="313"/>
        <v>112</v>
      </c>
      <c r="DJ363" s="254">
        <f t="shared" si="314"/>
        <v>68</v>
      </c>
      <c r="DK363" s="121">
        <f t="shared" si="315"/>
        <v>0</v>
      </c>
      <c r="DL363" s="121">
        <f t="shared" si="316"/>
        <v>13.547141918930652</v>
      </c>
      <c r="DM363" s="121">
        <f t="shared" si="317"/>
        <v>26.768105417193254</v>
      </c>
      <c r="DN363" s="121">
        <f t="shared" si="318"/>
        <v>1.4051961275847036</v>
      </c>
      <c r="DO363" s="121">
        <f t="shared" si="319"/>
        <v>5.6959090831991279</v>
      </c>
      <c r="DP363" s="121">
        <f t="shared" si="320"/>
        <v>0</v>
      </c>
      <c r="DQ363" s="121">
        <f t="shared" si="321"/>
        <v>9.912519677173691</v>
      </c>
      <c r="DR363" s="121">
        <f t="shared" si="322"/>
        <v>0</v>
      </c>
      <c r="DS363" s="121">
        <f t="shared" si="323"/>
        <v>0</v>
      </c>
      <c r="DT363" s="121">
        <f t="shared" si="324"/>
        <v>0</v>
      </c>
      <c r="DU363" s="121">
        <f t="shared" si="325"/>
        <v>0</v>
      </c>
      <c r="DV363" s="122">
        <f t="shared" si="326"/>
        <v>6</v>
      </c>
      <c r="DW363" s="157"/>
      <c r="DX363" s="157">
        <f t="shared" si="327"/>
        <v>400</v>
      </c>
      <c r="DY363" s="157">
        <f t="shared" si="288"/>
        <v>258</v>
      </c>
      <c r="DZ363" s="238" t="e">
        <f>#REF!</f>
        <v>#REF!</v>
      </c>
      <c r="EN363" s="50">
        <f t="shared" si="328"/>
        <v>0.45049237804878051</v>
      </c>
      <c r="EO363" s="50">
        <f t="shared" si="329"/>
        <v>3.0602134146341462</v>
      </c>
      <c r="EP363" s="55">
        <f t="shared" si="330"/>
        <v>0</v>
      </c>
      <c r="EQ363" s="50">
        <f>4.656*AR363*(((BL363/2.54)^2)+((BM363/2.54)^2)+((BN363/2.54)^2)+((BO363)/2.54^2)+((BP363/2.54)^2)+((BQ363/2.54)^2)+((BR363/2.54)^2)+((BS363/2.54)^2)+((BT363/2.54)^2)+((BU363/2.54)^2)+((BV363/2.54)^2)+((BW363/2.54)^2)+((BX363/2.54)^2)+((BY363/2.54)^2)+((BZ363/2.54)^2))/(BI363*3.28)</f>
        <v>4.7509786364273774</v>
      </c>
      <c r="ER363" s="50">
        <f>3.492*AR363*((CA363/2.54)^2 + (CB363/2.54)^2 + (CC363/2.54)^2 + (CD363/2.54)^2 + (CE363/2.54)^2 + (CF363/2.54)^2 + (CG363/2.54)^2 +(CH363/2.54)^2 +(CI363/2.54)^2 + (CJ363/2.54)^2 +(CK363/2.54)^2 + (CL363/2.54)^2 +(CM363/2.54)^2 + (CN363/2.54)^2 + (CO363/2.54)^2)/(BI363*3.28)</f>
        <v>0</v>
      </c>
      <c r="ES363" s="50">
        <f t="shared" si="289"/>
        <v>0</v>
      </c>
      <c r="ET363" s="50">
        <f t="shared" si="290"/>
        <v>0</v>
      </c>
      <c r="EU363" s="50">
        <f t="shared" si="291"/>
        <v>0</v>
      </c>
      <c r="EV363" s="56">
        <f t="shared" si="331"/>
        <v>3.5107057926829266</v>
      </c>
      <c r="EW363" s="56">
        <f t="shared" si="332"/>
        <v>4.7509786364273774</v>
      </c>
      <c r="EX363" s="56">
        <f t="shared" si="334"/>
        <v>0</v>
      </c>
      <c r="EY363" s="56">
        <f t="shared" si="335"/>
        <v>6.0962138635187939</v>
      </c>
      <c r="EZ363" s="56">
        <f t="shared" si="333"/>
        <v>8.2616844291103035</v>
      </c>
      <c r="FA363" s="56"/>
      <c r="FB363" s="56"/>
      <c r="FC363" s="56"/>
      <c r="FD363" s="54"/>
    </row>
    <row r="364" spans="1:160" ht="18" customHeight="1">
      <c r="A364" s="6"/>
      <c r="B364">
        <v>400</v>
      </c>
      <c r="C364" s="57" t="s">
        <v>389</v>
      </c>
      <c r="D364">
        <v>112</v>
      </c>
      <c r="E364" s="171">
        <v>2009</v>
      </c>
      <c r="F364">
        <v>258</v>
      </c>
      <c r="G364" s="144">
        <v>13.053779969999997</v>
      </c>
      <c r="H364" s="144"/>
      <c r="I364" s="144"/>
      <c r="J364" s="144">
        <v>3.0694413750000002</v>
      </c>
      <c r="K364" s="144">
        <v>17.386419435000001</v>
      </c>
      <c r="L364" s="144">
        <v>17.465234325000001</v>
      </c>
      <c r="M364" s="144"/>
      <c r="N364" s="83"/>
      <c r="O364" s="83"/>
      <c r="P364" s="83"/>
      <c r="Q364" s="230">
        <f t="shared" si="287"/>
        <v>50.974875104999995</v>
      </c>
      <c r="R364" s="52">
        <f t="shared" si="292"/>
        <v>0.67735709594653259</v>
      </c>
      <c r="S364" s="52">
        <f t="shared" si="293"/>
        <v>1.4029064736146939</v>
      </c>
      <c r="T364" s="52">
        <f t="shared" si="294"/>
        <v>1.3384052708596628</v>
      </c>
      <c r="U364" s="52">
        <f t="shared" si="295"/>
        <v>0.12671783655859142</v>
      </c>
      <c r="V364" s="52">
        <f t="shared" si="296"/>
        <v>1.4274200606057574</v>
      </c>
      <c r="W364" s="52">
        <f t="shared" si="297"/>
        <v>14.998262940546347</v>
      </c>
      <c r="X364" s="52">
        <f t="shared" si="298"/>
        <v>112.49481456772273</v>
      </c>
      <c r="Y364" s="52">
        <f t="shared" si="299"/>
        <v>1.0271913657403753</v>
      </c>
      <c r="Z364" s="52">
        <f t="shared" si="300"/>
        <v>1.0246150779450742</v>
      </c>
      <c r="AA364" s="52">
        <f t="shared" si="301"/>
        <v>1.0240283915669637</v>
      </c>
      <c r="AB364" s="52">
        <f t="shared" si="302"/>
        <v>1.0214830268057407</v>
      </c>
      <c r="AC364" s="52">
        <f t="shared" si="303"/>
        <v>0.56441815738314416</v>
      </c>
      <c r="AD364" s="52">
        <f t="shared" si="304"/>
        <v>0.57381600948799427</v>
      </c>
      <c r="AE364" s="52">
        <f t="shared" si="305"/>
        <v>0.54314470847490659</v>
      </c>
      <c r="AF364" s="52">
        <f t="shared" si="306"/>
        <v>0.36418861510028611</v>
      </c>
      <c r="AG364" s="52">
        <f t="shared" si="307"/>
        <v>0.36</v>
      </c>
      <c r="AH364" s="52">
        <f t="shared" si="308"/>
        <v>0.36209430755014305</v>
      </c>
      <c r="AI364" s="64" t="s">
        <v>152</v>
      </c>
      <c r="AL364" s="45">
        <f t="shared" si="309"/>
        <v>258</v>
      </c>
      <c r="AM364" s="65"/>
      <c r="AN364" s="145" t="e">
        <f>#REF!</f>
        <v>#REF!</v>
      </c>
      <c r="AO364" s="149"/>
      <c r="AP364" s="183"/>
      <c r="AQ364" s="149"/>
      <c r="AR364" s="147">
        <f t="shared" si="310"/>
        <v>1</v>
      </c>
      <c r="AS364">
        <v>0</v>
      </c>
      <c r="AT364">
        <v>2</v>
      </c>
      <c r="AU364">
        <v>2</v>
      </c>
      <c r="AV364">
        <v>0</v>
      </c>
      <c r="AW364">
        <v>0</v>
      </c>
      <c r="AX364">
        <v>0</v>
      </c>
      <c r="AY364" s="229"/>
      <c r="AZ364" s="229"/>
      <c r="BA364" s="229"/>
      <c r="BC364">
        <v>12</v>
      </c>
      <c r="BD364">
        <v>3</v>
      </c>
      <c r="BE364">
        <v>0</v>
      </c>
      <c r="BF364" s="57">
        <v>2</v>
      </c>
      <c r="BG364" s="57">
        <v>2</v>
      </c>
      <c r="BH364" s="57">
        <v>3</v>
      </c>
      <c r="BI364" s="57">
        <v>11.3</v>
      </c>
      <c r="BJ364" s="189">
        <f t="shared" si="336"/>
        <v>112</v>
      </c>
      <c r="BK364" s="173">
        <f t="shared" si="337"/>
        <v>258</v>
      </c>
      <c r="BL364" s="173">
        <v>11</v>
      </c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104"/>
      <c r="CB364" s="103"/>
      <c r="CC364" s="103"/>
      <c r="CD364" s="103"/>
      <c r="CE364" s="103"/>
      <c r="CF364" s="103"/>
      <c r="CG364" s="103"/>
      <c r="CH364" s="103"/>
      <c r="CI364" s="103"/>
      <c r="CJ364" s="103"/>
      <c r="CK364" s="103"/>
      <c r="CL364" s="103"/>
      <c r="CP364" s="93"/>
      <c r="CQ364" s="93"/>
      <c r="CV364" s="93"/>
      <c r="DA364" s="93"/>
      <c r="DF364" s="131"/>
      <c r="DG364" s="254">
        <f t="shared" si="311"/>
        <v>400</v>
      </c>
      <c r="DH364" s="254" t="str">
        <f t="shared" si="312"/>
        <v>Burn</v>
      </c>
      <c r="DI364" s="254">
        <f t="shared" si="313"/>
        <v>112</v>
      </c>
      <c r="DJ364" s="254">
        <f t="shared" si="314"/>
        <v>258</v>
      </c>
      <c r="DK364" s="121">
        <f t="shared" si="315"/>
        <v>0</v>
      </c>
      <c r="DL364" s="121">
        <f t="shared" si="316"/>
        <v>6.7735709594653262</v>
      </c>
      <c r="DM364" s="121">
        <f t="shared" si="317"/>
        <v>13.384052708596627</v>
      </c>
      <c r="DN364" s="121">
        <f t="shared" si="318"/>
        <v>0.54394688809730463</v>
      </c>
      <c r="DO364" s="121">
        <f t="shared" si="319"/>
        <v>1.5534297499633984</v>
      </c>
      <c r="DP364" s="121">
        <f t="shared" si="320"/>
        <v>0</v>
      </c>
      <c r="DQ364" s="121">
        <f t="shared" si="321"/>
        <v>4.9156347579426916</v>
      </c>
      <c r="DR364" s="121">
        <f t="shared" si="322"/>
        <v>0</v>
      </c>
      <c r="DS364" s="121">
        <f t="shared" si="323"/>
        <v>0</v>
      </c>
      <c r="DT364" s="121">
        <f t="shared" si="324"/>
        <v>0</v>
      </c>
      <c r="DU364" s="121">
        <f t="shared" si="325"/>
        <v>0</v>
      </c>
      <c r="DV364" s="122">
        <f t="shared" si="326"/>
        <v>1</v>
      </c>
      <c r="DW364" s="157"/>
      <c r="DX364" s="157">
        <f t="shared" si="327"/>
        <v>400</v>
      </c>
      <c r="DY364" s="157">
        <f t="shared" si="288"/>
        <v>37</v>
      </c>
      <c r="DZ364" s="238" t="e">
        <f>#REF!</f>
        <v>#REF!</v>
      </c>
      <c r="EA364" s="242">
        <f>AVERAGE(DK240:DK364)</f>
        <v>22.075134421073297</v>
      </c>
      <c r="EB364" s="242">
        <f t="shared" ref="EB364:EK364" si="338">AVERAGE(DL240:DL364)</f>
        <v>16.397656790801335</v>
      </c>
      <c r="EC364" s="242">
        <f t="shared" si="338"/>
        <v>54.502314000499005</v>
      </c>
      <c r="ED364" s="242">
        <f t="shared" si="338"/>
        <v>0.63494524048390077</v>
      </c>
      <c r="EE364" s="242">
        <f t="shared" si="338"/>
        <v>2.25074546094634</v>
      </c>
      <c r="EF364" s="242">
        <f t="shared" si="338"/>
        <v>3.9526728004809737</v>
      </c>
      <c r="EG364" s="242">
        <f t="shared" si="338"/>
        <v>13.608842272697586</v>
      </c>
      <c r="EH364" s="242">
        <f t="shared" si="338"/>
        <v>1.9906603411864761</v>
      </c>
      <c r="EI364" s="242">
        <f t="shared" si="338"/>
        <v>0</v>
      </c>
      <c r="EJ364" s="242">
        <f t="shared" si="338"/>
        <v>0</v>
      </c>
      <c r="EK364" s="242">
        <f t="shared" si="338"/>
        <v>0</v>
      </c>
      <c r="EN364" s="50">
        <f t="shared" si="328"/>
        <v>0.1743841463414634</v>
      </c>
      <c r="EO364" s="50">
        <f t="shared" si="329"/>
        <v>0.83460365853658536</v>
      </c>
      <c r="EP364" s="55">
        <f t="shared" si="330"/>
        <v>0</v>
      </c>
      <c r="EQ364" s="50">
        <f>4.656*AR364*(((BL364/2.54)^2)+((BM364/2.54)^2)+((BN364/2.54)^2)+((BO364)/2.54^2)+((BP364/2.54)^2)+((BQ364/2.54)^2)+((BR364/2.54)^2)+((BS364/2.54)^2)+((BT364/2.54)^2)+((BU364/2.54)^2)+((BV364/2.54)^2)+((BW364/2.54)^2)+((BX364/2.54)^2)+((BY364/2.54)^2)+((BZ364/2.54)^2))/(BI364*3.28)</f>
        <v>2.3560180942939053</v>
      </c>
      <c r="ER364" s="50">
        <f>3.492*AR364*((CA364/2.54)^2 + (CB364/2.54)^2 + (CC364/2.54)^2 + (CD364/2.54)^2 + (CE364/2.54)^2 + (CF364/2.54)^2 + (CG364/2.54)^2 +(CH364/2.54)^2 +(CI364/2.54)^2 + (CJ364/2.54)^2 +(CK364/2.54)^2 + (CL364/2.54)^2 +(CM364/2.54)^2 + (CN364/2.54)^2 + (CO364/2.54)^2)/(BI364*3.28)</f>
        <v>0</v>
      </c>
      <c r="ES364" s="50">
        <f t="shared" si="289"/>
        <v>0</v>
      </c>
      <c r="ET364" s="50">
        <f t="shared" si="290"/>
        <v>0</v>
      </c>
      <c r="EU364" s="50">
        <f t="shared" si="291"/>
        <v>0</v>
      </c>
      <c r="EV364" s="56">
        <f t="shared" si="331"/>
        <v>1.0089878048780487</v>
      </c>
      <c r="EW364" s="56">
        <f t="shared" si="332"/>
        <v>2.3560180942939053</v>
      </c>
      <c r="EX364" s="56">
        <f t="shared" si="334"/>
        <v>0</v>
      </c>
      <c r="EY364" s="56">
        <f t="shared" si="335"/>
        <v>3.048106931759397</v>
      </c>
      <c r="EZ364" s="56">
        <f t="shared" si="333"/>
        <v>3.3650058991719538</v>
      </c>
      <c r="FA364" s="56"/>
      <c r="FB364" s="56"/>
      <c r="FC364" s="56"/>
      <c r="FD364" s="54"/>
    </row>
    <row r="365" spans="1:160" ht="18" customHeight="1">
      <c r="A365" s="6"/>
      <c r="B365">
        <v>400</v>
      </c>
      <c r="C365" s="57" t="s">
        <v>389</v>
      </c>
      <c r="D365">
        <v>116</v>
      </c>
      <c r="E365" s="171">
        <v>2009</v>
      </c>
      <c r="F365">
        <v>37</v>
      </c>
      <c r="G365" s="144"/>
      <c r="H365" s="144">
        <v>9.0429974250000011</v>
      </c>
      <c r="I365" s="144"/>
      <c r="J365" s="144">
        <v>14.410244310000001</v>
      </c>
      <c r="K365" s="144"/>
      <c r="L365" s="144">
        <v>25.450140870000002</v>
      </c>
      <c r="M365" s="144"/>
      <c r="N365" s="83"/>
      <c r="O365" s="83"/>
      <c r="P365" s="83"/>
      <c r="Q365" s="230">
        <f t="shared" si="287"/>
        <v>48.903382605000004</v>
      </c>
      <c r="R365" s="52">
        <f t="shared" si="292"/>
        <v>0.7751713414675766</v>
      </c>
      <c r="S365" s="52">
        <f t="shared" si="293"/>
        <v>1.4075193551974747</v>
      </c>
      <c r="T365" s="52">
        <f t="shared" si="294"/>
        <v>1.3319990797483199</v>
      </c>
      <c r="U365" s="52">
        <f t="shared" si="295"/>
        <v>8.3227525803784841E-2</v>
      </c>
      <c r="V365" s="52">
        <f t="shared" si="296"/>
        <v>1.370631906153601</v>
      </c>
      <c r="W365" s="52">
        <f t="shared" si="297"/>
        <v>14.864835525087498</v>
      </c>
      <c r="X365" s="52">
        <f t="shared" si="298"/>
        <v>103.08163194509967</v>
      </c>
      <c r="Y365" s="52">
        <f t="shared" si="299"/>
        <v>1.0310975205801922</v>
      </c>
      <c r="Z365" s="52">
        <f t="shared" si="300"/>
        <v>1.0258933527876359</v>
      </c>
      <c r="AA365" s="52">
        <f t="shared" si="301"/>
        <v>1.03</v>
      </c>
      <c r="AB365" s="52">
        <f t="shared" si="302"/>
        <v>1.0407516352334336</v>
      </c>
      <c r="AC365" s="52">
        <f t="shared" si="303"/>
        <v>0.59520416779255636</v>
      </c>
      <c r="AD365" s="52">
        <f t="shared" si="304"/>
        <v>0.59116255651698391</v>
      </c>
      <c r="AE365" s="52">
        <f t="shared" si="305"/>
        <v>0.56197664198877151</v>
      </c>
      <c r="AF365" s="52">
        <f t="shared" si="306"/>
        <v>0.38466834603229794</v>
      </c>
      <c r="AG365" s="52">
        <f t="shared" si="307"/>
        <v>0.36</v>
      </c>
      <c r="AH365" s="52">
        <f t="shared" si="308"/>
        <v>0.37233417301614896</v>
      </c>
      <c r="AI365" s="64" t="s">
        <v>152</v>
      </c>
      <c r="AL365" s="45">
        <f t="shared" si="309"/>
        <v>37</v>
      </c>
      <c r="AM365" s="65"/>
      <c r="AN365" s="145" t="e">
        <f>#REF!</f>
        <v>#REF!</v>
      </c>
      <c r="AO365" s="149"/>
      <c r="AP365" s="183"/>
      <c r="AQ365" s="149"/>
      <c r="AR365" s="147">
        <f t="shared" si="310"/>
        <v>1</v>
      </c>
      <c r="AS365">
        <v>0</v>
      </c>
      <c r="AT365">
        <v>2</v>
      </c>
      <c r="AU365">
        <v>2</v>
      </c>
      <c r="AV365">
        <v>1</v>
      </c>
      <c r="AW365">
        <v>6</v>
      </c>
      <c r="AX365">
        <v>6</v>
      </c>
      <c r="AY365" s="229"/>
      <c r="AZ365" s="229"/>
      <c r="BA365" s="229"/>
      <c r="BC365">
        <v>45</v>
      </c>
      <c r="BD365">
        <v>2</v>
      </c>
      <c r="BE365">
        <v>3</v>
      </c>
      <c r="BF365" s="57">
        <v>2</v>
      </c>
      <c r="BG365" s="57">
        <v>2</v>
      </c>
      <c r="BH365" s="57">
        <v>3</v>
      </c>
      <c r="BI365" s="57">
        <v>11.3</v>
      </c>
      <c r="BJ365" s="189">
        <f t="shared" si="336"/>
        <v>116</v>
      </c>
      <c r="BK365" s="173">
        <f t="shared" si="337"/>
        <v>37</v>
      </c>
      <c r="BL365" s="173">
        <v>8</v>
      </c>
      <c r="BM365" s="57">
        <v>10</v>
      </c>
      <c r="BN365" s="57">
        <v>20</v>
      </c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104"/>
      <c r="CB365" s="103"/>
      <c r="CC365" s="103"/>
      <c r="CD365" s="103"/>
      <c r="CE365" s="103"/>
      <c r="CF365" s="103"/>
      <c r="CG365" s="103"/>
      <c r="CH365" s="103"/>
      <c r="CI365" s="103"/>
      <c r="CJ365" s="103"/>
      <c r="CK365" s="103"/>
      <c r="CL365" s="103"/>
      <c r="CP365" s="93"/>
      <c r="CQ365" s="93"/>
      <c r="CV365" s="93"/>
      <c r="DA365" s="93"/>
      <c r="DF365" s="131"/>
      <c r="DG365" s="254">
        <f t="shared" si="311"/>
        <v>400</v>
      </c>
      <c r="DH365" s="254" t="str">
        <f t="shared" si="312"/>
        <v>Burn</v>
      </c>
      <c r="DI365" s="254">
        <f t="shared" si="313"/>
        <v>116</v>
      </c>
      <c r="DJ365" s="254">
        <f t="shared" si="314"/>
        <v>37</v>
      </c>
      <c r="DK365" s="121">
        <f t="shared" si="315"/>
        <v>7.0375967759873737</v>
      </c>
      <c r="DL365" s="121">
        <f t="shared" si="316"/>
        <v>31.006853658703065</v>
      </c>
      <c r="DM365" s="121">
        <f t="shared" si="317"/>
        <v>59.939958588674394</v>
      </c>
      <c r="DN365" s="121">
        <f t="shared" si="318"/>
        <v>1.4181767724547891</v>
      </c>
      <c r="DO365" s="121">
        <f t="shared" si="319"/>
        <v>1.0257585164644443</v>
      </c>
      <c r="DP365" s="121">
        <f t="shared" si="320"/>
        <v>10.617707511331313</v>
      </c>
      <c r="DQ365" s="121">
        <f t="shared" si="321"/>
        <v>24.657518761707227</v>
      </c>
      <c r="DR365" s="121">
        <f t="shared" si="322"/>
        <v>0</v>
      </c>
      <c r="DS365" s="121">
        <f t="shared" si="323"/>
        <v>0</v>
      </c>
      <c r="DT365" s="121">
        <f t="shared" si="324"/>
        <v>0</v>
      </c>
      <c r="DU365" s="121">
        <f t="shared" si="325"/>
        <v>0</v>
      </c>
      <c r="DV365" s="122">
        <f t="shared" si="326"/>
        <v>4</v>
      </c>
      <c r="DW365" s="157"/>
      <c r="DX365" s="157">
        <f t="shared" si="327"/>
        <v>400</v>
      </c>
      <c r="DY365" s="157">
        <f t="shared" si="288"/>
        <v>129</v>
      </c>
      <c r="DZ365" s="238" t="e">
        <f>#REF!</f>
        <v>#REF!</v>
      </c>
      <c r="EA365" s="242">
        <f>AVERAGE(DK365:DK449)</f>
        <v>26.754147521995904</v>
      </c>
      <c r="EB365" s="242">
        <f t="shared" ref="EB365:EK365" si="339">AVERAGE(DL365:DL449)</f>
        <v>19.333918299959727</v>
      </c>
      <c r="EC365" s="242">
        <f t="shared" si="339"/>
        <v>65.464916441010786</v>
      </c>
      <c r="ED365" s="242">
        <f t="shared" si="339"/>
        <v>0.56386173937071415</v>
      </c>
      <c r="EE365" s="242">
        <f t="shared" si="339"/>
        <v>1.9481800931436062</v>
      </c>
      <c r="EF365" s="242">
        <f t="shared" si="339"/>
        <v>3.695788547633156</v>
      </c>
      <c r="EG365" s="242">
        <f t="shared" si="339"/>
        <v>11.024325546762944</v>
      </c>
      <c r="EH365" s="242">
        <f t="shared" si="339"/>
        <v>3.5353259796022072</v>
      </c>
      <c r="EI365" s="242">
        <f t="shared" si="339"/>
        <v>0</v>
      </c>
      <c r="EJ365" s="242">
        <f t="shared" si="339"/>
        <v>0</v>
      </c>
      <c r="EK365" s="242">
        <f t="shared" si="339"/>
        <v>0</v>
      </c>
      <c r="EN365" s="50">
        <f t="shared" si="328"/>
        <v>0.6539405487804878</v>
      </c>
      <c r="EO365" s="50">
        <f t="shared" si="329"/>
        <v>0.55640243902439024</v>
      </c>
      <c r="EP365" s="55">
        <f t="shared" si="330"/>
        <v>4.4268292682926829</v>
      </c>
      <c r="EQ365" s="50">
        <f>4.656*AR365*(((BL365/2.54)^2)+((BM365/2.54)^2)+((BN365/2.54)^2)+((BO365)/2.54^2)+((BP365/2.54)^2)+((BQ365/2.54)^2)+((BR365/2.54)^2)+((BS365/2.54)^2)+((BT365/2.54)^2)+((BU365/2.54)^2)+((BV365/2.54)^2)+((BW365/2.54)^2)+((BX365/2.54)^2)+((BY365/2.54)^2)+((BZ365/2.54)^2))/(BI365*3.28)</f>
        <v>10.981770290758368</v>
      </c>
      <c r="ER365" s="50">
        <f>3.492*AR365*((CA365/2.54)^2 + (CB365/2.54)^2 + (CC365/2.54)^2 + (CD365/2.54)^2 + (CE365/2.54)^2 + (CF365/2.54)^2 + (CG365/2.54)^2 +(CH365/2.54)^2 +(CI365/2.54)^2 + (CJ365/2.54)^2 +(CK365/2.54)^2 + (CL365/2.54)^2 +(CM365/2.54)^2 + (CN365/2.54)^2 + (CO365/2.54)^2)/(BI365*3.28)</f>
        <v>0</v>
      </c>
      <c r="ES365" s="50">
        <f t="shared" si="289"/>
        <v>0</v>
      </c>
      <c r="ET365" s="50">
        <f t="shared" si="290"/>
        <v>0</v>
      </c>
      <c r="EU365" s="50">
        <f t="shared" si="291"/>
        <v>0</v>
      </c>
      <c r="EV365" s="56">
        <f t="shared" si="331"/>
        <v>5.6371722560975606</v>
      </c>
      <c r="EW365" s="56">
        <f t="shared" si="332"/>
        <v>10.981770290758368</v>
      </c>
      <c r="EX365" s="56">
        <f t="shared" si="334"/>
        <v>3.1669185491943184</v>
      </c>
      <c r="EY365" s="56">
        <f t="shared" si="335"/>
        <v>13.95308414641638</v>
      </c>
      <c r="EZ365" s="56">
        <f t="shared" si="333"/>
        <v>16.618942546855926</v>
      </c>
      <c r="FA365" s="56"/>
      <c r="FB365" s="56"/>
      <c r="FC365" s="56"/>
      <c r="FD365" s="54"/>
    </row>
    <row r="366" spans="1:160" ht="18" customHeight="1">
      <c r="A366" s="6"/>
      <c r="B366">
        <v>400</v>
      </c>
      <c r="C366" s="57" t="s">
        <v>389</v>
      </c>
      <c r="D366">
        <v>116</v>
      </c>
      <c r="E366" s="171">
        <v>2009</v>
      </c>
      <c r="F366">
        <v>129</v>
      </c>
      <c r="G366" s="144"/>
      <c r="H366" s="144">
        <v>9.0429974250000011</v>
      </c>
      <c r="I366" s="144"/>
      <c r="J366" s="144">
        <v>14.410244310000001</v>
      </c>
      <c r="K366" s="144"/>
      <c r="L366" s="144">
        <v>25.450140870000002</v>
      </c>
      <c r="M366" s="144"/>
      <c r="N366" s="83"/>
      <c r="O366" s="83"/>
      <c r="P366" s="83"/>
      <c r="Q366" s="230">
        <f t="shared" si="287"/>
        <v>48.903382605000004</v>
      </c>
      <c r="R366" s="52">
        <f t="shared" si="292"/>
        <v>0.7751713414675766</v>
      </c>
      <c r="S366" s="52">
        <f t="shared" si="293"/>
        <v>1.4075193551974747</v>
      </c>
      <c r="T366" s="52">
        <f t="shared" si="294"/>
        <v>1.3319990797483199</v>
      </c>
      <c r="U366" s="52">
        <f t="shared" si="295"/>
        <v>8.3227525803784841E-2</v>
      </c>
      <c r="V366" s="52">
        <f t="shared" si="296"/>
        <v>1.370631906153601</v>
      </c>
      <c r="W366" s="52">
        <f t="shared" si="297"/>
        <v>14.864835525087498</v>
      </c>
      <c r="X366" s="52">
        <f t="shared" si="298"/>
        <v>103.08163194509967</v>
      </c>
      <c r="Y366" s="52">
        <f t="shared" si="299"/>
        <v>1.0310975205801922</v>
      </c>
      <c r="Z366" s="52">
        <f t="shared" si="300"/>
        <v>1.0258933527876359</v>
      </c>
      <c r="AA366" s="52">
        <f t="shared" si="301"/>
        <v>1.03</v>
      </c>
      <c r="AB366" s="52">
        <f t="shared" si="302"/>
        <v>1.0407516352334336</v>
      </c>
      <c r="AC366" s="52">
        <f t="shared" si="303"/>
        <v>0.59520416779255636</v>
      </c>
      <c r="AD366" s="52">
        <f t="shared" si="304"/>
        <v>0.59116255651698391</v>
      </c>
      <c r="AE366" s="52">
        <f t="shared" si="305"/>
        <v>0.56197664198877151</v>
      </c>
      <c r="AF366" s="52">
        <f t="shared" si="306"/>
        <v>0.38466834603229794</v>
      </c>
      <c r="AG366" s="52">
        <f t="shared" si="307"/>
        <v>0.36</v>
      </c>
      <c r="AH366" s="52">
        <f t="shared" si="308"/>
        <v>0.37233417301614896</v>
      </c>
      <c r="AI366" s="64" t="s">
        <v>152</v>
      </c>
      <c r="AL366" s="45">
        <f t="shared" si="309"/>
        <v>129</v>
      </c>
      <c r="AM366" s="65"/>
      <c r="AN366" s="145" t="e">
        <f>#REF!</f>
        <v>#REF!</v>
      </c>
      <c r="AO366" s="149"/>
      <c r="AP366" s="183"/>
      <c r="AQ366" s="149"/>
      <c r="AR366" s="147">
        <f t="shared" si="310"/>
        <v>1</v>
      </c>
      <c r="AS366">
        <v>0</v>
      </c>
      <c r="AT366">
        <v>2</v>
      </c>
      <c r="AU366">
        <v>2</v>
      </c>
      <c r="AV366">
        <v>0</v>
      </c>
      <c r="AW366">
        <v>1</v>
      </c>
      <c r="AX366">
        <v>1</v>
      </c>
      <c r="AY366" s="229"/>
      <c r="AZ366" s="229"/>
      <c r="BA366" s="229"/>
      <c r="BC366">
        <v>6</v>
      </c>
      <c r="BD366">
        <v>15</v>
      </c>
      <c r="BE366">
        <v>0</v>
      </c>
      <c r="BF366" s="57">
        <v>2</v>
      </c>
      <c r="BG366" s="57">
        <v>2</v>
      </c>
      <c r="BH366" s="57">
        <v>3</v>
      </c>
      <c r="BI366" s="57">
        <v>11.3</v>
      </c>
      <c r="BJ366" s="189">
        <f t="shared" si="336"/>
        <v>116</v>
      </c>
      <c r="BK366" s="173">
        <f t="shared" si="337"/>
        <v>129</v>
      </c>
      <c r="BL366" s="173">
        <v>33</v>
      </c>
      <c r="BM366" s="57">
        <v>40</v>
      </c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104"/>
      <c r="CB366" s="103"/>
      <c r="CC366" s="103"/>
      <c r="CD366" s="103"/>
      <c r="CE366" s="103"/>
      <c r="CF366" s="103"/>
      <c r="CG366" s="103"/>
      <c r="CH366" s="103"/>
      <c r="CI366" s="103"/>
      <c r="CJ366" s="103"/>
      <c r="CK366" s="103"/>
      <c r="CL366" s="103"/>
      <c r="CP366" s="93"/>
      <c r="CQ366" s="93"/>
      <c r="CV366" s="93"/>
      <c r="DA366" s="93"/>
      <c r="DF366" s="131"/>
      <c r="DG366" s="254">
        <f t="shared" si="311"/>
        <v>400</v>
      </c>
      <c r="DH366" s="254" t="str">
        <f t="shared" si="312"/>
        <v>Burn</v>
      </c>
      <c r="DI366" s="254">
        <f t="shared" si="313"/>
        <v>116</v>
      </c>
      <c r="DJ366" s="254">
        <f t="shared" si="314"/>
        <v>129</v>
      </c>
      <c r="DK366" s="121">
        <f t="shared" si="315"/>
        <v>0</v>
      </c>
      <c r="DL366" s="121">
        <f t="shared" si="316"/>
        <v>11.627570122013648</v>
      </c>
      <c r="DM366" s="121">
        <f t="shared" si="317"/>
        <v>19.9799861962248</v>
      </c>
      <c r="DN366" s="121">
        <f t="shared" si="318"/>
        <v>0.18909023632730526</v>
      </c>
      <c r="DO366" s="121">
        <f t="shared" si="319"/>
        <v>7.693188873483332</v>
      </c>
      <c r="DP366" s="121">
        <f t="shared" si="320"/>
        <v>0</v>
      </c>
      <c r="DQ366" s="121">
        <f t="shared" si="321"/>
        <v>117.56040416707577</v>
      </c>
      <c r="DR366" s="121">
        <f t="shared" si="322"/>
        <v>0</v>
      </c>
      <c r="DS366" s="121">
        <f t="shared" si="323"/>
        <v>0</v>
      </c>
      <c r="DT366" s="121">
        <f t="shared" si="324"/>
        <v>0</v>
      </c>
      <c r="DU366" s="121">
        <f t="shared" si="325"/>
        <v>0</v>
      </c>
      <c r="DV366" s="122">
        <f t="shared" si="326"/>
        <v>1.5</v>
      </c>
      <c r="DW366" s="157"/>
      <c r="DX366" s="157">
        <f t="shared" si="327"/>
        <v>400</v>
      </c>
      <c r="DY366" s="157">
        <f t="shared" si="288"/>
        <v>76</v>
      </c>
      <c r="DZ366" s="238" t="e">
        <f>#REF!</f>
        <v>#REF!</v>
      </c>
      <c r="EN366" s="50"/>
      <c r="EO366" s="50"/>
      <c r="EP366" s="55"/>
      <c r="EQ366" s="50"/>
      <c r="ER366" s="50"/>
      <c r="ES366" s="50">
        <f t="shared" si="289"/>
        <v>0</v>
      </c>
      <c r="ET366" s="50">
        <f t="shared" si="290"/>
        <v>0</v>
      </c>
      <c r="EU366" s="50">
        <f t="shared" si="291"/>
        <v>0</v>
      </c>
      <c r="EV366" s="56"/>
      <c r="EW366" s="56"/>
      <c r="EX366" s="56">
        <f t="shared" si="334"/>
        <v>0</v>
      </c>
      <c r="EY366" s="56">
        <f t="shared" si="335"/>
        <v>5.2324065549061416</v>
      </c>
      <c r="EZ366" s="56"/>
      <c r="FA366" s="56"/>
      <c r="FB366" s="56"/>
      <c r="FC366" s="56"/>
      <c r="FD366" s="54"/>
    </row>
    <row r="367" spans="1:160" ht="18" customHeight="1">
      <c r="A367" s="6"/>
      <c r="B367">
        <v>400</v>
      </c>
      <c r="C367" s="57" t="s">
        <v>389</v>
      </c>
      <c r="D367">
        <v>118</v>
      </c>
      <c r="E367" s="171">
        <v>2009</v>
      </c>
      <c r="F367">
        <v>76</v>
      </c>
      <c r="G367" s="144">
        <v>7.9620121350000002</v>
      </c>
      <c r="H367" s="144">
        <v>28.624708034999998</v>
      </c>
      <c r="I367" s="144"/>
      <c r="J367" s="144"/>
      <c r="K367" s="144"/>
      <c r="L367" s="144">
        <v>22.604793750000002</v>
      </c>
      <c r="M367" s="144"/>
      <c r="N367" s="83"/>
      <c r="O367" s="83"/>
      <c r="P367" s="83"/>
      <c r="Q367" s="230">
        <f t="shared" si="287"/>
        <v>59.191513920000006</v>
      </c>
      <c r="R367" s="52">
        <f t="shared" si="292"/>
        <v>1.0882604233010635</v>
      </c>
      <c r="S367" s="52">
        <f t="shared" si="293"/>
        <v>1.5179277802767339</v>
      </c>
      <c r="T367" s="52">
        <f t="shared" si="294"/>
        <v>1.5107065055569708</v>
      </c>
      <c r="U367" s="52">
        <f t="shared" si="295"/>
        <v>7.7198098449143354E-2</v>
      </c>
      <c r="V367" s="52">
        <f t="shared" si="296"/>
        <v>1.2955710922075028</v>
      </c>
      <c r="W367" s="52">
        <f t="shared" si="297"/>
        <v>16.752994584341756</v>
      </c>
      <c r="X367" s="52">
        <f t="shared" si="298"/>
        <v>86.702924097191257</v>
      </c>
      <c r="Y367" s="52">
        <f t="shared" si="299"/>
        <v>1.0251640520508247</v>
      </c>
      <c r="Z367" s="52">
        <f t="shared" si="300"/>
        <v>1.02</v>
      </c>
      <c r="AA367" s="52">
        <f t="shared" si="301"/>
        <v>1.0286548726991911</v>
      </c>
      <c r="AB367" s="52">
        <f t="shared" si="302"/>
        <v>1.0456365139959236</v>
      </c>
      <c r="AC367" s="52">
        <f t="shared" si="303"/>
        <v>0.58574816094516269</v>
      </c>
      <c r="AD367" s="52">
        <f t="shared" si="304"/>
        <v>0.56673247325011145</v>
      </c>
      <c r="AE367" s="52">
        <f t="shared" si="305"/>
        <v>0.56796595360168134</v>
      </c>
      <c r="AF367" s="52">
        <f t="shared" si="306"/>
        <v>0.37498030579262465</v>
      </c>
      <c r="AG367" s="52">
        <f t="shared" si="307"/>
        <v>0.35999999999999993</v>
      </c>
      <c r="AH367" s="52">
        <f t="shared" si="308"/>
        <v>0.36749015289631226</v>
      </c>
      <c r="AI367" s="64" t="s">
        <v>152</v>
      </c>
      <c r="AL367" s="45">
        <f t="shared" si="309"/>
        <v>76</v>
      </c>
      <c r="AM367" s="65"/>
      <c r="AN367" s="145" t="e">
        <f>#REF!</f>
        <v>#REF!</v>
      </c>
      <c r="AO367" s="149"/>
      <c r="AP367" s="183"/>
      <c r="AQ367" s="149"/>
      <c r="AR367" s="147">
        <f t="shared" si="310"/>
        <v>1</v>
      </c>
      <c r="AS367">
        <v>0</v>
      </c>
      <c r="AT367">
        <v>1</v>
      </c>
      <c r="AU367">
        <v>1</v>
      </c>
      <c r="AV367">
        <v>0</v>
      </c>
      <c r="AW367">
        <v>1</v>
      </c>
      <c r="AX367">
        <v>1</v>
      </c>
      <c r="AY367" s="229"/>
      <c r="AZ367" s="229"/>
      <c r="BA367" s="229"/>
      <c r="BC367">
        <v>31</v>
      </c>
      <c r="BD367">
        <v>1</v>
      </c>
      <c r="BE367">
        <v>0</v>
      </c>
      <c r="BF367" s="57">
        <v>2</v>
      </c>
      <c r="BG367" s="57">
        <v>2</v>
      </c>
      <c r="BH367" s="57">
        <v>3</v>
      </c>
      <c r="BI367" s="57">
        <v>11.3</v>
      </c>
      <c r="BJ367" s="189">
        <f t="shared" si="336"/>
        <v>118</v>
      </c>
      <c r="BK367" s="173">
        <f t="shared" si="337"/>
        <v>76</v>
      </c>
      <c r="BL367" s="173">
        <v>11</v>
      </c>
      <c r="BM367" s="57">
        <v>13</v>
      </c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104"/>
      <c r="CB367" s="103"/>
      <c r="CC367" s="103"/>
      <c r="CD367" s="103"/>
      <c r="CE367" s="103"/>
      <c r="CF367" s="103"/>
      <c r="CG367" s="103"/>
      <c r="CH367" s="103"/>
      <c r="CI367" s="103"/>
      <c r="CJ367" s="103"/>
      <c r="CK367" s="103"/>
      <c r="CL367" s="103"/>
      <c r="CP367" s="93"/>
      <c r="CQ367" s="93"/>
      <c r="CV367" s="93"/>
      <c r="DA367" s="93"/>
      <c r="DF367" s="131"/>
      <c r="DG367" s="254">
        <f t="shared" si="311"/>
        <v>400</v>
      </c>
      <c r="DH367" s="254" t="str">
        <f t="shared" si="312"/>
        <v>Burn</v>
      </c>
      <c r="DI367" s="254">
        <f t="shared" si="313"/>
        <v>118</v>
      </c>
      <c r="DJ367" s="254">
        <f t="shared" si="314"/>
        <v>76</v>
      </c>
      <c r="DK367" s="121">
        <f t="shared" si="315"/>
        <v>0</v>
      </c>
      <c r="DL367" s="121">
        <f t="shared" si="316"/>
        <v>10.882604233010635</v>
      </c>
      <c r="DM367" s="121">
        <f t="shared" si="317"/>
        <v>15.107065055569709</v>
      </c>
      <c r="DN367" s="121">
        <f t="shared" si="318"/>
        <v>0.88666132083451199</v>
      </c>
      <c r="DO367" s="121">
        <f t="shared" si="319"/>
        <v>0.46208799203743051</v>
      </c>
      <c r="DP367" s="121">
        <f t="shared" si="320"/>
        <v>0</v>
      </c>
      <c r="DQ367" s="121">
        <f t="shared" si="321"/>
        <v>12.417206786044748</v>
      </c>
      <c r="DR367" s="121">
        <f t="shared" si="322"/>
        <v>0</v>
      </c>
      <c r="DS367" s="121">
        <f t="shared" si="323"/>
        <v>0</v>
      </c>
      <c r="DT367" s="121">
        <f t="shared" si="324"/>
        <v>0</v>
      </c>
      <c r="DU367" s="121">
        <f t="shared" si="325"/>
        <v>0</v>
      </c>
      <c r="DV367" s="122">
        <f t="shared" si="326"/>
        <v>1</v>
      </c>
      <c r="DW367" s="157"/>
      <c r="DX367" s="157">
        <f t="shared" si="327"/>
        <v>400</v>
      </c>
      <c r="DY367" s="157">
        <f t="shared" si="288"/>
        <v>221</v>
      </c>
      <c r="DZ367" s="238" t="e">
        <f>#REF!</f>
        <v>#REF!</v>
      </c>
      <c r="EN367" s="50">
        <f t="shared" si="328"/>
        <v>0.45049237804878051</v>
      </c>
      <c r="EO367" s="50">
        <f t="shared" si="329"/>
        <v>0.27820121951219512</v>
      </c>
      <c r="EP367" s="55">
        <f t="shared" si="330"/>
        <v>0</v>
      </c>
      <c r="EQ367" s="50">
        <f>4.656*AR367*(((BL367/2.54)^2)+((BM367/2.54)^2)+((BN367/2.54)^2)+((BO367)/2.54^2)+((BP367/2.54)^2)+((BQ367/2.54)^2)+((BR367/2.54)^2)+((BS367/2.54)^2)+((BT367/2.54)^2)+((BU367/2.54)^2)+((BV367/2.54)^2)+((BW367/2.54)^2)+((BX367/2.54)^2)+((BY367/2.54)^2)+((BZ367/2.54)^2))/(BI367*3.28)</f>
        <v>5.6466549367374581</v>
      </c>
      <c r="ER367" s="50">
        <f>3.492*AR367*((CA367/2.54)^2 + (CB367/2.54)^2 + (CC367/2.54)^2 + (CD367/2.54)^2 + (CE367/2.54)^2 + (CF367/2.54)^2 + (CG367/2.54)^2 +(CH367/2.54)^2 +(CI367/2.54)^2 + (CJ367/2.54)^2 +(CK367/2.54)^2 + (CL367/2.54)^2 +(CM367/2.54)^2 + (CN367/2.54)^2 + (CO367/2.54)^2)/(BI367*3.28)</f>
        <v>0</v>
      </c>
      <c r="ES367" s="50">
        <f t="shared" si="289"/>
        <v>0</v>
      </c>
      <c r="ET367" s="50">
        <f t="shared" si="290"/>
        <v>0</v>
      </c>
      <c r="EU367" s="50">
        <f t="shared" si="291"/>
        <v>0</v>
      </c>
      <c r="EV367" s="56">
        <f t="shared" si="331"/>
        <v>0.72869359756097563</v>
      </c>
      <c r="EW367" s="56">
        <f t="shared" si="332"/>
        <v>5.6466549367374581</v>
      </c>
      <c r="EX367" s="56">
        <f t="shared" si="334"/>
        <v>0</v>
      </c>
      <c r="EY367" s="56">
        <f t="shared" si="335"/>
        <v>4.8971719048547859</v>
      </c>
      <c r="EZ367" s="56">
        <f t="shared" si="333"/>
        <v>6.3753485342984337</v>
      </c>
      <c r="FA367" s="56"/>
      <c r="FB367" s="56"/>
      <c r="FC367" s="56"/>
      <c r="FD367" s="54"/>
    </row>
    <row r="368" spans="1:160" ht="18" customHeight="1">
      <c r="A368" s="6"/>
      <c r="B368">
        <v>400</v>
      </c>
      <c r="C368" s="57" t="s">
        <v>389</v>
      </c>
      <c r="D368">
        <v>118</v>
      </c>
      <c r="E368" s="171">
        <v>2009</v>
      </c>
      <c r="F368">
        <v>221</v>
      </c>
      <c r="G368" s="144">
        <v>7.9620121350000002</v>
      </c>
      <c r="H368" s="144">
        <v>28.624708034999998</v>
      </c>
      <c r="I368" s="144"/>
      <c r="J368" s="144"/>
      <c r="K368" s="144"/>
      <c r="L368" s="144">
        <v>22.604793750000002</v>
      </c>
      <c r="M368" s="144"/>
      <c r="N368" s="83"/>
      <c r="O368" s="83"/>
      <c r="P368" s="83"/>
      <c r="Q368" s="230">
        <f t="shared" si="287"/>
        <v>59.191513920000006</v>
      </c>
      <c r="R368" s="52">
        <f t="shared" si="292"/>
        <v>1.0882604233010635</v>
      </c>
      <c r="S368" s="52">
        <f t="shared" si="293"/>
        <v>1.5179277802767339</v>
      </c>
      <c r="T368" s="52">
        <f t="shared" si="294"/>
        <v>1.5107065055569708</v>
      </c>
      <c r="U368" s="52">
        <f t="shared" si="295"/>
        <v>7.7198098449143354E-2</v>
      </c>
      <c r="V368" s="52">
        <f t="shared" si="296"/>
        <v>1.2955710922075028</v>
      </c>
      <c r="W368" s="52">
        <f t="shared" si="297"/>
        <v>16.752994584341756</v>
      </c>
      <c r="X368" s="52">
        <f t="shared" si="298"/>
        <v>86.702924097191257</v>
      </c>
      <c r="Y368" s="52">
        <f t="shared" si="299"/>
        <v>1.0251640520508247</v>
      </c>
      <c r="Z368" s="52">
        <f t="shared" si="300"/>
        <v>1.02</v>
      </c>
      <c r="AA368" s="52">
        <f t="shared" si="301"/>
        <v>1.0286548726991911</v>
      </c>
      <c r="AB368" s="52">
        <f t="shared" si="302"/>
        <v>1.0456365139959236</v>
      </c>
      <c r="AC368" s="52">
        <f t="shared" si="303"/>
        <v>0.58574816094516269</v>
      </c>
      <c r="AD368" s="52">
        <f t="shared" si="304"/>
        <v>0.56673247325011145</v>
      </c>
      <c r="AE368" s="52">
        <f t="shared" si="305"/>
        <v>0.56796595360168134</v>
      </c>
      <c r="AF368" s="52">
        <f t="shared" si="306"/>
        <v>0.37498030579262465</v>
      </c>
      <c r="AG368" s="52">
        <f t="shared" si="307"/>
        <v>0.35999999999999993</v>
      </c>
      <c r="AH368" s="52">
        <f t="shared" si="308"/>
        <v>0.36749015289631226</v>
      </c>
      <c r="AI368" s="64" t="s">
        <v>152</v>
      </c>
      <c r="AL368" s="45">
        <f t="shared" si="309"/>
        <v>221</v>
      </c>
      <c r="AM368" s="65"/>
      <c r="AN368" s="145" t="e">
        <f>#REF!</f>
        <v>#REF!</v>
      </c>
      <c r="AO368" s="149"/>
      <c r="AP368" s="183"/>
      <c r="AQ368" s="149"/>
      <c r="AR368" s="147">
        <f t="shared" si="310"/>
        <v>1</v>
      </c>
      <c r="AS368">
        <v>0</v>
      </c>
      <c r="AT368">
        <v>1</v>
      </c>
      <c r="AU368">
        <v>1</v>
      </c>
      <c r="AV368">
        <v>0</v>
      </c>
      <c r="AW368">
        <v>0</v>
      </c>
      <c r="AX368">
        <v>0</v>
      </c>
      <c r="AY368" s="229"/>
      <c r="AZ368" s="229"/>
      <c r="BA368" s="229"/>
      <c r="BC368">
        <v>2</v>
      </c>
      <c r="BD368">
        <v>1</v>
      </c>
      <c r="BE368">
        <v>0</v>
      </c>
      <c r="BF368" s="57">
        <v>2</v>
      </c>
      <c r="BG368" s="57">
        <v>2</v>
      </c>
      <c r="BH368" s="57">
        <v>3</v>
      </c>
      <c r="BI368" s="57">
        <v>11.3</v>
      </c>
      <c r="BJ368" s="189">
        <f t="shared" si="336"/>
        <v>118</v>
      </c>
      <c r="BK368" s="173">
        <f t="shared" si="337"/>
        <v>221</v>
      </c>
      <c r="BL368" s="173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104"/>
      <c r="CB368" s="103"/>
      <c r="CC368" s="103"/>
      <c r="CD368" s="103"/>
      <c r="CE368" s="103"/>
      <c r="CF368" s="103"/>
      <c r="CG368" s="103"/>
      <c r="CH368" s="103"/>
      <c r="CI368" s="103"/>
      <c r="CJ368" s="103"/>
      <c r="CK368" s="103"/>
      <c r="CL368" s="103"/>
      <c r="CP368" s="93"/>
      <c r="CQ368" s="93"/>
      <c r="CV368" s="93"/>
      <c r="DA368" s="93"/>
      <c r="DF368" s="131"/>
      <c r="DG368" s="254">
        <f t="shared" si="311"/>
        <v>400</v>
      </c>
      <c r="DH368" s="254" t="str">
        <f t="shared" si="312"/>
        <v>Burn</v>
      </c>
      <c r="DI368" s="254">
        <f t="shared" si="313"/>
        <v>118</v>
      </c>
      <c r="DJ368" s="254">
        <f t="shared" si="314"/>
        <v>221</v>
      </c>
      <c r="DK368" s="121">
        <f t="shared" si="315"/>
        <v>0</v>
      </c>
      <c r="DL368" s="121">
        <f t="shared" si="316"/>
        <v>5.4413021165053177</v>
      </c>
      <c r="DM368" s="121">
        <f t="shared" si="317"/>
        <v>7.5535325277848546</v>
      </c>
      <c r="DN368" s="121">
        <f t="shared" si="318"/>
        <v>5.7203956182871739E-2</v>
      </c>
      <c r="DO368" s="121">
        <f t="shared" si="319"/>
        <v>0.46208799203743051</v>
      </c>
      <c r="DP368" s="121">
        <f t="shared" si="320"/>
        <v>0</v>
      </c>
      <c r="DQ368" s="121">
        <f t="shared" si="321"/>
        <v>0</v>
      </c>
      <c r="DR368" s="121">
        <f t="shared" si="322"/>
        <v>0</v>
      </c>
      <c r="DS368" s="121">
        <f t="shared" si="323"/>
        <v>0</v>
      </c>
      <c r="DT368" s="121">
        <f t="shared" si="324"/>
        <v>0</v>
      </c>
      <c r="DU368" s="121">
        <f t="shared" si="325"/>
        <v>0</v>
      </c>
      <c r="DV368" s="122">
        <f t="shared" si="326"/>
        <v>0.5</v>
      </c>
      <c r="DW368" s="157"/>
      <c r="DX368" s="157">
        <f t="shared" si="327"/>
        <v>400</v>
      </c>
      <c r="DY368" s="157">
        <f t="shared" si="288"/>
        <v>60</v>
      </c>
      <c r="DZ368" s="238" t="e">
        <f>#REF!</f>
        <v>#REF!</v>
      </c>
      <c r="EN368" s="50">
        <f t="shared" si="328"/>
        <v>2.9064024390243904E-2</v>
      </c>
      <c r="EO368" s="50">
        <f t="shared" si="329"/>
        <v>0.27820121951219512</v>
      </c>
      <c r="EP368" s="55">
        <f t="shared" si="330"/>
        <v>0</v>
      </c>
      <c r="EQ368" s="50">
        <f>4.656*AR368*(((BL368/2.54)^2)+((BM368/2.54)^2)+((BN368/2.54)^2)+((BO368)/2.54^2)+((BP368/2.54)^2)+((BQ368/2.54)^2)+((BR368/2.54)^2)+((BS368/2.54)^2)+((BT368/2.54)^2)+((BU368/2.54)^2)+((BV368/2.54)^2)+((BW368/2.54)^2)+((BX368/2.54)^2)+((BY368/2.54)^2)+((BZ368/2.54)^2))/(BI368*3.28)</f>
        <v>0</v>
      </c>
      <c r="ER368" s="50">
        <f>3.492*AR368*((CA368/2.54)^2 + (CB368/2.54)^2 + (CC368/2.54)^2 + (CD368/2.54)^2 + (CE368/2.54)^2 + (CF368/2.54)^2 + (CG368/2.54)^2 +(CH368/2.54)^2 +(CI368/2.54)^2 + (CJ368/2.54)^2 +(CK368/2.54)^2 + (CL368/2.54)^2 +(CM368/2.54)^2 + (CN368/2.54)^2 + (CO368/2.54)^2)/(BI368*3.28)</f>
        <v>0</v>
      </c>
      <c r="ES368" s="50">
        <f t="shared" si="289"/>
        <v>0</v>
      </c>
      <c r="ET368" s="50">
        <f t="shared" si="290"/>
        <v>0</v>
      </c>
      <c r="EU368" s="50">
        <f t="shared" si="291"/>
        <v>0</v>
      </c>
      <c r="EV368" s="56">
        <f t="shared" si="331"/>
        <v>0.30726524390243903</v>
      </c>
      <c r="EW368" s="56">
        <f t="shared" si="332"/>
        <v>0</v>
      </c>
      <c r="EX368" s="56">
        <f t="shared" si="334"/>
        <v>0</v>
      </c>
      <c r="EY368" s="56">
        <f t="shared" si="335"/>
        <v>2.448585952427393</v>
      </c>
      <c r="EZ368" s="56">
        <f t="shared" si="333"/>
        <v>0.30726524390243903</v>
      </c>
      <c r="FA368" s="56"/>
      <c r="FB368" s="56"/>
      <c r="FC368" s="56"/>
      <c r="FD368" s="54"/>
    </row>
    <row r="369" spans="1:160" ht="18" customHeight="1">
      <c r="A369" s="6"/>
      <c r="B369">
        <v>400</v>
      </c>
      <c r="C369" s="57" t="s">
        <v>389</v>
      </c>
      <c r="D369">
        <v>119</v>
      </c>
      <c r="E369" s="171">
        <v>2009</v>
      </c>
      <c r="F369">
        <v>60</v>
      </c>
      <c r="G369" s="144">
        <v>7.6887911099999995</v>
      </c>
      <c r="H369" s="144">
        <v>35.006083035000003</v>
      </c>
      <c r="I369" s="144"/>
      <c r="J369" s="144"/>
      <c r="K369" s="144">
        <v>2.5446960000000001</v>
      </c>
      <c r="L369" s="144"/>
      <c r="M369" s="144"/>
      <c r="N369" s="83"/>
      <c r="O369" s="83"/>
      <c r="P369" s="83"/>
      <c r="Q369" s="230">
        <f t="shared" si="287"/>
        <v>45.239570145000002</v>
      </c>
      <c r="R369" s="52">
        <f t="shared" si="292"/>
        <v>1.1813403297791218</v>
      </c>
      <c r="S369" s="52">
        <f t="shared" si="293"/>
        <v>1.6329606480306005</v>
      </c>
      <c r="T369" s="52">
        <f t="shared" si="294"/>
        <v>1.6241204708104551</v>
      </c>
      <c r="U369" s="52">
        <f t="shared" si="295"/>
        <v>9.6175335618896823E-2</v>
      </c>
      <c r="V369" s="52">
        <f t="shared" si="296"/>
        <v>1.2638584313465075</v>
      </c>
      <c r="W369" s="52">
        <f t="shared" si="297"/>
        <v>19.140858397058718</v>
      </c>
      <c r="X369" s="52">
        <f t="shared" si="298"/>
        <v>90.847842694551758</v>
      </c>
      <c r="Y369" s="52">
        <f t="shared" si="299"/>
        <v>1.0216995720970283</v>
      </c>
      <c r="Z369" s="52">
        <f t="shared" si="300"/>
        <v>1.0205624934082804</v>
      </c>
      <c r="AA369" s="52">
        <f t="shared" si="301"/>
        <v>1.0277379344946913</v>
      </c>
      <c r="AB369" s="52">
        <f t="shared" si="302"/>
        <v>1.0486896724734562</v>
      </c>
      <c r="AC369" s="52">
        <f t="shared" si="303"/>
        <v>0.57755259378470825</v>
      </c>
      <c r="AD369" s="52">
        <f t="shared" si="304"/>
        <v>0.54112498681656074</v>
      </c>
      <c r="AE369" s="52">
        <f t="shared" si="305"/>
        <v>0.54946169033609416</v>
      </c>
      <c r="AF369" s="52">
        <f t="shared" si="306"/>
        <v>0.39414135771846426</v>
      </c>
      <c r="AG369" s="52">
        <f t="shared" si="307"/>
        <v>0.36</v>
      </c>
      <c r="AH369" s="52">
        <f t="shared" si="308"/>
        <v>0.37707067885923212</v>
      </c>
      <c r="AI369" s="64" t="s">
        <v>152</v>
      </c>
      <c r="AL369" s="45">
        <f t="shared" si="309"/>
        <v>60</v>
      </c>
      <c r="AM369" s="65"/>
      <c r="AN369" s="145" t="e">
        <f>#REF!</f>
        <v>#REF!</v>
      </c>
      <c r="AO369" s="149"/>
      <c r="AP369" s="183"/>
      <c r="AQ369" s="149"/>
      <c r="AR369" s="147">
        <f t="shared" si="310"/>
        <v>1</v>
      </c>
      <c r="AS369">
        <v>1</v>
      </c>
      <c r="AT369">
        <v>1</v>
      </c>
      <c r="AU369">
        <v>2</v>
      </c>
      <c r="AV369">
        <v>1</v>
      </c>
      <c r="AW369">
        <v>1</v>
      </c>
      <c r="AX369">
        <v>35</v>
      </c>
      <c r="AY369" s="229"/>
      <c r="AZ369" s="229"/>
      <c r="BA369" s="229"/>
      <c r="BC369">
        <v>51</v>
      </c>
      <c r="BD369">
        <v>11</v>
      </c>
      <c r="BE369">
        <v>2</v>
      </c>
      <c r="BF369" s="57">
        <v>2</v>
      </c>
      <c r="BG369" s="57">
        <v>2</v>
      </c>
      <c r="BH369" s="57">
        <v>3</v>
      </c>
      <c r="BI369" s="57">
        <v>11.3</v>
      </c>
      <c r="BJ369" s="189">
        <f t="shared" si="336"/>
        <v>119</v>
      </c>
      <c r="BK369" s="173">
        <f t="shared" si="337"/>
        <v>60</v>
      </c>
      <c r="BL369" s="173">
        <v>9</v>
      </c>
      <c r="BM369" s="57">
        <v>12</v>
      </c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104"/>
      <c r="CB369" s="103"/>
      <c r="CC369" s="103"/>
      <c r="CD369" s="103"/>
      <c r="CE369" s="103"/>
      <c r="CF369" s="103"/>
      <c r="CG369" s="103"/>
      <c r="CH369" s="103"/>
      <c r="CI369" s="103"/>
      <c r="CJ369" s="103"/>
      <c r="CK369" s="103"/>
      <c r="CL369" s="103"/>
      <c r="CP369" s="93"/>
      <c r="CQ369" s="93"/>
      <c r="CV369" s="93"/>
      <c r="DA369" s="93"/>
      <c r="DF369" s="131"/>
      <c r="DG369" s="254">
        <f t="shared" si="311"/>
        <v>400</v>
      </c>
      <c r="DH369" s="254" t="str">
        <f t="shared" si="312"/>
        <v>Burn</v>
      </c>
      <c r="DI369" s="254">
        <f t="shared" si="313"/>
        <v>119</v>
      </c>
      <c r="DJ369" s="254">
        <f t="shared" si="314"/>
        <v>60</v>
      </c>
      <c r="DK369" s="121">
        <f t="shared" si="315"/>
        <v>16.329606480306005</v>
      </c>
      <c r="DL369" s="121">
        <f t="shared" si="316"/>
        <v>11.813403297791218</v>
      </c>
      <c r="DM369" s="121">
        <f t="shared" si="317"/>
        <v>32.482409416209101</v>
      </c>
      <c r="DN369" s="121">
        <f t="shared" si="318"/>
        <v>1.7858040384514706</v>
      </c>
      <c r="DO369" s="121">
        <f t="shared" si="319"/>
        <v>4.7371100159879944</v>
      </c>
      <c r="DP369" s="121">
        <f t="shared" si="320"/>
        <v>8.8921159234469354</v>
      </c>
      <c r="DQ369" s="121">
        <f t="shared" si="321"/>
        <v>10.155895738131907</v>
      </c>
      <c r="DR369" s="121">
        <f t="shared" si="322"/>
        <v>0</v>
      </c>
      <c r="DS369" s="121">
        <f t="shared" si="323"/>
        <v>0</v>
      </c>
      <c r="DT369" s="121">
        <f t="shared" si="324"/>
        <v>0</v>
      </c>
      <c r="DU369" s="121">
        <f t="shared" si="325"/>
        <v>0</v>
      </c>
      <c r="DV369" s="122">
        <f t="shared" si="326"/>
        <v>18.5</v>
      </c>
      <c r="DW369" s="157"/>
      <c r="DX369" s="157">
        <f t="shared" si="327"/>
        <v>400</v>
      </c>
      <c r="DY369" s="157">
        <f t="shared" si="288"/>
        <v>177</v>
      </c>
      <c r="DZ369" s="238" t="e">
        <f>#REF!</f>
        <v>#REF!</v>
      </c>
      <c r="EN369" s="50">
        <f t="shared" si="328"/>
        <v>0.74113262195121965</v>
      </c>
      <c r="EO369" s="50">
        <f t="shared" si="329"/>
        <v>3.0602134146341462</v>
      </c>
      <c r="EP369" s="55">
        <f t="shared" si="330"/>
        <v>2.9512195121951219</v>
      </c>
      <c r="EQ369" s="50">
        <f>4.656*AR369*(((BL369/2.54)^2)+((BM369/2.54)^2)+((BN369/2.54)^2)+((BO369)/2.54^2)+((BP369/2.54)^2)+((BQ369/2.54)^2)+((BR369/2.54)^2)+((BS369/2.54)^2)+((BT369/2.54)^2)+((BU369/2.54)^2)+((BV369/2.54)^2)+((BW369/2.54)^2)+((BX369/2.54)^2)+((BY369/2.54)^2)+((BZ369/2.54)^2))/(BI369*3.28)</f>
        <v>4.3810253819514751</v>
      </c>
      <c r="ER369" s="50">
        <f>3.492*AR369*((CA369/2.54)^2 + (CB369/2.54)^2 + (CC369/2.54)^2 + (CD369/2.54)^2 + (CE369/2.54)^2 + (CF369/2.54)^2 + (CG369/2.54)^2 +(CH369/2.54)^2 +(CI369/2.54)^2 + (CJ369/2.54)^2 +(CK369/2.54)^2 + (CL369/2.54)^2 +(CM369/2.54)^2 + (CN369/2.54)^2 + (CO369/2.54)^2)/(BI369*3.28)</f>
        <v>0</v>
      </c>
      <c r="ES369" s="50">
        <f t="shared" si="289"/>
        <v>0</v>
      </c>
      <c r="ET369" s="50">
        <f t="shared" si="290"/>
        <v>0</v>
      </c>
      <c r="EU369" s="50">
        <f t="shared" si="291"/>
        <v>0</v>
      </c>
      <c r="EV369" s="56">
        <f t="shared" si="331"/>
        <v>6.7525655487804883</v>
      </c>
      <c r="EW369" s="56">
        <f t="shared" si="332"/>
        <v>4.3810253819514751</v>
      </c>
      <c r="EX369" s="56">
        <f t="shared" si="334"/>
        <v>7.3483229161377022</v>
      </c>
      <c r="EY369" s="56">
        <f t="shared" si="335"/>
        <v>5.3160314840060483</v>
      </c>
      <c r="EZ369" s="56">
        <f t="shared" si="333"/>
        <v>11.133590930731962</v>
      </c>
      <c r="FA369" s="56"/>
      <c r="FB369" s="56"/>
      <c r="FC369" s="56"/>
      <c r="FD369" s="54"/>
    </row>
    <row r="370" spans="1:160" ht="18" customHeight="1">
      <c r="A370" s="6"/>
      <c r="B370">
        <v>400</v>
      </c>
      <c r="C370" s="57" t="s">
        <v>389</v>
      </c>
      <c r="D370">
        <v>119</v>
      </c>
      <c r="E370" s="171">
        <v>2009</v>
      </c>
      <c r="F370">
        <v>177</v>
      </c>
      <c r="G370" s="144">
        <v>7.6887911099999995</v>
      </c>
      <c r="H370" s="144">
        <v>35.006083035000003</v>
      </c>
      <c r="I370" s="144"/>
      <c r="J370" s="144"/>
      <c r="K370" s="144">
        <v>2.5446960000000001</v>
      </c>
      <c r="L370" s="144"/>
      <c r="M370" s="144"/>
      <c r="N370" s="83"/>
      <c r="O370" s="83"/>
      <c r="P370" s="83"/>
      <c r="Q370" s="230">
        <f t="shared" si="287"/>
        <v>45.239570145000002</v>
      </c>
      <c r="R370" s="52">
        <f t="shared" si="292"/>
        <v>1.1813403297791218</v>
      </c>
      <c r="S370" s="52">
        <f t="shared" si="293"/>
        <v>1.6329606480306005</v>
      </c>
      <c r="T370" s="52">
        <f t="shared" si="294"/>
        <v>1.6241204708104551</v>
      </c>
      <c r="U370" s="52">
        <f t="shared" si="295"/>
        <v>9.6175335618896823E-2</v>
      </c>
      <c r="V370" s="52">
        <f t="shared" si="296"/>
        <v>1.2638584313465075</v>
      </c>
      <c r="W370" s="52">
        <f t="shared" si="297"/>
        <v>19.140858397058718</v>
      </c>
      <c r="X370" s="52">
        <f t="shared" si="298"/>
        <v>90.847842694551758</v>
      </c>
      <c r="Y370" s="52">
        <f t="shared" si="299"/>
        <v>1.0216995720970283</v>
      </c>
      <c r="Z370" s="52">
        <f t="shared" si="300"/>
        <v>1.0205624934082804</v>
      </c>
      <c r="AA370" s="52">
        <f t="shared" si="301"/>
        <v>1.0277379344946913</v>
      </c>
      <c r="AB370" s="52">
        <f t="shared" si="302"/>
        <v>1.0486896724734562</v>
      </c>
      <c r="AC370" s="52">
        <f t="shared" si="303"/>
        <v>0.57755259378470825</v>
      </c>
      <c r="AD370" s="52">
        <f t="shared" si="304"/>
        <v>0.54112498681656074</v>
      </c>
      <c r="AE370" s="52">
        <f t="shared" si="305"/>
        <v>0.54946169033609416</v>
      </c>
      <c r="AF370" s="52">
        <f t="shared" si="306"/>
        <v>0.39414135771846426</v>
      </c>
      <c r="AG370" s="52">
        <f t="shared" si="307"/>
        <v>0.36</v>
      </c>
      <c r="AH370" s="52">
        <f t="shared" si="308"/>
        <v>0.37707067885923212</v>
      </c>
      <c r="AI370" s="64" t="s">
        <v>152</v>
      </c>
      <c r="AL370" s="45">
        <f t="shared" si="309"/>
        <v>177</v>
      </c>
      <c r="AM370" s="65"/>
      <c r="AN370" s="145" t="e">
        <f>#REF!</f>
        <v>#REF!</v>
      </c>
      <c r="AO370" s="149"/>
      <c r="AP370" s="183"/>
      <c r="AQ370" s="149"/>
      <c r="AR370" s="147">
        <f t="shared" si="310"/>
        <v>1</v>
      </c>
      <c r="AS370">
        <v>0</v>
      </c>
      <c r="AT370">
        <v>3</v>
      </c>
      <c r="AU370">
        <v>5</v>
      </c>
      <c r="AV370">
        <v>0</v>
      </c>
      <c r="AW370">
        <v>1</v>
      </c>
      <c r="AX370">
        <v>1</v>
      </c>
      <c r="AY370" s="229"/>
      <c r="AZ370" s="229"/>
      <c r="BA370" s="229"/>
      <c r="BC370">
        <v>54</v>
      </c>
      <c r="BD370">
        <v>2</v>
      </c>
      <c r="BE370">
        <v>0</v>
      </c>
      <c r="BF370" s="57">
        <v>2</v>
      </c>
      <c r="BG370" s="57">
        <v>2</v>
      </c>
      <c r="BH370" s="57">
        <v>3</v>
      </c>
      <c r="BI370" s="57">
        <v>11.3</v>
      </c>
      <c r="BJ370" s="189">
        <f t="shared" si="336"/>
        <v>119</v>
      </c>
      <c r="BK370" s="173">
        <f t="shared" si="337"/>
        <v>177</v>
      </c>
      <c r="BL370" s="173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104"/>
      <c r="CB370" s="103"/>
      <c r="CC370" s="103"/>
      <c r="CD370" s="103"/>
      <c r="CE370" s="103"/>
      <c r="CF370" s="103"/>
      <c r="CG370" s="103"/>
      <c r="CH370" s="103"/>
      <c r="CI370" s="103"/>
      <c r="CJ370" s="103"/>
      <c r="CK370" s="103"/>
      <c r="CL370" s="103"/>
      <c r="CP370" s="93"/>
      <c r="CQ370" s="93"/>
      <c r="CV370" s="93"/>
      <c r="DA370" s="93"/>
      <c r="DF370" s="131"/>
      <c r="DG370" s="254">
        <f t="shared" si="311"/>
        <v>400</v>
      </c>
      <c r="DH370" s="254" t="str">
        <f t="shared" si="312"/>
        <v>Burn</v>
      </c>
      <c r="DI370" s="254">
        <f t="shared" si="313"/>
        <v>119</v>
      </c>
      <c r="DJ370" s="254">
        <f t="shared" si="314"/>
        <v>177</v>
      </c>
      <c r="DK370" s="121">
        <f t="shared" si="315"/>
        <v>0</v>
      </c>
      <c r="DL370" s="121">
        <f t="shared" si="316"/>
        <v>23.626806595582437</v>
      </c>
      <c r="DM370" s="121">
        <f t="shared" si="317"/>
        <v>32.482409416209101</v>
      </c>
      <c r="DN370" s="121">
        <f t="shared" si="318"/>
        <v>1.8908513348309688</v>
      </c>
      <c r="DO370" s="121">
        <f t="shared" si="319"/>
        <v>0.86129273017963537</v>
      </c>
      <c r="DP370" s="121">
        <f t="shared" si="320"/>
        <v>0</v>
      </c>
      <c r="DQ370" s="121">
        <f t="shared" si="321"/>
        <v>0</v>
      </c>
      <c r="DR370" s="121">
        <f t="shared" si="322"/>
        <v>0</v>
      </c>
      <c r="DS370" s="121">
        <f t="shared" si="323"/>
        <v>0</v>
      </c>
      <c r="DT370" s="121">
        <f t="shared" si="324"/>
        <v>0</v>
      </c>
      <c r="DU370" s="121">
        <f t="shared" si="325"/>
        <v>0</v>
      </c>
      <c r="DV370" s="122">
        <f t="shared" si="326"/>
        <v>3</v>
      </c>
      <c r="DW370" s="157"/>
      <c r="DX370" s="157">
        <f t="shared" si="327"/>
        <v>400</v>
      </c>
      <c r="DY370" s="157">
        <f t="shared" si="288"/>
        <v>3</v>
      </c>
      <c r="DZ370" s="238" t="e">
        <f>#REF!</f>
        <v>#REF!</v>
      </c>
      <c r="EN370" s="50"/>
      <c r="EO370" s="50"/>
      <c r="EP370" s="55"/>
      <c r="EQ370" s="50"/>
      <c r="ER370" s="50"/>
      <c r="ES370" s="50">
        <f t="shared" si="289"/>
        <v>0</v>
      </c>
      <c r="ET370" s="50">
        <f t="shared" si="290"/>
        <v>0</v>
      </c>
      <c r="EU370" s="50">
        <f t="shared" si="291"/>
        <v>0</v>
      </c>
      <c r="EV370" s="56"/>
      <c r="EW370" s="56"/>
      <c r="EX370" s="56">
        <f t="shared" si="334"/>
        <v>0</v>
      </c>
      <c r="EY370" s="56">
        <f t="shared" si="335"/>
        <v>10.632062968012097</v>
      </c>
      <c r="EZ370" s="56"/>
      <c r="FA370" s="56"/>
      <c r="FB370" s="56"/>
      <c r="FC370" s="56"/>
      <c r="FD370" s="54"/>
    </row>
    <row r="371" spans="1:160" ht="18" customHeight="1">
      <c r="A371" s="6"/>
      <c r="B371">
        <v>400</v>
      </c>
      <c r="C371" s="57" t="s">
        <v>389</v>
      </c>
      <c r="D371">
        <v>120</v>
      </c>
      <c r="E371" s="171">
        <v>2009</v>
      </c>
      <c r="F371">
        <v>3</v>
      </c>
      <c r="G371" s="144">
        <v>18.599116304999999</v>
      </c>
      <c r="H371" s="144">
        <v>9.0949712700000003</v>
      </c>
      <c r="I371" s="144"/>
      <c r="J371" s="144">
        <v>19.595749635000004</v>
      </c>
      <c r="K371" s="144">
        <v>1.0568342399999999</v>
      </c>
      <c r="L371" s="144"/>
      <c r="M371" s="144"/>
      <c r="N371" s="83"/>
      <c r="O371" s="83"/>
      <c r="P371" s="83"/>
      <c r="Q371" s="230">
        <f t="shared" si="287"/>
        <v>48.346671450000002</v>
      </c>
      <c r="R371" s="52">
        <f t="shared" si="292"/>
        <v>0.77322902443680008</v>
      </c>
      <c r="S371" s="52">
        <f t="shared" si="293"/>
        <v>1.4955503937423598</v>
      </c>
      <c r="T371" s="52">
        <f t="shared" si="294"/>
        <v>1.4266600758649537</v>
      </c>
      <c r="U371" s="52">
        <f t="shared" si="295"/>
        <v>0.10137282263927189</v>
      </c>
      <c r="V371" s="52">
        <f t="shared" si="296"/>
        <v>1.3650599325013097</v>
      </c>
      <c r="W371" s="52">
        <f t="shared" si="297"/>
        <v>14.297751631624477</v>
      </c>
      <c r="X371" s="52">
        <f t="shared" si="298"/>
        <v>147.44958174367557</v>
      </c>
      <c r="Y371" s="52">
        <f t="shared" si="299"/>
        <v>1.0319533804172574</v>
      </c>
      <c r="Z371" s="52">
        <f t="shared" si="300"/>
        <v>1.0283249440556885</v>
      </c>
      <c r="AA371" s="52">
        <f t="shared" si="301"/>
        <v>1.0259343735658559</v>
      </c>
      <c r="AB371" s="52">
        <f t="shared" si="302"/>
        <v>1.0275123443001783</v>
      </c>
      <c r="AC371" s="52">
        <f t="shared" si="303"/>
        <v>0.56604343146771074</v>
      </c>
      <c r="AD371" s="52">
        <f t="shared" si="304"/>
        <v>0.56070306262107728</v>
      </c>
      <c r="AE371" s="52">
        <f t="shared" si="305"/>
        <v>0.54400437401259816</v>
      </c>
      <c r="AF371" s="52">
        <f t="shared" si="306"/>
        <v>0.38326447140240505</v>
      </c>
      <c r="AG371" s="52">
        <f t="shared" si="307"/>
        <v>0.36000000000000004</v>
      </c>
      <c r="AH371" s="52">
        <f t="shared" si="308"/>
        <v>0.37163223570120252</v>
      </c>
      <c r="AI371" s="64" t="s">
        <v>152</v>
      </c>
      <c r="AL371" s="45">
        <f t="shared" si="309"/>
        <v>3</v>
      </c>
      <c r="AM371" s="65"/>
      <c r="AN371" s="145" t="e">
        <f>#REF!</f>
        <v>#REF!</v>
      </c>
      <c r="AO371" s="149"/>
      <c r="AP371" s="183"/>
      <c r="AQ371" s="149"/>
      <c r="AR371" s="147">
        <f t="shared" si="310"/>
        <v>1</v>
      </c>
      <c r="AS371">
        <v>0</v>
      </c>
      <c r="AT371">
        <v>3</v>
      </c>
      <c r="AU371">
        <v>3</v>
      </c>
      <c r="AV371">
        <v>0</v>
      </c>
      <c r="AW371">
        <v>4</v>
      </c>
      <c r="AX371">
        <v>5</v>
      </c>
      <c r="AY371" s="229"/>
      <c r="AZ371" s="229"/>
      <c r="BA371" s="229"/>
      <c r="BC371">
        <v>38</v>
      </c>
      <c r="BD371">
        <v>3</v>
      </c>
      <c r="BE371">
        <v>1</v>
      </c>
      <c r="BF371" s="57">
        <v>2</v>
      </c>
      <c r="BG371" s="57">
        <v>2</v>
      </c>
      <c r="BH371" s="57">
        <v>3</v>
      </c>
      <c r="BI371" s="57">
        <v>11.3</v>
      </c>
      <c r="BJ371" s="189">
        <f t="shared" si="336"/>
        <v>120</v>
      </c>
      <c r="BK371" s="173">
        <f t="shared" si="337"/>
        <v>3</v>
      </c>
      <c r="BL371" s="173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104">
        <v>14</v>
      </c>
      <c r="CB371" s="103"/>
      <c r="CC371" s="103"/>
      <c r="CD371" s="103"/>
      <c r="CE371" s="103"/>
      <c r="CF371" s="103"/>
      <c r="CG371" s="103"/>
      <c r="CH371" s="103"/>
      <c r="CI371" s="103"/>
      <c r="CJ371" s="103"/>
      <c r="CK371" s="103"/>
      <c r="CL371" s="103"/>
      <c r="CP371" s="93"/>
      <c r="CQ371" s="93"/>
      <c r="CV371" s="93"/>
      <c r="DA371" s="93"/>
      <c r="DF371" s="131"/>
      <c r="DG371" s="254">
        <f t="shared" si="311"/>
        <v>400</v>
      </c>
      <c r="DH371" s="254" t="str">
        <f t="shared" si="312"/>
        <v>Burn</v>
      </c>
      <c r="DI371" s="254">
        <f t="shared" si="313"/>
        <v>120</v>
      </c>
      <c r="DJ371" s="254">
        <f t="shared" si="314"/>
        <v>3</v>
      </c>
      <c r="DK371" s="121">
        <f t="shared" si="315"/>
        <v>0</v>
      </c>
      <c r="DL371" s="121">
        <f t="shared" si="316"/>
        <v>27.063015855288004</v>
      </c>
      <c r="DM371" s="121">
        <f t="shared" si="317"/>
        <v>49.93310265527338</v>
      </c>
      <c r="DN371" s="121">
        <f t="shared" si="318"/>
        <v>1.3883537350201047</v>
      </c>
      <c r="DO371" s="121">
        <f t="shared" si="319"/>
        <v>1.4568721355641889</v>
      </c>
      <c r="DP371" s="121">
        <f t="shared" si="320"/>
        <v>3.282340459898899</v>
      </c>
      <c r="DQ371" s="121">
        <f t="shared" si="321"/>
        <v>0</v>
      </c>
      <c r="DR371" s="121">
        <f t="shared" si="322"/>
        <v>7.9173954363765136</v>
      </c>
      <c r="DS371" s="121">
        <f t="shared" si="323"/>
        <v>0</v>
      </c>
      <c r="DT371" s="121">
        <f t="shared" si="324"/>
        <v>0</v>
      </c>
      <c r="DU371" s="121">
        <f t="shared" si="325"/>
        <v>0</v>
      </c>
      <c r="DV371" s="122">
        <f t="shared" si="326"/>
        <v>4</v>
      </c>
      <c r="DW371" s="157"/>
      <c r="DX371" s="157">
        <f t="shared" si="327"/>
        <v>400</v>
      </c>
      <c r="DY371" s="157">
        <f t="shared" si="288"/>
        <v>155</v>
      </c>
      <c r="DZ371" s="238" t="e">
        <f>#REF!</f>
        <v>#REF!</v>
      </c>
      <c r="EN371" s="50">
        <f t="shared" si="328"/>
        <v>0.55221646341463415</v>
      </c>
      <c r="EO371" s="50">
        <f t="shared" si="329"/>
        <v>0.83460365853658536</v>
      </c>
      <c r="EP371" s="55">
        <f t="shared" si="330"/>
        <v>1.475609756097561</v>
      </c>
      <c r="EQ371" s="50">
        <f>4.656*AR371*(((BL371/2.54)^2)+((BM371/2.54)^2)+((BN371/2.54)^2)+((BO371)/2.54^2)+((BP371/2.54)^2)+((BQ371/2.54)^2)+((BR371/2.54)^2)+((BS371/2.54)^2)+((BT371/2.54)^2)+((BU371/2.54)^2)+((BV371/2.54)^2)+((BW371/2.54)^2)+((BX371/2.54)^2)+((BY371/2.54)^2)+((BZ371/2.54)^2))/(BI371*3.28)</f>
        <v>0</v>
      </c>
      <c r="ER371" s="50">
        <f>3.492*AR371*((CA371/2.54)^2 + (CB371/2.54)^2 + (CC371/2.54)^2 + (CD371/2.54)^2 + (CE371/2.54)^2 + (CF371/2.54)^2 + (CG371/2.54)^2 +(CH371/2.54)^2 +(CI371/2.54)^2 + (CJ371/2.54)^2 +(CK371/2.54)^2 + (CL371/2.54)^2 +(CM371/2.54)^2 + (CN371/2.54)^2 + (CO371/2.54)^2)/(BI371*3.28)</f>
        <v>2.8622699162082976</v>
      </c>
      <c r="ES371" s="50">
        <f t="shared" si="289"/>
        <v>0</v>
      </c>
      <c r="ET371" s="50">
        <f t="shared" si="290"/>
        <v>0</v>
      </c>
      <c r="EU371" s="50">
        <f t="shared" si="291"/>
        <v>0</v>
      </c>
      <c r="EV371" s="56">
        <f t="shared" si="331"/>
        <v>2.8624298780487805</v>
      </c>
      <c r="EW371" s="56">
        <f t="shared" si="332"/>
        <v>2.8622699162082976</v>
      </c>
      <c r="EX371" s="56">
        <f t="shared" si="334"/>
        <v>0</v>
      </c>
      <c r="EY371" s="56">
        <f t="shared" si="335"/>
        <v>12.178357134879603</v>
      </c>
      <c r="EZ371" s="56">
        <f t="shared" si="333"/>
        <v>5.7246997942570781</v>
      </c>
      <c r="FA371" s="56"/>
      <c r="FB371" s="56"/>
      <c r="FC371" s="56"/>
      <c r="FD371" s="54"/>
    </row>
    <row r="372" spans="1:160" ht="18" customHeight="1">
      <c r="A372" s="6"/>
      <c r="B372">
        <v>400</v>
      </c>
      <c r="C372" s="57" t="s">
        <v>389</v>
      </c>
      <c r="D372">
        <v>120</v>
      </c>
      <c r="E372" s="171">
        <v>2009</v>
      </c>
      <c r="F372">
        <v>155</v>
      </c>
      <c r="G372" s="144">
        <v>18.599116304999999</v>
      </c>
      <c r="H372" s="144">
        <v>9.0949712700000003</v>
      </c>
      <c r="I372" s="144"/>
      <c r="J372" s="144">
        <v>19.595749635000004</v>
      </c>
      <c r="K372" s="144">
        <v>1.0568342399999999</v>
      </c>
      <c r="L372" s="144"/>
      <c r="M372" s="144"/>
      <c r="N372" s="83"/>
      <c r="O372" s="83"/>
      <c r="P372" s="83"/>
      <c r="Q372" s="230">
        <f t="shared" si="287"/>
        <v>48.346671450000002</v>
      </c>
      <c r="R372" s="52">
        <f t="shared" si="292"/>
        <v>0.77322902443680008</v>
      </c>
      <c r="S372" s="52">
        <f t="shared" si="293"/>
        <v>1.4955503937423598</v>
      </c>
      <c r="T372" s="52">
        <f t="shared" si="294"/>
        <v>1.4266600758649537</v>
      </c>
      <c r="U372" s="52">
        <f t="shared" si="295"/>
        <v>0.10137282263927189</v>
      </c>
      <c r="V372" s="52">
        <f t="shared" si="296"/>
        <v>1.3650599325013097</v>
      </c>
      <c r="W372" s="52">
        <f t="shared" si="297"/>
        <v>14.297751631624477</v>
      </c>
      <c r="X372" s="52">
        <f t="shared" si="298"/>
        <v>147.44958174367557</v>
      </c>
      <c r="Y372" s="52">
        <f t="shared" si="299"/>
        <v>1.0319533804172574</v>
      </c>
      <c r="Z372" s="52">
        <f t="shared" si="300"/>
        <v>1.0283249440556885</v>
      </c>
      <c r="AA372" s="52">
        <f t="shared" si="301"/>
        <v>1.0259343735658559</v>
      </c>
      <c r="AB372" s="52">
        <f t="shared" si="302"/>
        <v>1.0275123443001783</v>
      </c>
      <c r="AC372" s="52">
        <f t="shared" si="303"/>
        <v>0.56604343146771074</v>
      </c>
      <c r="AD372" s="52">
        <f t="shared" si="304"/>
        <v>0.56070306262107728</v>
      </c>
      <c r="AE372" s="52">
        <f t="shared" si="305"/>
        <v>0.54400437401259816</v>
      </c>
      <c r="AF372" s="52">
        <f t="shared" si="306"/>
        <v>0.38326447140240505</v>
      </c>
      <c r="AG372" s="52">
        <f t="shared" si="307"/>
        <v>0.36000000000000004</v>
      </c>
      <c r="AH372" s="52">
        <f t="shared" si="308"/>
        <v>0.37163223570120252</v>
      </c>
      <c r="AI372" s="64" t="s">
        <v>152</v>
      </c>
      <c r="AL372" s="45">
        <f t="shared" si="309"/>
        <v>155</v>
      </c>
      <c r="AM372" s="65"/>
      <c r="AN372" s="145" t="e">
        <f>#REF!</f>
        <v>#REF!</v>
      </c>
      <c r="AO372" s="149"/>
      <c r="AP372" s="183"/>
      <c r="AQ372" s="149"/>
      <c r="AR372" s="147">
        <f t="shared" si="310"/>
        <v>1</v>
      </c>
      <c r="AS372">
        <v>4</v>
      </c>
      <c r="AT372">
        <v>3</v>
      </c>
      <c r="AU372">
        <v>3</v>
      </c>
      <c r="AV372">
        <v>2</v>
      </c>
      <c r="AW372">
        <v>4</v>
      </c>
      <c r="AX372">
        <v>4</v>
      </c>
      <c r="AY372" s="229"/>
      <c r="AZ372" s="229"/>
      <c r="BA372" s="229"/>
      <c r="BC372">
        <v>54</v>
      </c>
      <c r="BD372">
        <v>5</v>
      </c>
      <c r="BE372">
        <v>3</v>
      </c>
      <c r="BF372" s="57">
        <v>2</v>
      </c>
      <c r="BG372" s="57">
        <v>2</v>
      </c>
      <c r="BH372" s="57">
        <v>3</v>
      </c>
      <c r="BI372" s="57">
        <v>11.3</v>
      </c>
      <c r="BJ372" s="189">
        <f t="shared" si="336"/>
        <v>120</v>
      </c>
      <c r="BK372" s="173">
        <f t="shared" si="337"/>
        <v>155</v>
      </c>
      <c r="BL372" s="173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104">
        <v>10</v>
      </c>
      <c r="CB372" s="103">
        <v>14</v>
      </c>
      <c r="CC372" s="103"/>
      <c r="CD372" s="103"/>
      <c r="CE372" s="103"/>
      <c r="CF372" s="103"/>
      <c r="CG372" s="103"/>
      <c r="CH372" s="103"/>
      <c r="CI372" s="103"/>
      <c r="CJ372" s="103"/>
      <c r="CK372" s="103"/>
      <c r="CL372" s="103"/>
      <c r="CP372" s="93"/>
      <c r="CQ372" s="93"/>
      <c r="CV372" s="93"/>
      <c r="DA372" s="93"/>
      <c r="DF372" s="131"/>
      <c r="DG372" s="254">
        <f t="shared" si="311"/>
        <v>400</v>
      </c>
      <c r="DH372" s="254" t="str">
        <f t="shared" si="312"/>
        <v>Burn</v>
      </c>
      <c r="DI372" s="254">
        <f t="shared" si="313"/>
        <v>120</v>
      </c>
      <c r="DJ372" s="254">
        <f t="shared" si="314"/>
        <v>155</v>
      </c>
      <c r="DK372" s="121">
        <f t="shared" si="315"/>
        <v>44.866511812270801</v>
      </c>
      <c r="DL372" s="121">
        <f t="shared" si="316"/>
        <v>27.063015855288004</v>
      </c>
      <c r="DM372" s="121">
        <f t="shared" si="317"/>
        <v>92.732904931222009</v>
      </c>
      <c r="DN372" s="121">
        <f t="shared" si="318"/>
        <v>1.9729237287127805</v>
      </c>
      <c r="DO372" s="121">
        <f t="shared" si="319"/>
        <v>2.4281202259403143</v>
      </c>
      <c r="DP372" s="121">
        <f t="shared" si="320"/>
        <v>9.847021379696697</v>
      </c>
      <c r="DQ372" s="121">
        <f t="shared" si="321"/>
        <v>0</v>
      </c>
      <c r="DR372" s="121">
        <f t="shared" si="322"/>
        <v>11.956882903915551</v>
      </c>
      <c r="DS372" s="121">
        <f t="shared" si="323"/>
        <v>0</v>
      </c>
      <c r="DT372" s="121">
        <f t="shared" si="324"/>
        <v>0</v>
      </c>
      <c r="DU372" s="121">
        <f t="shared" si="325"/>
        <v>0</v>
      </c>
      <c r="DV372" s="122">
        <f t="shared" si="326"/>
        <v>3.5</v>
      </c>
      <c r="DW372" s="157"/>
      <c r="DX372" s="157">
        <f t="shared" si="327"/>
        <v>400</v>
      </c>
      <c r="DY372" s="157">
        <f t="shared" si="288"/>
        <v>102</v>
      </c>
      <c r="DZ372" s="238" t="e">
        <f>#REF!</f>
        <v>#REF!</v>
      </c>
      <c r="EN372" s="50">
        <f t="shared" si="328"/>
        <v>0.78472865853658547</v>
      </c>
      <c r="EO372" s="50">
        <f t="shared" si="329"/>
        <v>1.3910060975609757</v>
      </c>
      <c r="EP372" s="55">
        <f t="shared" si="330"/>
        <v>4.4268292682926829</v>
      </c>
      <c r="EQ372" s="50">
        <f>4.656*AR372*(((BL372/2.54)^2)+((BM372/2.54)^2)+((BN372/2.54)^2)+((BO372)/2.54^2)+((BP372/2.54)^2)+((BQ372/2.54)^2)+((BR372/2.54)^2)+((BS372/2.54)^2)+((BT372/2.54)^2)+((BU372/2.54)^2)+((BV372/2.54)^2)+((BW372/2.54)^2)+((BX372/2.54)^2)+((BY372/2.54)^2)+((BZ372/2.54)^2))/(BI372*3.28)</f>
        <v>0</v>
      </c>
      <c r="ER372" s="50">
        <f>3.492*AR372*((CA372/2.54)^2 + (CB372/2.54)^2 + (CC372/2.54)^2 + (CD372/2.54)^2 + (CE372/2.54)^2 + (CF372/2.54)^2 + (CG372/2.54)^2 +(CH372/2.54)^2 +(CI372/2.54)^2 + (CJ372/2.54)^2 +(CK372/2.54)^2 + (CL372/2.54)^2 +(CM372/2.54)^2 + (CN372/2.54)^2 + (CO372/2.54)^2)/(BI372*3.28)</f>
        <v>4.3226117101921231</v>
      </c>
      <c r="ES372" s="50">
        <f t="shared" si="289"/>
        <v>0</v>
      </c>
      <c r="ET372" s="50">
        <f t="shared" si="290"/>
        <v>0</v>
      </c>
      <c r="EU372" s="50">
        <f t="shared" si="291"/>
        <v>0</v>
      </c>
      <c r="EV372" s="56">
        <f t="shared" si="331"/>
        <v>6.6025640243902437</v>
      </c>
      <c r="EW372" s="56">
        <f t="shared" si="332"/>
        <v>4.3226117101921231</v>
      </c>
      <c r="EX372" s="56">
        <f t="shared" si="334"/>
        <v>20.18993031552186</v>
      </c>
      <c r="EY372" s="56">
        <f t="shared" si="335"/>
        <v>12.178357134879603</v>
      </c>
      <c r="EZ372" s="56">
        <f t="shared" si="333"/>
        <v>10.925175734582368</v>
      </c>
      <c r="FA372" s="56"/>
      <c r="FB372" s="56"/>
      <c r="FC372" s="56"/>
      <c r="FD372" s="54"/>
    </row>
    <row r="373" spans="1:160" ht="18" customHeight="1">
      <c r="A373" s="6"/>
      <c r="B373">
        <v>400</v>
      </c>
      <c r="C373" s="57" t="s">
        <v>389</v>
      </c>
      <c r="D373">
        <v>121</v>
      </c>
      <c r="E373" s="171">
        <v>2009</v>
      </c>
      <c r="F373">
        <v>102</v>
      </c>
      <c r="G373" s="144">
        <v>15.735214110000001</v>
      </c>
      <c r="H373" s="144">
        <v>8.5266754650000021</v>
      </c>
      <c r="I373" s="144"/>
      <c r="J373" s="144">
        <v>6.4018150350000012</v>
      </c>
      <c r="K373" s="144">
        <v>33.398153249999993</v>
      </c>
      <c r="L373" s="144">
        <v>6.0480708750000005</v>
      </c>
      <c r="M373" s="144"/>
      <c r="N373" s="83"/>
      <c r="O373" s="83"/>
      <c r="P373" s="83"/>
      <c r="Q373" s="230">
        <f t="shared" si="287"/>
        <v>70.109928735000011</v>
      </c>
      <c r="R373" s="52">
        <f t="shared" si="292"/>
        <v>0.62461321531223479</v>
      </c>
      <c r="S373" s="52">
        <f t="shared" si="293"/>
        <v>1.4535285998866871</v>
      </c>
      <c r="T373" s="52">
        <f t="shared" si="294"/>
        <v>1.3628323276838656</v>
      </c>
      <c r="U373" s="52">
        <f t="shared" si="295"/>
        <v>0.15459857712619593</v>
      </c>
      <c r="V373" s="52">
        <f t="shared" si="296"/>
        <v>1.4404795638678662</v>
      </c>
      <c r="W373" s="52">
        <f t="shared" si="297"/>
        <v>16.750168534621459</v>
      </c>
      <c r="X373" s="52">
        <f t="shared" si="298"/>
        <v>116.02819588025856</v>
      </c>
      <c r="Y373" s="52">
        <f t="shared" si="299"/>
        <v>1.0249332406520808</v>
      </c>
      <c r="Z373" s="52">
        <f t="shared" si="300"/>
        <v>1.0265899059025765</v>
      </c>
      <c r="AA373" s="52">
        <f t="shared" si="301"/>
        <v>1.0229919530305451</v>
      </c>
      <c r="AB373" s="52">
        <f t="shared" si="302"/>
        <v>1.0204951212114506</v>
      </c>
      <c r="AC373" s="52">
        <f t="shared" si="303"/>
        <v>0.55834174120702007</v>
      </c>
      <c r="AD373" s="52">
        <f t="shared" si="304"/>
        <v>0.56013151066427191</v>
      </c>
      <c r="AE373" s="52">
        <f t="shared" si="305"/>
        <v>0.52185422811070536</v>
      </c>
      <c r="AF373" s="52">
        <f t="shared" si="306"/>
        <v>0.38168733744256311</v>
      </c>
      <c r="AG373" s="52">
        <f t="shared" si="307"/>
        <v>0.35999999999999993</v>
      </c>
      <c r="AH373" s="52">
        <f t="shared" si="308"/>
        <v>0.37084366872128149</v>
      </c>
      <c r="AI373" s="64" t="s">
        <v>152</v>
      </c>
      <c r="AL373" s="45">
        <f t="shared" si="309"/>
        <v>102</v>
      </c>
      <c r="AM373" s="65"/>
      <c r="AN373" s="145" t="e">
        <f>#REF!</f>
        <v>#REF!</v>
      </c>
      <c r="AO373" s="149"/>
      <c r="AP373" s="183"/>
      <c r="AQ373" s="149"/>
      <c r="AR373" s="147">
        <f t="shared" si="310"/>
        <v>1</v>
      </c>
      <c r="AS373">
        <v>0</v>
      </c>
      <c r="AT373">
        <v>3</v>
      </c>
      <c r="AU373">
        <v>3</v>
      </c>
      <c r="AV373">
        <v>0</v>
      </c>
      <c r="AW373">
        <v>2</v>
      </c>
      <c r="AX373">
        <v>2</v>
      </c>
      <c r="AY373" s="229"/>
      <c r="AZ373" s="229"/>
      <c r="BA373" s="229"/>
      <c r="BC373">
        <v>4</v>
      </c>
      <c r="BD373">
        <v>1</v>
      </c>
      <c r="BE373">
        <v>0</v>
      </c>
      <c r="BF373" s="57">
        <v>2</v>
      </c>
      <c r="BG373" s="57">
        <v>2</v>
      </c>
      <c r="BH373" s="57">
        <v>3</v>
      </c>
      <c r="BI373" s="57">
        <v>11.3</v>
      </c>
      <c r="BJ373" s="189">
        <f t="shared" si="336"/>
        <v>121</v>
      </c>
      <c r="BK373" s="173">
        <f t="shared" si="337"/>
        <v>102</v>
      </c>
      <c r="BL373" s="173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104"/>
      <c r="CB373" s="103"/>
      <c r="CC373" s="103"/>
      <c r="CD373" s="103"/>
      <c r="CE373" s="103"/>
      <c r="CF373" s="103"/>
      <c r="CG373" s="103"/>
      <c r="CH373" s="103"/>
      <c r="CI373" s="103"/>
      <c r="CJ373" s="103"/>
      <c r="CK373" s="103"/>
      <c r="CL373" s="103"/>
      <c r="CP373" s="93"/>
      <c r="CQ373" s="93"/>
      <c r="CV373" s="93"/>
      <c r="DA373" s="93"/>
      <c r="DF373" s="131"/>
      <c r="DG373" s="254">
        <f t="shared" si="311"/>
        <v>400</v>
      </c>
      <c r="DH373" s="254" t="str">
        <f t="shared" si="312"/>
        <v>Burn</v>
      </c>
      <c r="DI373" s="254">
        <f t="shared" si="313"/>
        <v>121</v>
      </c>
      <c r="DJ373" s="254">
        <f t="shared" si="314"/>
        <v>102</v>
      </c>
      <c r="DK373" s="121">
        <f t="shared" si="315"/>
        <v>0</v>
      </c>
      <c r="DL373" s="121">
        <f t="shared" si="316"/>
        <v>15.615330382805869</v>
      </c>
      <c r="DM373" s="121">
        <f t="shared" si="317"/>
        <v>34.070808192096642</v>
      </c>
      <c r="DN373" s="121">
        <f t="shared" si="318"/>
        <v>0.21834654429191258</v>
      </c>
      <c r="DO373" s="121">
        <f t="shared" si="319"/>
        <v>0.51106867202920281</v>
      </c>
      <c r="DP373" s="121">
        <f t="shared" si="320"/>
        <v>0</v>
      </c>
      <c r="DQ373" s="121">
        <f t="shared" si="321"/>
        <v>0</v>
      </c>
      <c r="DR373" s="121">
        <f t="shared" si="322"/>
        <v>0</v>
      </c>
      <c r="DS373" s="121">
        <f t="shared" si="323"/>
        <v>0</v>
      </c>
      <c r="DT373" s="121">
        <f t="shared" si="324"/>
        <v>0</v>
      </c>
      <c r="DU373" s="121">
        <f t="shared" si="325"/>
        <v>0</v>
      </c>
      <c r="DV373" s="122">
        <f t="shared" si="326"/>
        <v>2.5</v>
      </c>
      <c r="DW373" s="157"/>
      <c r="DX373" s="157">
        <f t="shared" si="327"/>
        <v>400</v>
      </c>
      <c r="DY373" s="157">
        <f t="shared" si="288"/>
        <v>287</v>
      </c>
      <c r="DZ373" s="238" t="e">
        <f>#REF!</f>
        <v>#REF!</v>
      </c>
      <c r="EN373" s="50">
        <f t="shared" si="328"/>
        <v>5.8128048780487808E-2</v>
      </c>
      <c r="EO373" s="50">
        <f t="shared" si="329"/>
        <v>0.27820121951219512</v>
      </c>
      <c r="EP373" s="55">
        <f t="shared" si="330"/>
        <v>0</v>
      </c>
      <c r="EQ373" s="50">
        <f>4.656*AR373*(((BL373/2.54)^2)+((BM373/2.54)^2)+((BN373/2.54)^2)+((BO373)/2.54^2)+((BP373/2.54)^2)+((BQ373/2.54)^2)+((BR373/2.54)^2)+((BS373/2.54)^2)+((BT373/2.54)^2)+((BU373/2.54)^2)+((BV373/2.54)^2)+((BW373/2.54)^2)+((BX373/2.54)^2)+((BY373/2.54)^2)+((BZ373/2.54)^2))/(BI373*3.28)</f>
        <v>0</v>
      </c>
      <c r="ER373" s="50">
        <f>3.492*AR373*((CA373/2.54)^2 + (CB373/2.54)^2 + (CC373/2.54)^2 + (CD373/2.54)^2 + (CE373/2.54)^2 + (CF373/2.54)^2 + (CG373/2.54)^2 +(CH373/2.54)^2 +(CI373/2.54)^2 + (CJ373/2.54)^2 +(CK373/2.54)^2 + (CL373/2.54)^2 +(CM373/2.54)^2 + (CN373/2.54)^2 + (CO373/2.54)^2)/(BI373*3.28)</f>
        <v>0</v>
      </c>
      <c r="ES373" s="50">
        <f t="shared" si="289"/>
        <v>0</v>
      </c>
      <c r="ET373" s="50">
        <f t="shared" si="290"/>
        <v>0</v>
      </c>
      <c r="EU373" s="50">
        <f t="shared" si="291"/>
        <v>0</v>
      </c>
      <c r="EV373" s="56">
        <f t="shared" si="331"/>
        <v>0.33632926829268295</v>
      </c>
      <c r="EW373" s="56">
        <f t="shared" si="332"/>
        <v>0</v>
      </c>
      <c r="EX373" s="56">
        <f t="shared" si="334"/>
        <v>0</v>
      </c>
      <c r="EY373" s="56">
        <f t="shared" si="335"/>
        <v>7.0268986722626412</v>
      </c>
      <c r="EZ373" s="56">
        <f t="shared" si="333"/>
        <v>0.33632926829268295</v>
      </c>
      <c r="FA373" s="56"/>
      <c r="FB373" s="56"/>
      <c r="FC373" s="56"/>
      <c r="FD373" s="54"/>
    </row>
    <row r="374" spans="1:160" ht="18" customHeight="1">
      <c r="A374" s="6"/>
      <c r="B374">
        <v>400</v>
      </c>
      <c r="C374" s="57" t="s">
        <v>389</v>
      </c>
      <c r="D374">
        <v>121</v>
      </c>
      <c r="E374" s="171">
        <v>2009</v>
      </c>
      <c r="F374">
        <v>287</v>
      </c>
      <c r="G374" s="144">
        <v>15.735214110000001</v>
      </c>
      <c r="H374" s="144">
        <v>8.5266754650000021</v>
      </c>
      <c r="I374" s="144"/>
      <c r="J374" s="144">
        <v>6.4018150350000012</v>
      </c>
      <c r="K374" s="144">
        <v>33.398153249999993</v>
      </c>
      <c r="L374" s="144">
        <v>6.0480708750000005</v>
      </c>
      <c r="M374" s="144"/>
      <c r="N374" s="83"/>
      <c r="O374" s="83"/>
      <c r="P374" s="83"/>
      <c r="Q374" s="230">
        <f t="shared" si="287"/>
        <v>70.109928735000011</v>
      </c>
      <c r="R374" s="52">
        <f t="shared" si="292"/>
        <v>0.62461321531223479</v>
      </c>
      <c r="S374" s="52">
        <f t="shared" si="293"/>
        <v>1.4535285998866871</v>
      </c>
      <c r="T374" s="52">
        <f t="shared" si="294"/>
        <v>1.3628323276838656</v>
      </c>
      <c r="U374" s="52">
        <f t="shared" si="295"/>
        <v>0.15459857712619593</v>
      </c>
      <c r="V374" s="52">
        <f t="shared" si="296"/>
        <v>1.4404795638678662</v>
      </c>
      <c r="W374" s="52">
        <f t="shared" si="297"/>
        <v>16.750168534621459</v>
      </c>
      <c r="X374" s="52">
        <f t="shared" si="298"/>
        <v>116.02819588025856</v>
      </c>
      <c r="Y374" s="52">
        <f t="shared" si="299"/>
        <v>1.0249332406520808</v>
      </c>
      <c r="Z374" s="52">
        <f t="shared" si="300"/>
        <v>1.0265899059025765</v>
      </c>
      <c r="AA374" s="52">
        <f t="shared" si="301"/>
        <v>1.0229919530305451</v>
      </c>
      <c r="AB374" s="52">
        <f t="shared" si="302"/>
        <v>1.0204951212114506</v>
      </c>
      <c r="AC374" s="52">
        <f t="shared" si="303"/>
        <v>0.55834174120702007</v>
      </c>
      <c r="AD374" s="52">
        <f t="shared" si="304"/>
        <v>0.56013151066427191</v>
      </c>
      <c r="AE374" s="52">
        <f t="shared" si="305"/>
        <v>0.52185422811070536</v>
      </c>
      <c r="AF374" s="52">
        <f t="shared" si="306"/>
        <v>0.38168733744256311</v>
      </c>
      <c r="AG374" s="52">
        <f t="shared" si="307"/>
        <v>0.35999999999999993</v>
      </c>
      <c r="AH374" s="52">
        <f t="shared" si="308"/>
        <v>0.37084366872128149</v>
      </c>
      <c r="AI374" s="64" t="s">
        <v>152</v>
      </c>
      <c r="AL374" s="45">
        <f t="shared" si="309"/>
        <v>287</v>
      </c>
      <c r="AM374" s="65"/>
      <c r="AN374" s="145" t="e">
        <f>#REF!</f>
        <v>#REF!</v>
      </c>
      <c r="AO374" s="149"/>
      <c r="AP374" s="183"/>
      <c r="AQ374" s="149"/>
      <c r="AR374" s="147">
        <f t="shared" si="310"/>
        <v>1</v>
      </c>
      <c r="AS374">
        <v>0</v>
      </c>
      <c r="AT374">
        <v>4</v>
      </c>
      <c r="AU374">
        <v>4</v>
      </c>
      <c r="AV374">
        <v>3</v>
      </c>
      <c r="AW374">
        <v>2</v>
      </c>
      <c r="AX374">
        <v>17</v>
      </c>
      <c r="AY374" s="229"/>
      <c r="AZ374" s="229"/>
      <c r="BA374" s="229"/>
      <c r="BC374">
        <v>12</v>
      </c>
      <c r="BD374">
        <v>0</v>
      </c>
      <c r="BE374">
        <v>0</v>
      </c>
      <c r="BF374" s="57">
        <v>2</v>
      </c>
      <c r="BG374" s="57">
        <v>2</v>
      </c>
      <c r="BH374" s="57">
        <v>3</v>
      </c>
      <c r="BI374" s="57">
        <v>11.3</v>
      </c>
      <c r="BJ374" s="189">
        <f t="shared" si="336"/>
        <v>121</v>
      </c>
      <c r="BK374" s="173">
        <f t="shared" si="337"/>
        <v>287</v>
      </c>
      <c r="BL374" s="173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104"/>
      <c r="CB374" s="103"/>
      <c r="CC374" s="103"/>
      <c r="CD374" s="103"/>
      <c r="CE374" s="103"/>
      <c r="CF374" s="103"/>
      <c r="CG374" s="103"/>
      <c r="CH374" s="103"/>
      <c r="CI374" s="103"/>
      <c r="CJ374" s="103"/>
      <c r="CK374" s="103"/>
      <c r="CL374" s="103"/>
      <c r="CP374" s="93"/>
      <c r="CQ374" s="93"/>
      <c r="CV374" s="93"/>
      <c r="DA374" s="93"/>
      <c r="DF374" s="131"/>
      <c r="DG374" s="254">
        <f t="shared" si="311"/>
        <v>400</v>
      </c>
      <c r="DH374" s="254" t="str">
        <f t="shared" si="312"/>
        <v>Burn</v>
      </c>
      <c r="DI374" s="254">
        <f t="shared" si="313"/>
        <v>121</v>
      </c>
      <c r="DJ374" s="254">
        <f t="shared" si="314"/>
        <v>287</v>
      </c>
      <c r="DK374" s="121">
        <f t="shared" si="315"/>
        <v>21.802928998300306</v>
      </c>
      <c r="DL374" s="121">
        <f t="shared" si="316"/>
        <v>18.738396459367046</v>
      </c>
      <c r="DM374" s="121">
        <f t="shared" si="317"/>
        <v>61.327454745773949</v>
      </c>
      <c r="DN374" s="121">
        <f t="shared" si="318"/>
        <v>0.65503963287573774</v>
      </c>
      <c r="DO374" s="121">
        <f t="shared" si="319"/>
        <v>0</v>
      </c>
      <c r="DP374" s="121">
        <f t="shared" si="320"/>
        <v>0</v>
      </c>
      <c r="DQ374" s="121">
        <f t="shared" si="321"/>
        <v>0</v>
      </c>
      <c r="DR374" s="121">
        <f t="shared" si="322"/>
        <v>0</v>
      </c>
      <c r="DS374" s="121">
        <f t="shared" si="323"/>
        <v>0</v>
      </c>
      <c r="DT374" s="121">
        <f t="shared" si="324"/>
        <v>0</v>
      </c>
      <c r="DU374" s="121">
        <f t="shared" si="325"/>
        <v>0</v>
      </c>
      <c r="DV374" s="122">
        <f t="shared" si="326"/>
        <v>10.5</v>
      </c>
      <c r="DW374" s="157"/>
      <c r="DX374" s="157">
        <f t="shared" si="327"/>
        <v>490</v>
      </c>
      <c r="DY374" s="157">
        <f t="shared" si="288"/>
        <v>37</v>
      </c>
      <c r="DZ374" s="238" t="e">
        <f>#REF!</f>
        <v>#REF!</v>
      </c>
      <c r="EN374" s="50"/>
      <c r="EO374" s="50"/>
      <c r="EP374" s="55"/>
      <c r="EQ374" s="50"/>
      <c r="ER374" s="50"/>
      <c r="ES374" s="50">
        <f t="shared" si="289"/>
        <v>0</v>
      </c>
      <c r="ET374" s="50">
        <f t="shared" si="290"/>
        <v>0</v>
      </c>
      <c r="EU374" s="50">
        <f t="shared" si="291"/>
        <v>0</v>
      </c>
      <c r="EV374" s="56"/>
      <c r="EW374" s="56"/>
      <c r="EX374" s="56">
        <f t="shared" si="334"/>
        <v>9.8113180492351386</v>
      </c>
      <c r="EY374" s="56">
        <f t="shared" si="335"/>
        <v>8.4322784067151701</v>
      </c>
      <c r="EZ374" s="56"/>
      <c r="FA374" s="56"/>
      <c r="FB374" s="56"/>
      <c r="FC374" s="56"/>
      <c r="FD374" s="54"/>
    </row>
    <row r="375" spans="1:160" ht="18" customHeight="1">
      <c r="A375" s="6"/>
      <c r="B375">
        <v>490</v>
      </c>
      <c r="C375" s="57" t="s">
        <v>391</v>
      </c>
      <c r="D375">
        <v>4</v>
      </c>
      <c r="E375" s="171">
        <v>2009</v>
      </c>
      <c r="F375">
        <v>37</v>
      </c>
      <c r="G375" s="144">
        <v>13.527160185</v>
      </c>
      <c r="H375" s="144">
        <v>1.121570835</v>
      </c>
      <c r="I375" s="144"/>
      <c r="J375" s="144"/>
      <c r="K375" s="144"/>
      <c r="L375" s="144">
        <v>16.262826195000002</v>
      </c>
      <c r="M375" s="144">
        <v>3.9584356349999994</v>
      </c>
      <c r="N375" s="83"/>
      <c r="O375" s="83"/>
      <c r="P375" s="83"/>
      <c r="Q375" s="230">
        <f t="shared" si="287"/>
        <v>34.869992850000003</v>
      </c>
      <c r="R375" s="52">
        <f t="shared" si="292"/>
        <v>0.89253349381443869</v>
      </c>
      <c r="S375" s="52">
        <f t="shared" si="293"/>
        <v>1.4565758771559367</v>
      </c>
      <c r="T375" s="52">
        <f t="shared" si="294"/>
        <v>1.4516736292942773</v>
      </c>
      <c r="U375" s="52">
        <f t="shared" si="295"/>
        <v>7.5534745567061384E-2</v>
      </c>
      <c r="V375" s="52">
        <f t="shared" si="296"/>
        <v>1.3358836427521665</v>
      </c>
      <c r="W375" s="52">
        <f t="shared" si="297"/>
        <v>12.98038715362828</v>
      </c>
      <c r="X375" s="52">
        <f t="shared" si="298"/>
        <v>113.91972902906114</v>
      </c>
      <c r="Y375" s="52">
        <f t="shared" si="299"/>
        <v>1.0296783564482435</v>
      </c>
      <c r="Z375" s="52">
        <f t="shared" si="300"/>
        <v>1.02</v>
      </c>
      <c r="AA375" s="52">
        <f t="shared" si="301"/>
        <v>1.0249854891295167</v>
      </c>
      <c r="AB375" s="52">
        <f t="shared" si="302"/>
        <v>1.0267349527847696</v>
      </c>
      <c r="AC375" s="52">
        <f t="shared" si="303"/>
        <v>0.57025277181839162</v>
      </c>
      <c r="AD375" s="52">
        <f t="shared" si="304"/>
        <v>0.57605251392243972</v>
      </c>
      <c r="AE375" s="52">
        <f t="shared" si="305"/>
        <v>0.57414361088118204</v>
      </c>
      <c r="AF375" s="52">
        <f t="shared" si="306"/>
        <v>0.35391430308968358</v>
      </c>
      <c r="AG375" s="52">
        <f t="shared" si="307"/>
        <v>0.36</v>
      </c>
      <c r="AH375" s="52">
        <f t="shared" si="308"/>
        <v>0.35695715154484176</v>
      </c>
      <c r="AI375" s="64" t="s">
        <v>152</v>
      </c>
      <c r="AL375" s="45">
        <f t="shared" si="309"/>
        <v>37</v>
      </c>
      <c r="AM375" s="65"/>
      <c r="AN375" s="145" t="e">
        <f>#REF!</f>
        <v>#REF!</v>
      </c>
      <c r="AO375" s="149"/>
      <c r="AP375" s="183"/>
      <c r="AQ375" s="149"/>
      <c r="AR375" s="147">
        <f t="shared" si="310"/>
        <v>1</v>
      </c>
      <c r="AS375">
        <v>4</v>
      </c>
      <c r="AT375">
        <v>3</v>
      </c>
      <c r="AU375">
        <v>10</v>
      </c>
      <c r="AV375">
        <v>3</v>
      </c>
      <c r="AW375">
        <v>4</v>
      </c>
      <c r="AX375">
        <v>6</v>
      </c>
      <c r="AY375" s="229"/>
      <c r="AZ375" s="229"/>
      <c r="BA375" s="229"/>
      <c r="BC375">
        <v>41</v>
      </c>
      <c r="BD375">
        <v>10</v>
      </c>
      <c r="BE375">
        <v>3</v>
      </c>
      <c r="BF375" s="57">
        <v>2</v>
      </c>
      <c r="BG375" s="57">
        <v>2</v>
      </c>
      <c r="BH375" s="57">
        <v>3</v>
      </c>
      <c r="BI375" s="57">
        <v>11.3</v>
      </c>
      <c r="BJ375" s="189">
        <f t="shared" si="336"/>
        <v>4</v>
      </c>
      <c r="BK375" s="173">
        <f t="shared" si="337"/>
        <v>37</v>
      </c>
      <c r="BL375" s="173">
        <v>9</v>
      </c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104"/>
      <c r="CB375" s="103"/>
      <c r="CC375" s="103"/>
      <c r="CD375" s="103"/>
      <c r="CE375" s="103"/>
      <c r="CF375" s="103"/>
      <c r="CG375" s="103"/>
      <c r="CH375" s="103"/>
      <c r="CI375" s="103"/>
      <c r="CJ375" s="103"/>
      <c r="CK375" s="103"/>
      <c r="CL375" s="103"/>
      <c r="CP375" s="93"/>
      <c r="CQ375" s="93"/>
      <c r="CV375" s="93"/>
      <c r="DA375" s="93"/>
      <c r="DF375" s="131"/>
      <c r="DG375" s="254">
        <f t="shared" si="311"/>
        <v>490</v>
      </c>
      <c r="DH375" s="254" t="str">
        <f t="shared" si="312"/>
        <v>Thin</v>
      </c>
      <c r="DI375" s="254">
        <f t="shared" si="313"/>
        <v>4</v>
      </c>
      <c r="DJ375" s="254">
        <f t="shared" si="314"/>
        <v>37</v>
      </c>
      <c r="DK375" s="121">
        <f t="shared" si="315"/>
        <v>50.980155700457786</v>
      </c>
      <c r="DL375" s="121">
        <f t="shared" si="316"/>
        <v>31.238672283505355</v>
      </c>
      <c r="DM375" s="121">
        <f t="shared" si="317"/>
        <v>101.61715405059942</v>
      </c>
      <c r="DN375" s="121">
        <f t="shared" si="318"/>
        <v>1.121979134564429</v>
      </c>
      <c r="DO375" s="121">
        <f t="shared" si="319"/>
        <v>4.8430175652433674</v>
      </c>
      <c r="DP375" s="121">
        <f t="shared" si="320"/>
        <v>9.4262956936314417</v>
      </c>
      <c r="DQ375" s="121">
        <f t="shared" si="321"/>
        <v>3.2142392232514645</v>
      </c>
      <c r="DR375" s="121">
        <f t="shared" si="322"/>
        <v>0</v>
      </c>
      <c r="DS375" s="121">
        <f t="shared" si="323"/>
        <v>0</v>
      </c>
      <c r="DT375" s="121">
        <f t="shared" si="324"/>
        <v>0</v>
      </c>
      <c r="DU375" s="121">
        <f t="shared" si="325"/>
        <v>0</v>
      </c>
      <c r="DV375" s="122">
        <f t="shared" si="326"/>
        <v>8</v>
      </c>
      <c r="DW375" s="157"/>
      <c r="DX375" s="157">
        <f t="shared" si="327"/>
        <v>490</v>
      </c>
      <c r="DY375" s="157">
        <f t="shared" si="288"/>
        <v>138</v>
      </c>
      <c r="DZ375" s="238" t="e">
        <f>#REF!</f>
        <v>#REF!</v>
      </c>
      <c r="EN375" s="50">
        <f t="shared" si="328"/>
        <v>0.59581249999999997</v>
      </c>
      <c r="EO375" s="50">
        <f t="shared" si="329"/>
        <v>2.7820121951219514</v>
      </c>
      <c r="EP375" s="55">
        <f t="shared" si="330"/>
        <v>4.4268292682926829</v>
      </c>
      <c r="EQ375" s="50">
        <f>4.656*AR375*(((BL375/2.54)^2)+((BM375/2.54)^2)+((BN375/2.54)^2)+((BO375)/2.54^2)+((BP375/2.54)^2)+((BQ375/2.54)^2)+((BR375/2.54)^2)+((BS375/2.54)^2)+((BT375/2.54)^2)+((BU375/2.54)^2)+((BV375/2.54)^2)+((BW375/2.54)^2)+((BX375/2.54)^2)+((BY375/2.54)^2)+((BZ375/2.54)^2))/(BI375*3.28)</f>
        <v>1.5771691375025314</v>
      </c>
      <c r="ER375" s="50">
        <f>3.492*AR375*((CA375/2.54)^2 + (CB375/2.54)^2 + (CC375/2.54)^2 + (CD375/2.54)^2 + (CE375/2.54)^2 + (CF375/2.54)^2 + (CG375/2.54)^2 +(CH375/2.54)^2 +(CI375/2.54)^2 + (CJ375/2.54)^2 +(CK375/2.54)^2 + (CL375/2.54)^2 +(CM375/2.54)^2 + (CN375/2.54)^2 + (CO375/2.54)^2)/(BI375*3.28)</f>
        <v>0</v>
      </c>
      <c r="ES375" s="50">
        <f t="shared" si="289"/>
        <v>0</v>
      </c>
      <c r="ET375" s="50">
        <f t="shared" si="290"/>
        <v>0</v>
      </c>
      <c r="EU375" s="50">
        <f t="shared" si="291"/>
        <v>0</v>
      </c>
      <c r="EV375" s="56">
        <f t="shared" si="331"/>
        <v>7.8046539634146344</v>
      </c>
      <c r="EW375" s="56">
        <f t="shared" si="332"/>
        <v>1.5771691375025314</v>
      </c>
      <c r="EX375" s="56">
        <f t="shared" si="334"/>
        <v>22.941070065206006</v>
      </c>
      <c r="EY375" s="56">
        <f t="shared" si="335"/>
        <v>14.057402527577411</v>
      </c>
      <c r="EZ375" s="56">
        <f t="shared" si="333"/>
        <v>9.3818231009171651</v>
      </c>
      <c r="FA375" s="56"/>
      <c r="FB375" s="56"/>
      <c r="FC375" s="56"/>
      <c r="FD375" s="54"/>
    </row>
    <row r="376" spans="1:160" ht="18" customHeight="1">
      <c r="A376" s="6"/>
      <c r="B376">
        <v>490</v>
      </c>
      <c r="C376" s="57" t="s">
        <v>391</v>
      </c>
      <c r="D376">
        <v>4</v>
      </c>
      <c r="E376" s="171">
        <v>2009</v>
      </c>
      <c r="F376">
        <v>138</v>
      </c>
      <c r="G376" s="144">
        <v>13.527160185</v>
      </c>
      <c r="H376" s="144">
        <v>1.121570835</v>
      </c>
      <c r="I376" s="144"/>
      <c r="J376" s="144"/>
      <c r="K376" s="144"/>
      <c r="L376" s="144">
        <v>16.262826195000002</v>
      </c>
      <c r="M376" s="144">
        <v>3.9584356349999994</v>
      </c>
      <c r="N376" s="83"/>
      <c r="O376" s="83"/>
      <c r="P376" s="83"/>
      <c r="Q376" s="230">
        <f t="shared" si="287"/>
        <v>34.869992850000003</v>
      </c>
      <c r="R376" s="52">
        <f t="shared" si="292"/>
        <v>0.89253349381443869</v>
      </c>
      <c r="S376" s="52">
        <f t="shared" si="293"/>
        <v>1.4565758771559367</v>
      </c>
      <c r="T376" s="52">
        <f t="shared" si="294"/>
        <v>1.4516736292942773</v>
      </c>
      <c r="U376" s="52">
        <f t="shared" si="295"/>
        <v>7.5534745567061384E-2</v>
      </c>
      <c r="V376" s="52">
        <f t="shared" si="296"/>
        <v>1.3358836427521665</v>
      </c>
      <c r="W376" s="52">
        <f t="shared" si="297"/>
        <v>12.98038715362828</v>
      </c>
      <c r="X376" s="52">
        <f t="shared" si="298"/>
        <v>113.91972902906114</v>
      </c>
      <c r="Y376" s="52">
        <f t="shared" si="299"/>
        <v>1.0296783564482435</v>
      </c>
      <c r="Z376" s="52">
        <f t="shared" si="300"/>
        <v>1.02</v>
      </c>
      <c r="AA376" s="52">
        <f t="shared" si="301"/>
        <v>1.0249854891295167</v>
      </c>
      <c r="AB376" s="52">
        <f t="shared" si="302"/>
        <v>1.0267349527847696</v>
      </c>
      <c r="AC376" s="52">
        <f t="shared" si="303"/>
        <v>0.57025277181839162</v>
      </c>
      <c r="AD376" s="52">
        <f t="shared" si="304"/>
        <v>0.57605251392243972</v>
      </c>
      <c r="AE376" s="52">
        <f t="shared" si="305"/>
        <v>0.57414361088118204</v>
      </c>
      <c r="AF376" s="52">
        <f t="shared" si="306"/>
        <v>0.35391430308968358</v>
      </c>
      <c r="AG376" s="52">
        <f t="shared" si="307"/>
        <v>0.36</v>
      </c>
      <c r="AH376" s="52">
        <f t="shared" si="308"/>
        <v>0.35695715154484176</v>
      </c>
      <c r="AI376" s="64" t="s">
        <v>152</v>
      </c>
      <c r="AL376" s="45">
        <f t="shared" si="309"/>
        <v>138</v>
      </c>
      <c r="AM376" s="65"/>
      <c r="AN376" s="145" t="e">
        <f>#REF!</f>
        <v>#REF!</v>
      </c>
      <c r="AO376" s="149"/>
      <c r="AP376" s="183"/>
      <c r="AQ376" s="149"/>
      <c r="AR376" s="147">
        <f t="shared" si="310"/>
        <v>1</v>
      </c>
      <c r="AS376">
        <v>0</v>
      </c>
      <c r="AT376">
        <v>2</v>
      </c>
      <c r="AU376">
        <v>2</v>
      </c>
      <c r="AV376">
        <v>2</v>
      </c>
      <c r="AW376">
        <v>0</v>
      </c>
      <c r="AX376">
        <v>5</v>
      </c>
      <c r="AY376" s="229"/>
      <c r="AZ376" s="229"/>
      <c r="BA376" s="229"/>
      <c r="BC376">
        <v>28</v>
      </c>
      <c r="BD376">
        <v>4</v>
      </c>
      <c r="BE376">
        <v>4</v>
      </c>
      <c r="BF376" s="57">
        <v>2</v>
      </c>
      <c r="BG376" s="57">
        <v>2</v>
      </c>
      <c r="BH376" s="57">
        <v>3</v>
      </c>
      <c r="BI376" s="57">
        <v>11.3</v>
      </c>
      <c r="BJ376" s="189">
        <f t="shared" si="336"/>
        <v>4</v>
      </c>
      <c r="BK376" s="173">
        <f t="shared" si="337"/>
        <v>138</v>
      </c>
      <c r="BL376" s="173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104">
        <v>11</v>
      </c>
      <c r="CB376" s="103"/>
      <c r="CC376" s="103"/>
      <c r="CD376" s="103"/>
      <c r="CE376" s="103"/>
      <c r="CF376" s="103"/>
      <c r="CG376" s="103"/>
      <c r="CH376" s="103"/>
      <c r="CI376" s="103"/>
      <c r="CJ376" s="103"/>
      <c r="CK376" s="103"/>
      <c r="CL376" s="103"/>
      <c r="CP376" s="93"/>
      <c r="CQ376" s="93"/>
      <c r="CV376" s="93"/>
      <c r="DA376" s="93"/>
      <c r="DF376" s="131"/>
      <c r="DG376" s="254">
        <f t="shared" si="311"/>
        <v>490</v>
      </c>
      <c r="DH376" s="254" t="str">
        <f t="shared" si="312"/>
        <v>Thin</v>
      </c>
      <c r="DI376" s="254">
        <f t="shared" si="313"/>
        <v>4</v>
      </c>
      <c r="DJ376" s="254">
        <f t="shared" si="314"/>
        <v>138</v>
      </c>
      <c r="DK376" s="121">
        <f t="shared" si="315"/>
        <v>14.565758771559366</v>
      </c>
      <c r="DL376" s="121">
        <f t="shared" si="316"/>
        <v>8.9253349381443865</v>
      </c>
      <c r="DM376" s="121">
        <f t="shared" si="317"/>
        <v>29.033472585885548</v>
      </c>
      <c r="DN376" s="121">
        <f t="shared" si="318"/>
        <v>0.76622965287326872</v>
      </c>
      <c r="DO376" s="121">
        <f t="shared" si="319"/>
        <v>1.9372070260973469</v>
      </c>
      <c r="DP376" s="121">
        <f t="shared" si="320"/>
        <v>12.568394258175255</v>
      </c>
      <c r="DQ376" s="121">
        <f t="shared" si="321"/>
        <v>0</v>
      </c>
      <c r="DR376" s="121">
        <f t="shared" si="322"/>
        <v>4.8840818572068869</v>
      </c>
      <c r="DS376" s="121">
        <f t="shared" si="323"/>
        <v>0</v>
      </c>
      <c r="DT376" s="121">
        <f t="shared" si="324"/>
        <v>0</v>
      </c>
      <c r="DU376" s="121">
        <f t="shared" si="325"/>
        <v>0</v>
      </c>
      <c r="DV376" s="122">
        <f t="shared" si="326"/>
        <v>3.5</v>
      </c>
      <c r="DW376" s="157"/>
      <c r="DX376" s="157">
        <f t="shared" si="327"/>
        <v>490</v>
      </c>
      <c r="DY376" s="157">
        <f t="shared" si="288"/>
        <v>215</v>
      </c>
      <c r="DZ376" s="238" t="e">
        <f>#REF!</f>
        <v>#REF!</v>
      </c>
      <c r="EN376" s="50">
        <f t="shared" si="328"/>
        <v>0.40689634146341463</v>
      </c>
      <c r="EO376" s="50">
        <f t="shared" si="329"/>
        <v>1.1128048780487805</v>
      </c>
      <c r="EP376" s="55">
        <f t="shared" si="330"/>
        <v>5.9024390243902438</v>
      </c>
      <c r="EQ376" s="50">
        <f>4.656*AR376*(((BL376/2.54)^2)+((BM376/2.54)^2)+((BN376/2.54)^2)+((BO376)/2.54^2)+((BP376/2.54)^2)+((BQ376/2.54)^2)+((BR376/2.54)^2)+((BS376/2.54)^2)+((BT376/2.54)^2)+((BU376/2.54)^2)+((BV376/2.54)^2)+((BW376/2.54)^2)+((BX376/2.54)^2)+((BY376/2.54)^2)+((BZ376/2.54)^2))/(BI376*3.28)</f>
        <v>0</v>
      </c>
      <c r="ER376" s="50">
        <f>3.492*AR376*((CA376/2.54)^2 + (CB376/2.54)^2 + (CC376/2.54)^2 + (CD376/2.54)^2 + (CE376/2.54)^2 + (CF376/2.54)^2 + (CG376/2.54)^2 +(CH376/2.54)^2 +(CI376/2.54)^2 + (CJ376/2.54)^2 +(CK376/2.54)^2 + (CL376/2.54)^2 +(CM376/2.54)^2 + (CN376/2.54)^2 + (CO376/2.54)^2)/(BI376*3.28)</f>
        <v>1.7670135707204289</v>
      </c>
      <c r="ES376" s="50">
        <f t="shared" si="289"/>
        <v>0</v>
      </c>
      <c r="ET376" s="50">
        <f t="shared" si="290"/>
        <v>0</v>
      </c>
      <c r="EU376" s="50">
        <f t="shared" si="291"/>
        <v>0</v>
      </c>
      <c r="EV376" s="56">
        <f t="shared" si="331"/>
        <v>7.4221402439024384</v>
      </c>
      <c r="EW376" s="56">
        <f t="shared" si="332"/>
        <v>1.7670135707204289</v>
      </c>
      <c r="EX376" s="56">
        <f t="shared" si="334"/>
        <v>6.554591447201715</v>
      </c>
      <c r="EY376" s="56">
        <f t="shared" si="335"/>
        <v>4.016400722164974</v>
      </c>
      <c r="EZ376" s="56">
        <f t="shared" si="333"/>
        <v>9.189153814622868</v>
      </c>
      <c r="FA376" s="56"/>
      <c r="FB376" s="56"/>
      <c r="FC376" s="56"/>
      <c r="FD376" s="54"/>
    </row>
    <row r="377" spans="1:160" ht="18" customHeight="1">
      <c r="A377" s="6"/>
      <c r="B377">
        <v>490</v>
      </c>
      <c r="C377" s="57" t="s">
        <v>391</v>
      </c>
      <c r="D377">
        <v>8</v>
      </c>
      <c r="E377" s="171">
        <v>2009</v>
      </c>
      <c r="F377">
        <v>215</v>
      </c>
      <c r="G377" s="144">
        <v>8.8657130100000003</v>
      </c>
      <c r="H377" s="144"/>
      <c r="I377" s="144"/>
      <c r="J377" s="144"/>
      <c r="K377" s="144"/>
      <c r="L377" s="144">
        <v>28.736490090000004</v>
      </c>
      <c r="M377" s="144"/>
      <c r="N377" s="83"/>
      <c r="O377" s="83"/>
      <c r="P377" s="83"/>
      <c r="Q377" s="230">
        <f t="shared" si="287"/>
        <v>37.602203100000004</v>
      </c>
      <c r="R377" s="52">
        <f t="shared" si="292"/>
        <v>0.90785441500527408</v>
      </c>
      <c r="S377" s="52">
        <f t="shared" si="293"/>
        <v>1.3659195085271481</v>
      </c>
      <c r="T377" s="52">
        <f t="shared" si="294"/>
        <v>1.3603100696583921</v>
      </c>
      <c r="U377" s="52">
        <f t="shared" si="295"/>
        <v>6.4715528495190744E-2</v>
      </c>
      <c r="V377" s="52">
        <f t="shared" si="296"/>
        <v>1.3582111787620232</v>
      </c>
      <c r="W377" s="52">
        <f t="shared" si="297"/>
        <v>13.019667028709284</v>
      </c>
      <c r="X377" s="52">
        <f t="shared" si="298"/>
        <v>96.171898018861029</v>
      </c>
      <c r="Y377" s="52">
        <f t="shared" si="299"/>
        <v>1.03</v>
      </c>
      <c r="Z377" s="52">
        <f t="shared" si="300"/>
        <v>1.02</v>
      </c>
      <c r="AA377" s="52">
        <f t="shared" si="301"/>
        <v>1.0276422357524047</v>
      </c>
      <c r="AB377" s="52">
        <f t="shared" si="302"/>
        <v>1.0329267072572139</v>
      </c>
      <c r="AC377" s="52">
        <f t="shared" si="303"/>
        <v>0.58349565026683237</v>
      </c>
      <c r="AD377" s="52">
        <f t="shared" si="304"/>
        <v>0.59349565026683238</v>
      </c>
      <c r="AE377" s="52">
        <f t="shared" si="305"/>
        <v>0.58528447150480922</v>
      </c>
      <c r="AF377" s="52">
        <f t="shared" si="306"/>
        <v>0.34292670725721386</v>
      </c>
      <c r="AG377" s="52">
        <f t="shared" si="307"/>
        <v>0.36</v>
      </c>
      <c r="AH377" s="52">
        <f t="shared" si="308"/>
        <v>0.35146335362860692</v>
      </c>
      <c r="AI377" s="64" t="s">
        <v>152</v>
      </c>
      <c r="AL377" s="45">
        <f t="shared" si="309"/>
        <v>215</v>
      </c>
      <c r="AM377" s="65"/>
      <c r="AN377" s="145" t="e">
        <f>#REF!</f>
        <v>#REF!</v>
      </c>
      <c r="AO377" s="149"/>
      <c r="AP377" s="183"/>
      <c r="AQ377" s="149"/>
      <c r="AR377" s="147">
        <f t="shared" si="310"/>
        <v>1</v>
      </c>
      <c r="AS377">
        <v>0</v>
      </c>
      <c r="AT377">
        <v>1</v>
      </c>
      <c r="AU377">
        <v>1</v>
      </c>
      <c r="AV377">
        <v>0</v>
      </c>
      <c r="AW377">
        <v>0</v>
      </c>
      <c r="AX377">
        <v>0</v>
      </c>
      <c r="AY377" s="229"/>
      <c r="AZ377" s="229"/>
      <c r="BA377" s="229"/>
      <c r="BC377">
        <v>8</v>
      </c>
      <c r="BD377">
        <v>5</v>
      </c>
      <c r="BE377">
        <v>0</v>
      </c>
      <c r="BF377" s="57">
        <v>2</v>
      </c>
      <c r="BG377" s="57">
        <v>2</v>
      </c>
      <c r="BH377" s="57">
        <v>3</v>
      </c>
      <c r="BI377" s="57">
        <v>11.3</v>
      </c>
      <c r="BJ377" s="189">
        <f t="shared" si="336"/>
        <v>8</v>
      </c>
      <c r="BK377" s="173">
        <f t="shared" si="337"/>
        <v>215</v>
      </c>
      <c r="BL377" s="173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104"/>
      <c r="CB377" s="103"/>
      <c r="CC377" s="103"/>
      <c r="CD377" s="103"/>
      <c r="CE377" s="103"/>
      <c r="CF377" s="103"/>
      <c r="CG377" s="103"/>
      <c r="CH377" s="103"/>
      <c r="CI377" s="103"/>
      <c r="CJ377" s="103"/>
      <c r="CK377" s="103"/>
      <c r="CL377" s="103"/>
      <c r="CP377" s="93"/>
      <c r="CQ377" s="93"/>
      <c r="CV377" s="93"/>
      <c r="DA377" s="93"/>
      <c r="DF377" s="131"/>
      <c r="DG377" s="254">
        <f t="shared" si="311"/>
        <v>490</v>
      </c>
      <c r="DH377" s="254" t="str">
        <f t="shared" si="312"/>
        <v>Thin</v>
      </c>
      <c r="DI377" s="254">
        <f t="shared" si="313"/>
        <v>8</v>
      </c>
      <c r="DJ377" s="254">
        <f t="shared" si="314"/>
        <v>215</v>
      </c>
      <c r="DK377" s="121">
        <f t="shared" si="315"/>
        <v>0</v>
      </c>
      <c r="DL377" s="121">
        <f t="shared" si="316"/>
        <v>4.5392720750263704</v>
      </c>
      <c r="DM377" s="121">
        <f t="shared" si="317"/>
        <v>6.8015503482919604</v>
      </c>
      <c r="DN377" s="121">
        <f t="shared" si="318"/>
        <v>0.19198111107472546</v>
      </c>
      <c r="DO377" s="121">
        <f t="shared" si="319"/>
        <v>2.5365310392197622</v>
      </c>
      <c r="DP377" s="121">
        <f t="shared" si="320"/>
        <v>0</v>
      </c>
      <c r="DQ377" s="121">
        <f t="shared" si="321"/>
        <v>0</v>
      </c>
      <c r="DR377" s="121">
        <f t="shared" si="322"/>
        <v>0</v>
      </c>
      <c r="DS377" s="121">
        <f t="shared" si="323"/>
        <v>0</v>
      </c>
      <c r="DT377" s="121">
        <f t="shared" si="324"/>
        <v>0</v>
      </c>
      <c r="DU377" s="121">
        <f t="shared" si="325"/>
        <v>0</v>
      </c>
      <c r="DV377" s="122">
        <f t="shared" si="326"/>
        <v>0.5</v>
      </c>
      <c r="DW377" s="157"/>
      <c r="DX377" s="157">
        <f t="shared" si="327"/>
        <v>490</v>
      </c>
      <c r="DY377" s="157">
        <f t="shared" si="288"/>
        <v>324</v>
      </c>
      <c r="DZ377" s="238" t="e">
        <f>#REF!</f>
        <v>#REF!</v>
      </c>
      <c r="EN377" s="50">
        <f t="shared" si="328"/>
        <v>0.11625609756097562</v>
      </c>
      <c r="EO377" s="50">
        <f t="shared" si="329"/>
        <v>1.3910060975609757</v>
      </c>
      <c r="EP377" s="55">
        <f t="shared" si="330"/>
        <v>0</v>
      </c>
      <c r="EQ377" s="50">
        <f>4.656*AR377*(((BL377/2.54)^2)+((BM377/2.54)^2)+((BN377/2.54)^2)+((BO377)/2.54^2)+((BP377/2.54)^2)+((BQ377/2.54)^2)+((BR377/2.54)^2)+((BS377/2.54)^2)+((BT377/2.54)^2)+((BU377/2.54)^2)+((BV377/2.54)^2)+((BW377/2.54)^2)+((BX377/2.54)^2)+((BY377/2.54)^2)+((BZ377/2.54)^2))/(BI377*3.28)</f>
        <v>0</v>
      </c>
      <c r="ER377" s="50">
        <f>3.492*AR377*((CA377/2.54)^2 + (CB377/2.54)^2 + (CC377/2.54)^2 + (CD377/2.54)^2 + (CE377/2.54)^2 + (CF377/2.54)^2 + (CG377/2.54)^2 +(CH377/2.54)^2 +(CI377/2.54)^2 + (CJ377/2.54)^2 +(CK377/2.54)^2 + (CL377/2.54)^2 +(CM377/2.54)^2 + (CN377/2.54)^2 + (CO377/2.54)^2)/(BI377*3.28)</f>
        <v>0</v>
      </c>
      <c r="ES377" s="50">
        <f t="shared" si="289"/>
        <v>0</v>
      </c>
      <c r="ET377" s="50">
        <f t="shared" si="290"/>
        <v>0</v>
      </c>
      <c r="EU377" s="50">
        <f t="shared" si="291"/>
        <v>0</v>
      </c>
      <c r="EV377" s="56">
        <f t="shared" si="331"/>
        <v>1.5072621951219514</v>
      </c>
      <c r="EW377" s="56">
        <f t="shared" si="332"/>
        <v>0</v>
      </c>
      <c r="EX377" s="56">
        <f t="shared" si="334"/>
        <v>0</v>
      </c>
      <c r="EY377" s="56">
        <f t="shared" si="335"/>
        <v>2.0426724337618669</v>
      </c>
      <c r="EZ377" s="56">
        <f t="shared" si="333"/>
        <v>1.5072621951219514</v>
      </c>
      <c r="FA377" s="56"/>
      <c r="FB377" s="56"/>
      <c r="FC377" s="56"/>
      <c r="FD377" s="54"/>
    </row>
    <row r="378" spans="1:160" ht="18" customHeight="1">
      <c r="A378" s="6"/>
      <c r="B378">
        <v>490</v>
      </c>
      <c r="C378" s="57" t="s">
        <v>391</v>
      </c>
      <c r="D378">
        <v>8</v>
      </c>
      <c r="E378" s="171">
        <v>2009</v>
      </c>
      <c r="F378">
        <v>324</v>
      </c>
      <c r="G378" s="144">
        <v>8.8657130100000003</v>
      </c>
      <c r="H378" s="144"/>
      <c r="I378" s="144"/>
      <c r="J378" s="144"/>
      <c r="K378" s="144"/>
      <c r="L378" s="144">
        <v>28.736490090000004</v>
      </c>
      <c r="M378" s="144"/>
      <c r="N378" s="83"/>
      <c r="O378" s="83"/>
      <c r="P378" s="83"/>
      <c r="Q378" s="230">
        <f t="shared" si="287"/>
        <v>37.602203100000004</v>
      </c>
      <c r="R378" s="52">
        <f t="shared" si="292"/>
        <v>0.90785441500527408</v>
      </c>
      <c r="S378" s="52">
        <f t="shared" si="293"/>
        <v>1.3659195085271481</v>
      </c>
      <c r="T378" s="52">
        <f t="shared" si="294"/>
        <v>1.3603100696583921</v>
      </c>
      <c r="U378" s="52">
        <f t="shared" si="295"/>
        <v>6.4715528495190744E-2</v>
      </c>
      <c r="V378" s="52">
        <f t="shared" si="296"/>
        <v>1.3582111787620232</v>
      </c>
      <c r="W378" s="52">
        <f t="shared" si="297"/>
        <v>13.019667028709284</v>
      </c>
      <c r="X378" s="52">
        <f t="shared" si="298"/>
        <v>96.171898018861029</v>
      </c>
      <c r="Y378" s="52">
        <f t="shared" si="299"/>
        <v>1.03</v>
      </c>
      <c r="Z378" s="52">
        <f t="shared" si="300"/>
        <v>1.02</v>
      </c>
      <c r="AA378" s="52">
        <f t="shared" si="301"/>
        <v>1.0276422357524047</v>
      </c>
      <c r="AB378" s="52">
        <f t="shared" si="302"/>
        <v>1.0329267072572139</v>
      </c>
      <c r="AC378" s="52">
        <f t="shared" si="303"/>
        <v>0.58349565026683237</v>
      </c>
      <c r="AD378" s="52">
        <f t="shared" si="304"/>
        <v>0.59349565026683238</v>
      </c>
      <c r="AE378" s="52">
        <f t="shared" si="305"/>
        <v>0.58528447150480922</v>
      </c>
      <c r="AF378" s="52">
        <f t="shared" si="306"/>
        <v>0.34292670725721386</v>
      </c>
      <c r="AG378" s="52">
        <f t="shared" si="307"/>
        <v>0.36</v>
      </c>
      <c r="AH378" s="52">
        <f t="shared" si="308"/>
        <v>0.35146335362860692</v>
      </c>
      <c r="AI378" s="64" t="s">
        <v>152</v>
      </c>
      <c r="AL378" s="45">
        <f t="shared" si="309"/>
        <v>324</v>
      </c>
      <c r="AM378" s="65"/>
      <c r="AN378" s="145" t="e">
        <f>#REF!</f>
        <v>#REF!</v>
      </c>
      <c r="AO378" s="149"/>
      <c r="AP378" s="183"/>
      <c r="AQ378" s="149"/>
      <c r="AR378" s="147">
        <f t="shared" si="310"/>
        <v>1</v>
      </c>
      <c r="AS378">
        <v>1</v>
      </c>
      <c r="AT378">
        <v>1</v>
      </c>
      <c r="AU378">
        <v>1</v>
      </c>
      <c r="AV378">
        <v>2</v>
      </c>
      <c r="AW378">
        <v>1</v>
      </c>
      <c r="AX378">
        <v>1</v>
      </c>
      <c r="AY378" s="229"/>
      <c r="AZ378" s="229"/>
      <c r="BA378" s="229"/>
      <c r="BC378">
        <v>43</v>
      </c>
      <c r="BD378">
        <v>5</v>
      </c>
      <c r="BE378">
        <v>0</v>
      </c>
      <c r="BF378" s="57">
        <v>2</v>
      </c>
      <c r="BG378" s="57">
        <v>2</v>
      </c>
      <c r="BH378" s="57">
        <v>3</v>
      </c>
      <c r="BI378" s="57">
        <v>11.3</v>
      </c>
      <c r="BJ378" s="189">
        <f t="shared" si="336"/>
        <v>8</v>
      </c>
      <c r="BK378" s="173">
        <f t="shared" si="337"/>
        <v>324</v>
      </c>
      <c r="BL378" s="173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104"/>
      <c r="CB378" s="103"/>
      <c r="CC378" s="103"/>
      <c r="CD378" s="103"/>
      <c r="CE378" s="103"/>
      <c r="CF378" s="103"/>
      <c r="CG378" s="103"/>
      <c r="CH378" s="103"/>
      <c r="CI378" s="103"/>
      <c r="CJ378" s="103"/>
      <c r="CK378" s="103"/>
      <c r="CL378" s="103"/>
      <c r="CP378" s="93"/>
      <c r="CQ378" s="93"/>
      <c r="CV378" s="93"/>
      <c r="DA378" s="93"/>
      <c r="DF378" s="131"/>
      <c r="DG378" s="254">
        <f t="shared" si="311"/>
        <v>490</v>
      </c>
      <c r="DH378" s="254" t="str">
        <f t="shared" si="312"/>
        <v>Thin</v>
      </c>
      <c r="DI378" s="254">
        <f t="shared" si="313"/>
        <v>8</v>
      </c>
      <c r="DJ378" s="254">
        <f t="shared" si="314"/>
        <v>324</v>
      </c>
      <c r="DK378" s="121">
        <f t="shared" si="315"/>
        <v>20.48879262790722</v>
      </c>
      <c r="DL378" s="121">
        <f t="shared" si="316"/>
        <v>9.0785441500527408</v>
      </c>
      <c r="DM378" s="121">
        <f t="shared" si="317"/>
        <v>34.007751741459799</v>
      </c>
      <c r="DN378" s="121">
        <f t="shared" si="318"/>
        <v>1.0318984720266493</v>
      </c>
      <c r="DO378" s="121">
        <f t="shared" si="319"/>
        <v>2.5365310392197622</v>
      </c>
      <c r="DP378" s="121">
        <f t="shared" si="320"/>
        <v>0</v>
      </c>
      <c r="DQ378" s="121">
        <f t="shared" si="321"/>
        <v>0</v>
      </c>
      <c r="DR378" s="121">
        <f t="shared" si="322"/>
        <v>0</v>
      </c>
      <c r="DS378" s="121">
        <f t="shared" si="323"/>
        <v>0</v>
      </c>
      <c r="DT378" s="121">
        <f t="shared" si="324"/>
        <v>0</v>
      </c>
      <c r="DU378" s="121">
        <f t="shared" si="325"/>
        <v>0</v>
      </c>
      <c r="DV378" s="122">
        <f t="shared" si="326"/>
        <v>1</v>
      </c>
      <c r="DW378" s="157"/>
      <c r="DX378" s="157">
        <f t="shared" si="327"/>
        <v>490</v>
      </c>
      <c r="DY378" s="157">
        <f t="shared" si="288"/>
        <v>319</v>
      </c>
      <c r="DZ378" s="238" t="e">
        <f>#REF!</f>
        <v>#REF!</v>
      </c>
      <c r="EN378" s="50"/>
      <c r="EO378" s="50"/>
      <c r="EP378" s="55"/>
      <c r="EQ378" s="50"/>
      <c r="ER378" s="50"/>
      <c r="ES378" s="50">
        <f t="shared" si="289"/>
        <v>0</v>
      </c>
      <c r="ET378" s="50">
        <f t="shared" si="290"/>
        <v>0</v>
      </c>
      <c r="EU378" s="50">
        <f t="shared" si="291"/>
        <v>0</v>
      </c>
      <c r="EV378" s="56"/>
      <c r="EW378" s="56"/>
      <c r="EX378" s="56">
        <f t="shared" si="334"/>
        <v>9.2199566825582497</v>
      </c>
      <c r="EY378" s="56">
        <f t="shared" si="335"/>
        <v>4.0853448675237338</v>
      </c>
      <c r="EZ378" s="56"/>
      <c r="FA378" s="56"/>
      <c r="FB378" s="56"/>
      <c r="FC378" s="56"/>
      <c r="FD378" s="54"/>
    </row>
    <row r="379" spans="1:160" ht="18" customHeight="1">
      <c r="A379" s="6"/>
      <c r="B379">
        <v>490</v>
      </c>
      <c r="C379" s="57" t="s">
        <v>391</v>
      </c>
      <c r="D379">
        <v>18</v>
      </c>
      <c r="E379" s="171">
        <v>2009</v>
      </c>
      <c r="F379">
        <v>319</v>
      </c>
      <c r="G379" s="144">
        <v>2.5541993400000003</v>
      </c>
      <c r="H379" s="144">
        <v>4.8175061550000002</v>
      </c>
      <c r="I379" s="144"/>
      <c r="J379" s="144"/>
      <c r="K379" s="144"/>
      <c r="L379" s="144">
        <v>18.528469575000003</v>
      </c>
      <c r="M379" s="144">
        <v>0.78589087499999999</v>
      </c>
      <c r="N379" s="144"/>
      <c r="O379" s="144"/>
      <c r="P379" s="83"/>
      <c r="Q379" s="230">
        <f t="shared" si="287"/>
        <v>26.686065945000003</v>
      </c>
      <c r="R379" s="52">
        <f t="shared" si="292"/>
        <v>0.94142476125867947</v>
      </c>
      <c r="S379" s="52">
        <f t="shared" si="293"/>
        <v>1.4150065388523494</v>
      </c>
      <c r="T379" s="52">
        <f t="shared" si="294"/>
        <v>1.3978151205166334</v>
      </c>
      <c r="U379" s="52">
        <f t="shared" si="295"/>
        <v>6.9096980590932125E-2</v>
      </c>
      <c r="V379" s="52">
        <f t="shared" si="296"/>
        <v>1.3372903825820925</v>
      </c>
      <c r="W379" s="52">
        <f t="shared" si="297"/>
        <v>14.612755515202261</v>
      </c>
      <c r="X379" s="52">
        <f t="shared" si="298"/>
        <v>84.94045924272335</v>
      </c>
      <c r="Y379" s="52">
        <f t="shared" si="299"/>
        <v>1.0281947484635132</v>
      </c>
      <c r="Z379" s="52">
        <f t="shared" si="300"/>
        <v>1.02</v>
      </c>
      <c r="AA379" s="52">
        <f t="shared" si="301"/>
        <v>1.02874837669146</v>
      </c>
      <c r="AB379" s="52">
        <f t="shared" si="302"/>
        <v>1.0401501279884513</v>
      </c>
      <c r="AC379" s="52">
        <f t="shared" si="303"/>
        <v>0.59090585950922181</v>
      </c>
      <c r="AD379" s="52">
        <f t="shared" si="304"/>
        <v>0.58948536060810519</v>
      </c>
      <c r="AE379" s="52">
        <f t="shared" si="305"/>
        <v>0.57909776787258105</v>
      </c>
      <c r="AF379" s="52">
        <f t="shared" si="306"/>
        <v>0.36149406190976874</v>
      </c>
      <c r="AG379" s="52">
        <f t="shared" si="307"/>
        <v>0.36</v>
      </c>
      <c r="AH379" s="52">
        <f t="shared" si="308"/>
        <v>0.36074703095488436</v>
      </c>
      <c r="AI379" s="64" t="s">
        <v>152</v>
      </c>
      <c r="AL379" s="45">
        <f t="shared" si="309"/>
        <v>319</v>
      </c>
      <c r="AM379" s="65"/>
      <c r="AN379" s="145" t="e">
        <f>#REF!</f>
        <v>#REF!</v>
      </c>
      <c r="AO379" s="149"/>
      <c r="AP379" s="183"/>
      <c r="AQ379" s="149"/>
      <c r="AR379" s="147">
        <f t="shared" si="310"/>
        <v>1</v>
      </c>
      <c r="AS379">
        <v>0</v>
      </c>
      <c r="AT379">
        <v>0</v>
      </c>
      <c r="AU379">
        <v>0</v>
      </c>
      <c r="AV379">
        <v>3</v>
      </c>
      <c r="AW379">
        <v>1</v>
      </c>
      <c r="AX379">
        <v>1</v>
      </c>
      <c r="AY379" s="229"/>
      <c r="AZ379" s="229"/>
      <c r="BA379" s="229"/>
      <c r="BC379">
        <v>6</v>
      </c>
      <c r="BD379">
        <v>0</v>
      </c>
      <c r="BE379">
        <v>1</v>
      </c>
      <c r="BF379" s="57">
        <v>2</v>
      </c>
      <c r="BG379" s="57">
        <v>2</v>
      </c>
      <c r="BH379" s="57">
        <v>3</v>
      </c>
      <c r="BI379" s="57">
        <v>11.3</v>
      </c>
      <c r="BJ379" s="189">
        <f t="shared" si="336"/>
        <v>18</v>
      </c>
      <c r="BK379" s="173">
        <f t="shared" si="337"/>
        <v>319</v>
      </c>
      <c r="BL379" s="173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104"/>
      <c r="CB379" s="103"/>
      <c r="CC379" s="103"/>
      <c r="CD379" s="103"/>
      <c r="CE379" s="103"/>
      <c r="CF379" s="103"/>
      <c r="CG379" s="103"/>
      <c r="CH379" s="103"/>
      <c r="CI379" s="103"/>
      <c r="CJ379" s="103"/>
      <c r="CK379" s="103"/>
      <c r="CL379" s="103"/>
      <c r="CP379" s="93"/>
      <c r="CQ379" s="93"/>
      <c r="CV379" s="93"/>
      <c r="DA379" s="93"/>
      <c r="DF379" s="131"/>
      <c r="DG379" s="254">
        <f t="shared" si="311"/>
        <v>490</v>
      </c>
      <c r="DH379" s="254" t="str">
        <f t="shared" si="312"/>
        <v>Thin</v>
      </c>
      <c r="DI379" s="254">
        <f t="shared" si="313"/>
        <v>18</v>
      </c>
      <c r="DJ379" s="254">
        <f t="shared" si="314"/>
        <v>319</v>
      </c>
      <c r="DK379" s="121">
        <f t="shared" si="315"/>
        <v>21.225098082785241</v>
      </c>
      <c r="DL379" s="121">
        <f t="shared" si="316"/>
        <v>4.7071238062933975</v>
      </c>
      <c r="DM379" s="121">
        <f t="shared" si="317"/>
        <v>27.956302410332668</v>
      </c>
      <c r="DN379" s="121">
        <f t="shared" si="318"/>
        <v>0.15541365070235991</v>
      </c>
      <c r="DO379" s="121">
        <f t="shared" si="319"/>
        <v>0</v>
      </c>
      <c r="DP379" s="121">
        <f t="shared" si="320"/>
        <v>3.5808578168727458</v>
      </c>
      <c r="DQ379" s="121">
        <f t="shared" si="321"/>
        <v>0</v>
      </c>
      <c r="DR379" s="121">
        <f t="shared" si="322"/>
        <v>0</v>
      </c>
      <c r="DS379" s="121">
        <f t="shared" si="323"/>
        <v>0</v>
      </c>
      <c r="DT379" s="121">
        <f t="shared" si="324"/>
        <v>0</v>
      </c>
      <c r="DU379" s="121">
        <f t="shared" si="325"/>
        <v>0</v>
      </c>
      <c r="DV379" s="122">
        <f t="shared" si="326"/>
        <v>0.5</v>
      </c>
      <c r="DW379" s="157"/>
      <c r="DX379" s="157">
        <f t="shared" si="327"/>
        <v>490</v>
      </c>
      <c r="DY379" s="157">
        <f t="shared" si="288"/>
        <v>345</v>
      </c>
      <c r="DZ379" s="238" t="e">
        <f>#REF!</f>
        <v>#REF!</v>
      </c>
      <c r="EN379" s="50">
        <f t="shared" si="328"/>
        <v>8.7192073170731701E-2</v>
      </c>
      <c r="EO379" s="50">
        <f t="shared" si="329"/>
        <v>0</v>
      </c>
      <c r="EP379" s="55">
        <f t="shared" si="330"/>
        <v>1.475609756097561</v>
      </c>
      <c r="EQ379" s="50">
        <f>4.656*AR379*(((BL379/2.54)^2)+((BM379/2.54)^2)+((BN379/2.54)^2)+((BO379)/2.54^2)+((BP379/2.54)^2)+((BQ379/2.54)^2)+((BR379/2.54)^2)+((BS379/2.54)^2)+((BT379/2.54)^2)+((BU379/2.54)^2)+((BV379/2.54)^2)+((BW379/2.54)^2)+((BX379/2.54)^2)+((BY379/2.54)^2)+((BZ379/2.54)^2))/(BI379*3.28)</f>
        <v>0</v>
      </c>
      <c r="ER379" s="50">
        <f>3.492*AR379*((CA379/2.54)^2 + (CB379/2.54)^2 + (CC379/2.54)^2 + (CD379/2.54)^2 + (CE379/2.54)^2 + (CF379/2.54)^2 + (CG379/2.54)^2 +(CH379/2.54)^2 +(CI379/2.54)^2 + (CJ379/2.54)^2 +(CK379/2.54)^2 + (CL379/2.54)^2 +(CM379/2.54)^2 + (CN379/2.54)^2 + (CO379/2.54)^2)/(BI379*3.28)</f>
        <v>0</v>
      </c>
      <c r="ES379" s="50">
        <f t="shared" si="289"/>
        <v>0</v>
      </c>
      <c r="ET379" s="50">
        <f t="shared" si="290"/>
        <v>0</v>
      </c>
      <c r="EU379" s="50">
        <f t="shared" si="291"/>
        <v>0</v>
      </c>
      <c r="EV379" s="56">
        <f t="shared" si="331"/>
        <v>1.5628018292682926</v>
      </c>
      <c r="EW379" s="56">
        <f t="shared" si="332"/>
        <v>0</v>
      </c>
      <c r="EX379" s="56">
        <f t="shared" si="334"/>
        <v>9.5512941372533593</v>
      </c>
      <c r="EY379" s="56">
        <f t="shared" si="335"/>
        <v>2.1182057128320291</v>
      </c>
      <c r="EZ379" s="56">
        <f t="shared" si="333"/>
        <v>1.5628018292682926</v>
      </c>
      <c r="FA379" s="56"/>
      <c r="FB379" s="56"/>
      <c r="FC379" s="56"/>
      <c r="FD379" s="54"/>
    </row>
    <row r="380" spans="1:160" ht="18" customHeight="1">
      <c r="A380" s="6"/>
      <c r="B380">
        <v>490</v>
      </c>
      <c r="C380" s="57" t="s">
        <v>391</v>
      </c>
      <c r="D380">
        <v>18</v>
      </c>
      <c r="E380" s="171">
        <v>2009</v>
      </c>
      <c r="F380">
        <v>345</v>
      </c>
      <c r="G380" s="144">
        <v>2.5541993400000003</v>
      </c>
      <c r="H380" s="144">
        <v>4.8175061550000002</v>
      </c>
      <c r="I380" s="144"/>
      <c r="J380" s="144"/>
      <c r="K380" s="144"/>
      <c r="L380" s="144">
        <v>18.528469575000003</v>
      </c>
      <c r="M380" s="144">
        <v>0.78589087499999999</v>
      </c>
      <c r="N380" s="232"/>
      <c r="O380" s="232"/>
      <c r="P380" s="83"/>
      <c r="Q380" s="230">
        <f t="shared" si="287"/>
        <v>26.686065945000003</v>
      </c>
      <c r="R380" s="52">
        <f t="shared" si="292"/>
        <v>0.94142476125867947</v>
      </c>
      <c r="S380" s="52">
        <f t="shared" si="293"/>
        <v>1.4150065388523494</v>
      </c>
      <c r="T380" s="52">
        <f t="shared" si="294"/>
        <v>1.3978151205166334</v>
      </c>
      <c r="U380" s="52">
        <f t="shared" si="295"/>
        <v>6.9096980590932125E-2</v>
      </c>
      <c r="V380" s="52">
        <f t="shared" si="296"/>
        <v>1.3372903825820925</v>
      </c>
      <c r="W380" s="52">
        <f t="shared" si="297"/>
        <v>14.612755515202261</v>
      </c>
      <c r="X380" s="52">
        <f t="shared" si="298"/>
        <v>84.94045924272335</v>
      </c>
      <c r="Y380" s="52">
        <f t="shared" si="299"/>
        <v>1.0281947484635132</v>
      </c>
      <c r="Z380" s="52">
        <f t="shared" si="300"/>
        <v>1.02</v>
      </c>
      <c r="AA380" s="52">
        <f t="shared" si="301"/>
        <v>1.02874837669146</v>
      </c>
      <c r="AB380" s="52">
        <f t="shared" si="302"/>
        <v>1.0401501279884513</v>
      </c>
      <c r="AC380" s="52">
        <f t="shared" si="303"/>
        <v>0.59090585950922181</v>
      </c>
      <c r="AD380" s="52">
        <f t="shared" si="304"/>
        <v>0.58948536060810519</v>
      </c>
      <c r="AE380" s="52">
        <f t="shared" si="305"/>
        <v>0.57909776787258105</v>
      </c>
      <c r="AF380" s="52">
        <f t="shared" si="306"/>
        <v>0.36149406190976874</v>
      </c>
      <c r="AG380" s="52">
        <f t="shared" si="307"/>
        <v>0.36</v>
      </c>
      <c r="AH380" s="52">
        <f t="shared" si="308"/>
        <v>0.36074703095488436</v>
      </c>
      <c r="AI380" s="64" t="s">
        <v>152</v>
      </c>
      <c r="AL380" s="45">
        <f t="shared" si="309"/>
        <v>345</v>
      </c>
      <c r="AM380" s="65"/>
      <c r="AN380" s="145" t="e">
        <f>#REF!</f>
        <v>#REF!</v>
      </c>
      <c r="AO380" s="149"/>
      <c r="AP380" s="183"/>
      <c r="AQ380" s="149"/>
      <c r="AR380" s="147">
        <f t="shared" si="310"/>
        <v>1</v>
      </c>
      <c r="AS380">
        <v>6</v>
      </c>
      <c r="AT380">
        <v>0</v>
      </c>
      <c r="AU380">
        <v>0</v>
      </c>
      <c r="AV380">
        <v>0</v>
      </c>
      <c r="AW380">
        <v>1</v>
      </c>
      <c r="AX380">
        <v>1</v>
      </c>
      <c r="AY380" s="229"/>
      <c r="AZ380" s="229"/>
      <c r="BA380" s="229"/>
      <c r="BC380">
        <v>28</v>
      </c>
      <c r="BD380">
        <v>3</v>
      </c>
      <c r="BE380">
        <v>1</v>
      </c>
      <c r="BF380" s="57">
        <v>2</v>
      </c>
      <c r="BG380" s="57">
        <v>2</v>
      </c>
      <c r="BH380" s="57">
        <v>3</v>
      </c>
      <c r="BI380" s="57">
        <v>11.3</v>
      </c>
      <c r="BJ380" s="189">
        <f t="shared" si="336"/>
        <v>18</v>
      </c>
      <c r="BK380" s="173">
        <f t="shared" si="337"/>
        <v>345</v>
      </c>
      <c r="BL380" s="173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104">
        <v>17</v>
      </c>
      <c r="CB380" s="103">
        <v>44</v>
      </c>
      <c r="CC380" s="103"/>
      <c r="CD380" s="103"/>
      <c r="CE380" s="103"/>
      <c r="CF380" s="103"/>
      <c r="CG380" s="103"/>
      <c r="CH380" s="103"/>
      <c r="CI380" s="103"/>
      <c r="CJ380" s="103"/>
      <c r="CK380" s="103"/>
      <c r="CL380" s="103"/>
      <c r="CP380" s="93"/>
      <c r="CQ380" s="93"/>
      <c r="CV380" s="93"/>
      <c r="DA380" s="93"/>
      <c r="DF380" s="131"/>
      <c r="DG380" s="254">
        <f t="shared" si="311"/>
        <v>490</v>
      </c>
      <c r="DH380" s="254" t="str">
        <f t="shared" si="312"/>
        <v>Thin</v>
      </c>
      <c r="DI380" s="254">
        <f t="shared" si="313"/>
        <v>18</v>
      </c>
      <c r="DJ380" s="254">
        <f t="shared" si="314"/>
        <v>345</v>
      </c>
      <c r="DK380" s="121">
        <f t="shared" si="315"/>
        <v>42.450196165570482</v>
      </c>
      <c r="DL380" s="121">
        <f t="shared" si="316"/>
        <v>4.7071238062933975</v>
      </c>
      <c r="DM380" s="121">
        <f t="shared" si="317"/>
        <v>48.923529218082166</v>
      </c>
      <c r="DN380" s="121">
        <f t="shared" si="318"/>
        <v>0.72526370327767964</v>
      </c>
      <c r="DO380" s="121">
        <f t="shared" si="319"/>
        <v>1.488350905507994</v>
      </c>
      <c r="DP380" s="121">
        <f t="shared" si="320"/>
        <v>3.5808578168727458</v>
      </c>
      <c r="DQ380" s="121">
        <f t="shared" si="321"/>
        <v>0</v>
      </c>
      <c r="DR380" s="121">
        <f t="shared" si="322"/>
        <v>90.984048814879358</v>
      </c>
      <c r="DS380" s="121">
        <f t="shared" si="323"/>
        <v>0</v>
      </c>
      <c r="DT380" s="121">
        <f t="shared" si="324"/>
        <v>0</v>
      </c>
      <c r="DU380" s="121">
        <f t="shared" si="325"/>
        <v>0</v>
      </c>
      <c r="DV380" s="122">
        <f t="shared" si="326"/>
        <v>0.5</v>
      </c>
      <c r="DW380" s="157"/>
      <c r="DX380" s="157">
        <f t="shared" si="327"/>
        <v>490</v>
      </c>
      <c r="DY380" s="157">
        <f t="shared" si="288"/>
        <v>6</v>
      </c>
      <c r="DZ380" s="238" t="e">
        <f>#REF!</f>
        <v>#REF!</v>
      </c>
      <c r="EN380" s="50">
        <f t="shared" si="328"/>
        <v>0.40689634146341463</v>
      </c>
      <c r="EO380" s="50">
        <f t="shared" si="329"/>
        <v>0.83460365853658536</v>
      </c>
      <c r="EP380" s="55">
        <f t="shared" si="330"/>
        <v>1.475609756097561</v>
      </c>
      <c r="EQ380" s="50">
        <f>4.656*AR380*(((BL380/2.54)^2)+((BM380/2.54)^2)+((BN380/2.54)^2)+((BO380)/2.54^2)+((BP380/2.54)^2)+((BQ380/2.54)^2)+((BR380/2.54)^2)+((BS380/2.54)^2)+((BT380/2.54)^2)+((BU380/2.54)^2)+((BV380/2.54)^2)+((BW380/2.54)^2)+((BX380/2.54)^2)+((BY380/2.54)^2)+((BZ380/2.54)^2))/(BI380*3.28)</f>
        <v>0</v>
      </c>
      <c r="ER380" s="50">
        <f>3.492*AR380*((CA380/2.54)^2 + (CB380/2.54)^2 + (CC380/2.54)^2 + (CD380/2.54)^2 + (CE380/2.54)^2 + (CF380/2.54)^2 + (CG380/2.54)^2 +(CH380/2.54)^2 +(CI380/2.54)^2 + (CJ380/2.54)^2 +(CK380/2.54)^2 + (CL380/2.54)^2 +(CM380/2.54)^2 + (CN380/2.54)^2 + (CO380/2.54)^2)/(BI380*3.28)</f>
        <v>32.492604916140124</v>
      </c>
      <c r="ES380" s="50">
        <f t="shared" si="289"/>
        <v>0</v>
      </c>
      <c r="ET380" s="50">
        <f t="shared" si="290"/>
        <v>0</v>
      </c>
      <c r="EU380" s="50">
        <f t="shared" si="291"/>
        <v>0</v>
      </c>
      <c r="EV380" s="56">
        <f t="shared" si="331"/>
        <v>2.7171097560975612</v>
      </c>
      <c r="EW380" s="56">
        <f t="shared" si="332"/>
        <v>32.492604916140124</v>
      </c>
      <c r="EX380" s="56">
        <f t="shared" si="334"/>
        <v>19.102588274506719</v>
      </c>
      <c r="EY380" s="56">
        <f t="shared" si="335"/>
        <v>2.1182057128320291</v>
      </c>
      <c r="EZ380" s="56">
        <f t="shared" si="333"/>
        <v>35.209714672237688</v>
      </c>
      <c r="FA380" s="56"/>
      <c r="FB380" s="56"/>
      <c r="FC380" s="56"/>
      <c r="FD380" s="54"/>
    </row>
    <row r="381" spans="1:160" ht="18" customHeight="1">
      <c r="A381" s="6"/>
      <c r="B381">
        <v>490</v>
      </c>
      <c r="C381" s="57" t="s">
        <v>391</v>
      </c>
      <c r="D381">
        <v>20</v>
      </c>
      <c r="E381" s="171">
        <v>2009</v>
      </c>
      <c r="F381">
        <v>6</v>
      </c>
      <c r="G381" s="144">
        <v>14.362865055</v>
      </c>
      <c r="H381" s="144"/>
      <c r="I381" s="144"/>
      <c r="J381" s="144">
        <v>12.192235440000001</v>
      </c>
      <c r="K381" s="144"/>
      <c r="L381" s="144">
        <v>15.922963979999997</v>
      </c>
      <c r="M381" s="144"/>
      <c r="N381" s="83"/>
      <c r="O381" s="83"/>
      <c r="P381" s="83"/>
      <c r="Q381" s="230">
        <f t="shared" si="287"/>
        <v>42.478064474999996</v>
      </c>
      <c r="R381" s="52">
        <f t="shared" si="292"/>
        <v>0.76615752535956383</v>
      </c>
      <c r="S381" s="52">
        <f t="shared" si="293"/>
        <v>1.408387600912459</v>
      </c>
      <c r="T381" s="52">
        <f t="shared" si="294"/>
        <v>1.3582358535350851</v>
      </c>
      <c r="U381" s="52">
        <f t="shared" si="295"/>
        <v>8.3983941831897696E-2</v>
      </c>
      <c r="V381" s="52">
        <f t="shared" si="296"/>
        <v>1.3789259701809895</v>
      </c>
      <c r="W381" s="52">
        <f t="shared" si="297"/>
        <v>12.864366018993383</v>
      </c>
      <c r="X381" s="52">
        <f t="shared" si="298"/>
        <v>131.99434362353443</v>
      </c>
      <c r="Y381" s="52">
        <f t="shared" si="299"/>
        <v>1.0328702426983638</v>
      </c>
      <c r="Z381" s="52">
        <f t="shared" si="300"/>
        <v>1.0257404853967278</v>
      </c>
      <c r="AA381" s="52">
        <f t="shared" si="301"/>
        <v>1.026618757179143</v>
      </c>
      <c r="AB381" s="52">
        <f t="shared" si="302"/>
        <v>1.0269860288390646</v>
      </c>
      <c r="AC381" s="52">
        <f t="shared" si="303"/>
        <v>0.57346105755563614</v>
      </c>
      <c r="AD381" s="52">
        <f t="shared" si="304"/>
        <v>0.58059081485727226</v>
      </c>
      <c r="AE381" s="52">
        <f t="shared" si="305"/>
        <v>0.56314581546973841</v>
      </c>
      <c r="AF381" s="52">
        <f t="shared" si="306"/>
        <v>0.36281821312433987</v>
      </c>
      <c r="AG381" s="52">
        <f t="shared" si="307"/>
        <v>0.36</v>
      </c>
      <c r="AH381" s="52">
        <f t="shared" si="308"/>
        <v>0.36140910656216996</v>
      </c>
      <c r="AI381" s="64" t="s">
        <v>152</v>
      </c>
      <c r="AL381" s="45">
        <f t="shared" si="309"/>
        <v>6</v>
      </c>
      <c r="AM381" s="65"/>
      <c r="AN381" s="145" t="e">
        <f>#REF!</f>
        <v>#REF!</v>
      </c>
      <c r="AO381" s="149"/>
      <c r="AP381" s="183"/>
      <c r="AQ381" s="149"/>
      <c r="AR381" s="147">
        <f t="shared" si="310"/>
        <v>1</v>
      </c>
      <c r="AS381">
        <v>0</v>
      </c>
      <c r="AT381">
        <v>0</v>
      </c>
      <c r="AU381">
        <v>0</v>
      </c>
      <c r="AV381">
        <v>0</v>
      </c>
      <c r="AW381">
        <v>2</v>
      </c>
      <c r="AX381">
        <v>2</v>
      </c>
      <c r="AY381" s="229"/>
      <c r="AZ381" s="229"/>
      <c r="BA381" s="229"/>
      <c r="BC381">
        <v>4</v>
      </c>
      <c r="BD381">
        <v>0</v>
      </c>
      <c r="BE381">
        <v>3</v>
      </c>
      <c r="BF381" s="57">
        <v>2</v>
      </c>
      <c r="BG381" s="57">
        <v>2</v>
      </c>
      <c r="BH381" s="57">
        <v>3</v>
      </c>
      <c r="BI381" s="57">
        <v>11.3</v>
      </c>
      <c r="BJ381" s="189">
        <f t="shared" si="336"/>
        <v>20</v>
      </c>
      <c r="BK381" s="173">
        <f t="shared" si="337"/>
        <v>6</v>
      </c>
      <c r="BL381" s="173">
        <v>20</v>
      </c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104"/>
      <c r="CB381" s="103"/>
      <c r="CC381" s="103"/>
      <c r="CD381" s="103"/>
      <c r="CE381" s="103"/>
      <c r="CF381" s="103"/>
      <c r="CG381" s="103"/>
      <c r="CH381" s="103"/>
      <c r="CI381" s="103"/>
      <c r="CJ381" s="103"/>
      <c r="CK381" s="103"/>
      <c r="CL381" s="103"/>
      <c r="CP381" s="93"/>
      <c r="CQ381" s="93"/>
      <c r="CV381" s="93"/>
      <c r="DA381" s="93"/>
      <c r="DF381" s="131"/>
      <c r="DG381" s="254">
        <f t="shared" si="311"/>
        <v>490</v>
      </c>
      <c r="DH381" s="254" t="str">
        <f t="shared" si="312"/>
        <v>Thin</v>
      </c>
      <c r="DI381" s="254">
        <f t="shared" si="313"/>
        <v>20</v>
      </c>
      <c r="DJ381" s="254">
        <f t="shared" si="314"/>
        <v>6</v>
      </c>
      <c r="DK381" s="121">
        <f t="shared" si="315"/>
        <v>0</v>
      </c>
      <c r="DL381" s="121">
        <f t="shared" si="316"/>
        <v>7.6615752535956378</v>
      </c>
      <c r="DM381" s="121">
        <f t="shared" si="317"/>
        <v>13.582358535350851</v>
      </c>
      <c r="DN381" s="121">
        <f t="shared" si="318"/>
        <v>0.12276967515703943</v>
      </c>
      <c r="DO381" s="121">
        <f t="shared" si="319"/>
        <v>0</v>
      </c>
      <c r="DP381" s="121">
        <f t="shared" si="320"/>
        <v>9.1776946489828717</v>
      </c>
      <c r="DQ381" s="121">
        <f t="shared" si="321"/>
        <v>16.276099011844995</v>
      </c>
      <c r="DR381" s="121">
        <f t="shared" si="322"/>
        <v>0</v>
      </c>
      <c r="DS381" s="121">
        <f t="shared" si="323"/>
        <v>0</v>
      </c>
      <c r="DT381" s="121">
        <f t="shared" si="324"/>
        <v>0</v>
      </c>
      <c r="DU381" s="121">
        <f t="shared" si="325"/>
        <v>0</v>
      </c>
      <c r="DV381" s="122">
        <f t="shared" si="326"/>
        <v>1</v>
      </c>
      <c r="DW381" s="157"/>
      <c r="DX381" s="157">
        <f t="shared" si="327"/>
        <v>490</v>
      </c>
      <c r="DY381" s="157">
        <f t="shared" si="288"/>
        <v>147</v>
      </c>
      <c r="DZ381" s="238" t="e">
        <f>#REF!</f>
        <v>#REF!</v>
      </c>
      <c r="EN381" s="50">
        <f t="shared" si="328"/>
        <v>5.8128048780487808E-2</v>
      </c>
      <c r="EO381" s="50">
        <f t="shared" si="329"/>
        <v>0</v>
      </c>
      <c r="EP381" s="55">
        <f t="shared" si="330"/>
        <v>4.4268292682926829</v>
      </c>
      <c r="EQ381" s="50">
        <f>4.656*AR381*(((BL381/2.54)^2)+((BM381/2.54)^2)+((BN381/2.54)^2)+((BO381)/2.54^2)+((BP381/2.54)^2)+((BQ381/2.54)^2)+((BR381/2.54)^2)+((BS381/2.54)^2)+((BT381/2.54)^2)+((BU381/2.54)^2)+((BV381/2.54)^2)+((BW381/2.54)^2)+((BX381/2.54)^2)+((BY381/2.54)^2)+((BZ381/2.54)^2))/(BI381*3.28)</f>
        <v>7.7884895679137358</v>
      </c>
      <c r="ER381" s="50">
        <f>3.492*AR381*((CA381/2.54)^2 + (CB381/2.54)^2 + (CC381/2.54)^2 + (CD381/2.54)^2 + (CE381/2.54)^2 + (CF381/2.54)^2 + (CG381/2.54)^2 +(CH381/2.54)^2 +(CI381/2.54)^2 + (CJ381/2.54)^2 +(CK381/2.54)^2 + (CL381/2.54)^2 +(CM381/2.54)^2 + (CN381/2.54)^2 + (CO381/2.54)^2)/(BI381*3.28)</f>
        <v>0</v>
      </c>
      <c r="ES381" s="50">
        <f t="shared" si="289"/>
        <v>0</v>
      </c>
      <c r="ET381" s="50">
        <f t="shared" si="290"/>
        <v>0</v>
      </c>
      <c r="EU381" s="50">
        <f t="shared" si="291"/>
        <v>0</v>
      </c>
      <c r="EV381" s="56">
        <f t="shared" si="331"/>
        <v>4.4849573170731709</v>
      </c>
      <c r="EW381" s="56">
        <f t="shared" si="332"/>
        <v>7.7884895679137358</v>
      </c>
      <c r="EX381" s="56">
        <f t="shared" si="334"/>
        <v>0</v>
      </c>
      <c r="EY381" s="56">
        <f t="shared" si="335"/>
        <v>3.4477088641180371</v>
      </c>
      <c r="EZ381" s="56">
        <f t="shared" si="333"/>
        <v>12.273446884986907</v>
      </c>
      <c r="FA381" s="56"/>
      <c r="FB381" s="56"/>
      <c r="FC381" s="56"/>
      <c r="FD381" s="54"/>
    </row>
    <row r="382" spans="1:160" ht="18" customHeight="1">
      <c r="A382" s="6"/>
      <c r="B382">
        <v>490</v>
      </c>
      <c r="C382" s="57" t="s">
        <v>391</v>
      </c>
      <c r="D382">
        <v>20</v>
      </c>
      <c r="E382" s="171">
        <v>2009</v>
      </c>
      <c r="F382">
        <v>147</v>
      </c>
      <c r="G382" s="144">
        <v>14.362865055</v>
      </c>
      <c r="H382" s="144"/>
      <c r="I382" s="144"/>
      <c r="J382" s="144">
        <v>12.192235440000001</v>
      </c>
      <c r="K382" s="144"/>
      <c r="L382" s="144">
        <v>15.922963979999997</v>
      </c>
      <c r="M382" s="144"/>
      <c r="N382" s="83"/>
      <c r="O382" s="83"/>
      <c r="P382" s="83"/>
      <c r="Q382" s="230">
        <f t="shared" si="287"/>
        <v>42.478064474999996</v>
      </c>
      <c r="R382" s="52">
        <f t="shared" si="292"/>
        <v>0.76615752535956383</v>
      </c>
      <c r="S382" s="52">
        <f t="shared" si="293"/>
        <v>1.408387600912459</v>
      </c>
      <c r="T382" s="52">
        <f t="shared" si="294"/>
        <v>1.3582358535350851</v>
      </c>
      <c r="U382" s="52">
        <f t="shared" si="295"/>
        <v>8.3983941831897696E-2</v>
      </c>
      <c r="V382" s="52">
        <f t="shared" si="296"/>
        <v>1.3789259701809895</v>
      </c>
      <c r="W382" s="52">
        <f t="shared" si="297"/>
        <v>12.864366018993383</v>
      </c>
      <c r="X382" s="52">
        <f t="shared" si="298"/>
        <v>131.99434362353443</v>
      </c>
      <c r="Y382" s="52">
        <f t="shared" si="299"/>
        <v>1.0328702426983638</v>
      </c>
      <c r="Z382" s="52">
        <f t="shared" si="300"/>
        <v>1.0257404853967278</v>
      </c>
      <c r="AA382" s="52">
        <f t="shared" si="301"/>
        <v>1.026618757179143</v>
      </c>
      <c r="AB382" s="52">
        <f t="shared" si="302"/>
        <v>1.0269860288390646</v>
      </c>
      <c r="AC382" s="52">
        <f t="shared" si="303"/>
        <v>0.57346105755563614</v>
      </c>
      <c r="AD382" s="52">
        <f t="shared" si="304"/>
        <v>0.58059081485727226</v>
      </c>
      <c r="AE382" s="52">
        <f t="shared" si="305"/>
        <v>0.56314581546973841</v>
      </c>
      <c r="AF382" s="52">
        <f t="shared" si="306"/>
        <v>0.36281821312433987</v>
      </c>
      <c r="AG382" s="52">
        <f t="shared" si="307"/>
        <v>0.36</v>
      </c>
      <c r="AH382" s="52">
        <f t="shared" si="308"/>
        <v>0.36140910656216996</v>
      </c>
      <c r="AI382" s="64" t="s">
        <v>152</v>
      </c>
      <c r="AL382" s="45">
        <f t="shared" si="309"/>
        <v>147</v>
      </c>
      <c r="AM382" s="65"/>
      <c r="AN382" s="145" t="e">
        <f>#REF!</f>
        <v>#REF!</v>
      </c>
      <c r="AO382" s="149"/>
      <c r="AP382" s="183"/>
      <c r="AQ382" s="149"/>
      <c r="AR382" s="147">
        <f t="shared" si="310"/>
        <v>1</v>
      </c>
      <c r="AS382">
        <v>4</v>
      </c>
      <c r="AT382">
        <v>3</v>
      </c>
      <c r="AU382">
        <v>14</v>
      </c>
      <c r="AV382">
        <v>8</v>
      </c>
      <c r="AW382">
        <v>7</v>
      </c>
      <c r="AX382">
        <v>7</v>
      </c>
      <c r="AY382" s="229"/>
      <c r="AZ382" s="229"/>
      <c r="BA382" s="229"/>
      <c r="BC382">
        <v>54</v>
      </c>
      <c r="BD382">
        <v>9</v>
      </c>
      <c r="BE382">
        <v>0</v>
      </c>
      <c r="BF382" s="57">
        <v>2</v>
      </c>
      <c r="BG382" s="57">
        <v>2</v>
      </c>
      <c r="BH382" s="57">
        <v>3</v>
      </c>
      <c r="BI382" s="57">
        <v>11.3</v>
      </c>
      <c r="BJ382" s="189">
        <f t="shared" si="336"/>
        <v>20</v>
      </c>
      <c r="BK382" s="173">
        <f t="shared" si="337"/>
        <v>147</v>
      </c>
      <c r="BL382" s="173">
        <v>10</v>
      </c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104"/>
      <c r="CB382" s="103"/>
      <c r="CC382" s="103"/>
      <c r="CD382" s="103"/>
      <c r="CE382" s="103"/>
      <c r="CF382" s="103"/>
      <c r="CG382" s="103"/>
      <c r="CH382" s="103"/>
      <c r="CI382" s="103"/>
      <c r="CJ382" s="103"/>
      <c r="CK382" s="103"/>
      <c r="CL382" s="103"/>
      <c r="CP382" s="93"/>
      <c r="CQ382" s="93"/>
      <c r="CV382" s="93"/>
      <c r="DA382" s="93"/>
      <c r="DF382" s="131"/>
      <c r="DG382" s="254">
        <f t="shared" si="311"/>
        <v>490</v>
      </c>
      <c r="DH382" s="254" t="str">
        <f t="shared" si="312"/>
        <v>Thin</v>
      </c>
      <c r="DI382" s="254">
        <f t="shared" si="313"/>
        <v>20</v>
      </c>
      <c r="DJ382" s="254">
        <f t="shared" si="314"/>
        <v>147</v>
      </c>
      <c r="DK382" s="121">
        <f t="shared" si="315"/>
        <v>84.503256054747538</v>
      </c>
      <c r="DL382" s="121">
        <f t="shared" si="316"/>
        <v>38.307876267978195</v>
      </c>
      <c r="DM382" s="121">
        <f t="shared" si="317"/>
        <v>149.40594388885938</v>
      </c>
      <c r="DN382" s="121">
        <f t="shared" si="318"/>
        <v>1.6573906146200323</v>
      </c>
      <c r="DO382" s="121">
        <f t="shared" si="319"/>
        <v>4.5601201181201692</v>
      </c>
      <c r="DP382" s="121">
        <f t="shared" si="320"/>
        <v>0</v>
      </c>
      <c r="DQ382" s="121">
        <f t="shared" si="321"/>
        <v>4.0690247529612487</v>
      </c>
      <c r="DR382" s="121">
        <f t="shared" si="322"/>
        <v>0</v>
      </c>
      <c r="DS382" s="121">
        <f t="shared" si="323"/>
        <v>0</v>
      </c>
      <c r="DT382" s="121">
        <f t="shared" si="324"/>
        <v>0</v>
      </c>
      <c r="DU382" s="121">
        <f t="shared" si="325"/>
        <v>0</v>
      </c>
      <c r="DV382" s="122">
        <f t="shared" si="326"/>
        <v>10.5</v>
      </c>
      <c r="DW382" s="157"/>
      <c r="DX382" s="157">
        <f t="shared" si="327"/>
        <v>490</v>
      </c>
      <c r="DY382" s="157">
        <f t="shared" si="288"/>
        <v>51</v>
      </c>
      <c r="DZ382" s="238" t="e">
        <f>#REF!</f>
        <v>#REF!</v>
      </c>
      <c r="EN382" s="50"/>
      <c r="EO382" s="50"/>
      <c r="EP382" s="55"/>
      <c r="EQ382" s="50"/>
      <c r="ER382" s="50"/>
      <c r="ES382" s="50">
        <f t="shared" si="289"/>
        <v>0</v>
      </c>
      <c r="ET382" s="50">
        <f t="shared" si="290"/>
        <v>0</v>
      </c>
      <c r="EU382" s="50">
        <f t="shared" si="291"/>
        <v>0</v>
      </c>
      <c r="EV382" s="56"/>
      <c r="EW382" s="56"/>
      <c r="EX382" s="56">
        <f t="shared" si="334"/>
        <v>38.026465224636397</v>
      </c>
      <c r="EY382" s="56">
        <f t="shared" si="335"/>
        <v>17.238544320590186</v>
      </c>
      <c r="EZ382" s="56"/>
      <c r="FA382" s="56"/>
      <c r="FB382" s="56"/>
      <c r="FC382" s="56"/>
      <c r="FD382" s="54"/>
    </row>
    <row r="383" spans="1:160" ht="18" customHeight="1">
      <c r="A383" s="6"/>
      <c r="B383">
        <v>490</v>
      </c>
      <c r="C383" s="57" t="s">
        <v>391</v>
      </c>
      <c r="D383">
        <v>33</v>
      </c>
      <c r="E383" s="171">
        <v>2009</v>
      </c>
      <c r="F383">
        <v>51</v>
      </c>
      <c r="G383" s="144"/>
      <c r="H383" s="144">
        <v>4.0470876599999999</v>
      </c>
      <c r="I383" s="144"/>
      <c r="J383" s="144"/>
      <c r="K383" s="144"/>
      <c r="L383" s="144">
        <v>24.456825855000002</v>
      </c>
      <c r="M383" s="144"/>
      <c r="N383" s="144"/>
      <c r="O383" s="83"/>
      <c r="P383" s="83"/>
      <c r="Q383" s="230">
        <f t="shared" si="287"/>
        <v>28.503913515000001</v>
      </c>
      <c r="R383" s="52">
        <f t="shared" si="292"/>
        <v>0.92249723460052402</v>
      </c>
      <c r="S383" s="52">
        <f t="shared" si="293"/>
        <v>1.3695461541693847</v>
      </c>
      <c r="T383" s="52">
        <f t="shared" si="294"/>
        <v>1.3473919406980421</v>
      </c>
      <c r="U383" s="52">
        <f t="shared" si="295"/>
        <v>6.4259507373824562E-2</v>
      </c>
      <c r="V383" s="52">
        <f t="shared" si="296"/>
        <v>1.3501222989221522</v>
      </c>
      <c r="W383" s="52">
        <f t="shared" si="297"/>
        <v>14.509319799213193</v>
      </c>
      <c r="X383" s="52">
        <f t="shared" si="298"/>
        <v>75.492642825012794</v>
      </c>
      <c r="Y383" s="52">
        <f t="shared" si="299"/>
        <v>1.0285801642087253</v>
      </c>
      <c r="Z383" s="52">
        <f t="shared" si="300"/>
        <v>1.02</v>
      </c>
      <c r="AA383" s="52">
        <f t="shared" si="301"/>
        <v>1.03</v>
      </c>
      <c r="AB383" s="52">
        <f t="shared" si="302"/>
        <v>1.0428396715825499</v>
      </c>
      <c r="AC383" s="52">
        <f t="shared" si="303"/>
        <v>0.59858016420872517</v>
      </c>
      <c r="AD383" s="52">
        <f t="shared" si="304"/>
        <v>0.60006114946107603</v>
      </c>
      <c r="AE383" s="52">
        <f t="shared" si="305"/>
        <v>0.58432065683490053</v>
      </c>
      <c r="AF383" s="52">
        <f t="shared" si="306"/>
        <v>0.35851901474764908</v>
      </c>
      <c r="AG383" s="52">
        <f t="shared" si="307"/>
        <v>0.36</v>
      </c>
      <c r="AH383" s="52">
        <f t="shared" si="308"/>
        <v>0.3592595073738245</v>
      </c>
      <c r="AI383" s="64" t="s">
        <v>152</v>
      </c>
      <c r="AL383" s="45">
        <f t="shared" si="309"/>
        <v>51</v>
      </c>
      <c r="AM383" s="65"/>
      <c r="AN383" s="145" t="e">
        <f>#REF!</f>
        <v>#REF!</v>
      </c>
      <c r="AO383" s="149"/>
      <c r="AP383" s="183"/>
      <c r="AQ383" s="149"/>
      <c r="AR383" s="147">
        <f t="shared" si="310"/>
        <v>1</v>
      </c>
      <c r="AS383">
        <v>2</v>
      </c>
      <c r="AT383">
        <v>3</v>
      </c>
      <c r="AU383">
        <v>3</v>
      </c>
      <c r="AV383">
        <v>3</v>
      </c>
      <c r="AW383">
        <v>2</v>
      </c>
      <c r="AX383">
        <v>2</v>
      </c>
      <c r="AY383" s="229"/>
      <c r="AZ383" s="229"/>
      <c r="BA383" s="229"/>
      <c r="BC383">
        <v>12</v>
      </c>
      <c r="BD383">
        <v>18</v>
      </c>
      <c r="BE383">
        <v>0</v>
      </c>
      <c r="BF383" s="57">
        <v>2</v>
      </c>
      <c r="BG383" s="57">
        <v>2</v>
      </c>
      <c r="BH383" s="57">
        <v>3</v>
      </c>
      <c r="BI383" s="57">
        <v>11.3</v>
      </c>
      <c r="BJ383" s="189">
        <f t="shared" si="336"/>
        <v>33</v>
      </c>
      <c r="BK383" s="173">
        <f t="shared" si="337"/>
        <v>51</v>
      </c>
      <c r="BL383" s="173">
        <v>14</v>
      </c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104"/>
      <c r="CB383" s="103"/>
      <c r="CC383" s="103"/>
      <c r="CD383" s="103"/>
      <c r="CE383" s="103"/>
      <c r="CF383" s="103"/>
      <c r="CG383" s="103"/>
      <c r="CH383" s="103"/>
      <c r="CI383" s="103"/>
      <c r="CJ383" s="103"/>
      <c r="CK383" s="103"/>
      <c r="CL383" s="103"/>
      <c r="CP383" s="93"/>
      <c r="CQ383" s="93"/>
      <c r="CV383" s="93"/>
      <c r="DA383" s="93"/>
      <c r="DF383" s="131"/>
      <c r="DG383" s="254">
        <f t="shared" si="311"/>
        <v>490</v>
      </c>
      <c r="DH383" s="254" t="str">
        <f t="shared" si="312"/>
        <v>Thin</v>
      </c>
      <c r="DI383" s="254">
        <f t="shared" si="313"/>
        <v>33</v>
      </c>
      <c r="DJ383" s="254">
        <f t="shared" si="314"/>
        <v>51</v>
      </c>
      <c r="DK383" s="121">
        <f t="shared" si="315"/>
        <v>34.23865385423462</v>
      </c>
      <c r="DL383" s="121">
        <f t="shared" si="316"/>
        <v>23.062430865013106</v>
      </c>
      <c r="DM383" s="121">
        <f t="shared" si="317"/>
        <v>67.369597034902114</v>
      </c>
      <c r="DN383" s="121">
        <f t="shared" si="318"/>
        <v>0.29293028075365002</v>
      </c>
      <c r="DO383" s="121">
        <f t="shared" si="319"/>
        <v>9.1775436912216595</v>
      </c>
      <c r="DP383" s="121">
        <f t="shared" si="320"/>
        <v>0</v>
      </c>
      <c r="DQ383" s="121">
        <f t="shared" si="321"/>
        <v>8.0024418317082429</v>
      </c>
      <c r="DR383" s="121">
        <f t="shared" si="322"/>
        <v>0</v>
      </c>
      <c r="DS383" s="121">
        <f t="shared" si="323"/>
        <v>0</v>
      </c>
      <c r="DT383" s="121">
        <f t="shared" si="324"/>
        <v>0</v>
      </c>
      <c r="DU383" s="121">
        <f t="shared" si="325"/>
        <v>0</v>
      </c>
      <c r="DV383" s="122">
        <f t="shared" si="326"/>
        <v>2.5</v>
      </c>
      <c r="DW383" s="157"/>
      <c r="DX383" s="157">
        <f t="shared" si="327"/>
        <v>490</v>
      </c>
      <c r="DY383" s="157">
        <f t="shared" si="288"/>
        <v>311</v>
      </c>
      <c r="DZ383" s="238" t="e">
        <f>#REF!</f>
        <v>#REF!</v>
      </c>
      <c r="EN383" s="50">
        <f t="shared" si="328"/>
        <v>0.1743841463414634</v>
      </c>
      <c r="EO383" s="50">
        <f t="shared" si="329"/>
        <v>5.0076219512195124</v>
      </c>
      <c r="EP383" s="55">
        <f t="shared" si="330"/>
        <v>0</v>
      </c>
      <c r="EQ383" s="50">
        <f t="shared" ref="EQ383:EQ389" si="340">4.656*AR383*(((BL383/2.54)^2)+((BM383/2.54)^2)+((BN383/2.54)^2)+((BO383)/2.54^2)+((BP383/2.54)^2)+((BQ383/2.54)^2)+((BR383/2.54)^2)+((BS383/2.54)^2)+((BT383/2.54)^2)+((BU383/2.54)^2)+((BV383/2.54)^2)+((BW383/2.54)^2)+((BX383/2.54)^2)+((BY383/2.54)^2)+((BZ383/2.54)^2))/(BI383*3.28)</f>
        <v>3.8163598882777303</v>
      </c>
      <c r="ER383" s="50">
        <f>3.492*AR383*((CA383/2.54)^2 + (CB383/2.54)^2 + (CC383/2.54)^2 + (CD383/2.54)^2 + (CE383/2.54)^2 + (CF383/2.54)^2 + (CG383/2.54)^2 +(CH383/2.54)^2 +(CI383/2.54)^2 + (CJ383/2.54)^2 +(CK383/2.54)^2 + (CL383/2.54)^2 +(CM383/2.54)^2 + (CN383/2.54)^2 + (CO383/2.54)^2)/(BI383*3.28)</f>
        <v>0</v>
      </c>
      <c r="ES383" s="50">
        <f t="shared" si="289"/>
        <v>0</v>
      </c>
      <c r="ET383" s="50">
        <f t="shared" si="290"/>
        <v>0</v>
      </c>
      <c r="EU383" s="50">
        <f t="shared" si="291"/>
        <v>0</v>
      </c>
      <c r="EV383" s="56">
        <f t="shared" si="331"/>
        <v>5.1820060975609756</v>
      </c>
      <c r="EW383" s="56">
        <f t="shared" si="332"/>
        <v>3.8163598882777303</v>
      </c>
      <c r="EX383" s="56">
        <f t="shared" si="334"/>
        <v>15.407394234405579</v>
      </c>
      <c r="EY383" s="56">
        <f t="shared" si="335"/>
        <v>10.378093889255897</v>
      </c>
      <c r="EZ383" s="56">
        <f t="shared" si="333"/>
        <v>8.9983659858387064</v>
      </c>
      <c r="FA383" s="56"/>
      <c r="FB383" s="56"/>
      <c r="FC383" s="56"/>
      <c r="FD383" s="54"/>
    </row>
    <row r="384" spans="1:160" ht="18" customHeight="1">
      <c r="A384" s="6"/>
      <c r="B384">
        <v>490</v>
      </c>
      <c r="C384" s="57" t="s">
        <v>391</v>
      </c>
      <c r="D384">
        <v>33</v>
      </c>
      <c r="E384" s="171">
        <v>2009</v>
      </c>
      <c r="F384">
        <v>311</v>
      </c>
      <c r="G384" s="144"/>
      <c r="H384" s="144">
        <v>4.0470876599999999</v>
      </c>
      <c r="I384" s="144"/>
      <c r="J384" s="144"/>
      <c r="K384" s="144"/>
      <c r="L384" s="144">
        <v>24.456825855000002</v>
      </c>
      <c r="M384" s="144"/>
      <c r="N384" s="144"/>
      <c r="O384" s="83"/>
      <c r="P384" s="83"/>
      <c r="Q384" s="230">
        <f t="shared" si="287"/>
        <v>28.503913515000001</v>
      </c>
      <c r="R384" s="52">
        <f t="shared" si="292"/>
        <v>0.92249723460052402</v>
      </c>
      <c r="S384" s="52">
        <f t="shared" si="293"/>
        <v>1.3695461541693847</v>
      </c>
      <c r="T384" s="52">
        <f t="shared" si="294"/>
        <v>1.3473919406980421</v>
      </c>
      <c r="U384" s="52">
        <f t="shared" si="295"/>
        <v>6.4259507373824562E-2</v>
      </c>
      <c r="V384" s="52">
        <f t="shared" si="296"/>
        <v>1.3501222989221522</v>
      </c>
      <c r="W384" s="52">
        <f t="shared" si="297"/>
        <v>14.509319799213193</v>
      </c>
      <c r="X384" s="52">
        <f t="shared" si="298"/>
        <v>75.492642825012794</v>
      </c>
      <c r="Y384" s="52">
        <f t="shared" si="299"/>
        <v>1.0285801642087253</v>
      </c>
      <c r="Z384" s="52">
        <f t="shared" si="300"/>
        <v>1.02</v>
      </c>
      <c r="AA384" s="52">
        <f t="shared" si="301"/>
        <v>1.03</v>
      </c>
      <c r="AB384" s="52">
        <f t="shared" si="302"/>
        <v>1.0428396715825499</v>
      </c>
      <c r="AC384" s="52">
        <f t="shared" si="303"/>
        <v>0.59858016420872517</v>
      </c>
      <c r="AD384" s="52">
        <f t="shared" si="304"/>
        <v>0.60006114946107603</v>
      </c>
      <c r="AE384" s="52">
        <f t="shared" si="305"/>
        <v>0.58432065683490053</v>
      </c>
      <c r="AF384" s="52">
        <f t="shared" si="306"/>
        <v>0.35851901474764908</v>
      </c>
      <c r="AG384" s="52">
        <f t="shared" si="307"/>
        <v>0.36</v>
      </c>
      <c r="AH384" s="52">
        <f t="shared" si="308"/>
        <v>0.3592595073738245</v>
      </c>
      <c r="AI384" s="64" t="s">
        <v>152</v>
      </c>
      <c r="AL384" s="45">
        <f t="shared" si="309"/>
        <v>311</v>
      </c>
      <c r="AM384" s="65"/>
      <c r="AN384" s="145" t="e">
        <f>#REF!</f>
        <v>#REF!</v>
      </c>
      <c r="AO384" s="149"/>
      <c r="AP384" s="183"/>
      <c r="AQ384" s="149"/>
      <c r="AR384" s="147">
        <f t="shared" si="310"/>
        <v>1</v>
      </c>
      <c r="AS384">
        <v>7</v>
      </c>
      <c r="AT384">
        <v>0</v>
      </c>
      <c r="AU384">
        <v>10</v>
      </c>
      <c r="AV384">
        <v>0</v>
      </c>
      <c r="AW384">
        <v>5</v>
      </c>
      <c r="AX384">
        <v>9</v>
      </c>
      <c r="AY384" s="229"/>
      <c r="AZ384" s="229"/>
      <c r="BA384" s="229"/>
      <c r="BC384">
        <v>41</v>
      </c>
      <c r="BD384">
        <v>8</v>
      </c>
      <c r="BE384">
        <v>9</v>
      </c>
      <c r="BF384" s="57">
        <v>2</v>
      </c>
      <c r="BG384" s="57">
        <v>2</v>
      </c>
      <c r="BH384" s="57">
        <v>3</v>
      </c>
      <c r="BI384" s="57">
        <v>11.3</v>
      </c>
      <c r="BJ384" s="189">
        <f t="shared" si="336"/>
        <v>33</v>
      </c>
      <c r="BK384" s="173">
        <f t="shared" si="337"/>
        <v>311</v>
      </c>
      <c r="BL384" s="173">
        <v>16</v>
      </c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104"/>
      <c r="CB384" s="103"/>
      <c r="CC384" s="103"/>
      <c r="CD384" s="103"/>
      <c r="CE384" s="103"/>
      <c r="CF384" s="103"/>
      <c r="CG384" s="103"/>
      <c r="CH384" s="103"/>
      <c r="CI384" s="103"/>
      <c r="CJ384" s="103"/>
      <c r="CK384" s="103"/>
      <c r="CL384" s="103"/>
      <c r="CP384" s="93"/>
      <c r="CQ384" s="93"/>
      <c r="CV384" s="93"/>
      <c r="DA384" s="93"/>
      <c r="DF384" s="131"/>
      <c r="DG384" s="254">
        <f t="shared" si="311"/>
        <v>490</v>
      </c>
      <c r="DH384" s="254" t="str">
        <f t="shared" si="312"/>
        <v>Thin</v>
      </c>
      <c r="DI384" s="254">
        <f t="shared" si="313"/>
        <v>33</v>
      </c>
      <c r="DJ384" s="254">
        <f t="shared" si="314"/>
        <v>311</v>
      </c>
      <c r="DK384" s="121">
        <f t="shared" si="315"/>
        <v>47.934115395928465</v>
      </c>
      <c r="DL384" s="121">
        <f t="shared" si="316"/>
        <v>23.062430865013098</v>
      </c>
      <c r="DM384" s="121">
        <f t="shared" si="317"/>
        <v>80.843516441882528</v>
      </c>
      <c r="DN384" s="121">
        <f t="shared" si="318"/>
        <v>1.0008451259083044</v>
      </c>
      <c r="DO384" s="121">
        <f t="shared" si="319"/>
        <v>4.0789083072096259</v>
      </c>
      <c r="DP384" s="121">
        <f t="shared" si="320"/>
        <v>32.327485970450212</v>
      </c>
      <c r="DQ384" s="121">
        <f t="shared" si="321"/>
        <v>10.4521689230475</v>
      </c>
      <c r="DR384" s="121">
        <f t="shared" si="322"/>
        <v>0</v>
      </c>
      <c r="DS384" s="121">
        <f t="shared" si="323"/>
        <v>0</v>
      </c>
      <c r="DT384" s="121">
        <f t="shared" si="324"/>
        <v>0</v>
      </c>
      <c r="DU384" s="121">
        <f t="shared" si="325"/>
        <v>0</v>
      </c>
      <c r="DV384" s="122">
        <f t="shared" si="326"/>
        <v>9.5</v>
      </c>
      <c r="DW384" s="157"/>
      <c r="DX384" s="157">
        <f t="shared" si="327"/>
        <v>490</v>
      </c>
      <c r="DY384" s="157">
        <f t="shared" si="288"/>
        <v>13</v>
      </c>
      <c r="DZ384" s="238" t="e">
        <f>#REF!</f>
        <v>#REF!</v>
      </c>
      <c r="EN384" s="50">
        <f t="shared" si="328"/>
        <v>0.59581249999999997</v>
      </c>
      <c r="EO384" s="50">
        <f t="shared" si="329"/>
        <v>2.225609756097561</v>
      </c>
      <c r="EP384" s="55">
        <f t="shared" si="330"/>
        <v>13.280487804878049</v>
      </c>
      <c r="EQ384" s="50">
        <f t="shared" si="340"/>
        <v>4.9846333234647897</v>
      </c>
      <c r="ER384" s="50">
        <f>3.492*AR384*((CA384/2.54)^2 + (CB384/2.54)^2 + (CC384/2.54)^2 + (CD384/2.54)^2 + (CE384/2.54)^2 + (CF384/2.54)^2 + (CG384/2.54)^2 +(CH384/2.54)^2 +(CI384/2.54)^2 + (CJ384/2.54)^2 +(CK384/2.54)^2 + (CL384/2.54)^2 +(CM384/2.54)^2 + (CN384/2.54)^2 + (CO384/2.54)^2)/(BI384*3.28)</f>
        <v>0</v>
      </c>
      <c r="ES384" s="50">
        <f t="shared" si="289"/>
        <v>0</v>
      </c>
      <c r="ET384" s="50">
        <f t="shared" si="290"/>
        <v>0</v>
      </c>
      <c r="EU384" s="50">
        <f t="shared" si="291"/>
        <v>0</v>
      </c>
      <c r="EV384" s="56">
        <f t="shared" si="331"/>
        <v>16.101910060975612</v>
      </c>
      <c r="EW384" s="56">
        <f t="shared" si="332"/>
        <v>4.9846333234647897</v>
      </c>
      <c r="EX384" s="56">
        <f t="shared" si="334"/>
        <v>21.57035192816781</v>
      </c>
      <c r="EY384" s="56">
        <f t="shared" si="335"/>
        <v>10.378093889255895</v>
      </c>
      <c r="EZ384" s="56">
        <f t="shared" si="333"/>
        <v>21.086543384440404</v>
      </c>
      <c r="FA384" s="56"/>
      <c r="FB384" s="56"/>
      <c r="FC384" s="56"/>
      <c r="FD384" s="54"/>
    </row>
    <row r="385" spans="1:160" ht="18" customHeight="1">
      <c r="A385" s="6"/>
      <c r="B385">
        <v>490</v>
      </c>
      <c r="C385" s="57" t="s">
        <v>391</v>
      </c>
      <c r="D385">
        <v>41</v>
      </c>
      <c r="E385" s="171">
        <v>2009</v>
      </c>
      <c r="F385">
        <v>13</v>
      </c>
      <c r="G385" s="144">
        <v>16.28295207</v>
      </c>
      <c r="H385" s="144"/>
      <c r="I385" s="144"/>
      <c r="J385" s="144">
        <v>25.69703136</v>
      </c>
      <c r="K385" s="144"/>
      <c r="L385" s="144">
        <v>21.031833900000002</v>
      </c>
      <c r="M385" s="144"/>
      <c r="N385" s="144"/>
      <c r="O385" s="83"/>
      <c r="P385" s="83"/>
      <c r="Q385" s="230">
        <f t="shared" si="287"/>
        <v>63.011817330000007</v>
      </c>
      <c r="R385" s="52">
        <f t="shared" si="292"/>
        <v>0.68368924309741064</v>
      </c>
      <c r="S385" s="52">
        <f t="shared" si="293"/>
        <v>1.4018253984378455</v>
      </c>
      <c r="T385" s="52">
        <f t="shared" si="294"/>
        <v>1.3233517040918521</v>
      </c>
      <c r="U385" s="52">
        <f t="shared" si="295"/>
        <v>8.9636995124577845E-2</v>
      </c>
      <c r="V385" s="52">
        <f t="shared" si="296"/>
        <v>1.3937826059047265</v>
      </c>
      <c r="W385" s="52">
        <f t="shared" si="297"/>
        <v>13.033528632744165</v>
      </c>
      <c r="X385" s="52">
        <f t="shared" si="298"/>
        <v>136.40325444867469</v>
      </c>
      <c r="Y385" s="52">
        <f t="shared" si="299"/>
        <v>1.0340781289048404</v>
      </c>
      <c r="Z385" s="52">
        <f t="shared" si="300"/>
        <v>1.0281562578096808</v>
      </c>
      <c r="AA385" s="52">
        <f t="shared" si="301"/>
        <v>1.0274158891522325</v>
      </c>
      <c r="AB385" s="52">
        <f t="shared" si="302"/>
        <v>1.0281695385518568</v>
      </c>
      <c r="AC385" s="52">
        <f t="shared" si="303"/>
        <v>0.57783309516078663</v>
      </c>
      <c r="AD385" s="52">
        <f t="shared" si="304"/>
        <v>0.58375496625594614</v>
      </c>
      <c r="AE385" s="52">
        <f t="shared" si="305"/>
        <v>0.55628487597058163</v>
      </c>
      <c r="AF385" s="52">
        <f t="shared" si="306"/>
        <v>0.37487269869542106</v>
      </c>
      <c r="AG385" s="52">
        <f t="shared" si="307"/>
        <v>0.36</v>
      </c>
      <c r="AH385" s="52">
        <f t="shared" si="308"/>
        <v>0.36743634934771052</v>
      </c>
      <c r="AI385" s="64" t="s">
        <v>152</v>
      </c>
      <c r="AL385" s="45">
        <f t="shared" si="309"/>
        <v>13</v>
      </c>
      <c r="AM385" s="65"/>
      <c r="AN385" s="145" t="e">
        <f>#REF!</f>
        <v>#REF!</v>
      </c>
      <c r="AO385" s="149"/>
      <c r="AP385" s="183"/>
      <c r="AQ385" s="149"/>
      <c r="AR385" s="147">
        <f t="shared" si="310"/>
        <v>1</v>
      </c>
      <c r="AS385">
        <v>7</v>
      </c>
      <c r="AT385">
        <v>0</v>
      </c>
      <c r="AU385">
        <v>1</v>
      </c>
      <c r="AV385">
        <v>5</v>
      </c>
      <c r="AW385">
        <v>0</v>
      </c>
      <c r="AX385">
        <v>1</v>
      </c>
      <c r="AY385" s="229"/>
      <c r="AZ385" s="229"/>
      <c r="BA385" s="229"/>
      <c r="BC385">
        <v>40</v>
      </c>
      <c r="BD385">
        <v>14</v>
      </c>
      <c r="BE385">
        <v>2</v>
      </c>
      <c r="BF385" s="57">
        <v>2</v>
      </c>
      <c r="BG385" s="57">
        <v>2</v>
      </c>
      <c r="BH385" s="57">
        <v>3</v>
      </c>
      <c r="BI385" s="57">
        <v>11.3</v>
      </c>
      <c r="BJ385" s="189">
        <f t="shared" si="336"/>
        <v>41</v>
      </c>
      <c r="BK385" s="173">
        <f t="shared" si="337"/>
        <v>13</v>
      </c>
      <c r="BL385" s="173">
        <v>13</v>
      </c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104">
        <v>10</v>
      </c>
      <c r="CB385" s="103">
        <v>24</v>
      </c>
      <c r="CC385" s="103"/>
      <c r="CD385" s="103"/>
      <c r="CE385" s="103"/>
      <c r="CF385" s="103"/>
      <c r="CG385" s="103"/>
      <c r="CH385" s="103"/>
      <c r="CI385" s="103"/>
      <c r="CJ385" s="103"/>
      <c r="CK385" s="103"/>
      <c r="CL385" s="103"/>
      <c r="CP385" s="93"/>
      <c r="CQ385" s="93"/>
      <c r="CV385" s="93"/>
      <c r="DA385" s="93"/>
      <c r="DF385" s="131"/>
      <c r="DG385" s="254">
        <f t="shared" si="311"/>
        <v>490</v>
      </c>
      <c r="DH385" s="254" t="str">
        <f t="shared" si="312"/>
        <v>Thin</v>
      </c>
      <c r="DI385" s="254">
        <f t="shared" si="313"/>
        <v>41</v>
      </c>
      <c r="DJ385" s="254">
        <f t="shared" si="314"/>
        <v>13</v>
      </c>
      <c r="DK385" s="121">
        <f t="shared" si="315"/>
        <v>84.109523906270738</v>
      </c>
      <c r="DL385" s="121">
        <f t="shared" si="316"/>
        <v>0</v>
      </c>
      <c r="DM385" s="121">
        <f t="shared" si="317"/>
        <v>79.401102245511126</v>
      </c>
      <c r="DN385" s="121">
        <f t="shared" si="318"/>
        <v>1.321868366816217</v>
      </c>
      <c r="DO385" s="121">
        <f t="shared" si="319"/>
        <v>7.2259999049686572</v>
      </c>
      <c r="DP385" s="121">
        <f t="shared" si="320"/>
        <v>6.1281507690132413</v>
      </c>
      <c r="DQ385" s="121">
        <f t="shared" si="321"/>
        <v>7.1133137780777655</v>
      </c>
      <c r="DR385" s="121">
        <f t="shared" si="322"/>
        <v>27.324400726110014</v>
      </c>
      <c r="DS385" s="121">
        <f t="shared" si="323"/>
        <v>0</v>
      </c>
      <c r="DT385" s="121">
        <f t="shared" si="324"/>
        <v>0</v>
      </c>
      <c r="DU385" s="121">
        <f t="shared" si="325"/>
        <v>0</v>
      </c>
      <c r="DV385" s="122">
        <f t="shared" si="326"/>
        <v>1</v>
      </c>
      <c r="DW385" s="157"/>
      <c r="DX385" s="157">
        <f t="shared" si="327"/>
        <v>490</v>
      </c>
      <c r="DY385" s="157">
        <f t="shared" si="288"/>
        <v>60</v>
      </c>
      <c r="DZ385" s="238" t="e">
        <f>#REF!</f>
        <v>#REF!</v>
      </c>
      <c r="EN385" s="50">
        <f t="shared" si="328"/>
        <v>0.58128048780487807</v>
      </c>
      <c r="EO385" s="50">
        <f t="shared" si="329"/>
        <v>3.8948170731707319</v>
      </c>
      <c r="EP385" s="55">
        <f t="shared" si="330"/>
        <v>2.9512195121951219</v>
      </c>
      <c r="EQ385" s="50">
        <f t="shared" si="340"/>
        <v>3.2906368424435528</v>
      </c>
      <c r="ER385" s="50">
        <f>3.492*AR385*((CA385/2.54)^2 + (CB385/2.54)^2 + (CC385/2.54)^2 + (CD385/2.54)^2 + (CE385/2.54)^2 + (CF385/2.54)^2 + (CG385/2.54)^2 +(CH385/2.54)^2 +(CI385/2.54)^2 + (CJ385/2.54)^2 +(CK385/2.54)^2 + (CL385/2.54)^2 +(CM385/2.54)^2 + (CN385/2.54)^2 + (CO385/2.54)^2)/(BI385*3.28)</f>
        <v>9.8719105273306589</v>
      </c>
      <c r="ES385" s="50">
        <f t="shared" si="289"/>
        <v>0</v>
      </c>
      <c r="ET385" s="50">
        <f t="shared" si="290"/>
        <v>0</v>
      </c>
      <c r="EU385" s="50">
        <f t="shared" si="291"/>
        <v>0</v>
      </c>
      <c r="EV385" s="56">
        <f t="shared" si="331"/>
        <v>7.4273170731707321</v>
      </c>
      <c r="EW385" s="56">
        <f t="shared" si="332"/>
        <v>13.162547369774211</v>
      </c>
      <c r="EX385" s="56">
        <f t="shared" si="334"/>
        <v>37.849285757821832</v>
      </c>
      <c r="EY385" s="56">
        <f t="shared" si="335"/>
        <v>0</v>
      </c>
      <c r="EZ385" s="56">
        <f t="shared" si="333"/>
        <v>20.589864442944943</v>
      </c>
      <c r="FA385" s="56"/>
      <c r="FB385" s="56"/>
      <c r="FC385" s="56"/>
      <c r="FD385" s="54"/>
    </row>
    <row r="386" spans="1:160" ht="18" customHeight="1">
      <c r="A386" s="6"/>
      <c r="B386">
        <v>490</v>
      </c>
      <c r="C386" s="57" t="s">
        <v>391</v>
      </c>
      <c r="D386">
        <v>41</v>
      </c>
      <c r="E386" s="171">
        <v>2009</v>
      </c>
      <c r="F386">
        <v>60</v>
      </c>
      <c r="G386" s="144">
        <v>16.28295207</v>
      </c>
      <c r="H386" s="144"/>
      <c r="I386" s="144"/>
      <c r="J386" s="144">
        <v>25.69703136</v>
      </c>
      <c r="K386" s="144"/>
      <c r="L386" s="144">
        <v>21.031833900000002</v>
      </c>
      <c r="M386" s="144"/>
      <c r="N386" s="83"/>
      <c r="O386" s="83"/>
      <c r="P386" s="83"/>
      <c r="Q386" s="230">
        <f t="shared" si="287"/>
        <v>63.011817330000007</v>
      </c>
      <c r="R386" s="52">
        <f t="shared" si="292"/>
        <v>0.68368924309741064</v>
      </c>
      <c r="S386" s="52">
        <f t="shared" si="293"/>
        <v>1.4018253984378455</v>
      </c>
      <c r="T386" s="52">
        <f t="shared" si="294"/>
        <v>1.3233517040918521</v>
      </c>
      <c r="U386" s="52">
        <f t="shared" si="295"/>
        <v>8.9636995124577845E-2</v>
      </c>
      <c r="V386" s="52">
        <f t="shared" si="296"/>
        <v>1.3937826059047265</v>
      </c>
      <c r="W386" s="52">
        <f t="shared" si="297"/>
        <v>13.033528632744165</v>
      </c>
      <c r="X386" s="52">
        <f t="shared" si="298"/>
        <v>136.40325444867469</v>
      </c>
      <c r="Y386" s="52">
        <f t="shared" si="299"/>
        <v>1.0340781289048404</v>
      </c>
      <c r="Z386" s="52">
        <f t="shared" si="300"/>
        <v>1.0281562578096808</v>
      </c>
      <c r="AA386" s="52">
        <f t="shared" si="301"/>
        <v>1.0274158891522325</v>
      </c>
      <c r="AB386" s="52">
        <f t="shared" si="302"/>
        <v>1.0281695385518568</v>
      </c>
      <c r="AC386" s="52">
        <f t="shared" si="303"/>
        <v>0.57783309516078663</v>
      </c>
      <c r="AD386" s="52">
        <f t="shared" si="304"/>
        <v>0.58375496625594614</v>
      </c>
      <c r="AE386" s="52">
        <f t="shared" si="305"/>
        <v>0.55628487597058163</v>
      </c>
      <c r="AF386" s="52">
        <f t="shared" si="306"/>
        <v>0.37487269869542106</v>
      </c>
      <c r="AG386" s="52">
        <f t="shared" si="307"/>
        <v>0.36</v>
      </c>
      <c r="AH386" s="52">
        <f t="shared" si="308"/>
        <v>0.36743634934771052</v>
      </c>
      <c r="AI386" s="64" t="s">
        <v>152</v>
      </c>
      <c r="AL386" s="45">
        <f t="shared" si="309"/>
        <v>60</v>
      </c>
      <c r="AM386" s="65"/>
      <c r="AN386" s="145" t="e">
        <f>#REF!</f>
        <v>#REF!</v>
      </c>
      <c r="AO386" s="149"/>
      <c r="AP386" s="183"/>
      <c r="AQ386" s="149"/>
      <c r="AR386" s="147">
        <f t="shared" si="310"/>
        <v>1</v>
      </c>
      <c r="AS386">
        <v>5</v>
      </c>
      <c r="AT386">
        <v>1</v>
      </c>
      <c r="AU386">
        <v>1</v>
      </c>
      <c r="AV386">
        <v>0</v>
      </c>
      <c r="AW386">
        <v>0</v>
      </c>
      <c r="AX386">
        <v>1</v>
      </c>
      <c r="AY386" s="229"/>
      <c r="AZ386" s="229"/>
      <c r="BA386" s="229"/>
      <c r="BC386">
        <v>10</v>
      </c>
      <c r="BD386">
        <v>1</v>
      </c>
      <c r="BE386">
        <v>0</v>
      </c>
      <c r="BF386" s="57">
        <v>2</v>
      </c>
      <c r="BG386" s="57">
        <v>2</v>
      </c>
      <c r="BH386" s="57">
        <v>3</v>
      </c>
      <c r="BI386" s="57">
        <v>11.3</v>
      </c>
      <c r="BJ386" s="189">
        <f t="shared" si="336"/>
        <v>41</v>
      </c>
      <c r="BK386" s="173">
        <f t="shared" si="337"/>
        <v>60</v>
      </c>
      <c r="BL386" s="173">
        <v>10</v>
      </c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104"/>
      <c r="CB386" s="103"/>
      <c r="CC386" s="103"/>
      <c r="CD386" s="103"/>
      <c r="CE386" s="103"/>
      <c r="CF386" s="103"/>
      <c r="CG386" s="103"/>
      <c r="CH386" s="103"/>
      <c r="CI386" s="103"/>
      <c r="CJ386" s="103"/>
      <c r="CK386" s="103"/>
      <c r="CL386" s="103"/>
      <c r="CP386" s="93"/>
      <c r="CQ386" s="93"/>
      <c r="CV386" s="93"/>
      <c r="DA386" s="93"/>
      <c r="DF386" s="131"/>
      <c r="DG386" s="254">
        <f t="shared" si="311"/>
        <v>490</v>
      </c>
      <c r="DH386" s="254" t="str">
        <f t="shared" si="312"/>
        <v>Thin</v>
      </c>
      <c r="DI386" s="254">
        <f t="shared" si="313"/>
        <v>41</v>
      </c>
      <c r="DJ386" s="254">
        <f t="shared" si="314"/>
        <v>60</v>
      </c>
      <c r="DK386" s="121">
        <f t="shared" si="315"/>
        <v>35.045634960946131</v>
      </c>
      <c r="DL386" s="121">
        <f t="shared" si="316"/>
        <v>3.4184462154870534</v>
      </c>
      <c r="DM386" s="121">
        <f t="shared" si="317"/>
        <v>39.700551122755563</v>
      </c>
      <c r="DN386" s="121">
        <f t="shared" si="318"/>
        <v>0.33046709170405425</v>
      </c>
      <c r="DO386" s="121">
        <f t="shared" si="319"/>
        <v>0.51614285035490415</v>
      </c>
      <c r="DP386" s="121">
        <f t="shared" si="320"/>
        <v>0</v>
      </c>
      <c r="DQ386" s="121">
        <f t="shared" si="321"/>
        <v>4.2090614071466073</v>
      </c>
      <c r="DR386" s="121">
        <f t="shared" si="322"/>
        <v>0</v>
      </c>
      <c r="DS386" s="121">
        <f t="shared" si="323"/>
        <v>0</v>
      </c>
      <c r="DT386" s="121">
        <f t="shared" si="324"/>
        <v>0</v>
      </c>
      <c r="DU386" s="121">
        <f t="shared" si="325"/>
        <v>0</v>
      </c>
      <c r="DV386" s="122">
        <f t="shared" si="326"/>
        <v>1</v>
      </c>
      <c r="DW386" s="157"/>
      <c r="DX386" s="157">
        <f t="shared" si="327"/>
        <v>490</v>
      </c>
      <c r="DY386" s="157">
        <f t="shared" si="288"/>
        <v>7</v>
      </c>
      <c r="DZ386" s="238" t="e">
        <f>#REF!</f>
        <v>#REF!</v>
      </c>
      <c r="EN386" s="50"/>
      <c r="EO386" s="50"/>
      <c r="EP386" s="55"/>
      <c r="EQ386" s="50">
        <f t="shared" si="340"/>
        <v>1.947122391978434</v>
      </c>
      <c r="ER386" s="50"/>
      <c r="ES386" s="50">
        <f t="shared" si="289"/>
        <v>0</v>
      </c>
      <c r="ET386" s="50">
        <f t="shared" si="290"/>
        <v>0</v>
      </c>
      <c r="EU386" s="50">
        <f t="shared" si="291"/>
        <v>0</v>
      </c>
      <c r="EV386" s="56"/>
      <c r="EW386" s="56"/>
      <c r="EX386" s="56">
        <f t="shared" si="334"/>
        <v>15.77053573242576</v>
      </c>
      <c r="EY386" s="56">
        <f t="shared" si="335"/>
        <v>1.538300796969174</v>
      </c>
      <c r="EZ386" s="56"/>
      <c r="FA386" s="56"/>
      <c r="FB386" s="56"/>
      <c r="FC386" s="56"/>
      <c r="FD386" s="54"/>
    </row>
    <row r="387" spans="1:160" ht="18" customHeight="1">
      <c r="A387" s="6"/>
      <c r="B387">
        <v>490</v>
      </c>
      <c r="C387" s="57" t="s">
        <v>391</v>
      </c>
      <c r="D387">
        <v>42</v>
      </c>
      <c r="E387" s="171">
        <v>2009</v>
      </c>
      <c r="F387">
        <v>7</v>
      </c>
      <c r="G387" s="144">
        <v>23.972037705000002</v>
      </c>
      <c r="H387" s="144">
        <v>2.2338543149999999</v>
      </c>
      <c r="I387" s="144"/>
      <c r="J387" s="144"/>
      <c r="K387" s="144"/>
      <c r="L387" s="144"/>
      <c r="M387" s="144"/>
      <c r="N387" s="144"/>
      <c r="O387" s="83"/>
      <c r="P387" s="83"/>
      <c r="Q387" s="230">
        <f t="shared" si="287"/>
        <v>26.20589202</v>
      </c>
      <c r="R387" s="52">
        <f t="shared" si="292"/>
        <v>1.0692647926200989</v>
      </c>
      <c r="S387" s="52">
        <f t="shared" si="293"/>
        <v>1.5313830638998032</v>
      </c>
      <c r="T387" s="52">
        <f t="shared" si="294"/>
        <v>1.5798423049603945</v>
      </c>
      <c r="U387" s="52">
        <f t="shared" si="295"/>
        <v>8.085242445221677E-2</v>
      </c>
      <c r="V387" s="52">
        <f t="shared" si="296"/>
        <v>1.3123281799300492</v>
      </c>
      <c r="W387" s="52">
        <f t="shared" si="297"/>
        <v>12.346787769396068</v>
      </c>
      <c r="X387" s="52">
        <f t="shared" si="298"/>
        <v>155.03650178473492</v>
      </c>
      <c r="Y387" s="52">
        <f t="shared" si="299"/>
        <v>1.0291475755477835</v>
      </c>
      <c r="Z387" s="52">
        <f t="shared" si="300"/>
        <v>1.02</v>
      </c>
      <c r="AA387" s="52">
        <f t="shared" si="301"/>
        <v>1.0208524244522168</v>
      </c>
      <c r="AB387" s="52">
        <f t="shared" si="302"/>
        <v>1.0142621222610839</v>
      </c>
      <c r="AC387" s="52">
        <f t="shared" si="303"/>
        <v>0.53511454671330061</v>
      </c>
      <c r="AD387" s="52">
        <f t="shared" si="304"/>
        <v>0.54</v>
      </c>
      <c r="AE387" s="52">
        <f t="shared" si="305"/>
        <v>0.5682951510955665</v>
      </c>
      <c r="AF387" s="52">
        <f t="shared" si="306"/>
        <v>0.32767182006995088</v>
      </c>
      <c r="AG387" s="52">
        <f t="shared" si="307"/>
        <v>0.36000000000000004</v>
      </c>
      <c r="AH387" s="52">
        <f t="shared" si="308"/>
        <v>0.34383591003497549</v>
      </c>
      <c r="AI387" s="64" t="s">
        <v>152</v>
      </c>
      <c r="AL387" s="45">
        <f t="shared" si="309"/>
        <v>7</v>
      </c>
      <c r="AM387" s="65"/>
      <c r="AN387" s="145" t="e">
        <f>#REF!</f>
        <v>#REF!</v>
      </c>
      <c r="AO387" s="149"/>
      <c r="AP387" s="183"/>
      <c r="AQ387" s="149"/>
      <c r="AR387" s="147">
        <f t="shared" si="310"/>
        <v>1</v>
      </c>
      <c r="AS387">
        <v>0</v>
      </c>
      <c r="AT387">
        <v>0</v>
      </c>
      <c r="AU387">
        <v>6</v>
      </c>
      <c r="AV387">
        <v>1</v>
      </c>
      <c r="AW387">
        <v>1</v>
      </c>
      <c r="AX387">
        <v>1</v>
      </c>
      <c r="AY387" s="229"/>
      <c r="AZ387" s="229"/>
      <c r="BA387" s="229"/>
      <c r="BC387">
        <v>13</v>
      </c>
      <c r="BD387">
        <v>6</v>
      </c>
      <c r="BE387">
        <v>2</v>
      </c>
      <c r="BF387" s="57">
        <v>2</v>
      </c>
      <c r="BG387" s="57">
        <v>2</v>
      </c>
      <c r="BH387" s="57">
        <v>3</v>
      </c>
      <c r="BI387" s="57">
        <v>11.3</v>
      </c>
      <c r="BJ387" s="189">
        <f t="shared" si="336"/>
        <v>42</v>
      </c>
      <c r="BK387" s="173">
        <f t="shared" si="337"/>
        <v>7</v>
      </c>
      <c r="BL387" s="173">
        <v>8</v>
      </c>
      <c r="BM387" s="57">
        <v>10</v>
      </c>
      <c r="BN387" s="57">
        <v>23</v>
      </c>
      <c r="BO387" s="57">
        <v>34</v>
      </c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104"/>
      <c r="CB387" s="103"/>
      <c r="CC387" s="103"/>
      <c r="CD387" s="103"/>
      <c r="CE387" s="103"/>
      <c r="CF387" s="103"/>
      <c r="CG387" s="103"/>
      <c r="CH387" s="103"/>
      <c r="CI387" s="103"/>
      <c r="CJ387" s="103"/>
      <c r="CK387" s="103"/>
      <c r="CL387" s="103"/>
      <c r="CP387" s="93"/>
      <c r="CQ387" s="93"/>
      <c r="CV387" s="93"/>
      <c r="DA387" s="93"/>
      <c r="DF387" s="131"/>
      <c r="DG387" s="254">
        <f t="shared" si="311"/>
        <v>490</v>
      </c>
      <c r="DH387" s="254" t="str">
        <f t="shared" si="312"/>
        <v>Thin</v>
      </c>
      <c r="DI387" s="254">
        <f t="shared" si="313"/>
        <v>42</v>
      </c>
      <c r="DJ387" s="254">
        <f t="shared" si="314"/>
        <v>7</v>
      </c>
      <c r="DK387" s="121">
        <f t="shared" si="315"/>
        <v>7.6569153194990154</v>
      </c>
      <c r="DL387" s="121">
        <f t="shared" si="316"/>
        <v>5.3463239631004944</v>
      </c>
      <c r="DM387" s="121">
        <f t="shared" si="317"/>
        <v>15.798423049603944</v>
      </c>
      <c r="DN387" s="121">
        <f t="shared" si="318"/>
        <v>0.35714615260065025</v>
      </c>
      <c r="DO387" s="121">
        <f t="shared" si="319"/>
        <v>2.6759179982932544</v>
      </c>
      <c r="DP387" s="121">
        <f t="shared" si="320"/>
        <v>5.8927063393086572</v>
      </c>
      <c r="DQ387" s="121">
        <f t="shared" si="321"/>
        <v>67.106243415702949</v>
      </c>
      <c r="DR387" s="121">
        <f t="shared" si="322"/>
        <v>0</v>
      </c>
      <c r="DS387" s="121">
        <f t="shared" si="323"/>
        <v>0</v>
      </c>
      <c r="DT387" s="121">
        <f t="shared" si="324"/>
        <v>0</v>
      </c>
      <c r="DU387" s="121">
        <f t="shared" si="325"/>
        <v>0</v>
      </c>
      <c r="DV387" s="122">
        <f t="shared" si="326"/>
        <v>3.5</v>
      </c>
      <c r="DW387" s="157"/>
      <c r="DX387" s="157">
        <f t="shared" si="327"/>
        <v>490</v>
      </c>
      <c r="DY387" s="157">
        <f t="shared" si="288"/>
        <v>80</v>
      </c>
      <c r="DZ387" s="238" t="e">
        <f>#REF!</f>
        <v>#REF!</v>
      </c>
      <c r="EN387" s="50">
        <f t="shared" si="328"/>
        <v>0.18891615853658539</v>
      </c>
      <c r="EO387" s="50">
        <f t="shared" si="329"/>
        <v>1.6692073170731707</v>
      </c>
      <c r="EP387" s="55">
        <f t="shared" si="330"/>
        <v>2.9512195121951219</v>
      </c>
      <c r="EQ387" s="50">
        <f t="shared" si="340"/>
        <v>14.155579789683211</v>
      </c>
      <c r="ER387" s="50">
        <f>3.492*AR387*((CA387/2.54)^2 + (CB387/2.54)^2 + (CC387/2.54)^2 + (CD387/2.54)^2 + (CE387/2.54)^2 + (CF387/2.54)^2 + (CG387/2.54)^2 +(CH387/2.54)^2 +(CI387/2.54)^2 + (CJ387/2.54)^2 +(CK387/2.54)^2 + (CL387/2.54)^2 +(CM387/2.54)^2 + (CN387/2.54)^2 + (CO387/2.54)^2)/(BI387*3.28)</f>
        <v>0</v>
      </c>
      <c r="ES387" s="50">
        <f t="shared" si="289"/>
        <v>0</v>
      </c>
      <c r="ET387" s="50">
        <f t="shared" si="290"/>
        <v>0</v>
      </c>
      <c r="EU387" s="50">
        <f t="shared" si="291"/>
        <v>0</v>
      </c>
      <c r="EV387" s="56">
        <f t="shared" si="331"/>
        <v>4.8093429878048779</v>
      </c>
      <c r="EW387" s="56">
        <f t="shared" si="332"/>
        <v>14.155579789683211</v>
      </c>
      <c r="EX387" s="56">
        <f t="shared" si="334"/>
        <v>3.445611893774557</v>
      </c>
      <c r="EY387" s="56">
        <f t="shared" si="335"/>
        <v>2.4058457833952227</v>
      </c>
      <c r="EZ387" s="56">
        <f t="shared" si="333"/>
        <v>18.964922777488088</v>
      </c>
      <c r="FA387" s="56"/>
      <c r="FB387" s="56"/>
      <c r="FC387" s="56"/>
      <c r="FD387" s="54"/>
    </row>
    <row r="388" spans="1:160" ht="18" customHeight="1">
      <c r="A388" s="6"/>
      <c r="B388">
        <v>490</v>
      </c>
      <c r="C388" s="57" t="s">
        <v>391</v>
      </c>
      <c r="D388">
        <v>42</v>
      </c>
      <c r="E388" s="171">
        <v>2009</v>
      </c>
      <c r="F388">
        <v>80</v>
      </c>
      <c r="G388" s="144">
        <v>23.972037705000002</v>
      </c>
      <c r="H388" s="144">
        <v>2.2338543149999999</v>
      </c>
      <c r="I388" s="144"/>
      <c r="J388" s="144"/>
      <c r="K388" s="144"/>
      <c r="L388" s="144"/>
      <c r="M388" s="144"/>
      <c r="N388" s="232"/>
      <c r="O388" s="83"/>
      <c r="P388" s="83"/>
      <c r="Q388" s="230">
        <f t="shared" si="287"/>
        <v>26.20589202</v>
      </c>
      <c r="R388" s="52">
        <f t="shared" si="292"/>
        <v>1.0692647926200989</v>
      </c>
      <c r="S388" s="52">
        <f t="shared" si="293"/>
        <v>1.5313830638998032</v>
      </c>
      <c r="T388" s="52">
        <f t="shared" si="294"/>
        <v>1.5798423049603945</v>
      </c>
      <c r="U388" s="52">
        <f t="shared" si="295"/>
        <v>8.085242445221677E-2</v>
      </c>
      <c r="V388" s="52">
        <f t="shared" si="296"/>
        <v>1.3123281799300492</v>
      </c>
      <c r="W388" s="52">
        <f t="shared" si="297"/>
        <v>12.346787769396068</v>
      </c>
      <c r="X388" s="52">
        <f t="shared" si="298"/>
        <v>155.03650178473492</v>
      </c>
      <c r="Y388" s="52">
        <f t="shared" si="299"/>
        <v>1.0291475755477835</v>
      </c>
      <c r="Z388" s="52">
        <f t="shared" si="300"/>
        <v>1.02</v>
      </c>
      <c r="AA388" s="52">
        <f t="shared" si="301"/>
        <v>1.0208524244522168</v>
      </c>
      <c r="AB388" s="52">
        <f t="shared" si="302"/>
        <v>1.0142621222610839</v>
      </c>
      <c r="AC388" s="52">
        <f t="shared" si="303"/>
        <v>0.53511454671330061</v>
      </c>
      <c r="AD388" s="52">
        <f t="shared" si="304"/>
        <v>0.54</v>
      </c>
      <c r="AE388" s="52">
        <f t="shared" si="305"/>
        <v>0.5682951510955665</v>
      </c>
      <c r="AF388" s="52">
        <f t="shared" si="306"/>
        <v>0.32767182006995088</v>
      </c>
      <c r="AG388" s="52">
        <f t="shared" si="307"/>
        <v>0.36000000000000004</v>
      </c>
      <c r="AH388" s="52">
        <f t="shared" si="308"/>
        <v>0.34383591003497549</v>
      </c>
      <c r="AI388" s="64" t="s">
        <v>152</v>
      </c>
      <c r="AL388" s="45">
        <f t="shared" si="309"/>
        <v>80</v>
      </c>
      <c r="AM388" s="65"/>
      <c r="AN388" s="145" t="e">
        <f>#REF!</f>
        <v>#REF!</v>
      </c>
      <c r="AO388" s="149"/>
      <c r="AP388" s="183"/>
      <c r="AQ388" s="149"/>
      <c r="AR388" s="147">
        <f t="shared" si="310"/>
        <v>1</v>
      </c>
      <c r="AS388">
        <v>2</v>
      </c>
      <c r="AT388">
        <v>4</v>
      </c>
      <c r="AU388">
        <v>15</v>
      </c>
      <c r="AV388">
        <v>0</v>
      </c>
      <c r="AW388">
        <v>5</v>
      </c>
      <c r="AX388">
        <v>15</v>
      </c>
      <c r="AY388" s="229"/>
      <c r="AZ388" s="229"/>
      <c r="BA388" s="229"/>
      <c r="BC388">
        <v>13</v>
      </c>
      <c r="BD388">
        <v>9</v>
      </c>
      <c r="BE388">
        <v>5</v>
      </c>
      <c r="BF388" s="57">
        <v>2</v>
      </c>
      <c r="BG388" s="57">
        <v>2</v>
      </c>
      <c r="BH388" s="57">
        <v>3</v>
      </c>
      <c r="BI388" s="57">
        <v>11.3</v>
      </c>
      <c r="BJ388" s="189">
        <f t="shared" si="336"/>
        <v>42</v>
      </c>
      <c r="BK388" s="173">
        <f t="shared" si="337"/>
        <v>80</v>
      </c>
      <c r="BL388" s="173">
        <v>17</v>
      </c>
      <c r="BM388" s="57">
        <v>21</v>
      </c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104"/>
      <c r="CB388" s="103"/>
      <c r="CC388" s="103"/>
      <c r="CD388" s="103"/>
      <c r="CE388" s="103"/>
      <c r="CF388" s="103"/>
      <c r="CG388" s="103"/>
      <c r="CH388" s="103"/>
      <c r="CI388" s="103"/>
      <c r="CJ388" s="103"/>
      <c r="CK388" s="103"/>
      <c r="CL388" s="103"/>
      <c r="CP388" s="93"/>
      <c r="CQ388" s="93"/>
      <c r="CV388" s="93"/>
      <c r="DA388" s="93"/>
      <c r="DF388" s="131"/>
      <c r="DG388" s="254">
        <f t="shared" si="311"/>
        <v>490</v>
      </c>
      <c r="DH388" s="254" t="str">
        <f t="shared" si="312"/>
        <v>Thin</v>
      </c>
      <c r="DI388" s="254">
        <f t="shared" si="313"/>
        <v>42</v>
      </c>
      <c r="DJ388" s="254">
        <f t="shared" si="314"/>
        <v>80</v>
      </c>
      <c r="DK388" s="121">
        <f t="shared" si="315"/>
        <v>15.313830638998031</v>
      </c>
      <c r="DL388" s="121">
        <f t="shared" si="316"/>
        <v>48.116915667904451</v>
      </c>
      <c r="DM388" s="121">
        <f t="shared" si="317"/>
        <v>86.891326772821685</v>
      </c>
      <c r="DN388" s="121">
        <f t="shared" si="318"/>
        <v>0.35714615260065025</v>
      </c>
      <c r="DO388" s="121">
        <f t="shared" si="319"/>
        <v>4.0138769974398816</v>
      </c>
      <c r="DP388" s="121">
        <f t="shared" si="320"/>
        <v>14.731765848271644</v>
      </c>
      <c r="DQ388" s="121">
        <f t="shared" si="321"/>
        <v>26.494082040812952</v>
      </c>
      <c r="DR388" s="121">
        <f t="shared" si="322"/>
        <v>0</v>
      </c>
      <c r="DS388" s="121">
        <f t="shared" si="323"/>
        <v>0</v>
      </c>
      <c r="DT388" s="121">
        <f t="shared" si="324"/>
        <v>0</v>
      </c>
      <c r="DU388" s="121">
        <f t="shared" si="325"/>
        <v>0</v>
      </c>
      <c r="DV388" s="122">
        <f t="shared" si="326"/>
        <v>15</v>
      </c>
      <c r="DW388" s="157"/>
      <c r="DX388" s="157">
        <f t="shared" si="327"/>
        <v>490</v>
      </c>
      <c r="DY388" s="157">
        <f t="shared" si="288"/>
        <v>26</v>
      </c>
      <c r="DZ388" s="238" t="e">
        <f>#REF!</f>
        <v>#REF!</v>
      </c>
      <c r="EN388" s="50">
        <f t="shared" si="328"/>
        <v>0.18891615853658539</v>
      </c>
      <c r="EO388" s="50">
        <f t="shared" si="329"/>
        <v>2.5038109756097562</v>
      </c>
      <c r="EP388" s="55">
        <f t="shared" si="330"/>
        <v>7.3780487804878048</v>
      </c>
      <c r="EQ388" s="50">
        <f t="shared" si="340"/>
        <v>14.213993461442564</v>
      </c>
      <c r="ER388" s="50">
        <f>3.492*AR388*((CA388/2.54)^2 + (CB388/2.54)^2 + (CC388/2.54)^2 + (CD388/2.54)^2 + (CE388/2.54)^2 + (CF388/2.54)^2 + (CG388/2.54)^2 +(CH388/2.54)^2 +(CI388/2.54)^2 + (CJ388/2.54)^2 +(CK388/2.54)^2 + (CL388/2.54)^2 +(CM388/2.54)^2 + (CN388/2.54)^2 + (CO388/2.54)^2)/(BI388*3.28)</f>
        <v>0</v>
      </c>
      <c r="ES388" s="50">
        <f t="shared" si="289"/>
        <v>0</v>
      </c>
      <c r="ET388" s="50">
        <f t="shared" si="290"/>
        <v>0</v>
      </c>
      <c r="EU388" s="50">
        <f t="shared" si="291"/>
        <v>0</v>
      </c>
      <c r="EV388" s="56">
        <f t="shared" si="331"/>
        <v>10.070775914634147</v>
      </c>
      <c r="EW388" s="56">
        <f t="shared" si="332"/>
        <v>14.213993461442564</v>
      </c>
      <c r="EX388" s="56">
        <f t="shared" si="334"/>
        <v>6.891223787549114</v>
      </c>
      <c r="EY388" s="56">
        <f t="shared" si="335"/>
        <v>21.652612050557003</v>
      </c>
      <c r="EZ388" s="56">
        <f t="shared" si="333"/>
        <v>24.28476937607671</v>
      </c>
      <c r="FA388" s="56"/>
      <c r="FB388" s="56"/>
      <c r="FC388" s="56"/>
      <c r="FD388" s="54"/>
    </row>
    <row r="389" spans="1:160" ht="18" customHeight="1">
      <c r="A389" s="6"/>
      <c r="B389">
        <v>490</v>
      </c>
      <c r="C389" s="57" t="s">
        <v>391</v>
      </c>
      <c r="D389">
        <v>102</v>
      </c>
      <c r="E389" s="171">
        <v>2009</v>
      </c>
      <c r="F389">
        <v>26</v>
      </c>
      <c r="G389" s="144"/>
      <c r="H389" s="144">
        <v>2.4607563749999999</v>
      </c>
      <c r="I389" s="144"/>
      <c r="J389" s="144">
        <v>47.884856249999999</v>
      </c>
      <c r="K389" s="144"/>
      <c r="L389" s="144">
        <v>4.656813315</v>
      </c>
      <c r="M389" s="144"/>
      <c r="N389" s="232"/>
      <c r="O389" s="83"/>
      <c r="P389" s="83"/>
      <c r="Q389" s="230">
        <f t="shared" si="287"/>
        <v>55.002425940000002</v>
      </c>
      <c r="R389" s="52">
        <f t="shared" si="292"/>
        <v>0.39489909340278812</v>
      </c>
      <c r="S389" s="52">
        <f t="shared" si="293"/>
        <v>1.4019629443204518</v>
      </c>
      <c r="T389" s="52">
        <f t="shared" si="294"/>
        <v>1.2192256029821038</v>
      </c>
      <c r="U389" s="52">
        <f t="shared" si="295"/>
        <v>0.11357789253631599</v>
      </c>
      <c r="V389" s="52">
        <f t="shared" si="296"/>
        <v>1.4420901142492404</v>
      </c>
      <c r="W389" s="52">
        <f t="shared" si="297"/>
        <v>13.919373207046581</v>
      </c>
      <c r="X389" s="52">
        <f t="shared" si="298"/>
        <v>157.31577438809327</v>
      </c>
      <c r="Y389" s="52">
        <f t="shared" si="299"/>
        <v>1.0382585629813039</v>
      </c>
      <c r="Z389" s="52">
        <f t="shared" si="300"/>
        <v>1.0374119069956063</v>
      </c>
      <c r="AA389" s="52">
        <f t="shared" si="301"/>
        <v>1.03</v>
      </c>
      <c r="AB389" s="52">
        <f t="shared" si="302"/>
        <v>1.0321888275351951</v>
      </c>
      <c r="AC389" s="52">
        <f t="shared" si="303"/>
        <v>0.59084665598569774</v>
      </c>
      <c r="AD389" s="52">
        <f t="shared" si="304"/>
        <v>0.58945635938890006</v>
      </c>
      <c r="AE389" s="52">
        <f t="shared" si="305"/>
        <v>0.52726876344938178</v>
      </c>
      <c r="AF389" s="52">
        <f t="shared" si="306"/>
        <v>0.42233197108141951</v>
      </c>
      <c r="AG389" s="52">
        <f t="shared" si="307"/>
        <v>0.35999999999999993</v>
      </c>
      <c r="AH389" s="52">
        <f t="shared" si="308"/>
        <v>0.39116598554070969</v>
      </c>
      <c r="AI389" s="64" t="s">
        <v>152</v>
      </c>
      <c r="AL389" s="45">
        <f t="shared" si="309"/>
        <v>26</v>
      </c>
      <c r="AM389" s="65"/>
      <c r="AN389" s="145" t="e">
        <f>#REF!</f>
        <v>#REF!</v>
      </c>
      <c r="AO389" s="149"/>
      <c r="AP389" s="183"/>
      <c r="AQ389" s="149"/>
      <c r="AR389" s="147">
        <f t="shared" si="310"/>
        <v>1</v>
      </c>
      <c r="AS389">
        <v>3</v>
      </c>
      <c r="AT389">
        <v>2</v>
      </c>
      <c r="AU389">
        <v>2</v>
      </c>
      <c r="AV389">
        <v>5</v>
      </c>
      <c r="AW389">
        <v>4</v>
      </c>
      <c r="AX389">
        <v>4</v>
      </c>
      <c r="AY389" s="229"/>
      <c r="AZ389" s="229"/>
      <c r="BA389" s="229"/>
      <c r="BC389">
        <v>6</v>
      </c>
      <c r="BD389">
        <v>1</v>
      </c>
      <c r="BE389">
        <v>1</v>
      </c>
      <c r="BF389" s="57">
        <v>2</v>
      </c>
      <c r="BG389" s="57">
        <v>2</v>
      </c>
      <c r="BH389" s="57">
        <v>3</v>
      </c>
      <c r="BI389" s="57">
        <v>11.3</v>
      </c>
      <c r="BJ389" s="189">
        <f t="shared" si="336"/>
        <v>102</v>
      </c>
      <c r="BK389" s="173">
        <f t="shared" si="337"/>
        <v>26</v>
      </c>
      <c r="BL389" s="173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104">
        <v>9</v>
      </c>
      <c r="CB389" s="103"/>
      <c r="CC389" s="103"/>
      <c r="CD389" s="103"/>
      <c r="CE389" s="103"/>
      <c r="CF389" s="103"/>
      <c r="CG389" s="103"/>
      <c r="CH389" s="103"/>
      <c r="CI389" s="103"/>
      <c r="CJ389" s="103"/>
      <c r="CK389" s="103"/>
      <c r="CL389" s="103"/>
      <c r="CP389" s="93"/>
      <c r="CQ389" s="93"/>
      <c r="CV389" s="93"/>
      <c r="DA389" s="93"/>
      <c r="DF389" s="131"/>
      <c r="DG389" s="254">
        <f t="shared" si="311"/>
        <v>490</v>
      </c>
      <c r="DH389" s="254" t="str">
        <f t="shared" si="312"/>
        <v>Thin</v>
      </c>
      <c r="DI389" s="254">
        <f t="shared" si="313"/>
        <v>102</v>
      </c>
      <c r="DJ389" s="254">
        <f t="shared" si="314"/>
        <v>26</v>
      </c>
      <c r="DK389" s="121">
        <f t="shared" si="315"/>
        <v>56.078517772818074</v>
      </c>
      <c r="DL389" s="121">
        <f t="shared" si="316"/>
        <v>11.846972802083645</v>
      </c>
      <c r="DM389" s="121">
        <f t="shared" si="317"/>
        <v>85.345792208747255</v>
      </c>
      <c r="DN389" s="121">
        <f t="shared" si="318"/>
        <v>0.25793514670773876</v>
      </c>
      <c r="DO389" s="121">
        <f t="shared" si="319"/>
        <v>0.54410215945360729</v>
      </c>
      <c r="DP389" s="121">
        <f t="shared" si="320"/>
        <v>3.1094448077592092</v>
      </c>
      <c r="DQ389" s="121">
        <f t="shared" si="321"/>
        <v>0</v>
      </c>
      <c r="DR389" s="121">
        <f t="shared" si="322"/>
        <v>3.2868765260427466</v>
      </c>
      <c r="DS389" s="121">
        <f t="shared" si="323"/>
        <v>0</v>
      </c>
      <c r="DT389" s="121">
        <f t="shared" si="324"/>
        <v>0</v>
      </c>
      <c r="DU389" s="121">
        <f t="shared" si="325"/>
        <v>0</v>
      </c>
      <c r="DV389" s="122">
        <f t="shared" si="326"/>
        <v>3</v>
      </c>
      <c r="DW389" s="157"/>
      <c r="DX389" s="157">
        <f t="shared" si="327"/>
        <v>490</v>
      </c>
      <c r="DY389" s="157">
        <f t="shared" si="288"/>
        <v>203</v>
      </c>
      <c r="DZ389" s="238" t="e">
        <f>#REF!</f>
        <v>#REF!</v>
      </c>
      <c r="EN389" s="50">
        <f t="shared" si="328"/>
        <v>8.7192073170731701E-2</v>
      </c>
      <c r="EO389" s="50">
        <f t="shared" si="329"/>
        <v>0.27820121951219512</v>
      </c>
      <c r="EP389" s="55">
        <f t="shared" si="330"/>
        <v>1.475609756097561</v>
      </c>
      <c r="EQ389" s="50">
        <f t="shared" si="340"/>
        <v>0</v>
      </c>
      <c r="ER389" s="50">
        <f>3.492*AR389*((CA389/2.54)^2 + (CB389/2.54)^2 + (CC389/2.54)^2 + (CD389/2.54)^2 + (CE389/2.54)^2 + (CF389/2.54)^2 + (CG389/2.54)^2 +(CH389/2.54)^2 +(CI389/2.54)^2 + (CJ389/2.54)^2 +(CK389/2.54)^2 + (CL389/2.54)^2 +(CM389/2.54)^2 + (CN389/2.54)^2 + (CO389/2.54)^2)/(BI389*3.28)</f>
        <v>1.1828768531268985</v>
      </c>
      <c r="ES389" s="50">
        <f t="shared" si="289"/>
        <v>0</v>
      </c>
      <c r="ET389" s="50">
        <f t="shared" si="290"/>
        <v>0</v>
      </c>
      <c r="EU389" s="50">
        <f t="shared" si="291"/>
        <v>0</v>
      </c>
      <c r="EV389" s="56">
        <f t="shared" si="331"/>
        <v>1.8410030487804878</v>
      </c>
      <c r="EW389" s="56">
        <f t="shared" si="332"/>
        <v>1.1828768531268985</v>
      </c>
      <c r="EX389" s="56">
        <f t="shared" si="334"/>
        <v>25.235332997768133</v>
      </c>
      <c r="EY389" s="56">
        <f t="shared" si="335"/>
        <v>5.33113776093764</v>
      </c>
      <c r="EZ389" s="56">
        <f t="shared" si="333"/>
        <v>3.0238799019073861</v>
      </c>
      <c r="FA389" s="56"/>
      <c r="FB389" s="56"/>
      <c r="FC389" s="56"/>
      <c r="FD389" s="54"/>
    </row>
    <row r="390" spans="1:160" ht="18" customHeight="1">
      <c r="A390" s="6"/>
      <c r="B390">
        <v>490</v>
      </c>
      <c r="C390" s="57" t="s">
        <v>391</v>
      </c>
      <c r="D390">
        <v>102</v>
      </c>
      <c r="E390" s="171">
        <v>2009</v>
      </c>
      <c r="F390">
        <v>203</v>
      </c>
      <c r="G390" s="144"/>
      <c r="H390" s="144">
        <v>2.4607563749999999</v>
      </c>
      <c r="I390" s="144"/>
      <c r="J390" s="144">
        <v>47.884856249999999</v>
      </c>
      <c r="K390" s="144"/>
      <c r="L390" s="144">
        <v>4.656813315</v>
      </c>
      <c r="M390" s="144"/>
      <c r="N390" s="232"/>
      <c r="O390" s="83"/>
      <c r="P390" s="83"/>
      <c r="Q390" s="230">
        <f t="shared" si="287"/>
        <v>55.002425940000002</v>
      </c>
      <c r="R390" s="52">
        <f t="shared" si="292"/>
        <v>0.39489909340278812</v>
      </c>
      <c r="S390" s="52">
        <f t="shared" si="293"/>
        <v>1.4019629443204518</v>
      </c>
      <c r="T390" s="52">
        <f t="shared" si="294"/>
        <v>1.2192256029821038</v>
      </c>
      <c r="U390" s="52">
        <f t="shared" si="295"/>
        <v>0.11357789253631599</v>
      </c>
      <c r="V390" s="52">
        <f t="shared" si="296"/>
        <v>1.4420901142492404</v>
      </c>
      <c r="W390" s="52">
        <f t="shared" si="297"/>
        <v>13.919373207046581</v>
      </c>
      <c r="X390" s="52">
        <f t="shared" si="298"/>
        <v>157.31577438809327</v>
      </c>
      <c r="Y390" s="52">
        <f t="shared" si="299"/>
        <v>1.0382585629813039</v>
      </c>
      <c r="Z390" s="52">
        <f t="shared" si="300"/>
        <v>1.0374119069956063</v>
      </c>
      <c r="AA390" s="52">
        <f t="shared" si="301"/>
        <v>1.03</v>
      </c>
      <c r="AB390" s="52">
        <f t="shared" si="302"/>
        <v>1.0321888275351951</v>
      </c>
      <c r="AC390" s="52">
        <f t="shared" si="303"/>
        <v>0.59084665598569774</v>
      </c>
      <c r="AD390" s="52">
        <f t="shared" si="304"/>
        <v>0.58945635938890006</v>
      </c>
      <c r="AE390" s="52">
        <f t="shared" si="305"/>
        <v>0.52726876344938178</v>
      </c>
      <c r="AF390" s="52">
        <f t="shared" si="306"/>
        <v>0.42233197108141951</v>
      </c>
      <c r="AG390" s="52">
        <f t="shared" si="307"/>
        <v>0.35999999999999993</v>
      </c>
      <c r="AH390" s="52">
        <f t="shared" si="308"/>
        <v>0.39116598554070969</v>
      </c>
      <c r="AI390" s="64" t="s">
        <v>152</v>
      </c>
      <c r="AL390" s="45">
        <f t="shared" si="309"/>
        <v>203</v>
      </c>
      <c r="AM390" s="65"/>
      <c r="AN390" s="145" t="e">
        <f>#REF!</f>
        <v>#REF!</v>
      </c>
      <c r="AO390" s="149"/>
      <c r="AP390" s="183"/>
      <c r="AQ390" s="149"/>
      <c r="AR390" s="147">
        <f t="shared" si="310"/>
        <v>1</v>
      </c>
      <c r="AS390">
        <v>7</v>
      </c>
      <c r="AT390">
        <v>3</v>
      </c>
      <c r="AU390">
        <v>3</v>
      </c>
      <c r="AV390">
        <v>8</v>
      </c>
      <c r="AW390">
        <v>3</v>
      </c>
      <c r="AX390">
        <v>3</v>
      </c>
      <c r="AY390" s="229"/>
      <c r="AZ390" s="229"/>
      <c r="BA390" s="229"/>
      <c r="BC390">
        <v>14</v>
      </c>
      <c r="BD390">
        <v>4</v>
      </c>
      <c r="BE390">
        <v>0</v>
      </c>
      <c r="BF390" s="57">
        <v>2</v>
      </c>
      <c r="BG390" s="57">
        <v>2</v>
      </c>
      <c r="BH390" s="57">
        <v>3</v>
      </c>
      <c r="BI390" s="57">
        <v>11.3</v>
      </c>
      <c r="BJ390" s="189">
        <f t="shared" si="336"/>
        <v>102</v>
      </c>
      <c r="BK390" s="173">
        <f t="shared" si="337"/>
        <v>203</v>
      </c>
      <c r="BL390" s="173">
        <v>9</v>
      </c>
      <c r="BM390" s="57">
        <v>74</v>
      </c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104"/>
      <c r="CB390" s="103"/>
      <c r="CC390" s="103"/>
      <c r="CD390" s="103"/>
      <c r="CE390" s="103"/>
      <c r="CF390" s="103"/>
      <c r="CG390" s="103"/>
      <c r="CH390" s="103"/>
      <c r="CI390" s="103"/>
      <c r="CJ390" s="103"/>
      <c r="CK390" s="103"/>
      <c r="CL390" s="103"/>
      <c r="CP390" s="93"/>
      <c r="CQ390" s="93"/>
      <c r="CV390" s="93"/>
      <c r="DA390" s="93"/>
      <c r="DF390" s="131"/>
      <c r="DG390" s="254">
        <f t="shared" si="311"/>
        <v>490</v>
      </c>
      <c r="DH390" s="254" t="str">
        <f t="shared" si="312"/>
        <v>Thin</v>
      </c>
      <c r="DI390" s="254">
        <f t="shared" si="313"/>
        <v>102</v>
      </c>
      <c r="DJ390" s="254">
        <f t="shared" si="314"/>
        <v>203</v>
      </c>
      <c r="DK390" s="121">
        <f t="shared" si="315"/>
        <v>105.14722082403388</v>
      </c>
      <c r="DL390" s="121">
        <f t="shared" si="316"/>
        <v>11.846972802083645</v>
      </c>
      <c r="DM390" s="121">
        <f t="shared" si="317"/>
        <v>128.01868831312089</v>
      </c>
      <c r="DN390" s="121">
        <f t="shared" si="318"/>
        <v>0.60184867565139033</v>
      </c>
      <c r="DO390" s="121">
        <f t="shared" si="319"/>
        <v>2.1764086378144292</v>
      </c>
      <c r="DP390" s="121">
        <f t="shared" si="320"/>
        <v>0</v>
      </c>
      <c r="DQ390" s="121">
        <f t="shared" si="321"/>
        <v>264.53931598380348</v>
      </c>
      <c r="DR390" s="121">
        <f t="shared" si="322"/>
        <v>0</v>
      </c>
      <c r="DS390" s="121">
        <f t="shared" si="323"/>
        <v>0</v>
      </c>
      <c r="DT390" s="121">
        <f t="shared" si="324"/>
        <v>0</v>
      </c>
      <c r="DU390" s="121">
        <f t="shared" si="325"/>
        <v>0</v>
      </c>
      <c r="DV390" s="122">
        <f t="shared" si="326"/>
        <v>3</v>
      </c>
      <c r="DW390" s="157"/>
      <c r="DX390" s="157">
        <f t="shared" si="327"/>
        <v>490</v>
      </c>
      <c r="DY390" s="157">
        <f t="shared" si="288"/>
        <v>129</v>
      </c>
      <c r="DZ390" s="238" t="e">
        <f>#REF!</f>
        <v>#REF!</v>
      </c>
      <c r="EN390" s="50"/>
      <c r="EO390" s="50"/>
      <c r="EP390" s="55"/>
      <c r="EQ390" s="50"/>
      <c r="ER390" s="50"/>
      <c r="ES390" s="50">
        <f t="shared" si="289"/>
        <v>0</v>
      </c>
      <c r="ET390" s="50">
        <f t="shared" si="290"/>
        <v>0</v>
      </c>
      <c r="EU390" s="50">
        <f t="shared" si="291"/>
        <v>0</v>
      </c>
      <c r="EV390" s="56"/>
      <c r="EW390" s="56"/>
      <c r="EX390" s="56">
        <f t="shared" si="334"/>
        <v>47.31624937081525</v>
      </c>
      <c r="EY390" s="56">
        <f t="shared" si="335"/>
        <v>5.33113776093764</v>
      </c>
      <c r="EZ390" s="56"/>
      <c r="FA390" s="56"/>
      <c r="FB390" s="56"/>
      <c r="FC390" s="56"/>
      <c r="FD390" s="54"/>
    </row>
    <row r="391" spans="1:160" ht="18" customHeight="1">
      <c r="A391" s="6"/>
      <c r="B391">
        <v>490</v>
      </c>
      <c r="C391" s="57" t="s">
        <v>391</v>
      </c>
      <c r="D391">
        <v>103</v>
      </c>
      <c r="E391" s="171">
        <v>2009</v>
      </c>
      <c r="F391">
        <v>129</v>
      </c>
      <c r="G391" s="144">
        <v>18.600137325000002</v>
      </c>
      <c r="H391" s="144">
        <v>6.3347222399999996</v>
      </c>
      <c r="I391" s="144"/>
      <c r="J391" s="144">
        <v>29.841194460000001</v>
      </c>
      <c r="K391" s="144"/>
      <c r="L391" s="144">
        <v>16.399171634999998</v>
      </c>
      <c r="M391" s="144">
        <v>3.7496763150000008</v>
      </c>
      <c r="N391" s="144"/>
      <c r="O391" s="83"/>
      <c r="P391" s="83"/>
      <c r="Q391" s="230">
        <f t="shared" si="287"/>
        <v>74.924901975000012</v>
      </c>
      <c r="R391" s="52">
        <f t="shared" si="292"/>
        <v>0.69689767092037613</v>
      </c>
      <c r="S391" s="52">
        <f t="shared" si="293"/>
        <v>1.450738189174988</v>
      </c>
      <c r="T391" s="52">
        <f t="shared" si="294"/>
        <v>1.3692106735396901</v>
      </c>
      <c r="U391" s="52">
        <f t="shared" si="295"/>
        <v>9.4401068166362442E-2</v>
      </c>
      <c r="V391" s="52">
        <f t="shared" si="296"/>
        <v>1.3770920166619274</v>
      </c>
      <c r="W391" s="52">
        <f t="shared" si="297"/>
        <v>13.677496119510936</v>
      </c>
      <c r="X391" s="52">
        <f t="shared" si="298"/>
        <v>136.52558038829784</v>
      </c>
      <c r="Y391" s="52">
        <f t="shared" si="299"/>
        <v>1.0331373377342346</v>
      </c>
      <c r="Z391" s="52">
        <f t="shared" si="300"/>
        <v>1.0279656278949705</v>
      </c>
      <c r="AA391" s="52">
        <f t="shared" si="301"/>
        <v>1.0270170379872559</v>
      </c>
      <c r="AB391" s="52">
        <f t="shared" si="302"/>
        <v>1.0292597103948362</v>
      </c>
      <c r="AC391" s="52">
        <f t="shared" si="303"/>
        <v>0.57679326552031829</v>
      </c>
      <c r="AD391" s="52">
        <f t="shared" si="304"/>
        <v>0.5767366783852238</v>
      </c>
      <c r="AE391" s="52">
        <f t="shared" si="305"/>
        <v>0.55077064167290157</v>
      </c>
      <c r="AF391" s="52">
        <f t="shared" si="306"/>
        <v>0.38549335213194313</v>
      </c>
      <c r="AG391" s="52">
        <f t="shared" si="307"/>
        <v>0.35999999999999993</v>
      </c>
      <c r="AH391" s="52">
        <f t="shared" si="308"/>
        <v>0.37274667606597156</v>
      </c>
      <c r="AI391" s="64" t="s">
        <v>152</v>
      </c>
      <c r="AL391" s="45">
        <f t="shared" si="309"/>
        <v>129</v>
      </c>
      <c r="AM391" s="65"/>
      <c r="AN391" s="145" t="e">
        <f>#REF!</f>
        <v>#REF!</v>
      </c>
      <c r="AO391" s="149"/>
      <c r="AP391" s="183"/>
      <c r="AQ391" s="149"/>
      <c r="AR391" s="147">
        <f t="shared" si="310"/>
        <v>1</v>
      </c>
      <c r="AS391">
        <v>0</v>
      </c>
      <c r="AT391">
        <v>5</v>
      </c>
      <c r="AU391">
        <v>5</v>
      </c>
      <c r="AV391">
        <v>0</v>
      </c>
      <c r="AW391">
        <v>1</v>
      </c>
      <c r="AX391">
        <v>1</v>
      </c>
      <c r="AY391" s="229"/>
      <c r="AZ391" s="229"/>
      <c r="BA391" s="229"/>
      <c r="BC391">
        <v>13</v>
      </c>
      <c r="BD391">
        <v>7</v>
      </c>
      <c r="BE391">
        <v>0</v>
      </c>
      <c r="BF391" s="57">
        <v>2</v>
      </c>
      <c r="BG391" s="57">
        <v>2</v>
      </c>
      <c r="BH391" s="57">
        <v>3</v>
      </c>
      <c r="BI391" s="57">
        <v>11.3</v>
      </c>
      <c r="BJ391" s="189">
        <f t="shared" si="336"/>
        <v>103</v>
      </c>
      <c r="BK391" s="173">
        <f t="shared" si="337"/>
        <v>129</v>
      </c>
      <c r="BL391" s="173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104"/>
      <c r="CB391" s="103"/>
      <c r="CC391" s="103"/>
      <c r="CD391" s="103"/>
      <c r="CE391" s="103"/>
      <c r="CF391" s="103"/>
      <c r="CG391" s="103"/>
      <c r="CH391" s="103"/>
      <c r="CI391" s="103"/>
      <c r="CJ391" s="103"/>
      <c r="CK391" s="103"/>
      <c r="CL391" s="103"/>
      <c r="CP391" s="93"/>
      <c r="CQ391" s="93"/>
      <c r="CV391" s="93"/>
      <c r="DA391" s="93"/>
      <c r="DF391" s="131"/>
      <c r="DG391" s="254">
        <f t="shared" si="311"/>
        <v>490</v>
      </c>
      <c r="DH391" s="254" t="str">
        <f t="shared" si="312"/>
        <v>Thin</v>
      </c>
      <c r="DI391" s="254">
        <f t="shared" si="313"/>
        <v>103</v>
      </c>
      <c r="DJ391" s="254">
        <f t="shared" si="314"/>
        <v>129</v>
      </c>
      <c r="DK391" s="121">
        <f t="shared" si="315"/>
        <v>0</v>
      </c>
      <c r="DL391" s="121">
        <f t="shared" si="316"/>
        <v>20.906930127611286</v>
      </c>
      <c r="DM391" s="121">
        <f t="shared" si="317"/>
        <v>41.076320206190701</v>
      </c>
      <c r="DN391" s="121">
        <f t="shared" si="318"/>
        <v>0.45121513964458076</v>
      </c>
      <c r="DO391" s="121">
        <f t="shared" si="319"/>
        <v>3.5261625600258872</v>
      </c>
      <c r="DP391" s="121">
        <f t="shared" si="320"/>
        <v>0</v>
      </c>
      <c r="DQ391" s="121">
        <f t="shared" si="321"/>
        <v>0</v>
      </c>
      <c r="DR391" s="121">
        <f t="shared" si="322"/>
        <v>0</v>
      </c>
      <c r="DS391" s="121">
        <f t="shared" si="323"/>
        <v>0</v>
      </c>
      <c r="DT391" s="121">
        <f t="shared" si="324"/>
        <v>0</v>
      </c>
      <c r="DU391" s="121">
        <f t="shared" si="325"/>
        <v>0</v>
      </c>
      <c r="DV391" s="122">
        <f t="shared" si="326"/>
        <v>3</v>
      </c>
      <c r="DW391" s="157"/>
      <c r="DX391" s="157">
        <f t="shared" si="327"/>
        <v>490</v>
      </c>
      <c r="DY391" s="157">
        <f t="shared" si="288"/>
        <v>200</v>
      </c>
      <c r="DZ391" s="238" t="e">
        <f>#REF!</f>
        <v>#REF!</v>
      </c>
      <c r="EN391" s="50">
        <f t="shared" si="328"/>
        <v>0.18891615853658539</v>
      </c>
      <c r="EO391" s="50">
        <f t="shared" si="329"/>
        <v>1.9474085365853659</v>
      </c>
      <c r="EP391" s="55">
        <f t="shared" si="330"/>
        <v>0</v>
      </c>
      <c r="EQ391" s="50">
        <f>4.656*AR391*(((BL391/2.54)^2)+((BM391/2.54)^2)+((BN391/2.54)^2)+((BO391)/2.54^2)+((BP391/2.54)^2)+((BQ391/2.54)^2)+((BR391/2.54)^2)+((BS391/2.54)^2)+((BT391/2.54)^2)+((BU391/2.54)^2)+((BV391/2.54)^2)+((BW391/2.54)^2)+((BX391/2.54)^2)+((BY391/2.54)^2)+((BZ391/2.54)^2))/(BI391*3.28)</f>
        <v>0</v>
      </c>
      <c r="ER391" s="50">
        <f>3.492*AR391*((CA391/2.54)^2 + (CB391/2.54)^2 + (CC391/2.54)^2 + (CD391/2.54)^2 + (CE391/2.54)^2 + (CF391/2.54)^2 + (CG391/2.54)^2 +(CH391/2.54)^2 +(CI391/2.54)^2 + (CJ391/2.54)^2 +(CK391/2.54)^2 + (CL391/2.54)^2 +(CM391/2.54)^2 + (CN391/2.54)^2 + (CO391/2.54)^2)/(BI391*3.28)</f>
        <v>0</v>
      </c>
      <c r="ES391" s="50">
        <f t="shared" si="289"/>
        <v>0</v>
      </c>
      <c r="ET391" s="50">
        <f t="shared" si="290"/>
        <v>0</v>
      </c>
      <c r="EU391" s="50">
        <f t="shared" si="291"/>
        <v>0</v>
      </c>
      <c r="EV391" s="56">
        <f t="shared" si="331"/>
        <v>2.1363246951219512</v>
      </c>
      <c r="EW391" s="56">
        <f t="shared" si="332"/>
        <v>0</v>
      </c>
      <c r="EX391" s="56">
        <f t="shared" si="334"/>
        <v>0</v>
      </c>
      <c r="EY391" s="56">
        <f t="shared" si="335"/>
        <v>9.4081185574250785</v>
      </c>
      <c r="EZ391" s="56">
        <f t="shared" si="333"/>
        <v>2.1363246951219512</v>
      </c>
      <c r="FA391" s="56"/>
      <c r="FB391" s="56"/>
      <c r="FC391" s="56"/>
      <c r="FD391" s="54"/>
    </row>
    <row r="392" spans="1:160" ht="18" customHeight="1">
      <c r="A392" s="6"/>
      <c r="B392">
        <v>490</v>
      </c>
      <c r="C392" s="57" t="s">
        <v>391</v>
      </c>
      <c r="D392">
        <v>103</v>
      </c>
      <c r="E392" s="171">
        <v>2009</v>
      </c>
      <c r="F392">
        <v>200</v>
      </c>
      <c r="G392" s="144">
        <v>18.600137325000002</v>
      </c>
      <c r="H392" s="144">
        <v>6.3347222399999996</v>
      </c>
      <c r="I392" s="144"/>
      <c r="J392" s="144">
        <v>29.841194460000001</v>
      </c>
      <c r="K392" s="144"/>
      <c r="L392" s="144">
        <v>16.399171634999998</v>
      </c>
      <c r="M392" s="144">
        <v>3.7496763150000008</v>
      </c>
      <c r="N392" s="144"/>
      <c r="O392" s="83"/>
      <c r="P392" s="83"/>
      <c r="Q392" s="230">
        <f t="shared" si="287"/>
        <v>74.924901975000012</v>
      </c>
      <c r="R392" s="52">
        <f t="shared" si="292"/>
        <v>0.69689767092037613</v>
      </c>
      <c r="S392" s="52">
        <f t="shared" si="293"/>
        <v>1.450738189174988</v>
      </c>
      <c r="T392" s="52">
        <f t="shared" si="294"/>
        <v>1.3692106735396901</v>
      </c>
      <c r="U392" s="52">
        <f t="shared" si="295"/>
        <v>9.4401068166362442E-2</v>
      </c>
      <c r="V392" s="52">
        <f t="shared" si="296"/>
        <v>1.3770920166619274</v>
      </c>
      <c r="W392" s="52">
        <f t="shared" si="297"/>
        <v>13.677496119510936</v>
      </c>
      <c r="X392" s="52">
        <f t="shared" si="298"/>
        <v>136.52558038829784</v>
      </c>
      <c r="Y392" s="52">
        <f t="shared" si="299"/>
        <v>1.0331373377342346</v>
      </c>
      <c r="Z392" s="52">
        <f t="shared" si="300"/>
        <v>1.0279656278949705</v>
      </c>
      <c r="AA392" s="52">
        <f t="shared" si="301"/>
        <v>1.0270170379872559</v>
      </c>
      <c r="AB392" s="52">
        <f t="shared" si="302"/>
        <v>1.0292597103948362</v>
      </c>
      <c r="AC392" s="52">
        <f t="shared" si="303"/>
        <v>0.57679326552031829</v>
      </c>
      <c r="AD392" s="52">
        <f t="shared" si="304"/>
        <v>0.5767366783852238</v>
      </c>
      <c r="AE392" s="52">
        <f t="shared" si="305"/>
        <v>0.55077064167290157</v>
      </c>
      <c r="AF392" s="52">
        <f t="shared" si="306"/>
        <v>0.38549335213194313</v>
      </c>
      <c r="AG392" s="52">
        <f t="shared" si="307"/>
        <v>0.35999999999999993</v>
      </c>
      <c r="AH392" s="52">
        <f t="shared" si="308"/>
        <v>0.37274667606597156</v>
      </c>
      <c r="AI392" s="64" t="s">
        <v>152</v>
      </c>
      <c r="AL392" s="45">
        <f t="shared" si="309"/>
        <v>200</v>
      </c>
      <c r="AM392" s="65"/>
      <c r="AN392" s="145" t="e">
        <f>#REF!</f>
        <v>#REF!</v>
      </c>
      <c r="AO392" s="149"/>
      <c r="AP392" s="183"/>
      <c r="AQ392" s="149"/>
      <c r="AR392" s="147">
        <f t="shared" si="310"/>
        <v>1</v>
      </c>
      <c r="AS392">
        <v>0</v>
      </c>
      <c r="AT392">
        <v>2</v>
      </c>
      <c r="AU392">
        <v>2</v>
      </c>
      <c r="AV392">
        <v>0</v>
      </c>
      <c r="AW392">
        <v>4</v>
      </c>
      <c r="AX392">
        <v>4</v>
      </c>
      <c r="AY392" s="229"/>
      <c r="AZ392" s="229"/>
      <c r="BA392" s="229"/>
      <c r="BC392">
        <v>46</v>
      </c>
      <c r="BD392">
        <v>8</v>
      </c>
      <c r="BE392">
        <v>2</v>
      </c>
      <c r="BF392" s="57">
        <v>2</v>
      </c>
      <c r="BG392" s="57">
        <v>2</v>
      </c>
      <c r="BH392" s="57">
        <v>3</v>
      </c>
      <c r="BI392" s="57">
        <v>11.3</v>
      </c>
      <c r="BJ392" s="189">
        <f t="shared" si="336"/>
        <v>103</v>
      </c>
      <c r="BK392" s="173">
        <f t="shared" si="337"/>
        <v>200</v>
      </c>
      <c r="BL392" s="173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104"/>
      <c r="CB392" s="103"/>
      <c r="CC392" s="103"/>
      <c r="CD392" s="103"/>
      <c r="CE392" s="103"/>
      <c r="CF392" s="103"/>
      <c r="CG392" s="103"/>
      <c r="CH392" s="103"/>
      <c r="CI392" s="103"/>
      <c r="CJ392" s="103"/>
      <c r="CK392" s="103"/>
      <c r="CL392" s="103"/>
      <c r="CP392" s="93"/>
      <c r="CQ392" s="93"/>
      <c r="CV392" s="93"/>
      <c r="DA392" s="93"/>
      <c r="DF392" s="131"/>
      <c r="DG392" s="254">
        <f t="shared" si="311"/>
        <v>490</v>
      </c>
      <c r="DH392" s="254" t="str">
        <f t="shared" si="312"/>
        <v>Thin</v>
      </c>
      <c r="DI392" s="254">
        <f t="shared" si="313"/>
        <v>103</v>
      </c>
      <c r="DJ392" s="254">
        <f t="shared" si="314"/>
        <v>200</v>
      </c>
      <c r="DK392" s="121">
        <f t="shared" si="315"/>
        <v>0</v>
      </c>
      <c r="DL392" s="121">
        <f t="shared" si="316"/>
        <v>20.906930127611286</v>
      </c>
      <c r="DM392" s="121">
        <f t="shared" si="317"/>
        <v>41.076320206190701</v>
      </c>
      <c r="DN392" s="121">
        <f t="shared" si="318"/>
        <v>1.5966074172039013</v>
      </c>
      <c r="DO392" s="121">
        <f t="shared" si="319"/>
        <v>4.0299000686010142</v>
      </c>
      <c r="DP392" s="121">
        <f t="shared" si="320"/>
        <v>6.3647145659195976</v>
      </c>
      <c r="DQ392" s="121">
        <f t="shared" si="321"/>
        <v>0</v>
      </c>
      <c r="DR392" s="121">
        <f t="shared" si="322"/>
        <v>0</v>
      </c>
      <c r="DS392" s="121">
        <f t="shared" si="323"/>
        <v>0</v>
      </c>
      <c r="DT392" s="121">
        <f t="shared" si="324"/>
        <v>0</v>
      </c>
      <c r="DU392" s="121">
        <f t="shared" si="325"/>
        <v>0</v>
      </c>
      <c r="DV392" s="122">
        <f t="shared" si="326"/>
        <v>3</v>
      </c>
      <c r="DW392" s="157"/>
      <c r="DX392" s="157">
        <f t="shared" si="327"/>
        <v>490</v>
      </c>
      <c r="DY392" s="157">
        <f t="shared" si="288"/>
        <v>134</v>
      </c>
      <c r="DZ392" s="238" t="e">
        <f>#REF!</f>
        <v>#REF!</v>
      </c>
      <c r="EN392" s="50">
        <f t="shared" si="328"/>
        <v>0.66847256097560981</v>
      </c>
      <c r="EO392" s="50">
        <f t="shared" si="329"/>
        <v>2.225609756097561</v>
      </c>
      <c r="EP392" s="55">
        <f t="shared" si="330"/>
        <v>2.9512195121951219</v>
      </c>
      <c r="EQ392" s="50">
        <f>4.656*AR392*(((BL392/2.54)^2)+((BM392/2.54)^2)+((BN392/2.54)^2)+((BO392)/2.54^2)+((BP392/2.54)^2)+((BQ392/2.54)^2)+((BR392/2.54)^2)+((BS392/2.54)^2)+((BT392/2.54)^2)+((BU392/2.54)^2)+((BV392/2.54)^2)+((BW392/2.54)^2)+((BX392/2.54)^2)+((BY392/2.54)^2)+((BZ392/2.54)^2))/(BI392*3.28)</f>
        <v>0</v>
      </c>
      <c r="ER392" s="50">
        <f>3.492*AR392*((CA392/2.54)^2 + (CB392/2.54)^2 + (CC392/2.54)^2 + (CD392/2.54)^2 + (CE392/2.54)^2 + (CF392/2.54)^2 + (CG392/2.54)^2 +(CH392/2.54)^2 +(CI392/2.54)^2 + (CJ392/2.54)^2 +(CK392/2.54)^2 + (CL392/2.54)^2 +(CM392/2.54)^2 + (CN392/2.54)^2 + (CO392/2.54)^2)/(BI392*3.28)</f>
        <v>0</v>
      </c>
      <c r="ES392" s="50">
        <f t="shared" si="289"/>
        <v>0</v>
      </c>
      <c r="ET392" s="50">
        <f t="shared" si="290"/>
        <v>0</v>
      </c>
      <c r="EU392" s="50">
        <f t="shared" si="291"/>
        <v>0</v>
      </c>
      <c r="EV392" s="56">
        <f t="shared" si="331"/>
        <v>5.8453018292682923</v>
      </c>
      <c r="EW392" s="56">
        <f t="shared" si="332"/>
        <v>0</v>
      </c>
      <c r="EX392" s="56">
        <f t="shared" si="334"/>
        <v>0</v>
      </c>
      <c r="EY392" s="56">
        <f t="shared" si="335"/>
        <v>9.4081185574250785</v>
      </c>
      <c r="EZ392" s="56">
        <f t="shared" si="333"/>
        <v>5.8453018292682923</v>
      </c>
      <c r="FA392" s="56"/>
      <c r="FB392" s="56"/>
      <c r="FC392" s="56"/>
      <c r="FD392" s="54"/>
    </row>
    <row r="393" spans="1:160" ht="18" customHeight="1">
      <c r="A393" s="6"/>
      <c r="B393">
        <v>490</v>
      </c>
      <c r="C393" s="57" t="s">
        <v>391</v>
      </c>
      <c r="D393">
        <v>104</v>
      </c>
      <c r="E393" s="171">
        <v>2009</v>
      </c>
      <c r="F393">
        <v>134</v>
      </c>
      <c r="G393" s="144"/>
      <c r="H393" s="144">
        <v>13.78856094</v>
      </c>
      <c r="I393" s="144"/>
      <c r="J393" s="144">
        <v>45.653436675000009</v>
      </c>
      <c r="K393" s="144"/>
      <c r="L393" s="144">
        <v>12.595577609999999</v>
      </c>
      <c r="M393" s="144"/>
      <c r="N393" s="144"/>
      <c r="O393" s="83"/>
      <c r="P393" s="83"/>
      <c r="Q393" s="230">
        <f t="shared" si="287"/>
        <v>72.037575225000012</v>
      </c>
      <c r="R393" s="52">
        <f t="shared" si="292"/>
        <v>0.58796298225458488</v>
      </c>
      <c r="S393" s="52">
        <f t="shared" si="293"/>
        <v>1.4359395595604598</v>
      </c>
      <c r="T393" s="52">
        <f t="shared" si="294"/>
        <v>1.298452569003512</v>
      </c>
      <c r="U393" s="52">
        <f t="shared" si="295"/>
        <v>0.10376692328763762</v>
      </c>
      <c r="V393" s="52">
        <f t="shared" si="296"/>
        <v>1.4002399235724692</v>
      </c>
      <c r="W393" s="52">
        <f t="shared" si="297"/>
        <v>14.959830090478309</v>
      </c>
      <c r="X393" s="52">
        <f t="shared" si="298"/>
        <v>134.88821496197022</v>
      </c>
      <c r="Y393" s="52">
        <f t="shared" si="299"/>
        <v>1.0344233687260398</v>
      </c>
      <c r="Z393" s="52">
        <f t="shared" si="300"/>
        <v>1.032674895436835</v>
      </c>
      <c r="AA393" s="52">
        <f t="shared" si="301"/>
        <v>1.03</v>
      </c>
      <c r="AB393" s="52">
        <f t="shared" si="302"/>
        <v>1.037490710266338</v>
      </c>
      <c r="AC393" s="52">
        <f t="shared" si="303"/>
        <v>0.59174847328920488</v>
      </c>
      <c r="AD393" s="52">
        <f t="shared" si="304"/>
        <v>0.58392655161652129</v>
      </c>
      <c r="AE393" s="52">
        <f t="shared" si="305"/>
        <v>0.53798155000156722</v>
      </c>
      <c r="AF393" s="52">
        <f t="shared" si="306"/>
        <v>0.41218405570160555</v>
      </c>
      <c r="AG393" s="52">
        <f t="shared" si="307"/>
        <v>0.36</v>
      </c>
      <c r="AH393" s="52">
        <f t="shared" si="308"/>
        <v>0.38609202785080277</v>
      </c>
      <c r="AI393" s="64" t="s">
        <v>152</v>
      </c>
      <c r="AL393" s="45">
        <f t="shared" si="309"/>
        <v>134</v>
      </c>
      <c r="AM393" s="65"/>
      <c r="AN393" s="145" t="e">
        <f>#REF!</f>
        <v>#REF!</v>
      </c>
      <c r="AO393" s="149"/>
      <c r="AP393" s="183"/>
      <c r="AQ393" s="149"/>
      <c r="AR393" s="147">
        <f t="shared" si="310"/>
        <v>1</v>
      </c>
      <c r="AS393">
        <v>1</v>
      </c>
      <c r="AT393">
        <v>5</v>
      </c>
      <c r="AU393">
        <v>5</v>
      </c>
      <c r="AV393">
        <v>3</v>
      </c>
      <c r="AW393">
        <v>5</v>
      </c>
      <c r="AX393">
        <v>5</v>
      </c>
      <c r="AY393" s="229"/>
      <c r="AZ393" s="229"/>
      <c r="BA393" s="229"/>
      <c r="BC393">
        <v>15</v>
      </c>
      <c r="BD393">
        <v>7</v>
      </c>
      <c r="BE393">
        <v>3</v>
      </c>
      <c r="BF393" s="57">
        <v>2</v>
      </c>
      <c r="BG393" s="57">
        <v>2</v>
      </c>
      <c r="BH393" s="57">
        <v>3</v>
      </c>
      <c r="BI393" s="57">
        <v>11.3</v>
      </c>
      <c r="BJ393" s="189">
        <f t="shared" si="336"/>
        <v>104</v>
      </c>
      <c r="BK393" s="173">
        <f t="shared" si="337"/>
        <v>134</v>
      </c>
      <c r="BL393" s="173">
        <v>10</v>
      </c>
      <c r="BM393" s="57">
        <v>16</v>
      </c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104"/>
      <c r="CB393" s="103"/>
      <c r="CC393" s="103"/>
      <c r="CD393" s="103"/>
      <c r="CE393" s="103"/>
      <c r="CF393" s="103"/>
      <c r="CG393" s="103"/>
      <c r="CH393" s="103"/>
      <c r="CI393" s="103"/>
      <c r="CJ393" s="103"/>
      <c r="CK393" s="103"/>
      <c r="CL393" s="103"/>
      <c r="CP393" s="93"/>
      <c r="CQ393" s="93"/>
      <c r="CV393" s="93"/>
      <c r="DA393" s="93"/>
      <c r="DF393" s="131"/>
      <c r="DG393" s="254">
        <f t="shared" si="311"/>
        <v>490</v>
      </c>
      <c r="DH393" s="254" t="str">
        <f t="shared" si="312"/>
        <v>Thin</v>
      </c>
      <c r="DI393" s="254">
        <f t="shared" si="313"/>
        <v>104</v>
      </c>
      <c r="DJ393" s="254">
        <f t="shared" si="314"/>
        <v>134</v>
      </c>
      <c r="DK393" s="121">
        <f t="shared" si="315"/>
        <v>28.718791191209196</v>
      </c>
      <c r="DL393" s="121">
        <f t="shared" si="316"/>
        <v>29.398149112729243</v>
      </c>
      <c r="DM393" s="121">
        <f t="shared" si="317"/>
        <v>90.891679830245835</v>
      </c>
      <c r="DN393" s="121">
        <f t="shared" si="318"/>
        <v>0.58785583371000349</v>
      </c>
      <c r="DO393" s="121">
        <f t="shared" si="319"/>
        <v>3.6467626900977788</v>
      </c>
      <c r="DP393" s="121">
        <f t="shared" si="320"/>
        <v>10.229312051222651</v>
      </c>
      <c r="DQ393" s="121">
        <f t="shared" si="321"/>
        <v>16.625017804509536</v>
      </c>
      <c r="DR393" s="121">
        <f t="shared" si="322"/>
        <v>0</v>
      </c>
      <c r="DS393" s="121">
        <f t="shared" si="323"/>
        <v>0</v>
      </c>
      <c r="DT393" s="121">
        <f t="shared" si="324"/>
        <v>0</v>
      </c>
      <c r="DU393" s="121">
        <f t="shared" si="325"/>
        <v>0</v>
      </c>
      <c r="DV393" s="122">
        <f t="shared" si="326"/>
        <v>5</v>
      </c>
      <c r="DW393" s="157"/>
      <c r="DX393" s="157">
        <f t="shared" si="327"/>
        <v>490</v>
      </c>
      <c r="DY393" s="157">
        <f t="shared" si="288"/>
        <v>327</v>
      </c>
      <c r="DZ393" s="238" t="e">
        <f>#REF!</f>
        <v>#REF!</v>
      </c>
      <c r="EN393" s="50">
        <f t="shared" si="328"/>
        <v>0.2179801829268293</v>
      </c>
      <c r="EO393" s="50">
        <f t="shared" si="329"/>
        <v>1.9474085365853659</v>
      </c>
      <c r="EP393" s="55">
        <f t="shared" si="330"/>
        <v>4.4268292682926829</v>
      </c>
      <c r="EQ393" s="50">
        <f>4.656*AR393*(((BL393/2.54)^2)+((BM393/2.54)^2)+((BN393/2.54)^2)+((BO393)/2.54^2)+((BP393/2.54)^2)+((BQ393/2.54)^2)+((BR393/2.54)^2)+((BS393/2.54)^2)+((BT393/2.54)^2)+((BU393/2.54)^2)+((BV393/2.54)^2)+((BW393/2.54)^2)+((BX393/2.54)^2)+((BY393/2.54)^2)+((BZ393/2.54)^2))/(BI393*3.28)</f>
        <v>6.9317557154432237</v>
      </c>
      <c r="ER393" s="50">
        <f>3.492*AR393*((CA393/2.54)^2 + (CB393/2.54)^2 + (CC393/2.54)^2 + (CD393/2.54)^2 + (CE393/2.54)^2 + (CF393/2.54)^2 + (CG393/2.54)^2 +(CH393/2.54)^2 +(CI393/2.54)^2 + (CJ393/2.54)^2 +(CK393/2.54)^2 + (CL393/2.54)^2 +(CM393/2.54)^2 + (CN393/2.54)^2 + (CO393/2.54)^2)/(BI393*3.28)</f>
        <v>0</v>
      </c>
      <c r="ES393" s="50">
        <f t="shared" si="289"/>
        <v>0</v>
      </c>
      <c r="ET393" s="50">
        <f t="shared" si="290"/>
        <v>0</v>
      </c>
      <c r="EU393" s="50">
        <f t="shared" si="291"/>
        <v>0</v>
      </c>
      <c r="EV393" s="56">
        <f t="shared" si="331"/>
        <v>6.5922179878048777</v>
      </c>
      <c r="EW393" s="56">
        <f t="shared" si="332"/>
        <v>6.9317557154432237</v>
      </c>
      <c r="EX393" s="56">
        <f t="shared" si="334"/>
        <v>12.923456036044138</v>
      </c>
      <c r="EY393" s="56">
        <f t="shared" si="335"/>
        <v>13.22916710072816</v>
      </c>
      <c r="EZ393" s="56">
        <f t="shared" si="333"/>
        <v>13.523973703248101</v>
      </c>
      <c r="FA393" s="56"/>
      <c r="FB393" s="56"/>
      <c r="FC393" s="56"/>
      <c r="FD393" s="54"/>
    </row>
    <row r="394" spans="1:160" ht="18" customHeight="1">
      <c r="A394" s="6"/>
      <c r="B394">
        <v>490</v>
      </c>
      <c r="C394" s="57" t="s">
        <v>391</v>
      </c>
      <c r="D394">
        <v>104</v>
      </c>
      <c r="E394" s="171">
        <v>2009</v>
      </c>
      <c r="F394">
        <v>327</v>
      </c>
      <c r="G394" s="144"/>
      <c r="H394" s="144">
        <v>13.78856094</v>
      </c>
      <c r="I394" s="144"/>
      <c r="J394" s="144">
        <v>45.653436675000009</v>
      </c>
      <c r="K394" s="144"/>
      <c r="L394" s="144">
        <v>12.595577609999999</v>
      </c>
      <c r="M394" s="144"/>
      <c r="N394" s="144"/>
      <c r="O394" s="83"/>
      <c r="P394" s="83"/>
      <c r="Q394" s="230">
        <f t="shared" si="287"/>
        <v>72.037575225000012</v>
      </c>
      <c r="R394" s="52">
        <f t="shared" si="292"/>
        <v>0.58796298225458488</v>
      </c>
      <c r="S394" s="52">
        <f t="shared" si="293"/>
        <v>1.4359395595604598</v>
      </c>
      <c r="T394" s="52">
        <f t="shared" si="294"/>
        <v>1.298452569003512</v>
      </c>
      <c r="U394" s="52">
        <f t="shared" si="295"/>
        <v>0.10376692328763762</v>
      </c>
      <c r="V394" s="52">
        <f t="shared" si="296"/>
        <v>1.4002399235724692</v>
      </c>
      <c r="W394" s="52">
        <f t="shared" si="297"/>
        <v>14.959830090478309</v>
      </c>
      <c r="X394" s="52">
        <f t="shared" si="298"/>
        <v>134.88821496197022</v>
      </c>
      <c r="Y394" s="52">
        <f t="shared" si="299"/>
        <v>1.0344233687260398</v>
      </c>
      <c r="Z394" s="52">
        <f t="shared" si="300"/>
        <v>1.032674895436835</v>
      </c>
      <c r="AA394" s="52">
        <f t="shared" si="301"/>
        <v>1.03</v>
      </c>
      <c r="AB394" s="52">
        <f t="shared" si="302"/>
        <v>1.037490710266338</v>
      </c>
      <c r="AC394" s="52">
        <f t="shared" si="303"/>
        <v>0.59174847328920488</v>
      </c>
      <c r="AD394" s="52">
        <f t="shared" si="304"/>
        <v>0.58392655161652129</v>
      </c>
      <c r="AE394" s="52">
        <f t="shared" si="305"/>
        <v>0.53798155000156722</v>
      </c>
      <c r="AF394" s="52">
        <f t="shared" si="306"/>
        <v>0.41218405570160555</v>
      </c>
      <c r="AG394" s="52">
        <f t="shared" si="307"/>
        <v>0.36</v>
      </c>
      <c r="AH394" s="52">
        <f t="shared" si="308"/>
        <v>0.38609202785080277</v>
      </c>
      <c r="AI394" s="64" t="s">
        <v>152</v>
      </c>
      <c r="AL394" s="45">
        <f t="shared" si="309"/>
        <v>327</v>
      </c>
      <c r="AM394" s="65"/>
      <c r="AN394" s="145" t="e">
        <f>#REF!</f>
        <v>#REF!</v>
      </c>
      <c r="AO394" s="149"/>
      <c r="AP394" s="183"/>
      <c r="AQ394" s="149"/>
      <c r="AR394" s="147">
        <f t="shared" si="310"/>
        <v>1</v>
      </c>
      <c r="AS394">
        <v>3</v>
      </c>
      <c r="AT394">
        <v>2</v>
      </c>
      <c r="AU394">
        <v>2</v>
      </c>
      <c r="AV394">
        <v>3</v>
      </c>
      <c r="AW394">
        <v>4</v>
      </c>
      <c r="AX394">
        <v>4</v>
      </c>
      <c r="AY394" s="229"/>
      <c r="AZ394" s="229"/>
      <c r="BA394" s="229"/>
      <c r="BC394">
        <v>15</v>
      </c>
      <c r="BD394">
        <v>4</v>
      </c>
      <c r="BE394">
        <v>0</v>
      </c>
      <c r="BF394" s="57">
        <v>2</v>
      </c>
      <c r="BG394" s="57">
        <v>2</v>
      </c>
      <c r="BH394" s="57">
        <v>3</v>
      </c>
      <c r="BI394" s="57">
        <v>11.3</v>
      </c>
      <c r="BJ394" s="189">
        <f t="shared" si="336"/>
        <v>104</v>
      </c>
      <c r="BK394" s="173">
        <f t="shared" si="337"/>
        <v>327</v>
      </c>
      <c r="BL394" s="173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104"/>
      <c r="CB394" s="103"/>
      <c r="CC394" s="103"/>
      <c r="CD394" s="103"/>
      <c r="CE394" s="103"/>
      <c r="CF394" s="103"/>
      <c r="CG394" s="103"/>
      <c r="CH394" s="103"/>
      <c r="CI394" s="103"/>
      <c r="CJ394" s="103"/>
      <c r="CK394" s="103"/>
      <c r="CL394" s="103"/>
      <c r="CP394" s="93"/>
      <c r="CQ394" s="93"/>
      <c r="CV394" s="93"/>
      <c r="DA394" s="93"/>
      <c r="DF394" s="131"/>
      <c r="DG394" s="254">
        <f t="shared" si="311"/>
        <v>490</v>
      </c>
      <c r="DH394" s="254" t="str">
        <f t="shared" si="312"/>
        <v>Thin</v>
      </c>
      <c r="DI394" s="254">
        <f t="shared" si="313"/>
        <v>104</v>
      </c>
      <c r="DJ394" s="254">
        <f t="shared" si="314"/>
        <v>327</v>
      </c>
      <c r="DK394" s="121">
        <f t="shared" si="315"/>
        <v>43.078186786813795</v>
      </c>
      <c r="DL394" s="121">
        <f t="shared" si="316"/>
        <v>17.638889467637547</v>
      </c>
      <c r="DM394" s="121">
        <f t="shared" si="317"/>
        <v>77.907154140210721</v>
      </c>
      <c r="DN394" s="121">
        <f t="shared" si="318"/>
        <v>0.58785583371000349</v>
      </c>
      <c r="DO394" s="121">
        <f t="shared" si="319"/>
        <v>2.083864394341588</v>
      </c>
      <c r="DP394" s="121">
        <f t="shared" si="320"/>
        <v>0</v>
      </c>
      <c r="DQ394" s="121">
        <f t="shared" si="321"/>
        <v>0</v>
      </c>
      <c r="DR394" s="121">
        <f t="shared" si="322"/>
        <v>0</v>
      </c>
      <c r="DS394" s="121">
        <f t="shared" si="323"/>
        <v>0</v>
      </c>
      <c r="DT394" s="121">
        <f t="shared" si="324"/>
        <v>0</v>
      </c>
      <c r="DU394" s="121">
        <f t="shared" si="325"/>
        <v>0</v>
      </c>
      <c r="DV394" s="122">
        <f t="shared" si="326"/>
        <v>3</v>
      </c>
      <c r="DW394" s="157"/>
      <c r="DX394" s="157">
        <f t="shared" si="327"/>
        <v>490</v>
      </c>
      <c r="DY394" s="157">
        <f t="shared" si="288"/>
        <v>194</v>
      </c>
      <c r="DZ394" s="238" t="e">
        <f>#REF!</f>
        <v>#REF!</v>
      </c>
      <c r="EN394" s="50"/>
      <c r="EO394" s="50"/>
      <c r="EP394" s="55"/>
      <c r="EQ394" s="50"/>
      <c r="ER394" s="50"/>
      <c r="ES394" s="50">
        <f t="shared" si="289"/>
        <v>0</v>
      </c>
      <c r="ET394" s="50">
        <f t="shared" si="290"/>
        <v>0</v>
      </c>
      <c r="EU394" s="50">
        <f t="shared" si="291"/>
        <v>0</v>
      </c>
      <c r="EV394" s="56"/>
      <c r="EW394" s="56"/>
      <c r="EX394" s="56">
        <f t="shared" si="334"/>
        <v>19.385184054066208</v>
      </c>
      <c r="EY394" s="56">
        <f t="shared" si="335"/>
        <v>7.937500260436896</v>
      </c>
      <c r="EZ394" s="56"/>
      <c r="FA394" s="56"/>
      <c r="FB394" s="56"/>
      <c r="FC394" s="56"/>
      <c r="FD394" s="54"/>
    </row>
    <row r="395" spans="1:160" ht="18" customHeight="1">
      <c r="A395" s="66"/>
      <c r="B395">
        <v>490</v>
      </c>
      <c r="C395" s="57" t="s">
        <v>391</v>
      </c>
      <c r="D395">
        <v>105</v>
      </c>
      <c r="E395" s="171">
        <v>2009</v>
      </c>
      <c r="F395">
        <v>194</v>
      </c>
      <c r="G395" s="144">
        <v>1.3892940600000003</v>
      </c>
      <c r="H395" s="144">
        <v>2.2831774350000003</v>
      </c>
      <c r="I395" s="144"/>
      <c r="J395" s="144">
        <v>13.5265515</v>
      </c>
      <c r="K395" s="144"/>
      <c r="L395" s="144">
        <v>42.758000670000001</v>
      </c>
      <c r="M395" s="144"/>
      <c r="N395" s="83"/>
      <c r="O395" s="83"/>
      <c r="P395" s="83"/>
      <c r="Q395" s="230">
        <f t="shared" si="287"/>
        <v>59.957023665000001</v>
      </c>
      <c r="R395" s="52">
        <f t="shared" si="292"/>
        <v>0.75766064804611244</v>
      </c>
      <c r="S395" s="52">
        <f t="shared" si="293"/>
        <v>1.3545392082536591</v>
      </c>
      <c r="T395" s="52">
        <f t="shared" si="294"/>
        <v>1.2915560743638856</v>
      </c>
      <c r="U395" s="52">
        <f t="shared" si="295"/>
        <v>7.5142084092142361E-2</v>
      </c>
      <c r="V395" s="52">
        <f t="shared" si="296"/>
        <v>1.383814563173247</v>
      </c>
      <c r="W395" s="52">
        <f t="shared" si="297"/>
        <v>13.736074321312795</v>
      </c>
      <c r="X395" s="52">
        <f t="shared" si="298"/>
        <v>98.818410999027691</v>
      </c>
      <c r="Y395" s="52">
        <f t="shared" si="299"/>
        <v>1.0318752388590569</v>
      </c>
      <c r="Z395" s="52">
        <f t="shared" si="300"/>
        <v>1.0245120823793981</v>
      </c>
      <c r="AA395" s="52">
        <f t="shared" si="301"/>
        <v>1.0297682850189891</v>
      </c>
      <c r="AB395" s="52">
        <f t="shared" si="302"/>
        <v>1.037810418528553</v>
      </c>
      <c r="AC395" s="52">
        <f t="shared" si="303"/>
        <v>0.59574115161258312</v>
      </c>
      <c r="AD395" s="52">
        <f t="shared" si="304"/>
        <v>0.60120029643903106</v>
      </c>
      <c r="AE395" s="52">
        <f t="shared" si="305"/>
        <v>0.57222107238751641</v>
      </c>
      <c r="AF395" s="52">
        <f t="shared" si="306"/>
        <v>0.36963799855841295</v>
      </c>
      <c r="AG395" s="52">
        <f t="shared" si="307"/>
        <v>0.36</v>
      </c>
      <c r="AH395" s="52">
        <f t="shared" si="308"/>
        <v>0.36481899927920647</v>
      </c>
      <c r="AI395" s="64" t="s">
        <v>152</v>
      </c>
      <c r="AL395" s="45">
        <f t="shared" si="309"/>
        <v>194</v>
      </c>
      <c r="AM395" s="65"/>
      <c r="AN395" s="145" t="e">
        <f>#REF!</f>
        <v>#REF!</v>
      </c>
      <c r="AO395" s="149"/>
      <c r="AP395" s="183"/>
      <c r="AQ395" s="149"/>
      <c r="AR395" s="147">
        <f t="shared" si="310"/>
        <v>1</v>
      </c>
      <c r="AS395">
        <v>7</v>
      </c>
      <c r="AT395">
        <v>1</v>
      </c>
      <c r="AU395">
        <v>3</v>
      </c>
      <c r="AV395">
        <v>7</v>
      </c>
      <c r="AW395">
        <v>4</v>
      </c>
      <c r="AX395">
        <v>9</v>
      </c>
      <c r="AY395" s="229"/>
      <c r="AZ395" s="229"/>
      <c r="BA395" s="229"/>
      <c r="BC395">
        <v>30</v>
      </c>
      <c r="BD395">
        <v>3</v>
      </c>
      <c r="BE395">
        <v>0</v>
      </c>
      <c r="BF395" s="57">
        <v>2</v>
      </c>
      <c r="BG395" s="57">
        <v>2</v>
      </c>
      <c r="BH395" s="57">
        <v>3</v>
      </c>
      <c r="BI395" s="57">
        <v>11.3</v>
      </c>
      <c r="BJ395" s="189">
        <f t="shared" si="336"/>
        <v>105</v>
      </c>
      <c r="BK395" s="173">
        <f t="shared" si="337"/>
        <v>194</v>
      </c>
      <c r="BL395" s="173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104"/>
      <c r="CB395" s="103"/>
      <c r="CC395" s="103"/>
      <c r="CD395" s="103"/>
      <c r="CE395" s="103"/>
      <c r="CF395" s="103"/>
      <c r="CG395" s="103"/>
      <c r="CH395" s="103"/>
      <c r="CI395" s="103"/>
      <c r="CJ395" s="103"/>
      <c r="CK395" s="103"/>
      <c r="CL395" s="103"/>
      <c r="CP395" s="93"/>
      <c r="CQ395" s="93"/>
      <c r="CV395" s="93"/>
      <c r="DA395" s="93"/>
      <c r="DF395" s="131"/>
      <c r="DG395" s="254">
        <f t="shared" si="311"/>
        <v>490</v>
      </c>
      <c r="DH395" s="254" t="str">
        <f t="shared" si="312"/>
        <v>Thin</v>
      </c>
      <c r="DI395" s="254">
        <f t="shared" si="313"/>
        <v>105</v>
      </c>
      <c r="DJ395" s="254">
        <f t="shared" si="314"/>
        <v>194</v>
      </c>
      <c r="DK395" s="121">
        <f t="shared" si="315"/>
        <v>94.817744577756145</v>
      </c>
      <c r="DL395" s="121">
        <f t="shared" si="316"/>
        <v>18.941516201152812</v>
      </c>
      <c r="DM395" s="121">
        <f t="shared" si="317"/>
        <v>122.69782706456914</v>
      </c>
      <c r="DN395" s="121">
        <f t="shared" si="318"/>
        <v>0.8550164033943618</v>
      </c>
      <c r="DO395" s="121">
        <f t="shared" si="319"/>
        <v>1.5776860522864264</v>
      </c>
      <c r="DP395" s="121">
        <f t="shared" si="320"/>
        <v>0</v>
      </c>
      <c r="DQ395" s="121">
        <f t="shared" si="321"/>
        <v>0</v>
      </c>
      <c r="DR395" s="121">
        <f t="shared" si="322"/>
        <v>0</v>
      </c>
      <c r="DS395" s="121">
        <f t="shared" si="323"/>
        <v>0</v>
      </c>
      <c r="DT395" s="121">
        <f t="shared" si="324"/>
        <v>0</v>
      </c>
      <c r="DU395" s="121">
        <f t="shared" si="325"/>
        <v>0</v>
      </c>
      <c r="DV395" s="122">
        <f t="shared" si="326"/>
        <v>6</v>
      </c>
      <c r="DW395" s="157"/>
      <c r="DX395" s="157">
        <f t="shared" si="327"/>
        <v>490</v>
      </c>
      <c r="DY395" s="157">
        <f t="shared" si="288"/>
        <v>254</v>
      </c>
      <c r="DZ395" s="238" t="e">
        <f>#REF!</f>
        <v>#REF!</v>
      </c>
      <c r="EN395" s="50">
        <f t="shared" si="328"/>
        <v>0.4359603658536586</v>
      </c>
      <c r="EO395" s="50">
        <f t="shared" si="329"/>
        <v>0.83460365853658536</v>
      </c>
      <c r="EP395" s="55">
        <f t="shared" si="330"/>
        <v>0</v>
      </c>
      <c r="EQ395" s="50">
        <f>4.656*AR395*(((BL395/2.54)^2)+((BM395/2.54)^2)+((BN395/2.54)^2)+((BO395)/2.54^2)+((BP395/2.54)^2)+((BQ395/2.54)^2)+((BR395/2.54)^2)+((BS395/2.54)^2)+((BT395/2.54)^2)+((BU395/2.54)^2)+((BV395/2.54)^2)+((BW395/2.54)^2)+((BX395/2.54)^2)+((BY395/2.54)^2)+((BZ395/2.54)^2))/(BI395*3.28)</f>
        <v>0</v>
      </c>
      <c r="ER395" s="50">
        <f>3.492*AR395*((CA395/2.54)^2 + (CB395/2.54)^2 + (CC395/2.54)^2 + (CD395/2.54)^2 + (CE395/2.54)^2 + (CF395/2.54)^2 + (CG395/2.54)^2 +(CH395/2.54)^2 +(CI395/2.54)^2 + (CJ395/2.54)^2 +(CK395/2.54)^2 + (CL395/2.54)^2 +(CM395/2.54)^2 + (CN395/2.54)^2 + (CO395/2.54)^2)/(BI395*3.28)</f>
        <v>0</v>
      </c>
      <c r="ES395" s="50">
        <f t="shared" si="289"/>
        <v>0</v>
      </c>
      <c r="ET395" s="50">
        <f t="shared" si="290"/>
        <v>0</v>
      </c>
      <c r="EU395" s="50">
        <f t="shared" si="291"/>
        <v>0</v>
      </c>
      <c r="EV395" s="56">
        <f t="shared" si="331"/>
        <v>1.2705640243902439</v>
      </c>
      <c r="EW395" s="56">
        <f t="shared" si="332"/>
        <v>0</v>
      </c>
      <c r="EX395" s="56">
        <f t="shared" si="334"/>
        <v>42.667985059990265</v>
      </c>
      <c r="EY395" s="56">
        <f t="shared" si="335"/>
        <v>8.5236822905187655</v>
      </c>
      <c r="EZ395" s="56">
        <f t="shared" si="333"/>
        <v>1.2705640243902439</v>
      </c>
      <c r="FA395" s="56"/>
      <c r="FB395" s="56"/>
      <c r="FC395" s="56"/>
      <c r="FD395" s="54"/>
    </row>
    <row r="396" spans="1:160" ht="18" customHeight="1">
      <c r="A396" s="66"/>
      <c r="B396">
        <v>490</v>
      </c>
      <c r="C396" s="57" t="s">
        <v>391</v>
      </c>
      <c r="D396">
        <v>105</v>
      </c>
      <c r="E396" s="171">
        <v>2009</v>
      </c>
      <c r="F396">
        <v>254</v>
      </c>
      <c r="G396" s="144">
        <v>1.3892940600000003</v>
      </c>
      <c r="H396" s="144">
        <v>2.2831774350000003</v>
      </c>
      <c r="I396" s="144"/>
      <c r="J396" s="144">
        <v>13.5265515</v>
      </c>
      <c r="K396" s="144"/>
      <c r="L396" s="144">
        <v>42.758000670000001</v>
      </c>
      <c r="M396" s="144"/>
      <c r="N396" s="83"/>
      <c r="O396" s="83"/>
      <c r="P396" s="83"/>
      <c r="Q396" s="230">
        <f t="shared" si="287"/>
        <v>59.957023665000001</v>
      </c>
      <c r="R396" s="52">
        <f t="shared" si="292"/>
        <v>0.75766064804611244</v>
      </c>
      <c r="S396" s="52">
        <f t="shared" si="293"/>
        <v>1.3545392082536591</v>
      </c>
      <c r="T396" s="52">
        <f t="shared" si="294"/>
        <v>1.2915560743638856</v>
      </c>
      <c r="U396" s="52">
        <f t="shared" si="295"/>
        <v>7.5142084092142361E-2</v>
      </c>
      <c r="V396" s="52">
        <f t="shared" si="296"/>
        <v>1.383814563173247</v>
      </c>
      <c r="W396" s="52">
        <f t="shared" si="297"/>
        <v>13.736074321312795</v>
      </c>
      <c r="X396" s="52">
        <f t="shared" si="298"/>
        <v>98.818410999027691</v>
      </c>
      <c r="Y396" s="52">
        <f t="shared" si="299"/>
        <v>1.0318752388590569</v>
      </c>
      <c r="Z396" s="52">
        <f t="shared" si="300"/>
        <v>1.0245120823793981</v>
      </c>
      <c r="AA396" s="52">
        <f t="shared" si="301"/>
        <v>1.0297682850189891</v>
      </c>
      <c r="AB396" s="52">
        <f t="shared" si="302"/>
        <v>1.037810418528553</v>
      </c>
      <c r="AC396" s="52">
        <f t="shared" si="303"/>
        <v>0.59574115161258312</v>
      </c>
      <c r="AD396" s="52">
        <f t="shared" si="304"/>
        <v>0.60120029643903106</v>
      </c>
      <c r="AE396" s="52">
        <f t="shared" si="305"/>
        <v>0.57222107238751641</v>
      </c>
      <c r="AF396" s="52">
        <f t="shared" si="306"/>
        <v>0.36963799855841295</v>
      </c>
      <c r="AG396" s="52">
        <f t="shared" si="307"/>
        <v>0.36</v>
      </c>
      <c r="AH396" s="52">
        <f t="shared" si="308"/>
        <v>0.36481899927920647</v>
      </c>
      <c r="AI396" s="64" t="s">
        <v>152</v>
      </c>
      <c r="AL396" s="45">
        <f t="shared" si="309"/>
        <v>254</v>
      </c>
      <c r="AM396" s="65"/>
      <c r="AN396" s="145" t="e">
        <f>#REF!</f>
        <v>#REF!</v>
      </c>
      <c r="AO396" s="149"/>
      <c r="AP396" s="183"/>
      <c r="AQ396" s="149"/>
      <c r="AR396" s="147">
        <f t="shared" si="310"/>
        <v>1</v>
      </c>
      <c r="AS396">
        <v>0</v>
      </c>
      <c r="AT396">
        <v>3</v>
      </c>
      <c r="AU396">
        <v>3</v>
      </c>
      <c r="AV396">
        <v>2</v>
      </c>
      <c r="AW396">
        <v>5</v>
      </c>
      <c r="AX396">
        <v>12</v>
      </c>
      <c r="AY396" s="229"/>
      <c r="AZ396" s="229"/>
      <c r="BA396" s="229"/>
      <c r="BC396">
        <v>6</v>
      </c>
      <c r="BD396">
        <v>0</v>
      </c>
      <c r="BE396">
        <v>0</v>
      </c>
      <c r="BF396" s="57">
        <v>2</v>
      </c>
      <c r="BG396" s="57">
        <v>2</v>
      </c>
      <c r="BH396" s="57">
        <v>3</v>
      </c>
      <c r="BI396" s="57">
        <v>11.3</v>
      </c>
      <c r="BJ396" s="189">
        <f t="shared" si="336"/>
        <v>105</v>
      </c>
      <c r="BK396" s="173">
        <f t="shared" si="337"/>
        <v>254</v>
      </c>
      <c r="BL396" s="173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104"/>
      <c r="CB396" s="103"/>
      <c r="CC396" s="103"/>
      <c r="CD396" s="103"/>
      <c r="CE396" s="103"/>
      <c r="CF396" s="103"/>
      <c r="CG396" s="103"/>
      <c r="CH396" s="103"/>
      <c r="CI396" s="103"/>
      <c r="CJ396" s="103"/>
      <c r="CK396" s="103"/>
      <c r="CL396" s="103"/>
      <c r="CP396" s="93"/>
      <c r="CQ396" s="93"/>
      <c r="CV396" s="93"/>
      <c r="DA396" s="93"/>
      <c r="DF396" s="131"/>
      <c r="DG396" s="254">
        <f t="shared" si="311"/>
        <v>490</v>
      </c>
      <c r="DH396" s="254" t="str">
        <f t="shared" si="312"/>
        <v>Thin</v>
      </c>
      <c r="DI396" s="254">
        <f t="shared" si="313"/>
        <v>105</v>
      </c>
      <c r="DJ396" s="254">
        <f t="shared" si="314"/>
        <v>254</v>
      </c>
      <c r="DK396" s="121">
        <f t="shared" si="315"/>
        <v>13.545392082536591</v>
      </c>
      <c r="DL396" s="121">
        <f t="shared" si="316"/>
        <v>30.306425921844497</v>
      </c>
      <c r="DM396" s="121">
        <f t="shared" si="317"/>
        <v>64.577803718194275</v>
      </c>
      <c r="DN396" s="121">
        <f t="shared" si="318"/>
        <v>0.17100328067887235</v>
      </c>
      <c r="DO396" s="121">
        <f t="shared" si="319"/>
        <v>0</v>
      </c>
      <c r="DP396" s="121">
        <f t="shared" si="320"/>
        <v>0</v>
      </c>
      <c r="DQ396" s="121">
        <f t="shared" si="321"/>
        <v>0</v>
      </c>
      <c r="DR396" s="121">
        <f t="shared" si="322"/>
        <v>0</v>
      </c>
      <c r="DS396" s="121">
        <f t="shared" si="323"/>
        <v>0</v>
      </c>
      <c r="DT396" s="121">
        <f t="shared" si="324"/>
        <v>0</v>
      </c>
      <c r="DU396" s="121">
        <f t="shared" si="325"/>
        <v>0</v>
      </c>
      <c r="DV396" s="122">
        <f t="shared" si="326"/>
        <v>7.5</v>
      </c>
      <c r="DW396" s="157"/>
      <c r="DX396" s="157">
        <f t="shared" si="327"/>
        <v>490</v>
      </c>
      <c r="DY396" s="157">
        <f t="shared" si="288"/>
        <v>110</v>
      </c>
      <c r="DZ396" s="238" t="e">
        <f>#REF!</f>
        <v>#REF!</v>
      </c>
      <c r="EN396" s="50">
        <f t="shared" si="328"/>
        <v>8.7192073170731701E-2</v>
      </c>
      <c r="EO396" s="50">
        <f t="shared" si="329"/>
        <v>0</v>
      </c>
      <c r="EP396" s="55">
        <f t="shared" si="330"/>
        <v>0</v>
      </c>
      <c r="EQ396" s="50">
        <f>4.656*AR396*(((BL396/2.54)^2)+((BM396/2.54)^2)+((BN396/2.54)^2)+((BO396)/2.54^2)+((BP396/2.54)^2)+((BQ396/2.54)^2)+((BR396/2.54)^2)+((BS396/2.54)^2)+((BT396/2.54)^2)+((BU396/2.54)^2)+((BV396/2.54)^2)+((BW396/2.54)^2)+((BX396/2.54)^2)+((BY396/2.54)^2)+((BZ396/2.54)^2))/(BI396*3.28)</f>
        <v>0</v>
      </c>
      <c r="ER396" s="50">
        <f>3.492*AR396*((CA396/2.54)^2 + (CB396/2.54)^2 + (CC396/2.54)^2 + (CD396/2.54)^2 + (CE396/2.54)^2 + (CF396/2.54)^2 + (CG396/2.54)^2 +(CH396/2.54)^2 +(CI396/2.54)^2 + (CJ396/2.54)^2 +(CK396/2.54)^2 + (CL396/2.54)^2 +(CM396/2.54)^2 + (CN396/2.54)^2 + (CO396/2.54)^2)/(BI396*3.28)</f>
        <v>0</v>
      </c>
      <c r="ES396" s="50">
        <f t="shared" si="289"/>
        <v>0</v>
      </c>
      <c r="ET396" s="50">
        <f t="shared" si="290"/>
        <v>0</v>
      </c>
      <c r="EU396" s="50">
        <f t="shared" si="291"/>
        <v>0</v>
      </c>
      <c r="EV396" s="56">
        <f t="shared" si="331"/>
        <v>8.7192073170731701E-2</v>
      </c>
      <c r="EW396" s="56">
        <f t="shared" si="332"/>
        <v>0</v>
      </c>
      <c r="EX396" s="56">
        <f t="shared" si="334"/>
        <v>6.0954264371414659</v>
      </c>
      <c r="EY396" s="56">
        <f t="shared" si="335"/>
        <v>13.637891664830024</v>
      </c>
      <c r="EZ396" s="56">
        <f t="shared" si="333"/>
        <v>8.7192073170731701E-2</v>
      </c>
      <c r="FA396" s="56"/>
      <c r="FB396" s="56"/>
      <c r="FC396" s="56"/>
      <c r="FD396" s="54"/>
    </row>
    <row r="397" spans="1:160" ht="18" customHeight="1">
      <c r="A397" s="66"/>
      <c r="B397">
        <v>490</v>
      </c>
      <c r="C397" s="57" t="s">
        <v>391</v>
      </c>
      <c r="D397">
        <v>110</v>
      </c>
      <c r="E397" s="171">
        <v>2009</v>
      </c>
      <c r="F397">
        <v>110</v>
      </c>
      <c r="G397" s="144">
        <v>12.668501999999998</v>
      </c>
      <c r="H397" s="144">
        <v>5.99751075</v>
      </c>
      <c r="I397" s="144"/>
      <c r="J397" s="144">
        <v>16.331293440000003</v>
      </c>
      <c r="K397" s="144"/>
      <c r="L397" s="144">
        <v>16.944160695000001</v>
      </c>
      <c r="M397" s="144"/>
      <c r="N397" s="83"/>
      <c r="O397" s="83"/>
      <c r="P397" s="83"/>
      <c r="Q397" s="230">
        <f t="shared" si="287"/>
        <v>51.941466885000004</v>
      </c>
      <c r="R397" s="52">
        <f t="shared" si="292"/>
        <v>0.78086394735519016</v>
      </c>
      <c r="S397" s="52">
        <f t="shared" si="293"/>
        <v>1.4328522971053745</v>
      </c>
      <c r="T397" s="52">
        <f t="shared" si="294"/>
        <v>1.3718391740831366</v>
      </c>
      <c r="U397" s="52">
        <f t="shared" si="295"/>
        <v>8.72070284812866E-2</v>
      </c>
      <c r="V397" s="52">
        <f t="shared" si="296"/>
        <v>1.3699372332820863</v>
      </c>
      <c r="W397" s="52">
        <f t="shared" si="297"/>
        <v>13.893386597846561</v>
      </c>
      <c r="X397" s="52">
        <f t="shared" si="298"/>
        <v>126.21882888508934</v>
      </c>
      <c r="Y397" s="52">
        <f t="shared" si="299"/>
        <v>1.0319895053624264</v>
      </c>
      <c r="Z397" s="52">
        <f t="shared" si="300"/>
        <v>1.0262883451005178</v>
      </c>
      <c r="AA397" s="52">
        <f t="shared" si="301"/>
        <v>1.0275610041918823</v>
      </c>
      <c r="AB397" s="52">
        <f t="shared" si="302"/>
        <v>1.031848174401053</v>
      </c>
      <c r="AC397" s="52">
        <f t="shared" si="303"/>
        <v>0.57862818960508455</v>
      </c>
      <c r="AD397" s="52">
        <f t="shared" si="304"/>
        <v>0.57855601392783029</v>
      </c>
      <c r="AE397" s="52">
        <f t="shared" si="305"/>
        <v>0.55849413178062179</v>
      </c>
      <c r="AF397" s="52">
        <f t="shared" si="306"/>
        <v>0.37476439610471346</v>
      </c>
      <c r="AG397" s="52">
        <f t="shared" si="307"/>
        <v>0.36</v>
      </c>
      <c r="AH397" s="52">
        <f t="shared" si="308"/>
        <v>0.36738219805235672</v>
      </c>
      <c r="AI397" s="64" t="s">
        <v>152</v>
      </c>
      <c r="AL397" s="45">
        <f t="shared" si="309"/>
        <v>110</v>
      </c>
      <c r="AM397" s="65"/>
      <c r="AN397" s="145" t="e">
        <f>#REF!</f>
        <v>#REF!</v>
      </c>
      <c r="AO397" s="149"/>
      <c r="AP397" s="183"/>
      <c r="AQ397" s="149"/>
      <c r="AR397" s="147">
        <f t="shared" si="310"/>
        <v>1</v>
      </c>
      <c r="AS397">
        <v>0</v>
      </c>
      <c r="AT397">
        <v>2</v>
      </c>
      <c r="AU397">
        <v>2</v>
      </c>
      <c r="AV397">
        <v>0</v>
      </c>
      <c r="AW397">
        <v>1</v>
      </c>
      <c r="AX397">
        <v>1</v>
      </c>
      <c r="AY397" s="229"/>
      <c r="AZ397" s="229"/>
      <c r="BA397" s="229"/>
      <c r="BC397">
        <v>22</v>
      </c>
      <c r="BD397">
        <v>5</v>
      </c>
      <c r="BE397">
        <v>0</v>
      </c>
      <c r="BF397" s="57">
        <v>2</v>
      </c>
      <c r="BG397" s="57">
        <v>2</v>
      </c>
      <c r="BH397" s="57">
        <v>3</v>
      </c>
      <c r="BI397" s="57">
        <v>11.3</v>
      </c>
      <c r="BJ397" s="189">
        <f t="shared" si="336"/>
        <v>110</v>
      </c>
      <c r="BK397" s="173">
        <f t="shared" si="337"/>
        <v>110</v>
      </c>
      <c r="BL397" s="173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104"/>
      <c r="CB397" s="103"/>
      <c r="CC397" s="103"/>
      <c r="CD397" s="103"/>
      <c r="CE397" s="103"/>
      <c r="CF397" s="103"/>
      <c r="CG397" s="103"/>
      <c r="CH397" s="103"/>
      <c r="CI397" s="103"/>
      <c r="CJ397" s="103"/>
      <c r="CK397" s="103"/>
      <c r="CL397" s="103"/>
      <c r="CP397" s="93"/>
      <c r="CQ397" s="93"/>
      <c r="CV397" s="93"/>
      <c r="DA397" s="93"/>
      <c r="DF397" s="131"/>
      <c r="DG397" s="254">
        <f t="shared" si="311"/>
        <v>490</v>
      </c>
      <c r="DH397" s="254" t="str">
        <f t="shared" si="312"/>
        <v>Thin</v>
      </c>
      <c r="DI397" s="254">
        <f t="shared" si="313"/>
        <v>110</v>
      </c>
      <c r="DJ397" s="254">
        <f t="shared" si="314"/>
        <v>110</v>
      </c>
      <c r="DK397" s="121">
        <f t="shared" si="315"/>
        <v>0</v>
      </c>
      <c r="DL397" s="121">
        <f t="shared" si="316"/>
        <v>11.712959210327853</v>
      </c>
      <c r="DM397" s="121">
        <f t="shared" si="317"/>
        <v>20.577587611247047</v>
      </c>
      <c r="DN397" s="121">
        <f t="shared" si="318"/>
        <v>0.70686129485452276</v>
      </c>
      <c r="DO397" s="121">
        <f t="shared" si="319"/>
        <v>2.5094043532370836</v>
      </c>
      <c r="DP397" s="121">
        <f t="shared" si="320"/>
        <v>0</v>
      </c>
      <c r="DQ397" s="121">
        <f t="shared" si="321"/>
        <v>0</v>
      </c>
      <c r="DR397" s="121">
        <f t="shared" si="322"/>
        <v>0</v>
      </c>
      <c r="DS397" s="121">
        <f t="shared" si="323"/>
        <v>0</v>
      </c>
      <c r="DT397" s="121">
        <f t="shared" si="324"/>
        <v>0</v>
      </c>
      <c r="DU397" s="121">
        <f t="shared" si="325"/>
        <v>0</v>
      </c>
      <c r="DV397" s="122">
        <f t="shared" si="326"/>
        <v>1.5</v>
      </c>
      <c r="DW397" s="157"/>
      <c r="DX397" s="157">
        <f t="shared" si="327"/>
        <v>490</v>
      </c>
      <c r="DY397" s="157">
        <f t="shared" si="288"/>
        <v>154</v>
      </c>
      <c r="DZ397" s="238" t="e">
        <f>#REF!</f>
        <v>#REF!</v>
      </c>
      <c r="EN397" s="50">
        <f t="shared" si="328"/>
        <v>0.31970426829268295</v>
      </c>
      <c r="EO397" s="50">
        <f t="shared" si="329"/>
        <v>1.3910060975609757</v>
      </c>
      <c r="EP397" s="55">
        <f t="shared" si="330"/>
        <v>0</v>
      </c>
      <c r="EQ397" s="50">
        <f>4.656*AR397*(((BL397/2.54)^2)+((BM397/2.54)^2)+((BN397/2.54)^2)+((BO397)/2.54^2)+((BP397/2.54)^2)+((BQ397/2.54)^2)+((BR397/2.54)^2)+((BS397/2.54)^2)+((BT397/2.54)^2)+((BU397/2.54)^2)+((BV397/2.54)^2)+((BW397/2.54)^2)+((BX397/2.54)^2)+((BY397/2.54)^2)+((BZ397/2.54)^2))/(BI397*3.28)</f>
        <v>0</v>
      </c>
      <c r="ER397" s="50">
        <f>3.492*AR397*((CA397/2.54)^2 + (CB397/2.54)^2 + (CC397/2.54)^2 + (CD397/2.54)^2 + (CE397/2.54)^2 + (CF397/2.54)^2 + (CG397/2.54)^2 +(CH397/2.54)^2 +(CI397/2.54)^2 + (CJ397/2.54)^2 +(CK397/2.54)^2 + (CL397/2.54)^2 +(CM397/2.54)^2 + (CN397/2.54)^2 + (CO397/2.54)^2)/(BI397*3.28)</f>
        <v>0</v>
      </c>
      <c r="ES397" s="50">
        <f t="shared" si="289"/>
        <v>0</v>
      </c>
      <c r="ET397" s="50">
        <f t="shared" si="290"/>
        <v>0</v>
      </c>
      <c r="EU397" s="50">
        <f t="shared" si="291"/>
        <v>0</v>
      </c>
      <c r="EV397" s="56">
        <f t="shared" si="331"/>
        <v>1.7107103658536587</v>
      </c>
      <c r="EW397" s="56">
        <f t="shared" si="332"/>
        <v>0</v>
      </c>
      <c r="EX397" s="56">
        <f t="shared" si="334"/>
        <v>0</v>
      </c>
      <c r="EY397" s="56">
        <f t="shared" si="335"/>
        <v>5.2708316446475338</v>
      </c>
      <c r="EZ397" s="56">
        <f t="shared" si="333"/>
        <v>1.7107103658536587</v>
      </c>
      <c r="FA397" s="56"/>
      <c r="FB397" s="56"/>
      <c r="FC397" s="56"/>
      <c r="FD397" s="54"/>
    </row>
    <row r="398" spans="1:160" ht="18" customHeight="1">
      <c r="A398" s="66"/>
      <c r="B398">
        <v>490</v>
      </c>
      <c r="C398" s="57" t="s">
        <v>391</v>
      </c>
      <c r="D398">
        <v>110</v>
      </c>
      <c r="E398" s="171">
        <v>2009</v>
      </c>
      <c r="F398">
        <v>154</v>
      </c>
      <c r="G398" s="144">
        <v>12.668501999999998</v>
      </c>
      <c r="H398" s="144">
        <v>5.99751075</v>
      </c>
      <c r="I398" s="144"/>
      <c r="J398" s="144">
        <v>16.331293440000003</v>
      </c>
      <c r="K398" s="144"/>
      <c r="L398" s="144">
        <v>16.944160695000001</v>
      </c>
      <c r="M398" s="144"/>
      <c r="N398" s="83"/>
      <c r="O398" s="83"/>
      <c r="P398" s="83"/>
      <c r="Q398" s="230">
        <f t="shared" si="287"/>
        <v>51.941466885000004</v>
      </c>
      <c r="R398" s="52">
        <f t="shared" si="292"/>
        <v>0.78086394735519016</v>
      </c>
      <c r="S398" s="52">
        <f t="shared" si="293"/>
        <v>1.4328522971053745</v>
      </c>
      <c r="T398" s="52">
        <f t="shared" si="294"/>
        <v>1.3718391740831366</v>
      </c>
      <c r="U398" s="52">
        <f t="shared" si="295"/>
        <v>8.72070284812866E-2</v>
      </c>
      <c r="V398" s="52">
        <f t="shared" si="296"/>
        <v>1.3699372332820863</v>
      </c>
      <c r="W398" s="52">
        <f t="shared" si="297"/>
        <v>13.893386597846561</v>
      </c>
      <c r="X398" s="52">
        <f t="shared" si="298"/>
        <v>126.21882888508934</v>
      </c>
      <c r="Y398" s="52">
        <f t="shared" si="299"/>
        <v>1.0319895053624264</v>
      </c>
      <c r="Z398" s="52">
        <f t="shared" si="300"/>
        <v>1.0262883451005178</v>
      </c>
      <c r="AA398" s="52">
        <f t="shared" si="301"/>
        <v>1.0275610041918823</v>
      </c>
      <c r="AB398" s="52">
        <f t="shared" si="302"/>
        <v>1.031848174401053</v>
      </c>
      <c r="AC398" s="52">
        <f t="shared" si="303"/>
        <v>0.57862818960508455</v>
      </c>
      <c r="AD398" s="52">
        <f t="shared" si="304"/>
        <v>0.57855601392783029</v>
      </c>
      <c r="AE398" s="52">
        <f t="shared" si="305"/>
        <v>0.55849413178062179</v>
      </c>
      <c r="AF398" s="52">
        <f t="shared" si="306"/>
        <v>0.37476439610471346</v>
      </c>
      <c r="AG398" s="52">
        <f t="shared" si="307"/>
        <v>0.36</v>
      </c>
      <c r="AH398" s="52">
        <f t="shared" si="308"/>
        <v>0.36738219805235672</v>
      </c>
      <c r="AI398" s="64" t="s">
        <v>152</v>
      </c>
      <c r="AL398" s="45">
        <f t="shared" si="309"/>
        <v>154</v>
      </c>
      <c r="AM398" s="65"/>
      <c r="AN398" s="145" t="e">
        <f>#REF!</f>
        <v>#REF!</v>
      </c>
      <c r="AO398" s="149"/>
      <c r="AP398" s="183"/>
      <c r="AQ398" s="149"/>
      <c r="AR398" s="147">
        <f t="shared" si="310"/>
        <v>1</v>
      </c>
      <c r="AS398">
        <v>11</v>
      </c>
      <c r="AT398">
        <v>0</v>
      </c>
      <c r="AU398">
        <v>11</v>
      </c>
      <c r="AV398">
        <v>4</v>
      </c>
      <c r="AW398">
        <v>4</v>
      </c>
      <c r="AX398">
        <v>4</v>
      </c>
      <c r="AY398" s="229"/>
      <c r="AZ398" s="229"/>
      <c r="BA398" s="229"/>
      <c r="BC398">
        <v>44</v>
      </c>
      <c r="BD398">
        <v>7</v>
      </c>
      <c r="BE398">
        <v>1</v>
      </c>
      <c r="BF398" s="57">
        <v>2</v>
      </c>
      <c r="BG398" s="57">
        <v>2</v>
      </c>
      <c r="BH398" s="57">
        <v>3</v>
      </c>
      <c r="BI398" s="57">
        <v>11.3</v>
      </c>
      <c r="BJ398" s="189">
        <f t="shared" si="336"/>
        <v>110</v>
      </c>
      <c r="BK398" s="173">
        <f t="shared" si="337"/>
        <v>154</v>
      </c>
      <c r="BL398" s="173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104"/>
      <c r="CB398" s="103"/>
      <c r="CC398" s="103"/>
      <c r="CD398" s="103"/>
      <c r="CE398" s="103"/>
      <c r="CF398" s="103"/>
      <c r="CG398" s="103"/>
      <c r="CH398" s="103"/>
      <c r="CI398" s="103"/>
      <c r="CJ398" s="103"/>
      <c r="CK398" s="103"/>
      <c r="CL398" s="103"/>
      <c r="CP398" s="93"/>
      <c r="CQ398" s="93"/>
      <c r="CV398" s="93"/>
      <c r="DA398" s="93"/>
      <c r="DF398" s="131"/>
      <c r="DG398" s="254">
        <f t="shared" si="311"/>
        <v>490</v>
      </c>
      <c r="DH398" s="254" t="str">
        <f t="shared" si="312"/>
        <v>Thin</v>
      </c>
      <c r="DI398" s="254">
        <f t="shared" si="313"/>
        <v>110</v>
      </c>
      <c r="DJ398" s="254">
        <f t="shared" si="314"/>
        <v>154</v>
      </c>
      <c r="DK398" s="121">
        <f t="shared" si="315"/>
        <v>107.4639222829031</v>
      </c>
      <c r="DL398" s="121">
        <f t="shared" si="316"/>
        <v>15.617278947103802</v>
      </c>
      <c r="DM398" s="121">
        <f t="shared" si="317"/>
        <v>130.324721537898</v>
      </c>
      <c r="DN398" s="121">
        <f t="shared" si="318"/>
        <v>1.4137225897090455</v>
      </c>
      <c r="DO398" s="121">
        <f t="shared" si="319"/>
        <v>3.5131660945319174</v>
      </c>
      <c r="DP398" s="121">
        <f t="shared" si="320"/>
        <v>3.279655704904803</v>
      </c>
      <c r="DQ398" s="121">
        <f t="shared" si="321"/>
        <v>0</v>
      </c>
      <c r="DR398" s="121">
        <f t="shared" si="322"/>
        <v>0</v>
      </c>
      <c r="DS398" s="121">
        <f t="shared" si="323"/>
        <v>0</v>
      </c>
      <c r="DT398" s="121">
        <f t="shared" si="324"/>
        <v>0</v>
      </c>
      <c r="DU398" s="121">
        <f t="shared" si="325"/>
        <v>0</v>
      </c>
      <c r="DV398" s="122">
        <f t="shared" si="326"/>
        <v>7.5</v>
      </c>
      <c r="DW398" s="157"/>
      <c r="DX398" s="157">
        <f t="shared" si="327"/>
        <v>490</v>
      </c>
      <c r="DY398" s="157">
        <f t="shared" si="288"/>
        <v>291</v>
      </c>
      <c r="DZ398" s="238" t="e">
        <f>#REF!</f>
        <v>#REF!</v>
      </c>
      <c r="EN398" s="50"/>
      <c r="EO398" s="50"/>
      <c r="EP398" s="55"/>
      <c r="EQ398" s="50"/>
      <c r="ER398" s="50"/>
      <c r="ES398" s="50">
        <f t="shared" si="289"/>
        <v>0</v>
      </c>
      <c r="ET398" s="50">
        <f t="shared" si="290"/>
        <v>0</v>
      </c>
      <c r="EU398" s="50">
        <f t="shared" si="291"/>
        <v>0</v>
      </c>
      <c r="EV398" s="56"/>
      <c r="EW398" s="56"/>
      <c r="EX398" s="56">
        <f t="shared" si="334"/>
        <v>48.358765027306397</v>
      </c>
      <c r="EY398" s="56">
        <f t="shared" si="335"/>
        <v>7.0277755261967112</v>
      </c>
      <c r="EZ398" s="56"/>
      <c r="FA398" s="56"/>
      <c r="FB398" s="56"/>
      <c r="FC398" s="56"/>
      <c r="FD398" s="54"/>
    </row>
    <row r="399" spans="1:160" ht="18" customHeight="1">
      <c r="A399" s="66"/>
      <c r="B399">
        <v>490</v>
      </c>
      <c r="C399" s="57" t="s">
        <v>391</v>
      </c>
      <c r="D399">
        <v>115</v>
      </c>
      <c r="E399" s="171">
        <v>2009</v>
      </c>
      <c r="F399">
        <v>291</v>
      </c>
      <c r="G399" s="144">
        <v>1.6971708599999999</v>
      </c>
      <c r="H399" s="144"/>
      <c r="I399" s="144"/>
      <c r="J399" s="144">
        <v>67.645814774999991</v>
      </c>
      <c r="K399" s="144"/>
      <c r="L399" s="144">
        <v>18.377986934999999</v>
      </c>
      <c r="M399" s="144"/>
      <c r="N399" s="83"/>
      <c r="O399" s="83"/>
      <c r="P399" s="83"/>
      <c r="Q399" s="230">
        <f t="shared" si="287"/>
        <v>87.720972569999986</v>
      </c>
      <c r="R399" s="52">
        <f t="shared" si="292"/>
        <v>0.43575597358929286</v>
      </c>
      <c r="S399" s="52">
        <f t="shared" si="293"/>
        <v>1.3822284911614382</v>
      </c>
      <c r="T399" s="52">
        <f t="shared" si="294"/>
        <v>1.2186175815015818</v>
      </c>
      <c r="U399" s="52">
        <f t="shared" si="295"/>
        <v>0.10665580172898897</v>
      </c>
      <c r="V399" s="52">
        <f t="shared" si="296"/>
        <v>1.4384359123122978</v>
      </c>
      <c r="W399" s="52">
        <f t="shared" si="297"/>
        <v>13.541007166740309</v>
      </c>
      <c r="X399" s="52">
        <f t="shared" si="298"/>
        <v>149.72748320008452</v>
      </c>
      <c r="Y399" s="52">
        <f t="shared" si="299"/>
        <v>1.0377114756931154</v>
      </c>
      <c r="Z399" s="52">
        <f t="shared" si="300"/>
        <v>1.0354229513862307</v>
      </c>
      <c r="AA399" s="52">
        <f t="shared" si="301"/>
        <v>1.0298065262148519</v>
      </c>
      <c r="AB399" s="52">
        <f t="shared" si="302"/>
        <v>1.0317081029514401</v>
      </c>
      <c r="AC399" s="52">
        <f t="shared" si="303"/>
        <v>0.59093420781084716</v>
      </c>
      <c r="AD399" s="52">
        <f t="shared" si="304"/>
        <v>0.59322273211773169</v>
      </c>
      <c r="AE399" s="52">
        <f t="shared" si="305"/>
        <v>0.53563272257789563</v>
      </c>
      <c r="AF399" s="52">
        <f t="shared" si="306"/>
        <v>0.41111138418947879</v>
      </c>
      <c r="AG399" s="52">
        <f t="shared" si="307"/>
        <v>0.36000000000000004</v>
      </c>
      <c r="AH399" s="52">
        <f t="shared" si="308"/>
        <v>0.38555569209473939</v>
      </c>
      <c r="AI399" s="64" t="s">
        <v>152</v>
      </c>
      <c r="AL399" s="45">
        <f t="shared" si="309"/>
        <v>291</v>
      </c>
      <c r="AM399" s="65"/>
      <c r="AN399" s="145" t="e">
        <f>#REF!</f>
        <v>#REF!</v>
      </c>
      <c r="AO399" s="149"/>
      <c r="AP399" s="183"/>
      <c r="AQ399" s="149"/>
      <c r="AR399" s="147">
        <f t="shared" si="310"/>
        <v>1</v>
      </c>
      <c r="AS399">
        <v>10</v>
      </c>
      <c r="AT399">
        <v>3</v>
      </c>
      <c r="AU399">
        <v>3</v>
      </c>
      <c r="AV399">
        <v>9</v>
      </c>
      <c r="AW399">
        <v>5</v>
      </c>
      <c r="AX399">
        <v>5</v>
      </c>
      <c r="AY399" s="229"/>
      <c r="AZ399" s="229"/>
      <c r="BA399" s="229"/>
      <c r="BC399">
        <v>19</v>
      </c>
      <c r="BD399">
        <v>10</v>
      </c>
      <c r="BE399">
        <v>1</v>
      </c>
      <c r="BF399" s="57">
        <v>2</v>
      </c>
      <c r="BG399" s="57">
        <v>2</v>
      </c>
      <c r="BH399" s="57">
        <v>3</v>
      </c>
      <c r="BI399" s="57">
        <v>11.3</v>
      </c>
      <c r="BJ399" s="189">
        <f t="shared" si="336"/>
        <v>115</v>
      </c>
      <c r="BK399" s="173">
        <f t="shared" si="337"/>
        <v>291</v>
      </c>
      <c r="BL399" s="173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104"/>
      <c r="CB399" s="103"/>
      <c r="CC399" s="103"/>
      <c r="CD399" s="103"/>
      <c r="CE399" s="103"/>
      <c r="CF399" s="103"/>
      <c r="CG399" s="103"/>
      <c r="CH399" s="103"/>
      <c r="CI399" s="103"/>
      <c r="CJ399" s="103"/>
      <c r="CK399" s="103"/>
      <c r="CL399" s="103"/>
      <c r="CP399" s="93"/>
      <c r="CQ399" s="93"/>
      <c r="CV399" s="93"/>
      <c r="DA399" s="93"/>
      <c r="DF399" s="131"/>
      <c r="DG399" s="254">
        <f t="shared" si="311"/>
        <v>490</v>
      </c>
      <c r="DH399" s="254" t="str">
        <f t="shared" si="312"/>
        <v>Thin</v>
      </c>
      <c r="DI399" s="254">
        <f t="shared" si="313"/>
        <v>115</v>
      </c>
      <c r="DJ399" s="254">
        <f t="shared" si="314"/>
        <v>291</v>
      </c>
      <c r="DK399" s="121">
        <f t="shared" si="315"/>
        <v>131.31170666033663</v>
      </c>
      <c r="DL399" s="121">
        <f t="shared" si="316"/>
        <v>17.430238943571716</v>
      </c>
      <c r="DM399" s="121">
        <f t="shared" si="317"/>
        <v>164.51337350271356</v>
      </c>
      <c r="DN399" s="121">
        <f t="shared" si="318"/>
        <v>0.76672389821434206</v>
      </c>
      <c r="DO399" s="121">
        <f t="shared" si="319"/>
        <v>5.4514402119047976</v>
      </c>
      <c r="DP399" s="121">
        <f t="shared" si="320"/>
        <v>3.0723282451033618</v>
      </c>
      <c r="DQ399" s="121">
        <f t="shared" si="321"/>
        <v>0</v>
      </c>
      <c r="DR399" s="121">
        <f t="shared" si="322"/>
        <v>0</v>
      </c>
      <c r="DS399" s="121">
        <f t="shared" si="323"/>
        <v>0</v>
      </c>
      <c r="DT399" s="121">
        <f t="shared" si="324"/>
        <v>0</v>
      </c>
      <c r="DU399" s="121">
        <f t="shared" si="325"/>
        <v>0</v>
      </c>
      <c r="DV399" s="122">
        <f t="shared" si="326"/>
        <v>4</v>
      </c>
      <c r="DW399" s="157"/>
      <c r="DX399" s="157">
        <f t="shared" si="327"/>
        <v>490</v>
      </c>
      <c r="DY399" s="157">
        <f t="shared" si="288"/>
        <v>351</v>
      </c>
      <c r="DZ399" s="238" t="e">
        <f>#REF!</f>
        <v>#REF!</v>
      </c>
      <c r="EN399" s="50">
        <f t="shared" si="328"/>
        <v>0.27610823170731708</v>
      </c>
      <c r="EO399" s="50">
        <f t="shared" si="329"/>
        <v>2.7820121951219514</v>
      </c>
      <c r="EP399" s="55">
        <f t="shared" si="330"/>
        <v>1.475609756097561</v>
      </c>
      <c r="EQ399" s="50">
        <f>4.656*AR399*(((BL399/2.54)^2)+((BM399/2.54)^2)+((BN399/2.54)^2)+((BO399)/2.54^2)+((BP399/2.54)^2)+((BQ399/2.54)^2)+((BR399/2.54)^2)+((BS399/2.54)^2)+((BT399/2.54)^2)+((BU399/2.54)^2)+((BV399/2.54)^2)+((BW399/2.54)^2)+((BX399/2.54)^2)+((BY399/2.54)^2)+((BZ399/2.54)^2))/(BI399*3.28)</f>
        <v>0</v>
      </c>
      <c r="ER399" s="50">
        <f>3.492*AR399*((CA399/2.54)^2 + (CB399/2.54)^2 + (CC399/2.54)^2 + (CD399/2.54)^2 + (CE399/2.54)^2 + (CF399/2.54)^2 + (CG399/2.54)^2 +(CH399/2.54)^2 +(CI399/2.54)^2 + (CJ399/2.54)^2 +(CK399/2.54)^2 + (CL399/2.54)^2 +(CM399/2.54)^2 + (CN399/2.54)^2 + (CO399/2.54)^2)/(BI399*3.28)</f>
        <v>0</v>
      </c>
      <c r="ES399" s="50">
        <f t="shared" si="289"/>
        <v>0</v>
      </c>
      <c r="ET399" s="50">
        <f t="shared" si="290"/>
        <v>0</v>
      </c>
      <c r="EU399" s="50">
        <f t="shared" si="291"/>
        <v>0</v>
      </c>
      <c r="EV399" s="56">
        <f t="shared" si="331"/>
        <v>4.5337301829268295</v>
      </c>
      <c r="EW399" s="56">
        <f t="shared" si="332"/>
        <v>0</v>
      </c>
      <c r="EX399" s="56">
        <f t="shared" si="334"/>
        <v>59.090267997151486</v>
      </c>
      <c r="EY399" s="56">
        <f t="shared" si="335"/>
        <v>7.8436075246072727</v>
      </c>
      <c r="EZ399" s="56">
        <f t="shared" si="333"/>
        <v>4.5337301829268295</v>
      </c>
      <c r="FA399" s="56"/>
      <c r="FB399" s="56"/>
      <c r="FC399" s="56"/>
      <c r="FD399" s="54"/>
    </row>
    <row r="400" spans="1:160" ht="18" customHeight="1">
      <c r="A400" s="66"/>
      <c r="B400">
        <v>490</v>
      </c>
      <c r="C400" s="57" t="s">
        <v>391</v>
      </c>
      <c r="D400">
        <v>115</v>
      </c>
      <c r="E400" s="171">
        <v>2009</v>
      </c>
      <c r="F400">
        <v>351</v>
      </c>
      <c r="G400" s="144">
        <v>1.6971708599999999</v>
      </c>
      <c r="H400" s="144"/>
      <c r="I400" s="144"/>
      <c r="J400" s="144">
        <v>67.645814774999991</v>
      </c>
      <c r="K400" s="144"/>
      <c r="L400" s="144">
        <v>18.377986934999999</v>
      </c>
      <c r="M400" s="144"/>
      <c r="N400" s="83"/>
      <c r="O400" s="83"/>
      <c r="P400" s="83"/>
      <c r="Q400" s="230">
        <f t="shared" si="287"/>
        <v>87.720972569999986</v>
      </c>
      <c r="R400" s="52">
        <f t="shared" si="292"/>
        <v>0.43575597358929286</v>
      </c>
      <c r="S400" s="52">
        <f t="shared" si="293"/>
        <v>1.3822284911614382</v>
      </c>
      <c r="T400" s="52">
        <f t="shared" si="294"/>
        <v>1.2186175815015818</v>
      </c>
      <c r="U400" s="52">
        <f t="shared" si="295"/>
        <v>0.10665580172898897</v>
      </c>
      <c r="V400" s="52">
        <f t="shared" si="296"/>
        <v>1.4384359123122978</v>
      </c>
      <c r="W400" s="52">
        <f t="shared" si="297"/>
        <v>13.541007166740309</v>
      </c>
      <c r="X400" s="52">
        <f t="shared" si="298"/>
        <v>149.72748320008452</v>
      </c>
      <c r="Y400" s="52">
        <f t="shared" si="299"/>
        <v>1.0377114756931154</v>
      </c>
      <c r="Z400" s="52">
        <f t="shared" si="300"/>
        <v>1.0354229513862307</v>
      </c>
      <c r="AA400" s="52">
        <f t="shared" si="301"/>
        <v>1.0298065262148519</v>
      </c>
      <c r="AB400" s="52">
        <f t="shared" si="302"/>
        <v>1.0317081029514401</v>
      </c>
      <c r="AC400" s="52">
        <f t="shared" si="303"/>
        <v>0.59093420781084716</v>
      </c>
      <c r="AD400" s="52">
        <f t="shared" si="304"/>
        <v>0.59322273211773169</v>
      </c>
      <c r="AE400" s="52">
        <f t="shared" si="305"/>
        <v>0.53563272257789563</v>
      </c>
      <c r="AF400" s="52">
        <f t="shared" si="306"/>
        <v>0.41111138418947879</v>
      </c>
      <c r="AG400" s="52">
        <f t="shared" si="307"/>
        <v>0.36000000000000004</v>
      </c>
      <c r="AH400" s="52">
        <f t="shared" si="308"/>
        <v>0.38555569209473939</v>
      </c>
      <c r="AI400" s="64" t="s">
        <v>152</v>
      </c>
      <c r="AL400" s="45">
        <f t="shared" si="309"/>
        <v>351</v>
      </c>
      <c r="AM400" s="65"/>
      <c r="AN400" s="145" t="e">
        <f>#REF!</f>
        <v>#REF!</v>
      </c>
      <c r="AO400" s="149"/>
      <c r="AP400" s="183"/>
      <c r="AQ400" s="149"/>
      <c r="AR400" s="147">
        <f t="shared" si="310"/>
        <v>1</v>
      </c>
      <c r="AS400">
        <v>4</v>
      </c>
      <c r="AT400">
        <v>5</v>
      </c>
      <c r="AU400">
        <v>5</v>
      </c>
      <c r="AV400">
        <v>3</v>
      </c>
      <c r="AW400">
        <v>10</v>
      </c>
      <c r="AX400">
        <v>10</v>
      </c>
      <c r="AY400" s="229"/>
      <c r="AZ400" s="229"/>
      <c r="BA400" s="229"/>
      <c r="BC400">
        <v>28</v>
      </c>
      <c r="BD400">
        <v>3</v>
      </c>
      <c r="BE400">
        <v>1</v>
      </c>
      <c r="BF400" s="57">
        <v>2</v>
      </c>
      <c r="BG400" s="57">
        <v>2</v>
      </c>
      <c r="BH400" s="57">
        <v>3</v>
      </c>
      <c r="BI400" s="57">
        <v>11.3</v>
      </c>
      <c r="BJ400" s="189">
        <f t="shared" si="336"/>
        <v>115</v>
      </c>
      <c r="BK400" s="173">
        <f t="shared" si="337"/>
        <v>351</v>
      </c>
      <c r="BL400" s="173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104"/>
      <c r="CB400" s="103"/>
      <c r="CC400" s="103"/>
      <c r="CD400" s="103"/>
      <c r="CE400" s="103"/>
      <c r="CF400" s="103"/>
      <c r="CG400" s="103"/>
      <c r="CH400" s="103"/>
      <c r="CI400" s="103"/>
      <c r="CJ400" s="103"/>
      <c r="CK400" s="103"/>
      <c r="CL400" s="103"/>
      <c r="CP400" s="93"/>
      <c r="CQ400" s="93"/>
      <c r="CV400" s="93"/>
      <c r="DA400" s="93"/>
      <c r="DF400" s="131"/>
      <c r="DG400" s="254">
        <f t="shared" si="311"/>
        <v>490</v>
      </c>
      <c r="DH400" s="254" t="str">
        <f t="shared" si="312"/>
        <v>Thin</v>
      </c>
      <c r="DI400" s="254">
        <f t="shared" si="313"/>
        <v>115</v>
      </c>
      <c r="DJ400" s="254">
        <f t="shared" si="314"/>
        <v>351</v>
      </c>
      <c r="DK400" s="121">
        <f t="shared" si="315"/>
        <v>48.377997190650333</v>
      </c>
      <c r="DL400" s="121">
        <f t="shared" si="316"/>
        <v>32.681698019196965</v>
      </c>
      <c r="DM400" s="121">
        <f t="shared" si="317"/>
        <v>134.047933965174</v>
      </c>
      <c r="DN400" s="121">
        <f t="shared" si="318"/>
        <v>1.129908902631662</v>
      </c>
      <c r="DO400" s="121">
        <f t="shared" si="319"/>
        <v>1.6354320635714392</v>
      </c>
      <c r="DP400" s="121">
        <f t="shared" si="320"/>
        <v>3.0723282451033618</v>
      </c>
      <c r="DQ400" s="121">
        <f t="shared" si="321"/>
        <v>0</v>
      </c>
      <c r="DR400" s="121">
        <f t="shared" si="322"/>
        <v>0</v>
      </c>
      <c r="DS400" s="121">
        <f t="shared" si="323"/>
        <v>0</v>
      </c>
      <c r="DT400" s="121">
        <f t="shared" si="324"/>
        <v>0</v>
      </c>
      <c r="DU400" s="121">
        <f t="shared" si="325"/>
        <v>0</v>
      </c>
      <c r="DV400" s="122">
        <f t="shared" si="326"/>
        <v>7.5</v>
      </c>
      <c r="DW400" s="157"/>
      <c r="DX400" s="157">
        <f t="shared" si="327"/>
        <v>490</v>
      </c>
      <c r="DY400" s="157">
        <f t="shared" si="288"/>
        <v>43</v>
      </c>
      <c r="DZ400" s="238" t="e">
        <f>#REF!</f>
        <v>#REF!</v>
      </c>
      <c r="EN400" s="50">
        <f t="shared" ref="EN400:EN473" si="341">(0.09533*BC400*AR400)/(BF400*3.28)</f>
        <v>0.40689634146341463</v>
      </c>
      <c r="EO400" s="50">
        <f t="shared" ref="EO400:EO473" si="342">(1.825*BD400*AR400)/(BG400*3.28)</f>
        <v>0.83460365853658536</v>
      </c>
      <c r="EP400" s="55">
        <f t="shared" ref="EP400:EP473" si="343">(14.52*BE400*AR400)/(BH400*3.28)</f>
        <v>1.475609756097561</v>
      </c>
      <c r="EQ400" s="50">
        <f>4.656*AR400*(((BL400/2.54)^2)+((BM400/2.54)^2)+((BN400/2.54)^2)+((BO400)/2.54^2)+((BP400/2.54)^2)+((BQ400/2.54)^2)+((BR400/2.54)^2)+((BS400/2.54)^2)+((BT400/2.54)^2)+((BU400/2.54)^2)+((BV400/2.54)^2)+((BW400/2.54)^2)+((BX400/2.54)^2)+((BY400/2.54)^2)+((BZ400/2.54)^2))/(BI400*3.28)</f>
        <v>0</v>
      </c>
      <c r="ER400" s="50">
        <f>3.492*AR400*((CA400/2.54)^2 + (CB400/2.54)^2 + (CC400/2.54)^2 + (CD400/2.54)^2 + (CE400/2.54)^2 + (CF400/2.54)^2 + (CG400/2.54)^2 +(CH400/2.54)^2 +(CI400/2.54)^2 + (CJ400/2.54)^2 +(CK400/2.54)^2 + (CL400/2.54)^2 +(CM400/2.54)^2 + (CN400/2.54)^2 + (CO400/2.54)^2)/(BI400*3.28)</f>
        <v>0</v>
      </c>
      <c r="ES400" s="50">
        <f t="shared" si="289"/>
        <v>0</v>
      </c>
      <c r="ET400" s="50">
        <f t="shared" si="290"/>
        <v>0</v>
      </c>
      <c r="EU400" s="50">
        <f t="shared" si="291"/>
        <v>0</v>
      </c>
      <c r="EV400" s="56">
        <f t="shared" ref="EV400:EV473" si="344">EN400+EO400+EP400</f>
        <v>2.7171097560975612</v>
      </c>
      <c r="EW400" s="56">
        <f t="shared" ref="EW400:EW473" si="345">EQ400+ER400</f>
        <v>0</v>
      </c>
      <c r="EX400" s="56">
        <f t="shared" si="334"/>
        <v>21.770098735792651</v>
      </c>
      <c r="EY400" s="56">
        <f t="shared" si="335"/>
        <v>14.706764108638634</v>
      </c>
      <c r="EZ400" s="56">
        <f t="shared" ref="EZ400:EZ473" si="346">EV400+EW400</f>
        <v>2.7171097560975612</v>
      </c>
      <c r="FA400" s="56"/>
      <c r="FB400" s="56"/>
      <c r="FC400" s="56"/>
      <c r="FD400" s="54"/>
    </row>
    <row r="401" spans="1:160" ht="18" customHeight="1">
      <c r="A401" s="66"/>
      <c r="B401">
        <v>490</v>
      </c>
      <c r="C401" s="57" t="s">
        <v>391</v>
      </c>
      <c r="D401">
        <v>117</v>
      </c>
      <c r="E401" s="171">
        <v>2009</v>
      </c>
      <c r="F401">
        <v>43</v>
      </c>
      <c r="G401" s="144">
        <v>26.252210984999998</v>
      </c>
      <c r="H401" s="144"/>
      <c r="I401" s="144"/>
      <c r="J401" s="144">
        <v>20.029663500000002</v>
      </c>
      <c r="K401" s="144"/>
      <c r="L401" s="144"/>
      <c r="M401" s="144"/>
      <c r="N401" s="83"/>
      <c r="O401" s="83"/>
      <c r="P401" s="83"/>
      <c r="Q401" s="230">
        <f t="shared" si="287"/>
        <v>46.281874485000003</v>
      </c>
      <c r="R401" s="52">
        <f t="shared" si="292"/>
        <v>0.72714944268640713</v>
      </c>
      <c r="S401" s="52">
        <f t="shared" si="293"/>
        <v>1.4652013833883935</v>
      </c>
      <c r="T401" s="52">
        <f t="shared" si="294"/>
        <v>1.4062469658832359</v>
      </c>
      <c r="U401" s="52">
        <f t="shared" si="295"/>
        <v>9.731102183987092E-2</v>
      </c>
      <c r="V401" s="52">
        <f t="shared" si="296"/>
        <v>1.380588576439548</v>
      </c>
      <c r="W401" s="52">
        <f t="shared" si="297"/>
        <v>12.447189869293384</v>
      </c>
      <c r="X401" s="52">
        <f t="shared" si="298"/>
        <v>165.57211780013751</v>
      </c>
      <c r="Y401" s="52">
        <f t="shared" si="299"/>
        <v>1.0343277554599677</v>
      </c>
      <c r="Z401" s="52">
        <f t="shared" si="300"/>
        <v>1.0286555109199353</v>
      </c>
      <c r="AA401" s="52">
        <f t="shared" si="301"/>
        <v>1.0243277554599677</v>
      </c>
      <c r="AB401" s="52">
        <f t="shared" si="302"/>
        <v>1.0186555109199353</v>
      </c>
      <c r="AC401" s="52">
        <f t="shared" si="303"/>
        <v>0.55596653275980634</v>
      </c>
      <c r="AD401" s="52">
        <f t="shared" si="304"/>
        <v>0.56163877729983858</v>
      </c>
      <c r="AE401" s="52">
        <f t="shared" si="305"/>
        <v>0.5483612227001613</v>
      </c>
      <c r="AF401" s="52">
        <f t="shared" si="306"/>
        <v>0.36760531005964503</v>
      </c>
      <c r="AG401" s="52">
        <f t="shared" si="307"/>
        <v>0.36</v>
      </c>
      <c r="AH401" s="52">
        <f t="shared" si="308"/>
        <v>0.36380265502982251</v>
      </c>
      <c r="AI401" s="64" t="s">
        <v>152</v>
      </c>
      <c r="AL401" s="45">
        <f t="shared" si="309"/>
        <v>43</v>
      </c>
      <c r="AM401" s="65"/>
      <c r="AN401" s="145" t="e">
        <f>#REF!</f>
        <v>#REF!</v>
      </c>
      <c r="AO401" s="149"/>
      <c r="AP401" s="183"/>
      <c r="AQ401" s="149"/>
      <c r="AR401" s="147">
        <f t="shared" si="310"/>
        <v>1</v>
      </c>
      <c r="AS401">
        <v>8</v>
      </c>
      <c r="AT401">
        <v>0</v>
      </c>
      <c r="AU401">
        <v>3</v>
      </c>
      <c r="AV401">
        <v>6</v>
      </c>
      <c r="AW401">
        <v>0</v>
      </c>
      <c r="AX401">
        <v>25</v>
      </c>
      <c r="AY401" s="229"/>
      <c r="AZ401" s="229"/>
      <c r="BA401" s="229"/>
      <c r="BC401">
        <v>52</v>
      </c>
      <c r="BD401">
        <v>13</v>
      </c>
      <c r="BE401">
        <v>0</v>
      </c>
      <c r="BF401" s="57">
        <v>2</v>
      </c>
      <c r="BG401" s="57">
        <v>2</v>
      </c>
      <c r="BH401" s="57">
        <v>3</v>
      </c>
      <c r="BI401" s="57">
        <v>11.3</v>
      </c>
      <c r="BJ401" s="189">
        <f t="shared" si="336"/>
        <v>117</v>
      </c>
      <c r="BK401" s="173">
        <f t="shared" si="337"/>
        <v>43</v>
      </c>
      <c r="BL401" s="173">
        <v>29</v>
      </c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104">
        <v>14</v>
      </c>
      <c r="CB401" s="103">
        <v>15</v>
      </c>
      <c r="CC401" s="103"/>
      <c r="CD401" s="103"/>
      <c r="CE401" s="103"/>
      <c r="CF401" s="103"/>
      <c r="CG401" s="103"/>
      <c r="CH401" s="103"/>
      <c r="CI401" s="103"/>
      <c r="CJ401" s="103"/>
      <c r="CK401" s="103"/>
      <c r="CL401" s="103"/>
      <c r="CP401" s="93"/>
      <c r="CQ401" s="93"/>
      <c r="CV401" s="93"/>
      <c r="DA401" s="93"/>
      <c r="DF401" s="131"/>
      <c r="DG401" s="254">
        <f t="shared" si="311"/>
        <v>490</v>
      </c>
      <c r="DH401" s="254" t="str">
        <f t="shared" si="312"/>
        <v>Thin</v>
      </c>
      <c r="DI401" s="254">
        <f t="shared" si="313"/>
        <v>117</v>
      </c>
      <c r="DJ401" s="254">
        <f t="shared" si="314"/>
        <v>43</v>
      </c>
      <c r="DK401" s="121">
        <f t="shared" si="315"/>
        <v>102.56409683718755</v>
      </c>
      <c r="DL401" s="121">
        <f t="shared" si="316"/>
        <v>0</v>
      </c>
      <c r="DM401" s="121">
        <f t="shared" si="317"/>
        <v>98.43728761182652</v>
      </c>
      <c r="DN401" s="121">
        <f t="shared" si="318"/>
        <v>1.7953840757203188</v>
      </c>
      <c r="DO401" s="121">
        <f t="shared" si="319"/>
        <v>6.3976405279973889</v>
      </c>
      <c r="DP401" s="121">
        <f t="shared" si="320"/>
        <v>0</v>
      </c>
      <c r="DQ401" s="121">
        <f t="shared" si="321"/>
        <v>34.390764262761799</v>
      </c>
      <c r="DR401" s="121">
        <f t="shared" si="322"/>
        <v>16.859653776639057</v>
      </c>
      <c r="DS401" s="121">
        <f t="shared" si="323"/>
        <v>0</v>
      </c>
      <c r="DT401" s="121">
        <f t="shared" si="324"/>
        <v>0</v>
      </c>
      <c r="DU401" s="121">
        <f t="shared" si="325"/>
        <v>0</v>
      </c>
      <c r="DV401" s="122">
        <f t="shared" si="326"/>
        <v>14</v>
      </c>
      <c r="DW401" s="157"/>
      <c r="DX401" s="157">
        <f t="shared" si="327"/>
        <v>490</v>
      </c>
      <c r="DY401" s="157">
        <f t="shared" si="288"/>
        <v>357</v>
      </c>
      <c r="DZ401" s="238" t="e">
        <f>#REF!</f>
        <v>#REF!</v>
      </c>
      <c r="EN401" s="50">
        <f t="shared" si="341"/>
        <v>0.75566463414634155</v>
      </c>
      <c r="EO401" s="50">
        <f t="shared" si="342"/>
        <v>3.6166158536585367</v>
      </c>
      <c r="EP401" s="55">
        <f t="shared" si="343"/>
        <v>0</v>
      </c>
      <c r="EQ401" s="50">
        <f>4.656*AR401*(((BL401/2.54)^2)+((BM401/2.54)^2)+((BN401/2.54)^2)+((BO401)/2.54^2)+((BP401/2.54)^2)+((BQ401/2.54)^2)+((BR401/2.54)^2)+((BS401/2.54)^2)+((BT401/2.54)^2)+((BU401/2.54)^2)+((BV401/2.54)^2)+((BW401/2.54)^2)+((BX401/2.54)^2)+((BY401/2.54)^2)+((BZ401/2.54)^2))/(BI401*3.28)</f>
        <v>16.375299316538623</v>
      </c>
      <c r="ER401" s="50">
        <f>3.492*AR401*((CA401/2.54)^2 + (CB401/2.54)^2 + (CC401/2.54)^2 + (CD401/2.54)^2 + (CE401/2.54)^2 + (CF401/2.54)^2 + (CG401/2.54)^2 +(CH401/2.54)^2 +(CI401/2.54)^2 + (CJ401/2.54)^2 +(CK401/2.54)^2 + (CL401/2.54)^2 +(CM401/2.54)^2 + (CN401/2.54)^2 + (CO401/2.54)^2)/(BI401*3.28)</f>
        <v>6.1480389526719055</v>
      </c>
      <c r="ES401" s="50">
        <f t="shared" si="289"/>
        <v>0</v>
      </c>
      <c r="ET401" s="50">
        <f t="shared" si="290"/>
        <v>0</v>
      </c>
      <c r="EU401" s="50">
        <f t="shared" si="291"/>
        <v>0</v>
      </c>
      <c r="EV401" s="56">
        <f t="shared" si="344"/>
        <v>4.3722804878048782</v>
      </c>
      <c r="EW401" s="56">
        <f t="shared" si="345"/>
        <v>22.523338269210527</v>
      </c>
      <c r="EX401" s="56">
        <f t="shared" si="334"/>
        <v>46.153843576734396</v>
      </c>
      <c r="EY401" s="56">
        <f t="shared" si="335"/>
        <v>0</v>
      </c>
      <c r="EZ401" s="56">
        <f t="shared" si="346"/>
        <v>26.895618757015406</v>
      </c>
      <c r="FA401" s="56"/>
      <c r="FB401" s="56"/>
      <c r="FC401" s="56"/>
      <c r="FD401" s="54"/>
    </row>
    <row r="402" spans="1:160" ht="18" customHeight="1">
      <c r="A402" s="66"/>
      <c r="B402">
        <v>490</v>
      </c>
      <c r="C402" s="57" t="s">
        <v>391</v>
      </c>
      <c r="D402">
        <v>117</v>
      </c>
      <c r="E402" s="171">
        <v>2009</v>
      </c>
      <c r="F402">
        <v>357</v>
      </c>
      <c r="G402" s="144">
        <v>26.252210984999998</v>
      </c>
      <c r="H402" s="144"/>
      <c r="I402" s="144"/>
      <c r="J402" s="144">
        <v>20.029663500000002</v>
      </c>
      <c r="K402" s="144"/>
      <c r="L402" s="144"/>
      <c r="M402" s="144"/>
      <c r="N402" s="83"/>
      <c r="O402" s="83"/>
      <c r="P402" s="83"/>
      <c r="Q402" s="230">
        <f t="shared" ref="Q402:Q465" si="347">SUM(G402:P402)</f>
        <v>46.281874485000003</v>
      </c>
      <c r="R402" s="52">
        <f t="shared" si="292"/>
        <v>0.72714944268640713</v>
      </c>
      <c r="S402" s="52">
        <f t="shared" si="293"/>
        <v>1.4652013833883935</v>
      </c>
      <c r="T402" s="52">
        <f t="shared" si="294"/>
        <v>1.4062469658832359</v>
      </c>
      <c r="U402" s="52">
        <f t="shared" si="295"/>
        <v>9.731102183987092E-2</v>
      </c>
      <c r="V402" s="52">
        <f t="shared" si="296"/>
        <v>1.380588576439548</v>
      </c>
      <c r="W402" s="52">
        <f t="shared" si="297"/>
        <v>12.447189869293384</v>
      </c>
      <c r="X402" s="52">
        <f t="shared" si="298"/>
        <v>165.57211780013751</v>
      </c>
      <c r="Y402" s="52">
        <f t="shared" si="299"/>
        <v>1.0343277554599677</v>
      </c>
      <c r="Z402" s="52">
        <f t="shared" si="300"/>
        <v>1.0286555109199353</v>
      </c>
      <c r="AA402" s="52">
        <f t="shared" si="301"/>
        <v>1.0243277554599677</v>
      </c>
      <c r="AB402" s="52">
        <f t="shared" si="302"/>
        <v>1.0186555109199353</v>
      </c>
      <c r="AC402" s="52">
        <f t="shared" si="303"/>
        <v>0.55596653275980634</v>
      </c>
      <c r="AD402" s="52">
        <f t="shared" si="304"/>
        <v>0.56163877729983858</v>
      </c>
      <c r="AE402" s="52">
        <f t="shared" si="305"/>
        <v>0.5483612227001613</v>
      </c>
      <c r="AF402" s="52">
        <f t="shared" si="306"/>
        <v>0.36760531005964503</v>
      </c>
      <c r="AG402" s="52">
        <f t="shared" si="307"/>
        <v>0.36</v>
      </c>
      <c r="AH402" s="52">
        <f t="shared" si="308"/>
        <v>0.36380265502982251</v>
      </c>
      <c r="AI402" s="64" t="s">
        <v>152</v>
      </c>
      <c r="AL402" s="45">
        <f t="shared" si="309"/>
        <v>357</v>
      </c>
      <c r="AM402" s="65"/>
      <c r="AN402" s="145" t="e">
        <f>#REF!</f>
        <v>#REF!</v>
      </c>
      <c r="AO402" s="149"/>
      <c r="AP402" s="183"/>
      <c r="AQ402" s="149"/>
      <c r="AR402" s="147">
        <f t="shared" si="310"/>
        <v>1</v>
      </c>
      <c r="AS402">
        <v>1</v>
      </c>
      <c r="AT402">
        <v>1</v>
      </c>
      <c r="AU402">
        <v>1</v>
      </c>
      <c r="AV402">
        <v>0</v>
      </c>
      <c r="AW402">
        <v>4</v>
      </c>
      <c r="AX402">
        <v>4</v>
      </c>
      <c r="AY402" s="229"/>
      <c r="AZ402" s="229"/>
      <c r="BA402" s="229"/>
      <c r="BC402">
        <v>14</v>
      </c>
      <c r="BD402">
        <v>3</v>
      </c>
      <c r="BE402">
        <v>0</v>
      </c>
      <c r="BF402" s="57">
        <v>2</v>
      </c>
      <c r="BG402" s="57">
        <v>2</v>
      </c>
      <c r="BH402" s="57">
        <v>3</v>
      </c>
      <c r="BI402" s="57">
        <v>11.3</v>
      </c>
      <c r="BJ402" s="189">
        <f t="shared" si="336"/>
        <v>117</v>
      </c>
      <c r="BK402" s="173">
        <f t="shared" si="337"/>
        <v>357</v>
      </c>
      <c r="BL402" s="173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104">
        <v>34</v>
      </c>
      <c r="CB402" s="103"/>
      <c r="CC402" s="103"/>
      <c r="CD402" s="103"/>
      <c r="CE402" s="103"/>
      <c r="CF402" s="103"/>
      <c r="CG402" s="103"/>
      <c r="CH402" s="103"/>
      <c r="CI402" s="103"/>
      <c r="CJ402" s="103"/>
      <c r="CK402" s="103"/>
      <c r="CL402" s="103"/>
      <c r="CP402" s="93"/>
      <c r="CQ402" s="93"/>
      <c r="CV402" s="93"/>
      <c r="DA402" s="93"/>
      <c r="DF402" s="131"/>
      <c r="DG402" s="254">
        <f t="shared" si="311"/>
        <v>490</v>
      </c>
      <c r="DH402" s="254" t="str">
        <f t="shared" si="312"/>
        <v>Thin</v>
      </c>
      <c r="DI402" s="254">
        <f t="shared" si="313"/>
        <v>117</v>
      </c>
      <c r="DJ402" s="254">
        <f t="shared" si="314"/>
        <v>357</v>
      </c>
      <c r="DK402" s="121">
        <f t="shared" si="315"/>
        <v>7.3260069169419673</v>
      </c>
      <c r="DL402" s="121">
        <f t="shared" si="316"/>
        <v>18.17873606716018</v>
      </c>
      <c r="DM402" s="121">
        <f t="shared" si="317"/>
        <v>42.187408976497082</v>
      </c>
      <c r="DN402" s="121">
        <f t="shared" si="318"/>
        <v>0.48337263577085504</v>
      </c>
      <c r="DO402" s="121">
        <f t="shared" si="319"/>
        <v>1.4763785833840128</v>
      </c>
      <c r="DP402" s="121">
        <f t="shared" si="320"/>
        <v>0</v>
      </c>
      <c r="DQ402" s="121">
        <f t="shared" si="321"/>
        <v>0</v>
      </c>
      <c r="DR402" s="121">
        <f t="shared" si="322"/>
        <v>46.293966189536221</v>
      </c>
      <c r="DS402" s="121">
        <f t="shared" si="323"/>
        <v>0</v>
      </c>
      <c r="DT402" s="121">
        <f t="shared" si="324"/>
        <v>0</v>
      </c>
      <c r="DU402" s="121">
        <f t="shared" si="325"/>
        <v>0</v>
      </c>
      <c r="DV402" s="122">
        <f t="shared" si="326"/>
        <v>2.5</v>
      </c>
      <c r="DW402" s="157"/>
      <c r="DX402" s="157">
        <f t="shared" si="327"/>
        <v>490</v>
      </c>
      <c r="DY402" s="157">
        <f t="shared" si="288"/>
        <v>20</v>
      </c>
      <c r="DZ402" s="238" t="e">
        <f>#REF!</f>
        <v>#REF!</v>
      </c>
      <c r="EN402" s="50"/>
      <c r="EO402" s="50"/>
      <c r="EP402" s="55"/>
      <c r="EQ402" s="50"/>
      <c r="ER402" s="50"/>
      <c r="ES402" s="50">
        <f t="shared" si="289"/>
        <v>0</v>
      </c>
      <c r="ET402" s="50">
        <f t="shared" si="290"/>
        <v>0</v>
      </c>
      <c r="EU402" s="50">
        <f t="shared" si="291"/>
        <v>0</v>
      </c>
      <c r="EV402" s="56"/>
      <c r="EW402" s="56"/>
      <c r="EX402" s="56">
        <f t="shared" si="334"/>
        <v>3.2967031126238853</v>
      </c>
      <c r="EY402" s="56">
        <f t="shared" si="335"/>
        <v>8.1804312302220819</v>
      </c>
      <c r="EZ402" s="56"/>
      <c r="FA402" s="56"/>
      <c r="FB402" s="56"/>
      <c r="FC402" s="56"/>
      <c r="FD402" s="54"/>
    </row>
    <row r="403" spans="1:160" ht="18" customHeight="1">
      <c r="A403" s="66"/>
      <c r="B403">
        <v>490</v>
      </c>
      <c r="C403" s="57" t="s">
        <v>391</v>
      </c>
      <c r="D403">
        <v>120</v>
      </c>
      <c r="E403" s="171">
        <v>2009</v>
      </c>
      <c r="F403">
        <v>20</v>
      </c>
      <c r="G403" s="144">
        <v>18.310442535</v>
      </c>
      <c r="H403" s="144">
        <v>14.45524773</v>
      </c>
      <c r="I403" s="144"/>
      <c r="J403" s="144"/>
      <c r="K403" s="144"/>
      <c r="L403" s="144">
        <v>16.343938380000001</v>
      </c>
      <c r="M403" s="144"/>
      <c r="N403" s="83"/>
      <c r="O403" s="83"/>
      <c r="P403" s="83"/>
      <c r="Q403" s="230">
        <f t="shared" si="347"/>
        <v>49.109628645000001</v>
      </c>
      <c r="R403" s="52">
        <f t="shared" si="292"/>
        <v>1.0546205490564855</v>
      </c>
      <c r="S403" s="52">
        <f t="shared" si="293"/>
        <v>1.497984172734931</v>
      </c>
      <c r="T403" s="52">
        <f t="shared" si="294"/>
        <v>1.5068928463048858</v>
      </c>
      <c r="U403" s="52">
        <f t="shared" si="295"/>
        <v>7.6287361657364855E-2</v>
      </c>
      <c r="V403" s="52">
        <f t="shared" si="296"/>
        <v>1.3101490727979828</v>
      </c>
      <c r="W403" s="52">
        <f t="shared" si="297"/>
        <v>14.912476151750791</v>
      </c>
      <c r="X403" s="52">
        <f t="shared" si="298"/>
        <v>107.67019190948719</v>
      </c>
      <c r="Y403" s="52">
        <f t="shared" si="299"/>
        <v>1.0270565349140608</v>
      </c>
      <c r="Z403" s="52">
        <f t="shared" si="300"/>
        <v>1.02</v>
      </c>
      <c r="AA403" s="52">
        <f t="shared" si="301"/>
        <v>1.0262715168002265</v>
      </c>
      <c r="AB403" s="52">
        <f t="shared" si="302"/>
        <v>1.0347014805725578</v>
      </c>
      <c r="AC403" s="52">
        <f t="shared" si="303"/>
        <v>0.57095715251564594</v>
      </c>
      <c r="AD403" s="52">
        <f t="shared" si="304"/>
        <v>0.56329636200001043</v>
      </c>
      <c r="AE403" s="52">
        <f t="shared" si="305"/>
        <v>0.57076917325669596</v>
      </c>
      <c r="AF403" s="52">
        <f t="shared" si="306"/>
        <v>0.35647534091631494</v>
      </c>
      <c r="AG403" s="52">
        <f t="shared" si="307"/>
        <v>0.36</v>
      </c>
      <c r="AH403" s="52">
        <f t="shared" si="308"/>
        <v>0.35823767045815746</v>
      </c>
      <c r="AI403" s="64" t="s">
        <v>152</v>
      </c>
      <c r="AL403" s="45">
        <f t="shared" si="309"/>
        <v>20</v>
      </c>
      <c r="AM403" s="65"/>
      <c r="AN403" s="145" t="e">
        <f>#REF!</f>
        <v>#REF!</v>
      </c>
      <c r="AO403" s="149"/>
      <c r="AP403" s="183"/>
      <c r="AQ403" s="149"/>
      <c r="AR403" s="147">
        <f t="shared" si="310"/>
        <v>1</v>
      </c>
      <c r="AS403">
        <v>6</v>
      </c>
      <c r="AT403">
        <v>2</v>
      </c>
      <c r="AU403">
        <v>20</v>
      </c>
      <c r="AV403">
        <v>7</v>
      </c>
      <c r="AW403">
        <v>2</v>
      </c>
      <c r="AX403">
        <v>2</v>
      </c>
      <c r="AY403" s="229"/>
      <c r="AZ403" s="229"/>
      <c r="BA403" s="229"/>
      <c r="BC403">
        <v>45</v>
      </c>
      <c r="BD403">
        <v>8</v>
      </c>
      <c r="BE403">
        <v>1</v>
      </c>
      <c r="BF403" s="57">
        <v>2</v>
      </c>
      <c r="BG403" s="57">
        <v>2</v>
      </c>
      <c r="BH403" s="57">
        <v>3</v>
      </c>
      <c r="BI403" s="57">
        <v>11.3</v>
      </c>
      <c r="BJ403" s="189">
        <f t="shared" si="336"/>
        <v>120</v>
      </c>
      <c r="BK403" s="173">
        <f t="shared" si="337"/>
        <v>20</v>
      </c>
      <c r="BL403" s="173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104"/>
      <c r="CB403" s="103"/>
      <c r="CC403" s="103"/>
      <c r="CD403" s="103"/>
      <c r="CE403" s="103"/>
      <c r="CF403" s="103"/>
      <c r="CG403" s="103"/>
      <c r="CH403" s="103"/>
      <c r="CI403" s="103"/>
      <c r="CJ403" s="103"/>
      <c r="CK403" s="103"/>
      <c r="CL403" s="103"/>
      <c r="CP403" s="93"/>
      <c r="CQ403" s="93"/>
      <c r="CV403" s="93"/>
      <c r="DA403" s="93"/>
      <c r="DF403" s="131"/>
      <c r="DG403" s="254">
        <f t="shared" si="311"/>
        <v>490</v>
      </c>
      <c r="DH403" s="254" t="str">
        <f t="shared" si="312"/>
        <v>Thin</v>
      </c>
      <c r="DI403" s="254">
        <f t="shared" si="313"/>
        <v>120</v>
      </c>
      <c r="DJ403" s="254">
        <f t="shared" si="314"/>
        <v>20</v>
      </c>
      <c r="DK403" s="121">
        <f t="shared" si="315"/>
        <v>97.368971227770515</v>
      </c>
      <c r="DL403" s="121">
        <f t="shared" si="316"/>
        <v>21.09241098112971</v>
      </c>
      <c r="DM403" s="121">
        <f t="shared" si="317"/>
        <v>128.0858919359153</v>
      </c>
      <c r="DN403" s="121">
        <f t="shared" si="318"/>
        <v>1.242075917266924</v>
      </c>
      <c r="DO403" s="121">
        <f t="shared" si="319"/>
        <v>3.7156344685296325</v>
      </c>
      <c r="DP403" s="121">
        <f t="shared" si="320"/>
        <v>3.593076401807739</v>
      </c>
      <c r="DQ403" s="121">
        <f t="shared" si="321"/>
        <v>0</v>
      </c>
      <c r="DR403" s="121">
        <f t="shared" si="322"/>
        <v>0</v>
      </c>
      <c r="DS403" s="121">
        <f t="shared" si="323"/>
        <v>0</v>
      </c>
      <c r="DT403" s="121">
        <f t="shared" si="324"/>
        <v>0</v>
      </c>
      <c r="DU403" s="121">
        <f t="shared" si="325"/>
        <v>0</v>
      </c>
      <c r="DV403" s="122">
        <f t="shared" si="326"/>
        <v>11</v>
      </c>
      <c r="DW403" s="157"/>
      <c r="DX403" s="157">
        <f t="shared" si="327"/>
        <v>490</v>
      </c>
      <c r="DY403" s="157">
        <f t="shared" si="288"/>
        <v>343</v>
      </c>
      <c r="DZ403" s="238" t="e">
        <f>#REF!</f>
        <v>#REF!</v>
      </c>
      <c r="EN403" s="50">
        <f t="shared" si="341"/>
        <v>0.6539405487804878</v>
      </c>
      <c r="EO403" s="50">
        <f t="shared" si="342"/>
        <v>2.225609756097561</v>
      </c>
      <c r="EP403" s="55">
        <f t="shared" si="343"/>
        <v>1.475609756097561</v>
      </c>
      <c r="EQ403" s="50">
        <f>4.656*AR403*(((BL403/2.54)^2)+((BM403/2.54)^2)+((BN403/2.54)^2)+((BO403)/2.54^2)+((BP403/2.54)^2)+((BQ403/2.54)^2)+((BR403/2.54)^2)+((BS403/2.54)^2)+((BT403/2.54)^2)+((BU403/2.54)^2)+((BV403/2.54)^2)+((BW403/2.54)^2)+((BX403/2.54)^2)+((BY403/2.54)^2)+((BZ403/2.54)^2))/(BI403*3.28)</f>
        <v>0</v>
      </c>
      <c r="ER403" s="50">
        <f>3.492*AR403*((CA403/2.54)^2 + (CB403/2.54)^2 + (CC403/2.54)^2 + (CD403/2.54)^2 + (CE403/2.54)^2 + (CF403/2.54)^2 + (CG403/2.54)^2 +(CH403/2.54)^2 +(CI403/2.54)^2 + (CJ403/2.54)^2 +(CK403/2.54)^2 + (CL403/2.54)^2 +(CM403/2.54)^2 + (CN403/2.54)^2 + (CO403/2.54)^2)/(BI403*3.28)</f>
        <v>0</v>
      </c>
      <c r="ES403" s="50">
        <f t="shared" si="289"/>
        <v>0</v>
      </c>
      <c r="ET403" s="50">
        <f t="shared" si="290"/>
        <v>0</v>
      </c>
      <c r="EU403" s="50">
        <f t="shared" si="291"/>
        <v>0</v>
      </c>
      <c r="EV403" s="56">
        <f t="shared" si="344"/>
        <v>4.35516006097561</v>
      </c>
      <c r="EW403" s="56">
        <f t="shared" si="345"/>
        <v>0</v>
      </c>
      <c r="EX403" s="56">
        <f t="shared" si="334"/>
        <v>43.816037052496732</v>
      </c>
      <c r="EY403" s="56">
        <f t="shared" si="335"/>
        <v>9.4915849415083695</v>
      </c>
      <c r="EZ403" s="56">
        <f t="shared" si="346"/>
        <v>4.35516006097561</v>
      </c>
      <c r="FA403" s="56"/>
      <c r="FB403" s="56"/>
      <c r="FC403" s="56"/>
      <c r="FD403" s="54"/>
    </row>
    <row r="404" spans="1:160" ht="18" customHeight="1">
      <c r="A404" s="66"/>
      <c r="B404">
        <v>490</v>
      </c>
      <c r="C404" s="57" t="s">
        <v>391</v>
      </c>
      <c r="D404">
        <v>120</v>
      </c>
      <c r="E404" s="171">
        <v>2009</v>
      </c>
      <c r="F404">
        <v>343</v>
      </c>
      <c r="G404" s="144">
        <v>18.310442535</v>
      </c>
      <c r="H404" s="144">
        <v>14.45524773</v>
      </c>
      <c r="I404" s="144"/>
      <c r="J404" s="144"/>
      <c r="K404" s="144"/>
      <c r="L404" s="144">
        <v>16.343938380000001</v>
      </c>
      <c r="M404" s="144"/>
      <c r="N404" s="83"/>
      <c r="O404" s="83"/>
      <c r="P404" s="83"/>
      <c r="Q404" s="230">
        <f t="shared" si="347"/>
        <v>49.109628645000001</v>
      </c>
      <c r="R404" s="52">
        <f t="shared" si="292"/>
        <v>1.0546205490564855</v>
      </c>
      <c r="S404" s="52">
        <f t="shared" si="293"/>
        <v>1.497984172734931</v>
      </c>
      <c r="T404" s="52">
        <f t="shared" si="294"/>
        <v>1.5068928463048858</v>
      </c>
      <c r="U404" s="52">
        <f t="shared" si="295"/>
        <v>7.6287361657364855E-2</v>
      </c>
      <c r="V404" s="52">
        <f t="shared" si="296"/>
        <v>1.3101490727979828</v>
      </c>
      <c r="W404" s="52">
        <f t="shared" si="297"/>
        <v>14.912476151750791</v>
      </c>
      <c r="X404" s="52">
        <f t="shared" si="298"/>
        <v>107.67019190948719</v>
      </c>
      <c r="Y404" s="52">
        <f t="shared" si="299"/>
        <v>1.0270565349140608</v>
      </c>
      <c r="Z404" s="52">
        <f t="shared" si="300"/>
        <v>1.02</v>
      </c>
      <c r="AA404" s="52">
        <f t="shared" si="301"/>
        <v>1.0262715168002265</v>
      </c>
      <c r="AB404" s="52">
        <f t="shared" si="302"/>
        <v>1.0347014805725578</v>
      </c>
      <c r="AC404" s="52">
        <f t="shared" si="303"/>
        <v>0.57095715251564594</v>
      </c>
      <c r="AD404" s="52">
        <f t="shared" si="304"/>
        <v>0.56329636200001043</v>
      </c>
      <c r="AE404" s="52">
        <f t="shared" si="305"/>
        <v>0.57076917325669596</v>
      </c>
      <c r="AF404" s="52">
        <f t="shared" si="306"/>
        <v>0.35647534091631494</v>
      </c>
      <c r="AG404" s="52">
        <f t="shared" si="307"/>
        <v>0.36</v>
      </c>
      <c r="AH404" s="52">
        <f t="shared" si="308"/>
        <v>0.35823767045815746</v>
      </c>
      <c r="AI404" s="64" t="s">
        <v>152</v>
      </c>
      <c r="AL404" s="45">
        <f t="shared" si="309"/>
        <v>343</v>
      </c>
      <c r="AM404" s="65"/>
      <c r="AN404" s="145" t="e">
        <f>#REF!</f>
        <v>#REF!</v>
      </c>
      <c r="AO404" s="149"/>
      <c r="AP404" s="183"/>
      <c r="AQ404" s="149"/>
      <c r="AR404" s="147">
        <f t="shared" si="310"/>
        <v>1</v>
      </c>
      <c r="AS404">
        <v>0</v>
      </c>
      <c r="AT404">
        <v>2</v>
      </c>
      <c r="AU404">
        <v>2</v>
      </c>
      <c r="AV404">
        <v>0</v>
      </c>
      <c r="AW404">
        <v>3</v>
      </c>
      <c r="AX404">
        <v>3</v>
      </c>
      <c r="AY404" s="229"/>
      <c r="AZ404" s="229"/>
      <c r="BA404" s="229"/>
      <c r="BC404">
        <v>9</v>
      </c>
      <c r="BD404">
        <v>0</v>
      </c>
      <c r="BE404">
        <v>1</v>
      </c>
      <c r="BF404" s="57">
        <v>2</v>
      </c>
      <c r="BG404" s="57">
        <v>2</v>
      </c>
      <c r="BH404" s="57">
        <v>3</v>
      </c>
      <c r="BI404" s="57">
        <v>11.3</v>
      </c>
      <c r="BJ404" s="189">
        <f t="shared" si="336"/>
        <v>120</v>
      </c>
      <c r="BK404" s="173">
        <f t="shared" si="337"/>
        <v>343</v>
      </c>
      <c r="BL404" s="173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104"/>
      <c r="CB404" s="103"/>
      <c r="CC404" s="103"/>
      <c r="CD404" s="103"/>
      <c r="CE404" s="103"/>
      <c r="CF404" s="103"/>
      <c r="CG404" s="103"/>
      <c r="CH404" s="103"/>
      <c r="CI404" s="103"/>
      <c r="CJ404" s="103"/>
      <c r="CK404" s="103"/>
      <c r="CL404" s="103"/>
      <c r="CP404" s="93"/>
      <c r="CQ404" s="93"/>
      <c r="CV404" s="93"/>
      <c r="DA404" s="93"/>
      <c r="DF404" s="131"/>
      <c r="DG404" s="254">
        <f t="shared" si="311"/>
        <v>490</v>
      </c>
      <c r="DH404" s="254" t="str">
        <f t="shared" si="312"/>
        <v>Thin</v>
      </c>
      <c r="DI404" s="254">
        <f t="shared" si="313"/>
        <v>120</v>
      </c>
      <c r="DJ404" s="254">
        <f t="shared" si="314"/>
        <v>343</v>
      </c>
      <c r="DK404" s="121">
        <f t="shared" si="315"/>
        <v>0</v>
      </c>
      <c r="DL404" s="121">
        <f t="shared" si="316"/>
        <v>26.365513726412139</v>
      </c>
      <c r="DM404" s="121">
        <f t="shared" si="317"/>
        <v>37.67232115762215</v>
      </c>
      <c r="DN404" s="121">
        <f t="shared" si="318"/>
        <v>0.24841518345338481</v>
      </c>
      <c r="DO404" s="121">
        <f t="shared" si="319"/>
        <v>0</v>
      </c>
      <c r="DP404" s="121">
        <f t="shared" si="320"/>
        <v>3.593076401807739</v>
      </c>
      <c r="DQ404" s="121">
        <f t="shared" si="321"/>
        <v>0</v>
      </c>
      <c r="DR404" s="121">
        <f t="shared" si="322"/>
        <v>0</v>
      </c>
      <c r="DS404" s="121">
        <f t="shared" si="323"/>
        <v>0</v>
      </c>
      <c r="DT404" s="121">
        <f t="shared" si="324"/>
        <v>0</v>
      </c>
      <c r="DU404" s="121">
        <f t="shared" si="325"/>
        <v>0</v>
      </c>
      <c r="DV404" s="122">
        <f t="shared" si="326"/>
        <v>2.5</v>
      </c>
      <c r="DW404" s="157"/>
      <c r="DX404" s="157">
        <f t="shared" si="327"/>
        <v>490</v>
      </c>
      <c r="DY404" s="157">
        <f t="shared" si="288"/>
        <v>254</v>
      </c>
      <c r="DZ404" s="238" t="e">
        <f>#REF!</f>
        <v>#REF!</v>
      </c>
      <c r="EN404" s="50">
        <f t="shared" si="341"/>
        <v>0.13078810975609756</v>
      </c>
      <c r="EO404" s="50">
        <f t="shared" si="342"/>
        <v>0</v>
      </c>
      <c r="EP404" s="55">
        <f t="shared" si="343"/>
        <v>1.475609756097561</v>
      </c>
      <c r="EQ404" s="50">
        <f>4.656*AR404*(((BL404/2.54)^2)+((BM404/2.54)^2)+((BN404/2.54)^2)+((BO404)/2.54^2)+((BP404/2.54)^2)+((BQ404/2.54)^2)+((BR404/2.54)^2)+((BS404/2.54)^2)+((BT404/2.54)^2)+((BU404/2.54)^2)+((BV404/2.54)^2)+((BW404/2.54)^2)+((BX404/2.54)^2)+((BY404/2.54)^2)+((BZ404/2.54)^2))/(BI404*3.28)</f>
        <v>0</v>
      </c>
      <c r="ER404" s="50">
        <f>3.492*AR404*((CA404/2.54)^2 + (CB404/2.54)^2 + (CC404/2.54)^2 + (CD404/2.54)^2 + (CE404/2.54)^2 + (CF404/2.54)^2 + (CG404/2.54)^2 +(CH404/2.54)^2 +(CI404/2.54)^2 + (CJ404/2.54)^2 +(CK404/2.54)^2 + (CL404/2.54)^2 +(CM404/2.54)^2 + (CN404/2.54)^2 + (CO404/2.54)^2)/(BI404*3.28)</f>
        <v>0</v>
      </c>
      <c r="ES404" s="50">
        <f t="shared" si="289"/>
        <v>0</v>
      </c>
      <c r="ET404" s="50">
        <f t="shared" si="290"/>
        <v>0</v>
      </c>
      <c r="EU404" s="50">
        <f t="shared" si="291"/>
        <v>0</v>
      </c>
      <c r="EV404" s="56">
        <f t="shared" si="344"/>
        <v>1.6063978658536584</v>
      </c>
      <c r="EW404" s="56">
        <f t="shared" si="345"/>
        <v>0</v>
      </c>
      <c r="EX404" s="56">
        <f t="shared" si="334"/>
        <v>0</v>
      </c>
      <c r="EY404" s="56">
        <f t="shared" si="335"/>
        <v>11.864481176885462</v>
      </c>
      <c r="EZ404" s="56">
        <f t="shared" si="346"/>
        <v>1.6063978658536584</v>
      </c>
      <c r="FA404" s="56"/>
      <c r="FB404" s="56"/>
      <c r="FC404" s="56"/>
      <c r="FD404" s="54"/>
    </row>
    <row r="405" spans="1:160" ht="18" customHeight="1">
      <c r="A405" s="66"/>
      <c r="B405">
        <v>490</v>
      </c>
      <c r="C405" s="57" t="s">
        <v>391</v>
      </c>
      <c r="D405">
        <v>122</v>
      </c>
      <c r="E405" s="171">
        <v>2009</v>
      </c>
      <c r="F405">
        <v>254</v>
      </c>
      <c r="G405" s="144">
        <v>11.404223985</v>
      </c>
      <c r="H405" s="144">
        <v>4.8537130949999998</v>
      </c>
      <c r="I405" s="144"/>
      <c r="J405" s="144">
        <v>17.460404114999999</v>
      </c>
      <c r="K405" s="144">
        <v>13.704032265</v>
      </c>
      <c r="L405" s="144">
        <v>32.506567170000004</v>
      </c>
      <c r="M405" s="144">
        <v>12.474036959999999</v>
      </c>
      <c r="N405" s="83"/>
      <c r="O405" s="83"/>
      <c r="P405" s="83"/>
      <c r="Q405" s="230">
        <f t="shared" si="347"/>
        <v>92.402977590000006</v>
      </c>
      <c r="R405" s="52">
        <f t="shared" si="292"/>
        <v>0.64794230513421713</v>
      </c>
      <c r="S405" s="52">
        <f t="shared" si="293"/>
        <v>1.4473027719306746</v>
      </c>
      <c r="T405" s="52">
        <f t="shared" si="294"/>
        <v>1.3637585580554665</v>
      </c>
      <c r="U405" s="52">
        <f t="shared" si="295"/>
        <v>0.10869375359379044</v>
      </c>
      <c r="V405" s="52">
        <f t="shared" si="296"/>
        <v>1.3895102819061655</v>
      </c>
      <c r="W405" s="52">
        <f t="shared" si="297"/>
        <v>14.537656978253874</v>
      </c>
      <c r="X405" s="52">
        <f t="shared" si="298"/>
        <v>113.38251919769385</v>
      </c>
      <c r="Y405" s="52">
        <f t="shared" si="299"/>
        <v>1.0298812439519136</v>
      </c>
      <c r="Z405" s="52">
        <f t="shared" si="300"/>
        <v>1.0252622590487022</v>
      </c>
      <c r="AA405" s="52">
        <f t="shared" si="301"/>
        <v>1.0259327833160574</v>
      </c>
      <c r="AB405" s="52">
        <f t="shared" si="302"/>
        <v>1.0283092706087547</v>
      </c>
      <c r="AC405" s="52">
        <f t="shared" si="303"/>
        <v>0.57883056093517382</v>
      </c>
      <c r="AD405" s="52">
        <f t="shared" si="304"/>
        <v>0.58108938651951947</v>
      </c>
      <c r="AE405" s="52">
        <f t="shared" si="305"/>
        <v>0.54778981197330912</v>
      </c>
      <c r="AF405" s="52">
        <f t="shared" si="306"/>
        <v>0.38818074412552056</v>
      </c>
      <c r="AG405" s="52">
        <f t="shared" si="307"/>
        <v>0.36</v>
      </c>
      <c r="AH405" s="52">
        <f t="shared" si="308"/>
        <v>0.3740903720627603</v>
      </c>
      <c r="AI405" s="64" t="s">
        <v>152</v>
      </c>
      <c r="AL405" s="45">
        <f t="shared" si="309"/>
        <v>254</v>
      </c>
      <c r="AM405" s="65"/>
      <c r="AN405" s="145" t="e">
        <f>#REF!</f>
        <v>#REF!</v>
      </c>
      <c r="AO405" s="149"/>
      <c r="AP405" s="183"/>
      <c r="AQ405" s="149"/>
      <c r="AR405" s="147">
        <f t="shared" si="310"/>
        <v>1</v>
      </c>
      <c r="AS405">
        <v>3</v>
      </c>
      <c r="AT405">
        <v>4</v>
      </c>
      <c r="AU405">
        <v>4</v>
      </c>
      <c r="AV405">
        <v>6</v>
      </c>
      <c r="AW405">
        <v>10</v>
      </c>
      <c r="AX405">
        <v>10</v>
      </c>
      <c r="AY405" s="229"/>
      <c r="AZ405" s="229"/>
      <c r="BA405" s="229"/>
      <c r="BC405">
        <v>8</v>
      </c>
      <c r="BD405">
        <v>2</v>
      </c>
      <c r="BE405">
        <v>0</v>
      </c>
      <c r="BF405" s="57">
        <v>2</v>
      </c>
      <c r="BG405" s="57">
        <v>2</v>
      </c>
      <c r="BH405" s="57">
        <v>3</v>
      </c>
      <c r="BI405" s="57">
        <v>11.3</v>
      </c>
      <c r="BJ405" s="189">
        <f t="shared" si="336"/>
        <v>122</v>
      </c>
      <c r="BK405" s="173">
        <f t="shared" si="337"/>
        <v>254</v>
      </c>
      <c r="BL405" s="173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104"/>
      <c r="CB405" s="103"/>
      <c r="CC405" s="103"/>
      <c r="CD405" s="103"/>
      <c r="CE405" s="103"/>
      <c r="CF405" s="103"/>
      <c r="CG405" s="103"/>
      <c r="CH405" s="103"/>
      <c r="CI405" s="103"/>
      <c r="CJ405" s="103"/>
      <c r="CK405" s="103"/>
      <c r="CL405" s="103"/>
      <c r="CP405" s="93"/>
      <c r="CQ405" s="93"/>
      <c r="CV405" s="93"/>
      <c r="DA405" s="93"/>
      <c r="DF405" s="131"/>
      <c r="DG405" s="254">
        <f t="shared" si="311"/>
        <v>490</v>
      </c>
      <c r="DH405" s="254" t="str">
        <f t="shared" si="312"/>
        <v>Thin</v>
      </c>
      <c r="DI405" s="254">
        <f t="shared" si="313"/>
        <v>122</v>
      </c>
      <c r="DJ405" s="254">
        <f t="shared" si="314"/>
        <v>254</v>
      </c>
      <c r="DK405" s="121">
        <f t="shared" si="315"/>
        <v>65.128624736880354</v>
      </c>
      <c r="DL405" s="121">
        <f t="shared" si="316"/>
        <v>45.355961359395202</v>
      </c>
      <c r="DM405" s="121">
        <f t="shared" si="317"/>
        <v>156.83223417637865</v>
      </c>
      <c r="DN405" s="121">
        <f t="shared" si="318"/>
        <v>0.31982936774839399</v>
      </c>
      <c r="DO405" s="121">
        <f t="shared" si="319"/>
        <v>1.0215387338838082</v>
      </c>
      <c r="DP405" s="121">
        <f t="shared" si="320"/>
        <v>0</v>
      </c>
      <c r="DQ405" s="121">
        <f t="shared" si="321"/>
        <v>0</v>
      </c>
      <c r="DR405" s="121">
        <f t="shared" si="322"/>
        <v>0</v>
      </c>
      <c r="DS405" s="121">
        <f t="shared" si="323"/>
        <v>0</v>
      </c>
      <c r="DT405" s="121">
        <f t="shared" si="324"/>
        <v>0</v>
      </c>
      <c r="DU405" s="121">
        <f t="shared" si="325"/>
        <v>0</v>
      </c>
      <c r="DV405" s="122">
        <f t="shared" si="326"/>
        <v>7</v>
      </c>
      <c r="DW405" s="157"/>
      <c r="DX405" s="157">
        <f t="shared" si="327"/>
        <v>490</v>
      </c>
      <c r="DY405" s="157">
        <f t="shared" si="288"/>
        <v>294</v>
      </c>
      <c r="DZ405" s="238" t="e">
        <f>#REF!</f>
        <v>#REF!</v>
      </c>
      <c r="EA405" s="158"/>
      <c r="EB405" s="158"/>
      <c r="EC405" s="158"/>
      <c r="ED405" s="158"/>
      <c r="EE405" s="158"/>
      <c r="EF405" s="158"/>
      <c r="EG405" s="158"/>
      <c r="EH405" s="158"/>
      <c r="EI405" s="158"/>
      <c r="EJ405" s="158"/>
      <c r="EK405" s="158"/>
      <c r="EL405" s="158"/>
      <c r="EM405" s="158"/>
      <c r="EN405" s="50">
        <f t="shared" si="341"/>
        <v>0.11625609756097562</v>
      </c>
      <c r="EO405" s="50">
        <f t="shared" si="342"/>
        <v>0.55640243902439024</v>
      </c>
      <c r="EP405" s="55">
        <f t="shared" si="343"/>
        <v>0</v>
      </c>
      <c r="EQ405" s="50">
        <f>4.656*AR405*(((BL405/2.54)^2)+((BM405/2.54)^2)+((BN405/2.54)^2)+((BO405)/2.54^2)+((BP405/2.54)^2)+((BQ405/2.54)^2)+((BR405/2.54)^2)+((BS405/2.54)^2)+((BT405/2.54)^2)+((BU405/2.54)^2)+((BV405/2.54)^2)+((BW405/2.54)^2)+((BX405/2.54)^2)+((BY405/2.54)^2)+((BZ405/2.54)^2))/(BI405*3.28)</f>
        <v>0</v>
      </c>
      <c r="ER405" s="50">
        <f>3.492*AR405*((CA405/2.54)^2 + (CB405/2.54)^2 + (CC405/2.54)^2 + (CD405/2.54)^2 + (CE405/2.54)^2 + (CF405/2.54)^2 + (CG405/2.54)^2 +(CH405/2.54)^2 +(CI405/2.54)^2 + (CJ405/2.54)^2 +(CK405/2.54)^2 + (CL405/2.54)^2 +(CM405/2.54)^2 + (CN405/2.54)^2 + (CO405/2.54)^2)/(BI405*3.28)</f>
        <v>0</v>
      </c>
      <c r="ES405" s="50">
        <f t="shared" si="289"/>
        <v>0</v>
      </c>
      <c r="ET405" s="50">
        <f t="shared" si="290"/>
        <v>0</v>
      </c>
      <c r="EU405" s="50">
        <f t="shared" si="291"/>
        <v>0</v>
      </c>
      <c r="EV405" s="56">
        <f t="shared" si="344"/>
        <v>0.6726585365853659</v>
      </c>
      <c r="EW405" s="56">
        <f t="shared" si="345"/>
        <v>0</v>
      </c>
      <c r="EX405" s="56">
        <f t="shared" si="334"/>
        <v>29.307881131596162</v>
      </c>
      <c r="EY405" s="56">
        <f t="shared" si="335"/>
        <v>20.410182611727841</v>
      </c>
      <c r="EZ405" s="56">
        <f t="shared" si="346"/>
        <v>0.6726585365853659</v>
      </c>
      <c r="FA405" s="56"/>
      <c r="FB405" s="56"/>
      <c r="FC405" s="56"/>
      <c r="FD405" s="54"/>
    </row>
    <row r="406" spans="1:160" ht="18" customHeight="1">
      <c r="A406" s="66"/>
      <c r="B406">
        <v>490</v>
      </c>
      <c r="C406" s="57" t="s">
        <v>391</v>
      </c>
      <c r="D406">
        <v>122</v>
      </c>
      <c r="E406" s="171">
        <v>2009</v>
      </c>
      <c r="F406">
        <v>294</v>
      </c>
      <c r="G406" s="144">
        <v>11.404223985</v>
      </c>
      <c r="H406" s="144">
        <v>4.8537130949999998</v>
      </c>
      <c r="I406" s="144"/>
      <c r="J406" s="144">
        <v>17.460404114999999</v>
      </c>
      <c r="K406" s="144">
        <v>13.704032265</v>
      </c>
      <c r="L406" s="144">
        <v>32.506567170000004</v>
      </c>
      <c r="M406" s="144">
        <v>12.474036959999999</v>
      </c>
      <c r="N406" s="83"/>
      <c r="O406" s="83"/>
      <c r="P406" s="83"/>
      <c r="Q406" s="230">
        <f t="shared" si="347"/>
        <v>92.402977590000006</v>
      </c>
      <c r="R406" s="52">
        <f t="shared" si="292"/>
        <v>0.64794230513421713</v>
      </c>
      <c r="S406" s="52">
        <f t="shared" si="293"/>
        <v>1.4473027719306746</v>
      </c>
      <c r="T406" s="52">
        <f t="shared" si="294"/>
        <v>1.3637585580554665</v>
      </c>
      <c r="U406" s="52">
        <f t="shared" si="295"/>
        <v>0.10869375359379044</v>
      </c>
      <c r="V406" s="52">
        <f t="shared" si="296"/>
        <v>1.3895102819061655</v>
      </c>
      <c r="W406" s="52">
        <f t="shared" si="297"/>
        <v>14.537656978253874</v>
      </c>
      <c r="X406" s="52">
        <f t="shared" si="298"/>
        <v>113.38251919769385</v>
      </c>
      <c r="Y406" s="52">
        <f t="shared" si="299"/>
        <v>1.0298812439519136</v>
      </c>
      <c r="Z406" s="52">
        <f t="shared" si="300"/>
        <v>1.0252622590487022</v>
      </c>
      <c r="AA406" s="52">
        <f t="shared" si="301"/>
        <v>1.0259327833160574</v>
      </c>
      <c r="AB406" s="52">
        <f t="shared" si="302"/>
        <v>1.0283092706087547</v>
      </c>
      <c r="AC406" s="52">
        <f t="shared" si="303"/>
        <v>0.57883056093517382</v>
      </c>
      <c r="AD406" s="52">
        <f t="shared" si="304"/>
        <v>0.58108938651951947</v>
      </c>
      <c r="AE406" s="52">
        <f t="shared" si="305"/>
        <v>0.54778981197330912</v>
      </c>
      <c r="AF406" s="52">
        <f t="shared" si="306"/>
        <v>0.38818074412552056</v>
      </c>
      <c r="AG406" s="52">
        <f t="shared" si="307"/>
        <v>0.36</v>
      </c>
      <c r="AH406" s="52">
        <f t="shared" si="308"/>
        <v>0.3740903720627603</v>
      </c>
      <c r="AI406" s="64" t="s">
        <v>152</v>
      </c>
      <c r="AL406" s="45">
        <f t="shared" si="309"/>
        <v>294</v>
      </c>
      <c r="AM406" s="65"/>
      <c r="AN406" s="145" t="e">
        <f>#REF!</f>
        <v>#REF!</v>
      </c>
      <c r="AO406" s="149"/>
      <c r="AP406" s="183"/>
      <c r="AQ406" s="149"/>
      <c r="AR406" s="147">
        <f t="shared" si="310"/>
        <v>1</v>
      </c>
      <c r="AS406">
        <v>1</v>
      </c>
      <c r="AT406">
        <v>3</v>
      </c>
      <c r="AU406">
        <v>19</v>
      </c>
      <c r="AV406">
        <v>1</v>
      </c>
      <c r="AW406">
        <v>3</v>
      </c>
      <c r="AX406">
        <v>3</v>
      </c>
      <c r="AY406" s="229"/>
      <c r="AZ406" s="229"/>
      <c r="BA406" s="229"/>
      <c r="BC406">
        <v>44</v>
      </c>
      <c r="BD406">
        <v>4</v>
      </c>
      <c r="BE406">
        <v>1</v>
      </c>
      <c r="BF406" s="57">
        <v>2</v>
      </c>
      <c r="BG406" s="57">
        <v>2</v>
      </c>
      <c r="BH406" s="57">
        <v>3</v>
      </c>
      <c r="BI406" s="57">
        <v>11.3</v>
      </c>
      <c r="BJ406" s="189">
        <f t="shared" si="336"/>
        <v>122</v>
      </c>
      <c r="BK406" s="173">
        <f t="shared" si="337"/>
        <v>294</v>
      </c>
      <c r="BL406" s="173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104">
        <v>18</v>
      </c>
      <c r="CB406" s="103"/>
      <c r="CC406" s="103"/>
      <c r="CD406" s="103"/>
      <c r="CE406" s="103"/>
      <c r="CF406" s="103"/>
      <c r="CG406" s="103"/>
      <c r="CH406" s="103"/>
      <c r="CI406" s="103"/>
      <c r="CJ406" s="103"/>
      <c r="CK406" s="103"/>
      <c r="CL406" s="103"/>
      <c r="CP406" s="93"/>
      <c r="CQ406" s="93"/>
      <c r="CV406" s="93"/>
      <c r="DA406" s="93"/>
      <c r="DF406" s="131"/>
      <c r="DG406" s="254">
        <f t="shared" si="311"/>
        <v>490</v>
      </c>
      <c r="DH406" s="254" t="str">
        <f t="shared" si="312"/>
        <v>Thin</v>
      </c>
      <c r="DI406" s="254">
        <f t="shared" si="313"/>
        <v>122</v>
      </c>
      <c r="DJ406" s="254">
        <f t="shared" si="314"/>
        <v>294</v>
      </c>
      <c r="DK406" s="121">
        <f t="shared" si="315"/>
        <v>14.473027719306746</v>
      </c>
      <c r="DL406" s="121">
        <f t="shared" si="316"/>
        <v>19.438269154026514</v>
      </c>
      <c r="DM406" s="121">
        <f t="shared" si="317"/>
        <v>54.550342322218661</v>
      </c>
      <c r="DN406" s="121">
        <f t="shared" si="318"/>
        <v>1.7590615226161668</v>
      </c>
      <c r="DO406" s="121">
        <f t="shared" si="319"/>
        <v>2.0430774677676165</v>
      </c>
      <c r="DP406" s="121">
        <f t="shared" si="320"/>
        <v>3.3606337209742159</v>
      </c>
      <c r="DQ406" s="121">
        <f t="shared" si="321"/>
        <v>0</v>
      </c>
      <c r="DR406" s="121">
        <f t="shared" si="322"/>
        <v>13.098090244387215</v>
      </c>
      <c r="DS406" s="121">
        <f t="shared" si="323"/>
        <v>0</v>
      </c>
      <c r="DT406" s="121">
        <f t="shared" si="324"/>
        <v>0</v>
      </c>
      <c r="DU406" s="121">
        <f t="shared" si="325"/>
        <v>0</v>
      </c>
      <c r="DV406" s="122">
        <f t="shared" si="326"/>
        <v>11</v>
      </c>
      <c r="DW406" s="157"/>
      <c r="DX406" s="157">
        <f t="shared" si="327"/>
        <v>490</v>
      </c>
      <c r="DY406" s="157">
        <f t="shared" si="288"/>
        <v>168</v>
      </c>
      <c r="DZ406" s="238" t="e">
        <f>#REF!</f>
        <v>#REF!</v>
      </c>
      <c r="EA406" s="158"/>
      <c r="EB406" s="158"/>
      <c r="EC406" s="158"/>
      <c r="ED406" s="158"/>
      <c r="EE406" s="158"/>
      <c r="EF406" s="158"/>
      <c r="EG406" s="158"/>
      <c r="EH406" s="158"/>
      <c r="EI406" s="158"/>
      <c r="EJ406" s="158"/>
      <c r="EK406" s="158"/>
      <c r="EL406" s="158"/>
      <c r="EM406" s="158"/>
      <c r="EN406" s="50"/>
      <c r="EO406" s="50"/>
      <c r="EP406" s="55"/>
      <c r="EQ406" s="50"/>
      <c r="ER406" s="50"/>
      <c r="ES406" s="50">
        <f t="shared" si="289"/>
        <v>0</v>
      </c>
      <c r="ET406" s="50">
        <f t="shared" si="290"/>
        <v>0</v>
      </c>
      <c r="EU406" s="50">
        <f t="shared" si="291"/>
        <v>0</v>
      </c>
      <c r="EV406" s="56"/>
      <c r="EW406" s="56"/>
      <c r="EX406" s="56">
        <f t="shared" si="334"/>
        <v>6.5128624736880356</v>
      </c>
      <c r="EY406" s="56">
        <f t="shared" si="335"/>
        <v>8.7472211193119325</v>
      </c>
      <c r="EZ406" s="56"/>
      <c r="FA406" s="56"/>
      <c r="FB406" s="56"/>
      <c r="FC406" s="56"/>
      <c r="FD406" s="54"/>
    </row>
    <row r="407" spans="1:160" ht="18" customHeight="1">
      <c r="A407" s="66"/>
      <c r="B407">
        <v>490</v>
      </c>
      <c r="C407" s="57" t="s">
        <v>391</v>
      </c>
      <c r="D407">
        <v>124</v>
      </c>
      <c r="E407" s="171">
        <v>2009</v>
      </c>
      <c r="F407">
        <v>168</v>
      </c>
      <c r="G407" s="144">
        <v>18.231823994999999</v>
      </c>
      <c r="H407" s="144"/>
      <c r="I407" s="144"/>
      <c r="J407" s="144">
        <v>20.269465754999999</v>
      </c>
      <c r="K407" s="144"/>
      <c r="L407" s="144"/>
      <c r="M407" s="144">
        <v>10.791985050000001</v>
      </c>
      <c r="N407" s="83"/>
      <c r="O407" s="83"/>
      <c r="P407" s="83"/>
      <c r="Q407" s="230">
        <f t="shared" si="347"/>
        <v>49.293274799999999</v>
      </c>
      <c r="R407" s="52">
        <f t="shared" si="292"/>
        <v>0.59283590867085179</v>
      </c>
      <c r="S407" s="52">
        <f t="shared" si="293"/>
        <v>1.5186261647175043</v>
      </c>
      <c r="T407" s="52">
        <f t="shared" si="294"/>
        <v>1.4258944269621747</v>
      </c>
      <c r="U407" s="52">
        <f t="shared" si="295"/>
        <v>0.1052054268506421</v>
      </c>
      <c r="V407" s="52">
        <f t="shared" si="296"/>
        <v>1.3688108329881139</v>
      </c>
      <c r="W407" s="52">
        <f t="shared" si="297"/>
        <v>12.851778126095407</v>
      </c>
      <c r="X407" s="52">
        <f t="shared" si="298"/>
        <v>155.22619506229884</v>
      </c>
      <c r="Y407" s="52">
        <f t="shared" si="299"/>
        <v>1.0341120144354865</v>
      </c>
      <c r="Z407" s="52">
        <f t="shared" si="300"/>
        <v>1.028224028870973</v>
      </c>
      <c r="AA407" s="52">
        <f t="shared" si="301"/>
        <v>1.0241120144354865</v>
      </c>
      <c r="AB407" s="52">
        <f t="shared" si="302"/>
        <v>1.0204133711481469</v>
      </c>
      <c r="AC407" s="52">
        <f t="shared" si="303"/>
        <v>0.56561879799878911</v>
      </c>
      <c r="AD407" s="52">
        <f t="shared" si="304"/>
        <v>0.56712809900895444</v>
      </c>
      <c r="AE407" s="52">
        <f t="shared" si="305"/>
        <v>0.5406825587138715</v>
      </c>
      <c r="AF407" s="52">
        <f t="shared" si="306"/>
        <v>0.39807229294796209</v>
      </c>
      <c r="AG407" s="52">
        <f t="shared" si="307"/>
        <v>0.35999999999999993</v>
      </c>
      <c r="AH407" s="52">
        <f t="shared" si="308"/>
        <v>0.37903614647398098</v>
      </c>
      <c r="AI407" s="64" t="s">
        <v>152</v>
      </c>
      <c r="AL407" s="45">
        <f t="shared" si="309"/>
        <v>168</v>
      </c>
      <c r="AM407" s="65"/>
      <c r="AN407" s="145" t="e">
        <f>#REF!</f>
        <v>#REF!</v>
      </c>
      <c r="AO407" s="149"/>
      <c r="AP407" s="183"/>
      <c r="AQ407" s="149"/>
      <c r="AR407" s="147">
        <f t="shared" si="310"/>
        <v>1</v>
      </c>
      <c r="AS407">
        <v>3</v>
      </c>
      <c r="AT407">
        <v>5</v>
      </c>
      <c r="AU407">
        <v>5</v>
      </c>
      <c r="AV407">
        <v>2</v>
      </c>
      <c r="AW407">
        <v>5</v>
      </c>
      <c r="AX407">
        <v>15</v>
      </c>
      <c r="AY407" s="229"/>
      <c r="AZ407" s="229"/>
      <c r="BA407" s="229"/>
      <c r="BC407">
        <v>16</v>
      </c>
      <c r="BD407">
        <v>4</v>
      </c>
      <c r="BE407">
        <v>2</v>
      </c>
      <c r="BF407" s="57">
        <v>2</v>
      </c>
      <c r="BG407" s="57">
        <v>2</v>
      </c>
      <c r="BH407" s="57">
        <v>3</v>
      </c>
      <c r="BI407" s="57">
        <v>11.3</v>
      </c>
      <c r="BJ407" s="189">
        <f t="shared" si="336"/>
        <v>124</v>
      </c>
      <c r="BK407" s="173">
        <f t="shared" si="337"/>
        <v>168</v>
      </c>
      <c r="BL407" s="173">
        <v>15</v>
      </c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104"/>
      <c r="CB407" s="103"/>
      <c r="CC407" s="103"/>
      <c r="CD407" s="103"/>
      <c r="CE407" s="103"/>
      <c r="CF407" s="103"/>
      <c r="CG407" s="103"/>
      <c r="CH407" s="103"/>
      <c r="CI407" s="103"/>
      <c r="CJ407" s="103"/>
      <c r="CK407" s="103"/>
      <c r="CL407" s="103"/>
      <c r="CP407" s="93"/>
      <c r="CQ407" s="93"/>
      <c r="CV407" s="93"/>
      <c r="DA407" s="93"/>
      <c r="DF407" s="131"/>
      <c r="DG407" s="254">
        <f t="shared" si="311"/>
        <v>490</v>
      </c>
      <c r="DH407" s="254" t="str">
        <f t="shared" si="312"/>
        <v>Thin</v>
      </c>
      <c r="DI407" s="254">
        <f t="shared" si="313"/>
        <v>124</v>
      </c>
      <c r="DJ407" s="254">
        <f t="shared" si="314"/>
        <v>168</v>
      </c>
      <c r="DK407" s="121">
        <f t="shared" si="315"/>
        <v>37.965654117937603</v>
      </c>
      <c r="DL407" s="121">
        <f t="shared" si="316"/>
        <v>29.64179543354259</v>
      </c>
      <c r="DM407" s="121">
        <f t="shared" si="317"/>
        <v>106.94208202216309</v>
      </c>
      <c r="DN407" s="121">
        <f t="shared" si="318"/>
        <v>0.60748380967032234</v>
      </c>
      <c r="DO407" s="121">
        <f t="shared" si="319"/>
        <v>1.9699604323461528</v>
      </c>
      <c r="DP407" s="121">
        <f t="shared" si="320"/>
        <v>5.8543265229755059</v>
      </c>
      <c r="DQ407" s="121">
        <f t="shared" si="321"/>
        <v>9.9806155160795278</v>
      </c>
      <c r="DR407" s="121">
        <f t="shared" si="322"/>
        <v>0</v>
      </c>
      <c r="DS407" s="121">
        <f t="shared" si="323"/>
        <v>0</v>
      </c>
      <c r="DT407" s="121">
        <f t="shared" si="324"/>
        <v>0</v>
      </c>
      <c r="DU407" s="121">
        <f t="shared" si="325"/>
        <v>0</v>
      </c>
      <c r="DV407" s="122">
        <f t="shared" si="326"/>
        <v>10</v>
      </c>
      <c r="DW407" s="157"/>
      <c r="DX407" s="157">
        <f t="shared" si="327"/>
        <v>490</v>
      </c>
      <c r="DY407" s="157">
        <f t="shared" si="288"/>
        <v>350</v>
      </c>
      <c r="DZ407" s="238" t="e">
        <f>#REF!</f>
        <v>#REF!</v>
      </c>
      <c r="EA407" s="158"/>
      <c r="EB407" s="158"/>
      <c r="EC407" s="158"/>
      <c r="ED407" s="158"/>
      <c r="EE407" s="158"/>
      <c r="EF407" s="158"/>
      <c r="EG407" s="158"/>
      <c r="EH407" s="158"/>
      <c r="EI407" s="158"/>
      <c r="EJ407" s="158"/>
      <c r="EK407" s="158"/>
      <c r="EL407" s="158"/>
      <c r="EM407" s="158"/>
      <c r="EN407" s="50">
        <f t="shared" si="341"/>
        <v>0.23251219512195123</v>
      </c>
      <c r="EO407" s="50">
        <f t="shared" si="342"/>
        <v>1.1128048780487805</v>
      </c>
      <c r="EP407" s="55">
        <f t="shared" si="343"/>
        <v>2.9512195121951219</v>
      </c>
      <c r="EQ407" s="50">
        <f>4.656*AR407*(((BL407/2.54)^2)+((BM407/2.54)^2)+((BN407/2.54)^2)+((BO407)/2.54^2)+((BP407/2.54)^2)+((BQ407/2.54)^2)+((BR407/2.54)^2)+((BS407/2.54)^2)+((BT407/2.54)^2)+((BU407/2.54)^2)+((BV407/2.54)^2)+((BW407/2.54)^2)+((BX407/2.54)^2)+((BY407/2.54)^2)+((BZ407/2.54)^2))/(BI407*3.28)</f>
        <v>4.3810253819514759</v>
      </c>
      <c r="ER407" s="50">
        <f>3.492*AR407*((CA407/2.54)^2 + (CB407/2.54)^2 + (CC407/2.54)^2 + (CD407/2.54)^2 + (CE407/2.54)^2 + (CF407/2.54)^2 + (CG407/2.54)^2 +(CH407/2.54)^2 +(CI407/2.54)^2 + (CJ407/2.54)^2 +(CK407/2.54)^2 + (CL407/2.54)^2 +(CM407/2.54)^2 + (CN407/2.54)^2 + (CO407/2.54)^2)/(BI407*3.28)</f>
        <v>0</v>
      </c>
      <c r="ES407" s="50">
        <f t="shared" si="289"/>
        <v>0</v>
      </c>
      <c r="ET407" s="50">
        <f t="shared" si="290"/>
        <v>0</v>
      </c>
      <c r="EU407" s="50">
        <f t="shared" si="291"/>
        <v>0</v>
      </c>
      <c r="EV407" s="56">
        <f t="shared" si="344"/>
        <v>4.2965365853658533</v>
      </c>
      <c r="EW407" s="56">
        <f t="shared" si="345"/>
        <v>4.3810253819514759</v>
      </c>
      <c r="EX407" s="56">
        <f t="shared" si="334"/>
        <v>17.084544353071923</v>
      </c>
      <c r="EY407" s="56">
        <f t="shared" si="335"/>
        <v>13.338807945094166</v>
      </c>
      <c r="EZ407" s="56">
        <f t="shared" si="346"/>
        <v>8.6775619673173292</v>
      </c>
      <c r="FA407" s="56"/>
      <c r="FB407" s="56"/>
      <c r="FC407" s="56"/>
      <c r="FD407" s="54"/>
    </row>
    <row r="408" spans="1:160" ht="18" customHeight="1">
      <c r="A408" s="66"/>
      <c r="B408">
        <v>490</v>
      </c>
      <c r="C408" s="57" t="s">
        <v>391</v>
      </c>
      <c r="D408">
        <v>124</v>
      </c>
      <c r="E408" s="171">
        <v>2009</v>
      </c>
      <c r="F408">
        <v>350</v>
      </c>
      <c r="G408" s="144">
        <v>18.231823994999999</v>
      </c>
      <c r="H408" s="144"/>
      <c r="I408" s="144"/>
      <c r="J408" s="144">
        <v>20.269465754999999</v>
      </c>
      <c r="K408" s="144"/>
      <c r="L408" s="144"/>
      <c r="M408" s="144">
        <v>10.791985050000001</v>
      </c>
      <c r="N408" s="83"/>
      <c r="O408" s="83"/>
      <c r="P408" s="83"/>
      <c r="Q408" s="230">
        <f t="shared" si="347"/>
        <v>49.293274799999999</v>
      </c>
      <c r="R408" s="52">
        <f t="shared" si="292"/>
        <v>0.59283590867085179</v>
      </c>
      <c r="S408" s="52">
        <f t="shared" si="293"/>
        <v>1.5186261647175043</v>
      </c>
      <c r="T408" s="52">
        <f t="shared" si="294"/>
        <v>1.4258944269621747</v>
      </c>
      <c r="U408" s="52">
        <f t="shared" si="295"/>
        <v>0.1052054268506421</v>
      </c>
      <c r="V408" s="52">
        <f t="shared" si="296"/>
        <v>1.3688108329881139</v>
      </c>
      <c r="W408" s="52">
        <f t="shared" si="297"/>
        <v>12.851778126095407</v>
      </c>
      <c r="X408" s="52">
        <f t="shared" si="298"/>
        <v>155.22619506229884</v>
      </c>
      <c r="Y408" s="52">
        <f t="shared" si="299"/>
        <v>1.0341120144354865</v>
      </c>
      <c r="Z408" s="52">
        <f t="shared" si="300"/>
        <v>1.028224028870973</v>
      </c>
      <c r="AA408" s="52">
        <f t="shared" si="301"/>
        <v>1.0241120144354865</v>
      </c>
      <c r="AB408" s="52">
        <f t="shared" si="302"/>
        <v>1.0204133711481469</v>
      </c>
      <c r="AC408" s="52">
        <f t="shared" si="303"/>
        <v>0.56561879799878911</v>
      </c>
      <c r="AD408" s="52">
        <f t="shared" si="304"/>
        <v>0.56712809900895444</v>
      </c>
      <c r="AE408" s="52">
        <f t="shared" si="305"/>
        <v>0.5406825587138715</v>
      </c>
      <c r="AF408" s="52">
        <f t="shared" si="306"/>
        <v>0.39807229294796209</v>
      </c>
      <c r="AG408" s="52">
        <f t="shared" si="307"/>
        <v>0.35999999999999993</v>
      </c>
      <c r="AH408" s="52">
        <f t="shared" si="308"/>
        <v>0.37903614647398098</v>
      </c>
      <c r="AI408" s="64" t="s">
        <v>152</v>
      </c>
      <c r="AL408" s="45">
        <f t="shared" si="309"/>
        <v>350</v>
      </c>
      <c r="AM408" s="65"/>
      <c r="AN408" s="145" t="e">
        <f>#REF!</f>
        <v>#REF!</v>
      </c>
      <c r="AO408" s="149"/>
      <c r="AP408" s="183"/>
      <c r="AQ408" s="149"/>
      <c r="AR408" s="147">
        <f t="shared" si="310"/>
        <v>1</v>
      </c>
      <c r="AS408">
        <v>4</v>
      </c>
      <c r="AT408">
        <v>3</v>
      </c>
      <c r="AU408">
        <v>14</v>
      </c>
      <c r="AV408">
        <v>8</v>
      </c>
      <c r="AW408">
        <v>7</v>
      </c>
      <c r="AX408">
        <v>7</v>
      </c>
      <c r="AY408" s="229"/>
      <c r="AZ408" s="229"/>
      <c r="BA408" s="229"/>
      <c r="BC408">
        <v>25</v>
      </c>
      <c r="BD408">
        <v>9</v>
      </c>
      <c r="BE408">
        <v>0</v>
      </c>
      <c r="BF408" s="57">
        <v>2</v>
      </c>
      <c r="BG408" s="57">
        <v>2</v>
      </c>
      <c r="BH408" s="57">
        <v>3</v>
      </c>
      <c r="BI408" s="57">
        <v>11.3</v>
      </c>
      <c r="BJ408" s="189">
        <f t="shared" si="336"/>
        <v>124</v>
      </c>
      <c r="BK408" s="173">
        <f t="shared" si="337"/>
        <v>350</v>
      </c>
      <c r="BL408" s="173">
        <v>10</v>
      </c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104"/>
      <c r="CB408" s="103"/>
      <c r="CC408" s="103"/>
      <c r="CD408" s="103"/>
      <c r="CE408" s="103"/>
      <c r="CF408" s="103"/>
      <c r="CG408" s="103"/>
      <c r="CH408" s="103"/>
      <c r="CI408" s="103"/>
      <c r="CJ408" s="103"/>
      <c r="CK408" s="103"/>
      <c r="CL408" s="103"/>
      <c r="CP408" s="93"/>
      <c r="CQ408" s="93"/>
      <c r="CV408" s="93"/>
      <c r="DA408" s="93"/>
      <c r="DF408" s="131"/>
      <c r="DG408" s="254">
        <f t="shared" si="311"/>
        <v>490</v>
      </c>
      <c r="DH408" s="254" t="str">
        <f t="shared" si="312"/>
        <v>Thin</v>
      </c>
      <c r="DI408" s="254">
        <f t="shared" si="313"/>
        <v>124</v>
      </c>
      <c r="DJ408" s="254">
        <f t="shared" si="314"/>
        <v>350</v>
      </c>
      <c r="DK408" s="121">
        <f t="shared" si="315"/>
        <v>91.117569883050251</v>
      </c>
      <c r="DL408" s="121">
        <f t="shared" si="316"/>
        <v>29.64179543354259</v>
      </c>
      <c r="DM408" s="121">
        <f t="shared" si="317"/>
        <v>156.84838696583921</v>
      </c>
      <c r="DN408" s="121">
        <f t="shared" si="318"/>
        <v>0.94919345260987864</v>
      </c>
      <c r="DO408" s="121">
        <f t="shared" si="319"/>
        <v>4.4324109727788441</v>
      </c>
      <c r="DP408" s="121">
        <f t="shared" si="320"/>
        <v>0</v>
      </c>
      <c r="DQ408" s="121">
        <f t="shared" si="321"/>
        <v>4.4358291182575673</v>
      </c>
      <c r="DR408" s="121">
        <f t="shared" si="322"/>
        <v>0</v>
      </c>
      <c r="DS408" s="121">
        <f t="shared" si="323"/>
        <v>0</v>
      </c>
      <c r="DT408" s="121">
        <f t="shared" si="324"/>
        <v>0</v>
      </c>
      <c r="DU408" s="121">
        <f t="shared" si="325"/>
        <v>0</v>
      </c>
      <c r="DV408" s="122">
        <f t="shared" si="326"/>
        <v>10.5</v>
      </c>
      <c r="DW408" s="157"/>
      <c r="DX408" s="157">
        <f t="shared" si="327"/>
        <v>490</v>
      </c>
      <c r="DY408" s="157">
        <f t="shared" si="288"/>
        <v>109</v>
      </c>
      <c r="DZ408" s="238" t="e">
        <f>#REF!</f>
        <v>#REF!</v>
      </c>
      <c r="EA408" s="158"/>
      <c r="EB408" s="158"/>
      <c r="EC408" s="158"/>
      <c r="ED408" s="158"/>
      <c r="EE408" s="158"/>
      <c r="EF408" s="158"/>
      <c r="EG408" s="158"/>
      <c r="EH408" s="158"/>
      <c r="EI408" s="158"/>
      <c r="EJ408" s="158"/>
      <c r="EK408" s="158"/>
      <c r="EL408" s="158"/>
      <c r="EM408" s="158"/>
      <c r="EN408" s="50">
        <f t="shared" si="341"/>
        <v>0.36330030487804876</v>
      </c>
      <c r="EO408" s="50">
        <f t="shared" si="342"/>
        <v>2.5038109756097562</v>
      </c>
      <c r="EP408" s="55">
        <f t="shared" si="343"/>
        <v>0</v>
      </c>
      <c r="EQ408" s="50">
        <f>4.656*AR408*(((BL408/2.54)^2)+((BM408/2.54)^2)+((BN408/2.54)^2)+((BO408)/2.54^2)+((BP408/2.54)^2)+((BQ408/2.54)^2)+((BR408/2.54)^2)+((BS408/2.54)^2)+((BT408/2.54)^2)+((BU408/2.54)^2)+((BV408/2.54)^2)+((BW408/2.54)^2)+((BX408/2.54)^2)+((BY408/2.54)^2)+((BZ408/2.54)^2))/(BI408*3.28)</f>
        <v>1.947122391978434</v>
      </c>
      <c r="ER408" s="50">
        <f>3.492*AR408*((CA408/2.54)^2 + (CB408/2.54)^2 + (CC408/2.54)^2 + (CD408/2.54)^2 + (CE408/2.54)^2 + (CF408/2.54)^2 + (CG408/2.54)^2 +(CH408/2.54)^2 +(CI408/2.54)^2 + (CJ408/2.54)^2 +(CK408/2.54)^2 + (CL408/2.54)^2 +(CM408/2.54)^2 + (CN408/2.54)^2 + (CO408/2.54)^2)/(BI408*3.28)</f>
        <v>0</v>
      </c>
      <c r="ES408" s="50">
        <f t="shared" si="289"/>
        <v>0</v>
      </c>
      <c r="ET408" s="50">
        <f t="shared" si="290"/>
        <v>0</v>
      </c>
      <c r="EU408" s="50">
        <f t="shared" si="291"/>
        <v>0</v>
      </c>
      <c r="EV408" s="56">
        <f t="shared" si="344"/>
        <v>2.8671112804878049</v>
      </c>
      <c r="EW408" s="56">
        <f t="shared" si="345"/>
        <v>1.947122391978434</v>
      </c>
      <c r="EX408" s="56">
        <f t="shared" ref="EX408:EX481" si="348">DK408*0.45</f>
        <v>41.002906447372617</v>
      </c>
      <c r="EY408" s="56">
        <f t="shared" ref="EY408:EY481" si="349">DL408*0.45</f>
        <v>13.338807945094166</v>
      </c>
      <c r="EZ408" s="56">
        <f t="shared" si="346"/>
        <v>4.8142336724662389</v>
      </c>
      <c r="FA408" s="56"/>
      <c r="FB408" s="56"/>
      <c r="FC408" s="56"/>
      <c r="FD408" s="54"/>
    </row>
    <row r="409" spans="1:160" ht="18" customHeight="1">
      <c r="A409" s="66"/>
      <c r="B409">
        <v>490</v>
      </c>
      <c r="C409" s="57" t="s">
        <v>391</v>
      </c>
      <c r="D409">
        <v>125</v>
      </c>
      <c r="E409" s="171">
        <v>2009</v>
      </c>
      <c r="F409">
        <v>109</v>
      </c>
      <c r="G409" s="144">
        <v>25.088483805000006</v>
      </c>
      <c r="H409" s="144">
        <v>6.4343698650000007</v>
      </c>
      <c r="I409" s="144"/>
      <c r="J409" s="144"/>
      <c r="K409" s="144"/>
      <c r="L409" s="144">
        <v>6.2396888400000003</v>
      </c>
      <c r="M409" s="144"/>
      <c r="N409" s="83"/>
      <c r="O409" s="83"/>
      <c r="P409" s="83"/>
      <c r="Q409" s="230">
        <f t="shared" si="347"/>
        <v>37.76254251000001</v>
      </c>
      <c r="R409" s="52">
        <f t="shared" si="292"/>
        <v>1.0577745153195723</v>
      </c>
      <c r="S409" s="52">
        <f t="shared" si="293"/>
        <v>1.5118695332737804</v>
      </c>
      <c r="T409" s="52">
        <f t="shared" si="294"/>
        <v>1.5419058456988413</v>
      </c>
      <c r="U409" s="52">
        <f t="shared" si="295"/>
        <v>7.8399205293605626E-2</v>
      </c>
      <c r="V409" s="52">
        <f t="shared" si="296"/>
        <v>1.3129266191284852</v>
      </c>
      <c r="W409" s="52">
        <f t="shared" si="297"/>
        <v>13.448300808121353</v>
      </c>
      <c r="X409" s="52">
        <f t="shared" si="298"/>
        <v>133.16740140784285</v>
      </c>
      <c r="Y409" s="52">
        <f t="shared" si="299"/>
        <v>1.0282960972865383</v>
      </c>
      <c r="Z409" s="52">
        <f t="shared" si="300"/>
        <v>1.02</v>
      </c>
      <c r="AA409" s="52">
        <f t="shared" si="301"/>
        <v>1.0233562514233896</v>
      </c>
      <c r="AB409" s="52">
        <f t="shared" si="302"/>
        <v>1.0234765596970921</v>
      </c>
      <c r="AC409" s="52">
        <f t="shared" si="303"/>
        <v>0.55178985725026597</v>
      </c>
      <c r="AD409" s="52">
        <f t="shared" si="304"/>
        <v>0.55156644096949603</v>
      </c>
      <c r="AE409" s="52">
        <f t="shared" si="305"/>
        <v>0.56989689199293259</v>
      </c>
      <c r="AF409" s="52">
        <f t="shared" si="306"/>
        <v>0.34029217055093886</v>
      </c>
      <c r="AG409" s="52">
        <f t="shared" si="307"/>
        <v>0.36</v>
      </c>
      <c r="AH409" s="52">
        <f t="shared" si="308"/>
        <v>0.35014608527546942</v>
      </c>
      <c r="AI409" s="64" t="s">
        <v>152</v>
      </c>
      <c r="AL409" s="45">
        <f t="shared" si="309"/>
        <v>109</v>
      </c>
      <c r="AM409" s="65"/>
      <c r="AN409" s="145" t="e">
        <f>#REF!</f>
        <v>#REF!</v>
      </c>
      <c r="AO409" s="149"/>
      <c r="AP409" s="183"/>
      <c r="AQ409" s="149"/>
      <c r="AR409" s="147">
        <f t="shared" si="310"/>
        <v>1</v>
      </c>
      <c r="AS409">
        <v>5</v>
      </c>
      <c r="AT409">
        <v>4</v>
      </c>
      <c r="AU409">
        <v>8</v>
      </c>
      <c r="AV409">
        <v>1</v>
      </c>
      <c r="AW409">
        <v>0</v>
      </c>
      <c r="AX409">
        <v>6</v>
      </c>
      <c r="AY409" s="229"/>
      <c r="AZ409" s="229"/>
      <c r="BA409" s="229"/>
      <c r="BC409">
        <v>36</v>
      </c>
      <c r="BD409">
        <v>17</v>
      </c>
      <c r="BE409">
        <v>6</v>
      </c>
      <c r="BF409" s="57">
        <v>2</v>
      </c>
      <c r="BG409" s="57">
        <v>2</v>
      </c>
      <c r="BH409" s="57">
        <v>3</v>
      </c>
      <c r="BI409" s="57">
        <v>11.3</v>
      </c>
      <c r="BJ409" s="189">
        <f t="shared" si="336"/>
        <v>125</v>
      </c>
      <c r="BK409" s="173">
        <f t="shared" si="337"/>
        <v>109</v>
      </c>
      <c r="BL409" s="173">
        <v>13</v>
      </c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104">
        <v>8</v>
      </c>
      <c r="CB409" s="103">
        <v>36</v>
      </c>
      <c r="CC409" s="103"/>
      <c r="CD409" s="103"/>
      <c r="CE409" s="103"/>
      <c r="CF409" s="103"/>
      <c r="CG409" s="103"/>
      <c r="CH409" s="103"/>
      <c r="CI409" s="103"/>
      <c r="CJ409" s="103"/>
      <c r="CK409" s="103"/>
      <c r="CL409" s="103"/>
      <c r="CP409" s="93"/>
      <c r="CQ409" s="93"/>
      <c r="CV409" s="93"/>
      <c r="DA409" s="93"/>
      <c r="DF409" s="131"/>
      <c r="DG409" s="254">
        <f t="shared" si="311"/>
        <v>490</v>
      </c>
      <c r="DH409" s="254" t="str">
        <f t="shared" si="312"/>
        <v>Thin</v>
      </c>
      <c r="DI409" s="254">
        <f t="shared" si="313"/>
        <v>125</v>
      </c>
      <c r="DJ409" s="254">
        <f t="shared" si="314"/>
        <v>109</v>
      </c>
      <c r="DK409" s="121">
        <f t="shared" si="315"/>
        <v>45.356085998213409</v>
      </c>
      <c r="DL409" s="121">
        <f t="shared" si="316"/>
        <v>21.155490306391446</v>
      </c>
      <c r="DM409" s="121">
        <f t="shared" si="317"/>
        <v>77.095292284942062</v>
      </c>
      <c r="DN409" s="121">
        <f t="shared" si="318"/>
        <v>0.98807799158970999</v>
      </c>
      <c r="DO409" s="121">
        <f t="shared" si="319"/>
        <v>7.7476955266245522</v>
      </c>
      <c r="DP409" s="121">
        <f t="shared" si="320"/>
        <v>19.356895500148227</v>
      </c>
      <c r="DQ409" s="121">
        <f t="shared" si="321"/>
        <v>6.4276656584326402</v>
      </c>
      <c r="DR409" s="121">
        <f t="shared" si="322"/>
        <v>54.721252084652839</v>
      </c>
      <c r="DS409" s="121">
        <f t="shared" si="323"/>
        <v>0</v>
      </c>
      <c r="DT409" s="121">
        <f t="shared" si="324"/>
        <v>0</v>
      </c>
      <c r="DU409" s="121">
        <f t="shared" si="325"/>
        <v>0</v>
      </c>
      <c r="DV409" s="122">
        <f t="shared" si="326"/>
        <v>7</v>
      </c>
      <c r="DW409" s="157"/>
      <c r="DX409" s="157">
        <f t="shared" si="327"/>
        <v>490</v>
      </c>
      <c r="DY409" s="157">
        <f t="shared" ref="DY409:DY472" si="350">F410</f>
        <v>270</v>
      </c>
      <c r="DZ409" s="238" t="e">
        <f>#REF!</f>
        <v>#REF!</v>
      </c>
      <c r="EA409" s="158"/>
      <c r="EB409" s="158"/>
      <c r="EC409" s="158"/>
      <c r="ED409" s="158"/>
      <c r="EE409" s="158"/>
      <c r="EF409" s="158"/>
      <c r="EG409" s="158"/>
      <c r="EH409" s="158"/>
      <c r="EI409" s="158"/>
      <c r="EJ409" s="158"/>
      <c r="EK409" s="158"/>
      <c r="EL409" s="158"/>
      <c r="EM409" s="158"/>
      <c r="EN409" s="50">
        <f t="shared" si="341"/>
        <v>0.52315243902439024</v>
      </c>
      <c r="EO409" s="50">
        <f t="shared" si="342"/>
        <v>4.7294207317073171</v>
      </c>
      <c r="EP409" s="55">
        <f t="shared" si="343"/>
        <v>8.8536585365853657</v>
      </c>
      <c r="EQ409" s="50">
        <f>4.656*AR409*(((BL409/2.54)^2)+((BM409/2.54)^2)+((BN409/2.54)^2)+((BO409)/2.54^2)+((BP409/2.54)^2)+((BQ409/2.54)^2)+((BR409/2.54)^2)+((BS409/2.54)^2)+((BT409/2.54)^2)+((BU409/2.54)^2)+((BV409/2.54)^2)+((BW409/2.54)^2)+((BX409/2.54)^2)+((BY409/2.54)^2)+((BZ409/2.54)^2))/(BI409*3.28)</f>
        <v>3.2906368424435528</v>
      </c>
      <c r="ER409" s="50">
        <f>3.492*AR409*((CA409/2.54)^2 + (CB409/2.54)^2 + (CC409/2.54)^2 + (CD409/2.54)^2 + (CE409/2.54)^2 + (CF409/2.54)^2 + (CG409/2.54)^2 +(CH409/2.54)^2 +(CI409/2.54)^2 + (CJ409/2.54)^2 +(CK409/2.54)^2 + (CL409/2.54)^2 +(CM409/2.54)^2 + (CN409/2.54)^2 + (CO409/2.54)^2)/(BI409*3.28)</f>
        <v>19.860648398180025</v>
      </c>
      <c r="ES409" s="50">
        <f t="shared" si="289"/>
        <v>0</v>
      </c>
      <c r="ET409" s="50">
        <f t="shared" si="290"/>
        <v>0</v>
      </c>
      <c r="EU409" s="50">
        <f t="shared" si="291"/>
        <v>0</v>
      </c>
      <c r="EV409" s="56">
        <f t="shared" si="344"/>
        <v>14.106231707317074</v>
      </c>
      <c r="EW409" s="56">
        <f t="shared" si="345"/>
        <v>23.151285240623579</v>
      </c>
      <c r="EX409" s="56">
        <f t="shared" si="348"/>
        <v>20.410238699196036</v>
      </c>
      <c r="EY409" s="56">
        <f t="shared" si="349"/>
        <v>9.5199706378761508</v>
      </c>
      <c r="EZ409" s="56">
        <f t="shared" si="346"/>
        <v>37.257516947940651</v>
      </c>
      <c r="FA409" s="56"/>
      <c r="FB409" s="56"/>
      <c r="FC409" s="56"/>
      <c r="FD409" s="54"/>
    </row>
    <row r="410" spans="1:160" ht="18" customHeight="1">
      <c r="A410" s="66"/>
      <c r="B410">
        <v>490</v>
      </c>
      <c r="C410" s="57" t="s">
        <v>391</v>
      </c>
      <c r="D410">
        <v>125</v>
      </c>
      <c r="E410" s="171">
        <v>2009</v>
      </c>
      <c r="F410">
        <v>270</v>
      </c>
      <c r="G410" s="144">
        <v>25.088483805000006</v>
      </c>
      <c r="H410" s="144">
        <v>6.4343698650000007</v>
      </c>
      <c r="I410" s="144"/>
      <c r="J410" s="144"/>
      <c r="K410" s="144"/>
      <c r="L410" s="144">
        <v>6.2396888400000003</v>
      </c>
      <c r="M410" s="144"/>
      <c r="N410" s="83"/>
      <c r="O410" s="83"/>
      <c r="P410" s="83"/>
      <c r="Q410" s="230">
        <f t="shared" si="347"/>
        <v>37.76254251000001</v>
      </c>
      <c r="R410" s="52">
        <f t="shared" ref="R410:R473" si="351">((G410/$Q410)*$G$5) + ((H410/$Q410)*$H$5) + (( I410/$Q410)*$I$5) + ((J410/$Q410)*$J$5) + ((K410/$Q410)*$K$5) + ((L410/$Q410)*$L$5) + ((M410/$Q410)*$M$5) + ((N410/$Q410)*$N$5) + ((O410/$Q410)*$O$5) + ((P410/$Q410)*$P$5)</f>
        <v>1.0577745153195723</v>
      </c>
      <c r="S410" s="52">
        <f t="shared" ref="S410:S473" si="352">((G410/$Q410)*$G$6) + ((H410/$Q410)*$H$6) + (( I410/$Q410)*$I$6) + ((J410/$Q410)*$J$6) + ((K410/$Q410)*$K$6) + ((L410/$Q410)*$L$6) + ((M410/$Q410)*$M$6) + ((N410/$Q410)*$N$6) + ((O410/$Q410)*$O$6) + ((P410/$Q410)*$P$6)</f>
        <v>1.5118695332737804</v>
      </c>
      <c r="T410" s="52">
        <f t="shared" ref="T410:T473" si="353">((G410/$Q410)*$G$7) + ((H410/$Q410)*$H$7) + (( I410/$Q410)*$I$7) + ((J410/$Q410)*$J$7) + ((K410/$Q410)*$K$7) + ((L410/$Q410)*$L$7) + ((M410/$Q410)*$M$7) + ((N410/$Q410)*$N$7) + ((O410/$Q410)*$O$7) + ((P410/$Q410)*$P$7)</f>
        <v>1.5419058456988413</v>
      </c>
      <c r="U410" s="52">
        <f t="shared" ref="U410:U473" si="354">((G410/$Q410)*$G$8) + ((H410/$Q410)*$H$8) + (( I410/$Q410)*$I$8) + ((J410/$Q410)*$J$8) + ((K410/$Q410)*$K$8) + ((L410/$Q410)*$L$8) + ((M410/$Q410)*$M$8) + ((N410/$Q410)*$N$8) + ((O410/$Q410)*$O$8) + ((P410/$Q410)*$P$8)</f>
        <v>7.8399205293605626E-2</v>
      </c>
      <c r="V410" s="52">
        <f t="shared" ref="V410:V473" si="355">((G410/$Q410)*$G$9) + ((H410/$Q410)*$H$9) + (( I410/$Q410)*$I$9) + ((J410/$Q410)*$J$9) + ((K410/$Q410)*$K$9) + ((L410/$Q410)*$L$9) + ((M410/$Q410)*$M$9) + ((N410/$Q410)*$N$9) + ((O410/$Q410)*$O$9) + ((P410/$Q410)*$P$9)</f>
        <v>1.3129266191284852</v>
      </c>
      <c r="W410" s="52">
        <f t="shared" ref="W410:W473" si="356">((G410/$Q410)*$G$10) + ((H410/$Q410)*$H$10) + (( I410/$Q410)*$I$10) + ((J410/$Q410)*$J$10) + ((K410/$Q410)*$K$10) + ((L410/$Q410)*$L$10) + ((M410/$Q410)*$M$10) + ((N410/$Q410)*$N$10) + ((O410/$Q410)*$O$10) + ((P410/$Q410)*$P$10)</f>
        <v>13.448300808121353</v>
      </c>
      <c r="X410" s="52">
        <f t="shared" ref="X410:X473" si="357">((G410/$Q410)*$G$11) + ((H410/$Q410)*$H$11) + (( I410/$Q410)*$I$11) + ((J410/$Q410)*$J$11) + ((K410/$Q410)*$K$11) + ((L410/$Q410)*$L$11) + ((M410/$Q410)*$M$11) + ((N410/$Q410)*$N$11) + ((O410/$Q410)*$O$11) + ((P410/$Q410)*$P$11)</f>
        <v>133.16740140784285</v>
      </c>
      <c r="Y410" s="52">
        <f t="shared" ref="Y410:Y473" si="358">((G410/$Q410)*$G$12) + ((H410/$Q410)*$H$12) + (( I410/$Q410)*$I$12) + ((J410/$Q410)*$J$12) + ((K410/$Q410)*$K$12) + ((L410/$Q410)*$L$12) + ((M410/$Q410)*$M$12) + ((N410/$Q410)*$N$12) + ((O410/$Q410)*$O$12) + ((P410/$Q410)*$P$12)</f>
        <v>1.0282960972865383</v>
      </c>
      <c r="Z410" s="52">
        <f t="shared" ref="Z410:Z473" si="359">((G410/$Q410)*$G$13) + ((H410/$Q410)*$H$13) + (( I410/$Q410)*$I$13) + ((J410/$Q410)*$J$13) + ((K410/$Q410)*$K$13) + ((L410/$Q410)*$L$13) + ((M410/$Q410)*$M$13) + ((N410/$Q410)*$N$13) + ((O410/$Q410)*$O$13) + ((P410/$Q410)*$P$13)</f>
        <v>1.02</v>
      </c>
      <c r="AA410" s="52">
        <f t="shared" ref="AA410:AA473" si="360">((G410/$Q410)*$G$14) + ((H410/$Q410)*$H$14) + (( I410/$Q410)*$I$14) + ((J410/$Q410)*$J$14) + ((K410/$Q410)*$K$14) + ((L410/$Q410)*$L$14) + ((M410/$Q410)*$M$14) + ((N410/$Q410)*$N$14) + ((O410/$Q410)*$O$14) + ((P410/$Q410)*$P$14)</f>
        <v>1.0233562514233896</v>
      </c>
      <c r="AB410" s="52">
        <f t="shared" ref="AB410:AB473" si="361">((G410/$Q410)*$G$15) + ((H410/$Q410)*$H$15) + (( I410/$Q410)*$I$15) + ((J410/$Q410)*$J$15) + ((K410/$Q410)*$K$15) + ((L410/$Q410)*$L$15) + ((M410/$Q410)*$M$15) + ((N410/$Q410)*$N$15) + ((O410/$Q410)*$O$15) + ((P410/$Q410)*$P$15)</f>
        <v>1.0234765596970921</v>
      </c>
      <c r="AC410" s="52">
        <f t="shared" ref="AC410:AC473" si="362">((G410/$Q410)*$G$16) + ((H410/$Q410)*$H$16) + (( I410/$Q410)*$I$16) + ((J410/$Q410)*$J$16) + ((K410/$Q410)*$K$16) + ((L410/$Q410)*$L$16) + ((M410/$Q410)*$M$16) + ((N410/$Q410)*$N$16) + ((O410/$Q410)*$O$16) + ((P410/$Q410)*$P$16)</f>
        <v>0.55178985725026597</v>
      </c>
      <c r="AD410" s="52">
        <f t="shared" ref="AD410:AD473" si="363">((G410/$Q410)*$G$17) + ((H410/$Q410)*$H$17) + (( I410/$Q410)*$I$17) + ((J410/$Q410)*$J$17) + ((K410/$Q410)*$K$17) + ((L410/$Q410)*$L$17) + ((M410/$Q410)*$M$17) + ((N410/$Q410)*$N$17) + ((O410/$Q410)*$O$17) + ((P410/$Q410)*$P$17)</f>
        <v>0.55156644096949603</v>
      </c>
      <c r="AE410" s="52">
        <f t="shared" ref="AE410:AE473" si="364">((G410/$Q410)*$G$18) + ((H410/$Q410)*$H$18) + (( I410/$Q410)*$I$18) + ((J410/$Q410)*$J$18) + ((K410/$Q410)*$K$18) + ((L410/$Q410)*$L$18) + ((M410/$Q410)*$M$18) + ((N410/$Q410)*$N$18) + ((O410/$Q410)*$O$18) + ((P410/$Q410)*$P$18)</f>
        <v>0.56989689199293259</v>
      </c>
      <c r="AF410" s="52">
        <f t="shared" ref="AF410:AF473" si="365">((G410/$Q410)*$G$19) + ((H410/$Q410)*$H$19) + (( I410/$Q410)*$I$19) + ((J410/$Q410)*$J$19) + ((K410/$Q410)*$K$19) + ((L410/$Q410)*$L$19) + ((M410/$Q410)*$M$19) + ((N410/$Q410)*$N$19) + ((O410/$Q410)*$O$19) + ((P410/$Q410)*$P$19)</f>
        <v>0.34029217055093886</v>
      </c>
      <c r="AG410" s="52">
        <f t="shared" ref="AG410:AG473" si="366">((G410/$Q410)*$G$20) + ((H410/$Q410)*$H$20) + (( I410/$Q410)*$I$20) + ((J410/$Q410)*$J$20) + ((K410/$Q410)*$K$20) + ((L410/$Q410)*$L$20) + ((M410/$Q410)*$M$20) + ((N410/$Q410)*$N$20) + ((O410/$Q410)*$O$20) + ((P410/$Q410)*$P$20)</f>
        <v>0.36</v>
      </c>
      <c r="AH410" s="52">
        <f t="shared" ref="AH410:AH473" si="367">(AF410+AG410)/2</f>
        <v>0.35014608527546942</v>
      </c>
      <c r="AI410" s="64" t="s">
        <v>152</v>
      </c>
      <c r="AL410" s="45">
        <f t="shared" ref="AL410:AL473" si="368">F410</f>
        <v>270</v>
      </c>
      <c r="AM410" s="65"/>
      <c r="AN410" s="145" t="e">
        <f>#REF!</f>
        <v>#REF!</v>
      </c>
      <c r="AO410" s="149"/>
      <c r="AP410" s="183"/>
      <c r="AQ410" s="149"/>
      <c r="AR410" s="147">
        <f t="shared" ref="AR410:AR473" si="369">(1+(AQ410/100)^2)^0.5</f>
        <v>1</v>
      </c>
      <c r="AS410">
        <v>0</v>
      </c>
      <c r="AT410">
        <v>0</v>
      </c>
      <c r="AU410">
        <v>0</v>
      </c>
      <c r="AV410">
        <v>3</v>
      </c>
      <c r="AW410">
        <v>2</v>
      </c>
      <c r="AX410">
        <v>2</v>
      </c>
      <c r="AY410" s="229"/>
      <c r="AZ410" s="229"/>
      <c r="BA410" s="229"/>
      <c r="BC410">
        <v>3</v>
      </c>
      <c r="BD410">
        <v>0</v>
      </c>
      <c r="BE410">
        <v>0</v>
      </c>
      <c r="BF410" s="57">
        <v>2</v>
      </c>
      <c r="BG410" s="57">
        <v>2</v>
      </c>
      <c r="BH410" s="57">
        <v>3</v>
      </c>
      <c r="BI410" s="57">
        <v>11.3</v>
      </c>
      <c r="BJ410" s="189">
        <f t="shared" si="336"/>
        <v>125</v>
      </c>
      <c r="BK410" s="173">
        <f t="shared" si="337"/>
        <v>270</v>
      </c>
      <c r="BL410" s="173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104">
        <v>24</v>
      </c>
      <c r="CB410" s="103"/>
      <c r="CC410" s="103"/>
      <c r="CD410" s="103"/>
      <c r="CE410" s="103"/>
      <c r="CF410" s="103"/>
      <c r="CG410" s="103"/>
      <c r="CH410" s="103"/>
      <c r="CI410" s="103"/>
      <c r="CJ410" s="103"/>
      <c r="CK410" s="103"/>
      <c r="CL410" s="103"/>
      <c r="CP410" s="93"/>
      <c r="CQ410" s="93"/>
      <c r="CV410" s="93"/>
      <c r="DA410" s="93"/>
      <c r="DF410" s="131"/>
      <c r="DG410" s="254">
        <f t="shared" ref="DG410:DG473" si="370">B410</f>
        <v>490</v>
      </c>
      <c r="DH410" s="254" t="str">
        <f t="shared" ref="DH410:DH473" si="371">C410</f>
        <v>Thin</v>
      </c>
      <c r="DI410" s="254">
        <f t="shared" ref="DI410:DI473" si="372">D410</f>
        <v>125</v>
      </c>
      <c r="DJ410" s="254">
        <f t="shared" ref="DJ410:DJ473" si="373">F410</f>
        <v>270</v>
      </c>
      <c r="DK410" s="121">
        <f t="shared" ref="DK410:DK473" si="374">(((AS410*$S410) + (AV410*$S410)+(AY410*$S410))/2)*10</f>
        <v>22.678042999106705</v>
      </c>
      <c r="DL410" s="121">
        <f t="shared" ref="DL410:DL473" si="375">((($AT410*$R410) +($AW410*$R410)+($AZ410*$R410))/2)*10</f>
        <v>10.577745153195723</v>
      </c>
      <c r="DM410" s="121">
        <f t="shared" ref="DM410:DM473" si="376">((((AS410+AV410+AY410)*T410) +((AT410+AW410+AZ410)*T410))/2)*10</f>
        <v>38.547646142471031</v>
      </c>
      <c r="DN410" s="121">
        <f t="shared" ref="DN410:DN473" si="377">(10*(0.1234*U410*Y410*AC410*BC410))/BF410</f>
        <v>8.2339832632475837E-2</v>
      </c>
      <c r="DO410" s="121">
        <f t="shared" ref="DO410:DO473" si="378">(10*(0.1234*V410*Z410*AD410*BD410))/BG410</f>
        <v>0</v>
      </c>
      <c r="DP410" s="121">
        <f t="shared" ref="DP410:DP473" si="379">(10*(0.1234*W410*AA410*AE410*BE410))/BH410</f>
        <v>0</v>
      </c>
      <c r="DQ410" s="121">
        <f t="shared" ref="DQ410:DQ473" si="380">(10*0.1234*AB410*AF410)*((BL410^2)+(BM410^2)+(BN410^2)+(BO410^2)+(BP410^2)+(BQ410^2)+(BR410^2)+(BS410^2)+(BT410^2)+(BU410^2)+(BV410^2)+(BW410^2)+(BX410^2)+(BY410^2)+(BZ410^2))/$BI410</f>
        <v>0</v>
      </c>
      <c r="DR410" s="121">
        <f t="shared" ref="DR410:DR473" si="381">(10*0.1234*AB410*AG410*(CA410^2 + CB410^2 + CC410^2 + CD410^2 + CE410^2 + CF410^2 + CG410^2 +CH410^2 +CI410^2 + CJ410^2 +CK410^2 + CL410^2 +CM410^2 + CN410^2 + CO410^2))/$BI410</f>
        <v>23.176059706441201</v>
      </c>
      <c r="DS410" s="121">
        <f t="shared" ref="DS410:DS473" si="382">(10*0.1234*AB410*AH410)*((CQ410^2)+(CR410^2)+(CS410^2)+(CT410^2)+(CU410^2))/$BI410</f>
        <v>0</v>
      </c>
      <c r="DT410" s="121">
        <f t="shared" ref="DT410:DT473" si="383">(10*0.1234*AB410*AH410)*((CV410^2)+(CW410^2)+(CX410^2)+(CY410^2)+(CZ410^2))/$BI410</f>
        <v>0</v>
      </c>
      <c r="DU410" s="121">
        <f t="shared" ref="DU410:DU473" si="384">(10*0.1234*AB410*AH410)*((DA410^2)+(DB410^2)+(DC410^2)+(DD410^2)+(DE410^2))/$BI410</f>
        <v>0</v>
      </c>
      <c r="DV410" s="122">
        <f t="shared" ref="DV410:DV473" si="385">AVERAGE(AU410,AX410)</f>
        <v>1</v>
      </c>
      <c r="DW410" s="157"/>
      <c r="DX410" s="157">
        <f t="shared" ref="DX410:DX420" si="386">B411</f>
        <v>490</v>
      </c>
      <c r="DY410" s="157">
        <f t="shared" si="350"/>
        <v>127</v>
      </c>
      <c r="DZ410" s="238" t="e">
        <f>#REF!</f>
        <v>#REF!</v>
      </c>
      <c r="EA410" s="158"/>
      <c r="EB410" s="158"/>
      <c r="EC410" s="158"/>
      <c r="ED410" s="158"/>
      <c r="EE410" s="158"/>
      <c r="EF410" s="158"/>
      <c r="EG410" s="158"/>
      <c r="EH410" s="158"/>
      <c r="EI410" s="158"/>
      <c r="EJ410" s="158"/>
      <c r="EK410" s="158"/>
      <c r="EL410" s="158"/>
      <c r="EM410" s="158"/>
      <c r="EN410" s="50"/>
      <c r="EO410" s="50"/>
      <c r="EP410" s="55"/>
      <c r="EQ410" s="50"/>
      <c r="ER410" s="50"/>
      <c r="ES410" s="50"/>
      <c r="ET410" s="50"/>
      <c r="EU410" s="50"/>
      <c r="EV410" s="56"/>
      <c r="EW410" s="56"/>
      <c r="EX410" s="56"/>
      <c r="EY410" s="56"/>
      <c r="EZ410" s="56"/>
      <c r="FA410" s="56"/>
      <c r="FB410" s="56"/>
      <c r="FC410" s="56"/>
      <c r="FD410" s="54"/>
    </row>
    <row r="411" spans="1:160" ht="18" customHeight="1">
      <c r="A411" s="66"/>
      <c r="B411">
        <v>490</v>
      </c>
      <c r="C411" s="57" t="s">
        <v>391</v>
      </c>
      <c r="D411">
        <v>126</v>
      </c>
      <c r="E411" s="171">
        <v>2009</v>
      </c>
      <c r="F411">
        <v>127</v>
      </c>
      <c r="G411" s="144">
        <v>20.140522710000003</v>
      </c>
      <c r="H411" s="144">
        <v>6.0262563900000004</v>
      </c>
      <c r="I411" s="144"/>
      <c r="J411" s="144">
        <v>23.293118310000001</v>
      </c>
      <c r="K411" s="144"/>
      <c r="L411" s="144">
        <v>5.2504186350000008</v>
      </c>
      <c r="M411" s="144"/>
      <c r="N411" s="83"/>
      <c r="O411" s="83"/>
      <c r="P411" s="83"/>
      <c r="Q411" s="230">
        <f t="shared" si="347"/>
        <v>54.710316045000006</v>
      </c>
      <c r="R411" s="52">
        <f t="shared" si="351"/>
        <v>0.73943132832107183</v>
      </c>
      <c r="S411" s="52">
        <f t="shared" si="352"/>
        <v>1.4642538018143338</v>
      </c>
      <c r="T411" s="52">
        <f t="shared" si="353"/>
        <v>1.3924869685149157</v>
      </c>
      <c r="U411" s="52">
        <f t="shared" si="354"/>
        <v>9.6212279286971167E-2</v>
      </c>
      <c r="V411" s="52">
        <f t="shared" si="355"/>
        <v>1.3744905355252917</v>
      </c>
      <c r="W411" s="52">
        <f t="shared" si="356"/>
        <v>13.632763361753852</v>
      </c>
      <c r="X411" s="52">
        <f t="shared" si="357"/>
        <v>147.46483674620035</v>
      </c>
      <c r="Y411" s="52">
        <f t="shared" si="358"/>
        <v>1.0331560523075389</v>
      </c>
      <c r="Z411" s="52">
        <f t="shared" si="359"/>
        <v>1.0285150735707105</v>
      </c>
      <c r="AA411" s="52">
        <f t="shared" si="360"/>
        <v>1.0263186974293048</v>
      </c>
      <c r="AB411" s="52">
        <f t="shared" si="361"/>
        <v>1.0269015244581923</v>
      </c>
      <c r="AC411" s="52">
        <f t="shared" si="362"/>
        <v>0.5688718607419625</v>
      </c>
      <c r="AD411" s="52">
        <f t="shared" si="363"/>
        <v>0.56800541708970864</v>
      </c>
      <c r="AE411" s="52">
        <f t="shared" si="364"/>
        <v>0.54842869944985717</v>
      </c>
      <c r="AF411" s="52">
        <f t="shared" si="365"/>
        <v>0.37962529343765555</v>
      </c>
      <c r="AG411" s="52">
        <f t="shared" si="366"/>
        <v>0.36</v>
      </c>
      <c r="AH411" s="52">
        <f t="shared" si="367"/>
        <v>0.36981264671882774</v>
      </c>
      <c r="AI411" s="64" t="s">
        <v>152</v>
      </c>
      <c r="AL411" s="45">
        <f t="shared" si="368"/>
        <v>127</v>
      </c>
      <c r="AM411" s="65"/>
      <c r="AN411" s="145" t="e">
        <f>#REF!</f>
        <v>#REF!</v>
      </c>
      <c r="AO411" s="149"/>
      <c r="AP411" s="183"/>
      <c r="AQ411" s="149"/>
      <c r="AR411" s="147">
        <f t="shared" si="369"/>
        <v>1</v>
      </c>
      <c r="AS411">
        <v>0</v>
      </c>
      <c r="AT411">
        <v>2</v>
      </c>
      <c r="AU411">
        <v>2</v>
      </c>
      <c r="AV411">
        <v>0</v>
      </c>
      <c r="AW411">
        <v>1</v>
      </c>
      <c r="AX411">
        <v>1</v>
      </c>
      <c r="AY411" s="229"/>
      <c r="AZ411" s="229"/>
      <c r="BA411" s="229"/>
      <c r="BC411">
        <v>7</v>
      </c>
      <c r="BD411">
        <v>1</v>
      </c>
      <c r="BE411">
        <v>3</v>
      </c>
      <c r="BF411" s="57">
        <v>2</v>
      </c>
      <c r="BG411" s="57">
        <v>2</v>
      </c>
      <c r="BH411" s="57">
        <v>3</v>
      </c>
      <c r="BI411" s="57">
        <v>11.3</v>
      </c>
      <c r="BJ411" s="189">
        <f t="shared" si="336"/>
        <v>126</v>
      </c>
      <c r="BK411" s="173">
        <f t="shared" si="337"/>
        <v>127</v>
      </c>
      <c r="BL411" s="173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104"/>
      <c r="CB411" s="103"/>
      <c r="CC411" s="103"/>
      <c r="CD411" s="103"/>
      <c r="CE411" s="103"/>
      <c r="CF411" s="103"/>
      <c r="CG411" s="103"/>
      <c r="CH411" s="103"/>
      <c r="CI411" s="103"/>
      <c r="CJ411" s="103"/>
      <c r="CK411" s="103"/>
      <c r="CL411" s="103"/>
      <c r="CP411" s="93"/>
      <c r="CQ411" s="93"/>
      <c r="CV411" s="93"/>
      <c r="DA411" s="93"/>
      <c r="DF411" s="131"/>
      <c r="DG411" s="254">
        <f t="shared" si="370"/>
        <v>490</v>
      </c>
      <c r="DH411" s="254" t="str">
        <f t="shared" si="371"/>
        <v>Thin</v>
      </c>
      <c r="DI411" s="254">
        <f t="shared" si="372"/>
        <v>126</v>
      </c>
      <c r="DJ411" s="254">
        <f t="shared" si="373"/>
        <v>127</v>
      </c>
      <c r="DK411" s="121">
        <f t="shared" si="374"/>
        <v>0</v>
      </c>
      <c r="DL411" s="121">
        <f t="shared" si="375"/>
        <v>11.091469924816078</v>
      </c>
      <c r="DM411" s="121">
        <f t="shared" si="376"/>
        <v>20.887304527723735</v>
      </c>
      <c r="DN411" s="121">
        <f t="shared" si="377"/>
        <v>0.24422722980406056</v>
      </c>
      <c r="DO411" s="121">
        <f t="shared" si="378"/>
        <v>0.49543884702415386</v>
      </c>
      <c r="DP411" s="121">
        <f t="shared" si="379"/>
        <v>9.4689423052781354</v>
      </c>
      <c r="DQ411" s="121">
        <f t="shared" si="380"/>
        <v>0</v>
      </c>
      <c r="DR411" s="121">
        <f t="shared" si="381"/>
        <v>0</v>
      </c>
      <c r="DS411" s="121">
        <f t="shared" si="382"/>
        <v>0</v>
      </c>
      <c r="DT411" s="121">
        <f t="shared" si="383"/>
        <v>0</v>
      </c>
      <c r="DU411" s="121">
        <f t="shared" si="384"/>
        <v>0</v>
      </c>
      <c r="DV411" s="122">
        <f t="shared" si="385"/>
        <v>1.5</v>
      </c>
      <c r="DW411" s="157"/>
      <c r="DX411" s="157">
        <f t="shared" si="386"/>
        <v>490</v>
      </c>
      <c r="DY411" s="157">
        <f t="shared" si="350"/>
        <v>279</v>
      </c>
      <c r="DZ411" s="238" t="e">
        <f>#REF!</f>
        <v>#REF!</v>
      </c>
      <c r="EA411" s="158"/>
      <c r="EB411" s="158"/>
      <c r="EC411" s="158"/>
      <c r="ED411" s="158"/>
      <c r="EE411" s="158"/>
      <c r="EF411" s="158"/>
      <c r="EG411" s="158"/>
      <c r="EH411" s="158"/>
      <c r="EI411" s="158"/>
      <c r="EJ411" s="158"/>
      <c r="EK411" s="158"/>
      <c r="EL411" s="158"/>
      <c r="EM411" s="158"/>
      <c r="EN411" s="50"/>
      <c r="EO411" s="50"/>
      <c r="EP411" s="55"/>
      <c r="EQ411" s="50"/>
      <c r="ER411" s="50"/>
      <c r="ES411" s="50"/>
      <c r="ET411" s="50"/>
      <c r="EU411" s="50"/>
      <c r="EV411" s="56"/>
      <c r="EW411" s="56"/>
      <c r="EX411" s="56"/>
      <c r="EY411" s="56"/>
      <c r="EZ411" s="56"/>
      <c r="FA411" s="56"/>
      <c r="FB411" s="56"/>
      <c r="FC411" s="56"/>
      <c r="FD411" s="54"/>
    </row>
    <row r="412" spans="1:160" ht="18" customHeight="1">
      <c r="A412" s="66"/>
      <c r="B412">
        <v>490</v>
      </c>
      <c r="C412" s="57" t="s">
        <v>391</v>
      </c>
      <c r="D412">
        <v>126</v>
      </c>
      <c r="E412" s="171">
        <v>2009</v>
      </c>
      <c r="F412">
        <v>279</v>
      </c>
      <c r="G412" s="144">
        <v>20.140522710000003</v>
      </c>
      <c r="H412" s="144">
        <v>6.0262563900000004</v>
      </c>
      <c r="I412" s="144"/>
      <c r="J412" s="144">
        <v>23.293118310000001</v>
      </c>
      <c r="K412" s="144"/>
      <c r="L412" s="144">
        <v>5.2504186350000008</v>
      </c>
      <c r="M412" s="144"/>
      <c r="N412" s="83"/>
      <c r="O412" s="83"/>
      <c r="P412" s="83"/>
      <c r="Q412" s="230">
        <f t="shared" si="347"/>
        <v>54.710316045000006</v>
      </c>
      <c r="R412" s="52">
        <f t="shared" si="351"/>
        <v>0.73943132832107183</v>
      </c>
      <c r="S412" s="52">
        <f t="shared" si="352"/>
        <v>1.4642538018143338</v>
      </c>
      <c r="T412" s="52">
        <f t="shared" si="353"/>
        <v>1.3924869685149157</v>
      </c>
      <c r="U412" s="52">
        <f t="shared" si="354"/>
        <v>9.6212279286971167E-2</v>
      </c>
      <c r="V412" s="52">
        <f t="shared" si="355"/>
        <v>1.3744905355252917</v>
      </c>
      <c r="W412" s="52">
        <f t="shared" si="356"/>
        <v>13.632763361753852</v>
      </c>
      <c r="X412" s="52">
        <f t="shared" si="357"/>
        <v>147.46483674620035</v>
      </c>
      <c r="Y412" s="52">
        <f t="shared" si="358"/>
        <v>1.0331560523075389</v>
      </c>
      <c r="Z412" s="52">
        <f t="shared" si="359"/>
        <v>1.0285150735707105</v>
      </c>
      <c r="AA412" s="52">
        <f t="shared" si="360"/>
        <v>1.0263186974293048</v>
      </c>
      <c r="AB412" s="52">
        <f t="shared" si="361"/>
        <v>1.0269015244581923</v>
      </c>
      <c r="AC412" s="52">
        <f t="shared" si="362"/>
        <v>0.5688718607419625</v>
      </c>
      <c r="AD412" s="52">
        <f t="shared" si="363"/>
        <v>0.56800541708970864</v>
      </c>
      <c r="AE412" s="52">
        <f t="shared" si="364"/>
        <v>0.54842869944985717</v>
      </c>
      <c r="AF412" s="52">
        <f t="shared" si="365"/>
        <v>0.37962529343765555</v>
      </c>
      <c r="AG412" s="52">
        <f t="shared" si="366"/>
        <v>0.36</v>
      </c>
      <c r="AH412" s="52">
        <f t="shared" si="367"/>
        <v>0.36981264671882774</v>
      </c>
      <c r="AI412" s="64" t="s">
        <v>152</v>
      </c>
      <c r="AL412" s="45">
        <f t="shared" si="368"/>
        <v>279</v>
      </c>
      <c r="AM412" s="65"/>
      <c r="AN412" s="145" t="e">
        <f>#REF!</f>
        <v>#REF!</v>
      </c>
      <c r="AO412" s="149"/>
      <c r="AP412" s="183"/>
      <c r="AQ412" s="149"/>
      <c r="AR412" s="147">
        <f t="shared" si="369"/>
        <v>1</v>
      </c>
      <c r="AS412">
        <v>8</v>
      </c>
      <c r="AT412">
        <v>4</v>
      </c>
      <c r="AU412">
        <v>4</v>
      </c>
      <c r="AV412">
        <v>11</v>
      </c>
      <c r="AW412">
        <v>4</v>
      </c>
      <c r="AX412">
        <v>4</v>
      </c>
      <c r="AY412" s="229"/>
      <c r="AZ412" s="229"/>
      <c r="BA412" s="229"/>
      <c r="BC412">
        <v>16</v>
      </c>
      <c r="BD412">
        <v>4</v>
      </c>
      <c r="BE412">
        <v>0</v>
      </c>
      <c r="BF412" s="57">
        <v>2</v>
      </c>
      <c r="BG412" s="57">
        <v>2</v>
      </c>
      <c r="BH412" s="57">
        <v>3</v>
      </c>
      <c r="BI412" s="57">
        <v>11.3</v>
      </c>
      <c r="BJ412" s="189">
        <f t="shared" si="336"/>
        <v>126</v>
      </c>
      <c r="BK412" s="173">
        <f t="shared" si="337"/>
        <v>279</v>
      </c>
      <c r="BL412" s="173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104"/>
      <c r="CB412" s="103"/>
      <c r="CC412" s="103"/>
      <c r="CD412" s="103"/>
      <c r="CE412" s="103"/>
      <c r="CF412" s="103"/>
      <c r="CG412" s="103"/>
      <c r="CH412" s="103"/>
      <c r="CI412" s="103"/>
      <c r="CJ412" s="103"/>
      <c r="CK412" s="103"/>
      <c r="CL412" s="103"/>
      <c r="CP412" s="93"/>
      <c r="CQ412" s="93"/>
      <c r="CV412" s="93"/>
      <c r="DA412" s="93"/>
      <c r="DF412" s="131"/>
      <c r="DG412" s="254">
        <f t="shared" si="370"/>
        <v>490</v>
      </c>
      <c r="DH412" s="254" t="str">
        <f t="shared" si="371"/>
        <v>Thin</v>
      </c>
      <c r="DI412" s="254">
        <f t="shared" si="372"/>
        <v>126</v>
      </c>
      <c r="DJ412" s="254">
        <f t="shared" si="373"/>
        <v>279</v>
      </c>
      <c r="DK412" s="121">
        <f t="shared" si="374"/>
        <v>139.10411117236171</v>
      </c>
      <c r="DL412" s="121">
        <f t="shared" si="375"/>
        <v>29.577253132842873</v>
      </c>
      <c r="DM412" s="121">
        <f t="shared" si="376"/>
        <v>187.98574074951361</v>
      </c>
      <c r="DN412" s="121">
        <f t="shared" si="377"/>
        <v>0.55823366812356701</v>
      </c>
      <c r="DO412" s="121">
        <f t="shared" si="378"/>
        <v>1.9817553880966154</v>
      </c>
      <c r="DP412" s="121">
        <f t="shared" si="379"/>
        <v>0</v>
      </c>
      <c r="DQ412" s="121">
        <f t="shared" si="380"/>
        <v>0</v>
      </c>
      <c r="DR412" s="121">
        <f t="shared" si="381"/>
        <v>0</v>
      </c>
      <c r="DS412" s="121">
        <f t="shared" si="382"/>
        <v>0</v>
      </c>
      <c r="DT412" s="121">
        <f t="shared" si="383"/>
        <v>0</v>
      </c>
      <c r="DU412" s="121">
        <f t="shared" si="384"/>
        <v>0</v>
      </c>
      <c r="DV412" s="122">
        <f t="shared" si="385"/>
        <v>4</v>
      </c>
      <c r="DW412" s="157"/>
      <c r="DX412" s="157">
        <f t="shared" si="386"/>
        <v>570</v>
      </c>
      <c r="DY412" s="157">
        <f t="shared" si="350"/>
        <v>22</v>
      </c>
      <c r="DZ412" s="238" t="e">
        <f>#REF!</f>
        <v>#REF!</v>
      </c>
      <c r="EA412" s="158"/>
      <c r="EB412" s="158"/>
      <c r="EC412" s="158"/>
      <c r="ED412" s="158"/>
      <c r="EE412" s="158"/>
      <c r="EF412" s="158"/>
      <c r="EG412" s="158"/>
      <c r="EH412" s="158"/>
      <c r="EI412" s="158"/>
      <c r="EJ412" s="158"/>
      <c r="EK412" s="158"/>
      <c r="EL412" s="158"/>
      <c r="EM412" s="158"/>
      <c r="EN412" s="50"/>
      <c r="EO412" s="50"/>
      <c r="EP412" s="55"/>
      <c r="EQ412" s="50"/>
      <c r="ER412" s="50"/>
      <c r="ES412" s="50"/>
      <c r="ET412" s="50"/>
      <c r="EU412" s="50"/>
      <c r="EV412" s="56"/>
      <c r="EW412" s="56"/>
      <c r="EX412" s="56"/>
      <c r="EY412" s="56"/>
      <c r="EZ412" s="56"/>
      <c r="FA412" s="56"/>
      <c r="FB412" s="56"/>
      <c r="FC412" s="56"/>
      <c r="FD412" s="54"/>
    </row>
    <row r="413" spans="1:160" ht="18" customHeight="1">
      <c r="A413" s="66"/>
      <c r="B413">
        <v>570</v>
      </c>
      <c r="C413" s="57" t="s">
        <v>390</v>
      </c>
      <c r="D413">
        <v>11</v>
      </c>
      <c r="E413" s="171">
        <v>2009</v>
      </c>
      <c r="F413">
        <v>22</v>
      </c>
      <c r="G413" s="144"/>
      <c r="H413" s="144">
        <v>11.84610966</v>
      </c>
      <c r="I413" s="144"/>
      <c r="J413" s="144"/>
      <c r="K413" s="144">
        <v>5.8535076600000009</v>
      </c>
      <c r="L413" s="144">
        <v>8.4992453699999988</v>
      </c>
      <c r="M413" s="144">
        <v>11.475479400000001</v>
      </c>
      <c r="N413" s="83"/>
      <c r="O413" s="83"/>
      <c r="P413" s="83"/>
      <c r="Q413" s="230">
        <f t="shared" si="347"/>
        <v>37.674342089999996</v>
      </c>
      <c r="R413" s="52">
        <f t="shared" si="351"/>
        <v>0.74958577895633272</v>
      </c>
      <c r="S413" s="52">
        <f t="shared" si="352"/>
        <v>1.575115628325761</v>
      </c>
      <c r="T413" s="52">
        <f t="shared" si="353"/>
        <v>1.501605590978218</v>
      </c>
      <c r="U413" s="52">
        <f t="shared" si="354"/>
        <v>0.11412193665197991</v>
      </c>
      <c r="V413" s="52">
        <f t="shared" si="355"/>
        <v>1.328086008795383</v>
      </c>
      <c r="W413" s="52">
        <f t="shared" si="356"/>
        <v>16.729439797283003</v>
      </c>
      <c r="X413" s="52">
        <f t="shared" si="357"/>
        <v>91.586477927633553</v>
      </c>
      <c r="Y413" s="52">
        <f t="shared" si="358"/>
        <v>1.0253019438859168</v>
      </c>
      <c r="Z413" s="52">
        <f t="shared" si="359"/>
        <v>1.0215537119788363</v>
      </c>
      <c r="AA413" s="52">
        <f t="shared" si="360"/>
        <v>1.0254003212534935</v>
      </c>
      <c r="AB413" s="52">
        <f t="shared" si="361"/>
        <v>1.0355356187986455</v>
      </c>
      <c r="AC413" s="52">
        <f t="shared" si="362"/>
        <v>0.58299516243523075</v>
      </c>
      <c r="AD413" s="52">
        <f t="shared" si="363"/>
        <v>0.56803716408840421</v>
      </c>
      <c r="AE413" s="52">
        <f t="shared" si="364"/>
        <v>0.54205599108578895</v>
      </c>
      <c r="AF413" s="52">
        <f t="shared" si="365"/>
        <v>0.41318622591771453</v>
      </c>
      <c r="AG413" s="52">
        <f t="shared" si="366"/>
        <v>0.36000000000000004</v>
      </c>
      <c r="AH413" s="52">
        <f t="shared" si="367"/>
        <v>0.38659311295885729</v>
      </c>
      <c r="AI413" s="64" t="s">
        <v>152</v>
      </c>
      <c r="AL413" s="45">
        <f t="shared" si="368"/>
        <v>22</v>
      </c>
      <c r="AM413" s="65"/>
      <c r="AN413" s="145" t="e">
        <f>#REF!</f>
        <v>#REF!</v>
      </c>
      <c r="AO413" s="149"/>
      <c r="AP413" s="183"/>
      <c r="AQ413" s="149"/>
      <c r="AR413" s="147">
        <f t="shared" si="369"/>
        <v>1</v>
      </c>
      <c r="AS413">
        <v>0</v>
      </c>
      <c r="AT413">
        <v>1</v>
      </c>
      <c r="AU413">
        <v>1</v>
      </c>
      <c r="AV413">
        <v>0</v>
      </c>
      <c r="AW413">
        <v>3</v>
      </c>
      <c r="AX413">
        <v>3</v>
      </c>
      <c r="AY413" s="229"/>
      <c r="AZ413" s="229"/>
      <c r="BA413" s="229"/>
      <c r="BC413">
        <v>7</v>
      </c>
      <c r="BD413">
        <v>1</v>
      </c>
      <c r="BE413">
        <v>1</v>
      </c>
      <c r="BF413" s="57">
        <v>2</v>
      </c>
      <c r="BG413" s="57">
        <v>2</v>
      </c>
      <c r="BH413" s="57">
        <v>3</v>
      </c>
      <c r="BI413" s="57">
        <v>11.3</v>
      </c>
      <c r="BJ413" s="189">
        <f t="shared" si="336"/>
        <v>11</v>
      </c>
      <c r="BK413" s="173">
        <f t="shared" si="337"/>
        <v>22</v>
      </c>
      <c r="BL413" s="173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104"/>
      <c r="CB413" s="103"/>
      <c r="CC413" s="103"/>
      <c r="CD413" s="103"/>
      <c r="CE413" s="103"/>
      <c r="CF413" s="103"/>
      <c r="CG413" s="103"/>
      <c r="CH413" s="103"/>
      <c r="CI413" s="103"/>
      <c r="CJ413" s="103"/>
      <c r="CK413" s="103"/>
      <c r="CL413" s="103"/>
      <c r="CP413" s="93"/>
      <c r="CQ413" s="93"/>
      <c r="CV413" s="93"/>
      <c r="DA413" s="93"/>
      <c r="DF413" s="131"/>
      <c r="DG413" s="254">
        <f t="shared" si="370"/>
        <v>570</v>
      </c>
      <c r="DH413" s="254" t="str">
        <f t="shared" si="371"/>
        <v>Thin/Burn</v>
      </c>
      <c r="DI413" s="254">
        <f t="shared" si="372"/>
        <v>11</v>
      </c>
      <c r="DJ413" s="254">
        <f t="shared" si="373"/>
        <v>22</v>
      </c>
      <c r="DK413" s="121">
        <f t="shared" si="374"/>
        <v>0</v>
      </c>
      <c r="DL413" s="121">
        <f t="shared" si="375"/>
        <v>14.991715579126655</v>
      </c>
      <c r="DM413" s="121">
        <f t="shared" si="376"/>
        <v>30.03211181956436</v>
      </c>
      <c r="DN413" s="121">
        <f t="shared" si="377"/>
        <v>0.2946246427588094</v>
      </c>
      <c r="DO413" s="121">
        <f t="shared" si="378"/>
        <v>0.47549868725953059</v>
      </c>
      <c r="DP413" s="121">
        <f t="shared" si="379"/>
        <v>3.8248367311634897</v>
      </c>
      <c r="DQ413" s="121">
        <f t="shared" si="380"/>
        <v>0</v>
      </c>
      <c r="DR413" s="121">
        <f t="shared" si="381"/>
        <v>0</v>
      </c>
      <c r="DS413" s="121">
        <f t="shared" si="382"/>
        <v>0</v>
      </c>
      <c r="DT413" s="121">
        <f t="shared" si="383"/>
        <v>0</v>
      </c>
      <c r="DU413" s="121">
        <f t="shared" si="384"/>
        <v>0</v>
      </c>
      <c r="DV413" s="122">
        <f t="shared" si="385"/>
        <v>2</v>
      </c>
      <c r="DW413" s="157"/>
      <c r="DX413" s="157">
        <f t="shared" si="386"/>
        <v>570</v>
      </c>
      <c r="DY413" s="157">
        <f t="shared" si="350"/>
        <v>278</v>
      </c>
      <c r="DZ413" s="238" t="e">
        <f>#REF!</f>
        <v>#REF!</v>
      </c>
      <c r="EA413" s="158"/>
      <c r="EB413" s="158"/>
      <c r="EC413" s="158"/>
      <c r="ED413" s="158"/>
      <c r="EE413" s="158"/>
      <c r="EF413" s="158"/>
      <c r="EG413" s="158"/>
      <c r="EH413" s="158"/>
      <c r="EI413" s="158"/>
      <c r="EJ413" s="158"/>
      <c r="EK413" s="158"/>
      <c r="EL413" s="158"/>
      <c r="EM413" s="158"/>
      <c r="EN413" s="50"/>
      <c r="EO413" s="50"/>
      <c r="EP413" s="55"/>
      <c r="EQ413" s="50"/>
      <c r="ER413" s="50"/>
      <c r="ES413" s="50"/>
      <c r="ET413" s="50"/>
      <c r="EU413" s="50"/>
      <c r="EV413" s="56"/>
      <c r="EW413" s="56"/>
      <c r="EX413" s="56"/>
      <c r="EY413" s="56"/>
      <c r="EZ413" s="56"/>
      <c r="FA413" s="56"/>
      <c r="FB413" s="56"/>
      <c r="FC413" s="56"/>
      <c r="FD413" s="54"/>
    </row>
    <row r="414" spans="1:160" ht="18" customHeight="1">
      <c r="A414" s="66"/>
      <c r="B414">
        <v>570</v>
      </c>
      <c r="C414" s="57" t="s">
        <v>390</v>
      </c>
      <c r="D414">
        <v>11</v>
      </c>
      <c r="E414" s="171">
        <v>2009</v>
      </c>
      <c r="F414">
        <v>278</v>
      </c>
      <c r="G414" s="144"/>
      <c r="H414" s="144">
        <v>11.84610966</v>
      </c>
      <c r="I414" s="144"/>
      <c r="J414" s="144"/>
      <c r="K414" s="144">
        <v>5.8535076600000009</v>
      </c>
      <c r="L414" s="144">
        <v>8.4992453699999988</v>
      </c>
      <c r="M414" s="144">
        <v>11.475479400000001</v>
      </c>
      <c r="N414" s="83"/>
      <c r="O414" s="83"/>
      <c r="P414" s="83"/>
      <c r="Q414" s="230">
        <f t="shared" si="347"/>
        <v>37.674342089999996</v>
      </c>
      <c r="R414" s="52">
        <f t="shared" si="351"/>
        <v>0.74958577895633272</v>
      </c>
      <c r="S414" s="52">
        <f t="shared" si="352"/>
        <v>1.575115628325761</v>
      </c>
      <c r="T414" s="52">
        <f t="shared" si="353"/>
        <v>1.501605590978218</v>
      </c>
      <c r="U414" s="52">
        <f t="shared" si="354"/>
        <v>0.11412193665197991</v>
      </c>
      <c r="V414" s="52">
        <f t="shared" si="355"/>
        <v>1.328086008795383</v>
      </c>
      <c r="W414" s="52">
        <f t="shared" si="356"/>
        <v>16.729439797283003</v>
      </c>
      <c r="X414" s="52">
        <f t="shared" si="357"/>
        <v>91.586477927633553</v>
      </c>
      <c r="Y414" s="52">
        <f t="shared" si="358"/>
        <v>1.0253019438859168</v>
      </c>
      <c r="Z414" s="52">
        <f t="shared" si="359"/>
        <v>1.0215537119788363</v>
      </c>
      <c r="AA414" s="52">
        <f t="shared" si="360"/>
        <v>1.0254003212534935</v>
      </c>
      <c r="AB414" s="52">
        <f t="shared" si="361"/>
        <v>1.0355356187986455</v>
      </c>
      <c r="AC414" s="52">
        <f t="shared" si="362"/>
        <v>0.58299516243523075</v>
      </c>
      <c r="AD414" s="52">
        <f t="shared" si="363"/>
        <v>0.56803716408840421</v>
      </c>
      <c r="AE414" s="52">
        <f t="shared" si="364"/>
        <v>0.54205599108578895</v>
      </c>
      <c r="AF414" s="52">
        <f t="shared" si="365"/>
        <v>0.41318622591771453</v>
      </c>
      <c r="AG414" s="52">
        <f t="shared" si="366"/>
        <v>0.36000000000000004</v>
      </c>
      <c r="AH414" s="52">
        <f t="shared" si="367"/>
        <v>0.38659311295885729</v>
      </c>
      <c r="AI414" s="64" t="s">
        <v>152</v>
      </c>
      <c r="AL414" s="45">
        <f t="shared" si="368"/>
        <v>278</v>
      </c>
      <c r="AM414" s="65"/>
      <c r="AN414" s="145" t="e">
        <f>#REF!</f>
        <v>#REF!</v>
      </c>
      <c r="AO414" s="149"/>
      <c r="AP414" s="183"/>
      <c r="AQ414" s="149"/>
      <c r="AR414" s="147">
        <f t="shared" si="369"/>
        <v>1</v>
      </c>
      <c r="AS414">
        <v>2</v>
      </c>
      <c r="AT414">
        <v>4</v>
      </c>
      <c r="AU414">
        <v>4</v>
      </c>
      <c r="AV414">
        <v>2</v>
      </c>
      <c r="AW414">
        <v>6</v>
      </c>
      <c r="AX414">
        <v>6</v>
      </c>
      <c r="AY414" s="229"/>
      <c r="AZ414" s="229"/>
      <c r="BA414" s="229"/>
      <c r="BC414">
        <v>22</v>
      </c>
      <c r="BD414">
        <v>9</v>
      </c>
      <c r="BE414">
        <v>0</v>
      </c>
      <c r="BF414" s="57">
        <v>2</v>
      </c>
      <c r="BG414" s="57">
        <v>2</v>
      </c>
      <c r="BH414" s="57">
        <v>3</v>
      </c>
      <c r="BI414" s="57">
        <v>11.3</v>
      </c>
      <c r="BJ414" s="189">
        <f t="shared" si="336"/>
        <v>11</v>
      </c>
      <c r="BK414" s="173">
        <f t="shared" si="337"/>
        <v>278</v>
      </c>
      <c r="BL414" s="173">
        <v>8</v>
      </c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104"/>
      <c r="CB414" s="103"/>
      <c r="CC414" s="103"/>
      <c r="CD414" s="103"/>
      <c r="CE414" s="103"/>
      <c r="CF414" s="103"/>
      <c r="CG414" s="103"/>
      <c r="CH414" s="103"/>
      <c r="CI414" s="103"/>
      <c r="CJ414" s="103"/>
      <c r="CK414" s="103"/>
      <c r="CL414" s="103"/>
      <c r="CP414" s="93"/>
      <c r="CQ414" s="93"/>
      <c r="CV414" s="93"/>
      <c r="DA414" s="93"/>
      <c r="DF414" s="131"/>
      <c r="DG414" s="254">
        <f t="shared" si="370"/>
        <v>570</v>
      </c>
      <c r="DH414" s="254" t="str">
        <f t="shared" si="371"/>
        <v>Thin/Burn</v>
      </c>
      <c r="DI414" s="254">
        <f t="shared" si="372"/>
        <v>11</v>
      </c>
      <c r="DJ414" s="254">
        <f t="shared" si="373"/>
        <v>278</v>
      </c>
      <c r="DK414" s="121">
        <f t="shared" si="374"/>
        <v>31.502312566515222</v>
      </c>
      <c r="DL414" s="121">
        <f t="shared" si="375"/>
        <v>37.479288947816634</v>
      </c>
      <c r="DM414" s="121">
        <f t="shared" si="376"/>
        <v>105.11239136847524</v>
      </c>
      <c r="DN414" s="121">
        <f t="shared" si="377"/>
        <v>0.92596316295625802</v>
      </c>
      <c r="DO414" s="121">
        <f t="shared" si="378"/>
        <v>4.2794881853357749</v>
      </c>
      <c r="DP414" s="121">
        <f t="shared" si="379"/>
        <v>0</v>
      </c>
      <c r="DQ414" s="121">
        <f t="shared" si="380"/>
        <v>2.990388178703379</v>
      </c>
      <c r="DR414" s="121">
        <f t="shared" si="381"/>
        <v>0</v>
      </c>
      <c r="DS414" s="121">
        <f t="shared" si="382"/>
        <v>0</v>
      </c>
      <c r="DT414" s="121">
        <f t="shared" si="383"/>
        <v>0</v>
      </c>
      <c r="DU414" s="121">
        <f t="shared" si="384"/>
        <v>0</v>
      </c>
      <c r="DV414" s="122">
        <f t="shared" si="385"/>
        <v>5</v>
      </c>
      <c r="DW414" s="157"/>
      <c r="DX414" s="157">
        <f t="shared" si="386"/>
        <v>570</v>
      </c>
      <c r="DY414" s="157">
        <f t="shared" si="350"/>
        <v>17</v>
      </c>
      <c r="DZ414" s="238" t="e">
        <f>#REF!</f>
        <v>#REF!</v>
      </c>
      <c r="EA414" s="158"/>
      <c r="EB414" s="158"/>
      <c r="EC414" s="158"/>
      <c r="ED414" s="158"/>
      <c r="EE414" s="158"/>
      <c r="EF414" s="158"/>
      <c r="EG414" s="158"/>
      <c r="EH414" s="158"/>
      <c r="EI414" s="158"/>
      <c r="EJ414" s="158"/>
      <c r="EK414" s="158"/>
      <c r="EL414" s="158"/>
      <c r="EM414" s="158"/>
      <c r="EN414" s="50"/>
      <c r="EO414" s="50"/>
      <c r="EP414" s="55"/>
      <c r="EQ414" s="50"/>
      <c r="ER414" s="50"/>
      <c r="ES414" s="50"/>
      <c r="ET414" s="50"/>
      <c r="EU414" s="50"/>
      <c r="EV414" s="56"/>
      <c r="EW414" s="56"/>
      <c r="EX414" s="56"/>
      <c r="EY414" s="56"/>
      <c r="EZ414" s="56"/>
      <c r="FA414" s="56"/>
      <c r="FB414" s="56"/>
      <c r="FC414" s="56"/>
      <c r="FD414" s="54"/>
    </row>
    <row r="415" spans="1:160" ht="18" customHeight="1">
      <c r="A415" s="66"/>
      <c r="B415">
        <v>570</v>
      </c>
      <c r="C415" s="57" t="s">
        <v>390</v>
      </c>
      <c r="D415">
        <v>13</v>
      </c>
      <c r="E415" s="171">
        <v>2009</v>
      </c>
      <c r="F415">
        <v>17</v>
      </c>
      <c r="G415" s="144"/>
      <c r="H415" s="144">
        <v>5.2482195150000006</v>
      </c>
      <c r="I415" s="144"/>
      <c r="J415" s="144"/>
      <c r="K415" s="144">
        <v>26.652018854999998</v>
      </c>
      <c r="L415" s="144">
        <v>2.0484999149999994</v>
      </c>
      <c r="M415" s="144">
        <v>4.5050740349999998</v>
      </c>
      <c r="N415" s="83"/>
      <c r="O415" s="83"/>
      <c r="P415" s="83"/>
      <c r="Q415" s="230">
        <f t="shared" si="347"/>
        <v>38.453812319999997</v>
      </c>
      <c r="R415" s="52">
        <f t="shared" si="351"/>
        <v>0.45399740761997354</v>
      </c>
      <c r="S415" s="52">
        <f t="shared" si="352"/>
        <v>1.4756078955000735</v>
      </c>
      <c r="T415" s="52">
        <f t="shared" si="353"/>
        <v>1.3409339941340828</v>
      </c>
      <c r="U415" s="52">
        <f t="shared" si="354"/>
        <v>0.18894935336023919</v>
      </c>
      <c r="V415" s="52">
        <f t="shared" si="355"/>
        <v>1.4720360778418653</v>
      </c>
      <c r="W415" s="52">
        <f t="shared" si="356"/>
        <v>18.567753810191011</v>
      </c>
      <c r="X415" s="52">
        <f t="shared" si="357"/>
        <v>98.325211919535633</v>
      </c>
      <c r="Y415" s="52">
        <f t="shared" si="358"/>
        <v>1.0217042715805296</v>
      </c>
      <c r="Z415" s="52">
        <f t="shared" si="359"/>
        <v>1.0269309171827257</v>
      </c>
      <c r="AA415" s="52">
        <f t="shared" si="360"/>
        <v>1.0218975282266629</v>
      </c>
      <c r="AB415" s="52">
        <f t="shared" si="361"/>
        <v>1.0195937617440891</v>
      </c>
      <c r="AC415" s="52">
        <f t="shared" si="362"/>
        <v>0.5616374936684041</v>
      </c>
      <c r="AD415" s="52">
        <f t="shared" si="363"/>
        <v>0.56110551706671463</v>
      </c>
      <c r="AE415" s="52">
        <f t="shared" si="364"/>
        <v>0.50127133849937089</v>
      </c>
      <c r="AF415" s="52">
        <f t="shared" si="365"/>
        <v>0.40690210842143104</v>
      </c>
      <c r="AG415" s="52">
        <f t="shared" si="366"/>
        <v>0.35999999999999993</v>
      </c>
      <c r="AH415" s="52">
        <f t="shared" si="367"/>
        <v>0.38345105421071546</v>
      </c>
      <c r="AI415" s="64" t="s">
        <v>152</v>
      </c>
      <c r="AL415" s="45">
        <f t="shared" si="368"/>
        <v>17</v>
      </c>
      <c r="AM415" s="65"/>
      <c r="AN415" s="145" t="e">
        <f>#REF!</f>
        <v>#REF!</v>
      </c>
      <c r="AO415" s="149"/>
      <c r="AP415" s="183"/>
      <c r="AQ415" s="149"/>
      <c r="AR415" s="147">
        <f t="shared" si="369"/>
        <v>1</v>
      </c>
      <c r="AS415">
        <v>0</v>
      </c>
      <c r="AT415">
        <v>4</v>
      </c>
      <c r="AU415">
        <v>4</v>
      </c>
      <c r="AV415">
        <v>1</v>
      </c>
      <c r="AW415">
        <v>3</v>
      </c>
      <c r="AX415">
        <v>3</v>
      </c>
      <c r="AY415" s="229"/>
      <c r="AZ415" s="229"/>
      <c r="BA415" s="229"/>
      <c r="BC415">
        <v>4</v>
      </c>
      <c r="BD415">
        <v>1</v>
      </c>
      <c r="BE415">
        <v>1</v>
      </c>
      <c r="BF415" s="57">
        <v>2</v>
      </c>
      <c r="BG415" s="57">
        <v>2</v>
      </c>
      <c r="BH415" s="57">
        <v>3</v>
      </c>
      <c r="BI415" s="57">
        <v>11.3</v>
      </c>
      <c r="BJ415" s="189">
        <f t="shared" si="336"/>
        <v>13</v>
      </c>
      <c r="BK415" s="173">
        <f t="shared" si="337"/>
        <v>17</v>
      </c>
      <c r="BL415" s="173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104"/>
      <c r="CB415" s="103"/>
      <c r="CC415" s="103"/>
      <c r="CD415" s="103"/>
      <c r="CE415" s="103"/>
      <c r="CF415" s="103"/>
      <c r="CG415" s="103"/>
      <c r="CH415" s="103"/>
      <c r="CI415" s="103"/>
      <c r="CJ415" s="103"/>
      <c r="CK415" s="103"/>
      <c r="CL415" s="103"/>
      <c r="CP415" s="93"/>
      <c r="CQ415" s="93"/>
      <c r="CV415" s="93"/>
      <c r="DA415" s="93"/>
      <c r="DF415" s="131"/>
      <c r="DG415" s="254">
        <f t="shared" si="370"/>
        <v>570</v>
      </c>
      <c r="DH415" s="254" t="str">
        <f t="shared" si="371"/>
        <v>Thin/Burn</v>
      </c>
      <c r="DI415" s="254">
        <f t="shared" si="372"/>
        <v>13</v>
      </c>
      <c r="DJ415" s="254">
        <f t="shared" si="373"/>
        <v>17</v>
      </c>
      <c r="DK415" s="121">
        <f t="shared" si="374"/>
        <v>7.3780394775003675</v>
      </c>
      <c r="DL415" s="121">
        <f t="shared" si="375"/>
        <v>15.889909266699075</v>
      </c>
      <c r="DM415" s="121">
        <f t="shared" si="376"/>
        <v>53.637359765363314</v>
      </c>
      <c r="DN415" s="121">
        <f t="shared" si="377"/>
        <v>0.26759122460126467</v>
      </c>
      <c r="DO415" s="121">
        <f t="shared" si="378"/>
        <v>0.52334657489317427</v>
      </c>
      <c r="DP415" s="121">
        <f t="shared" si="379"/>
        <v>3.9123121307495161</v>
      </c>
      <c r="DQ415" s="121">
        <f t="shared" si="380"/>
        <v>0</v>
      </c>
      <c r="DR415" s="121">
        <f t="shared" si="381"/>
        <v>0</v>
      </c>
      <c r="DS415" s="121">
        <f t="shared" si="382"/>
        <v>0</v>
      </c>
      <c r="DT415" s="121">
        <f t="shared" si="383"/>
        <v>0</v>
      </c>
      <c r="DU415" s="121">
        <f t="shared" si="384"/>
        <v>0</v>
      </c>
      <c r="DV415" s="122">
        <f t="shared" si="385"/>
        <v>3.5</v>
      </c>
      <c r="DW415" s="157"/>
      <c r="DX415" s="157">
        <f t="shared" si="386"/>
        <v>570</v>
      </c>
      <c r="DY415" s="157">
        <f t="shared" si="350"/>
        <v>300</v>
      </c>
      <c r="DZ415" s="238" t="e">
        <f>#REF!</f>
        <v>#REF!</v>
      </c>
      <c r="EA415" s="158"/>
      <c r="EB415" s="158"/>
      <c r="EC415" s="158"/>
      <c r="ED415" s="158"/>
      <c r="EE415" s="158"/>
      <c r="EF415" s="158"/>
      <c r="EG415" s="158"/>
      <c r="EH415" s="158"/>
      <c r="EI415" s="158"/>
      <c r="EJ415" s="158"/>
      <c r="EK415" s="158"/>
      <c r="EL415" s="158"/>
      <c r="EM415" s="158"/>
      <c r="EN415" s="50"/>
      <c r="EO415" s="50"/>
      <c r="EP415" s="55"/>
      <c r="EQ415" s="50"/>
      <c r="ER415" s="50"/>
      <c r="ES415" s="50"/>
      <c r="ET415" s="50"/>
      <c r="EU415" s="50"/>
      <c r="EV415" s="56"/>
      <c r="EW415" s="56"/>
      <c r="EX415" s="56"/>
      <c r="EY415" s="56"/>
      <c r="EZ415" s="56"/>
      <c r="FA415" s="56"/>
      <c r="FB415" s="56"/>
      <c r="FC415" s="56"/>
      <c r="FD415" s="54"/>
    </row>
    <row r="416" spans="1:160" ht="18" customHeight="1">
      <c r="A416" s="66"/>
      <c r="B416">
        <v>570</v>
      </c>
      <c r="C416" s="57" t="s">
        <v>390</v>
      </c>
      <c r="D416">
        <v>13</v>
      </c>
      <c r="E416" s="171">
        <v>2009</v>
      </c>
      <c r="F416">
        <v>300</v>
      </c>
      <c r="G416" s="144"/>
      <c r="H416" s="144">
        <v>5.2482195150000006</v>
      </c>
      <c r="I416" s="144"/>
      <c r="J416" s="144"/>
      <c r="K416" s="144">
        <v>26.652018854999998</v>
      </c>
      <c r="L416" s="144">
        <v>2.0484999149999994</v>
      </c>
      <c r="M416" s="144">
        <v>4.5050740349999998</v>
      </c>
      <c r="N416" s="83"/>
      <c r="O416" s="83"/>
      <c r="P416" s="83"/>
      <c r="Q416" s="230">
        <f t="shared" si="347"/>
        <v>38.453812319999997</v>
      </c>
      <c r="R416" s="52">
        <f t="shared" si="351"/>
        <v>0.45399740761997354</v>
      </c>
      <c r="S416" s="52">
        <f t="shared" si="352"/>
        <v>1.4756078955000735</v>
      </c>
      <c r="T416" s="52">
        <f t="shared" si="353"/>
        <v>1.3409339941340828</v>
      </c>
      <c r="U416" s="52">
        <f t="shared" si="354"/>
        <v>0.18894935336023919</v>
      </c>
      <c r="V416" s="52">
        <f t="shared" si="355"/>
        <v>1.4720360778418653</v>
      </c>
      <c r="W416" s="52">
        <f t="shared" si="356"/>
        <v>18.567753810191011</v>
      </c>
      <c r="X416" s="52">
        <f t="shared" si="357"/>
        <v>98.325211919535633</v>
      </c>
      <c r="Y416" s="52">
        <f t="shared" si="358"/>
        <v>1.0217042715805296</v>
      </c>
      <c r="Z416" s="52">
        <f t="shared" si="359"/>
        <v>1.0269309171827257</v>
      </c>
      <c r="AA416" s="52">
        <f t="shared" si="360"/>
        <v>1.0218975282266629</v>
      </c>
      <c r="AB416" s="52">
        <f t="shared" si="361"/>
        <v>1.0195937617440891</v>
      </c>
      <c r="AC416" s="52">
        <f t="shared" si="362"/>
        <v>0.5616374936684041</v>
      </c>
      <c r="AD416" s="52">
        <f t="shared" si="363"/>
        <v>0.56110551706671463</v>
      </c>
      <c r="AE416" s="52">
        <f t="shared" si="364"/>
        <v>0.50127133849937089</v>
      </c>
      <c r="AF416" s="52">
        <f t="shared" si="365"/>
        <v>0.40690210842143104</v>
      </c>
      <c r="AG416" s="52">
        <f t="shared" si="366"/>
        <v>0.35999999999999993</v>
      </c>
      <c r="AH416" s="52">
        <f t="shared" si="367"/>
        <v>0.38345105421071546</v>
      </c>
      <c r="AI416" s="64" t="s">
        <v>152</v>
      </c>
      <c r="AL416" s="45">
        <f t="shared" si="368"/>
        <v>300</v>
      </c>
      <c r="AM416" s="65"/>
      <c r="AN416" s="145" t="e">
        <f>#REF!</f>
        <v>#REF!</v>
      </c>
      <c r="AO416" s="149"/>
      <c r="AP416" s="183"/>
      <c r="AQ416" s="149"/>
      <c r="AR416" s="147">
        <f t="shared" si="369"/>
        <v>1</v>
      </c>
      <c r="AS416">
        <v>0</v>
      </c>
      <c r="AT416">
        <v>6</v>
      </c>
      <c r="AU416">
        <v>6</v>
      </c>
      <c r="AV416">
        <v>0</v>
      </c>
      <c r="AW416">
        <v>1</v>
      </c>
      <c r="AX416">
        <v>12</v>
      </c>
      <c r="AY416" s="229"/>
      <c r="AZ416" s="229"/>
      <c r="BA416" s="229"/>
      <c r="BC416">
        <v>0</v>
      </c>
      <c r="BD416">
        <v>1</v>
      </c>
      <c r="BE416">
        <v>0</v>
      </c>
      <c r="BF416" s="57">
        <v>2</v>
      </c>
      <c r="BG416" s="57">
        <v>2</v>
      </c>
      <c r="BH416" s="57">
        <v>3</v>
      </c>
      <c r="BI416" s="57">
        <v>11.3</v>
      </c>
      <c r="BJ416" s="189">
        <f t="shared" ref="BJ416:BJ479" si="387">D416</f>
        <v>13</v>
      </c>
      <c r="BK416" s="173">
        <f t="shared" ref="BK416:BK479" si="388">F416</f>
        <v>300</v>
      </c>
      <c r="BL416" s="173">
        <v>10</v>
      </c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104"/>
      <c r="CB416" s="103"/>
      <c r="CC416" s="103"/>
      <c r="CD416" s="103"/>
      <c r="CE416" s="103"/>
      <c r="CF416" s="103"/>
      <c r="CG416" s="103"/>
      <c r="CH416" s="103"/>
      <c r="CI416" s="103"/>
      <c r="CJ416" s="103"/>
      <c r="CK416" s="103"/>
      <c r="CL416" s="103"/>
      <c r="CP416" s="93"/>
      <c r="CQ416" s="93"/>
      <c r="CV416" s="93"/>
      <c r="DA416" s="93"/>
      <c r="DF416" s="131"/>
      <c r="DG416" s="254">
        <f t="shared" si="370"/>
        <v>570</v>
      </c>
      <c r="DH416" s="254" t="str">
        <f t="shared" si="371"/>
        <v>Thin/Burn</v>
      </c>
      <c r="DI416" s="254">
        <f t="shared" si="372"/>
        <v>13</v>
      </c>
      <c r="DJ416" s="254">
        <f t="shared" si="373"/>
        <v>300</v>
      </c>
      <c r="DK416" s="121">
        <f t="shared" si="374"/>
        <v>0</v>
      </c>
      <c r="DL416" s="121">
        <f t="shared" si="375"/>
        <v>15.889909266699075</v>
      </c>
      <c r="DM416" s="121">
        <f t="shared" si="376"/>
        <v>46.932689794692891</v>
      </c>
      <c r="DN416" s="121">
        <f t="shared" si="377"/>
        <v>0</v>
      </c>
      <c r="DO416" s="121">
        <f t="shared" si="378"/>
        <v>0.52334657489317427</v>
      </c>
      <c r="DP416" s="121">
        <f t="shared" si="379"/>
        <v>0</v>
      </c>
      <c r="DQ416" s="121">
        <f t="shared" si="380"/>
        <v>4.5305802355006008</v>
      </c>
      <c r="DR416" s="121">
        <f t="shared" si="381"/>
        <v>0</v>
      </c>
      <c r="DS416" s="121">
        <f t="shared" si="382"/>
        <v>0</v>
      </c>
      <c r="DT416" s="121">
        <f t="shared" si="383"/>
        <v>0</v>
      </c>
      <c r="DU416" s="121">
        <f t="shared" si="384"/>
        <v>0</v>
      </c>
      <c r="DV416" s="122">
        <f t="shared" si="385"/>
        <v>9</v>
      </c>
      <c r="DW416" s="157"/>
      <c r="DX416" s="157">
        <f t="shared" si="386"/>
        <v>570</v>
      </c>
      <c r="DY416" s="157">
        <f t="shared" si="350"/>
        <v>133</v>
      </c>
      <c r="DZ416" s="238" t="e">
        <f>#REF!</f>
        <v>#REF!</v>
      </c>
      <c r="EA416" s="158"/>
      <c r="EB416" s="158"/>
      <c r="EC416" s="158"/>
      <c r="ED416" s="158"/>
      <c r="EE416" s="158"/>
      <c r="EF416" s="158"/>
      <c r="EG416" s="158"/>
      <c r="EH416" s="158"/>
      <c r="EI416" s="158"/>
      <c r="EJ416" s="158"/>
      <c r="EK416" s="158"/>
      <c r="EL416" s="158"/>
      <c r="EM416" s="158"/>
      <c r="EN416" s="50"/>
      <c r="EO416" s="50"/>
      <c r="EP416" s="55"/>
      <c r="EQ416" s="50"/>
      <c r="ER416" s="50"/>
      <c r="ES416" s="50"/>
      <c r="ET416" s="50"/>
      <c r="EU416" s="50"/>
      <c r="EV416" s="56"/>
      <c r="EW416" s="56"/>
      <c r="EX416" s="56"/>
      <c r="EY416" s="56"/>
      <c r="EZ416" s="56"/>
      <c r="FA416" s="56"/>
      <c r="FB416" s="56"/>
      <c r="FC416" s="56"/>
      <c r="FD416" s="54"/>
    </row>
    <row r="417" spans="1:160" ht="18" customHeight="1">
      <c r="A417" s="66"/>
      <c r="B417">
        <v>570</v>
      </c>
      <c r="C417" s="57" t="s">
        <v>390</v>
      </c>
      <c r="D417">
        <v>17</v>
      </c>
      <c r="E417" s="171">
        <v>2009</v>
      </c>
      <c r="F417">
        <v>133</v>
      </c>
      <c r="G417" s="144">
        <v>4.3922905949999995</v>
      </c>
      <c r="H417" s="144">
        <v>9.1365581999999996</v>
      </c>
      <c r="I417" s="144"/>
      <c r="J417" s="144"/>
      <c r="K417" s="144">
        <v>23.114812875000002</v>
      </c>
      <c r="L417" s="144"/>
      <c r="M417" s="144">
        <v>17.018852234999997</v>
      </c>
      <c r="N417" s="83"/>
      <c r="O417" s="83"/>
      <c r="P417" s="83"/>
      <c r="Q417" s="230">
        <f t="shared" si="347"/>
        <v>53.662513904999997</v>
      </c>
      <c r="R417" s="52">
        <f t="shared" si="351"/>
        <v>0.53720340336252836</v>
      </c>
      <c r="S417" s="52">
        <f t="shared" si="352"/>
        <v>1.5683423128331726</v>
      </c>
      <c r="T417" s="52">
        <f t="shared" si="353"/>
        <v>1.458133215733755</v>
      </c>
      <c r="U417" s="52">
        <f t="shared" si="354"/>
        <v>0.15900005598237543</v>
      </c>
      <c r="V417" s="52">
        <f t="shared" si="355"/>
        <v>1.3953693867149068</v>
      </c>
      <c r="W417" s="52">
        <f t="shared" si="356"/>
        <v>17.141449654464338</v>
      </c>
      <c r="X417" s="52">
        <f t="shared" si="357"/>
        <v>106.59569197692062</v>
      </c>
      <c r="Y417" s="52">
        <f t="shared" si="358"/>
        <v>1.0239899626893934</v>
      </c>
      <c r="Z417" s="52">
        <f t="shared" si="359"/>
        <v>1.0243074413017477</v>
      </c>
      <c r="AA417" s="52">
        <f t="shared" si="360"/>
        <v>1.021702596008859</v>
      </c>
      <c r="AB417" s="52">
        <f t="shared" si="361"/>
        <v>1.0216844401561214</v>
      </c>
      <c r="AC417" s="52">
        <f t="shared" si="362"/>
        <v>0.56468775921577841</v>
      </c>
      <c r="AD417" s="52">
        <f t="shared" si="363"/>
        <v>0.55812926293897225</v>
      </c>
      <c r="AE417" s="52">
        <f t="shared" si="364"/>
        <v>0.51514199581925091</v>
      </c>
      <c r="AF417" s="52">
        <f t="shared" si="365"/>
        <v>0.41735479617109822</v>
      </c>
      <c r="AG417" s="52">
        <f t="shared" si="366"/>
        <v>0.36</v>
      </c>
      <c r="AH417" s="52">
        <f t="shared" si="367"/>
        <v>0.38867739808554913</v>
      </c>
      <c r="AI417" s="64" t="s">
        <v>152</v>
      </c>
      <c r="AL417" s="45">
        <f t="shared" si="368"/>
        <v>133</v>
      </c>
      <c r="AM417" s="65"/>
      <c r="AN417" s="145" t="e">
        <f>#REF!</f>
        <v>#REF!</v>
      </c>
      <c r="AO417" s="149"/>
      <c r="AP417" s="183"/>
      <c r="AQ417" s="149"/>
      <c r="AR417" s="147">
        <f t="shared" si="369"/>
        <v>1</v>
      </c>
      <c r="AS417">
        <v>0</v>
      </c>
      <c r="AT417">
        <v>3</v>
      </c>
      <c r="AU417">
        <v>3</v>
      </c>
      <c r="AV417">
        <v>0</v>
      </c>
      <c r="AW417">
        <v>4</v>
      </c>
      <c r="AX417">
        <v>7</v>
      </c>
      <c r="AY417" s="229"/>
      <c r="AZ417" s="229"/>
      <c r="BA417" s="229"/>
      <c r="BC417">
        <v>2</v>
      </c>
      <c r="BD417">
        <v>1</v>
      </c>
      <c r="BE417">
        <v>4</v>
      </c>
      <c r="BF417" s="57">
        <v>2</v>
      </c>
      <c r="BG417" s="57">
        <v>2</v>
      </c>
      <c r="BH417" s="57">
        <v>3</v>
      </c>
      <c r="BI417" s="57">
        <v>11.3</v>
      </c>
      <c r="BJ417" s="189">
        <f t="shared" si="387"/>
        <v>17</v>
      </c>
      <c r="BK417" s="173">
        <f t="shared" si="388"/>
        <v>133</v>
      </c>
      <c r="BL417" s="173">
        <v>11</v>
      </c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104"/>
      <c r="CB417" s="103"/>
      <c r="CC417" s="103"/>
      <c r="CD417" s="103"/>
      <c r="CE417" s="103"/>
      <c r="CF417" s="103"/>
      <c r="CG417" s="103"/>
      <c r="CH417" s="103"/>
      <c r="CI417" s="103"/>
      <c r="CJ417" s="103"/>
      <c r="CK417" s="103"/>
      <c r="CL417" s="103"/>
      <c r="CP417" s="93"/>
      <c r="CQ417" s="93"/>
      <c r="CV417" s="93"/>
      <c r="DA417" s="93"/>
      <c r="DF417" s="131"/>
      <c r="DG417" s="254">
        <f t="shared" si="370"/>
        <v>570</v>
      </c>
      <c r="DH417" s="254" t="str">
        <f t="shared" si="371"/>
        <v>Thin/Burn</v>
      </c>
      <c r="DI417" s="254">
        <f t="shared" si="372"/>
        <v>17</v>
      </c>
      <c r="DJ417" s="254">
        <f t="shared" si="373"/>
        <v>133</v>
      </c>
      <c r="DK417" s="121">
        <f t="shared" si="374"/>
        <v>0</v>
      </c>
      <c r="DL417" s="121">
        <f t="shared" si="375"/>
        <v>18.802119117688495</v>
      </c>
      <c r="DM417" s="121">
        <f t="shared" si="376"/>
        <v>51.034662550681425</v>
      </c>
      <c r="DN417" s="121">
        <f t="shared" si="377"/>
        <v>0.11345313738097314</v>
      </c>
      <c r="DO417" s="121">
        <f t="shared" si="378"/>
        <v>0.4921975819750406</v>
      </c>
      <c r="DP417" s="121">
        <f t="shared" si="379"/>
        <v>14.844066691306395</v>
      </c>
      <c r="DQ417" s="121">
        <f t="shared" si="380"/>
        <v>5.634355878637888</v>
      </c>
      <c r="DR417" s="121">
        <f t="shared" si="381"/>
        <v>0</v>
      </c>
      <c r="DS417" s="121">
        <f t="shared" si="382"/>
        <v>0</v>
      </c>
      <c r="DT417" s="121">
        <f t="shared" si="383"/>
        <v>0</v>
      </c>
      <c r="DU417" s="121">
        <f t="shared" si="384"/>
        <v>0</v>
      </c>
      <c r="DV417" s="122">
        <f t="shared" si="385"/>
        <v>5</v>
      </c>
      <c r="DW417" s="157"/>
      <c r="DX417" s="157">
        <f t="shared" si="386"/>
        <v>570</v>
      </c>
      <c r="DY417" s="157">
        <f t="shared" si="350"/>
        <v>244</v>
      </c>
      <c r="DZ417" s="238" t="e">
        <f>#REF!</f>
        <v>#REF!</v>
      </c>
      <c r="EA417" s="158"/>
      <c r="EB417" s="158"/>
      <c r="EC417" s="158"/>
      <c r="ED417" s="158"/>
      <c r="EE417" s="158"/>
      <c r="EF417" s="158"/>
      <c r="EG417" s="158"/>
      <c r="EH417" s="158"/>
      <c r="EI417" s="158"/>
      <c r="EJ417" s="158"/>
      <c r="EK417" s="158"/>
      <c r="EL417" s="158"/>
      <c r="EM417" s="158"/>
      <c r="EN417" s="50"/>
      <c r="EO417" s="50"/>
      <c r="EP417" s="55"/>
      <c r="EQ417" s="50"/>
      <c r="ER417" s="50"/>
      <c r="ES417" s="50"/>
      <c r="ET417" s="50"/>
      <c r="EU417" s="50"/>
      <c r="EV417" s="56"/>
      <c r="EW417" s="56"/>
      <c r="EX417" s="56"/>
      <c r="EY417" s="56"/>
      <c r="EZ417" s="56"/>
      <c r="FA417" s="56"/>
      <c r="FB417" s="56"/>
      <c r="FC417" s="56"/>
      <c r="FD417" s="54"/>
    </row>
    <row r="418" spans="1:160" ht="18" customHeight="1">
      <c r="A418" s="66"/>
      <c r="B418">
        <v>570</v>
      </c>
      <c r="C418" s="57" t="s">
        <v>390</v>
      </c>
      <c r="D418">
        <v>17</v>
      </c>
      <c r="E418" s="171">
        <v>2009</v>
      </c>
      <c r="F418">
        <v>244</v>
      </c>
      <c r="G418" s="144">
        <v>4.3922905949999995</v>
      </c>
      <c r="H418" s="144">
        <v>9.1365581999999996</v>
      </c>
      <c r="I418" s="144"/>
      <c r="J418" s="144"/>
      <c r="K418" s="144">
        <v>23.114812875000002</v>
      </c>
      <c r="L418" s="144"/>
      <c r="M418" s="144">
        <v>17.018852234999997</v>
      </c>
      <c r="N418" s="83"/>
      <c r="O418" s="83"/>
      <c r="P418" s="83"/>
      <c r="Q418" s="230">
        <f t="shared" si="347"/>
        <v>53.662513904999997</v>
      </c>
      <c r="R418" s="52">
        <f t="shared" si="351"/>
        <v>0.53720340336252836</v>
      </c>
      <c r="S418" s="52">
        <f t="shared" si="352"/>
        <v>1.5683423128331726</v>
      </c>
      <c r="T418" s="52">
        <f t="shared" si="353"/>
        <v>1.458133215733755</v>
      </c>
      <c r="U418" s="52">
        <f t="shared" si="354"/>
        <v>0.15900005598237543</v>
      </c>
      <c r="V418" s="52">
        <f t="shared" si="355"/>
        <v>1.3953693867149068</v>
      </c>
      <c r="W418" s="52">
        <f t="shared" si="356"/>
        <v>17.141449654464338</v>
      </c>
      <c r="X418" s="52">
        <f t="shared" si="357"/>
        <v>106.59569197692062</v>
      </c>
      <c r="Y418" s="52">
        <f t="shared" si="358"/>
        <v>1.0239899626893934</v>
      </c>
      <c r="Z418" s="52">
        <f t="shared" si="359"/>
        <v>1.0243074413017477</v>
      </c>
      <c r="AA418" s="52">
        <f t="shared" si="360"/>
        <v>1.021702596008859</v>
      </c>
      <c r="AB418" s="52">
        <f t="shared" si="361"/>
        <v>1.0216844401561214</v>
      </c>
      <c r="AC418" s="52">
        <f t="shared" si="362"/>
        <v>0.56468775921577841</v>
      </c>
      <c r="AD418" s="52">
        <f t="shared" si="363"/>
        <v>0.55812926293897225</v>
      </c>
      <c r="AE418" s="52">
        <f t="shared" si="364"/>
        <v>0.51514199581925091</v>
      </c>
      <c r="AF418" s="52">
        <f t="shared" si="365"/>
        <v>0.41735479617109822</v>
      </c>
      <c r="AG418" s="52">
        <f t="shared" si="366"/>
        <v>0.36</v>
      </c>
      <c r="AH418" s="52">
        <f t="shared" si="367"/>
        <v>0.38867739808554913</v>
      </c>
      <c r="AI418" s="64" t="s">
        <v>152</v>
      </c>
      <c r="AL418" s="45">
        <f t="shared" si="368"/>
        <v>244</v>
      </c>
      <c r="AM418" s="65"/>
      <c r="AN418" s="145" t="e">
        <f>#REF!</f>
        <v>#REF!</v>
      </c>
      <c r="AO418" s="149"/>
      <c r="AP418" s="183"/>
      <c r="AQ418" s="149"/>
      <c r="AR418" s="147">
        <f t="shared" si="369"/>
        <v>1</v>
      </c>
      <c r="AS418">
        <v>0</v>
      </c>
      <c r="AT418">
        <v>2</v>
      </c>
      <c r="AU418">
        <v>2</v>
      </c>
      <c r="AV418">
        <v>2</v>
      </c>
      <c r="AW418">
        <v>0</v>
      </c>
      <c r="AX418">
        <v>0</v>
      </c>
      <c r="AY418" s="229"/>
      <c r="AZ418" s="229"/>
      <c r="BA418" s="229"/>
      <c r="BC418">
        <v>3</v>
      </c>
      <c r="BD418">
        <v>1</v>
      </c>
      <c r="BE418">
        <v>0</v>
      </c>
      <c r="BF418" s="57">
        <v>2</v>
      </c>
      <c r="BG418" s="57">
        <v>2</v>
      </c>
      <c r="BH418" s="57">
        <v>3</v>
      </c>
      <c r="BI418" s="57">
        <v>11.3</v>
      </c>
      <c r="BJ418" s="189">
        <f t="shared" si="387"/>
        <v>17</v>
      </c>
      <c r="BK418" s="173">
        <f t="shared" si="388"/>
        <v>244</v>
      </c>
      <c r="BL418" s="173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104"/>
      <c r="CB418" s="103"/>
      <c r="CC418" s="103"/>
      <c r="CD418" s="103"/>
      <c r="CE418" s="103"/>
      <c r="CF418" s="103"/>
      <c r="CG418" s="103"/>
      <c r="CH418" s="103"/>
      <c r="CI418" s="103"/>
      <c r="CJ418" s="103"/>
      <c r="CK418" s="103"/>
      <c r="CL418" s="103"/>
      <c r="CP418" s="93"/>
      <c r="CQ418" s="93"/>
      <c r="CV418" s="93"/>
      <c r="DA418" s="93"/>
      <c r="DF418" s="131"/>
      <c r="DG418" s="254">
        <f t="shared" si="370"/>
        <v>570</v>
      </c>
      <c r="DH418" s="254" t="str">
        <f t="shared" si="371"/>
        <v>Thin/Burn</v>
      </c>
      <c r="DI418" s="254">
        <f t="shared" si="372"/>
        <v>17</v>
      </c>
      <c r="DJ418" s="254">
        <f t="shared" si="373"/>
        <v>244</v>
      </c>
      <c r="DK418" s="121">
        <f t="shared" si="374"/>
        <v>15.683423128331725</v>
      </c>
      <c r="DL418" s="121">
        <f t="shared" si="375"/>
        <v>5.3720340336252832</v>
      </c>
      <c r="DM418" s="121">
        <f t="shared" si="376"/>
        <v>29.162664314675098</v>
      </c>
      <c r="DN418" s="121">
        <f t="shared" si="377"/>
        <v>0.17017970607145969</v>
      </c>
      <c r="DO418" s="121">
        <f t="shared" si="378"/>
        <v>0.4921975819750406</v>
      </c>
      <c r="DP418" s="121">
        <f t="shared" si="379"/>
        <v>0</v>
      </c>
      <c r="DQ418" s="121">
        <f t="shared" si="380"/>
        <v>0</v>
      </c>
      <c r="DR418" s="121">
        <f t="shared" si="381"/>
        <v>0</v>
      </c>
      <c r="DS418" s="121">
        <f t="shared" si="382"/>
        <v>0</v>
      </c>
      <c r="DT418" s="121">
        <f t="shared" si="383"/>
        <v>0</v>
      </c>
      <c r="DU418" s="121">
        <f t="shared" si="384"/>
        <v>0</v>
      </c>
      <c r="DV418" s="122">
        <f t="shared" si="385"/>
        <v>1</v>
      </c>
      <c r="DW418" s="157"/>
      <c r="DX418" s="157">
        <f t="shared" si="386"/>
        <v>570</v>
      </c>
      <c r="DY418" s="157">
        <f t="shared" si="350"/>
        <v>53</v>
      </c>
      <c r="DZ418" s="238" t="e">
        <f>#REF!</f>
        <v>#REF!</v>
      </c>
      <c r="EA418" s="158"/>
      <c r="EB418" s="158"/>
      <c r="EC418" s="158"/>
      <c r="ED418" s="158"/>
      <c r="EE418" s="158"/>
      <c r="EF418" s="158"/>
      <c r="EG418" s="158"/>
      <c r="EH418" s="158"/>
      <c r="EI418" s="158"/>
      <c r="EJ418" s="158"/>
      <c r="EK418" s="158"/>
      <c r="EL418" s="158"/>
      <c r="EM418" s="158"/>
      <c r="EN418" s="50"/>
      <c r="EO418" s="50"/>
      <c r="EP418" s="55"/>
      <c r="EQ418" s="50"/>
      <c r="ER418" s="50"/>
      <c r="ES418" s="50"/>
      <c r="ET418" s="50"/>
      <c r="EU418" s="50"/>
      <c r="EV418" s="56"/>
      <c r="EW418" s="56"/>
      <c r="EX418" s="56"/>
      <c r="EY418" s="56"/>
      <c r="EZ418" s="56"/>
      <c r="FA418" s="56"/>
      <c r="FB418" s="56"/>
      <c r="FC418" s="56"/>
      <c r="FD418" s="54"/>
    </row>
    <row r="419" spans="1:160" ht="18" customHeight="1">
      <c r="A419" s="66"/>
      <c r="B419">
        <v>570</v>
      </c>
      <c r="C419" s="57" t="s">
        <v>390</v>
      </c>
      <c r="D419">
        <v>23</v>
      </c>
      <c r="E419" s="171">
        <v>2009</v>
      </c>
      <c r="F419">
        <v>53</v>
      </c>
      <c r="G419" s="144"/>
      <c r="H419" s="144">
        <v>6.5508643199999996</v>
      </c>
      <c r="I419" s="144"/>
      <c r="J419" s="144"/>
      <c r="K419" s="144">
        <v>28.497394695000001</v>
      </c>
      <c r="L419" s="144"/>
      <c r="M419" s="144">
        <v>11.233203135000002</v>
      </c>
      <c r="N419" s="83"/>
      <c r="O419" s="83"/>
      <c r="P419" s="83"/>
      <c r="Q419" s="230">
        <f t="shared" si="347"/>
        <v>46.281462150000003</v>
      </c>
      <c r="R419" s="52">
        <f t="shared" si="351"/>
        <v>0.43866022383532233</v>
      </c>
      <c r="S419" s="52">
        <f t="shared" si="352"/>
        <v>1.5251063234751323</v>
      </c>
      <c r="T419" s="52">
        <f t="shared" si="353"/>
        <v>1.3889070222180739</v>
      </c>
      <c r="U419" s="52">
        <f t="shared" si="354"/>
        <v>0.18348519148611214</v>
      </c>
      <c r="V419" s="52">
        <f t="shared" si="355"/>
        <v>1.445330284376074</v>
      </c>
      <c r="W419" s="52">
        <f t="shared" si="356"/>
        <v>18.166796944537545</v>
      </c>
      <c r="X419" s="52">
        <f t="shared" si="357"/>
        <v>101.3578220432822</v>
      </c>
      <c r="Y419" s="52">
        <f t="shared" si="358"/>
        <v>1.0224271495785058</v>
      </c>
      <c r="Z419" s="52">
        <f t="shared" si="359"/>
        <v>1.0261574101964712</v>
      </c>
      <c r="AA419" s="52">
        <f t="shared" si="360"/>
        <v>1.0214154402250233</v>
      </c>
      <c r="AB419" s="52">
        <f t="shared" si="361"/>
        <v>1.0195043507036219</v>
      </c>
      <c r="AC419" s="52">
        <f t="shared" si="362"/>
        <v>0.56294320963561006</v>
      </c>
      <c r="AD419" s="52">
        <f t="shared" si="363"/>
        <v>0.55959626912845928</v>
      </c>
      <c r="AE419" s="52">
        <f t="shared" si="364"/>
        <v>0.50204382946769111</v>
      </c>
      <c r="AF419" s="52">
        <f t="shared" si="365"/>
        <v>0.41840548727456317</v>
      </c>
      <c r="AG419" s="52">
        <f t="shared" si="366"/>
        <v>0.36</v>
      </c>
      <c r="AH419" s="52">
        <f t="shared" si="367"/>
        <v>0.38920274363728158</v>
      </c>
      <c r="AI419" s="64" t="s">
        <v>152</v>
      </c>
      <c r="AL419" s="45">
        <f t="shared" si="368"/>
        <v>53</v>
      </c>
      <c r="AM419" s="65"/>
      <c r="AN419" s="145" t="e">
        <f>#REF!</f>
        <v>#REF!</v>
      </c>
      <c r="AO419" s="149"/>
      <c r="AP419" s="183"/>
      <c r="AQ419" s="149"/>
      <c r="AR419" s="147">
        <f t="shared" si="369"/>
        <v>1</v>
      </c>
      <c r="AS419">
        <v>1</v>
      </c>
      <c r="AT419">
        <v>6</v>
      </c>
      <c r="AU419">
        <v>6</v>
      </c>
      <c r="AV419">
        <v>5</v>
      </c>
      <c r="AW419">
        <v>8</v>
      </c>
      <c r="AX419">
        <v>8</v>
      </c>
      <c r="AY419" s="229"/>
      <c r="AZ419" s="229"/>
      <c r="BA419" s="229"/>
      <c r="BC419">
        <v>0</v>
      </c>
      <c r="BD419">
        <v>6</v>
      </c>
      <c r="BE419">
        <v>2</v>
      </c>
      <c r="BF419" s="57">
        <v>2</v>
      </c>
      <c r="BG419" s="57">
        <v>2</v>
      </c>
      <c r="BH419" s="57">
        <v>3</v>
      </c>
      <c r="BI419" s="57">
        <v>11.3</v>
      </c>
      <c r="BJ419" s="189">
        <f t="shared" si="387"/>
        <v>23</v>
      </c>
      <c r="BK419" s="173">
        <f t="shared" si="388"/>
        <v>53</v>
      </c>
      <c r="BL419" s="173">
        <v>8</v>
      </c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104"/>
      <c r="CB419" s="103"/>
      <c r="CC419" s="103"/>
      <c r="CD419" s="103"/>
      <c r="CE419" s="103"/>
      <c r="CF419" s="103"/>
      <c r="CG419" s="103"/>
      <c r="CH419" s="103"/>
      <c r="CI419" s="103"/>
      <c r="CJ419" s="103"/>
      <c r="CK419" s="103"/>
      <c r="CL419" s="103"/>
      <c r="CP419" s="93"/>
      <c r="CQ419" s="93"/>
      <c r="CV419" s="93"/>
      <c r="DA419" s="93"/>
      <c r="DF419" s="131"/>
      <c r="DG419" s="254">
        <f t="shared" si="370"/>
        <v>570</v>
      </c>
      <c r="DH419" s="254" t="str">
        <f t="shared" si="371"/>
        <v>Thin/Burn</v>
      </c>
      <c r="DI419" s="254">
        <f t="shared" si="372"/>
        <v>23</v>
      </c>
      <c r="DJ419" s="254">
        <f t="shared" si="373"/>
        <v>53</v>
      </c>
      <c r="DK419" s="121">
        <f t="shared" si="374"/>
        <v>45.75318970425397</v>
      </c>
      <c r="DL419" s="121">
        <f t="shared" si="375"/>
        <v>30.706215668472563</v>
      </c>
      <c r="DM419" s="121">
        <f t="shared" si="376"/>
        <v>138.89070222180737</v>
      </c>
      <c r="DN419" s="121">
        <f t="shared" si="377"/>
        <v>0</v>
      </c>
      <c r="DO419" s="121">
        <f t="shared" si="378"/>
        <v>3.0725029822342247</v>
      </c>
      <c r="DP419" s="121">
        <f t="shared" si="379"/>
        <v>7.6638379800003698</v>
      </c>
      <c r="DQ419" s="121">
        <f t="shared" si="380"/>
        <v>2.9812825988485807</v>
      </c>
      <c r="DR419" s="121">
        <f t="shared" si="381"/>
        <v>0</v>
      </c>
      <c r="DS419" s="121">
        <f t="shared" si="382"/>
        <v>0</v>
      </c>
      <c r="DT419" s="121">
        <f t="shared" si="383"/>
        <v>0</v>
      </c>
      <c r="DU419" s="121">
        <f t="shared" si="384"/>
        <v>0</v>
      </c>
      <c r="DV419" s="122">
        <f t="shared" si="385"/>
        <v>7</v>
      </c>
      <c r="DW419" s="157"/>
      <c r="DX419" s="157">
        <f t="shared" si="386"/>
        <v>570</v>
      </c>
      <c r="DY419" s="157">
        <f t="shared" si="350"/>
        <v>199</v>
      </c>
      <c r="DZ419" s="238" t="e">
        <f>#REF!</f>
        <v>#REF!</v>
      </c>
      <c r="EA419" s="158"/>
      <c r="EB419" s="158"/>
      <c r="EC419" s="158"/>
      <c r="ED419" s="158"/>
      <c r="EE419" s="158"/>
      <c r="EF419" s="158"/>
      <c r="EG419" s="158"/>
      <c r="EH419" s="158"/>
      <c r="EI419" s="158"/>
      <c r="EJ419" s="158"/>
      <c r="EK419" s="158"/>
      <c r="EL419" s="158"/>
      <c r="EM419" s="158"/>
      <c r="EN419" s="50"/>
      <c r="EO419" s="50"/>
      <c r="EP419" s="55"/>
      <c r="EQ419" s="50"/>
      <c r="ER419" s="50"/>
      <c r="ES419" s="50"/>
      <c r="ET419" s="50"/>
      <c r="EU419" s="50"/>
      <c r="EV419" s="56"/>
      <c r="EW419" s="56"/>
      <c r="EX419" s="56"/>
      <c r="EY419" s="56"/>
      <c r="EZ419" s="56"/>
      <c r="FA419" s="56"/>
      <c r="FB419" s="56"/>
      <c r="FC419" s="56"/>
      <c r="FD419" s="54"/>
    </row>
    <row r="420" spans="1:160" ht="18" customHeight="1">
      <c r="A420" s="66"/>
      <c r="B420">
        <v>570</v>
      </c>
      <c r="C420" s="57" t="s">
        <v>390</v>
      </c>
      <c r="D420">
        <v>23</v>
      </c>
      <c r="E420" s="171">
        <v>2009</v>
      </c>
      <c r="F420">
        <v>199</v>
      </c>
      <c r="G420" s="144"/>
      <c r="H420" s="144">
        <v>6.5508643199999996</v>
      </c>
      <c r="I420" s="144"/>
      <c r="J420" s="144"/>
      <c r="K420" s="144">
        <v>28.497394695000001</v>
      </c>
      <c r="L420" s="144"/>
      <c r="M420" s="144">
        <v>11.233203135000002</v>
      </c>
      <c r="N420" s="83"/>
      <c r="O420" s="83"/>
      <c r="P420" s="83"/>
      <c r="Q420" s="230">
        <f t="shared" si="347"/>
        <v>46.281462150000003</v>
      </c>
      <c r="R420" s="52">
        <f t="shared" si="351"/>
        <v>0.43866022383532233</v>
      </c>
      <c r="S420" s="52">
        <f t="shared" si="352"/>
        <v>1.5251063234751323</v>
      </c>
      <c r="T420" s="52">
        <f t="shared" si="353"/>
        <v>1.3889070222180739</v>
      </c>
      <c r="U420" s="52">
        <f t="shared" si="354"/>
        <v>0.18348519148611214</v>
      </c>
      <c r="V420" s="52">
        <f t="shared" si="355"/>
        <v>1.445330284376074</v>
      </c>
      <c r="W420" s="52">
        <f t="shared" si="356"/>
        <v>18.166796944537545</v>
      </c>
      <c r="X420" s="52">
        <f t="shared" si="357"/>
        <v>101.3578220432822</v>
      </c>
      <c r="Y420" s="52">
        <f t="shared" si="358"/>
        <v>1.0224271495785058</v>
      </c>
      <c r="Z420" s="52">
        <f t="shared" si="359"/>
        <v>1.0261574101964712</v>
      </c>
      <c r="AA420" s="52">
        <f t="shared" si="360"/>
        <v>1.0214154402250233</v>
      </c>
      <c r="AB420" s="52">
        <f t="shared" si="361"/>
        <v>1.0195043507036219</v>
      </c>
      <c r="AC420" s="52">
        <f t="shared" si="362"/>
        <v>0.56294320963561006</v>
      </c>
      <c r="AD420" s="52">
        <f t="shared" si="363"/>
        <v>0.55959626912845928</v>
      </c>
      <c r="AE420" s="52">
        <f t="shared" si="364"/>
        <v>0.50204382946769111</v>
      </c>
      <c r="AF420" s="52">
        <f t="shared" si="365"/>
        <v>0.41840548727456317</v>
      </c>
      <c r="AG420" s="52">
        <f t="shared" si="366"/>
        <v>0.36</v>
      </c>
      <c r="AH420" s="52">
        <f t="shared" si="367"/>
        <v>0.38920274363728158</v>
      </c>
      <c r="AI420" s="64" t="s">
        <v>152</v>
      </c>
      <c r="AL420" s="45">
        <f t="shared" si="368"/>
        <v>199</v>
      </c>
      <c r="AM420" s="65"/>
      <c r="AN420" s="145" t="e">
        <f>#REF!</f>
        <v>#REF!</v>
      </c>
      <c r="AO420" s="149"/>
      <c r="AP420" s="183"/>
      <c r="AQ420" s="149"/>
      <c r="AR420" s="147">
        <f t="shared" si="369"/>
        <v>1</v>
      </c>
      <c r="AS420">
        <v>0</v>
      </c>
      <c r="AT420">
        <v>3</v>
      </c>
      <c r="AU420">
        <v>3</v>
      </c>
      <c r="AV420">
        <v>0</v>
      </c>
      <c r="AW420">
        <v>4</v>
      </c>
      <c r="AX420">
        <v>4</v>
      </c>
      <c r="AY420" s="229"/>
      <c r="AZ420" s="229"/>
      <c r="BA420" s="229"/>
      <c r="BC420">
        <v>1</v>
      </c>
      <c r="BD420">
        <v>0</v>
      </c>
      <c r="BE420">
        <v>1</v>
      </c>
      <c r="BF420" s="57">
        <v>2</v>
      </c>
      <c r="BG420" s="57">
        <v>2</v>
      </c>
      <c r="BH420" s="57">
        <v>3</v>
      </c>
      <c r="BI420" s="57">
        <v>11.3</v>
      </c>
      <c r="BJ420" s="189">
        <f t="shared" si="387"/>
        <v>23</v>
      </c>
      <c r="BK420" s="173">
        <f t="shared" si="388"/>
        <v>199</v>
      </c>
      <c r="BL420" s="173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104"/>
      <c r="CB420" s="103"/>
      <c r="CC420" s="103"/>
      <c r="CD420" s="103"/>
      <c r="CE420" s="103"/>
      <c r="CF420" s="103"/>
      <c r="CG420" s="103"/>
      <c r="CH420" s="103"/>
      <c r="CI420" s="103"/>
      <c r="CJ420" s="103"/>
      <c r="CK420" s="103"/>
      <c r="CL420" s="103"/>
      <c r="CP420" s="93"/>
      <c r="CQ420" s="93"/>
      <c r="CV420" s="93"/>
      <c r="DA420" s="93"/>
      <c r="DF420" s="131"/>
      <c r="DG420" s="254">
        <f t="shared" si="370"/>
        <v>570</v>
      </c>
      <c r="DH420" s="254" t="str">
        <f t="shared" si="371"/>
        <v>Thin/Burn</v>
      </c>
      <c r="DI420" s="254">
        <f t="shared" si="372"/>
        <v>23</v>
      </c>
      <c r="DJ420" s="254">
        <f t="shared" si="373"/>
        <v>199</v>
      </c>
      <c r="DK420" s="121">
        <f t="shared" si="374"/>
        <v>0</v>
      </c>
      <c r="DL420" s="121">
        <f t="shared" si="375"/>
        <v>15.353107834236281</v>
      </c>
      <c r="DM420" s="121">
        <f t="shared" si="376"/>
        <v>48.611745777632585</v>
      </c>
      <c r="DN420" s="121">
        <f t="shared" si="377"/>
        <v>6.51603099802196E-2</v>
      </c>
      <c r="DO420" s="121">
        <f t="shared" si="378"/>
        <v>0</v>
      </c>
      <c r="DP420" s="121">
        <f t="shared" si="379"/>
        <v>3.8319189900001849</v>
      </c>
      <c r="DQ420" s="121">
        <f t="shared" si="380"/>
        <v>0</v>
      </c>
      <c r="DR420" s="121">
        <f t="shared" si="381"/>
        <v>0</v>
      </c>
      <c r="DS420" s="121">
        <f t="shared" si="382"/>
        <v>0</v>
      </c>
      <c r="DT420" s="121">
        <f t="shared" si="383"/>
        <v>0</v>
      </c>
      <c r="DU420" s="121">
        <f t="shared" si="384"/>
        <v>0</v>
      </c>
      <c r="DV420" s="122">
        <f t="shared" si="385"/>
        <v>3.5</v>
      </c>
      <c r="DW420" s="157"/>
      <c r="DX420" s="157">
        <f t="shared" si="386"/>
        <v>570</v>
      </c>
      <c r="DY420" s="157">
        <f t="shared" si="350"/>
        <v>70</v>
      </c>
      <c r="DZ420" s="238" t="e">
        <f>#REF!</f>
        <v>#REF!</v>
      </c>
      <c r="EA420" s="158"/>
      <c r="EB420" s="158"/>
      <c r="EC420" s="158"/>
      <c r="ED420" s="158"/>
      <c r="EE420" s="158"/>
      <c r="EF420" s="158"/>
      <c r="EG420" s="158"/>
      <c r="EH420" s="158"/>
      <c r="EI420" s="158"/>
      <c r="EJ420" s="158"/>
      <c r="EK420" s="158"/>
      <c r="EL420" s="158"/>
      <c r="EM420" s="158"/>
      <c r="EN420" s="50"/>
      <c r="EO420" s="50"/>
      <c r="EP420" s="55"/>
      <c r="EQ420" s="50"/>
      <c r="ER420" s="50"/>
      <c r="ES420" s="50">
        <f t="shared" ref="ES420:ES451" si="389">4.074*AR420*((CQ420/2.54)^2 + (CR420/2.54)^2 + (CS420/2.54)^2 + (CT420/2.54)^2 + (CU420/2.54)^2)/(BI420*3.28)</f>
        <v>0</v>
      </c>
      <c r="ET420" s="50">
        <f t="shared" ref="ET420:ET451" si="390">4.074*AR420*((CV420/2.54)^2 + (CW420/2.54)^2 + (CX420/2.54)^2 + (CY420/2.54)^2 + (CZ420/2.54)^2)/(BI420*3.28)</f>
        <v>0</v>
      </c>
      <c r="EU420" s="50">
        <f t="shared" ref="EU420:EU451" si="391">4.074*AR420*((DA420/2.54)^2 + (DB420/2.54)^2 + (DC420/2.54)^2 + (DD420/2.54)^2 + (DE420/2.54)^2)/(BI420*3.28)</f>
        <v>0</v>
      </c>
      <c r="EV420" s="56"/>
      <c r="EW420" s="56"/>
      <c r="EX420" s="56">
        <f t="shared" si="348"/>
        <v>0</v>
      </c>
      <c r="EY420" s="56">
        <f t="shared" si="349"/>
        <v>6.9088985254063271</v>
      </c>
      <c r="EZ420" s="56"/>
      <c r="FA420" s="56"/>
      <c r="FB420" s="56"/>
      <c r="FC420" s="56"/>
      <c r="FD420" s="54"/>
    </row>
    <row r="421" spans="1:160" ht="18" customHeight="1">
      <c r="A421" s="66"/>
      <c r="B421">
        <v>570</v>
      </c>
      <c r="C421" s="57" t="s">
        <v>390</v>
      </c>
      <c r="D421">
        <v>25</v>
      </c>
      <c r="E421" s="171">
        <v>2009</v>
      </c>
      <c r="F421">
        <v>70</v>
      </c>
      <c r="G421" s="144"/>
      <c r="H421" s="144">
        <v>8.3924309700000013</v>
      </c>
      <c r="I421" s="144"/>
      <c r="J421" s="144"/>
      <c r="K421" s="144"/>
      <c r="L421" s="144"/>
      <c r="M421" s="144">
        <v>6.1899337499999998</v>
      </c>
      <c r="N421" s="144"/>
      <c r="O421" s="83"/>
      <c r="P421" s="83"/>
      <c r="Q421" s="230">
        <f t="shared" si="347"/>
        <v>14.582364720000001</v>
      </c>
      <c r="R421" s="52">
        <f t="shared" si="351"/>
        <v>0.88844903537497033</v>
      </c>
      <c r="S421" s="52">
        <f t="shared" si="352"/>
        <v>1.7068360595256049</v>
      </c>
      <c r="T421" s="52">
        <f t="shared" si="353"/>
        <v>1.6470207682530107</v>
      </c>
      <c r="U421" s="52">
        <f t="shared" si="354"/>
        <v>0.10273442381024192</v>
      </c>
      <c r="V421" s="52">
        <f t="shared" si="355"/>
        <v>1.2512240396837364</v>
      </c>
      <c r="W421" s="52">
        <f t="shared" si="356"/>
        <v>17.742227901415426</v>
      </c>
      <c r="X421" s="52">
        <f t="shared" si="357"/>
        <v>91.996604288299537</v>
      </c>
      <c r="Y421" s="52">
        <f t="shared" si="358"/>
        <v>1.0242448079367472</v>
      </c>
      <c r="Z421" s="52">
        <f t="shared" si="359"/>
        <v>1.02</v>
      </c>
      <c r="AA421" s="52">
        <f t="shared" si="360"/>
        <v>1.0257551920632526</v>
      </c>
      <c r="AB421" s="52">
        <f t="shared" si="361"/>
        <v>1.0430207682530108</v>
      </c>
      <c r="AC421" s="52">
        <f t="shared" si="362"/>
        <v>0.58575519206325266</v>
      </c>
      <c r="AD421" s="52">
        <f t="shared" si="363"/>
        <v>0.55273442381024185</v>
      </c>
      <c r="AE421" s="52">
        <f t="shared" si="364"/>
        <v>0.54151038412650543</v>
      </c>
      <c r="AF421" s="52">
        <f t="shared" si="365"/>
        <v>0.43546884762048382</v>
      </c>
      <c r="AG421" s="52">
        <f t="shared" si="366"/>
        <v>0.36</v>
      </c>
      <c r="AH421" s="52">
        <f t="shared" si="367"/>
        <v>0.39773442381024193</v>
      </c>
      <c r="AI421" s="64" t="s">
        <v>152</v>
      </c>
      <c r="AL421" s="45">
        <f t="shared" si="368"/>
        <v>70</v>
      </c>
      <c r="AM421" s="65"/>
      <c r="AN421" s="145" t="e">
        <f>#REF!</f>
        <v>#REF!</v>
      </c>
      <c r="AO421" s="149"/>
      <c r="AP421" s="183"/>
      <c r="AQ421" s="149"/>
      <c r="AR421" s="147">
        <f t="shared" si="369"/>
        <v>1</v>
      </c>
      <c r="AS421">
        <v>0</v>
      </c>
      <c r="AT421">
        <v>3</v>
      </c>
      <c r="AU421">
        <v>3</v>
      </c>
      <c r="AV421">
        <v>0</v>
      </c>
      <c r="AW421">
        <v>3</v>
      </c>
      <c r="AX421">
        <v>3</v>
      </c>
      <c r="AY421" s="229"/>
      <c r="AZ421" s="229"/>
      <c r="BA421" s="229"/>
      <c r="BC421">
        <v>3</v>
      </c>
      <c r="BD421">
        <v>1</v>
      </c>
      <c r="BE421">
        <v>4</v>
      </c>
      <c r="BF421" s="57">
        <v>2</v>
      </c>
      <c r="BG421" s="57">
        <v>2</v>
      </c>
      <c r="BH421" s="57">
        <v>3</v>
      </c>
      <c r="BI421" s="57">
        <v>11.3</v>
      </c>
      <c r="BJ421" s="189">
        <f t="shared" si="387"/>
        <v>25</v>
      </c>
      <c r="BK421" s="173">
        <f t="shared" si="388"/>
        <v>70</v>
      </c>
      <c r="BL421" s="173">
        <v>9</v>
      </c>
      <c r="BM421" s="57">
        <v>11</v>
      </c>
      <c r="BN421" s="57">
        <v>12</v>
      </c>
      <c r="BO421" s="57">
        <v>9</v>
      </c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104"/>
      <c r="CB421" s="103"/>
      <c r="CC421" s="103"/>
      <c r="CD421" s="103"/>
      <c r="CE421" s="103"/>
      <c r="CF421" s="103"/>
      <c r="CG421" s="103"/>
      <c r="CH421" s="103"/>
      <c r="CI421" s="103"/>
      <c r="CJ421" s="103"/>
      <c r="CK421" s="103"/>
      <c r="CL421" s="103"/>
      <c r="CP421" s="93"/>
      <c r="CQ421" s="93"/>
      <c r="CV421" s="93"/>
      <c r="DA421" s="93"/>
      <c r="DF421" s="131"/>
      <c r="DG421" s="254">
        <f t="shared" si="370"/>
        <v>570</v>
      </c>
      <c r="DH421" s="254" t="str">
        <f t="shared" si="371"/>
        <v>Thin/Burn</v>
      </c>
      <c r="DI421" s="254">
        <f t="shared" si="372"/>
        <v>25</v>
      </c>
      <c r="DJ421" s="254">
        <f t="shared" si="373"/>
        <v>70</v>
      </c>
      <c r="DK421" s="121">
        <f t="shared" si="374"/>
        <v>0</v>
      </c>
      <c r="DL421" s="121">
        <f t="shared" si="375"/>
        <v>26.653471061249114</v>
      </c>
      <c r="DM421" s="121">
        <f t="shared" si="376"/>
        <v>49.41062304759032</v>
      </c>
      <c r="DN421" s="121">
        <f t="shared" si="377"/>
        <v>0.11408861979315373</v>
      </c>
      <c r="DO421" s="121">
        <f t="shared" si="378"/>
        <v>0.43524814470313411</v>
      </c>
      <c r="DP421" s="121">
        <f t="shared" si="379"/>
        <v>16.214836090191017</v>
      </c>
      <c r="DQ421" s="121">
        <f t="shared" si="380"/>
        <v>21.179448119583764</v>
      </c>
      <c r="DR421" s="121">
        <f t="shared" si="381"/>
        <v>0</v>
      </c>
      <c r="DS421" s="121">
        <f t="shared" si="382"/>
        <v>0</v>
      </c>
      <c r="DT421" s="121">
        <f t="shared" si="383"/>
        <v>0</v>
      </c>
      <c r="DU421" s="121">
        <f t="shared" si="384"/>
        <v>0</v>
      </c>
      <c r="DV421" s="122">
        <f t="shared" si="385"/>
        <v>3</v>
      </c>
      <c r="DW421" s="157"/>
      <c r="DX421" s="157">
        <f t="shared" ref="DX421:DX483" si="392">B422</f>
        <v>570</v>
      </c>
      <c r="DY421" s="157">
        <f t="shared" si="350"/>
        <v>102</v>
      </c>
      <c r="DZ421" s="238" t="e">
        <f>#REF!</f>
        <v>#REF!</v>
      </c>
      <c r="EA421" s="158"/>
      <c r="EB421" s="158"/>
      <c r="EC421" s="158"/>
      <c r="ED421" s="158"/>
      <c r="EE421" s="158"/>
      <c r="EF421" s="158"/>
      <c r="EG421" s="158"/>
      <c r="EH421" s="158"/>
      <c r="EI421" s="158"/>
      <c r="EJ421" s="158"/>
      <c r="EK421" s="158"/>
      <c r="EL421" s="158"/>
      <c r="EM421" s="158"/>
      <c r="EN421" s="50">
        <f t="shared" si="341"/>
        <v>4.3596036585365851E-2</v>
      </c>
      <c r="EO421" s="50">
        <f t="shared" si="342"/>
        <v>0.27820121951219512</v>
      </c>
      <c r="EP421" s="55">
        <f t="shared" si="343"/>
        <v>5.9024390243902438</v>
      </c>
      <c r="EQ421" s="50">
        <f>4.656*AR421*(((BL421/2.54)^2)+((BM421/2.54)^2)+((BN421/2.54)^2)+((BO421)/2.54^2)+((BP421/2.54)^2)+((BQ421/2.54)^2)+((BR421/2.54)^2)+((BS421/2.54)^2)+((BT421/2.54)^2)+((BU421/2.54)^2)+((BV421/2.54)^2)+((BW421/2.54)^2)+((BX421/2.54)^2)+((BY421/2.54)^2)+((BZ421/2.54)^2))/(BI421*3.28)</f>
        <v>6.9122844915234385</v>
      </c>
      <c r="ER421" s="50">
        <f>3.492*AR421*((CA421/2.54)^2 + (CB421/2.54)^2 + (CC421/2.54)^2 + (CD421/2.54)^2 + (CE421/2.54)^2 + (CF421/2.54)^2 + (CG421/2.54)^2 +(CH421/2.54)^2 +(CI421/2.54)^2 + (CJ421/2.54)^2 +(CK421/2.54)^2 + (CL421/2.54)^2 +(CM421/2.54)^2 + (CN421/2.54)^2 + (CO421/2.54)^2)/(BI421*3.28)</f>
        <v>0</v>
      </c>
      <c r="ES421" s="50">
        <f t="shared" si="389"/>
        <v>0</v>
      </c>
      <c r="ET421" s="50">
        <f t="shared" si="390"/>
        <v>0</v>
      </c>
      <c r="EU421" s="50">
        <f t="shared" si="391"/>
        <v>0</v>
      </c>
      <c r="EV421" s="56">
        <f t="shared" si="344"/>
        <v>6.2242362804878049</v>
      </c>
      <c r="EW421" s="56">
        <f t="shared" si="345"/>
        <v>6.9122844915234385</v>
      </c>
      <c r="EX421" s="56">
        <f t="shared" si="348"/>
        <v>0</v>
      </c>
      <c r="EY421" s="56">
        <f t="shared" si="349"/>
        <v>11.994061977562101</v>
      </c>
      <c r="EZ421" s="56">
        <f t="shared" si="346"/>
        <v>13.136520772011243</v>
      </c>
      <c r="FA421" s="56"/>
      <c r="FB421" s="56"/>
      <c r="FC421" s="56"/>
      <c r="FD421" s="54"/>
    </row>
    <row r="422" spans="1:160" ht="18" customHeight="1">
      <c r="A422" s="66"/>
      <c r="B422">
        <v>570</v>
      </c>
      <c r="C422" s="57" t="s">
        <v>390</v>
      </c>
      <c r="D422">
        <v>25</v>
      </c>
      <c r="E422" s="171">
        <v>2009</v>
      </c>
      <c r="F422">
        <v>102</v>
      </c>
      <c r="G422" s="144"/>
      <c r="H422" s="144">
        <v>8.3924309700000013</v>
      </c>
      <c r="I422" s="144"/>
      <c r="J422" s="144"/>
      <c r="K422" s="144"/>
      <c r="L422" s="144"/>
      <c r="M422" s="144">
        <v>6.1899337499999998</v>
      </c>
      <c r="N422" s="232"/>
      <c r="O422" s="83"/>
      <c r="P422" s="83"/>
      <c r="Q422" s="230">
        <f t="shared" si="347"/>
        <v>14.582364720000001</v>
      </c>
      <c r="R422" s="52">
        <f t="shared" si="351"/>
        <v>0.88844903537497033</v>
      </c>
      <c r="S422" s="52">
        <f t="shared" si="352"/>
        <v>1.7068360595256049</v>
      </c>
      <c r="T422" s="52">
        <f t="shared" si="353"/>
        <v>1.6470207682530107</v>
      </c>
      <c r="U422" s="52">
        <f t="shared" si="354"/>
        <v>0.10273442381024192</v>
      </c>
      <c r="V422" s="52">
        <f t="shared" si="355"/>
        <v>1.2512240396837364</v>
      </c>
      <c r="W422" s="52">
        <f t="shared" si="356"/>
        <v>17.742227901415426</v>
      </c>
      <c r="X422" s="52">
        <f t="shared" si="357"/>
        <v>91.996604288299537</v>
      </c>
      <c r="Y422" s="52">
        <f t="shared" si="358"/>
        <v>1.0242448079367472</v>
      </c>
      <c r="Z422" s="52">
        <f t="shared" si="359"/>
        <v>1.02</v>
      </c>
      <c r="AA422" s="52">
        <f t="shared" si="360"/>
        <v>1.0257551920632526</v>
      </c>
      <c r="AB422" s="52">
        <f t="shared" si="361"/>
        <v>1.0430207682530108</v>
      </c>
      <c r="AC422" s="52">
        <f t="shared" si="362"/>
        <v>0.58575519206325266</v>
      </c>
      <c r="AD422" s="52">
        <f t="shared" si="363"/>
        <v>0.55273442381024185</v>
      </c>
      <c r="AE422" s="52">
        <f t="shared" si="364"/>
        <v>0.54151038412650543</v>
      </c>
      <c r="AF422" s="52">
        <f t="shared" si="365"/>
        <v>0.43546884762048382</v>
      </c>
      <c r="AG422" s="52">
        <f t="shared" si="366"/>
        <v>0.36</v>
      </c>
      <c r="AH422" s="52">
        <f t="shared" si="367"/>
        <v>0.39773442381024193</v>
      </c>
      <c r="AI422" s="64" t="s">
        <v>152</v>
      </c>
      <c r="AL422" s="45">
        <f t="shared" si="368"/>
        <v>102</v>
      </c>
      <c r="AM422" s="65"/>
      <c r="AN422" s="145" t="e">
        <f>#REF!</f>
        <v>#REF!</v>
      </c>
      <c r="AO422" s="149"/>
      <c r="AP422" s="183"/>
      <c r="AQ422" s="149"/>
      <c r="AR422" s="147">
        <f t="shared" si="369"/>
        <v>1</v>
      </c>
      <c r="AS422">
        <v>2</v>
      </c>
      <c r="AT422">
        <v>4</v>
      </c>
      <c r="AU422">
        <v>6</v>
      </c>
      <c r="AV422">
        <v>2</v>
      </c>
      <c r="AW422">
        <v>2</v>
      </c>
      <c r="AX422">
        <v>2</v>
      </c>
      <c r="AY422" s="229"/>
      <c r="AZ422" s="229"/>
      <c r="BA422" s="229"/>
      <c r="BC422">
        <v>9</v>
      </c>
      <c r="BD422">
        <v>1</v>
      </c>
      <c r="BE422">
        <v>0</v>
      </c>
      <c r="BF422" s="57">
        <v>2</v>
      </c>
      <c r="BG422" s="57">
        <v>2</v>
      </c>
      <c r="BH422" s="57">
        <v>3</v>
      </c>
      <c r="BI422" s="57">
        <v>11.3</v>
      </c>
      <c r="BJ422" s="189">
        <f t="shared" si="387"/>
        <v>25</v>
      </c>
      <c r="BK422" s="173">
        <f t="shared" si="388"/>
        <v>102</v>
      </c>
      <c r="BL422" s="173">
        <v>10</v>
      </c>
      <c r="BM422" s="57">
        <v>26</v>
      </c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104"/>
      <c r="CB422" s="103"/>
      <c r="CC422" s="103"/>
      <c r="CD422" s="103"/>
      <c r="CE422" s="103"/>
      <c r="CF422" s="103"/>
      <c r="CG422" s="103"/>
      <c r="CH422" s="103"/>
      <c r="CI422" s="103"/>
      <c r="CJ422" s="103"/>
      <c r="CK422" s="103"/>
      <c r="CL422" s="103"/>
      <c r="CP422" s="93"/>
      <c r="CQ422" s="93"/>
      <c r="CV422" s="93"/>
      <c r="DA422" s="93"/>
      <c r="DF422" s="131"/>
      <c r="DG422" s="254">
        <f t="shared" si="370"/>
        <v>570</v>
      </c>
      <c r="DH422" s="254" t="str">
        <f t="shared" si="371"/>
        <v>Thin/Burn</v>
      </c>
      <c r="DI422" s="254">
        <f t="shared" si="372"/>
        <v>25</v>
      </c>
      <c r="DJ422" s="254">
        <f t="shared" si="373"/>
        <v>102</v>
      </c>
      <c r="DK422" s="121">
        <f t="shared" si="374"/>
        <v>34.136721190512098</v>
      </c>
      <c r="DL422" s="121">
        <f t="shared" si="375"/>
        <v>26.653471061249114</v>
      </c>
      <c r="DM422" s="121">
        <f t="shared" si="376"/>
        <v>82.351038412650524</v>
      </c>
      <c r="DN422" s="121">
        <f t="shared" si="377"/>
        <v>0.34226585937946119</v>
      </c>
      <c r="DO422" s="121">
        <f t="shared" si="378"/>
        <v>0.43524814470313411</v>
      </c>
      <c r="DP422" s="121">
        <f t="shared" si="379"/>
        <v>0</v>
      </c>
      <c r="DQ422" s="121">
        <f t="shared" si="380"/>
        <v>38.490050915215456</v>
      </c>
      <c r="DR422" s="121">
        <f t="shared" si="381"/>
        <v>0</v>
      </c>
      <c r="DS422" s="121">
        <f t="shared" si="382"/>
        <v>0</v>
      </c>
      <c r="DT422" s="121">
        <f t="shared" si="383"/>
        <v>0</v>
      </c>
      <c r="DU422" s="121">
        <f t="shared" si="384"/>
        <v>0</v>
      </c>
      <c r="DV422" s="122">
        <f t="shared" si="385"/>
        <v>4</v>
      </c>
      <c r="DW422" s="157"/>
      <c r="DX422" s="157">
        <f t="shared" si="392"/>
        <v>570</v>
      </c>
      <c r="DY422" s="157">
        <f t="shared" si="350"/>
        <v>60</v>
      </c>
      <c r="DZ422" s="238" t="e">
        <f>#REF!</f>
        <v>#REF!</v>
      </c>
      <c r="EN422" s="50">
        <f t="shared" si="341"/>
        <v>0.13078810975609756</v>
      </c>
      <c r="EO422" s="50">
        <f t="shared" si="342"/>
        <v>0.27820121951219512</v>
      </c>
      <c r="EP422" s="55">
        <f t="shared" si="343"/>
        <v>0</v>
      </c>
      <c r="EQ422" s="50">
        <f>4.656*AR422*(((BL422/2.54)^2)+((BM422/2.54)^2)+((BN422/2.54)^2)+((BO422)/2.54^2)+((BP422/2.54)^2)+((BQ422/2.54)^2)+((BR422/2.54)^2)+((BS422/2.54)^2)+((BT422/2.54)^2)+((BU422/2.54)^2)+((BV422/2.54)^2)+((BW422/2.54)^2)+((BX422/2.54)^2)+((BY422/2.54)^2)+((BZ422/2.54)^2))/(BI422*3.28)</f>
        <v>15.109669761752643</v>
      </c>
      <c r="ER422" s="50">
        <f>3.492*AR422*((CA422/2.54)^2 + (CB422/2.54)^2 + (CC422/2.54)^2 + (CD422/2.54)^2 + (CE422/2.54)^2 + (CF422/2.54)^2 + (CG422/2.54)^2 +(CH422/2.54)^2 +(CI422/2.54)^2 + (CJ422/2.54)^2 +(CK422/2.54)^2 + (CL422/2.54)^2 +(CM422/2.54)^2 + (CN422/2.54)^2 + (CO422/2.54)^2)/(BI422*3.28)</f>
        <v>0</v>
      </c>
      <c r="ES422" s="50">
        <f t="shared" si="389"/>
        <v>0</v>
      </c>
      <c r="ET422" s="50">
        <f t="shared" si="390"/>
        <v>0</v>
      </c>
      <c r="EU422" s="50">
        <f t="shared" si="391"/>
        <v>0</v>
      </c>
      <c r="EV422" s="56">
        <f t="shared" si="344"/>
        <v>0.40898932926829268</v>
      </c>
      <c r="EW422" s="56">
        <f t="shared" si="345"/>
        <v>15.109669761752643</v>
      </c>
      <c r="EX422" s="56">
        <f t="shared" si="348"/>
        <v>15.361524535730444</v>
      </c>
      <c r="EY422" s="56">
        <f t="shared" si="349"/>
        <v>11.994061977562101</v>
      </c>
      <c r="EZ422" s="56">
        <f t="shared" si="346"/>
        <v>15.518659091020936</v>
      </c>
      <c r="FA422" s="56"/>
      <c r="FB422" s="56"/>
      <c r="FC422" s="56"/>
      <c r="FD422" s="54"/>
    </row>
    <row r="423" spans="1:160" ht="18" customHeight="1">
      <c r="A423" s="66"/>
      <c r="B423">
        <v>570</v>
      </c>
      <c r="C423" s="57" t="s">
        <v>390</v>
      </c>
      <c r="D423">
        <v>101</v>
      </c>
      <c r="E423" s="171">
        <v>2009</v>
      </c>
      <c r="F423">
        <v>60</v>
      </c>
      <c r="G423" s="144">
        <v>4.6076669100000007</v>
      </c>
      <c r="H423" s="144">
        <v>8.3213326349999992</v>
      </c>
      <c r="I423" s="144"/>
      <c r="J423" s="144"/>
      <c r="K423" s="144">
        <v>25.394848710000005</v>
      </c>
      <c r="L423" s="144"/>
      <c r="M423" s="144">
        <v>5.6219913750000003</v>
      </c>
      <c r="N423" s="232"/>
      <c r="O423" s="83"/>
      <c r="P423" s="83"/>
      <c r="Q423" s="230">
        <f t="shared" si="347"/>
        <v>43.945839630000002</v>
      </c>
      <c r="R423" s="52">
        <f t="shared" si="351"/>
        <v>0.55763712827359169</v>
      </c>
      <c r="S423" s="52">
        <f t="shared" si="352"/>
        <v>1.5103758146280524</v>
      </c>
      <c r="T423" s="52">
        <f t="shared" si="353"/>
        <v>1.4001760543809185</v>
      </c>
      <c r="U423" s="52">
        <f t="shared" si="354"/>
        <v>0.17369078671645807</v>
      </c>
      <c r="V423" s="52">
        <f t="shared" si="355"/>
        <v>1.4365289852547076</v>
      </c>
      <c r="W423" s="52">
        <f t="shared" si="356"/>
        <v>18.077358750890248</v>
      </c>
      <c r="X423" s="52">
        <f t="shared" si="357"/>
        <v>104.78447364282275</v>
      </c>
      <c r="Y423" s="52">
        <f t="shared" si="358"/>
        <v>1.0223277876520573</v>
      </c>
      <c r="Z423" s="52">
        <f t="shared" si="359"/>
        <v>1.0257786695905258</v>
      </c>
      <c r="AA423" s="52">
        <f t="shared" si="360"/>
        <v>1.0218935427574172</v>
      </c>
      <c r="AB423" s="52">
        <f t="shared" si="361"/>
        <v>1.0207470138123746</v>
      </c>
      <c r="AC423" s="52">
        <f t="shared" si="362"/>
        <v>0.55931509585199846</v>
      </c>
      <c r="AD423" s="52">
        <f t="shared" si="363"/>
        <v>0.55539523925691814</v>
      </c>
      <c r="AE423" s="52">
        <f t="shared" si="364"/>
        <v>0.50908768806927907</v>
      </c>
      <c r="AF423" s="52">
        <f t="shared" si="365"/>
        <v>0.40246074192029274</v>
      </c>
      <c r="AG423" s="52">
        <f t="shared" si="366"/>
        <v>0.36000000000000004</v>
      </c>
      <c r="AH423" s="52">
        <f t="shared" si="367"/>
        <v>0.38123037096014639</v>
      </c>
      <c r="AI423" s="64" t="s">
        <v>152</v>
      </c>
      <c r="AL423" s="45">
        <f t="shared" si="368"/>
        <v>60</v>
      </c>
      <c r="AM423" s="65"/>
      <c r="AN423" s="145" t="e">
        <f>#REF!</f>
        <v>#REF!</v>
      </c>
      <c r="AO423" s="149"/>
      <c r="AP423" s="183"/>
      <c r="AQ423" s="149"/>
      <c r="AR423" s="147">
        <f t="shared" si="369"/>
        <v>1</v>
      </c>
      <c r="AS423">
        <v>3</v>
      </c>
      <c r="AT423">
        <v>2</v>
      </c>
      <c r="AU423">
        <v>2</v>
      </c>
      <c r="AV423">
        <v>1</v>
      </c>
      <c r="AW423">
        <v>2</v>
      </c>
      <c r="AX423">
        <v>2</v>
      </c>
      <c r="AY423" s="229"/>
      <c r="AZ423" s="229"/>
      <c r="BA423" s="229"/>
      <c r="BC423">
        <v>13</v>
      </c>
      <c r="BD423">
        <v>3</v>
      </c>
      <c r="BE423">
        <v>1</v>
      </c>
      <c r="BF423" s="57">
        <v>2</v>
      </c>
      <c r="BG423" s="57">
        <v>2</v>
      </c>
      <c r="BH423" s="57">
        <v>3</v>
      </c>
      <c r="BI423" s="57">
        <v>11.3</v>
      </c>
      <c r="BJ423" s="189">
        <f t="shared" si="387"/>
        <v>101</v>
      </c>
      <c r="BK423" s="173">
        <f t="shared" si="388"/>
        <v>60</v>
      </c>
      <c r="BL423" s="173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104"/>
      <c r="CB423" s="103"/>
      <c r="CC423" s="103"/>
      <c r="CD423" s="103"/>
      <c r="CE423" s="103"/>
      <c r="CF423" s="103"/>
      <c r="CG423" s="103"/>
      <c r="CH423" s="103"/>
      <c r="CI423" s="103"/>
      <c r="CJ423" s="103"/>
      <c r="CK423" s="103"/>
      <c r="CL423" s="103"/>
      <c r="CP423" s="93"/>
      <c r="CQ423" s="93"/>
      <c r="CV423" s="93"/>
      <c r="DA423" s="93"/>
      <c r="DF423" s="131"/>
      <c r="DG423" s="254">
        <f t="shared" si="370"/>
        <v>570</v>
      </c>
      <c r="DH423" s="254" t="str">
        <f t="shared" si="371"/>
        <v>Thin/Burn</v>
      </c>
      <c r="DI423" s="254">
        <f t="shared" si="372"/>
        <v>101</v>
      </c>
      <c r="DJ423" s="254">
        <f t="shared" si="373"/>
        <v>60</v>
      </c>
      <c r="DK423" s="121">
        <f t="shared" si="374"/>
        <v>30.207516292561046</v>
      </c>
      <c r="DL423" s="121">
        <f t="shared" si="375"/>
        <v>11.152742565471833</v>
      </c>
      <c r="DM423" s="121">
        <f t="shared" si="376"/>
        <v>56.007042175236741</v>
      </c>
      <c r="DN423" s="121">
        <f t="shared" si="377"/>
        <v>0.79662146637733944</v>
      </c>
      <c r="DO423" s="121">
        <f t="shared" si="378"/>
        <v>1.5148744079224876</v>
      </c>
      <c r="DP423" s="121">
        <f t="shared" si="379"/>
        <v>3.8683621986910488</v>
      </c>
      <c r="DQ423" s="121">
        <f t="shared" si="380"/>
        <v>0</v>
      </c>
      <c r="DR423" s="121">
        <f t="shared" si="381"/>
        <v>0</v>
      </c>
      <c r="DS423" s="121">
        <f t="shared" si="382"/>
        <v>0</v>
      </c>
      <c r="DT423" s="121">
        <f t="shared" si="383"/>
        <v>0</v>
      </c>
      <c r="DU423" s="121">
        <f t="shared" si="384"/>
        <v>0</v>
      </c>
      <c r="DV423" s="122">
        <f t="shared" si="385"/>
        <v>2</v>
      </c>
      <c r="DW423" s="157"/>
      <c r="DX423" s="157">
        <f t="shared" si="392"/>
        <v>570</v>
      </c>
      <c r="DY423" s="157">
        <f t="shared" si="350"/>
        <v>232</v>
      </c>
      <c r="DZ423" s="238" t="e">
        <f>#REF!</f>
        <v>#REF!</v>
      </c>
      <c r="EN423" s="50">
        <f t="shared" si="341"/>
        <v>0.18891615853658539</v>
      </c>
      <c r="EO423" s="50">
        <f t="shared" si="342"/>
        <v>0.83460365853658536</v>
      </c>
      <c r="EP423" s="55">
        <f t="shared" si="343"/>
        <v>1.475609756097561</v>
      </c>
      <c r="EQ423" s="50">
        <f>4.656*AR423*(((BL423/2.54)^2)+((BM423/2.54)^2)+((BN423/2.54)^2)+((BO423)/2.54^2)+((BP423/2.54)^2)+((BQ423/2.54)^2)+((BR423/2.54)^2)+((BS423/2.54)^2)+((BT423/2.54)^2)+((BU423/2.54)^2)+((BV423/2.54)^2)+((BW423/2.54)^2)+((BX423/2.54)^2)+((BY423/2.54)^2)+((BZ423/2.54)^2))/(BI423*3.28)</f>
        <v>0</v>
      </c>
      <c r="ER423" s="50">
        <f>3.492*AR423*((CA423/2.54)^2 + (CB423/2.54)^2 + (CC423/2.54)^2 + (CD423/2.54)^2 + (CE423/2.54)^2 + (CF423/2.54)^2 + (CG423/2.54)^2 +(CH423/2.54)^2 +(CI423/2.54)^2 + (CJ423/2.54)^2 +(CK423/2.54)^2 + (CL423/2.54)^2 +(CM423/2.54)^2 + (CN423/2.54)^2 + (CO423/2.54)^2)/(BI423*3.28)</f>
        <v>0</v>
      </c>
      <c r="ES423" s="50">
        <f t="shared" si="389"/>
        <v>0</v>
      </c>
      <c r="ET423" s="50">
        <f t="shared" si="390"/>
        <v>0</v>
      </c>
      <c r="EU423" s="50">
        <f t="shared" si="391"/>
        <v>0</v>
      </c>
      <c r="EV423" s="56">
        <f t="shared" si="344"/>
        <v>2.4991295731707317</v>
      </c>
      <c r="EW423" s="56">
        <f t="shared" si="345"/>
        <v>0</v>
      </c>
      <c r="EX423" s="56">
        <f t="shared" si="348"/>
        <v>13.593382331652471</v>
      </c>
      <c r="EY423" s="56">
        <f t="shared" si="349"/>
        <v>5.018734154462325</v>
      </c>
      <c r="EZ423" s="56">
        <f t="shared" si="346"/>
        <v>2.4991295731707317</v>
      </c>
      <c r="FA423" s="56"/>
      <c r="FB423" s="56"/>
      <c r="FC423" s="56"/>
      <c r="FD423" s="54"/>
    </row>
    <row r="424" spans="1:160" ht="18" customHeight="1">
      <c r="A424" s="66"/>
      <c r="B424">
        <v>570</v>
      </c>
      <c r="C424" s="57" t="s">
        <v>390</v>
      </c>
      <c r="D424">
        <v>101</v>
      </c>
      <c r="E424" s="171">
        <v>2009</v>
      </c>
      <c r="F424">
        <v>232</v>
      </c>
      <c r="G424" s="144">
        <v>4.6076669100000007</v>
      </c>
      <c r="H424" s="144">
        <v>8.3213326349999992</v>
      </c>
      <c r="I424" s="144"/>
      <c r="J424" s="144"/>
      <c r="K424" s="144">
        <v>25.394848710000005</v>
      </c>
      <c r="L424" s="144"/>
      <c r="M424" s="144">
        <v>5.6219913750000003</v>
      </c>
      <c r="N424" s="232"/>
      <c r="O424" s="83"/>
      <c r="P424" s="83"/>
      <c r="Q424" s="230">
        <f t="shared" si="347"/>
        <v>43.945839630000002</v>
      </c>
      <c r="R424" s="52">
        <f t="shared" si="351"/>
        <v>0.55763712827359169</v>
      </c>
      <c r="S424" s="52">
        <f t="shared" si="352"/>
        <v>1.5103758146280524</v>
      </c>
      <c r="T424" s="52">
        <f t="shared" si="353"/>
        <v>1.4001760543809185</v>
      </c>
      <c r="U424" s="52">
        <f t="shared" si="354"/>
        <v>0.17369078671645807</v>
      </c>
      <c r="V424" s="52">
        <f t="shared" si="355"/>
        <v>1.4365289852547076</v>
      </c>
      <c r="W424" s="52">
        <f t="shared" si="356"/>
        <v>18.077358750890248</v>
      </c>
      <c r="X424" s="52">
        <f t="shared" si="357"/>
        <v>104.78447364282275</v>
      </c>
      <c r="Y424" s="52">
        <f t="shared" si="358"/>
        <v>1.0223277876520573</v>
      </c>
      <c r="Z424" s="52">
        <f t="shared" si="359"/>
        <v>1.0257786695905258</v>
      </c>
      <c r="AA424" s="52">
        <f t="shared" si="360"/>
        <v>1.0218935427574172</v>
      </c>
      <c r="AB424" s="52">
        <f t="shared" si="361"/>
        <v>1.0207470138123746</v>
      </c>
      <c r="AC424" s="52">
        <f t="shared" si="362"/>
        <v>0.55931509585199846</v>
      </c>
      <c r="AD424" s="52">
        <f t="shared" si="363"/>
        <v>0.55539523925691814</v>
      </c>
      <c r="AE424" s="52">
        <f t="shared" si="364"/>
        <v>0.50908768806927907</v>
      </c>
      <c r="AF424" s="52">
        <f t="shared" si="365"/>
        <v>0.40246074192029274</v>
      </c>
      <c r="AG424" s="52">
        <f t="shared" si="366"/>
        <v>0.36000000000000004</v>
      </c>
      <c r="AH424" s="52">
        <f t="shared" si="367"/>
        <v>0.38123037096014639</v>
      </c>
      <c r="AI424" s="64" t="s">
        <v>152</v>
      </c>
      <c r="AL424" s="45">
        <f t="shared" si="368"/>
        <v>232</v>
      </c>
      <c r="AM424" s="65"/>
      <c r="AN424" s="145" t="e">
        <f>#REF!</f>
        <v>#REF!</v>
      </c>
      <c r="AO424" s="149"/>
      <c r="AP424" s="183"/>
      <c r="AQ424" s="149"/>
      <c r="AR424" s="147">
        <f t="shared" si="369"/>
        <v>1</v>
      </c>
      <c r="AS424">
        <v>0</v>
      </c>
      <c r="AT424">
        <v>2</v>
      </c>
      <c r="AU424">
        <v>2</v>
      </c>
      <c r="AV424">
        <v>0</v>
      </c>
      <c r="AW424">
        <v>4</v>
      </c>
      <c r="AX424">
        <v>4</v>
      </c>
      <c r="AY424" s="229"/>
      <c r="AZ424" s="229"/>
      <c r="BA424" s="229"/>
      <c r="BC424">
        <v>2</v>
      </c>
      <c r="BD424">
        <v>1</v>
      </c>
      <c r="BE424">
        <v>0</v>
      </c>
      <c r="BF424" s="57">
        <v>2</v>
      </c>
      <c r="BG424" s="57">
        <v>2</v>
      </c>
      <c r="BH424" s="57">
        <v>3</v>
      </c>
      <c r="BI424" s="57">
        <v>11.3</v>
      </c>
      <c r="BJ424" s="189">
        <f t="shared" si="387"/>
        <v>101</v>
      </c>
      <c r="BK424" s="173">
        <f t="shared" si="388"/>
        <v>232</v>
      </c>
      <c r="BL424" s="173">
        <v>14</v>
      </c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104"/>
      <c r="CB424" s="103"/>
      <c r="CC424" s="103"/>
      <c r="CD424" s="103"/>
      <c r="CE424" s="103"/>
      <c r="CF424" s="103"/>
      <c r="CG424" s="103"/>
      <c r="CH424" s="103"/>
      <c r="CI424" s="103"/>
      <c r="CJ424" s="103"/>
      <c r="CK424" s="103"/>
      <c r="CL424" s="103"/>
      <c r="CP424" s="93"/>
      <c r="CQ424" s="93"/>
      <c r="CV424" s="93"/>
      <c r="DA424" s="93"/>
      <c r="DF424" s="131"/>
      <c r="DG424" s="254">
        <f t="shared" si="370"/>
        <v>570</v>
      </c>
      <c r="DH424" s="254" t="str">
        <f t="shared" si="371"/>
        <v>Thin/Burn</v>
      </c>
      <c r="DI424" s="254">
        <f t="shared" si="372"/>
        <v>101</v>
      </c>
      <c r="DJ424" s="254">
        <f t="shared" si="373"/>
        <v>232</v>
      </c>
      <c r="DK424" s="121">
        <f t="shared" si="374"/>
        <v>0</v>
      </c>
      <c r="DL424" s="121">
        <f t="shared" si="375"/>
        <v>16.729113848207749</v>
      </c>
      <c r="DM424" s="121">
        <f t="shared" si="376"/>
        <v>42.005281631427557</v>
      </c>
      <c r="DN424" s="121">
        <f t="shared" si="377"/>
        <v>0.12255714867343682</v>
      </c>
      <c r="DO424" s="121">
        <f t="shared" si="378"/>
        <v>0.50495813597416261</v>
      </c>
      <c r="DP424" s="121">
        <f t="shared" si="379"/>
        <v>0</v>
      </c>
      <c r="DQ424" s="121">
        <f t="shared" si="380"/>
        <v>8.7929464670231141</v>
      </c>
      <c r="DR424" s="121">
        <f t="shared" si="381"/>
        <v>0</v>
      </c>
      <c r="DS424" s="121">
        <f t="shared" si="382"/>
        <v>0</v>
      </c>
      <c r="DT424" s="121">
        <f t="shared" si="383"/>
        <v>0</v>
      </c>
      <c r="DU424" s="121">
        <f t="shared" si="384"/>
        <v>0</v>
      </c>
      <c r="DV424" s="122">
        <f t="shared" si="385"/>
        <v>3</v>
      </c>
      <c r="DW424" s="157"/>
      <c r="DX424" s="157">
        <f t="shared" si="392"/>
        <v>570</v>
      </c>
      <c r="DY424" s="157">
        <f t="shared" si="350"/>
        <v>285</v>
      </c>
      <c r="DZ424" s="238" t="e">
        <f>#REF!</f>
        <v>#REF!</v>
      </c>
      <c r="EN424" s="50"/>
      <c r="EO424" s="50"/>
      <c r="EP424" s="55"/>
      <c r="EQ424" s="50"/>
      <c r="ER424" s="50"/>
      <c r="ES424" s="50">
        <f t="shared" si="389"/>
        <v>0</v>
      </c>
      <c r="ET424" s="50">
        <f t="shared" si="390"/>
        <v>0</v>
      </c>
      <c r="EU424" s="50">
        <f t="shared" si="391"/>
        <v>0</v>
      </c>
      <c r="EV424" s="56"/>
      <c r="EW424" s="56"/>
      <c r="EX424" s="56">
        <f t="shared" si="348"/>
        <v>0</v>
      </c>
      <c r="EY424" s="56">
        <f t="shared" si="349"/>
        <v>7.528101231693487</v>
      </c>
      <c r="EZ424" s="56"/>
      <c r="FA424" s="56"/>
      <c r="FB424" s="56"/>
      <c r="FC424" s="56"/>
      <c r="FD424" s="54"/>
    </row>
    <row r="425" spans="1:160" ht="18" customHeight="1">
      <c r="A425" s="66"/>
      <c r="B425">
        <v>570</v>
      </c>
      <c r="C425" s="57" t="s">
        <v>390</v>
      </c>
      <c r="D425">
        <v>102</v>
      </c>
      <c r="E425" s="171">
        <v>2009</v>
      </c>
      <c r="F425">
        <v>285</v>
      </c>
      <c r="G425" s="144"/>
      <c r="H425" s="144">
        <v>8.0573007900000011</v>
      </c>
      <c r="I425" s="144"/>
      <c r="J425" s="144"/>
      <c r="K425" s="144">
        <v>13.575815715000001</v>
      </c>
      <c r="L425" s="144"/>
      <c r="M425" s="144">
        <v>9.2697620399999998</v>
      </c>
      <c r="N425" s="144"/>
      <c r="O425" s="83"/>
      <c r="P425" s="83"/>
      <c r="Q425" s="230">
        <f t="shared" si="347"/>
        <v>30.902878545000004</v>
      </c>
      <c r="R425" s="52">
        <f t="shared" si="351"/>
        <v>0.56282668103467448</v>
      </c>
      <c r="S425" s="52">
        <f t="shared" si="352"/>
        <v>1.5775668261676494</v>
      </c>
      <c r="T425" s="52">
        <f t="shared" si="353"/>
        <v>1.4626605990213912</v>
      </c>
      <c r="U425" s="52">
        <f t="shared" si="354"/>
        <v>0.16050175141863957</v>
      </c>
      <c r="V425" s="52">
        <f t="shared" si="355"/>
        <v>1.3899691524124973</v>
      </c>
      <c r="W425" s="52">
        <f t="shared" si="356"/>
        <v>18.008048545398054</v>
      </c>
      <c r="X425" s="52">
        <f t="shared" si="357"/>
        <v>98.890818252114059</v>
      </c>
      <c r="Y425" s="52">
        <f t="shared" si="358"/>
        <v>1.0229996435531084</v>
      </c>
      <c r="Z425" s="52">
        <f t="shared" si="359"/>
        <v>1.0243930586256651</v>
      </c>
      <c r="AA425" s="52">
        <f t="shared" si="360"/>
        <v>1.0226072978212262</v>
      </c>
      <c r="AB425" s="52">
        <f t="shared" si="361"/>
        <v>1.02603613265924</v>
      </c>
      <c r="AC425" s="52">
        <f t="shared" si="362"/>
        <v>0.56942812194423031</v>
      </c>
      <c r="AD425" s="52">
        <f t="shared" si="363"/>
        <v>0.55778504791065575</v>
      </c>
      <c r="AE425" s="52">
        <f t="shared" si="364"/>
        <v>0.51324930251412604</v>
      </c>
      <c r="AF425" s="52">
        <f t="shared" si="365"/>
        <v>0.42360480269298484</v>
      </c>
      <c r="AG425" s="52">
        <f t="shared" si="366"/>
        <v>0.35999999999999993</v>
      </c>
      <c r="AH425" s="52">
        <f t="shared" si="367"/>
        <v>0.39180240134649236</v>
      </c>
      <c r="AI425" s="64" t="s">
        <v>152</v>
      </c>
      <c r="AL425" s="45">
        <f t="shared" si="368"/>
        <v>285</v>
      </c>
      <c r="AM425" s="65"/>
      <c r="AN425" s="145" t="e">
        <f>#REF!</f>
        <v>#REF!</v>
      </c>
      <c r="AO425" s="149"/>
      <c r="AP425" s="183"/>
      <c r="AQ425" s="149"/>
      <c r="AR425" s="147">
        <f t="shared" si="369"/>
        <v>1</v>
      </c>
      <c r="AS425">
        <v>2</v>
      </c>
      <c r="AT425">
        <v>1</v>
      </c>
      <c r="AU425">
        <v>1</v>
      </c>
      <c r="AV425">
        <v>0</v>
      </c>
      <c r="AW425">
        <v>2</v>
      </c>
      <c r="AX425">
        <v>2</v>
      </c>
      <c r="AY425" s="229"/>
      <c r="AZ425" s="229"/>
      <c r="BA425" s="229"/>
      <c r="BC425">
        <v>5</v>
      </c>
      <c r="BD425">
        <v>1</v>
      </c>
      <c r="BE425">
        <v>0</v>
      </c>
      <c r="BF425" s="57">
        <v>2</v>
      </c>
      <c r="BG425" s="57">
        <v>2</v>
      </c>
      <c r="BH425" s="57">
        <v>3</v>
      </c>
      <c r="BI425" s="57">
        <v>11.3</v>
      </c>
      <c r="BJ425" s="189">
        <f t="shared" si="387"/>
        <v>102</v>
      </c>
      <c r="BK425" s="173">
        <f t="shared" si="388"/>
        <v>285</v>
      </c>
      <c r="BL425" s="173">
        <v>23</v>
      </c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104"/>
      <c r="CB425" s="103"/>
      <c r="CC425" s="103"/>
      <c r="CD425" s="103"/>
      <c r="CE425" s="103"/>
      <c r="CF425" s="103"/>
      <c r="CG425" s="103"/>
      <c r="CH425" s="103"/>
      <c r="CI425" s="103"/>
      <c r="CJ425" s="103"/>
      <c r="CK425" s="103"/>
      <c r="CL425" s="103"/>
      <c r="CP425" s="93"/>
      <c r="CQ425" s="93"/>
      <c r="CV425" s="93"/>
      <c r="DA425" s="93"/>
      <c r="DF425" s="131"/>
      <c r="DG425" s="254">
        <f t="shared" si="370"/>
        <v>570</v>
      </c>
      <c r="DH425" s="254" t="str">
        <f t="shared" si="371"/>
        <v>Thin/Burn</v>
      </c>
      <c r="DI425" s="254">
        <f t="shared" si="372"/>
        <v>102</v>
      </c>
      <c r="DJ425" s="254">
        <f t="shared" si="373"/>
        <v>285</v>
      </c>
      <c r="DK425" s="121">
        <f t="shared" si="374"/>
        <v>15.775668261676493</v>
      </c>
      <c r="DL425" s="121">
        <f t="shared" si="375"/>
        <v>8.4424002155201165</v>
      </c>
      <c r="DM425" s="121">
        <f t="shared" si="376"/>
        <v>36.56651497553478</v>
      </c>
      <c r="DN425" s="121">
        <f t="shared" si="377"/>
        <v>0.28843591629426546</v>
      </c>
      <c r="DO425" s="121">
        <f t="shared" si="378"/>
        <v>0.49003130065843731</v>
      </c>
      <c r="DP425" s="121">
        <f t="shared" si="379"/>
        <v>0</v>
      </c>
      <c r="DQ425" s="121">
        <f t="shared" si="380"/>
        <v>25.108219615518685</v>
      </c>
      <c r="DR425" s="121">
        <f t="shared" si="381"/>
        <v>0</v>
      </c>
      <c r="DS425" s="121">
        <f t="shared" si="382"/>
        <v>0</v>
      </c>
      <c r="DT425" s="121">
        <f t="shared" si="383"/>
        <v>0</v>
      </c>
      <c r="DU425" s="121">
        <f t="shared" si="384"/>
        <v>0</v>
      </c>
      <c r="DV425" s="122">
        <f t="shared" si="385"/>
        <v>1.5</v>
      </c>
      <c r="DW425" s="157"/>
      <c r="DX425" s="157">
        <f t="shared" si="392"/>
        <v>570</v>
      </c>
      <c r="DY425" s="157">
        <f t="shared" si="350"/>
        <v>342</v>
      </c>
      <c r="DZ425" s="238" t="e">
        <f>#REF!</f>
        <v>#REF!</v>
      </c>
      <c r="EN425" s="50">
        <f t="shared" si="341"/>
        <v>7.2660060975609758E-2</v>
      </c>
      <c r="EO425" s="50">
        <f t="shared" si="342"/>
        <v>0.27820121951219512</v>
      </c>
      <c r="EP425" s="55">
        <f t="shared" si="343"/>
        <v>0</v>
      </c>
      <c r="EQ425" s="50">
        <f>4.656*AR425*(((BL425/2.54)^2)+((BM425/2.54)^2)+((BN425/2.54)^2)+((BO425)/2.54^2)+((BP425/2.54)^2)+((BQ425/2.54)^2)+((BR425/2.54)^2)+((BS425/2.54)^2)+((BT425/2.54)^2)+((BU425/2.54)^2)+((BV425/2.54)^2)+((BW425/2.54)^2)+((BX425/2.54)^2)+((BY425/2.54)^2)+((BZ425/2.54)^2))/(BI425*3.28)</f>
        <v>10.300277453565915</v>
      </c>
      <c r="ER425" s="50">
        <f>3.492*AR425*((CA425/2.54)^2 + (CB425/2.54)^2 + (CC425/2.54)^2 + (CD425/2.54)^2 + (CE425/2.54)^2 + (CF425/2.54)^2 + (CG425/2.54)^2 +(CH425/2.54)^2 +(CI425/2.54)^2 + (CJ425/2.54)^2 +(CK425/2.54)^2 + (CL425/2.54)^2 +(CM425/2.54)^2 + (CN425/2.54)^2 + (CO425/2.54)^2)/(BI425*3.28)</f>
        <v>0</v>
      </c>
      <c r="ES425" s="50">
        <f t="shared" si="389"/>
        <v>0</v>
      </c>
      <c r="ET425" s="50">
        <f t="shared" si="390"/>
        <v>0</v>
      </c>
      <c r="EU425" s="50">
        <f t="shared" si="391"/>
        <v>0</v>
      </c>
      <c r="EV425" s="56">
        <f t="shared" si="344"/>
        <v>0.35086128048780485</v>
      </c>
      <c r="EW425" s="56">
        <f t="shared" si="345"/>
        <v>10.300277453565915</v>
      </c>
      <c r="EX425" s="56">
        <f t="shared" si="348"/>
        <v>7.0990507177544222</v>
      </c>
      <c r="EY425" s="56">
        <f t="shared" si="349"/>
        <v>3.7990800969840524</v>
      </c>
      <c r="EZ425" s="56">
        <f t="shared" si="346"/>
        <v>10.65113873405372</v>
      </c>
      <c r="FA425" s="56"/>
      <c r="FB425" s="56"/>
      <c r="FC425" s="56"/>
      <c r="FD425" s="54"/>
    </row>
    <row r="426" spans="1:160" ht="18" customHeight="1">
      <c r="A426" s="66"/>
      <c r="B426">
        <v>570</v>
      </c>
      <c r="C426" s="57" t="s">
        <v>390</v>
      </c>
      <c r="D426">
        <v>102</v>
      </c>
      <c r="E426" s="171">
        <v>2009</v>
      </c>
      <c r="F426">
        <v>342</v>
      </c>
      <c r="G426" s="144"/>
      <c r="H426" s="144">
        <v>8.0573007900000011</v>
      </c>
      <c r="I426" s="144"/>
      <c r="J426" s="144"/>
      <c r="K426" s="144">
        <v>13.575815715000001</v>
      </c>
      <c r="L426" s="144"/>
      <c r="M426" s="144">
        <v>9.2697620399999998</v>
      </c>
      <c r="N426" s="232"/>
      <c r="O426" s="83"/>
      <c r="P426" s="83"/>
      <c r="Q426" s="230">
        <f t="shared" si="347"/>
        <v>30.902878545000004</v>
      </c>
      <c r="R426" s="52">
        <f t="shared" si="351"/>
        <v>0.56282668103467448</v>
      </c>
      <c r="S426" s="52">
        <f t="shared" si="352"/>
        <v>1.5775668261676494</v>
      </c>
      <c r="T426" s="52">
        <f t="shared" si="353"/>
        <v>1.4626605990213912</v>
      </c>
      <c r="U426" s="52">
        <f t="shared" si="354"/>
        <v>0.16050175141863957</v>
      </c>
      <c r="V426" s="52">
        <f t="shared" si="355"/>
        <v>1.3899691524124973</v>
      </c>
      <c r="W426" s="52">
        <f t="shared" si="356"/>
        <v>18.008048545398054</v>
      </c>
      <c r="X426" s="52">
        <f t="shared" si="357"/>
        <v>98.890818252114059</v>
      </c>
      <c r="Y426" s="52">
        <f t="shared" si="358"/>
        <v>1.0229996435531084</v>
      </c>
      <c r="Z426" s="52">
        <f t="shared" si="359"/>
        <v>1.0243930586256651</v>
      </c>
      <c r="AA426" s="52">
        <f t="shared" si="360"/>
        <v>1.0226072978212262</v>
      </c>
      <c r="AB426" s="52">
        <f t="shared" si="361"/>
        <v>1.02603613265924</v>
      </c>
      <c r="AC426" s="52">
        <f t="shared" si="362"/>
        <v>0.56942812194423031</v>
      </c>
      <c r="AD426" s="52">
        <f t="shared" si="363"/>
        <v>0.55778504791065575</v>
      </c>
      <c r="AE426" s="52">
        <f t="shared" si="364"/>
        <v>0.51324930251412604</v>
      </c>
      <c r="AF426" s="52">
        <f t="shared" si="365"/>
        <v>0.42360480269298484</v>
      </c>
      <c r="AG426" s="52">
        <f t="shared" si="366"/>
        <v>0.35999999999999993</v>
      </c>
      <c r="AH426" s="52">
        <f t="shared" si="367"/>
        <v>0.39180240134649236</v>
      </c>
      <c r="AI426" s="64" t="s">
        <v>152</v>
      </c>
      <c r="AL426" s="45">
        <f t="shared" si="368"/>
        <v>342</v>
      </c>
      <c r="AM426" s="65"/>
      <c r="AN426" s="145" t="e">
        <f>#REF!</f>
        <v>#REF!</v>
      </c>
      <c r="AO426" s="149"/>
      <c r="AP426" s="183"/>
      <c r="AQ426" s="149"/>
      <c r="AR426" s="147">
        <f t="shared" si="369"/>
        <v>1</v>
      </c>
      <c r="AS426">
        <v>0</v>
      </c>
      <c r="AT426">
        <v>2</v>
      </c>
      <c r="AU426">
        <v>2</v>
      </c>
      <c r="AV426">
        <v>0</v>
      </c>
      <c r="AW426">
        <v>3</v>
      </c>
      <c r="AX426">
        <v>3</v>
      </c>
      <c r="AY426" s="229"/>
      <c r="AZ426" s="229"/>
      <c r="BA426" s="229"/>
      <c r="BC426">
        <v>4</v>
      </c>
      <c r="BD426">
        <v>0</v>
      </c>
      <c r="BE426">
        <v>1</v>
      </c>
      <c r="BF426" s="57">
        <v>2</v>
      </c>
      <c r="BG426" s="57">
        <v>2</v>
      </c>
      <c r="BH426" s="57">
        <v>3</v>
      </c>
      <c r="BI426" s="57">
        <v>11.3</v>
      </c>
      <c r="BJ426" s="189">
        <f t="shared" si="387"/>
        <v>102</v>
      </c>
      <c r="BK426" s="173">
        <f t="shared" si="388"/>
        <v>342</v>
      </c>
      <c r="BL426" s="173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104"/>
      <c r="CB426" s="103"/>
      <c r="CC426" s="103"/>
      <c r="CD426" s="103"/>
      <c r="CE426" s="103"/>
      <c r="CF426" s="103"/>
      <c r="CG426" s="103"/>
      <c r="CH426" s="103"/>
      <c r="CI426" s="103"/>
      <c r="CJ426" s="103"/>
      <c r="CK426" s="103"/>
      <c r="CL426" s="103"/>
      <c r="CP426" s="93"/>
      <c r="CQ426" s="93"/>
      <c r="CV426" s="93"/>
      <c r="DA426" s="93"/>
      <c r="DF426" s="131"/>
      <c r="DG426" s="254">
        <f t="shared" si="370"/>
        <v>570</v>
      </c>
      <c r="DH426" s="254" t="str">
        <f t="shared" si="371"/>
        <v>Thin/Burn</v>
      </c>
      <c r="DI426" s="254">
        <f t="shared" si="372"/>
        <v>102</v>
      </c>
      <c r="DJ426" s="254">
        <f t="shared" si="373"/>
        <v>342</v>
      </c>
      <c r="DK426" s="121">
        <f t="shared" si="374"/>
        <v>0</v>
      </c>
      <c r="DL426" s="121">
        <f t="shared" si="375"/>
        <v>14.070667025866861</v>
      </c>
      <c r="DM426" s="121">
        <f t="shared" si="376"/>
        <v>36.56651497553478</v>
      </c>
      <c r="DN426" s="121">
        <f t="shared" si="377"/>
        <v>0.23074873303541238</v>
      </c>
      <c r="DO426" s="121">
        <f t="shared" si="378"/>
        <v>0</v>
      </c>
      <c r="DP426" s="121">
        <f t="shared" si="379"/>
        <v>3.8877453743402683</v>
      </c>
      <c r="DQ426" s="121">
        <f t="shared" si="380"/>
        <v>0</v>
      </c>
      <c r="DR426" s="121">
        <f t="shared" si="381"/>
        <v>0</v>
      </c>
      <c r="DS426" s="121">
        <f t="shared" si="382"/>
        <v>0</v>
      </c>
      <c r="DT426" s="121">
        <f t="shared" si="383"/>
        <v>0</v>
      </c>
      <c r="DU426" s="121">
        <f t="shared" si="384"/>
        <v>0</v>
      </c>
      <c r="DV426" s="122">
        <f t="shared" si="385"/>
        <v>2.5</v>
      </c>
      <c r="DW426" s="157"/>
      <c r="DX426" s="157">
        <f t="shared" si="392"/>
        <v>570</v>
      </c>
      <c r="DY426" s="157">
        <f t="shared" si="350"/>
        <v>11</v>
      </c>
      <c r="DZ426" s="238" t="e">
        <f>#REF!</f>
        <v>#REF!</v>
      </c>
      <c r="EN426" s="50">
        <f t="shared" si="341"/>
        <v>5.8128048780487808E-2</v>
      </c>
      <c r="EO426" s="50">
        <f t="shared" si="342"/>
        <v>0</v>
      </c>
      <c r="EP426" s="55">
        <f t="shared" si="343"/>
        <v>1.475609756097561</v>
      </c>
      <c r="EQ426" s="50">
        <f>4.656*AR426*(((BL426/2.54)^2)+((BM426/2.54)^2)+((BN426/2.54)^2)+((BO426)/2.54^2)+((BP426/2.54)^2)+((BQ426/2.54)^2)+((BR426/2.54)^2)+((BS426/2.54)^2)+((BT426/2.54)^2)+((BU426/2.54)^2)+((BV426/2.54)^2)+((BW426/2.54)^2)+((BX426/2.54)^2)+((BY426/2.54)^2)+((BZ426/2.54)^2))/(BI426*3.28)</f>
        <v>0</v>
      </c>
      <c r="ER426" s="50">
        <f>3.492*AR426*((CA426/2.54)^2 + (CB426/2.54)^2 + (CC426/2.54)^2 + (CD426/2.54)^2 + (CE426/2.54)^2 + (CF426/2.54)^2 + (CG426/2.54)^2 +(CH426/2.54)^2 +(CI426/2.54)^2 + (CJ426/2.54)^2 +(CK426/2.54)^2 + (CL426/2.54)^2 +(CM426/2.54)^2 + (CN426/2.54)^2 + (CO426/2.54)^2)/(BI426*3.28)</f>
        <v>0</v>
      </c>
      <c r="ES426" s="50">
        <f t="shared" si="389"/>
        <v>0</v>
      </c>
      <c r="ET426" s="50">
        <f t="shared" si="390"/>
        <v>0</v>
      </c>
      <c r="EU426" s="50">
        <f t="shared" si="391"/>
        <v>0</v>
      </c>
      <c r="EV426" s="56">
        <f t="shared" si="344"/>
        <v>1.5337378048780488</v>
      </c>
      <c r="EW426" s="56">
        <f t="shared" si="345"/>
        <v>0</v>
      </c>
      <c r="EX426" s="56">
        <f t="shared" si="348"/>
        <v>0</v>
      </c>
      <c r="EY426" s="56">
        <f t="shared" si="349"/>
        <v>6.3318001616400874</v>
      </c>
      <c r="EZ426" s="56">
        <f t="shared" si="346"/>
        <v>1.5337378048780488</v>
      </c>
      <c r="FA426" s="56"/>
      <c r="FB426" s="56"/>
      <c r="FC426" s="56"/>
      <c r="FD426" s="54"/>
    </row>
    <row r="427" spans="1:160" ht="18" customHeight="1">
      <c r="A427" s="66"/>
      <c r="B427">
        <v>570</v>
      </c>
      <c r="C427" s="57" t="s">
        <v>390</v>
      </c>
      <c r="D427">
        <v>103</v>
      </c>
      <c r="E427" s="171">
        <v>2009</v>
      </c>
      <c r="F427">
        <v>11</v>
      </c>
      <c r="G427" s="144">
        <v>7.8178912350000003</v>
      </c>
      <c r="H427" s="144">
        <v>3.20474616</v>
      </c>
      <c r="I427" s="144"/>
      <c r="J427" s="144"/>
      <c r="K427" s="144">
        <v>11.341176000000001</v>
      </c>
      <c r="L427" s="144">
        <v>7.6209129149999999</v>
      </c>
      <c r="M427" s="144"/>
      <c r="N427" s="232"/>
      <c r="O427" s="83"/>
      <c r="P427" s="83"/>
      <c r="Q427" s="230">
        <f t="shared" si="347"/>
        <v>29.984726309999999</v>
      </c>
      <c r="R427" s="52">
        <f t="shared" si="351"/>
        <v>0.73412960331502863</v>
      </c>
      <c r="S427" s="52">
        <f t="shared" si="352"/>
        <v>1.4403273571055317</v>
      </c>
      <c r="T427" s="52">
        <f t="shared" si="353"/>
        <v>1.3832100528712483</v>
      </c>
      <c r="U427" s="52">
        <f t="shared" si="354"/>
        <v>0.13272036125848502</v>
      </c>
      <c r="V427" s="52">
        <f t="shared" si="355"/>
        <v>1.4138644796104529</v>
      </c>
      <c r="W427" s="52">
        <f t="shared" si="356"/>
        <v>15.982148868513386</v>
      </c>
      <c r="X427" s="52">
        <f t="shared" si="357"/>
        <v>108.07038998602586</v>
      </c>
      <c r="Y427" s="52">
        <f t="shared" si="358"/>
        <v>1.0251488894680527</v>
      </c>
      <c r="Z427" s="52">
        <f t="shared" si="359"/>
        <v>1.0237823176649166</v>
      </c>
      <c r="AA427" s="52">
        <f t="shared" si="360"/>
        <v>1.0236103911581778</v>
      </c>
      <c r="AB427" s="52">
        <f t="shared" si="361"/>
        <v>1.0229687592085948</v>
      </c>
      <c r="AC427" s="52">
        <f t="shared" si="362"/>
        <v>0.56176858057004564</v>
      </c>
      <c r="AD427" s="52">
        <f t="shared" si="363"/>
        <v>0.56535582336786061</v>
      </c>
      <c r="AE427" s="52">
        <f t="shared" si="364"/>
        <v>0.53890475186398323</v>
      </c>
      <c r="AF427" s="52">
        <f t="shared" si="365"/>
        <v>0.36750247199605007</v>
      </c>
      <c r="AG427" s="52">
        <f t="shared" si="366"/>
        <v>0.36000000000000004</v>
      </c>
      <c r="AH427" s="52">
        <f t="shared" si="367"/>
        <v>0.36375123599802506</v>
      </c>
      <c r="AI427" s="64" t="s">
        <v>152</v>
      </c>
      <c r="AL427" s="45">
        <f t="shared" si="368"/>
        <v>11</v>
      </c>
      <c r="AM427" s="65"/>
      <c r="AN427" s="145" t="e">
        <f>#REF!</f>
        <v>#REF!</v>
      </c>
      <c r="AO427" s="149"/>
      <c r="AP427" s="183"/>
      <c r="AQ427" s="149"/>
      <c r="AR427" s="147">
        <f t="shared" si="369"/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s="229"/>
      <c r="AZ427" s="229"/>
      <c r="BA427" s="229"/>
      <c r="BC427">
        <v>15</v>
      </c>
      <c r="BD427">
        <v>1</v>
      </c>
      <c r="BE427">
        <v>0</v>
      </c>
      <c r="BF427" s="57">
        <v>2</v>
      </c>
      <c r="BG427" s="57">
        <v>2</v>
      </c>
      <c r="BH427" s="57">
        <v>3</v>
      </c>
      <c r="BI427" s="57">
        <v>11.3</v>
      </c>
      <c r="BJ427" s="189">
        <f t="shared" si="387"/>
        <v>103</v>
      </c>
      <c r="BK427" s="173">
        <f t="shared" si="388"/>
        <v>11</v>
      </c>
      <c r="BL427" s="173">
        <v>12</v>
      </c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104"/>
      <c r="CB427" s="103"/>
      <c r="CC427" s="103"/>
      <c r="CD427" s="103"/>
      <c r="CE427" s="103"/>
      <c r="CF427" s="103"/>
      <c r="CG427" s="103"/>
      <c r="CH427" s="103"/>
      <c r="CI427" s="103"/>
      <c r="CJ427" s="103"/>
      <c r="CK427" s="103"/>
      <c r="CL427" s="103"/>
      <c r="CP427" s="93"/>
      <c r="CQ427" s="93"/>
      <c r="CV427" s="93"/>
      <c r="DA427" s="93"/>
      <c r="DF427" s="131"/>
      <c r="DG427" s="254">
        <f t="shared" si="370"/>
        <v>570</v>
      </c>
      <c r="DH427" s="254" t="str">
        <f t="shared" si="371"/>
        <v>Thin/Burn</v>
      </c>
      <c r="DI427" s="254">
        <f t="shared" si="372"/>
        <v>103</v>
      </c>
      <c r="DJ427" s="254">
        <f t="shared" si="373"/>
        <v>11</v>
      </c>
      <c r="DK427" s="121">
        <f t="shared" si="374"/>
        <v>0</v>
      </c>
      <c r="DL427" s="121">
        <f t="shared" si="375"/>
        <v>0</v>
      </c>
      <c r="DM427" s="121">
        <f t="shared" si="376"/>
        <v>0</v>
      </c>
      <c r="DN427" s="121">
        <f t="shared" si="377"/>
        <v>0.70738910959980394</v>
      </c>
      <c r="DO427" s="121">
        <f t="shared" si="378"/>
        <v>0.50491984724500805</v>
      </c>
      <c r="DP427" s="121">
        <f t="shared" si="379"/>
        <v>0</v>
      </c>
      <c r="DQ427" s="121">
        <f t="shared" si="380"/>
        <v>5.9118287315934728</v>
      </c>
      <c r="DR427" s="121">
        <f t="shared" si="381"/>
        <v>0</v>
      </c>
      <c r="DS427" s="121">
        <f t="shared" si="382"/>
        <v>0</v>
      </c>
      <c r="DT427" s="121">
        <f t="shared" si="383"/>
        <v>0</v>
      </c>
      <c r="DU427" s="121">
        <f t="shared" si="384"/>
        <v>0</v>
      </c>
      <c r="DV427" s="122">
        <f t="shared" si="385"/>
        <v>0</v>
      </c>
      <c r="DW427" s="157"/>
      <c r="DX427" s="157">
        <f t="shared" si="392"/>
        <v>570</v>
      </c>
      <c r="DY427" s="157">
        <f t="shared" si="350"/>
        <v>285</v>
      </c>
      <c r="DZ427" s="238" t="e">
        <f>#REF!</f>
        <v>#REF!</v>
      </c>
      <c r="EN427" s="50">
        <f t="shared" si="341"/>
        <v>0.2179801829268293</v>
      </c>
      <c r="EO427" s="50">
        <f t="shared" si="342"/>
        <v>0.27820121951219512</v>
      </c>
      <c r="EP427" s="55">
        <f t="shared" si="343"/>
        <v>0</v>
      </c>
      <c r="EQ427" s="50">
        <f>4.656*AR427*(((BL427/2.54)^2)+((BM427/2.54)^2)+((BN427/2.54)^2)+((BO427)/2.54^2)+((BP427/2.54)^2)+((BQ427/2.54)^2)+((BR427/2.54)^2)+((BS427/2.54)^2)+((BT427/2.54)^2)+((BU427/2.54)^2)+((BV427/2.54)^2)+((BW427/2.54)^2)+((BX427/2.54)^2)+((BY427/2.54)^2)+((BZ427/2.54)^2))/(BI427*3.28)</f>
        <v>2.8038562444489439</v>
      </c>
      <c r="ER427" s="50">
        <f>3.492*AR427*((CA427/2.54)^2 + (CB427/2.54)^2 + (CC427/2.54)^2 + (CD427/2.54)^2 + (CE427/2.54)^2 + (CF427/2.54)^2 + (CG427/2.54)^2 +(CH427/2.54)^2 +(CI427/2.54)^2 + (CJ427/2.54)^2 +(CK427/2.54)^2 + (CL427/2.54)^2 +(CM427/2.54)^2 + (CN427/2.54)^2 + (CO427/2.54)^2)/(BI427*3.28)</f>
        <v>0</v>
      </c>
      <c r="ES427" s="50">
        <f t="shared" si="389"/>
        <v>0</v>
      </c>
      <c r="ET427" s="50">
        <f t="shared" si="390"/>
        <v>0</v>
      </c>
      <c r="EU427" s="50">
        <f t="shared" si="391"/>
        <v>0</v>
      </c>
      <c r="EV427" s="56">
        <f t="shared" si="344"/>
        <v>0.49618140243902442</v>
      </c>
      <c r="EW427" s="56">
        <f t="shared" si="345"/>
        <v>2.8038562444489439</v>
      </c>
      <c r="EX427" s="56">
        <f t="shared" si="348"/>
        <v>0</v>
      </c>
      <c r="EY427" s="56">
        <f t="shared" si="349"/>
        <v>0</v>
      </c>
      <c r="EZ427" s="56">
        <f t="shared" si="346"/>
        <v>3.3000376468879682</v>
      </c>
      <c r="FA427" s="56"/>
      <c r="FB427" s="56"/>
      <c r="FC427" s="56"/>
      <c r="FD427" s="54"/>
    </row>
    <row r="428" spans="1:160" ht="18" customHeight="1">
      <c r="A428" s="66"/>
      <c r="B428">
        <v>570</v>
      </c>
      <c r="C428" s="57" t="s">
        <v>390</v>
      </c>
      <c r="D428">
        <v>103</v>
      </c>
      <c r="E428" s="171">
        <v>2009</v>
      </c>
      <c r="F428">
        <v>285</v>
      </c>
      <c r="G428" s="144">
        <v>7.8178912350000003</v>
      </c>
      <c r="H428" s="144">
        <v>3.20474616</v>
      </c>
      <c r="I428" s="144"/>
      <c r="J428" s="144"/>
      <c r="K428" s="144">
        <v>11.341176000000001</v>
      </c>
      <c r="L428" s="144">
        <v>7.6209129149999999</v>
      </c>
      <c r="M428" s="144"/>
      <c r="N428" s="232"/>
      <c r="O428" s="83"/>
      <c r="P428" s="83"/>
      <c r="Q428" s="230">
        <f t="shared" si="347"/>
        <v>29.984726309999999</v>
      </c>
      <c r="R428" s="52">
        <f t="shared" si="351"/>
        <v>0.73412960331502863</v>
      </c>
      <c r="S428" s="52">
        <f t="shared" si="352"/>
        <v>1.4403273571055317</v>
      </c>
      <c r="T428" s="52">
        <f t="shared" si="353"/>
        <v>1.3832100528712483</v>
      </c>
      <c r="U428" s="52">
        <f t="shared" si="354"/>
        <v>0.13272036125848502</v>
      </c>
      <c r="V428" s="52">
        <f t="shared" si="355"/>
        <v>1.4138644796104529</v>
      </c>
      <c r="W428" s="52">
        <f t="shared" si="356"/>
        <v>15.982148868513386</v>
      </c>
      <c r="X428" s="52">
        <f t="shared" si="357"/>
        <v>108.07038998602586</v>
      </c>
      <c r="Y428" s="52">
        <f t="shared" si="358"/>
        <v>1.0251488894680527</v>
      </c>
      <c r="Z428" s="52">
        <f t="shared" si="359"/>
        <v>1.0237823176649166</v>
      </c>
      <c r="AA428" s="52">
        <f t="shared" si="360"/>
        <v>1.0236103911581778</v>
      </c>
      <c r="AB428" s="52">
        <f t="shared" si="361"/>
        <v>1.0229687592085948</v>
      </c>
      <c r="AC428" s="52">
        <f t="shared" si="362"/>
        <v>0.56176858057004564</v>
      </c>
      <c r="AD428" s="52">
        <f t="shared" si="363"/>
        <v>0.56535582336786061</v>
      </c>
      <c r="AE428" s="52">
        <f t="shared" si="364"/>
        <v>0.53890475186398323</v>
      </c>
      <c r="AF428" s="52">
        <f t="shared" si="365"/>
        <v>0.36750247199605007</v>
      </c>
      <c r="AG428" s="52">
        <f t="shared" si="366"/>
        <v>0.36000000000000004</v>
      </c>
      <c r="AH428" s="52">
        <f t="shared" si="367"/>
        <v>0.36375123599802506</v>
      </c>
      <c r="AI428" s="64" t="s">
        <v>152</v>
      </c>
      <c r="AL428" s="45">
        <f t="shared" si="368"/>
        <v>285</v>
      </c>
      <c r="AM428" s="65"/>
      <c r="AN428" s="145" t="e">
        <f>#REF!</f>
        <v>#REF!</v>
      </c>
      <c r="AO428" s="149"/>
      <c r="AP428" s="183"/>
      <c r="AQ428" s="149"/>
      <c r="AR428" s="147">
        <f t="shared" si="369"/>
        <v>1</v>
      </c>
      <c r="AS428">
        <v>0</v>
      </c>
      <c r="AT428">
        <v>2</v>
      </c>
      <c r="AU428">
        <v>2</v>
      </c>
      <c r="AV428">
        <v>0</v>
      </c>
      <c r="AW428">
        <v>0</v>
      </c>
      <c r="AX428">
        <v>0</v>
      </c>
      <c r="AY428" s="229"/>
      <c r="AZ428" s="229"/>
      <c r="BA428" s="229"/>
      <c r="BC428">
        <v>1</v>
      </c>
      <c r="BD428">
        <v>2</v>
      </c>
      <c r="BE428">
        <v>0</v>
      </c>
      <c r="BF428" s="57">
        <v>2</v>
      </c>
      <c r="BG428" s="57">
        <v>2</v>
      </c>
      <c r="BH428" s="57">
        <v>3</v>
      </c>
      <c r="BI428" s="57">
        <v>11.3</v>
      </c>
      <c r="BJ428" s="189">
        <f t="shared" si="387"/>
        <v>103</v>
      </c>
      <c r="BK428" s="173">
        <f t="shared" si="388"/>
        <v>285</v>
      </c>
      <c r="BL428" s="173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104"/>
      <c r="CB428" s="103"/>
      <c r="CC428" s="103"/>
      <c r="CD428" s="103"/>
      <c r="CE428" s="103"/>
      <c r="CF428" s="103"/>
      <c r="CG428" s="103"/>
      <c r="CH428" s="103"/>
      <c r="CI428" s="103"/>
      <c r="CJ428" s="103"/>
      <c r="CK428" s="103"/>
      <c r="CL428" s="103"/>
      <c r="CP428" s="93"/>
      <c r="CQ428" s="93"/>
      <c r="CV428" s="93"/>
      <c r="DA428" s="93"/>
      <c r="DF428" s="131"/>
      <c r="DG428" s="254">
        <f t="shared" si="370"/>
        <v>570</v>
      </c>
      <c r="DH428" s="254" t="str">
        <f t="shared" si="371"/>
        <v>Thin/Burn</v>
      </c>
      <c r="DI428" s="254">
        <f t="shared" si="372"/>
        <v>103</v>
      </c>
      <c r="DJ428" s="254">
        <f t="shared" si="373"/>
        <v>285</v>
      </c>
      <c r="DK428" s="121">
        <f t="shared" si="374"/>
        <v>0</v>
      </c>
      <c r="DL428" s="121">
        <f t="shared" si="375"/>
        <v>7.3412960331502859</v>
      </c>
      <c r="DM428" s="121">
        <f t="shared" si="376"/>
        <v>13.832100528712484</v>
      </c>
      <c r="DN428" s="121">
        <f t="shared" si="377"/>
        <v>4.7159273973320259E-2</v>
      </c>
      <c r="DO428" s="121">
        <f t="shared" si="378"/>
        <v>1.0098396944900161</v>
      </c>
      <c r="DP428" s="121">
        <f t="shared" si="379"/>
        <v>0</v>
      </c>
      <c r="DQ428" s="121">
        <f t="shared" si="380"/>
        <v>0</v>
      </c>
      <c r="DR428" s="121">
        <f t="shared" si="381"/>
        <v>0</v>
      </c>
      <c r="DS428" s="121">
        <f t="shared" si="382"/>
        <v>0</v>
      </c>
      <c r="DT428" s="121">
        <f t="shared" si="383"/>
        <v>0</v>
      </c>
      <c r="DU428" s="121">
        <f t="shared" si="384"/>
        <v>0</v>
      </c>
      <c r="DV428" s="122">
        <f t="shared" si="385"/>
        <v>1</v>
      </c>
      <c r="DW428" s="157"/>
      <c r="DX428" s="157">
        <f t="shared" si="392"/>
        <v>570</v>
      </c>
      <c r="DY428" s="157">
        <f t="shared" si="350"/>
        <v>7</v>
      </c>
      <c r="DZ428" s="238" t="e">
        <f>#REF!</f>
        <v>#REF!</v>
      </c>
      <c r="EN428" s="50"/>
      <c r="EO428" s="50"/>
      <c r="EP428" s="55"/>
      <c r="EQ428" s="50"/>
      <c r="ER428" s="50"/>
      <c r="ES428" s="50">
        <f t="shared" si="389"/>
        <v>0</v>
      </c>
      <c r="ET428" s="50">
        <f t="shared" si="390"/>
        <v>0</v>
      </c>
      <c r="EU428" s="50">
        <f t="shared" si="391"/>
        <v>0</v>
      </c>
      <c r="EV428" s="56"/>
      <c r="EW428" s="56"/>
      <c r="EX428" s="56">
        <f t="shared" si="348"/>
        <v>0</v>
      </c>
      <c r="EY428" s="56">
        <f t="shared" si="349"/>
        <v>3.3035832149176287</v>
      </c>
      <c r="EZ428" s="56"/>
      <c r="FA428" s="56"/>
      <c r="FB428" s="56"/>
      <c r="FC428" s="56"/>
      <c r="FD428" s="54"/>
    </row>
    <row r="429" spans="1:160" ht="18" customHeight="1">
      <c r="A429" s="66"/>
      <c r="B429">
        <v>570</v>
      </c>
      <c r="C429" s="57" t="s">
        <v>390</v>
      </c>
      <c r="D429">
        <v>104</v>
      </c>
      <c r="E429" s="171">
        <v>2009</v>
      </c>
      <c r="F429">
        <v>7</v>
      </c>
      <c r="G429" s="144"/>
      <c r="H429" s="144">
        <v>0.49016814000000009</v>
      </c>
      <c r="I429" s="144"/>
      <c r="J429" s="144"/>
      <c r="K429" s="144">
        <v>18.661359254999997</v>
      </c>
      <c r="L429" s="144"/>
      <c r="M429" s="144">
        <v>4.2176961750000004</v>
      </c>
      <c r="N429" s="144"/>
      <c r="O429" s="83"/>
      <c r="P429" s="83"/>
      <c r="Q429" s="230">
        <f t="shared" si="347"/>
        <v>23.369223569999999</v>
      </c>
      <c r="R429" s="52">
        <f t="shared" si="351"/>
        <v>0.31267677296413493</v>
      </c>
      <c r="S429" s="52">
        <f t="shared" si="352"/>
        <v>1.4705334780731012</v>
      </c>
      <c r="T429" s="52">
        <f t="shared" si="353"/>
        <v>1.3126081935367868</v>
      </c>
      <c r="U429" s="52">
        <f t="shared" si="354"/>
        <v>0.20721061988838682</v>
      </c>
      <c r="V429" s="52">
        <f t="shared" si="355"/>
        <v>1.5025436445854501</v>
      </c>
      <c r="W429" s="52">
        <f t="shared" si="356"/>
        <v>18.35222956657049</v>
      </c>
      <c r="X429" s="52">
        <f t="shared" si="357"/>
        <v>103.79219705893721</v>
      </c>
      <c r="Y429" s="52">
        <f t="shared" si="358"/>
        <v>1.021804808004154</v>
      </c>
      <c r="Z429" s="52">
        <f t="shared" si="359"/>
        <v>1.0279854425625661</v>
      </c>
      <c r="AA429" s="52">
        <f t="shared" si="360"/>
        <v>1.02020974943328</v>
      </c>
      <c r="AB429" s="52">
        <f t="shared" si="361"/>
        <v>1.0128535551705538</v>
      </c>
      <c r="AC429" s="52">
        <f t="shared" si="362"/>
        <v>0.55625342174558179</v>
      </c>
      <c r="AD429" s="52">
        <f t="shared" si="363"/>
        <v>0.5613853091375941</v>
      </c>
      <c r="AE429" s="52">
        <f t="shared" si="364"/>
        <v>0.49049228605372958</v>
      </c>
      <c r="AF429" s="52">
        <f t="shared" si="365"/>
        <v>0.41284340546235787</v>
      </c>
      <c r="AG429" s="52">
        <f t="shared" si="366"/>
        <v>0.36</v>
      </c>
      <c r="AH429" s="52">
        <f t="shared" si="367"/>
        <v>0.38642170273117893</v>
      </c>
      <c r="AI429" s="64" t="s">
        <v>152</v>
      </c>
      <c r="AL429" s="45">
        <f t="shared" si="368"/>
        <v>7</v>
      </c>
      <c r="AM429" s="65"/>
      <c r="AN429" s="145" t="e">
        <f>#REF!</f>
        <v>#REF!</v>
      </c>
      <c r="AO429" s="149"/>
      <c r="AP429" s="183"/>
      <c r="AQ429" s="149"/>
      <c r="AR429" s="147">
        <f t="shared" si="369"/>
        <v>1</v>
      </c>
      <c r="AS429">
        <v>4</v>
      </c>
      <c r="AT429">
        <v>2</v>
      </c>
      <c r="AU429">
        <v>2</v>
      </c>
      <c r="AV429">
        <v>6</v>
      </c>
      <c r="AW429">
        <v>7</v>
      </c>
      <c r="AX429">
        <v>7</v>
      </c>
      <c r="AY429" s="229"/>
      <c r="AZ429" s="229"/>
      <c r="BA429" s="229"/>
      <c r="BC429">
        <v>0</v>
      </c>
      <c r="BD429">
        <v>2</v>
      </c>
      <c r="BE429">
        <v>1</v>
      </c>
      <c r="BF429" s="57">
        <v>2</v>
      </c>
      <c r="BG429" s="57">
        <v>2</v>
      </c>
      <c r="BH429" s="57">
        <v>3</v>
      </c>
      <c r="BI429" s="57">
        <v>11.3</v>
      </c>
      <c r="BJ429" s="189">
        <f t="shared" si="387"/>
        <v>104</v>
      </c>
      <c r="BK429" s="173">
        <f t="shared" si="388"/>
        <v>7</v>
      </c>
      <c r="BL429" s="173">
        <v>12</v>
      </c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104"/>
      <c r="CB429" s="103"/>
      <c r="CC429" s="103"/>
      <c r="CD429" s="103"/>
      <c r="CE429" s="103"/>
      <c r="CF429" s="103"/>
      <c r="CG429" s="103"/>
      <c r="CH429" s="103"/>
      <c r="CI429" s="103"/>
      <c r="CJ429" s="103"/>
      <c r="CK429" s="103"/>
      <c r="CL429" s="103"/>
      <c r="CP429" s="93"/>
      <c r="CQ429" s="93"/>
      <c r="CV429" s="93"/>
      <c r="DA429" s="93"/>
      <c r="DF429" s="131"/>
      <c r="DG429" s="254">
        <f t="shared" si="370"/>
        <v>570</v>
      </c>
      <c r="DH429" s="254" t="str">
        <f t="shared" si="371"/>
        <v>Thin/Burn</v>
      </c>
      <c r="DI429" s="254">
        <f t="shared" si="372"/>
        <v>104</v>
      </c>
      <c r="DJ429" s="254">
        <f t="shared" si="373"/>
        <v>7</v>
      </c>
      <c r="DK429" s="121">
        <f t="shared" si="374"/>
        <v>73.526673903655066</v>
      </c>
      <c r="DL429" s="121">
        <f t="shared" si="375"/>
        <v>14.07045478338607</v>
      </c>
      <c r="DM429" s="121">
        <f t="shared" si="376"/>
        <v>124.69777838599475</v>
      </c>
      <c r="DN429" s="121">
        <f t="shared" si="377"/>
        <v>0</v>
      </c>
      <c r="DO429" s="121">
        <f t="shared" si="378"/>
        <v>1.0700159798568281</v>
      </c>
      <c r="DP429" s="121">
        <f t="shared" si="379"/>
        <v>3.7774992712842468</v>
      </c>
      <c r="DQ429" s="121">
        <f t="shared" si="380"/>
        <v>6.5755368651678259</v>
      </c>
      <c r="DR429" s="121">
        <f t="shared" si="381"/>
        <v>0</v>
      </c>
      <c r="DS429" s="121">
        <f t="shared" si="382"/>
        <v>0</v>
      </c>
      <c r="DT429" s="121">
        <f t="shared" si="383"/>
        <v>0</v>
      </c>
      <c r="DU429" s="121">
        <f t="shared" si="384"/>
        <v>0</v>
      </c>
      <c r="DV429" s="122">
        <f t="shared" si="385"/>
        <v>4.5</v>
      </c>
      <c r="DW429" s="157"/>
      <c r="DX429" s="157">
        <f t="shared" si="392"/>
        <v>570</v>
      </c>
      <c r="DY429" s="157">
        <f t="shared" si="350"/>
        <v>187</v>
      </c>
      <c r="DZ429" s="238" t="e">
        <f>#REF!</f>
        <v>#REF!</v>
      </c>
      <c r="EN429" s="50">
        <f t="shared" si="341"/>
        <v>0</v>
      </c>
      <c r="EO429" s="50">
        <f t="shared" si="342"/>
        <v>0.55640243902439024</v>
      </c>
      <c r="EP429" s="55">
        <f t="shared" si="343"/>
        <v>1.475609756097561</v>
      </c>
      <c r="EQ429" s="50">
        <f>4.656*AR429*(((BL429/2.54)^2)+((BM429/2.54)^2)+((BN429/2.54)^2)+((BO429)/2.54^2)+((BP429/2.54)^2)+((BQ429/2.54)^2)+((BR429/2.54)^2)+((BS429/2.54)^2)+((BT429/2.54)^2)+((BU429/2.54)^2)+((BV429/2.54)^2)+((BW429/2.54)^2)+((BX429/2.54)^2)+((BY429/2.54)^2)+((BZ429/2.54)^2))/(BI429*3.28)</f>
        <v>2.8038562444489439</v>
      </c>
      <c r="ER429" s="50">
        <f>3.492*AR429*((CA429/2.54)^2 + (CB429/2.54)^2 + (CC429/2.54)^2 + (CD429/2.54)^2 + (CE429/2.54)^2 + (CF429/2.54)^2 + (CG429/2.54)^2 +(CH429/2.54)^2 +(CI429/2.54)^2 + (CJ429/2.54)^2 +(CK429/2.54)^2 + (CL429/2.54)^2 +(CM429/2.54)^2 + (CN429/2.54)^2 + (CO429/2.54)^2)/(BI429*3.28)</f>
        <v>0</v>
      </c>
      <c r="ES429" s="50">
        <f t="shared" si="389"/>
        <v>0</v>
      </c>
      <c r="ET429" s="50">
        <f t="shared" si="390"/>
        <v>0</v>
      </c>
      <c r="EU429" s="50">
        <f t="shared" si="391"/>
        <v>0</v>
      </c>
      <c r="EV429" s="56">
        <f t="shared" si="344"/>
        <v>2.0320121951219514</v>
      </c>
      <c r="EW429" s="56">
        <f t="shared" si="345"/>
        <v>2.8038562444489439</v>
      </c>
      <c r="EX429" s="56">
        <f t="shared" si="348"/>
        <v>33.087003256644778</v>
      </c>
      <c r="EY429" s="56">
        <f t="shared" si="349"/>
        <v>6.3317046525237322</v>
      </c>
      <c r="EZ429" s="56">
        <f t="shared" si="346"/>
        <v>4.8358684395708949</v>
      </c>
      <c r="FA429" s="56"/>
      <c r="FB429" s="56"/>
      <c r="FC429" s="56"/>
      <c r="FD429" s="54"/>
    </row>
    <row r="430" spans="1:160" ht="18" customHeight="1">
      <c r="A430" s="66"/>
      <c r="B430">
        <v>570</v>
      </c>
      <c r="C430" s="57" t="s">
        <v>390</v>
      </c>
      <c r="D430">
        <v>104</v>
      </c>
      <c r="E430" s="171">
        <v>2009</v>
      </c>
      <c r="F430">
        <v>187</v>
      </c>
      <c r="G430" s="144"/>
      <c r="H430" s="144">
        <v>0.49016814000000009</v>
      </c>
      <c r="I430" s="144"/>
      <c r="J430" s="144"/>
      <c r="K430" s="144">
        <v>18.661359254999997</v>
      </c>
      <c r="L430" s="144"/>
      <c r="M430" s="144">
        <v>4.2176961750000004</v>
      </c>
      <c r="N430" s="232"/>
      <c r="O430" s="83"/>
      <c r="P430" s="83"/>
      <c r="Q430" s="230">
        <f t="shared" si="347"/>
        <v>23.369223569999999</v>
      </c>
      <c r="R430" s="52">
        <f t="shared" si="351"/>
        <v>0.31267677296413493</v>
      </c>
      <c r="S430" s="52">
        <f t="shared" si="352"/>
        <v>1.4705334780731012</v>
      </c>
      <c r="T430" s="52">
        <f t="shared" si="353"/>
        <v>1.3126081935367868</v>
      </c>
      <c r="U430" s="52">
        <f t="shared" si="354"/>
        <v>0.20721061988838682</v>
      </c>
      <c r="V430" s="52">
        <f t="shared" si="355"/>
        <v>1.5025436445854501</v>
      </c>
      <c r="W430" s="52">
        <f t="shared" si="356"/>
        <v>18.35222956657049</v>
      </c>
      <c r="X430" s="52">
        <f t="shared" si="357"/>
        <v>103.79219705893721</v>
      </c>
      <c r="Y430" s="52">
        <f t="shared" si="358"/>
        <v>1.021804808004154</v>
      </c>
      <c r="Z430" s="52">
        <f t="shared" si="359"/>
        <v>1.0279854425625661</v>
      </c>
      <c r="AA430" s="52">
        <f t="shared" si="360"/>
        <v>1.02020974943328</v>
      </c>
      <c r="AB430" s="52">
        <f t="shared" si="361"/>
        <v>1.0128535551705538</v>
      </c>
      <c r="AC430" s="52">
        <f t="shared" si="362"/>
        <v>0.55625342174558179</v>
      </c>
      <c r="AD430" s="52">
        <f t="shared" si="363"/>
        <v>0.5613853091375941</v>
      </c>
      <c r="AE430" s="52">
        <f t="shared" si="364"/>
        <v>0.49049228605372958</v>
      </c>
      <c r="AF430" s="52">
        <f t="shared" si="365"/>
        <v>0.41284340546235787</v>
      </c>
      <c r="AG430" s="52">
        <f t="shared" si="366"/>
        <v>0.36</v>
      </c>
      <c r="AH430" s="52">
        <f t="shared" si="367"/>
        <v>0.38642170273117893</v>
      </c>
      <c r="AI430" s="64" t="s">
        <v>152</v>
      </c>
      <c r="AL430" s="45">
        <f t="shared" si="368"/>
        <v>187</v>
      </c>
      <c r="AM430" s="65"/>
      <c r="AN430" s="145" t="e">
        <f>#REF!</f>
        <v>#REF!</v>
      </c>
      <c r="AO430" s="149"/>
      <c r="AP430" s="183"/>
      <c r="AQ430" s="149"/>
      <c r="AR430" s="147">
        <f t="shared" si="369"/>
        <v>1</v>
      </c>
      <c r="AS430">
        <v>0</v>
      </c>
      <c r="AT430">
        <v>2</v>
      </c>
      <c r="AU430">
        <v>2</v>
      </c>
      <c r="AV430">
        <v>0</v>
      </c>
      <c r="AW430">
        <v>4</v>
      </c>
      <c r="AX430">
        <v>4</v>
      </c>
      <c r="AY430" s="229"/>
      <c r="AZ430" s="229"/>
      <c r="BA430" s="229"/>
      <c r="BC430">
        <v>2</v>
      </c>
      <c r="BD430">
        <v>0</v>
      </c>
      <c r="BE430">
        <v>1</v>
      </c>
      <c r="BF430" s="57">
        <v>2</v>
      </c>
      <c r="BG430" s="57">
        <v>2</v>
      </c>
      <c r="BH430" s="57">
        <v>3</v>
      </c>
      <c r="BI430" s="57">
        <v>11.3</v>
      </c>
      <c r="BJ430" s="189">
        <f t="shared" si="387"/>
        <v>104</v>
      </c>
      <c r="BK430" s="173">
        <f t="shared" si="388"/>
        <v>187</v>
      </c>
      <c r="BL430" s="173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104"/>
      <c r="CB430" s="103"/>
      <c r="CC430" s="103"/>
      <c r="CD430" s="103"/>
      <c r="CE430" s="103"/>
      <c r="CF430" s="103"/>
      <c r="CG430" s="103"/>
      <c r="CH430" s="103"/>
      <c r="CI430" s="103"/>
      <c r="CJ430" s="103"/>
      <c r="CK430" s="103"/>
      <c r="CL430" s="103"/>
      <c r="CP430" s="93"/>
      <c r="CQ430" s="93"/>
      <c r="CV430" s="93"/>
      <c r="DA430" s="93"/>
      <c r="DF430" s="131"/>
      <c r="DG430" s="254">
        <f t="shared" si="370"/>
        <v>570</v>
      </c>
      <c r="DH430" s="254" t="str">
        <f t="shared" si="371"/>
        <v>Thin/Burn</v>
      </c>
      <c r="DI430" s="254">
        <f t="shared" si="372"/>
        <v>104</v>
      </c>
      <c r="DJ430" s="254">
        <f t="shared" si="373"/>
        <v>187</v>
      </c>
      <c r="DK430" s="121">
        <f t="shared" si="374"/>
        <v>0</v>
      </c>
      <c r="DL430" s="121">
        <f t="shared" si="375"/>
        <v>9.3803031889240494</v>
      </c>
      <c r="DM430" s="121">
        <f t="shared" si="376"/>
        <v>39.378245806103607</v>
      </c>
      <c r="DN430" s="121">
        <f t="shared" si="377"/>
        <v>0.14533419420672264</v>
      </c>
      <c r="DO430" s="121">
        <f t="shared" si="378"/>
        <v>0</v>
      </c>
      <c r="DP430" s="121">
        <f t="shared" si="379"/>
        <v>3.7774992712842468</v>
      </c>
      <c r="DQ430" s="121">
        <f t="shared" si="380"/>
        <v>0</v>
      </c>
      <c r="DR430" s="121">
        <f t="shared" si="381"/>
        <v>0</v>
      </c>
      <c r="DS430" s="121">
        <f t="shared" si="382"/>
        <v>0</v>
      </c>
      <c r="DT430" s="121">
        <f t="shared" si="383"/>
        <v>0</v>
      </c>
      <c r="DU430" s="121">
        <f t="shared" si="384"/>
        <v>0</v>
      </c>
      <c r="DV430" s="122">
        <f t="shared" si="385"/>
        <v>3</v>
      </c>
      <c r="DW430" s="157"/>
      <c r="DX430" s="157">
        <f t="shared" si="392"/>
        <v>570</v>
      </c>
      <c r="DY430" s="157">
        <f t="shared" si="350"/>
        <v>180</v>
      </c>
      <c r="DZ430" s="238" t="e">
        <f>#REF!</f>
        <v>#REF!</v>
      </c>
      <c r="EN430" s="50">
        <f t="shared" si="341"/>
        <v>2.9064024390243904E-2</v>
      </c>
      <c r="EO430" s="50">
        <f t="shared" si="342"/>
        <v>0</v>
      </c>
      <c r="EP430" s="55">
        <f t="shared" si="343"/>
        <v>1.475609756097561</v>
      </c>
      <c r="EQ430" s="50">
        <f>4.656*AR430*(((BL430/2.54)^2)+((BM430/2.54)^2)+((BN430/2.54)^2)+((BO430)/2.54^2)+((BP430/2.54)^2)+((BQ430/2.54)^2)+((BR430/2.54)^2)+((BS430/2.54)^2)+((BT430/2.54)^2)+((BU430/2.54)^2)+((BV430/2.54)^2)+((BW430/2.54)^2)+((BX430/2.54)^2)+((BY430/2.54)^2)+((BZ430/2.54)^2))/(BI430*3.28)</f>
        <v>0</v>
      </c>
      <c r="ER430" s="50">
        <f>3.492*AR430*((CA430/2.54)^2 + (CB430/2.54)^2 + (CC430/2.54)^2 + (CD430/2.54)^2 + (CE430/2.54)^2 + (CF430/2.54)^2 + (CG430/2.54)^2 +(CH430/2.54)^2 +(CI430/2.54)^2 + (CJ430/2.54)^2 +(CK430/2.54)^2 + (CL430/2.54)^2 +(CM430/2.54)^2 + (CN430/2.54)^2 + (CO430/2.54)^2)/(BI430*3.28)</f>
        <v>0</v>
      </c>
      <c r="ES430" s="50">
        <f t="shared" si="389"/>
        <v>0</v>
      </c>
      <c r="ET430" s="50">
        <f t="shared" si="390"/>
        <v>0</v>
      </c>
      <c r="EU430" s="50">
        <f t="shared" si="391"/>
        <v>0</v>
      </c>
      <c r="EV430" s="56">
        <f t="shared" si="344"/>
        <v>1.5046737804878048</v>
      </c>
      <c r="EW430" s="56">
        <f t="shared" si="345"/>
        <v>0</v>
      </c>
      <c r="EX430" s="56">
        <f t="shared" si="348"/>
        <v>0</v>
      </c>
      <c r="EY430" s="56">
        <f t="shared" si="349"/>
        <v>4.221136435015822</v>
      </c>
      <c r="EZ430" s="56">
        <f t="shared" si="346"/>
        <v>1.5046737804878048</v>
      </c>
      <c r="FA430" s="56"/>
      <c r="FB430" s="56"/>
      <c r="FC430" s="56"/>
      <c r="FD430" s="54"/>
    </row>
    <row r="431" spans="1:160" ht="18" customHeight="1">
      <c r="A431" s="66"/>
      <c r="B431">
        <v>570</v>
      </c>
      <c r="C431" s="57" t="s">
        <v>390</v>
      </c>
      <c r="D431">
        <v>105</v>
      </c>
      <c r="E431" s="171">
        <v>2009</v>
      </c>
      <c r="F431">
        <v>180</v>
      </c>
      <c r="G431" s="144">
        <v>11.045590710000001</v>
      </c>
      <c r="H431" s="144">
        <v>5.4730795350000001</v>
      </c>
      <c r="I431" s="144"/>
      <c r="J431" s="144"/>
      <c r="K431" s="144">
        <v>19.558914375000001</v>
      </c>
      <c r="L431" s="144"/>
      <c r="M431" s="144">
        <v>5.4626337150000008</v>
      </c>
      <c r="N431" s="232"/>
      <c r="O431" s="83"/>
      <c r="P431" s="83"/>
      <c r="Q431" s="230">
        <f t="shared" si="347"/>
        <v>41.540218335000006</v>
      </c>
      <c r="R431" s="52">
        <f t="shared" si="351"/>
        <v>0.62500191811293226</v>
      </c>
      <c r="S431" s="52">
        <f t="shared" si="352"/>
        <v>1.5145760998780025</v>
      </c>
      <c r="T431" s="52">
        <f t="shared" si="353"/>
        <v>1.431343741152125</v>
      </c>
      <c r="U431" s="52">
        <f t="shared" si="354"/>
        <v>0.15720405497960172</v>
      </c>
      <c r="V431" s="52">
        <f t="shared" si="355"/>
        <v>1.4158843526321585</v>
      </c>
      <c r="W431" s="52">
        <f t="shared" si="356"/>
        <v>16.718240951474765</v>
      </c>
      <c r="X431" s="52">
        <f t="shared" si="357"/>
        <v>116.20365000158344</v>
      </c>
      <c r="Y431" s="52">
        <f t="shared" si="358"/>
        <v>1.0239740341015711</v>
      </c>
      <c r="Z431" s="52">
        <f t="shared" si="359"/>
        <v>1.0247084283999828</v>
      </c>
      <c r="AA431" s="52">
        <f t="shared" si="360"/>
        <v>1.021317537498446</v>
      </c>
      <c r="AB431" s="52">
        <f t="shared" si="361"/>
        <v>1.0179027103625837</v>
      </c>
      <c r="AC431" s="52">
        <f t="shared" si="362"/>
        <v>0.55389719614240918</v>
      </c>
      <c r="AD431" s="52">
        <f t="shared" si="363"/>
        <v>0.5533619254110258</v>
      </c>
      <c r="AE431" s="52">
        <f t="shared" si="364"/>
        <v>0.51972897792184891</v>
      </c>
      <c r="AF431" s="52">
        <f t="shared" si="365"/>
        <v>0.38925060774117853</v>
      </c>
      <c r="AG431" s="52">
        <f t="shared" si="366"/>
        <v>0.36</v>
      </c>
      <c r="AH431" s="52">
        <f t="shared" si="367"/>
        <v>0.37462530387058923</v>
      </c>
      <c r="AI431" s="64" t="s">
        <v>152</v>
      </c>
      <c r="AL431" s="45">
        <f t="shared" si="368"/>
        <v>180</v>
      </c>
      <c r="AM431" s="65"/>
      <c r="AN431" s="145" t="e">
        <f>#REF!</f>
        <v>#REF!</v>
      </c>
      <c r="AO431" s="149"/>
      <c r="AP431" s="183"/>
      <c r="AQ431" s="149"/>
      <c r="AR431" s="147">
        <f t="shared" si="369"/>
        <v>1</v>
      </c>
      <c r="AS431">
        <v>0</v>
      </c>
      <c r="AT431">
        <v>3</v>
      </c>
      <c r="AU431">
        <v>3</v>
      </c>
      <c r="AV431">
        <v>0</v>
      </c>
      <c r="AW431">
        <v>0</v>
      </c>
      <c r="AX431">
        <v>0</v>
      </c>
      <c r="AY431" s="229"/>
      <c r="AZ431" s="229"/>
      <c r="BA431" s="229"/>
      <c r="BC431">
        <v>11</v>
      </c>
      <c r="BD431">
        <v>1</v>
      </c>
      <c r="BE431">
        <v>0</v>
      </c>
      <c r="BF431" s="57">
        <v>2</v>
      </c>
      <c r="BG431" s="57">
        <v>2</v>
      </c>
      <c r="BH431" s="57">
        <v>3</v>
      </c>
      <c r="BI431" s="57">
        <v>11.3</v>
      </c>
      <c r="BJ431" s="189">
        <f t="shared" si="387"/>
        <v>105</v>
      </c>
      <c r="BK431" s="173">
        <f t="shared" si="388"/>
        <v>180</v>
      </c>
      <c r="BL431" s="173">
        <v>16</v>
      </c>
      <c r="BM431" s="57">
        <v>32</v>
      </c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104"/>
      <c r="CB431" s="103"/>
      <c r="CC431" s="103"/>
      <c r="CD431" s="103"/>
      <c r="CE431" s="103"/>
      <c r="CF431" s="103"/>
      <c r="CG431" s="103"/>
      <c r="CH431" s="103"/>
      <c r="CI431" s="103"/>
      <c r="CJ431" s="103"/>
      <c r="CK431" s="103"/>
      <c r="CL431" s="103"/>
      <c r="CP431" s="93"/>
      <c r="CQ431" s="93"/>
      <c r="CV431" s="93"/>
      <c r="DA431" s="93"/>
      <c r="DF431" s="131"/>
      <c r="DG431" s="254">
        <f t="shared" si="370"/>
        <v>570</v>
      </c>
      <c r="DH431" s="254" t="str">
        <f t="shared" si="371"/>
        <v>Thin/Burn</v>
      </c>
      <c r="DI431" s="254">
        <f t="shared" si="372"/>
        <v>105</v>
      </c>
      <c r="DJ431" s="254">
        <f t="shared" si="373"/>
        <v>180</v>
      </c>
      <c r="DK431" s="121">
        <f t="shared" si="374"/>
        <v>0</v>
      </c>
      <c r="DL431" s="121">
        <f t="shared" si="375"/>
        <v>9.3750287716939837</v>
      </c>
      <c r="DM431" s="121">
        <f t="shared" si="376"/>
        <v>21.470156117281878</v>
      </c>
      <c r="DN431" s="121">
        <f t="shared" si="377"/>
        <v>0.60514535502185507</v>
      </c>
      <c r="DO431" s="121">
        <f t="shared" si="378"/>
        <v>0.49536181789112377</v>
      </c>
      <c r="DP431" s="121">
        <f t="shared" si="379"/>
        <v>0</v>
      </c>
      <c r="DQ431" s="121">
        <f t="shared" si="380"/>
        <v>55.383736955407315</v>
      </c>
      <c r="DR431" s="121">
        <f t="shared" si="381"/>
        <v>0</v>
      </c>
      <c r="DS431" s="121">
        <f t="shared" si="382"/>
        <v>0</v>
      </c>
      <c r="DT431" s="121">
        <f t="shared" si="383"/>
        <v>0</v>
      </c>
      <c r="DU431" s="121">
        <f t="shared" si="384"/>
        <v>0</v>
      </c>
      <c r="DV431" s="122">
        <f t="shared" si="385"/>
        <v>1.5</v>
      </c>
      <c r="DW431" s="157"/>
      <c r="DX431" s="157">
        <f t="shared" si="392"/>
        <v>570</v>
      </c>
      <c r="DY431" s="157">
        <f t="shared" si="350"/>
        <v>342</v>
      </c>
      <c r="DZ431" s="238" t="e">
        <f>#REF!</f>
        <v>#REF!</v>
      </c>
      <c r="EN431" s="50">
        <f t="shared" si="341"/>
        <v>0.15985213414634147</v>
      </c>
      <c r="EO431" s="50">
        <f t="shared" si="342"/>
        <v>0.27820121951219512</v>
      </c>
      <c r="EP431" s="55">
        <f t="shared" si="343"/>
        <v>0</v>
      </c>
      <c r="EQ431" s="50">
        <f>4.656*AR431*(((BL431/2.54)^2)+((BM431/2.54)^2)+((BN431/2.54)^2)+((BO431)/2.54^2)+((BP431/2.54)^2)+((BQ431/2.54)^2)+((BR431/2.54)^2)+((BS431/2.54)^2)+((BT431/2.54)^2)+((BU431/2.54)^2)+((BV431/2.54)^2)+((BW431/2.54)^2)+((BX431/2.54)^2)+((BY431/2.54)^2)+((BZ431/2.54)^2))/(BI431*3.28)</f>
        <v>24.923166617323947</v>
      </c>
      <c r="ER431" s="50">
        <f>3.492*AR431*((CA431/2.54)^2 + (CB431/2.54)^2 + (CC431/2.54)^2 + (CD431/2.54)^2 + (CE431/2.54)^2 + (CF431/2.54)^2 + (CG431/2.54)^2 +(CH431/2.54)^2 +(CI431/2.54)^2 + (CJ431/2.54)^2 +(CK431/2.54)^2 + (CL431/2.54)^2 +(CM431/2.54)^2 + (CN431/2.54)^2 + (CO431/2.54)^2)/(BI431*3.28)</f>
        <v>0</v>
      </c>
      <c r="ES431" s="50">
        <f t="shared" si="389"/>
        <v>0</v>
      </c>
      <c r="ET431" s="50">
        <f t="shared" si="390"/>
        <v>0</v>
      </c>
      <c r="EU431" s="50">
        <f t="shared" si="391"/>
        <v>0</v>
      </c>
      <c r="EV431" s="56">
        <f t="shared" si="344"/>
        <v>0.43805335365853659</v>
      </c>
      <c r="EW431" s="56">
        <f t="shared" si="345"/>
        <v>24.923166617323947</v>
      </c>
      <c r="EX431" s="56">
        <f t="shared" si="348"/>
        <v>0</v>
      </c>
      <c r="EY431" s="56">
        <f t="shared" si="349"/>
        <v>4.2187629472622925</v>
      </c>
      <c r="EZ431" s="56">
        <f t="shared" si="346"/>
        <v>25.361219970982482</v>
      </c>
      <c r="FA431" s="56"/>
      <c r="FB431" s="56"/>
      <c r="FC431" s="56"/>
      <c r="FD431" s="54"/>
    </row>
    <row r="432" spans="1:160" ht="18" customHeight="1">
      <c r="A432" s="66"/>
      <c r="B432">
        <v>570</v>
      </c>
      <c r="C432" s="57" t="s">
        <v>390</v>
      </c>
      <c r="D432">
        <v>105</v>
      </c>
      <c r="E432" s="171">
        <v>2009</v>
      </c>
      <c r="F432">
        <v>342</v>
      </c>
      <c r="G432" s="144">
        <v>11.045590710000001</v>
      </c>
      <c r="H432" s="144">
        <v>5.4730795350000001</v>
      </c>
      <c r="I432" s="144"/>
      <c r="J432" s="144"/>
      <c r="K432" s="144">
        <v>19.558914375000001</v>
      </c>
      <c r="L432" s="144"/>
      <c r="M432" s="144">
        <v>5.4626337150000008</v>
      </c>
      <c r="N432" s="232"/>
      <c r="O432" s="83"/>
      <c r="P432" s="83"/>
      <c r="Q432" s="230">
        <f t="shared" si="347"/>
        <v>41.540218335000006</v>
      </c>
      <c r="R432" s="52">
        <f t="shared" si="351"/>
        <v>0.62500191811293226</v>
      </c>
      <c r="S432" s="52">
        <f t="shared" si="352"/>
        <v>1.5145760998780025</v>
      </c>
      <c r="T432" s="52">
        <f t="shared" si="353"/>
        <v>1.431343741152125</v>
      </c>
      <c r="U432" s="52">
        <f t="shared" si="354"/>
        <v>0.15720405497960172</v>
      </c>
      <c r="V432" s="52">
        <f t="shared" si="355"/>
        <v>1.4158843526321585</v>
      </c>
      <c r="W432" s="52">
        <f t="shared" si="356"/>
        <v>16.718240951474765</v>
      </c>
      <c r="X432" s="52">
        <f t="shared" si="357"/>
        <v>116.20365000158344</v>
      </c>
      <c r="Y432" s="52">
        <f t="shared" si="358"/>
        <v>1.0239740341015711</v>
      </c>
      <c r="Z432" s="52">
        <f t="shared" si="359"/>
        <v>1.0247084283999828</v>
      </c>
      <c r="AA432" s="52">
        <f t="shared" si="360"/>
        <v>1.021317537498446</v>
      </c>
      <c r="AB432" s="52">
        <f t="shared" si="361"/>
        <v>1.0179027103625837</v>
      </c>
      <c r="AC432" s="52">
        <f t="shared" si="362"/>
        <v>0.55389719614240918</v>
      </c>
      <c r="AD432" s="52">
        <f t="shared" si="363"/>
        <v>0.5533619254110258</v>
      </c>
      <c r="AE432" s="52">
        <f t="shared" si="364"/>
        <v>0.51972897792184891</v>
      </c>
      <c r="AF432" s="52">
        <f t="shared" si="365"/>
        <v>0.38925060774117853</v>
      </c>
      <c r="AG432" s="52">
        <f t="shared" si="366"/>
        <v>0.36</v>
      </c>
      <c r="AH432" s="52">
        <f t="shared" si="367"/>
        <v>0.37462530387058923</v>
      </c>
      <c r="AI432" s="64" t="s">
        <v>152</v>
      </c>
      <c r="AL432" s="45">
        <f t="shared" si="368"/>
        <v>342</v>
      </c>
      <c r="AM432" s="65"/>
      <c r="AN432" s="145" t="e">
        <f>#REF!</f>
        <v>#REF!</v>
      </c>
      <c r="AO432" s="149"/>
      <c r="AP432" s="183"/>
      <c r="AQ432" s="149"/>
      <c r="AR432" s="147">
        <f t="shared" si="369"/>
        <v>1</v>
      </c>
      <c r="AS432">
        <v>4</v>
      </c>
      <c r="AT432">
        <v>6</v>
      </c>
      <c r="AU432">
        <v>24</v>
      </c>
      <c r="AV432">
        <v>1</v>
      </c>
      <c r="AW432">
        <v>1</v>
      </c>
      <c r="AX432">
        <v>1</v>
      </c>
      <c r="AY432" s="229"/>
      <c r="AZ432" s="229"/>
      <c r="BA432" s="229"/>
      <c r="BC432">
        <v>1</v>
      </c>
      <c r="BD432">
        <v>14</v>
      </c>
      <c r="BE432">
        <v>2</v>
      </c>
      <c r="BF432" s="57">
        <v>2</v>
      </c>
      <c r="BG432" s="57">
        <v>2</v>
      </c>
      <c r="BH432" s="57">
        <v>3</v>
      </c>
      <c r="BI432" s="57">
        <v>11.3</v>
      </c>
      <c r="BJ432" s="189">
        <f t="shared" si="387"/>
        <v>105</v>
      </c>
      <c r="BK432" s="173">
        <f t="shared" si="388"/>
        <v>342</v>
      </c>
      <c r="BL432" s="173">
        <v>8</v>
      </c>
      <c r="BM432" s="57">
        <v>9</v>
      </c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104"/>
      <c r="CB432" s="103"/>
      <c r="CC432" s="103"/>
      <c r="CD432" s="103"/>
      <c r="CE432" s="103"/>
      <c r="CF432" s="103"/>
      <c r="CG432" s="103"/>
      <c r="CH432" s="103"/>
      <c r="CI432" s="103"/>
      <c r="CJ432" s="103"/>
      <c r="CK432" s="103"/>
      <c r="CL432" s="103"/>
      <c r="CP432" s="93"/>
      <c r="CQ432" s="93"/>
      <c r="CV432" s="93"/>
      <c r="DA432" s="93"/>
      <c r="DF432" s="131"/>
      <c r="DG432" s="254">
        <f t="shared" si="370"/>
        <v>570</v>
      </c>
      <c r="DH432" s="254" t="str">
        <f t="shared" si="371"/>
        <v>Thin/Burn</v>
      </c>
      <c r="DI432" s="254">
        <f t="shared" si="372"/>
        <v>105</v>
      </c>
      <c r="DJ432" s="254">
        <f t="shared" si="373"/>
        <v>342</v>
      </c>
      <c r="DK432" s="121">
        <f t="shared" si="374"/>
        <v>37.864402496950063</v>
      </c>
      <c r="DL432" s="121">
        <f t="shared" si="375"/>
        <v>21.875067133952626</v>
      </c>
      <c r="DM432" s="121">
        <f t="shared" si="376"/>
        <v>85.880624469127511</v>
      </c>
      <c r="DN432" s="121">
        <f t="shared" si="377"/>
        <v>5.5013214092895911E-2</v>
      </c>
      <c r="DO432" s="121">
        <f t="shared" si="378"/>
        <v>6.935065450475733</v>
      </c>
      <c r="DP432" s="121">
        <f t="shared" si="379"/>
        <v>7.3004932244097036</v>
      </c>
      <c r="DQ432" s="121">
        <f t="shared" si="380"/>
        <v>6.2739389519797344</v>
      </c>
      <c r="DR432" s="121">
        <f t="shared" si="381"/>
        <v>0</v>
      </c>
      <c r="DS432" s="121">
        <f t="shared" si="382"/>
        <v>0</v>
      </c>
      <c r="DT432" s="121">
        <f t="shared" si="383"/>
        <v>0</v>
      </c>
      <c r="DU432" s="121">
        <f t="shared" si="384"/>
        <v>0</v>
      </c>
      <c r="DV432" s="122">
        <f t="shared" si="385"/>
        <v>12.5</v>
      </c>
      <c r="DW432" s="157"/>
      <c r="DX432" s="157">
        <f t="shared" si="392"/>
        <v>570</v>
      </c>
      <c r="DY432" s="157">
        <f t="shared" si="350"/>
        <v>55</v>
      </c>
      <c r="DZ432" s="238" t="e">
        <f>#REF!</f>
        <v>#REF!</v>
      </c>
      <c r="EN432" s="50"/>
      <c r="EO432" s="50"/>
      <c r="EP432" s="55"/>
      <c r="EQ432" s="50"/>
      <c r="ER432" s="50"/>
      <c r="ES432" s="50">
        <f t="shared" si="389"/>
        <v>0</v>
      </c>
      <c r="ET432" s="50">
        <f t="shared" si="390"/>
        <v>0</v>
      </c>
      <c r="EU432" s="50">
        <f t="shared" si="391"/>
        <v>0</v>
      </c>
      <c r="EV432" s="56"/>
      <c r="EW432" s="56"/>
      <c r="EX432" s="56">
        <f t="shared" si="348"/>
        <v>17.038981123627529</v>
      </c>
      <c r="EY432" s="56">
        <f t="shared" si="349"/>
        <v>9.8437802102786822</v>
      </c>
      <c r="EZ432" s="56"/>
      <c r="FA432" s="56"/>
      <c r="FB432" s="56"/>
      <c r="FC432" s="56"/>
      <c r="FD432" s="54"/>
    </row>
    <row r="433" spans="1:160" ht="18" customHeight="1">
      <c r="A433" s="66"/>
      <c r="B433">
        <v>570</v>
      </c>
      <c r="C433" s="57" t="s">
        <v>390</v>
      </c>
      <c r="D433">
        <v>106</v>
      </c>
      <c r="E433" s="171">
        <v>2009</v>
      </c>
      <c r="F433">
        <v>55</v>
      </c>
      <c r="G433" s="144"/>
      <c r="H433" s="144">
        <v>17.651256315000001</v>
      </c>
      <c r="I433" s="144"/>
      <c r="J433" s="144"/>
      <c r="K433" s="144">
        <v>44.46530319</v>
      </c>
      <c r="L433" s="144"/>
      <c r="M433" s="144"/>
      <c r="N433" s="144"/>
      <c r="O433" s="83"/>
      <c r="P433" s="83"/>
      <c r="Q433" s="230">
        <f t="shared" si="347"/>
        <v>62.116559504999998</v>
      </c>
      <c r="R433" s="52">
        <f t="shared" si="351"/>
        <v>0.56016345746868335</v>
      </c>
      <c r="S433" s="52">
        <f t="shared" si="352"/>
        <v>1.4795766238889505</v>
      </c>
      <c r="T433" s="52">
        <f t="shared" si="353"/>
        <v>1.3554744501690026</v>
      </c>
      <c r="U433" s="52">
        <f t="shared" si="354"/>
        <v>0.19021711595438437</v>
      </c>
      <c r="V433" s="52">
        <f t="shared" si="355"/>
        <v>1.4662260590353347</v>
      </c>
      <c r="W433" s="52">
        <f t="shared" si="356"/>
        <v>19.766353744180218</v>
      </c>
      <c r="X433" s="52">
        <f t="shared" si="357"/>
        <v>93.992663285036528</v>
      </c>
      <c r="Y433" s="52">
        <f t="shared" si="358"/>
        <v>1.02</v>
      </c>
      <c r="Z433" s="52">
        <f t="shared" si="359"/>
        <v>1.0271583654253134</v>
      </c>
      <c r="AA433" s="52">
        <f t="shared" si="360"/>
        <v>1.0228416345746869</v>
      </c>
      <c r="AB433" s="52">
        <f t="shared" si="361"/>
        <v>1.0242081728734342</v>
      </c>
      <c r="AC433" s="52">
        <f t="shared" si="362"/>
        <v>0.56136653829874739</v>
      </c>
      <c r="AD433" s="52">
        <f t="shared" si="363"/>
        <v>0.55431673085062638</v>
      </c>
      <c r="AE433" s="52">
        <f t="shared" si="364"/>
        <v>0.49989144202280789</v>
      </c>
      <c r="AF433" s="52">
        <f t="shared" si="365"/>
        <v>0.40284163457468686</v>
      </c>
      <c r="AG433" s="52">
        <f t="shared" si="366"/>
        <v>0.36</v>
      </c>
      <c r="AH433" s="52">
        <f t="shared" si="367"/>
        <v>0.38142081728734345</v>
      </c>
      <c r="AI433" s="64" t="s">
        <v>152</v>
      </c>
      <c r="AL433" s="45">
        <f t="shared" si="368"/>
        <v>55</v>
      </c>
      <c r="AM433" s="65"/>
      <c r="AN433" s="145" t="e">
        <f>#REF!</f>
        <v>#REF!</v>
      </c>
      <c r="AO433" s="149"/>
      <c r="AP433" s="183"/>
      <c r="AQ433" s="149"/>
      <c r="AR433" s="147">
        <f t="shared" si="369"/>
        <v>1</v>
      </c>
      <c r="AS433">
        <v>1</v>
      </c>
      <c r="AT433">
        <v>3</v>
      </c>
      <c r="AU433">
        <v>3</v>
      </c>
      <c r="AV433">
        <v>0</v>
      </c>
      <c r="AW433">
        <v>4</v>
      </c>
      <c r="AX433">
        <v>4</v>
      </c>
      <c r="AY433" s="229"/>
      <c r="AZ433" s="229"/>
      <c r="BA433" s="229"/>
      <c r="BC433">
        <v>2</v>
      </c>
      <c r="BD433">
        <v>0</v>
      </c>
      <c r="BE433">
        <v>0</v>
      </c>
      <c r="BF433" s="57">
        <v>2</v>
      </c>
      <c r="BG433" s="57">
        <v>2</v>
      </c>
      <c r="BH433" s="57">
        <v>3</v>
      </c>
      <c r="BI433" s="57">
        <v>11.3</v>
      </c>
      <c r="BJ433" s="189">
        <f t="shared" si="387"/>
        <v>106</v>
      </c>
      <c r="BK433" s="173">
        <f t="shared" si="388"/>
        <v>55</v>
      </c>
      <c r="BL433" s="173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104"/>
      <c r="CB433" s="103"/>
      <c r="CC433" s="103"/>
      <c r="CD433" s="103"/>
      <c r="CE433" s="103"/>
      <c r="CF433" s="103"/>
      <c r="CG433" s="103"/>
      <c r="CH433" s="103"/>
      <c r="CI433" s="103"/>
      <c r="CJ433" s="103"/>
      <c r="CK433" s="103"/>
      <c r="CL433" s="103"/>
      <c r="CP433" s="93"/>
      <c r="CQ433" s="93"/>
      <c r="CV433" s="93"/>
      <c r="DA433" s="93"/>
      <c r="DF433" s="131"/>
      <c r="DG433" s="254">
        <f t="shared" si="370"/>
        <v>570</v>
      </c>
      <c r="DH433" s="254" t="str">
        <f t="shared" si="371"/>
        <v>Thin/Burn</v>
      </c>
      <c r="DI433" s="254">
        <f t="shared" si="372"/>
        <v>106</v>
      </c>
      <c r="DJ433" s="254">
        <f t="shared" si="373"/>
        <v>55</v>
      </c>
      <c r="DK433" s="121">
        <f t="shared" si="374"/>
        <v>7.397883119444753</v>
      </c>
      <c r="DL433" s="121">
        <f t="shared" si="375"/>
        <v>19.605721011403915</v>
      </c>
      <c r="DM433" s="121">
        <f t="shared" si="376"/>
        <v>54.218978006760103</v>
      </c>
      <c r="DN433" s="121">
        <f t="shared" si="377"/>
        <v>0.13440376851313085</v>
      </c>
      <c r="DO433" s="121">
        <f t="shared" si="378"/>
        <v>0</v>
      </c>
      <c r="DP433" s="121">
        <f t="shared" si="379"/>
        <v>0</v>
      </c>
      <c r="DQ433" s="121">
        <f t="shared" si="380"/>
        <v>0</v>
      </c>
      <c r="DR433" s="121">
        <f t="shared" si="381"/>
        <v>0</v>
      </c>
      <c r="DS433" s="121">
        <f t="shared" si="382"/>
        <v>0</v>
      </c>
      <c r="DT433" s="121">
        <f t="shared" si="383"/>
        <v>0</v>
      </c>
      <c r="DU433" s="121">
        <f t="shared" si="384"/>
        <v>0</v>
      </c>
      <c r="DV433" s="122">
        <f t="shared" si="385"/>
        <v>3.5</v>
      </c>
      <c r="DW433" s="157"/>
      <c r="DX433" s="157">
        <f t="shared" si="392"/>
        <v>570</v>
      </c>
      <c r="DY433" s="157">
        <f t="shared" si="350"/>
        <v>150</v>
      </c>
      <c r="DZ433" s="238" t="e">
        <f>#REF!</f>
        <v>#REF!</v>
      </c>
      <c r="EN433" s="50">
        <f t="shared" si="341"/>
        <v>2.9064024390243904E-2</v>
      </c>
      <c r="EO433" s="50">
        <f t="shared" si="342"/>
        <v>0</v>
      </c>
      <c r="EP433" s="55">
        <f t="shared" si="343"/>
        <v>0</v>
      </c>
      <c r="EQ433" s="50">
        <f>4.656*AR433*(((BL433/2.54)^2)+((BM433/2.54)^2)+((BN433/2.54)^2)+((BO433)/2.54^2)+((BP433/2.54)^2)+((BQ433/2.54)^2)+((BR433/2.54)^2)+((BS433/2.54)^2)+((BT433/2.54)^2)+((BU433/2.54)^2)+((BV433/2.54)^2)+((BW433/2.54)^2)+((BX433/2.54)^2)+((BY433/2.54)^2)+((BZ433/2.54)^2))/(BI433*3.28)</f>
        <v>0</v>
      </c>
      <c r="ER433" s="50">
        <f>3.492*AR433*((CA433/2.54)^2 + (CB433/2.54)^2 + (CC433/2.54)^2 + (CD433/2.54)^2 + (CE433/2.54)^2 + (CF433/2.54)^2 + (CG433/2.54)^2 +(CH433/2.54)^2 +(CI433/2.54)^2 + (CJ433/2.54)^2 +(CK433/2.54)^2 + (CL433/2.54)^2 +(CM433/2.54)^2 + (CN433/2.54)^2 + (CO433/2.54)^2)/(BI433*3.28)</f>
        <v>0</v>
      </c>
      <c r="ES433" s="50">
        <f t="shared" si="389"/>
        <v>0</v>
      </c>
      <c r="ET433" s="50">
        <f t="shared" si="390"/>
        <v>0</v>
      </c>
      <c r="EU433" s="50">
        <f t="shared" si="391"/>
        <v>0</v>
      </c>
      <c r="EV433" s="56">
        <f t="shared" si="344"/>
        <v>2.9064024390243904E-2</v>
      </c>
      <c r="EW433" s="56">
        <f t="shared" si="345"/>
        <v>0</v>
      </c>
      <c r="EX433" s="56">
        <f t="shared" si="348"/>
        <v>3.3290474037501387</v>
      </c>
      <c r="EY433" s="56">
        <f t="shared" si="349"/>
        <v>8.8225744551317629</v>
      </c>
      <c r="EZ433" s="56">
        <f t="shared" si="346"/>
        <v>2.9064024390243904E-2</v>
      </c>
      <c r="FA433" s="56"/>
      <c r="FB433" s="56"/>
      <c r="FC433" s="56"/>
      <c r="FD433" s="54"/>
    </row>
    <row r="434" spans="1:160" ht="18" customHeight="1">
      <c r="A434" s="66"/>
      <c r="B434">
        <v>570</v>
      </c>
      <c r="C434" s="57" t="s">
        <v>390</v>
      </c>
      <c r="D434">
        <v>106</v>
      </c>
      <c r="E434" s="171">
        <v>2009</v>
      </c>
      <c r="F434">
        <v>150</v>
      </c>
      <c r="G434" s="144"/>
      <c r="H434" s="144">
        <v>17.651256315000001</v>
      </c>
      <c r="I434" s="144"/>
      <c r="J434" s="144"/>
      <c r="K434" s="144">
        <v>44.46530319</v>
      </c>
      <c r="L434" s="144"/>
      <c r="M434" s="144"/>
      <c r="N434" s="144"/>
      <c r="O434" s="83"/>
      <c r="P434" s="83"/>
      <c r="Q434" s="230">
        <f t="shared" si="347"/>
        <v>62.116559504999998</v>
      </c>
      <c r="R434" s="52">
        <f t="shared" si="351"/>
        <v>0.56016345746868335</v>
      </c>
      <c r="S434" s="52">
        <f t="shared" si="352"/>
        <v>1.4795766238889505</v>
      </c>
      <c r="T434" s="52">
        <f t="shared" si="353"/>
        <v>1.3554744501690026</v>
      </c>
      <c r="U434" s="52">
        <f t="shared" si="354"/>
        <v>0.19021711595438437</v>
      </c>
      <c r="V434" s="52">
        <f t="shared" si="355"/>
        <v>1.4662260590353347</v>
      </c>
      <c r="W434" s="52">
        <f t="shared" si="356"/>
        <v>19.766353744180218</v>
      </c>
      <c r="X434" s="52">
        <f t="shared" si="357"/>
        <v>93.992663285036528</v>
      </c>
      <c r="Y434" s="52">
        <f t="shared" si="358"/>
        <v>1.02</v>
      </c>
      <c r="Z434" s="52">
        <f t="shared" si="359"/>
        <v>1.0271583654253134</v>
      </c>
      <c r="AA434" s="52">
        <f t="shared" si="360"/>
        <v>1.0228416345746869</v>
      </c>
      <c r="AB434" s="52">
        <f t="shared" si="361"/>
        <v>1.0242081728734342</v>
      </c>
      <c r="AC434" s="52">
        <f t="shared" si="362"/>
        <v>0.56136653829874739</v>
      </c>
      <c r="AD434" s="52">
        <f t="shared" si="363"/>
        <v>0.55431673085062638</v>
      </c>
      <c r="AE434" s="52">
        <f t="shared" si="364"/>
        <v>0.49989144202280789</v>
      </c>
      <c r="AF434" s="52">
        <f t="shared" si="365"/>
        <v>0.40284163457468686</v>
      </c>
      <c r="AG434" s="52">
        <f t="shared" si="366"/>
        <v>0.36</v>
      </c>
      <c r="AH434" s="52">
        <f t="shared" si="367"/>
        <v>0.38142081728734345</v>
      </c>
      <c r="AI434" s="64" t="s">
        <v>152</v>
      </c>
      <c r="AL434" s="45">
        <f t="shared" si="368"/>
        <v>150</v>
      </c>
      <c r="AM434" s="65"/>
      <c r="AN434" s="145" t="e">
        <f>#REF!</f>
        <v>#REF!</v>
      </c>
      <c r="AO434" s="149"/>
      <c r="AP434" s="183"/>
      <c r="AQ434" s="149"/>
      <c r="AR434" s="147">
        <f t="shared" si="369"/>
        <v>1</v>
      </c>
      <c r="AS434">
        <v>0</v>
      </c>
      <c r="AT434">
        <v>7</v>
      </c>
      <c r="AU434">
        <v>7</v>
      </c>
      <c r="AV434">
        <v>4</v>
      </c>
      <c r="AW434">
        <v>15</v>
      </c>
      <c r="AX434">
        <v>15</v>
      </c>
      <c r="AY434" s="229"/>
      <c r="AZ434" s="229"/>
      <c r="BA434" s="229"/>
      <c r="BC434">
        <v>8</v>
      </c>
      <c r="BD434">
        <v>1</v>
      </c>
      <c r="BE434">
        <v>0</v>
      </c>
      <c r="BF434" s="57">
        <v>2</v>
      </c>
      <c r="BG434" s="57">
        <v>2</v>
      </c>
      <c r="BH434" s="57">
        <v>3</v>
      </c>
      <c r="BI434" s="57">
        <v>11.3</v>
      </c>
      <c r="BJ434" s="189">
        <f t="shared" si="387"/>
        <v>106</v>
      </c>
      <c r="BK434" s="173">
        <f t="shared" si="388"/>
        <v>150</v>
      </c>
      <c r="BL434" s="173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104"/>
      <c r="CB434" s="103"/>
      <c r="CC434" s="103"/>
      <c r="CD434" s="103"/>
      <c r="CE434" s="103"/>
      <c r="CF434" s="103"/>
      <c r="CG434" s="103"/>
      <c r="CH434" s="103"/>
      <c r="CI434" s="103"/>
      <c r="CJ434" s="103"/>
      <c r="CK434" s="103"/>
      <c r="CL434" s="103"/>
      <c r="CP434" s="93"/>
      <c r="CQ434" s="93"/>
      <c r="CV434" s="93"/>
      <c r="DA434" s="93"/>
      <c r="DF434" s="131"/>
      <c r="DG434" s="254">
        <f t="shared" si="370"/>
        <v>570</v>
      </c>
      <c r="DH434" s="254" t="str">
        <f t="shared" si="371"/>
        <v>Thin/Burn</v>
      </c>
      <c r="DI434" s="254">
        <f t="shared" si="372"/>
        <v>106</v>
      </c>
      <c r="DJ434" s="254">
        <f t="shared" si="373"/>
        <v>150</v>
      </c>
      <c r="DK434" s="121">
        <f t="shared" si="374"/>
        <v>29.591532477779012</v>
      </c>
      <c r="DL434" s="121">
        <f t="shared" si="375"/>
        <v>61.617980321555166</v>
      </c>
      <c r="DM434" s="121">
        <f t="shared" si="376"/>
        <v>176.21167852197033</v>
      </c>
      <c r="DN434" s="121">
        <f t="shared" si="377"/>
        <v>0.5376150740525234</v>
      </c>
      <c r="DO434" s="121">
        <f t="shared" si="378"/>
        <v>0.51508807141499457</v>
      </c>
      <c r="DP434" s="121">
        <f t="shared" si="379"/>
        <v>0</v>
      </c>
      <c r="DQ434" s="121">
        <f t="shared" si="380"/>
        <v>0</v>
      </c>
      <c r="DR434" s="121">
        <f t="shared" si="381"/>
        <v>0</v>
      </c>
      <c r="DS434" s="121">
        <f t="shared" si="382"/>
        <v>0</v>
      </c>
      <c r="DT434" s="121">
        <f t="shared" si="383"/>
        <v>0</v>
      </c>
      <c r="DU434" s="121">
        <f t="shared" si="384"/>
        <v>0</v>
      </c>
      <c r="DV434" s="122">
        <f t="shared" si="385"/>
        <v>11</v>
      </c>
      <c r="DW434" s="157"/>
      <c r="DX434" s="157">
        <f t="shared" si="392"/>
        <v>570</v>
      </c>
      <c r="DY434" s="157">
        <f t="shared" si="350"/>
        <v>89</v>
      </c>
      <c r="DZ434" s="238" t="e">
        <f>#REF!</f>
        <v>#REF!</v>
      </c>
      <c r="EN434" s="50">
        <f t="shared" si="341"/>
        <v>0.11625609756097562</v>
      </c>
      <c r="EO434" s="50">
        <f t="shared" si="342"/>
        <v>0.27820121951219512</v>
      </c>
      <c r="EP434" s="55">
        <f t="shared" si="343"/>
        <v>0</v>
      </c>
      <c r="EQ434" s="50">
        <f>4.656*AR434*(((BL434/2.54)^2)+((BM434/2.54)^2)+((BN434/2.54)^2)+((BO434)/2.54^2)+((BP434/2.54)^2)+((BQ434/2.54)^2)+((BR434/2.54)^2)+((BS434/2.54)^2)+((BT434/2.54)^2)+((BU434/2.54)^2)+((BV434/2.54)^2)+((BW434/2.54)^2)+((BX434/2.54)^2)+((BY434/2.54)^2)+((BZ434/2.54)^2))/(BI434*3.28)</f>
        <v>0</v>
      </c>
      <c r="ER434" s="50">
        <f>3.492*AR434*((CA434/2.54)^2 + (CB434/2.54)^2 + (CC434/2.54)^2 + (CD434/2.54)^2 + (CE434/2.54)^2 + (CF434/2.54)^2 + (CG434/2.54)^2 +(CH434/2.54)^2 +(CI434/2.54)^2 + (CJ434/2.54)^2 +(CK434/2.54)^2 + (CL434/2.54)^2 +(CM434/2.54)^2 + (CN434/2.54)^2 + (CO434/2.54)^2)/(BI434*3.28)</f>
        <v>0</v>
      </c>
      <c r="ES434" s="50">
        <f t="shared" si="389"/>
        <v>0</v>
      </c>
      <c r="ET434" s="50">
        <f t="shared" si="390"/>
        <v>0</v>
      </c>
      <c r="EU434" s="50">
        <f t="shared" si="391"/>
        <v>0</v>
      </c>
      <c r="EV434" s="56">
        <f t="shared" si="344"/>
        <v>0.39445731707317072</v>
      </c>
      <c r="EW434" s="56">
        <f t="shared" si="345"/>
        <v>0</v>
      </c>
      <c r="EX434" s="56">
        <f t="shared" si="348"/>
        <v>13.316189615000555</v>
      </c>
      <c r="EY434" s="56">
        <f t="shared" si="349"/>
        <v>27.728091144699825</v>
      </c>
      <c r="EZ434" s="56">
        <f t="shared" si="346"/>
        <v>0.39445731707317072</v>
      </c>
      <c r="FA434" s="56"/>
      <c r="FB434" s="56"/>
      <c r="FC434" s="56"/>
      <c r="FD434" s="54"/>
    </row>
    <row r="435" spans="1:160" ht="18" customHeight="1">
      <c r="A435" s="66"/>
      <c r="B435">
        <v>570</v>
      </c>
      <c r="C435" s="57" t="s">
        <v>390</v>
      </c>
      <c r="D435">
        <v>107</v>
      </c>
      <c r="E435" s="171">
        <v>2009</v>
      </c>
      <c r="F435">
        <v>89</v>
      </c>
      <c r="G435" s="144">
        <v>17.99685195</v>
      </c>
      <c r="H435" s="144">
        <v>12.264433335000001</v>
      </c>
      <c r="I435" s="144"/>
      <c r="J435" s="144"/>
      <c r="K435" s="144">
        <v>14.930139840000001</v>
      </c>
      <c r="L435" s="144"/>
      <c r="M435" s="144">
        <v>1.0477432350000002</v>
      </c>
      <c r="N435" s="144"/>
      <c r="O435" s="83"/>
      <c r="P435" s="83"/>
      <c r="Q435" s="230">
        <f t="shared" si="347"/>
        <v>46.239168360000001</v>
      </c>
      <c r="R435" s="52">
        <f t="shared" si="351"/>
        <v>0.84446070848634536</v>
      </c>
      <c r="S435" s="52">
        <f t="shared" si="352"/>
        <v>1.5274442927536034</v>
      </c>
      <c r="T435" s="52">
        <f t="shared" si="353"/>
        <v>1.488120747230498</v>
      </c>
      <c r="U435" s="52">
        <f t="shared" si="354"/>
        <v>0.13199217728210025</v>
      </c>
      <c r="V435" s="52">
        <f t="shared" si="355"/>
        <v>1.3727155854766329</v>
      </c>
      <c r="W435" s="52">
        <f t="shared" si="356"/>
        <v>16.573145614148327</v>
      </c>
      <c r="X435" s="52">
        <f t="shared" si="357"/>
        <v>118.4792270065938</v>
      </c>
      <c r="Y435" s="52">
        <f t="shared" si="358"/>
        <v>1.0241187149035047</v>
      </c>
      <c r="Z435" s="52">
        <f t="shared" si="359"/>
        <v>1.0232288945432064</v>
      </c>
      <c r="AA435" s="52">
        <f t="shared" si="360"/>
        <v>1.0226523905532889</v>
      </c>
      <c r="AB435" s="52">
        <f t="shared" si="361"/>
        <v>1.023488544911624</v>
      </c>
      <c r="AC435" s="52">
        <f t="shared" si="362"/>
        <v>0.55350509313204266</v>
      </c>
      <c r="AD435" s="52">
        <f t="shared" si="363"/>
        <v>0.54713756552195048</v>
      </c>
      <c r="AE435" s="52">
        <f t="shared" si="364"/>
        <v>0.53472879942384843</v>
      </c>
      <c r="AF435" s="52">
        <f t="shared" si="365"/>
        <v>0.37310155350294022</v>
      </c>
      <c r="AG435" s="52">
        <f t="shared" si="366"/>
        <v>0.36</v>
      </c>
      <c r="AH435" s="52">
        <f t="shared" si="367"/>
        <v>0.36655077675147008</v>
      </c>
      <c r="AI435" s="64" t="s">
        <v>152</v>
      </c>
      <c r="AL435" s="45">
        <f t="shared" si="368"/>
        <v>89</v>
      </c>
      <c r="AM435" s="65"/>
      <c r="AN435" s="145" t="e">
        <f>#REF!</f>
        <v>#REF!</v>
      </c>
      <c r="AO435" s="149"/>
      <c r="AP435" s="183"/>
      <c r="AQ435" s="149"/>
      <c r="AR435" s="147">
        <f t="shared" si="369"/>
        <v>1</v>
      </c>
      <c r="AS435">
        <v>0</v>
      </c>
      <c r="AT435">
        <v>4</v>
      </c>
      <c r="AU435">
        <v>4</v>
      </c>
      <c r="AV435">
        <v>0</v>
      </c>
      <c r="AW435">
        <v>0</v>
      </c>
      <c r="AX435">
        <v>0</v>
      </c>
      <c r="AY435" s="229"/>
      <c r="AZ435" s="229"/>
      <c r="BA435" s="229"/>
      <c r="BC435">
        <v>2</v>
      </c>
      <c r="BD435">
        <v>0</v>
      </c>
      <c r="BE435">
        <v>0</v>
      </c>
      <c r="BF435" s="57">
        <v>2</v>
      </c>
      <c r="BG435" s="57">
        <v>2</v>
      </c>
      <c r="BH435" s="57">
        <v>3</v>
      </c>
      <c r="BI435" s="57">
        <v>11.3</v>
      </c>
      <c r="BJ435" s="189">
        <f t="shared" si="387"/>
        <v>107</v>
      </c>
      <c r="BK435" s="173">
        <f t="shared" si="388"/>
        <v>89</v>
      </c>
      <c r="BL435" s="173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104"/>
      <c r="CB435" s="103"/>
      <c r="CC435" s="103"/>
      <c r="CD435" s="103"/>
      <c r="CE435" s="103"/>
      <c r="CF435" s="103"/>
      <c r="CG435" s="103"/>
      <c r="CH435" s="103"/>
      <c r="CI435" s="103"/>
      <c r="CJ435" s="103"/>
      <c r="CK435" s="103"/>
      <c r="CL435" s="103"/>
      <c r="CP435" s="93"/>
      <c r="CQ435" s="93"/>
      <c r="CV435" s="93"/>
      <c r="DA435" s="93"/>
      <c r="DF435" s="131"/>
      <c r="DG435" s="254">
        <f t="shared" si="370"/>
        <v>570</v>
      </c>
      <c r="DH435" s="254" t="str">
        <f t="shared" si="371"/>
        <v>Thin/Burn</v>
      </c>
      <c r="DI435" s="254">
        <f t="shared" si="372"/>
        <v>107</v>
      </c>
      <c r="DJ435" s="254">
        <f t="shared" si="373"/>
        <v>89</v>
      </c>
      <c r="DK435" s="121">
        <f t="shared" si="374"/>
        <v>0</v>
      </c>
      <c r="DL435" s="121">
        <f t="shared" si="375"/>
        <v>16.889214169726905</v>
      </c>
      <c r="DM435" s="121">
        <f t="shared" si="376"/>
        <v>29.762414944609962</v>
      </c>
      <c r="DN435" s="121">
        <f t="shared" si="377"/>
        <v>9.2328392986630231E-2</v>
      </c>
      <c r="DO435" s="121">
        <f t="shared" si="378"/>
        <v>0</v>
      </c>
      <c r="DP435" s="121">
        <f t="shared" si="379"/>
        <v>0</v>
      </c>
      <c r="DQ435" s="121">
        <f t="shared" si="380"/>
        <v>0</v>
      </c>
      <c r="DR435" s="121">
        <f t="shared" si="381"/>
        <v>0</v>
      </c>
      <c r="DS435" s="121">
        <f t="shared" si="382"/>
        <v>0</v>
      </c>
      <c r="DT435" s="121">
        <f t="shared" si="383"/>
        <v>0</v>
      </c>
      <c r="DU435" s="121">
        <f t="shared" si="384"/>
        <v>0</v>
      </c>
      <c r="DV435" s="122">
        <f t="shared" si="385"/>
        <v>2</v>
      </c>
      <c r="DW435" s="157"/>
      <c r="DX435" s="157">
        <f t="shared" si="392"/>
        <v>570</v>
      </c>
      <c r="DY435" s="157">
        <f t="shared" si="350"/>
        <v>320</v>
      </c>
      <c r="DZ435" s="238" t="e">
        <f>#REF!</f>
        <v>#REF!</v>
      </c>
      <c r="EN435" s="50">
        <f t="shared" si="341"/>
        <v>2.9064024390243904E-2</v>
      </c>
      <c r="EO435" s="50">
        <f t="shared" si="342"/>
        <v>0</v>
      </c>
      <c r="EP435" s="55">
        <f t="shared" si="343"/>
        <v>0</v>
      </c>
      <c r="EQ435" s="50">
        <f>4.656*AR435*(((BL435/2.54)^2)+((BM435/2.54)^2)+((BN435/2.54)^2)+((BO435)/2.54^2)+((BP435/2.54)^2)+((BQ435/2.54)^2)+((BR435/2.54)^2)+((BS435/2.54)^2)+((BT435/2.54)^2)+((BU435/2.54)^2)+((BV435/2.54)^2)+((BW435/2.54)^2)+((BX435/2.54)^2)+((BY435/2.54)^2)+((BZ435/2.54)^2))/(BI435*3.28)</f>
        <v>0</v>
      </c>
      <c r="ER435" s="50">
        <f>3.492*AR435*((CA435/2.54)^2 + (CB435/2.54)^2 + (CC435/2.54)^2 + (CD435/2.54)^2 + (CE435/2.54)^2 + (CF435/2.54)^2 + (CG435/2.54)^2 +(CH435/2.54)^2 +(CI435/2.54)^2 + (CJ435/2.54)^2 +(CK435/2.54)^2 + (CL435/2.54)^2 +(CM435/2.54)^2 + (CN435/2.54)^2 + (CO435/2.54)^2)/(BI435*3.28)</f>
        <v>0</v>
      </c>
      <c r="ES435" s="50">
        <f t="shared" si="389"/>
        <v>0</v>
      </c>
      <c r="ET435" s="50">
        <f t="shared" si="390"/>
        <v>0</v>
      </c>
      <c r="EU435" s="50">
        <f t="shared" si="391"/>
        <v>0</v>
      </c>
      <c r="EV435" s="56">
        <f t="shared" si="344"/>
        <v>2.9064024390243904E-2</v>
      </c>
      <c r="EW435" s="56">
        <f t="shared" si="345"/>
        <v>0</v>
      </c>
      <c r="EX435" s="56">
        <f t="shared" si="348"/>
        <v>0</v>
      </c>
      <c r="EY435" s="56">
        <f t="shared" si="349"/>
        <v>7.6001463763771078</v>
      </c>
      <c r="EZ435" s="56">
        <f t="shared" si="346"/>
        <v>2.9064024390243904E-2</v>
      </c>
      <c r="FA435" s="56"/>
      <c r="FB435" s="56"/>
      <c r="FC435" s="56"/>
      <c r="FD435" s="54"/>
    </row>
    <row r="436" spans="1:160" ht="18" customHeight="1">
      <c r="A436" s="66"/>
      <c r="B436">
        <v>570</v>
      </c>
      <c r="C436" s="57" t="s">
        <v>390</v>
      </c>
      <c r="D436">
        <v>107</v>
      </c>
      <c r="E436" s="171">
        <v>2009</v>
      </c>
      <c r="F436">
        <v>320</v>
      </c>
      <c r="G436" s="144">
        <v>17.99685195</v>
      </c>
      <c r="H436" s="144">
        <v>12.264433335000001</v>
      </c>
      <c r="I436" s="144"/>
      <c r="J436" s="144"/>
      <c r="K436" s="144">
        <v>14.930139840000001</v>
      </c>
      <c r="L436" s="144"/>
      <c r="M436" s="144">
        <v>1.0477432350000002</v>
      </c>
      <c r="N436" s="232"/>
      <c r="O436" s="83"/>
      <c r="P436" s="83"/>
      <c r="Q436" s="230">
        <f t="shared" si="347"/>
        <v>46.239168360000001</v>
      </c>
      <c r="R436" s="52">
        <f t="shared" si="351"/>
        <v>0.84446070848634536</v>
      </c>
      <c r="S436" s="52">
        <f t="shared" si="352"/>
        <v>1.5274442927536034</v>
      </c>
      <c r="T436" s="52">
        <f t="shared" si="353"/>
        <v>1.488120747230498</v>
      </c>
      <c r="U436" s="52">
        <f t="shared" si="354"/>
        <v>0.13199217728210025</v>
      </c>
      <c r="V436" s="52">
        <f t="shared" si="355"/>
        <v>1.3727155854766329</v>
      </c>
      <c r="W436" s="52">
        <f t="shared" si="356"/>
        <v>16.573145614148327</v>
      </c>
      <c r="X436" s="52">
        <f t="shared" si="357"/>
        <v>118.4792270065938</v>
      </c>
      <c r="Y436" s="52">
        <f t="shared" si="358"/>
        <v>1.0241187149035047</v>
      </c>
      <c r="Z436" s="52">
        <f t="shared" si="359"/>
        <v>1.0232288945432064</v>
      </c>
      <c r="AA436" s="52">
        <f t="shared" si="360"/>
        <v>1.0226523905532889</v>
      </c>
      <c r="AB436" s="52">
        <f t="shared" si="361"/>
        <v>1.023488544911624</v>
      </c>
      <c r="AC436" s="52">
        <f t="shared" si="362"/>
        <v>0.55350509313204266</v>
      </c>
      <c r="AD436" s="52">
        <f t="shared" si="363"/>
        <v>0.54713756552195048</v>
      </c>
      <c r="AE436" s="52">
        <f t="shared" si="364"/>
        <v>0.53472879942384843</v>
      </c>
      <c r="AF436" s="52">
        <f t="shared" si="365"/>
        <v>0.37310155350294022</v>
      </c>
      <c r="AG436" s="52">
        <f t="shared" si="366"/>
        <v>0.36</v>
      </c>
      <c r="AH436" s="52">
        <f t="shared" si="367"/>
        <v>0.36655077675147008</v>
      </c>
      <c r="AI436" s="64" t="s">
        <v>152</v>
      </c>
      <c r="AL436" s="45">
        <f t="shared" si="368"/>
        <v>320</v>
      </c>
      <c r="AM436" s="65"/>
      <c r="AN436" s="145" t="e">
        <f>#REF!</f>
        <v>#REF!</v>
      </c>
      <c r="AO436" s="149"/>
      <c r="AP436" s="183"/>
      <c r="AQ436" s="149"/>
      <c r="AR436" s="147">
        <f t="shared" si="369"/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2</v>
      </c>
      <c r="AY436" s="229"/>
      <c r="AZ436" s="229"/>
      <c r="BA436" s="229"/>
      <c r="BC436">
        <v>24</v>
      </c>
      <c r="BD436">
        <v>8</v>
      </c>
      <c r="BE436">
        <v>1</v>
      </c>
      <c r="BF436" s="57">
        <v>2</v>
      </c>
      <c r="BG436" s="57">
        <v>2</v>
      </c>
      <c r="BH436" s="57">
        <v>3</v>
      </c>
      <c r="BI436" s="57">
        <v>11.3</v>
      </c>
      <c r="BJ436" s="189">
        <f t="shared" si="387"/>
        <v>107</v>
      </c>
      <c r="BK436" s="173">
        <f t="shared" si="388"/>
        <v>320</v>
      </c>
      <c r="BL436" s="173">
        <v>14</v>
      </c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104"/>
      <c r="CB436" s="103"/>
      <c r="CC436" s="103"/>
      <c r="CD436" s="103"/>
      <c r="CE436" s="103"/>
      <c r="CF436" s="103"/>
      <c r="CG436" s="103"/>
      <c r="CH436" s="103"/>
      <c r="CI436" s="103"/>
      <c r="CJ436" s="103"/>
      <c r="CK436" s="103"/>
      <c r="CL436" s="103"/>
      <c r="CP436" s="93"/>
      <c r="CQ436" s="93"/>
      <c r="CV436" s="93"/>
      <c r="DA436" s="93"/>
      <c r="DF436" s="131"/>
      <c r="DG436" s="254">
        <f t="shared" si="370"/>
        <v>570</v>
      </c>
      <c r="DH436" s="254" t="str">
        <f t="shared" si="371"/>
        <v>Thin/Burn</v>
      </c>
      <c r="DI436" s="254">
        <f t="shared" si="372"/>
        <v>107</v>
      </c>
      <c r="DJ436" s="254">
        <f t="shared" si="373"/>
        <v>320</v>
      </c>
      <c r="DK436" s="121">
        <f t="shared" si="374"/>
        <v>0</v>
      </c>
      <c r="DL436" s="121">
        <f t="shared" si="375"/>
        <v>0</v>
      </c>
      <c r="DM436" s="121">
        <f t="shared" si="376"/>
        <v>0</v>
      </c>
      <c r="DN436" s="121">
        <f t="shared" si="377"/>
        <v>1.1079407158395627</v>
      </c>
      <c r="DO436" s="121">
        <f t="shared" si="378"/>
        <v>3.7933685988347188</v>
      </c>
      <c r="DP436" s="121">
        <f t="shared" si="379"/>
        <v>3.727867467449137</v>
      </c>
      <c r="DQ436" s="121">
        <f t="shared" si="380"/>
        <v>8.1734014631297605</v>
      </c>
      <c r="DR436" s="121">
        <f t="shared" si="381"/>
        <v>0</v>
      </c>
      <c r="DS436" s="121">
        <f t="shared" si="382"/>
        <v>0</v>
      </c>
      <c r="DT436" s="121">
        <f t="shared" si="383"/>
        <v>0</v>
      </c>
      <c r="DU436" s="121">
        <f t="shared" si="384"/>
        <v>0</v>
      </c>
      <c r="DV436" s="122">
        <f t="shared" si="385"/>
        <v>1</v>
      </c>
      <c r="DW436" s="157"/>
      <c r="DX436" s="157">
        <f t="shared" si="392"/>
        <v>570</v>
      </c>
      <c r="DY436" s="157">
        <f t="shared" si="350"/>
        <v>153</v>
      </c>
      <c r="DZ436" s="238" t="e">
        <f>#REF!</f>
        <v>#REF!</v>
      </c>
      <c r="EN436" s="50"/>
      <c r="EO436" s="50"/>
      <c r="EP436" s="55"/>
      <c r="EQ436" s="50"/>
      <c r="ER436" s="50"/>
      <c r="ES436" s="50">
        <f t="shared" si="389"/>
        <v>0</v>
      </c>
      <c r="ET436" s="50">
        <f t="shared" si="390"/>
        <v>0</v>
      </c>
      <c r="EU436" s="50">
        <f t="shared" si="391"/>
        <v>0</v>
      </c>
      <c r="EV436" s="56"/>
      <c r="EW436" s="56"/>
      <c r="EX436" s="56">
        <f t="shared" si="348"/>
        <v>0</v>
      </c>
      <c r="EY436" s="56">
        <f t="shared" si="349"/>
        <v>0</v>
      </c>
      <c r="EZ436" s="56"/>
      <c r="FA436" s="56"/>
      <c r="FB436" s="56"/>
      <c r="FC436" s="56"/>
      <c r="FD436" s="54"/>
    </row>
    <row r="437" spans="1:160" ht="18" customHeight="1">
      <c r="A437" s="66"/>
      <c r="B437">
        <v>570</v>
      </c>
      <c r="C437" s="57" t="s">
        <v>390</v>
      </c>
      <c r="D437">
        <v>110</v>
      </c>
      <c r="E437" s="171">
        <v>2009</v>
      </c>
      <c r="F437">
        <v>153</v>
      </c>
      <c r="G437" s="144">
        <v>17.644501875000003</v>
      </c>
      <c r="H437" s="144"/>
      <c r="I437" s="144"/>
      <c r="J437" s="144"/>
      <c r="K437" s="144">
        <v>10.037902875</v>
      </c>
      <c r="L437" s="144"/>
      <c r="M437" s="144">
        <v>3.2845624349999998</v>
      </c>
      <c r="N437" s="144"/>
      <c r="O437" s="83"/>
      <c r="P437" s="83"/>
      <c r="Q437" s="230">
        <f t="shared" si="347"/>
        <v>30.966967185000001</v>
      </c>
      <c r="R437" s="52">
        <f t="shared" si="351"/>
        <v>0.72624110045392554</v>
      </c>
      <c r="S437" s="52">
        <f t="shared" si="352"/>
        <v>1.5050062106445186</v>
      </c>
      <c r="T437" s="52">
        <f t="shared" si="353"/>
        <v>1.4676290485698398</v>
      </c>
      <c r="U437" s="52">
        <f t="shared" si="354"/>
        <v>0.13286497443776074</v>
      </c>
      <c r="V437" s="52">
        <f t="shared" si="355"/>
        <v>1.3935530276178707</v>
      </c>
      <c r="W437" s="52">
        <f t="shared" si="356"/>
        <v>14.30579667129744</v>
      </c>
      <c r="X437" s="52">
        <f t="shared" si="357"/>
        <v>137.92844122650561</v>
      </c>
      <c r="Y437" s="52">
        <f t="shared" si="358"/>
        <v>1.0267585127678043</v>
      </c>
      <c r="Z437" s="52">
        <f t="shared" si="359"/>
        <v>1.0232414872321958</v>
      </c>
      <c r="AA437" s="52">
        <f t="shared" si="360"/>
        <v>1.02</v>
      </c>
      <c r="AB437" s="52">
        <f t="shared" si="361"/>
        <v>1.0110606664887065</v>
      </c>
      <c r="AC437" s="52">
        <f t="shared" si="362"/>
        <v>0.54178630690792329</v>
      </c>
      <c r="AD437" s="52">
        <f t="shared" si="363"/>
        <v>0.5496649739305105</v>
      </c>
      <c r="AE437" s="52">
        <f t="shared" si="364"/>
        <v>0.53658394895541339</v>
      </c>
      <c r="AF437" s="52">
        <f t="shared" si="365"/>
        <v>0.36184189518816134</v>
      </c>
      <c r="AG437" s="52">
        <f t="shared" si="366"/>
        <v>0.36000000000000004</v>
      </c>
      <c r="AH437" s="52">
        <f t="shared" si="367"/>
        <v>0.36092094759408067</v>
      </c>
      <c r="AI437" s="64" t="s">
        <v>152</v>
      </c>
      <c r="AL437" s="45">
        <f t="shared" si="368"/>
        <v>153</v>
      </c>
      <c r="AM437" s="65"/>
      <c r="AN437" s="145" t="e">
        <f>#REF!</f>
        <v>#REF!</v>
      </c>
      <c r="AO437" s="149"/>
      <c r="AP437" s="183"/>
      <c r="AQ437" s="149"/>
      <c r="AR437" s="147">
        <f t="shared" si="369"/>
        <v>1</v>
      </c>
      <c r="AS437">
        <v>0</v>
      </c>
      <c r="AT437">
        <v>2</v>
      </c>
      <c r="AU437">
        <v>2</v>
      </c>
      <c r="AV437">
        <v>0</v>
      </c>
      <c r="AW437">
        <v>2</v>
      </c>
      <c r="AX437">
        <v>4</v>
      </c>
      <c r="AY437" s="229"/>
      <c r="AZ437" s="229"/>
      <c r="BA437" s="229"/>
      <c r="BC437">
        <v>1</v>
      </c>
      <c r="BD437">
        <v>0</v>
      </c>
      <c r="BE437">
        <v>1</v>
      </c>
      <c r="BF437" s="57">
        <v>2</v>
      </c>
      <c r="BG437" s="57">
        <v>2</v>
      </c>
      <c r="BH437" s="57">
        <v>3</v>
      </c>
      <c r="BI437" s="57">
        <v>11.3</v>
      </c>
      <c r="BJ437" s="189">
        <f t="shared" si="387"/>
        <v>110</v>
      </c>
      <c r="BK437" s="173">
        <f t="shared" si="388"/>
        <v>153</v>
      </c>
      <c r="BL437" s="173">
        <v>42</v>
      </c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104"/>
      <c r="CB437" s="103"/>
      <c r="CC437" s="103"/>
      <c r="CD437" s="103"/>
      <c r="CE437" s="103"/>
      <c r="CF437" s="103"/>
      <c r="CG437" s="103"/>
      <c r="CH437" s="103"/>
      <c r="CI437" s="103"/>
      <c r="CJ437" s="103"/>
      <c r="CK437" s="103"/>
      <c r="CL437" s="103"/>
      <c r="CP437" s="93"/>
      <c r="CQ437" s="93"/>
      <c r="CV437" s="93"/>
      <c r="DA437" s="93"/>
      <c r="DF437" s="131"/>
      <c r="DG437" s="254">
        <f t="shared" si="370"/>
        <v>570</v>
      </c>
      <c r="DH437" s="254" t="str">
        <f t="shared" si="371"/>
        <v>Thin/Burn</v>
      </c>
      <c r="DI437" s="254">
        <f t="shared" si="372"/>
        <v>110</v>
      </c>
      <c r="DJ437" s="254">
        <f t="shared" si="373"/>
        <v>153</v>
      </c>
      <c r="DK437" s="121">
        <f t="shared" si="374"/>
        <v>0</v>
      </c>
      <c r="DL437" s="121">
        <f t="shared" si="375"/>
        <v>14.524822009078511</v>
      </c>
      <c r="DM437" s="121">
        <f t="shared" si="376"/>
        <v>29.352580971396797</v>
      </c>
      <c r="DN437" s="121">
        <f t="shared" si="377"/>
        <v>4.560285250413277E-2</v>
      </c>
      <c r="DO437" s="121">
        <f t="shared" si="378"/>
        <v>0</v>
      </c>
      <c r="DP437" s="121">
        <f t="shared" si="379"/>
        <v>3.2206520109687862</v>
      </c>
      <c r="DQ437" s="121">
        <f t="shared" si="380"/>
        <v>70.474395876985781</v>
      </c>
      <c r="DR437" s="121">
        <f t="shared" si="381"/>
        <v>0</v>
      </c>
      <c r="DS437" s="121">
        <f t="shared" si="382"/>
        <v>0</v>
      </c>
      <c r="DT437" s="121">
        <f t="shared" si="383"/>
        <v>0</v>
      </c>
      <c r="DU437" s="121">
        <f t="shared" si="384"/>
        <v>0</v>
      </c>
      <c r="DV437" s="122">
        <f t="shared" si="385"/>
        <v>3</v>
      </c>
      <c r="DW437" s="157"/>
      <c r="DX437" s="157">
        <f t="shared" si="392"/>
        <v>570</v>
      </c>
      <c r="DY437" s="157">
        <f t="shared" si="350"/>
        <v>271</v>
      </c>
      <c r="DZ437" s="238" t="e">
        <f>#REF!</f>
        <v>#REF!</v>
      </c>
      <c r="EN437" s="50">
        <f t="shared" si="341"/>
        <v>1.4532012195121952E-2</v>
      </c>
      <c r="EO437" s="50">
        <f t="shared" si="342"/>
        <v>0</v>
      </c>
      <c r="EP437" s="55">
        <f t="shared" si="343"/>
        <v>1.475609756097561</v>
      </c>
      <c r="EQ437" s="50">
        <f t="shared" ref="EQ437:EQ443" si="393">4.656*AR437*(((BL437/2.54)^2)+((BM437/2.54)^2)+((BN437/2.54)^2)+((BO437)/2.54^2)+((BP437/2.54)^2)+((BQ437/2.54)^2)+((BR437/2.54)^2)+((BS437/2.54)^2)+((BT437/2.54)^2)+((BU437/2.54)^2)+((BV437/2.54)^2)+((BW437/2.54)^2)+((BX437/2.54)^2)+((BY437/2.54)^2)+((BZ437/2.54)^2))/(BI437*3.28)</f>
        <v>34.347238994499563</v>
      </c>
      <c r="ER437" s="50">
        <f>3.492*AR437*((CA437/2.54)^2 + (CB437/2.54)^2 + (CC437/2.54)^2 + (CD437/2.54)^2 + (CE437/2.54)^2 + (CF437/2.54)^2 + (CG437/2.54)^2 +(CH437/2.54)^2 +(CI437/2.54)^2 + (CJ437/2.54)^2 +(CK437/2.54)^2 + (CL437/2.54)^2 +(CM437/2.54)^2 + (CN437/2.54)^2 + (CO437/2.54)^2)/(BI437*3.28)</f>
        <v>0</v>
      </c>
      <c r="ES437" s="50">
        <f t="shared" si="389"/>
        <v>0</v>
      </c>
      <c r="ET437" s="50">
        <f t="shared" si="390"/>
        <v>0</v>
      </c>
      <c r="EU437" s="50">
        <f t="shared" si="391"/>
        <v>0</v>
      </c>
      <c r="EV437" s="56">
        <f t="shared" si="344"/>
        <v>1.490141768292683</v>
      </c>
      <c r="EW437" s="56">
        <f t="shared" si="345"/>
        <v>34.347238994499563</v>
      </c>
      <c r="EX437" s="56">
        <f t="shared" si="348"/>
        <v>0</v>
      </c>
      <c r="EY437" s="56">
        <f t="shared" si="349"/>
        <v>6.5361699040853303</v>
      </c>
      <c r="EZ437" s="56">
        <f t="shared" si="346"/>
        <v>35.837380762792243</v>
      </c>
      <c r="FA437" s="56"/>
      <c r="FB437" s="56"/>
      <c r="FC437" s="56"/>
      <c r="FD437" s="54"/>
    </row>
    <row r="438" spans="1:160" ht="18" customHeight="1">
      <c r="A438" s="66"/>
      <c r="B438">
        <v>570</v>
      </c>
      <c r="C438" s="57" t="s">
        <v>390</v>
      </c>
      <c r="D438">
        <v>110</v>
      </c>
      <c r="E438" s="171">
        <v>2009</v>
      </c>
      <c r="F438">
        <v>271</v>
      </c>
      <c r="G438" s="144">
        <v>17.644501875000003</v>
      </c>
      <c r="H438" s="144"/>
      <c r="I438" s="144"/>
      <c r="J438" s="144"/>
      <c r="K438" s="144">
        <v>10.037902875</v>
      </c>
      <c r="L438" s="144"/>
      <c r="M438" s="144">
        <v>3.2845624349999998</v>
      </c>
      <c r="N438" s="144"/>
      <c r="O438" s="83"/>
      <c r="P438" s="83"/>
      <c r="Q438" s="230">
        <f t="shared" si="347"/>
        <v>30.966967185000001</v>
      </c>
      <c r="R438" s="52">
        <f t="shared" si="351"/>
        <v>0.72624110045392554</v>
      </c>
      <c r="S438" s="52">
        <f t="shared" si="352"/>
        <v>1.5050062106445186</v>
      </c>
      <c r="T438" s="52">
        <f t="shared" si="353"/>
        <v>1.4676290485698398</v>
      </c>
      <c r="U438" s="52">
        <f t="shared" si="354"/>
        <v>0.13286497443776074</v>
      </c>
      <c r="V438" s="52">
        <f t="shared" si="355"/>
        <v>1.3935530276178707</v>
      </c>
      <c r="W438" s="52">
        <f t="shared" si="356"/>
        <v>14.30579667129744</v>
      </c>
      <c r="X438" s="52">
        <f t="shared" si="357"/>
        <v>137.92844122650561</v>
      </c>
      <c r="Y438" s="52">
        <f t="shared" si="358"/>
        <v>1.0267585127678043</v>
      </c>
      <c r="Z438" s="52">
        <f t="shared" si="359"/>
        <v>1.0232414872321958</v>
      </c>
      <c r="AA438" s="52">
        <f t="shared" si="360"/>
        <v>1.02</v>
      </c>
      <c r="AB438" s="52">
        <f t="shared" si="361"/>
        <v>1.0110606664887065</v>
      </c>
      <c r="AC438" s="52">
        <f t="shared" si="362"/>
        <v>0.54178630690792329</v>
      </c>
      <c r="AD438" s="52">
        <f t="shared" si="363"/>
        <v>0.5496649739305105</v>
      </c>
      <c r="AE438" s="52">
        <f t="shared" si="364"/>
        <v>0.53658394895541339</v>
      </c>
      <c r="AF438" s="52">
        <f t="shared" si="365"/>
        <v>0.36184189518816134</v>
      </c>
      <c r="AG438" s="52">
        <f t="shared" si="366"/>
        <v>0.36000000000000004</v>
      </c>
      <c r="AH438" s="52">
        <f t="shared" si="367"/>
        <v>0.36092094759408067</v>
      </c>
      <c r="AI438" s="64" t="s">
        <v>152</v>
      </c>
      <c r="AL438" s="45">
        <f t="shared" si="368"/>
        <v>271</v>
      </c>
      <c r="AM438" s="65"/>
      <c r="AN438" s="145" t="e">
        <f>#REF!</f>
        <v>#REF!</v>
      </c>
      <c r="AO438" s="149"/>
      <c r="AP438" s="183"/>
      <c r="AQ438" s="149"/>
      <c r="AR438" s="147">
        <f t="shared" si="369"/>
        <v>1</v>
      </c>
      <c r="AS438">
        <v>2</v>
      </c>
      <c r="AT438">
        <v>9</v>
      </c>
      <c r="AU438">
        <v>9</v>
      </c>
      <c r="AV438">
        <v>0</v>
      </c>
      <c r="AW438">
        <v>0</v>
      </c>
      <c r="AX438">
        <v>0</v>
      </c>
      <c r="AY438" s="229"/>
      <c r="AZ438" s="229"/>
      <c r="BA438" s="229"/>
      <c r="BC438">
        <v>12</v>
      </c>
      <c r="BD438">
        <v>0</v>
      </c>
      <c r="BE438">
        <v>1</v>
      </c>
      <c r="BF438" s="57">
        <v>2</v>
      </c>
      <c r="BG438" s="57">
        <v>2</v>
      </c>
      <c r="BH438" s="57">
        <v>3</v>
      </c>
      <c r="BI438" s="57">
        <v>11.3</v>
      </c>
      <c r="BJ438" s="189">
        <f t="shared" si="387"/>
        <v>110</v>
      </c>
      <c r="BK438" s="173">
        <f t="shared" si="388"/>
        <v>271</v>
      </c>
      <c r="BL438" s="173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104"/>
      <c r="CB438" s="103"/>
      <c r="CC438" s="103"/>
      <c r="CD438" s="103"/>
      <c r="CE438" s="103"/>
      <c r="CF438" s="103"/>
      <c r="CG438" s="103"/>
      <c r="CH438" s="103"/>
      <c r="CI438" s="103"/>
      <c r="CJ438" s="103"/>
      <c r="CK438" s="103"/>
      <c r="CL438" s="103"/>
      <c r="CP438" s="93"/>
      <c r="CQ438" s="93"/>
      <c r="CV438" s="93"/>
      <c r="DA438" s="93"/>
      <c r="DF438" s="131"/>
      <c r="DG438" s="254">
        <f t="shared" si="370"/>
        <v>570</v>
      </c>
      <c r="DH438" s="254" t="str">
        <f t="shared" si="371"/>
        <v>Thin/Burn</v>
      </c>
      <c r="DI438" s="254">
        <f t="shared" si="372"/>
        <v>110</v>
      </c>
      <c r="DJ438" s="254">
        <f t="shared" si="373"/>
        <v>271</v>
      </c>
      <c r="DK438" s="121">
        <f t="shared" si="374"/>
        <v>15.050062106445186</v>
      </c>
      <c r="DL438" s="121">
        <f t="shared" si="375"/>
        <v>32.680849520426648</v>
      </c>
      <c r="DM438" s="121">
        <f t="shared" si="376"/>
        <v>80.719597671341191</v>
      </c>
      <c r="DN438" s="121">
        <f t="shared" si="377"/>
        <v>0.54723423004959315</v>
      </c>
      <c r="DO438" s="121">
        <f t="shared" si="378"/>
        <v>0</v>
      </c>
      <c r="DP438" s="121">
        <f t="shared" si="379"/>
        <v>3.2206520109687862</v>
      </c>
      <c r="DQ438" s="121">
        <f t="shared" si="380"/>
        <v>0</v>
      </c>
      <c r="DR438" s="121">
        <f t="shared" si="381"/>
        <v>0</v>
      </c>
      <c r="DS438" s="121">
        <f t="shared" si="382"/>
        <v>0</v>
      </c>
      <c r="DT438" s="121">
        <f t="shared" si="383"/>
        <v>0</v>
      </c>
      <c r="DU438" s="121">
        <f t="shared" si="384"/>
        <v>0</v>
      </c>
      <c r="DV438" s="122">
        <f t="shared" si="385"/>
        <v>4.5</v>
      </c>
      <c r="DW438" s="157"/>
      <c r="DX438" s="157">
        <f t="shared" si="392"/>
        <v>570</v>
      </c>
      <c r="DY438" s="157">
        <f t="shared" si="350"/>
        <v>156</v>
      </c>
      <c r="DZ438" s="238" t="e">
        <f>#REF!</f>
        <v>#REF!</v>
      </c>
      <c r="EN438" s="50">
        <f t="shared" si="341"/>
        <v>0.1743841463414634</v>
      </c>
      <c r="EO438" s="50">
        <f t="shared" si="342"/>
        <v>0</v>
      </c>
      <c r="EP438" s="55">
        <f t="shared" si="343"/>
        <v>1.475609756097561</v>
      </c>
      <c r="EQ438" s="50">
        <f t="shared" si="393"/>
        <v>0</v>
      </c>
      <c r="ER438" s="50">
        <f>3.492*AR438*((CA438/2.54)^2 + (CB438/2.54)^2 + (CC438/2.54)^2 + (CD438/2.54)^2 + (CE438/2.54)^2 + (CF438/2.54)^2 + (CG438/2.54)^2 +(CH438/2.54)^2 +(CI438/2.54)^2 + (CJ438/2.54)^2 +(CK438/2.54)^2 + (CL438/2.54)^2 +(CM438/2.54)^2 + (CN438/2.54)^2 + (CO438/2.54)^2)/(BI438*3.28)</f>
        <v>0</v>
      </c>
      <c r="ES438" s="50">
        <f t="shared" si="389"/>
        <v>0</v>
      </c>
      <c r="ET438" s="50">
        <f t="shared" si="390"/>
        <v>0</v>
      </c>
      <c r="EU438" s="50">
        <f t="shared" si="391"/>
        <v>0</v>
      </c>
      <c r="EV438" s="56">
        <f t="shared" si="344"/>
        <v>1.6499939024390244</v>
      </c>
      <c r="EW438" s="56">
        <f t="shared" si="345"/>
        <v>0</v>
      </c>
      <c r="EX438" s="56">
        <f t="shared" si="348"/>
        <v>6.7725279479003335</v>
      </c>
      <c r="EY438" s="56">
        <f t="shared" si="349"/>
        <v>14.706382284191992</v>
      </c>
      <c r="EZ438" s="56">
        <f t="shared" si="346"/>
        <v>1.6499939024390244</v>
      </c>
      <c r="FA438" s="56"/>
      <c r="FB438" s="56"/>
      <c r="FC438" s="56"/>
      <c r="FD438" s="54"/>
    </row>
    <row r="439" spans="1:160" ht="18" customHeight="1">
      <c r="A439" s="66"/>
      <c r="B439">
        <v>570</v>
      </c>
      <c r="C439" s="57" t="s">
        <v>390</v>
      </c>
      <c r="D439">
        <v>111</v>
      </c>
      <c r="E439" s="171">
        <v>2009</v>
      </c>
      <c r="F439">
        <v>156</v>
      </c>
      <c r="G439" s="144"/>
      <c r="H439" s="144">
        <v>6.5156784000000014</v>
      </c>
      <c r="I439" s="144"/>
      <c r="J439" s="144"/>
      <c r="K439" s="144">
        <v>21.554988839999996</v>
      </c>
      <c r="L439" s="144">
        <v>1.0386915000000001</v>
      </c>
      <c r="M439" s="144">
        <v>12.79408746</v>
      </c>
      <c r="N439" s="144"/>
      <c r="O439" s="83"/>
      <c r="P439" s="83"/>
      <c r="Q439" s="230">
        <f t="shared" si="347"/>
        <v>41.903446199999998</v>
      </c>
      <c r="R439" s="52">
        <f t="shared" si="351"/>
        <v>0.47263095421063489</v>
      </c>
      <c r="S439" s="52">
        <f t="shared" si="352"/>
        <v>1.5486445317039341</v>
      </c>
      <c r="T439" s="52">
        <f t="shared" si="353"/>
        <v>1.4209354844151219</v>
      </c>
      <c r="U439" s="52">
        <f t="shared" si="354"/>
        <v>0.17043157835548139</v>
      </c>
      <c r="V439" s="52">
        <f t="shared" si="355"/>
        <v>1.4184873015575505</v>
      </c>
      <c r="W439" s="52">
        <f t="shared" si="356"/>
        <v>17.68074728693794</v>
      </c>
      <c r="X439" s="52">
        <f t="shared" si="357"/>
        <v>101.21442190692181</v>
      </c>
      <c r="Y439" s="52">
        <f t="shared" si="358"/>
        <v>1.0233011077165295</v>
      </c>
      <c r="Z439" s="52">
        <f t="shared" si="359"/>
        <v>1.0251439656626617</v>
      </c>
      <c r="AA439" s="52">
        <f t="shared" si="360"/>
        <v>1.0218028039660374</v>
      </c>
      <c r="AB439" s="52">
        <f t="shared" si="361"/>
        <v>1.0215714955110302</v>
      </c>
      <c r="AC439" s="52">
        <f t="shared" si="362"/>
        <v>0.56661878432328083</v>
      </c>
      <c r="AD439" s="52">
        <f t="shared" si="363"/>
        <v>0.5611827638558281</v>
      </c>
      <c r="AE439" s="52">
        <f t="shared" si="364"/>
        <v>0.50887728899968132</v>
      </c>
      <c r="AF439" s="52">
        <f t="shared" si="365"/>
        <v>0.4216881524937679</v>
      </c>
      <c r="AG439" s="52">
        <f t="shared" si="366"/>
        <v>0.36</v>
      </c>
      <c r="AH439" s="52">
        <f t="shared" si="367"/>
        <v>0.39084407624688394</v>
      </c>
      <c r="AI439" s="64" t="s">
        <v>152</v>
      </c>
      <c r="AL439" s="45">
        <f t="shared" si="368"/>
        <v>156</v>
      </c>
      <c r="AM439" s="65"/>
      <c r="AN439" s="145" t="e">
        <f>#REF!</f>
        <v>#REF!</v>
      </c>
      <c r="AO439" s="149"/>
      <c r="AP439" s="183"/>
      <c r="AQ439" s="149"/>
      <c r="AR439" s="147">
        <f t="shared" si="369"/>
        <v>1</v>
      </c>
      <c r="AS439">
        <v>0</v>
      </c>
      <c r="AT439">
        <v>3</v>
      </c>
      <c r="AU439">
        <v>3</v>
      </c>
      <c r="AV439">
        <v>0</v>
      </c>
      <c r="AW439">
        <v>1</v>
      </c>
      <c r="AX439">
        <v>1</v>
      </c>
      <c r="AY439" s="229"/>
      <c r="AZ439" s="229"/>
      <c r="BA439" s="229"/>
      <c r="BC439">
        <v>2</v>
      </c>
      <c r="BD439">
        <v>2</v>
      </c>
      <c r="BE439">
        <v>1</v>
      </c>
      <c r="BF439" s="57">
        <v>2</v>
      </c>
      <c r="BG439" s="57">
        <v>2</v>
      </c>
      <c r="BH439" s="57">
        <v>3</v>
      </c>
      <c r="BI439" s="57">
        <v>11.3</v>
      </c>
      <c r="BJ439" s="189">
        <f t="shared" si="387"/>
        <v>111</v>
      </c>
      <c r="BK439" s="173">
        <f t="shared" si="388"/>
        <v>156</v>
      </c>
      <c r="BL439" s="173">
        <v>14</v>
      </c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104"/>
      <c r="CB439" s="103"/>
      <c r="CC439" s="103"/>
      <c r="CD439" s="103"/>
      <c r="CE439" s="103"/>
      <c r="CF439" s="103"/>
      <c r="CG439" s="103"/>
      <c r="CH439" s="103"/>
      <c r="CI439" s="103"/>
      <c r="CJ439" s="103"/>
      <c r="CK439" s="103"/>
      <c r="CL439" s="103"/>
      <c r="CP439" s="93"/>
      <c r="CQ439" s="93"/>
      <c r="CV439" s="93"/>
      <c r="DA439" s="93"/>
      <c r="DF439" s="131"/>
      <c r="DG439" s="254">
        <f t="shared" si="370"/>
        <v>570</v>
      </c>
      <c r="DH439" s="254" t="str">
        <f t="shared" si="371"/>
        <v>Thin/Burn</v>
      </c>
      <c r="DI439" s="254">
        <f t="shared" si="372"/>
        <v>111</v>
      </c>
      <c r="DJ439" s="254">
        <f t="shared" si="373"/>
        <v>156</v>
      </c>
      <c r="DK439" s="121">
        <f t="shared" si="374"/>
        <v>0</v>
      </c>
      <c r="DL439" s="121">
        <f t="shared" si="375"/>
        <v>9.4526190842126976</v>
      </c>
      <c r="DM439" s="121">
        <f t="shared" si="376"/>
        <v>28.418709688302435</v>
      </c>
      <c r="DN439" s="121">
        <f t="shared" si="377"/>
        <v>0.12194377573448845</v>
      </c>
      <c r="DO439" s="121">
        <f t="shared" si="378"/>
        <v>1.007000752978358</v>
      </c>
      <c r="DP439" s="121">
        <f t="shared" si="379"/>
        <v>3.7815920890434946</v>
      </c>
      <c r="DQ439" s="121">
        <f t="shared" si="380"/>
        <v>9.2204677582116386</v>
      </c>
      <c r="DR439" s="121">
        <f t="shared" si="381"/>
        <v>0</v>
      </c>
      <c r="DS439" s="121">
        <f t="shared" si="382"/>
        <v>0</v>
      </c>
      <c r="DT439" s="121">
        <f t="shared" si="383"/>
        <v>0</v>
      </c>
      <c r="DU439" s="121">
        <f t="shared" si="384"/>
        <v>0</v>
      </c>
      <c r="DV439" s="122">
        <f t="shared" si="385"/>
        <v>2</v>
      </c>
      <c r="DW439" s="157"/>
      <c r="DX439" s="157">
        <f t="shared" si="392"/>
        <v>570</v>
      </c>
      <c r="DY439" s="157">
        <f t="shared" si="350"/>
        <v>234</v>
      </c>
      <c r="DZ439" s="238" t="e">
        <f>#REF!</f>
        <v>#REF!</v>
      </c>
      <c r="EN439" s="50">
        <f t="shared" si="341"/>
        <v>2.9064024390243904E-2</v>
      </c>
      <c r="EO439" s="50">
        <f t="shared" si="342"/>
        <v>0.55640243902439024</v>
      </c>
      <c r="EP439" s="55">
        <f t="shared" si="343"/>
        <v>1.475609756097561</v>
      </c>
      <c r="EQ439" s="50">
        <f t="shared" si="393"/>
        <v>3.8163598882777303</v>
      </c>
      <c r="ER439" s="50">
        <f>3.492*AR439*((CA439/2.54)^2 + (CB439/2.54)^2 + (CC439/2.54)^2 + (CD439/2.54)^2 + (CE439/2.54)^2 + (CF439/2.54)^2 + (CG439/2.54)^2 +(CH439/2.54)^2 +(CI439/2.54)^2 + (CJ439/2.54)^2 +(CK439/2.54)^2 + (CL439/2.54)^2 +(CM439/2.54)^2 + (CN439/2.54)^2 + (CO439/2.54)^2)/(BI439*3.28)</f>
        <v>0</v>
      </c>
      <c r="ES439" s="50">
        <f t="shared" si="389"/>
        <v>0</v>
      </c>
      <c r="ET439" s="50">
        <f t="shared" si="390"/>
        <v>0</v>
      </c>
      <c r="EU439" s="50">
        <f t="shared" si="391"/>
        <v>0</v>
      </c>
      <c r="EV439" s="56">
        <f t="shared" si="344"/>
        <v>2.061076219512195</v>
      </c>
      <c r="EW439" s="56">
        <f t="shared" si="345"/>
        <v>3.8163598882777303</v>
      </c>
      <c r="EX439" s="56">
        <f t="shared" si="348"/>
        <v>0</v>
      </c>
      <c r="EY439" s="56">
        <f t="shared" si="349"/>
        <v>4.2536785878957142</v>
      </c>
      <c r="EZ439" s="56">
        <f t="shared" si="346"/>
        <v>5.8774361077899258</v>
      </c>
      <c r="FA439" s="56"/>
      <c r="FB439" s="56"/>
      <c r="FC439" s="56"/>
      <c r="FD439" s="54"/>
    </row>
    <row r="440" spans="1:160" ht="18" customHeight="1">
      <c r="A440" s="66"/>
      <c r="B440">
        <v>570</v>
      </c>
      <c r="C440" s="57" t="s">
        <v>390</v>
      </c>
      <c r="D440">
        <v>111</v>
      </c>
      <c r="E440" s="171">
        <v>2009</v>
      </c>
      <c r="F440">
        <v>234</v>
      </c>
      <c r="G440" s="144"/>
      <c r="H440" s="144">
        <v>6.5156784000000014</v>
      </c>
      <c r="I440" s="144"/>
      <c r="J440" s="144"/>
      <c r="K440" s="144">
        <v>21.554988839999996</v>
      </c>
      <c r="L440" s="144">
        <v>1.0386915000000001</v>
      </c>
      <c r="M440" s="144">
        <v>12.79408746</v>
      </c>
      <c r="N440" s="144"/>
      <c r="O440" s="83"/>
      <c r="P440" s="83"/>
      <c r="Q440" s="230">
        <f t="shared" si="347"/>
        <v>41.903446199999998</v>
      </c>
      <c r="R440" s="52">
        <f t="shared" si="351"/>
        <v>0.47263095421063489</v>
      </c>
      <c r="S440" s="52">
        <f t="shared" si="352"/>
        <v>1.5486445317039341</v>
      </c>
      <c r="T440" s="52">
        <f t="shared" si="353"/>
        <v>1.4209354844151219</v>
      </c>
      <c r="U440" s="52">
        <f t="shared" si="354"/>
        <v>0.17043157835548139</v>
      </c>
      <c r="V440" s="52">
        <f t="shared" si="355"/>
        <v>1.4184873015575505</v>
      </c>
      <c r="W440" s="52">
        <f t="shared" si="356"/>
        <v>17.68074728693794</v>
      </c>
      <c r="X440" s="52">
        <f t="shared" si="357"/>
        <v>101.21442190692181</v>
      </c>
      <c r="Y440" s="52">
        <f t="shared" si="358"/>
        <v>1.0233011077165295</v>
      </c>
      <c r="Z440" s="52">
        <f t="shared" si="359"/>
        <v>1.0251439656626617</v>
      </c>
      <c r="AA440" s="52">
        <f t="shared" si="360"/>
        <v>1.0218028039660374</v>
      </c>
      <c r="AB440" s="52">
        <f t="shared" si="361"/>
        <v>1.0215714955110302</v>
      </c>
      <c r="AC440" s="52">
        <f t="shared" si="362"/>
        <v>0.56661878432328083</v>
      </c>
      <c r="AD440" s="52">
        <f t="shared" si="363"/>
        <v>0.5611827638558281</v>
      </c>
      <c r="AE440" s="52">
        <f t="shared" si="364"/>
        <v>0.50887728899968132</v>
      </c>
      <c r="AF440" s="52">
        <f t="shared" si="365"/>
        <v>0.4216881524937679</v>
      </c>
      <c r="AG440" s="52">
        <f t="shared" si="366"/>
        <v>0.36</v>
      </c>
      <c r="AH440" s="52">
        <f t="shared" si="367"/>
        <v>0.39084407624688394</v>
      </c>
      <c r="AI440" s="64" t="s">
        <v>152</v>
      </c>
      <c r="AL440" s="45">
        <f t="shared" si="368"/>
        <v>234</v>
      </c>
      <c r="AM440" s="65"/>
      <c r="AN440" s="145" t="e">
        <f>#REF!</f>
        <v>#REF!</v>
      </c>
      <c r="AO440" s="149"/>
      <c r="AP440" s="183"/>
      <c r="AQ440" s="149"/>
      <c r="AR440" s="147">
        <f t="shared" si="369"/>
        <v>1</v>
      </c>
      <c r="AS440">
        <v>3</v>
      </c>
      <c r="AT440">
        <v>12</v>
      </c>
      <c r="AU440">
        <v>49</v>
      </c>
      <c r="AV440">
        <v>2</v>
      </c>
      <c r="AW440">
        <v>2</v>
      </c>
      <c r="AX440">
        <v>4</v>
      </c>
      <c r="AY440" s="229"/>
      <c r="AZ440" s="229"/>
      <c r="BA440" s="229"/>
      <c r="BC440">
        <v>3</v>
      </c>
      <c r="BD440">
        <v>9</v>
      </c>
      <c r="BE440">
        <v>1</v>
      </c>
      <c r="BF440" s="57">
        <v>2</v>
      </c>
      <c r="BG440" s="57">
        <v>2</v>
      </c>
      <c r="BH440" s="57">
        <v>3</v>
      </c>
      <c r="BI440" s="57">
        <v>11.3</v>
      </c>
      <c r="BJ440" s="189">
        <f t="shared" si="387"/>
        <v>111</v>
      </c>
      <c r="BK440" s="173">
        <f t="shared" si="388"/>
        <v>234</v>
      </c>
      <c r="BL440" s="173">
        <v>13</v>
      </c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104"/>
      <c r="CB440" s="103"/>
      <c r="CC440" s="103"/>
      <c r="CD440" s="103"/>
      <c r="CE440" s="103"/>
      <c r="CF440" s="103"/>
      <c r="CG440" s="103"/>
      <c r="CH440" s="103"/>
      <c r="CI440" s="103"/>
      <c r="CJ440" s="103"/>
      <c r="CK440" s="103"/>
      <c r="CL440" s="103"/>
      <c r="CP440" s="93"/>
      <c r="CQ440" s="93"/>
      <c r="CV440" s="93"/>
      <c r="DA440" s="93"/>
      <c r="DF440" s="131"/>
      <c r="DG440" s="254">
        <f t="shared" si="370"/>
        <v>570</v>
      </c>
      <c r="DH440" s="254" t="str">
        <f t="shared" si="371"/>
        <v>Thin/Burn</v>
      </c>
      <c r="DI440" s="254">
        <f t="shared" si="372"/>
        <v>111</v>
      </c>
      <c r="DJ440" s="254">
        <f t="shared" si="373"/>
        <v>234</v>
      </c>
      <c r="DK440" s="121">
        <f t="shared" si="374"/>
        <v>38.716113292598358</v>
      </c>
      <c r="DL440" s="121">
        <f t="shared" si="375"/>
        <v>33.084166794744448</v>
      </c>
      <c r="DM440" s="121">
        <f t="shared" si="376"/>
        <v>134.9888710194366</v>
      </c>
      <c r="DN440" s="121">
        <f t="shared" si="377"/>
        <v>0.18291566360173267</v>
      </c>
      <c r="DO440" s="121">
        <f t="shared" si="378"/>
        <v>4.5315033884026112</v>
      </c>
      <c r="DP440" s="121">
        <f t="shared" si="379"/>
        <v>3.7815920890434946</v>
      </c>
      <c r="DQ440" s="121">
        <f t="shared" si="380"/>
        <v>7.950301281315137</v>
      </c>
      <c r="DR440" s="121">
        <f t="shared" si="381"/>
        <v>0</v>
      </c>
      <c r="DS440" s="121">
        <f t="shared" si="382"/>
        <v>0</v>
      </c>
      <c r="DT440" s="121">
        <f t="shared" si="383"/>
        <v>0</v>
      </c>
      <c r="DU440" s="121">
        <f t="shared" si="384"/>
        <v>0</v>
      </c>
      <c r="DV440" s="122">
        <f t="shared" si="385"/>
        <v>26.5</v>
      </c>
      <c r="DW440" s="157"/>
      <c r="DX440" s="157">
        <f t="shared" si="392"/>
        <v>570</v>
      </c>
      <c r="DY440" s="157">
        <f t="shared" si="350"/>
        <v>47</v>
      </c>
      <c r="DZ440" s="238" t="e">
        <f>#REF!</f>
        <v>#REF!</v>
      </c>
      <c r="EN440" s="50"/>
      <c r="EO440" s="50"/>
      <c r="EP440" s="55"/>
      <c r="EQ440" s="50">
        <f t="shared" si="393"/>
        <v>3.2906368424435528</v>
      </c>
      <c r="ER440" s="50"/>
      <c r="ES440" s="50">
        <f t="shared" si="389"/>
        <v>0</v>
      </c>
      <c r="ET440" s="50">
        <f t="shared" si="390"/>
        <v>0</v>
      </c>
      <c r="EU440" s="50">
        <f t="shared" si="391"/>
        <v>0</v>
      </c>
      <c r="EV440" s="56"/>
      <c r="EW440" s="56"/>
      <c r="EX440" s="56">
        <f t="shared" si="348"/>
        <v>17.422250981669261</v>
      </c>
      <c r="EY440" s="56">
        <f t="shared" si="349"/>
        <v>14.887875057635002</v>
      </c>
      <c r="EZ440" s="56"/>
      <c r="FA440" s="56"/>
      <c r="FB440" s="56"/>
      <c r="FC440" s="56"/>
      <c r="FD440" s="54"/>
    </row>
    <row r="441" spans="1:160" ht="18" customHeight="1">
      <c r="A441" s="66"/>
      <c r="B441">
        <v>570</v>
      </c>
      <c r="C441" s="57" t="s">
        <v>390</v>
      </c>
      <c r="D441">
        <v>112</v>
      </c>
      <c r="E441" s="171">
        <v>2009</v>
      </c>
      <c r="F441">
        <v>47</v>
      </c>
      <c r="G441" s="144"/>
      <c r="H441" s="144">
        <v>26.238996629999999</v>
      </c>
      <c r="I441" s="144"/>
      <c r="J441" s="144"/>
      <c r="K441" s="144">
        <v>8.3469170399999992</v>
      </c>
      <c r="L441" s="144"/>
      <c r="M441" s="144">
        <v>6.2236863149999992</v>
      </c>
      <c r="N441" s="144"/>
      <c r="O441" s="83"/>
      <c r="P441" s="83"/>
      <c r="Q441" s="230">
        <f t="shared" si="347"/>
        <v>40.809599984999998</v>
      </c>
      <c r="R441" s="52">
        <f t="shared" si="351"/>
        <v>0.93222935165373932</v>
      </c>
      <c r="S441" s="52">
        <f t="shared" si="352"/>
        <v>1.6306003519034495</v>
      </c>
      <c r="T441" s="52">
        <f t="shared" si="353"/>
        <v>1.5697459838309169</v>
      </c>
      <c r="U441" s="52">
        <f t="shared" si="354"/>
        <v>0.12320980787726779</v>
      </c>
      <c r="V441" s="52">
        <f t="shared" si="355"/>
        <v>1.3051212200089395</v>
      </c>
      <c r="W441" s="52">
        <f t="shared" si="356"/>
        <v>19.402528446009956</v>
      </c>
      <c r="X441" s="52">
        <f t="shared" si="357"/>
        <v>86.284659747278084</v>
      </c>
      <c r="Y441" s="52">
        <f t="shared" si="358"/>
        <v>1.0215250544767134</v>
      </c>
      <c r="Z441" s="52">
        <f t="shared" si="359"/>
        <v>1.0220453317462235</v>
      </c>
      <c r="AA441" s="52">
        <f t="shared" si="360"/>
        <v>1.0264296137770634</v>
      </c>
      <c r="AB441" s="52">
        <f t="shared" si="361"/>
        <v>1.04367312336203</v>
      </c>
      <c r="AC441" s="52">
        <f t="shared" si="362"/>
        <v>0.58029361853839301</v>
      </c>
      <c r="AD441" s="52">
        <f t="shared" si="363"/>
        <v>0.54866582692258647</v>
      </c>
      <c r="AE441" s="52">
        <f t="shared" si="364"/>
        <v>0.53263256882300958</v>
      </c>
      <c r="AF441" s="52">
        <f t="shared" si="365"/>
        <v>0.41710499511405585</v>
      </c>
      <c r="AG441" s="52">
        <f t="shared" si="366"/>
        <v>0.36</v>
      </c>
      <c r="AH441" s="52">
        <f t="shared" si="367"/>
        <v>0.38855249755702792</v>
      </c>
      <c r="AI441" s="64" t="s">
        <v>152</v>
      </c>
      <c r="AL441" s="45">
        <f t="shared" si="368"/>
        <v>47</v>
      </c>
      <c r="AM441" s="65"/>
      <c r="AN441" s="145" t="e">
        <f>#REF!</f>
        <v>#REF!</v>
      </c>
      <c r="AO441" s="149"/>
      <c r="AP441" s="183"/>
      <c r="AQ441" s="149"/>
      <c r="AR441" s="147">
        <f t="shared" si="369"/>
        <v>1</v>
      </c>
      <c r="AS441">
        <v>0</v>
      </c>
      <c r="AT441">
        <v>2</v>
      </c>
      <c r="AU441">
        <v>2</v>
      </c>
      <c r="AV441">
        <v>0</v>
      </c>
      <c r="AW441">
        <v>0</v>
      </c>
      <c r="AX441">
        <v>0</v>
      </c>
      <c r="AY441" s="229"/>
      <c r="AZ441" s="229"/>
      <c r="BA441" s="229"/>
      <c r="BC441">
        <v>4</v>
      </c>
      <c r="BD441">
        <v>0</v>
      </c>
      <c r="BE441">
        <v>2</v>
      </c>
      <c r="BF441" s="57">
        <v>2</v>
      </c>
      <c r="BG441" s="57">
        <v>2</v>
      </c>
      <c r="BH441" s="57">
        <v>3</v>
      </c>
      <c r="BI441" s="57">
        <v>11.3</v>
      </c>
      <c r="BJ441" s="189">
        <f t="shared" si="387"/>
        <v>112</v>
      </c>
      <c r="BK441" s="173">
        <f t="shared" si="388"/>
        <v>47</v>
      </c>
      <c r="BL441" s="173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104"/>
      <c r="CB441" s="103"/>
      <c r="CC441" s="103"/>
      <c r="CD441" s="103"/>
      <c r="CE441" s="103"/>
      <c r="CF441" s="103"/>
      <c r="CG441" s="103"/>
      <c r="CH441" s="103"/>
      <c r="CI441" s="103"/>
      <c r="CJ441" s="103"/>
      <c r="CK441" s="103"/>
      <c r="CL441" s="103"/>
      <c r="CP441" s="93"/>
      <c r="CQ441" s="93"/>
      <c r="CV441" s="93"/>
      <c r="DA441" s="93"/>
      <c r="DF441" s="131"/>
      <c r="DG441" s="254">
        <f t="shared" si="370"/>
        <v>570</v>
      </c>
      <c r="DH441" s="254" t="str">
        <f t="shared" si="371"/>
        <v>Thin/Burn</v>
      </c>
      <c r="DI441" s="254">
        <f t="shared" si="372"/>
        <v>112</v>
      </c>
      <c r="DJ441" s="254">
        <f t="shared" si="373"/>
        <v>47</v>
      </c>
      <c r="DK441" s="121">
        <f t="shared" si="374"/>
        <v>0</v>
      </c>
      <c r="DL441" s="121">
        <f t="shared" si="375"/>
        <v>9.3222935165373926</v>
      </c>
      <c r="DM441" s="121">
        <f t="shared" si="376"/>
        <v>15.697459838309168</v>
      </c>
      <c r="DN441" s="121">
        <f t="shared" si="377"/>
        <v>0.18025497220031722</v>
      </c>
      <c r="DO441" s="121">
        <f t="shared" si="378"/>
        <v>0</v>
      </c>
      <c r="DP441" s="121">
        <f t="shared" si="379"/>
        <v>8.7264804812507037</v>
      </c>
      <c r="DQ441" s="121">
        <f t="shared" si="380"/>
        <v>0</v>
      </c>
      <c r="DR441" s="121">
        <f t="shared" si="381"/>
        <v>0</v>
      </c>
      <c r="DS441" s="121">
        <f t="shared" si="382"/>
        <v>0</v>
      </c>
      <c r="DT441" s="121">
        <f t="shared" si="383"/>
        <v>0</v>
      </c>
      <c r="DU441" s="121">
        <f t="shared" si="384"/>
        <v>0</v>
      </c>
      <c r="DV441" s="122">
        <f t="shared" si="385"/>
        <v>1</v>
      </c>
      <c r="DW441" s="157"/>
      <c r="DX441" s="157">
        <f t="shared" si="392"/>
        <v>570</v>
      </c>
      <c r="DY441" s="157">
        <f t="shared" si="350"/>
        <v>160</v>
      </c>
      <c r="DZ441" s="238" t="e">
        <f>#REF!</f>
        <v>#REF!</v>
      </c>
      <c r="EN441" s="50">
        <f t="shared" si="341"/>
        <v>5.8128048780487808E-2</v>
      </c>
      <c r="EO441" s="50">
        <f t="shared" si="342"/>
        <v>0</v>
      </c>
      <c r="EP441" s="55">
        <f t="shared" si="343"/>
        <v>2.9512195121951219</v>
      </c>
      <c r="EQ441" s="50">
        <f t="shared" si="393"/>
        <v>0</v>
      </c>
      <c r="ER441" s="50">
        <f>3.492*AR441*((CA441/2.54)^2 + (CB441/2.54)^2 + (CC441/2.54)^2 + (CD441/2.54)^2 + (CE441/2.54)^2 + (CF441/2.54)^2 + (CG441/2.54)^2 +(CH441/2.54)^2 +(CI441/2.54)^2 + (CJ441/2.54)^2 +(CK441/2.54)^2 + (CL441/2.54)^2 +(CM441/2.54)^2 + (CN441/2.54)^2 + (CO441/2.54)^2)/(BI441*3.28)</f>
        <v>0</v>
      </c>
      <c r="ES441" s="50">
        <f t="shared" si="389"/>
        <v>0</v>
      </c>
      <c r="ET441" s="50">
        <f t="shared" si="390"/>
        <v>0</v>
      </c>
      <c r="EU441" s="50">
        <f t="shared" si="391"/>
        <v>0</v>
      </c>
      <c r="EV441" s="56">
        <f t="shared" si="344"/>
        <v>3.0093475609756095</v>
      </c>
      <c r="EW441" s="56">
        <f t="shared" si="345"/>
        <v>0</v>
      </c>
      <c r="EX441" s="56">
        <f t="shared" si="348"/>
        <v>0</v>
      </c>
      <c r="EY441" s="56">
        <f t="shared" si="349"/>
        <v>4.195032082441827</v>
      </c>
      <c r="EZ441" s="56">
        <f t="shared" si="346"/>
        <v>3.0093475609756095</v>
      </c>
      <c r="FA441" s="56"/>
      <c r="FB441" s="56"/>
      <c r="FC441" s="56"/>
      <c r="FD441" s="54"/>
    </row>
    <row r="442" spans="1:160" ht="18" customHeight="1">
      <c r="A442" s="66"/>
      <c r="B442">
        <v>570</v>
      </c>
      <c r="C442" s="57" t="s">
        <v>390</v>
      </c>
      <c r="D442">
        <v>112</v>
      </c>
      <c r="E442" s="171">
        <v>2009</v>
      </c>
      <c r="F442">
        <v>160</v>
      </c>
      <c r="G442" s="144"/>
      <c r="H442" s="144">
        <v>26.238996629999999</v>
      </c>
      <c r="I442" s="144"/>
      <c r="J442" s="144"/>
      <c r="K442" s="144">
        <v>8.3469170399999992</v>
      </c>
      <c r="L442" s="144"/>
      <c r="M442" s="144">
        <v>6.2236863149999992</v>
      </c>
      <c r="N442" s="144"/>
      <c r="O442" s="83"/>
      <c r="P442" s="83"/>
      <c r="Q442" s="230">
        <f t="shared" si="347"/>
        <v>40.809599984999998</v>
      </c>
      <c r="R442" s="52">
        <f t="shared" si="351"/>
        <v>0.93222935165373932</v>
      </c>
      <c r="S442" s="52">
        <f t="shared" si="352"/>
        <v>1.6306003519034495</v>
      </c>
      <c r="T442" s="52">
        <f t="shared" si="353"/>
        <v>1.5697459838309169</v>
      </c>
      <c r="U442" s="52">
        <f t="shared" si="354"/>
        <v>0.12320980787726779</v>
      </c>
      <c r="V442" s="52">
        <f t="shared" si="355"/>
        <v>1.3051212200089395</v>
      </c>
      <c r="W442" s="52">
        <f t="shared" si="356"/>
        <v>19.402528446009956</v>
      </c>
      <c r="X442" s="52">
        <f t="shared" si="357"/>
        <v>86.284659747278084</v>
      </c>
      <c r="Y442" s="52">
        <f t="shared" si="358"/>
        <v>1.0215250544767134</v>
      </c>
      <c r="Z442" s="52">
        <f t="shared" si="359"/>
        <v>1.0220453317462235</v>
      </c>
      <c r="AA442" s="52">
        <f t="shared" si="360"/>
        <v>1.0264296137770634</v>
      </c>
      <c r="AB442" s="52">
        <f t="shared" si="361"/>
        <v>1.04367312336203</v>
      </c>
      <c r="AC442" s="52">
        <f t="shared" si="362"/>
        <v>0.58029361853839301</v>
      </c>
      <c r="AD442" s="52">
        <f t="shared" si="363"/>
        <v>0.54866582692258647</v>
      </c>
      <c r="AE442" s="52">
        <f t="shared" si="364"/>
        <v>0.53263256882300958</v>
      </c>
      <c r="AF442" s="52">
        <f t="shared" si="365"/>
        <v>0.41710499511405585</v>
      </c>
      <c r="AG442" s="52">
        <f t="shared" si="366"/>
        <v>0.36</v>
      </c>
      <c r="AH442" s="52">
        <f t="shared" si="367"/>
        <v>0.38855249755702792</v>
      </c>
      <c r="AI442" s="64" t="s">
        <v>152</v>
      </c>
      <c r="AL442" s="45">
        <f t="shared" si="368"/>
        <v>160</v>
      </c>
      <c r="AM442" s="65"/>
      <c r="AN442" s="145" t="e">
        <f>#REF!</f>
        <v>#REF!</v>
      </c>
      <c r="AO442" s="149"/>
      <c r="AP442" s="183"/>
      <c r="AQ442" s="149"/>
      <c r="AR442" s="147">
        <f t="shared" si="369"/>
        <v>1</v>
      </c>
      <c r="AS442">
        <v>1</v>
      </c>
      <c r="AT442">
        <v>0</v>
      </c>
      <c r="AU442">
        <v>0</v>
      </c>
      <c r="AV442">
        <v>0</v>
      </c>
      <c r="AW442">
        <v>10</v>
      </c>
      <c r="AX442">
        <v>10</v>
      </c>
      <c r="AY442" s="229"/>
      <c r="AZ442" s="229"/>
      <c r="BA442" s="229"/>
      <c r="BC442">
        <v>4</v>
      </c>
      <c r="BD442">
        <v>2</v>
      </c>
      <c r="BE442">
        <v>0</v>
      </c>
      <c r="BF442" s="57">
        <v>2</v>
      </c>
      <c r="BG442" s="57">
        <v>2</v>
      </c>
      <c r="BH442" s="57">
        <v>3</v>
      </c>
      <c r="BI442" s="57">
        <v>11.3</v>
      </c>
      <c r="BJ442" s="189">
        <f t="shared" si="387"/>
        <v>112</v>
      </c>
      <c r="BK442" s="173">
        <f t="shared" si="388"/>
        <v>160</v>
      </c>
      <c r="BL442" s="173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104"/>
      <c r="CB442" s="103"/>
      <c r="CC442" s="103"/>
      <c r="CD442" s="103"/>
      <c r="CE442" s="103"/>
      <c r="CF442" s="103"/>
      <c r="CG442" s="103"/>
      <c r="CH442" s="103"/>
      <c r="CI442" s="103"/>
      <c r="CJ442" s="103"/>
      <c r="CK442" s="103"/>
      <c r="CL442" s="103"/>
      <c r="CP442" s="93"/>
      <c r="CQ442" s="93"/>
      <c r="CV442" s="93"/>
      <c r="DA442" s="93"/>
      <c r="DF442" s="131"/>
      <c r="DG442" s="254">
        <f t="shared" si="370"/>
        <v>570</v>
      </c>
      <c r="DH442" s="254" t="str">
        <f t="shared" si="371"/>
        <v>Thin/Burn</v>
      </c>
      <c r="DI442" s="254">
        <f t="shared" si="372"/>
        <v>112</v>
      </c>
      <c r="DJ442" s="254">
        <f t="shared" si="373"/>
        <v>160</v>
      </c>
      <c r="DK442" s="121">
        <f t="shared" si="374"/>
        <v>8.153001759517247</v>
      </c>
      <c r="DL442" s="121">
        <f t="shared" si="375"/>
        <v>46.611467582686963</v>
      </c>
      <c r="DM442" s="121">
        <f t="shared" si="376"/>
        <v>86.336029110700423</v>
      </c>
      <c r="DN442" s="121">
        <f t="shared" si="377"/>
        <v>0.18025497220031722</v>
      </c>
      <c r="DO442" s="121">
        <f t="shared" si="378"/>
        <v>0.9031171322826882</v>
      </c>
      <c r="DP442" s="121">
        <f t="shared" si="379"/>
        <v>0</v>
      </c>
      <c r="DQ442" s="121">
        <f t="shared" si="380"/>
        <v>0</v>
      </c>
      <c r="DR442" s="121">
        <f t="shared" si="381"/>
        <v>0</v>
      </c>
      <c r="DS442" s="121">
        <f t="shared" si="382"/>
        <v>0</v>
      </c>
      <c r="DT442" s="121">
        <f t="shared" si="383"/>
        <v>0</v>
      </c>
      <c r="DU442" s="121">
        <f t="shared" si="384"/>
        <v>0</v>
      </c>
      <c r="DV442" s="122">
        <f t="shared" si="385"/>
        <v>5</v>
      </c>
      <c r="DW442" s="157"/>
      <c r="DX442" s="157">
        <f t="shared" si="392"/>
        <v>570</v>
      </c>
      <c r="DY442" s="157">
        <f t="shared" si="350"/>
        <v>9</v>
      </c>
      <c r="DZ442" s="238" t="e">
        <f>#REF!</f>
        <v>#REF!</v>
      </c>
      <c r="EN442" s="50">
        <f t="shared" si="341"/>
        <v>5.8128048780487808E-2</v>
      </c>
      <c r="EO442" s="50">
        <f t="shared" si="342"/>
        <v>0.55640243902439024</v>
      </c>
      <c r="EP442" s="55">
        <f t="shared" si="343"/>
        <v>0</v>
      </c>
      <c r="EQ442" s="50">
        <f t="shared" si="393"/>
        <v>0</v>
      </c>
      <c r="ER442" s="50">
        <f>3.492*AR442*((CA442/2.54)^2 + (CB442/2.54)^2 + (CC442/2.54)^2 + (CD442/2.54)^2 + (CE442/2.54)^2 + (CF442/2.54)^2 + (CG442/2.54)^2 +(CH442/2.54)^2 +(CI442/2.54)^2 + (CJ442/2.54)^2 +(CK442/2.54)^2 + (CL442/2.54)^2 +(CM442/2.54)^2 + (CN442/2.54)^2 + (CO442/2.54)^2)/(BI442*3.28)</f>
        <v>0</v>
      </c>
      <c r="ES442" s="50">
        <f t="shared" si="389"/>
        <v>0</v>
      </c>
      <c r="ET442" s="50">
        <f t="shared" si="390"/>
        <v>0</v>
      </c>
      <c r="EU442" s="50">
        <f t="shared" si="391"/>
        <v>0</v>
      </c>
      <c r="EV442" s="56">
        <f t="shared" si="344"/>
        <v>0.61453048780487807</v>
      </c>
      <c r="EW442" s="56">
        <f t="shared" si="345"/>
        <v>0</v>
      </c>
      <c r="EX442" s="56">
        <f t="shared" si="348"/>
        <v>3.6688507917827611</v>
      </c>
      <c r="EY442" s="56">
        <f t="shared" si="349"/>
        <v>20.975160412209135</v>
      </c>
      <c r="EZ442" s="56">
        <f t="shared" si="346"/>
        <v>0.61453048780487807</v>
      </c>
      <c r="FA442" s="56"/>
      <c r="FB442" s="56"/>
      <c r="FC442" s="56"/>
      <c r="FD442" s="54"/>
    </row>
    <row r="443" spans="1:160" ht="18" customHeight="1">
      <c r="A443" s="66"/>
      <c r="B443">
        <v>570</v>
      </c>
      <c r="C443" s="57" t="s">
        <v>390</v>
      </c>
      <c r="D443">
        <v>113</v>
      </c>
      <c r="E443" s="171">
        <v>2009</v>
      </c>
      <c r="F443">
        <v>9</v>
      </c>
      <c r="G443" s="144">
        <v>15.495568935000001</v>
      </c>
      <c r="H443" s="144">
        <v>11.689029660000001</v>
      </c>
      <c r="I443" s="144"/>
      <c r="J443" s="144"/>
      <c r="K443" s="144">
        <v>32.185966890000003</v>
      </c>
      <c r="L443" s="144"/>
      <c r="M443" s="144"/>
      <c r="N443" s="144"/>
      <c r="O443" s="83"/>
      <c r="P443" s="83"/>
      <c r="Q443" s="230">
        <f t="shared" si="347"/>
        <v>59.370565485000007</v>
      </c>
      <c r="R443" s="52">
        <f t="shared" si="351"/>
        <v>0.6748946344409239</v>
      </c>
      <c r="S443" s="52">
        <f t="shared" si="352"/>
        <v>1.4860246518268445</v>
      </c>
      <c r="T443" s="52">
        <f t="shared" si="353"/>
        <v>1.4063345399080798</v>
      </c>
      <c r="U443" s="52">
        <f t="shared" si="354"/>
        <v>0.16328681543970308</v>
      </c>
      <c r="V443" s="52">
        <f t="shared" si="355"/>
        <v>1.432389352024714</v>
      </c>
      <c r="W443" s="52">
        <f t="shared" si="356"/>
        <v>17.605761608831003</v>
      </c>
      <c r="X443" s="52">
        <f t="shared" si="357"/>
        <v>112.24935832161208</v>
      </c>
      <c r="Y443" s="52">
        <f t="shared" si="358"/>
        <v>1.0226099749612314</v>
      </c>
      <c r="Z443" s="52">
        <f t="shared" si="359"/>
        <v>1.0254211993143525</v>
      </c>
      <c r="AA443" s="52">
        <f t="shared" si="360"/>
        <v>1.0219688257244162</v>
      </c>
      <c r="AB443" s="52">
        <f t="shared" si="361"/>
        <v>1.0198441286220805</v>
      </c>
      <c r="AC443" s="52">
        <f t="shared" si="362"/>
        <v>0.55265535297520163</v>
      </c>
      <c r="AD443" s="52">
        <f t="shared" si="363"/>
        <v>0.55084239862870499</v>
      </c>
      <c r="AE443" s="52">
        <f t="shared" si="364"/>
        <v>0.51727155472199549</v>
      </c>
      <c r="AF443" s="52">
        <f t="shared" si="365"/>
        <v>0.38108902603456485</v>
      </c>
      <c r="AG443" s="52">
        <f t="shared" si="366"/>
        <v>0.36</v>
      </c>
      <c r="AH443" s="52">
        <f t="shared" si="367"/>
        <v>0.37054451301728242</v>
      </c>
      <c r="AI443" s="64" t="s">
        <v>152</v>
      </c>
      <c r="AL443" s="45">
        <f t="shared" si="368"/>
        <v>9</v>
      </c>
      <c r="AM443" s="65"/>
      <c r="AN443" s="145" t="e">
        <f>#REF!</f>
        <v>#REF!</v>
      </c>
      <c r="AO443" s="149"/>
      <c r="AP443" s="183"/>
      <c r="AQ443" s="149"/>
      <c r="AR443" s="147">
        <f t="shared" si="369"/>
        <v>1</v>
      </c>
      <c r="AS443">
        <v>3</v>
      </c>
      <c r="AT443">
        <v>3</v>
      </c>
      <c r="AU443">
        <v>3</v>
      </c>
      <c r="AV443">
        <v>2</v>
      </c>
      <c r="AW443">
        <v>4</v>
      </c>
      <c r="AX443">
        <v>4</v>
      </c>
      <c r="AY443" s="229"/>
      <c r="AZ443" s="229"/>
      <c r="BA443" s="229"/>
      <c r="BC443">
        <v>6</v>
      </c>
      <c r="BD443">
        <v>4</v>
      </c>
      <c r="BE443">
        <v>1</v>
      </c>
      <c r="BF443" s="57">
        <v>2</v>
      </c>
      <c r="BG443" s="57">
        <v>2</v>
      </c>
      <c r="BH443" s="57">
        <v>3</v>
      </c>
      <c r="BI443" s="57">
        <v>11.3</v>
      </c>
      <c r="BJ443" s="189">
        <f t="shared" si="387"/>
        <v>113</v>
      </c>
      <c r="BK443" s="173">
        <f t="shared" si="388"/>
        <v>9</v>
      </c>
      <c r="BL443" s="173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104"/>
      <c r="CB443" s="103"/>
      <c r="CC443" s="103"/>
      <c r="CD443" s="103"/>
      <c r="CE443" s="103"/>
      <c r="CF443" s="103"/>
      <c r="CG443" s="103"/>
      <c r="CH443" s="103"/>
      <c r="CI443" s="103"/>
      <c r="CJ443" s="103"/>
      <c r="CK443" s="103"/>
      <c r="CL443" s="103"/>
      <c r="CP443" s="93"/>
      <c r="CQ443" s="93"/>
      <c r="CV443" s="93"/>
      <c r="DA443" s="93"/>
      <c r="DF443" s="131"/>
      <c r="DG443" s="254">
        <f t="shared" si="370"/>
        <v>570</v>
      </c>
      <c r="DH443" s="254" t="str">
        <f t="shared" si="371"/>
        <v>Thin/Burn</v>
      </c>
      <c r="DI443" s="254">
        <f t="shared" si="372"/>
        <v>113</v>
      </c>
      <c r="DJ443" s="254">
        <f t="shared" si="373"/>
        <v>9</v>
      </c>
      <c r="DK443" s="121">
        <f t="shared" si="374"/>
        <v>37.150616295671114</v>
      </c>
      <c r="DL443" s="121">
        <f t="shared" si="375"/>
        <v>23.621312205432336</v>
      </c>
      <c r="DM443" s="121">
        <f t="shared" si="376"/>
        <v>84.380072394484785</v>
      </c>
      <c r="DN443" s="121">
        <f t="shared" si="377"/>
        <v>0.34162680488195996</v>
      </c>
      <c r="DO443" s="121">
        <f t="shared" si="378"/>
        <v>1.9968060862712176</v>
      </c>
      <c r="DP443" s="121">
        <f t="shared" si="379"/>
        <v>3.828291216565058</v>
      </c>
      <c r="DQ443" s="121">
        <f t="shared" si="380"/>
        <v>0</v>
      </c>
      <c r="DR443" s="121">
        <f t="shared" si="381"/>
        <v>0</v>
      </c>
      <c r="DS443" s="121">
        <f t="shared" si="382"/>
        <v>0</v>
      </c>
      <c r="DT443" s="121">
        <f t="shared" si="383"/>
        <v>0</v>
      </c>
      <c r="DU443" s="121">
        <f t="shared" si="384"/>
        <v>0</v>
      </c>
      <c r="DV443" s="122">
        <f t="shared" si="385"/>
        <v>3.5</v>
      </c>
      <c r="DW443" s="157"/>
      <c r="DX443" s="157">
        <f t="shared" si="392"/>
        <v>570</v>
      </c>
      <c r="DY443" s="157">
        <f t="shared" si="350"/>
        <v>241</v>
      </c>
      <c r="DZ443" s="238" t="e">
        <f>#REF!</f>
        <v>#REF!</v>
      </c>
      <c r="EN443" s="50">
        <f t="shared" si="341"/>
        <v>8.7192073170731701E-2</v>
      </c>
      <c r="EO443" s="50">
        <f t="shared" si="342"/>
        <v>1.1128048780487805</v>
      </c>
      <c r="EP443" s="55">
        <f t="shared" si="343"/>
        <v>1.475609756097561</v>
      </c>
      <c r="EQ443" s="50">
        <f t="shared" si="393"/>
        <v>0</v>
      </c>
      <c r="ER443" s="50">
        <f>3.492*AR443*((CA443/2.54)^2 + (CB443/2.54)^2 + (CC443/2.54)^2 + (CD443/2.54)^2 + (CE443/2.54)^2 + (CF443/2.54)^2 + (CG443/2.54)^2 +(CH443/2.54)^2 +(CI443/2.54)^2 + (CJ443/2.54)^2 +(CK443/2.54)^2 + (CL443/2.54)^2 +(CM443/2.54)^2 + (CN443/2.54)^2 + (CO443/2.54)^2)/(BI443*3.28)</f>
        <v>0</v>
      </c>
      <c r="ES443" s="50">
        <f t="shared" si="389"/>
        <v>0</v>
      </c>
      <c r="ET443" s="50">
        <f t="shared" si="390"/>
        <v>0</v>
      </c>
      <c r="EU443" s="50">
        <f t="shared" si="391"/>
        <v>0</v>
      </c>
      <c r="EV443" s="56">
        <f t="shared" si="344"/>
        <v>2.6756067073170731</v>
      </c>
      <c r="EW443" s="56">
        <f t="shared" si="345"/>
        <v>0</v>
      </c>
      <c r="EX443" s="56">
        <f t="shared" si="348"/>
        <v>16.717777333052002</v>
      </c>
      <c r="EY443" s="56">
        <f t="shared" si="349"/>
        <v>10.629590492444551</v>
      </c>
      <c r="EZ443" s="56">
        <f t="shared" si="346"/>
        <v>2.6756067073170731</v>
      </c>
      <c r="FA443" s="56"/>
      <c r="FB443" s="56"/>
      <c r="FC443" s="56"/>
      <c r="FD443" s="54"/>
    </row>
    <row r="444" spans="1:160" ht="18" customHeight="1">
      <c r="A444" s="66"/>
      <c r="B444">
        <v>570</v>
      </c>
      <c r="C444" s="57" t="s">
        <v>390</v>
      </c>
      <c r="D444">
        <v>113</v>
      </c>
      <c r="E444" s="171">
        <v>2009</v>
      </c>
      <c r="F444">
        <v>241</v>
      </c>
      <c r="G444" s="144">
        <v>15.495568935000001</v>
      </c>
      <c r="H444" s="144">
        <v>11.689029660000001</v>
      </c>
      <c r="I444" s="144"/>
      <c r="J444" s="144"/>
      <c r="K444" s="144">
        <v>32.185966890000003</v>
      </c>
      <c r="L444" s="144"/>
      <c r="M444" s="144"/>
      <c r="N444" s="83"/>
      <c r="O444" s="83"/>
      <c r="P444" s="83"/>
      <c r="Q444" s="230">
        <f t="shared" si="347"/>
        <v>59.370565485000007</v>
      </c>
      <c r="R444" s="52">
        <f t="shared" si="351"/>
        <v>0.6748946344409239</v>
      </c>
      <c r="S444" s="52">
        <f t="shared" si="352"/>
        <v>1.4860246518268445</v>
      </c>
      <c r="T444" s="52">
        <f t="shared" si="353"/>
        <v>1.4063345399080798</v>
      </c>
      <c r="U444" s="52">
        <f t="shared" si="354"/>
        <v>0.16328681543970308</v>
      </c>
      <c r="V444" s="52">
        <f t="shared" si="355"/>
        <v>1.432389352024714</v>
      </c>
      <c r="W444" s="52">
        <f t="shared" si="356"/>
        <v>17.605761608831003</v>
      </c>
      <c r="X444" s="52">
        <f t="shared" si="357"/>
        <v>112.24935832161208</v>
      </c>
      <c r="Y444" s="52">
        <f t="shared" si="358"/>
        <v>1.0226099749612314</v>
      </c>
      <c r="Z444" s="52">
        <f t="shared" si="359"/>
        <v>1.0254211993143525</v>
      </c>
      <c r="AA444" s="52">
        <f t="shared" si="360"/>
        <v>1.0219688257244162</v>
      </c>
      <c r="AB444" s="52">
        <f t="shared" si="361"/>
        <v>1.0198441286220805</v>
      </c>
      <c r="AC444" s="52">
        <f t="shared" si="362"/>
        <v>0.55265535297520163</v>
      </c>
      <c r="AD444" s="52">
        <f t="shared" si="363"/>
        <v>0.55084239862870499</v>
      </c>
      <c r="AE444" s="52">
        <f t="shared" si="364"/>
        <v>0.51727155472199549</v>
      </c>
      <c r="AF444" s="52">
        <f t="shared" si="365"/>
        <v>0.38108902603456485</v>
      </c>
      <c r="AG444" s="52">
        <f t="shared" si="366"/>
        <v>0.36</v>
      </c>
      <c r="AH444" s="52">
        <f t="shared" si="367"/>
        <v>0.37054451301728242</v>
      </c>
      <c r="AI444" s="64" t="s">
        <v>152</v>
      </c>
      <c r="AL444" s="45">
        <f t="shared" si="368"/>
        <v>241</v>
      </c>
      <c r="AM444" s="65"/>
      <c r="AN444" s="145" t="e">
        <f>#REF!</f>
        <v>#REF!</v>
      </c>
      <c r="AO444" s="149"/>
      <c r="AP444" s="183"/>
      <c r="AQ444" s="149"/>
      <c r="AR444" s="147">
        <f t="shared" si="369"/>
        <v>1</v>
      </c>
      <c r="AS444">
        <v>0</v>
      </c>
      <c r="AT444">
        <v>3</v>
      </c>
      <c r="AU444">
        <v>3</v>
      </c>
      <c r="AV444">
        <v>0</v>
      </c>
      <c r="AW444">
        <v>2</v>
      </c>
      <c r="AX444">
        <v>2</v>
      </c>
      <c r="AY444" s="229"/>
      <c r="AZ444" s="229"/>
      <c r="BA444" s="229"/>
      <c r="BC444">
        <v>2</v>
      </c>
      <c r="BD444">
        <v>1</v>
      </c>
      <c r="BE444">
        <v>0</v>
      </c>
      <c r="BF444" s="57">
        <v>2</v>
      </c>
      <c r="BG444" s="57">
        <v>2</v>
      </c>
      <c r="BH444" s="57">
        <v>3</v>
      </c>
      <c r="BI444" s="57">
        <v>11.3</v>
      </c>
      <c r="BJ444" s="189">
        <f t="shared" si="387"/>
        <v>113</v>
      </c>
      <c r="BK444" s="173">
        <f t="shared" si="388"/>
        <v>241</v>
      </c>
      <c r="BL444" s="173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104"/>
      <c r="CB444" s="103"/>
      <c r="CC444" s="103"/>
      <c r="CD444" s="103"/>
      <c r="CE444" s="103"/>
      <c r="CF444" s="103"/>
      <c r="CG444" s="103"/>
      <c r="CH444" s="103"/>
      <c r="CI444" s="103"/>
      <c r="CJ444" s="103"/>
      <c r="CK444" s="103"/>
      <c r="CL444" s="103"/>
      <c r="CP444" s="93"/>
      <c r="CQ444" s="93"/>
      <c r="CV444" s="93"/>
      <c r="DA444" s="93"/>
      <c r="DF444" s="131"/>
      <c r="DG444" s="254">
        <f t="shared" si="370"/>
        <v>570</v>
      </c>
      <c r="DH444" s="254" t="str">
        <f t="shared" si="371"/>
        <v>Thin/Burn</v>
      </c>
      <c r="DI444" s="254">
        <f t="shared" si="372"/>
        <v>113</v>
      </c>
      <c r="DJ444" s="254">
        <f t="shared" si="373"/>
        <v>241</v>
      </c>
      <c r="DK444" s="121">
        <f t="shared" si="374"/>
        <v>0</v>
      </c>
      <c r="DL444" s="121">
        <f t="shared" si="375"/>
        <v>16.872365861023098</v>
      </c>
      <c r="DM444" s="121">
        <f t="shared" si="376"/>
        <v>35.158363497701998</v>
      </c>
      <c r="DN444" s="121">
        <f t="shared" si="377"/>
        <v>0.11387560162731999</v>
      </c>
      <c r="DO444" s="121">
        <f t="shared" si="378"/>
        <v>0.4992015215678044</v>
      </c>
      <c r="DP444" s="121">
        <f t="shared" si="379"/>
        <v>0</v>
      </c>
      <c r="DQ444" s="121">
        <f t="shared" si="380"/>
        <v>0</v>
      </c>
      <c r="DR444" s="121">
        <f t="shared" si="381"/>
        <v>0</v>
      </c>
      <c r="DS444" s="121">
        <f t="shared" si="382"/>
        <v>0</v>
      </c>
      <c r="DT444" s="121">
        <f t="shared" si="383"/>
        <v>0</v>
      </c>
      <c r="DU444" s="121">
        <f t="shared" si="384"/>
        <v>0</v>
      </c>
      <c r="DV444" s="122">
        <f t="shared" si="385"/>
        <v>2.5</v>
      </c>
      <c r="DW444" s="157"/>
      <c r="DX444" s="157">
        <f t="shared" si="392"/>
        <v>570</v>
      </c>
      <c r="DY444" s="157">
        <f t="shared" si="350"/>
        <v>108</v>
      </c>
      <c r="DZ444" s="238" t="e">
        <f>#REF!</f>
        <v>#REF!</v>
      </c>
      <c r="EN444" s="50"/>
      <c r="EO444" s="50"/>
      <c r="EP444" s="55"/>
      <c r="EQ444" s="50"/>
      <c r="ER444" s="50"/>
      <c r="ES444" s="50">
        <f t="shared" si="389"/>
        <v>0</v>
      </c>
      <c r="ET444" s="50">
        <f t="shared" si="390"/>
        <v>0</v>
      </c>
      <c r="EU444" s="50">
        <f t="shared" si="391"/>
        <v>0</v>
      </c>
      <c r="EV444" s="56"/>
      <c r="EW444" s="56"/>
      <c r="EX444" s="56">
        <f t="shared" si="348"/>
        <v>0</v>
      </c>
      <c r="EY444" s="56">
        <f t="shared" si="349"/>
        <v>7.5925646374603941</v>
      </c>
      <c r="EZ444" s="56"/>
      <c r="FA444" s="56"/>
      <c r="FB444" s="56"/>
      <c r="FC444" s="56"/>
      <c r="FD444" s="54"/>
    </row>
    <row r="445" spans="1:160" ht="18" customHeight="1">
      <c r="A445" s="66"/>
      <c r="B445">
        <v>570</v>
      </c>
      <c r="C445" s="57" t="s">
        <v>390</v>
      </c>
      <c r="D445">
        <v>115</v>
      </c>
      <c r="E445" s="171">
        <v>2009</v>
      </c>
      <c r="F445">
        <v>108</v>
      </c>
      <c r="G445" s="144"/>
      <c r="H445" s="144">
        <v>2.1810557999999998</v>
      </c>
      <c r="I445" s="144"/>
      <c r="J445" s="144"/>
      <c r="K445" s="144">
        <v>2.54677731</v>
      </c>
      <c r="L445" s="144">
        <v>19.324413570000004</v>
      </c>
      <c r="M445" s="144">
        <v>29.759375415000004</v>
      </c>
      <c r="N445" s="83"/>
      <c r="O445" s="83"/>
      <c r="P445" s="83"/>
      <c r="Q445" s="230">
        <f t="shared" si="347"/>
        <v>53.811622095000004</v>
      </c>
      <c r="R445" s="52">
        <f t="shared" si="351"/>
        <v>0.57580283091603768</v>
      </c>
      <c r="S445" s="52">
        <f t="shared" si="352"/>
        <v>1.5757127443400107</v>
      </c>
      <c r="T445" s="52">
        <f t="shared" si="353"/>
        <v>1.4889682080218289</v>
      </c>
      <c r="U445" s="52">
        <f t="shared" si="354"/>
        <v>0.1024433654419092</v>
      </c>
      <c r="V445" s="52">
        <f t="shared" si="355"/>
        <v>1.3235452786381949</v>
      </c>
      <c r="W445" s="52">
        <f t="shared" si="356"/>
        <v>14.122873078384018</v>
      </c>
      <c r="X445" s="52">
        <f t="shared" si="357"/>
        <v>99.156919149367837</v>
      </c>
      <c r="Y445" s="52">
        <f t="shared" si="358"/>
        <v>1.0291214104080244</v>
      </c>
      <c r="Z445" s="52">
        <f t="shared" si="359"/>
        <v>1.0204732764430524</v>
      </c>
      <c r="AA445" s="52">
        <f t="shared" si="360"/>
        <v>1.0239964358130731</v>
      </c>
      <c r="AB445" s="52">
        <f t="shared" si="361"/>
        <v>1.0283302214809402</v>
      </c>
      <c r="AC445" s="52">
        <f t="shared" si="362"/>
        <v>0.58616772914806525</v>
      </c>
      <c r="AD445" s="52">
        <f t="shared" si="363"/>
        <v>0.58267527476677539</v>
      </c>
      <c r="AE445" s="52">
        <f t="shared" si="364"/>
        <v>0.54999098006748171</v>
      </c>
      <c r="AF445" s="52">
        <f t="shared" si="365"/>
        <v>0.42116171403529967</v>
      </c>
      <c r="AG445" s="52">
        <f t="shared" si="366"/>
        <v>0.3600000000000001</v>
      </c>
      <c r="AH445" s="52">
        <f t="shared" si="367"/>
        <v>0.39058085701764989</v>
      </c>
      <c r="AI445" s="64" t="s">
        <v>152</v>
      </c>
      <c r="AL445" s="45">
        <f t="shared" si="368"/>
        <v>108</v>
      </c>
      <c r="AM445" s="65"/>
      <c r="AN445" s="145" t="e">
        <f>#REF!</f>
        <v>#REF!</v>
      </c>
      <c r="AO445" s="149"/>
      <c r="AP445" s="183"/>
      <c r="AQ445" s="149"/>
      <c r="AR445" s="147">
        <f t="shared" si="369"/>
        <v>1</v>
      </c>
      <c r="AS445">
        <v>0</v>
      </c>
      <c r="AT445">
        <v>2</v>
      </c>
      <c r="AU445">
        <v>2</v>
      </c>
      <c r="AV445">
        <v>0</v>
      </c>
      <c r="AW445">
        <v>3</v>
      </c>
      <c r="AX445">
        <v>3</v>
      </c>
      <c r="AY445" s="229"/>
      <c r="AZ445" s="229"/>
      <c r="BA445" s="229"/>
      <c r="BC445">
        <v>5</v>
      </c>
      <c r="BD445">
        <v>1</v>
      </c>
      <c r="BE445">
        <v>1</v>
      </c>
      <c r="BF445" s="57">
        <v>2</v>
      </c>
      <c r="BG445" s="57">
        <v>2</v>
      </c>
      <c r="BH445" s="57">
        <v>3</v>
      </c>
      <c r="BI445" s="57">
        <v>11.3</v>
      </c>
      <c r="BJ445" s="189">
        <f t="shared" si="387"/>
        <v>115</v>
      </c>
      <c r="BK445" s="173">
        <f t="shared" si="388"/>
        <v>108</v>
      </c>
      <c r="BL445" s="173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104"/>
      <c r="CB445" s="103"/>
      <c r="CC445" s="103"/>
      <c r="CD445" s="103"/>
      <c r="CE445" s="103"/>
      <c r="CF445" s="103"/>
      <c r="CG445" s="103"/>
      <c r="CH445" s="103"/>
      <c r="CI445" s="103"/>
      <c r="CJ445" s="103"/>
      <c r="CK445" s="103"/>
      <c r="CL445" s="103"/>
      <c r="CP445" s="93"/>
      <c r="CQ445" s="93"/>
      <c r="CV445" s="93"/>
      <c r="DA445" s="93"/>
      <c r="DF445" s="131"/>
      <c r="DG445" s="254">
        <f t="shared" si="370"/>
        <v>570</v>
      </c>
      <c r="DH445" s="254" t="str">
        <f t="shared" si="371"/>
        <v>Thin/Burn</v>
      </c>
      <c r="DI445" s="254">
        <f t="shared" si="372"/>
        <v>115</v>
      </c>
      <c r="DJ445" s="254">
        <f t="shared" si="373"/>
        <v>108</v>
      </c>
      <c r="DK445" s="121">
        <f t="shared" si="374"/>
        <v>0</v>
      </c>
      <c r="DL445" s="121">
        <f t="shared" si="375"/>
        <v>14.395070772900942</v>
      </c>
      <c r="DM445" s="121">
        <f t="shared" si="376"/>
        <v>37.224205200545725</v>
      </c>
      <c r="DN445" s="121">
        <f t="shared" si="377"/>
        <v>0.19064592397274749</v>
      </c>
      <c r="DO445" s="121">
        <f t="shared" si="378"/>
        <v>0.4855703869880712</v>
      </c>
      <c r="DP445" s="121">
        <f t="shared" si="379"/>
        <v>3.271681160575568</v>
      </c>
      <c r="DQ445" s="121">
        <f t="shared" si="380"/>
        <v>0</v>
      </c>
      <c r="DR445" s="121">
        <f t="shared" si="381"/>
        <v>0</v>
      </c>
      <c r="DS445" s="121">
        <f t="shared" si="382"/>
        <v>0</v>
      </c>
      <c r="DT445" s="121">
        <f t="shared" si="383"/>
        <v>0</v>
      </c>
      <c r="DU445" s="121">
        <f t="shared" si="384"/>
        <v>0</v>
      </c>
      <c r="DV445" s="122">
        <f t="shared" si="385"/>
        <v>2.5</v>
      </c>
      <c r="DW445" s="157"/>
      <c r="DX445" s="157">
        <f t="shared" si="392"/>
        <v>570</v>
      </c>
      <c r="DY445" s="157">
        <f t="shared" si="350"/>
        <v>255</v>
      </c>
      <c r="DZ445" s="238" t="e">
        <f>#REF!</f>
        <v>#REF!</v>
      </c>
      <c r="EN445" s="50">
        <f t="shared" si="341"/>
        <v>7.2660060975609758E-2</v>
      </c>
      <c r="EO445" s="50">
        <f t="shared" si="342"/>
        <v>0.27820121951219512</v>
      </c>
      <c r="EP445" s="55">
        <f t="shared" si="343"/>
        <v>1.475609756097561</v>
      </c>
      <c r="EQ445" s="50">
        <f>4.656*AR445*(((BL445/2.54)^2)+((BM445/2.54)^2)+((BN445/2.54)^2)+((BO445)/2.54^2)+((BP445/2.54)^2)+((BQ445/2.54)^2)+((BR445/2.54)^2)+((BS445/2.54)^2)+((BT445/2.54)^2)+((BU445/2.54)^2)+((BV445/2.54)^2)+((BW445/2.54)^2)+((BX445/2.54)^2)+((BY445/2.54)^2)+((BZ445/2.54)^2))/(BI445*3.28)</f>
        <v>0</v>
      </c>
      <c r="ER445" s="50">
        <f>3.492*AR445*((CA445/2.54)^2 + (CB445/2.54)^2 + (CC445/2.54)^2 + (CD445/2.54)^2 + (CE445/2.54)^2 + (CF445/2.54)^2 + (CG445/2.54)^2 +(CH445/2.54)^2 +(CI445/2.54)^2 + (CJ445/2.54)^2 +(CK445/2.54)^2 + (CL445/2.54)^2 +(CM445/2.54)^2 + (CN445/2.54)^2 + (CO445/2.54)^2)/(BI445*3.28)</f>
        <v>0</v>
      </c>
      <c r="ES445" s="50">
        <f t="shared" si="389"/>
        <v>0</v>
      </c>
      <c r="ET445" s="50">
        <f t="shared" si="390"/>
        <v>0</v>
      </c>
      <c r="EU445" s="50">
        <f t="shared" si="391"/>
        <v>0</v>
      </c>
      <c r="EV445" s="56">
        <f t="shared" si="344"/>
        <v>1.8264710365853658</v>
      </c>
      <c r="EW445" s="56">
        <f t="shared" si="345"/>
        <v>0</v>
      </c>
      <c r="EX445" s="56">
        <f t="shared" si="348"/>
        <v>0</v>
      </c>
      <c r="EY445" s="56">
        <f t="shared" si="349"/>
        <v>6.4777818478054243</v>
      </c>
      <c r="EZ445" s="56">
        <f t="shared" si="346"/>
        <v>1.8264710365853658</v>
      </c>
      <c r="FA445" s="56"/>
      <c r="FB445" s="56"/>
      <c r="FC445" s="56"/>
      <c r="FD445" s="54"/>
    </row>
    <row r="446" spans="1:160" ht="18" customHeight="1">
      <c r="A446" s="66"/>
      <c r="B446">
        <v>570</v>
      </c>
      <c r="C446" s="57" t="s">
        <v>390</v>
      </c>
      <c r="D446">
        <v>115</v>
      </c>
      <c r="E446" s="171">
        <v>2009</v>
      </c>
      <c r="F446">
        <v>255</v>
      </c>
      <c r="G446" s="144"/>
      <c r="H446" s="144">
        <v>2.1810557999999998</v>
      </c>
      <c r="I446" s="144"/>
      <c r="J446" s="144"/>
      <c r="K446" s="144">
        <v>2.54677731</v>
      </c>
      <c r="L446" s="144">
        <v>19.324413570000004</v>
      </c>
      <c r="M446" s="144">
        <v>29.759375415000004</v>
      </c>
      <c r="N446" s="83"/>
      <c r="O446" s="83"/>
      <c r="P446" s="83"/>
      <c r="Q446" s="230">
        <f t="shared" si="347"/>
        <v>53.811622095000004</v>
      </c>
      <c r="R446" s="52">
        <f t="shared" si="351"/>
        <v>0.57580283091603768</v>
      </c>
      <c r="S446" s="52">
        <f t="shared" si="352"/>
        <v>1.5757127443400107</v>
      </c>
      <c r="T446" s="52">
        <f t="shared" si="353"/>
        <v>1.4889682080218289</v>
      </c>
      <c r="U446" s="52">
        <f t="shared" si="354"/>
        <v>0.1024433654419092</v>
      </c>
      <c r="V446" s="52">
        <f t="shared" si="355"/>
        <v>1.3235452786381949</v>
      </c>
      <c r="W446" s="52">
        <f t="shared" si="356"/>
        <v>14.122873078384018</v>
      </c>
      <c r="X446" s="52">
        <f t="shared" si="357"/>
        <v>99.156919149367837</v>
      </c>
      <c r="Y446" s="52">
        <f t="shared" si="358"/>
        <v>1.0291214104080244</v>
      </c>
      <c r="Z446" s="52">
        <f t="shared" si="359"/>
        <v>1.0204732764430524</v>
      </c>
      <c r="AA446" s="52">
        <f t="shared" si="360"/>
        <v>1.0239964358130731</v>
      </c>
      <c r="AB446" s="52">
        <f t="shared" si="361"/>
        <v>1.0283302214809402</v>
      </c>
      <c r="AC446" s="52">
        <f t="shared" si="362"/>
        <v>0.58616772914806525</v>
      </c>
      <c r="AD446" s="52">
        <f t="shared" si="363"/>
        <v>0.58267527476677539</v>
      </c>
      <c r="AE446" s="52">
        <f t="shared" si="364"/>
        <v>0.54999098006748171</v>
      </c>
      <c r="AF446" s="52">
        <f t="shared" si="365"/>
        <v>0.42116171403529967</v>
      </c>
      <c r="AG446" s="52">
        <f t="shared" si="366"/>
        <v>0.3600000000000001</v>
      </c>
      <c r="AH446" s="52">
        <f t="shared" si="367"/>
        <v>0.39058085701764989</v>
      </c>
      <c r="AI446" s="64" t="s">
        <v>152</v>
      </c>
      <c r="AL446" s="45">
        <f t="shared" si="368"/>
        <v>255</v>
      </c>
      <c r="AM446" s="65"/>
      <c r="AN446" s="145" t="e">
        <f>#REF!</f>
        <v>#REF!</v>
      </c>
      <c r="AO446" s="149"/>
      <c r="AP446" s="183"/>
      <c r="AQ446" s="149"/>
      <c r="AR446" s="147">
        <f t="shared" si="369"/>
        <v>1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1</v>
      </c>
      <c r="AY446" s="229"/>
      <c r="AZ446" s="229"/>
      <c r="BA446" s="229"/>
      <c r="BC446">
        <v>4</v>
      </c>
      <c r="BD446">
        <v>0</v>
      </c>
      <c r="BE446">
        <v>1</v>
      </c>
      <c r="BF446" s="57">
        <v>2</v>
      </c>
      <c r="BG446" s="57">
        <v>2</v>
      </c>
      <c r="BH446" s="57">
        <v>3</v>
      </c>
      <c r="BI446" s="57">
        <v>11.3</v>
      </c>
      <c r="BJ446" s="189">
        <f t="shared" si="387"/>
        <v>115</v>
      </c>
      <c r="BK446" s="173">
        <f t="shared" si="388"/>
        <v>255</v>
      </c>
      <c r="BL446" s="173">
        <v>14</v>
      </c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104"/>
      <c r="CB446" s="103"/>
      <c r="CC446" s="103"/>
      <c r="CD446" s="103"/>
      <c r="CE446" s="103"/>
      <c r="CF446" s="103"/>
      <c r="CG446" s="103"/>
      <c r="CH446" s="103"/>
      <c r="CI446" s="103"/>
      <c r="CJ446" s="103"/>
      <c r="CK446" s="103"/>
      <c r="CL446" s="103"/>
      <c r="CP446" s="93"/>
      <c r="CQ446" s="93"/>
      <c r="CV446" s="93"/>
      <c r="DA446" s="93"/>
      <c r="DF446" s="131"/>
      <c r="DG446" s="254">
        <f t="shared" si="370"/>
        <v>570</v>
      </c>
      <c r="DH446" s="254" t="str">
        <f t="shared" si="371"/>
        <v>Thin/Burn</v>
      </c>
      <c r="DI446" s="254">
        <f t="shared" si="372"/>
        <v>115</v>
      </c>
      <c r="DJ446" s="254">
        <f t="shared" si="373"/>
        <v>255</v>
      </c>
      <c r="DK446" s="121">
        <f t="shared" si="374"/>
        <v>0</v>
      </c>
      <c r="DL446" s="121">
        <f t="shared" si="375"/>
        <v>2.8790141545801884</v>
      </c>
      <c r="DM446" s="121">
        <f t="shared" si="376"/>
        <v>7.4448410401091447</v>
      </c>
      <c r="DN446" s="121">
        <f t="shared" si="377"/>
        <v>0.152516739178198</v>
      </c>
      <c r="DO446" s="121">
        <f t="shared" si="378"/>
        <v>0</v>
      </c>
      <c r="DP446" s="121">
        <f t="shared" si="379"/>
        <v>3.271681160575568</v>
      </c>
      <c r="DQ446" s="121">
        <f t="shared" si="380"/>
        <v>9.269883400670599</v>
      </c>
      <c r="DR446" s="121">
        <f t="shared" si="381"/>
        <v>0</v>
      </c>
      <c r="DS446" s="121">
        <f t="shared" si="382"/>
        <v>0</v>
      </c>
      <c r="DT446" s="121">
        <f t="shared" si="383"/>
        <v>0</v>
      </c>
      <c r="DU446" s="121">
        <f t="shared" si="384"/>
        <v>0</v>
      </c>
      <c r="DV446" s="122">
        <f t="shared" si="385"/>
        <v>0.5</v>
      </c>
      <c r="DW446" s="157"/>
      <c r="DX446" s="157">
        <f t="shared" si="392"/>
        <v>570</v>
      </c>
      <c r="DY446" s="157">
        <f t="shared" si="350"/>
        <v>192</v>
      </c>
      <c r="DZ446" s="238" t="e">
        <f>#REF!</f>
        <v>#REF!</v>
      </c>
      <c r="EN446" s="50">
        <f t="shared" si="341"/>
        <v>5.8128048780487808E-2</v>
      </c>
      <c r="EO446" s="50">
        <f t="shared" si="342"/>
        <v>0</v>
      </c>
      <c r="EP446" s="55">
        <f t="shared" si="343"/>
        <v>1.475609756097561</v>
      </c>
      <c r="EQ446" s="50">
        <f>4.656*AR446*(((BL446/2.54)^2)+((BM446/2.54)^2)+((BN446/2.54)^2)+((BO446)/2.54^2)+((BP446/2.54)^2)+((BQ446/2.54)^2)+((BR446/2.54)^2)+((BS446/2.54)^2)+((BT446/2.54)^2)+((BU446/2.54)^2)+((BV446/2.54)^2)+((BW446/2.54)^2)+((BX446/2.54)^2)+((BY446/2.54)^2)+((BZ446/2.54)^2))/(BI446*3.28)</f>
        <v>3.8163598882777303</v>
      </c>
      <c r="ER446" s="50">
        <f>3.492*AR446*((CA446/2.54)^2 + (CB446/2.54)^2 + (CC446/2.54)^2 + (CD446/2.54)^2 + (CE446/2.54)^2 + (CF446/2.54)^2 + (CG446/2.54)^2 +(CH446/2.54)^2 +(CI446/2.54)^2 + (CJ446/2.54)^2 +(CK446/2.54)^2 + (CL446/2.54)^2 +(CM446/2.54)^2 + (CN446/2.54)^2 + (CO446/2.54)^2)/(BI446*3.28)</f>
        <v>0</v>
      </c>
      <c r="ES446" s="50">
        <f t="shared" si="389"/>
        <v>0</v>
      </c>
      <c r="ET446" s="50">
        <f t="shared" si="390"/>
        <v>0</v>
      </c>
      <c r="EU446" s="50">
        <f t="shared" si="391"/>
        <v>0</v>
      </c>
      <c r="EV446" s="56">
        <f t="shared" si="344"/>
        <v>1.5337378048780488</v>
      </c>
      <c r="EW446" s="56">
        <f t="shared" si="345"/>
        <v>3.8163598882777303</v>
      </c>
      <c r="EX446" s="56">
        <f t="shared" si="348"/>
        <v>0</v>
      </c>
      <c r="EY446" s="56">
        <f t="shared" si="349"/>
        <v>1.2955563695610848</v>
      </c>
      <c r="EZ446" s="56">
        <f t="shared" si="346"/>
        <v>5.3500976931557789</v>
      </c>
      <c r="FA446" s="56"/>
      <c r="FB446" s="56"/>
      <c r="FC446" s="56"/>
      <c r="FD446" s="54"/>
    </row>
    <row r="447" spans="1:160" ht="18" customHeight="1">
      <c r="A447" s="66"/>
      <c r="B447">
        <v>570</v>
      </c>
      <c r="C447" s="57" t="s">
        <v>390</v>
      </c>
      <c r="D447">
        <v>119</v>
      </c>
      <c r="E447" s="171">
        <v>2009</v>
      </c>
      <c r="F447">
        <v>192</v>
      </c>
      <c r="G447" s="144"/>
      <c r="H447" s="144">
        <v>18.291455490000004</v>
      </c>
      <c r="I447" s="144"/>
      <c r="J447" s="144"/>
      <c r="K447" s="144">
        <v>9.0226948349999994</v>
      </c>
      <c r="L447" s="144">
        <v>3.5968178399999995</v>
      </c>
      <c r="M447" s="144">
        <v>16.216664310000002</v>
      </c>
      <c r="N447" s="83"/>
      <c r="O447" s="83"/>
      <c r="P447" s="83"/>
      <c r="Q447" s="230">
        <f t="shared" si="347"/>
        <v>47.127632475000006</v>
      </c>
      <c r="R447" s="52">
        <f t="shared" si="351"/>
        <v>0.73893932092734516</v>
      </c>
      <c r="S447" s="52">
        <f t="shared" si="352"/>
        <v>1.6213708893272811</v>
      </c>
      <c r="T447" s="52">
        <f t="shared" si="353"/>
        <v>1.5395576395152875</v>
      </c>
      <c r="U447" s="52">
        <f t="shared" si="354"/>
        <v>0.12483673133529291</v>
      </c>
      <c r="V447" s="52">
        <f t="shared" si="355"/>
        <v>1.3210692259138357</v>
      </c>
      <c r="W447" s="52">
        <f t="shared" si="356"/>
        <v>17.486910034018212</v>
      </c>
      <c r="X447" s="52">
        <f t="shared" si="357"/>
        <v>94.018509035761838</v>
      </c>
      <c r="Y447" s="52">
        <f t="shared" si="358"/>
        <v>1.0242042175915607</v>
      </c>
      <c r="Z447" s="52">
        <f t="shared" si="359"/>
        <v>1.0219145232554991</v>
      </c>
      <c r="AA447" s="52">
        <f t="shared" si="360"/>
        <v>1.0246444669890029</v>
      </c>
      <c r="AB447" s="52">
        <f t="shared" si="361"/>
        <v>1.0351369290283874</v>
      </c>
      <c r="AC447" s="52">
        <f t="shared" si="362"/>
        <v>0.57966410505856836</v>
      </c>
      <c r="AD447" s="52">
        <f t="shared" si="363"/>
        <v>0.5594945306299306</v>
      </c>
      <c r="AE447" s="52">
        <f t="shared" si="364"/>
        <v>0.53276914904476125</v>
      </c>
      <c r="AF447" s="52">
        <f t="shared" si="365"/>
        <v>0.42415228826111323</v>
      </c>
      <c r="AG447" s="52">
        <f t="shared" si="366"/>
        <v>0.36</v>
      </c>
      <c r="AH447" s="52">
        <f t="shared" si="367"/>
        <v>0.39207614413055658</v>
      </c>
      <c r="AI447" s="64" t="s">
        <v>152</v>
      </c>
      <c r="AL447" s="45">
        <f t="shared" si="368"/>
        <v>192</v>
      </c>
      <c r="AM447" s="65"/>
      <c r="AN447" s="145" t="e">
        <f>#REF!</f>
        <v>#REF!</v>
      </c>
      <c r="AO447" s="149"/>
      <c r="AP447" s="183"/>
      <c r="AQ447" s="149"/>
      <c r="AR447" s="147">
        <f t="shared" si="369"/>
        <v>1</v>
      </c>
      <c r="AS447">
        <v>0</v>
      </c>
      <c r="AT447">
        <v>6</v>
      </c>
      <c r="AU447">
        <v>6</v>
      </c>
      <c r="AV447">
        <v>0</v>
      </c>
      <c r="AW447">
        <v>1</v>
      </c>
      <c r="AX447">
        <v>1</v>
      </c>
      <c r="AY447" s="229"/>
      <c r="AZ447" s="229"/>
      <c r="BA447" s="229"/>
      <c r="BC447">
        <v>1</v>
      </c>
      <c r="BD447">
        <v>1</v>
      </c>
      <c r="BE447">
        <v>0</v>
      </c>
      <c r="BF447" s="57">
        <v>2</v>
      </c>
      <c r="BG447" s="57">
        <v>2</v>
      </c>
      <c r="BH447" s="57">
        <v>3</v>
      </c>
      <c r="BI447" s="57">
        <v>11.3</v>
      </c>
      <c r="BJ447" s="189">
        <f t="shared" si="387"/>
        <v>119</v>
      </c>
      <c r="BK447" s="173">
        <f t="shared" si="388"/>
        <v>192</v>
      </c>
      <c r="BL447" s="173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104"/>
      <c r="CB447" s="103"/>
      <c r="CC447" s="103"/>
      <c r="CD447" s="103"/>
      <c r="CE447" s="103"/>
      <c r="CF447" s="103"/>
      <c r="CG447" s="103"/>
      <c r="CH447" s="103"/>
      <c r="CI447" s="103"/>
      <c r="CJ447" s="103"/>
      <c r="CK447" s="103"/>
      <c r="CL447" s="103"/>
      <c r="CP447" s="93"/>
      <c r="CQ447" s="93"/>
      <c r="CV447" s="93"/>
      <c r="DA447" s="93"/>
      <c r="DF447" s="131"/>
      <c r="DG447" s="254">
        <f t="shared" si="370"/>
        <v>570</v>
      </c>
      <c r="DH447" s="254" t="str">
        <f t="shared" si="371"/>
        <v>Thin/Burn</v>
      </c>
      <c r="DI447" s="254">
        <f t="shared" si="372"/>
        <v>119</v>
      </c>
      <c r="DJ447" s="254">
        <f t="shared" si="373"/>
        <v>192</v>
      </c>
      <c r="DK447" s="121">
        <f t="shared" si="374"/>
        <v>0</v>
      </c>
      <c r="DL447" s="121">
        <f t="shared" si="375"/>
        <v>25.862876232457079</v>
      </c>
      <c r="DM447" s="121">
        <f t="shared" si="376"/>
        <v>53.88451738303506</v>
      </c>
      <c r="DN447" s="121">
        <f t="shared" si="377"/>
        <v>4.5728875378023566E-2</v>
      </c>
      <c r="DO447" s="121">
        <f t="shared" si="378"/>
        <v>0.46603781413955081</v>
      </c>
      <c r="DP447" s="121">
        <f t="shared" si="379"/>
        <v>0</v>
      </c>
      <c r="DQ447" s="121">
        <f t="shared" si="380"/>
        <v>0</v>
      </c>
      <c r="DR447" s="121">
        <f t="shared" si="381"/>
        <v>0</v>
      </c>
      <c r="DS447" s="121">
        <f t="shared" si="382"/>
        <v>0</v>
      </c>
      <c r="DT447" s="121">
        <f t="shared" si="383"/>
        <v>0</v>
      </c>
      <c r="DU447" s="121">
        <f t="shared" si="384"/>
        <v>0</v>
      </c>
      <c r="DV447" s="122">
        <f t="shared" si="385"/>
        <v>3.5</v>
      </c>
      <c r="DW447" s="157"/>
      <c r="DX447" s="157">
        <f t="shared" si="392"/>
        <v>570</v>
      </c>
      <c r="DY447" s="157">
        <f t="shared" si="350"/>
        <v>345</v>
      </c>
      <c r="DZ447" s="238" t="e">
        <f>#REF!</f>
        <v>#REF!</v>
      </c>
      <c r="EN447" s="50">
        <f t="shared" si="341"/>
        <v>1.4532012195121952E-2</v>
      </c>
      <c r="EO447" s="50">
        <f t="shared" si="342"/>
        <v>0.27820121951219512</v>
      </c>
      <c r="EP447" s="55">
        <f t="shared" si="343"/>
        <v>0</v>
      </c>
      <c r="EQ447" s="50">
        <f>4.656*AR447*(((BL447/2.54)^2)+((BM447/2.54)^2)+((BN447/2.54)^2)+((BO447)/2.54^2)+((BP447/2.54)^2)+((BQ447/2.54)^2)+((BR447/2.54)^2)+((BS447/2.54)^2)+((BT447/2.54)^2)+((BU447/2.54)^2)+((BV447/2.54)^2)+((BW447/2.54)^2)+((BX447/2.54)^2)+((BY447/2.54)^2)+((BZ447/2.54)^2))/(BI447*3.28)</f>
        <v>0</v>
      </c>
      <c r="ER447" s="50">
        <f>3.492*AR447*((CA447/2.54)^2 + (CB447/2.54)^2 + (CC447/2.54)^2 + (CD447/2.54)^2 + (CE447/2.54)^2 + (CF447/2.54)^2 + (CG447/2.54)^2 +(CH447/2.54)^2 +(CI447/2.54)^2 + (CJ447/2.54)^2 +(CK447/2.54)^2 + (CL447/2.54)^2 +(CM447/2.54)^2 + (CN447/2.54)^2 + (CO447/2.54)^2)/(BI447*3.28)</f>
        <v>0</v>
      </c>
      <c r="ES447" s="50">
        <f t="shared" si="389"/>
        <v>0</v>
      </c>
      <c r="ET447" s="50">
        <f t="shared" si="390"/>
        <v>0</v>
      </c>
      <c r="EU447" s="50">
        <f t="shared" si="391"/>
        <v>0</v>
      </c>
      <c r="EV447" s="56">
        <f t="shared" si="344"/>
        <v>0.29273323170731708</v>
      </c>
      <c r="EW447" s="56">
        <f t="shared" si="345"/>
        <v>0</v>
      </c>
      <c r="EX447" s="56">
        <f t="shared" si="348"/>
        <v>0</v>
      </c>
      <c r="EY447" s="56">
        <f t="shared" si="349"/>
        <v>11.638294304605687</v>
      </c>
      <c r="EZ447" s="56">
        <f t="shared" si="346"/>
        <v>0.29273323170731708</v>
      </c>
      <c r="FA447" s="56"/>
      <c r="FB447" s="56"/>
      <c r="FC447" s="56"/>
      <c r="FD447" s="54"/>
    </row>
    <row r="448" spans="1:160" ht="18" customHeight="1">
      <c r="A448" s="66"/>
      <c r="B448">
        <v>570</v>
      </c>
      <c r="C448" s="57" t="s">
        <v>390</v>
      </c>
      <c r="D448">
        <v>119</v>
      </c>
      <c r="E448" s="171">
        <v>2009</v>
      </c>
      <c r="F448">
        <v>345</v>
      </c>
      <c r="G448" s="144"/>
      <c r="H448" s="144">
        <v>18.291455490000004</v>
      </c>
      <c r="I448" s="144"/>
      <c r="J448" s="144"/>
      <c r="K448" s="144">
        <v>9.0226948349999994</v>
      </c>
      <c r="L448" s="144">
        <v>3.5968178399999995</v>
      </c>
      <c r="M448" s="144">
        <v>16.216664310000002</v>
      </c>
      <c r="N448" s="83"/>
      <c r="O448" s="83"/>
      <c r="P448" s="83"/>
      <c r="Q448" s="230">
        <f t="shared" si="347"/>
        <v>47.127632475000006</v>
      </c>
      <c r="R448" s="52">
        <f t="shared" si="351"/>
        <v>0.73893932092734516</v>
      </c>
      <c r="S448" s="52">
        <f t="shared" si="352"/>
        <v>1.6213708893272811</v>
      </c>
      <c r="T448" s="52">
        <f t="shared" si="353"/>
        <v>1.5395576395152875</v>
      </c>
      <c r="U448" s="52">
        <f t="shared" si="354"/>
        <v>0.12483673133529291</v>
      </c>
      <c r="V448" s="52">
        <f t="shared" si="355"/>
        <v>1.3210692259138357</v>
      </c>
      <c r="W448" s="52">
        <f t="shared" si="356"/>
        <v>17.486910034018212</v>
      </c>
      <c r="X448" s="52">
        <f t="shared" si="357"/>
        <v>94.018509035761838</v>
      </c>
      <c r="Y448" s="52">
        <f t="shared" si="358"/>
        <v>1.0242042175915607</v>
      </c>
      <c r="Z448" s="52">
        <f t="shared" si="359"/>
        <v>1.0219145232554991</v>
      </c>
      <c r="AA448" s="52">
        <f t="shared" si="360"/>
        <v>1.0246444669890029</v>
      </c>
      <c r="AB448" s="52">
        <f t="shared" si="361"/>
        <v>1.0351369290283874</v>
      </c>
      <c r="AC448" s="52">
        <f t="shared" si="362"/>
        <v>0.57966410505856836</v>
      </c>
      <c r="AD448" s="52">
        <f t="shared" si="363"/>
        <v>0.5594945306299306</v>
      </c>
      <c r="AE448" s="52">
        <f t="shared" si="364"/>
        <v>0.53276914904476125</v>
      </c>
      <c r="AF448" s="52">
        <f t="shared" si="365"/>
        <v>0.42415228826111323</v>
      </c>
      <c r="AG448" s="52">
        <f t="shared" si="366"/>
        <v>0.36</v>
      </c>
      <c r="AH448" s="52">
        <f t="shared" si="367"/>
        <v>0.39207614413055658</v>
      </c>
      <c r="AI448" s="64" t="s">
        <v>152</v>
      </c>
      <c r="AL448" s="45">
        <f t="shared" si="368"/>
        <v>345</v>
      </c>
      <c r="AM448" s="65"/>
      <c r="AN448" s="145" t="e">
        <f>#REF!</f>
        <v>#REF!</v>
      </c>
      <c r="AO448" s="149"/>
      <c r="AP448" s="183"/>
      <c r="AQ448" s="149"/>
      <c r="AR448" s="147">
        <f t="shared" si="369"/>
        <v>1</v>
      </c>
      <c r="AS448">
        <v>0</v>
      </c>
      <c r="AT448">
        <v>6</v>
      </c>
      <c r="AU448">
        <v>6</v>
      </c>
      <c r="AV448">
        <v>0</v>
      </c>
      <c r="AW448">
        <v>1</v>
      </c>
      <c r="AX448">
        <v>1</v>
      </c>
      <c r="AY448" s="229"/>
      <c r="AZ448" s="229"/>
      <c r="BA448" s="229"/>
      <c r="BC448">
        <v>4</v>
      </c>
      <c r="BD448">
        <v>1</v>
      </c>
      <c r="BE448">
        <v>0</v>
      </c>
      <c r="BF448" s="57">
        <v>2</v>
      </c>
      <c r="BG448" s="57">
        <v>2</v>
      </c>
      <c r="BH448" s="57">
        <v>3</v>
      </c>
      <c r="BI448" s="57">
        <v>11.3</v>
      </c>
      <c r="BJ448" s="189">
        <f t="shared" si="387"/>
        <v>119</v>
      </c>
      <c r="BK448" s="173">
        <f t="shared" si="388"/>
        <v>345</v>
      </c>
      <c r="BL448" s="173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104"/>
      <c r="CB448" s="103"/>
      <c r="CC448" s="103"/>
      <c r="CD448" s="103"/>
      <c r="CE448" s="103"/>
      <c r="CF448" s="103"/>
      <c r="CG448" s="103"/>
      <c r="CH448" s="103"/>
      <c r="CI448" s="103"/>
      <c r="CJ448" s="103"/>
      <c r="CK448" s="103"/>
      <c r="CL448" s="103"/>
      <c r="CP448" s="93"/>
      <c r="CQ448" s="93"/>
      <c r="CV448" s="93"/>
      <c r="DA448" s="93"/>
      <c r="DF448" s="131"/>
      <c r="DG448" s="254">
        <f t="shared" si="370"/>
        <v>570</v>
      </c>
      <c r="DH448" s="254" t="str">
        <f t="shared" si="371"/>
        <v>Thin/Burn</v>
      </c>
      <c r="DI448" s="254">
        <f t="shared" si="372"/>
        <v>119</v>
      </c>
      <c r="DJ448" s="254">
        <f t="shared" si="373"/>
        <v>345</v>
      </c>
      <c r="DK448" s="121">
        <f t="shared" si="374"/>
        <v>0</v>
      </c>
      <c r="DL448" s="121">
        <f t="shared" si="375"/>
        <v>25.862876232457079</v>
      </c>
      <c r="DM448" s="121">
        <f t="shared" si="376"/>
        <v>53.88451738303506</v>
      </c>
      <c r="DN448" s="121">
        <f t="shared" si="377"/>
        <v>0.18291550151209426</v>
      </c>
      <c r="DO448" s="121">
        <f t="shared" si="378"/>
        <v>0.46603781413955081</v>
      </c>
      <c r="DP448" s="121">
        <f t="shared" si="379"/>
        <v>0</v>
      </c>
      <c r="DQ448" s="121">
        <f t="shared" si="380"/>
        <v>0</v>
      </c>
      <c r="DR448" s="121">
        <f t="shared" si="381"/>
        <v>0</v>
      </c>
      <c r="DS448" s="121">
        <f t="shared" si="382"/>
        <v>0</v>
      </c>
      <c r="DT448" s="121">
        <f t="shared" si="383"/>
        <v>0</v>
      </c>
      <c r="DU448" s="121">
        <f t="shared" si="384"/>
        <v>0</v>
      </c>
      <c r="DV448" s="122">
        <f t="shared" si="385"/>
        <v>3.5</v>
      </c>
      <c r="DW448" s="157"/>
      <c r="DX448" s="157">
        <f t="shared" si="392"/>
        <v>590</v>
      </c>
      <c r="DY448" s="157">
        <f t="shared" si="350"/>
        <v>36</v>
      </c>
      <c r="DZ448" s="238" t="e">
        <f>#REF!</f>
        <v>#REF!</v>
      </c>
      <c r="EN448" s="50"/>
      <c r="EO448" s="50"/>
      <c r="EP448" s="55"/>
      <c r="EQ448" s="50"/>
      <c r="ER448" s="50"/>
      <c r="ES448" s="50">
        <f t="shared" si="389"/>
        <v>0</v>
      </c>
      <c r="ET448" s="50">
        <f t="shared" si="390"/>
        <v>0</v>
      </c>
      <c r="EU448" s="50">
        <f t="shared" si="391"/>
        <v>0</v>
      </c>
      <c r="EV448" s="56"/>
      <c r="EW448" s="56"/>
      <c r="EX448" s="56">
        <f t="shared" si="348"/>
        <v>0</v>
      </c>
      <c r="EY448" s="56">
        <f t="shared" si="349"/>
        <v>11.638294304605687</v>
      </c>
      <c r="EZ448" s="56"/>
      <c r="FA448" s="56"/>
      <c r="FB448" s="56"/>
      <c r="FC448" s="56"/>
      <c r="FD448" s="54"/>
    </row>
    <row r="449" spans="1:160" ht="18" customHeight="1">
      <c r="A449" s="66"/>
      <c r="B449">
        <v>590</v>
      </c>
      <c r="C449" s="57" t="s">
        <v>278</v>
      </c>
      <c r="D449">
        <v>5</v>
      </c>
      <c r="E449" s="171">
        <v>2009</v>
      </c>
      <c r="F449">
        <v>36</v>
      </c>
      <c r="G449" s="144">
        <v>13.66077636</v>
      </c>
      <c r="H449" s="144">
        <v>20.341270950000002</v>
      </c>
      <c r="I449" s="144"/>
      <c r="J449" s="144"/>
      <c r="K449" s="144">
        <v>16.046036160000003</v>
      </c>
      <c r="L449" s="144">
        <v>5.1844450350000004</v>
      </c>
      <c r="M449" s="144">
        <v>2.9255364600000004</v>
      </c>
      <c r="N449" s="83"/>
      <c r="O449" s="83"/>
      <c r="P449" s="83"/>
      <c r="Q449" s="230">
        <f t="shared" si="347"/>
        <v>58.158064965000015</v>
      </c>
      <c r="R449" s="52">
        <f t="shared" si="351"/>
        <v>0.86435670041347612</v>
      </c>
      <c r="S449" s="52">
        <f t="shared" si="352"/>
        <v>1.5348378924218733</v>
      </c>
      <c r="T449" s="52">
        <f t="shared" si="353"/>
        <v>1.4885692202356613</v>
      </c>
      <c r="U449" s="52">
        <f t="shared" si="354"/>
        <v>0.12511241377750332</v>
      </c>
      <c r="V449" s="52">
        <f t="shared" si="355"/>
        <v>1.357183752374695</v>
      </c>
      <c r="W449" s="52">
        <f t="shared" si="356"/>
        <v>17.213706891283774</v>
      </c>
      <c r="X449" s="52">
        <f t="shared" si="357"/>
        <v>104.8426009441724</v>
      </c>
      <c r="Y449" s="52">
        <f t="shared" si="358"/>
        <v>1.023743377271596</v>
      </c>
      <c r="Z449" s="52">
        <f t="shared" si="359"/>
        <v>1.0227590388658316</v>
      </c>
      <c r="AA449" s="52">
        <f t="shared" si="360"/>
        <v>1.0243890242910181</v>
      </c>
      <c r="AB449" s="52">
        <f t="shared" si="361"/>
        <v>1.0306652725442855</v>
      </c>
      <c r="AC449" s="52">
        <f t="shared" si="362"/>
        <v>0.56525882363665392</v>
      </c>
      <c r="AD449" s="52">
        <f t="shared" si="363"/>
        <v>0.55326725656904763</v>
      </c>
      <c r="AE449" s="52">
        <f t="shared" si="364"/>
        <v>0.53794423555491466</v>
      </c>
      <c r="AF449" s="52">
        <f t="shared" si="365"/>
        <v>0.38377036616644589</v>
      </c>
      <c r="AG449" s="52">
        <f t="shared" si="366"/>
        <v>0.35999999999999988</v>
      </c>
      <c r="AH449" s="52">
        <f t="shared" si="367"/>
        <v>0.37188518308322288</v>
      </c>
      <c r="AI449" s="64" t="s">
        <v>152</v>
      </c>
      <c r="AL449" s="45">
        <f t="shared" si="368"/>
        <v>36</v>
      </c>
      <c r="AM449" s="65"/>
      <c r="AN449" s="145" t="e">
        <f>#REF!</f>
        <v>#REF!</v>
      </c>
      <c r="AO449" s="149"/>
      <c r="AP449" s="183"/>
      <c r="AQ449" s="149"/>
      <c r="AR449" s="147">
        <f t="shared" si="369"/>
        <v>1</v>
      </c>
      <c r="AS449">
        <v>2</v>
      </c>
      <c r="AT449">
        <v>5</v>
      </c>
      <c r="AU449">
        <v>5</v>
      </c>
      <c r="AV449">
        <v>4</v>
      </c>
      <c r="AW449">
        <v>12</v>
      </c>
      <c r="AX449">
        <v>12</v>
      </c>
      <c r="AY449" s="229"/>
      <c r="AZ449" s="229"/>
      <c r="BA449" s="229"/>
      <c r="BC449">
        <v>4</v>
      </c>
      <c r="BD449">
        <v>1</v>
      </c>
      <c r="BE449">
        <v>0</v>
      </c>
      <c r="BF449" s="57">
        <v>2</v>
      </c>
      <c r="BG449" s="57">
        <v>2</v>
      </c>
      <c r="BH449" s="57">
        <v>3</v>
      </c>
      <c r="BI449" s="57">
        <v>11.3</v>
      </c>
      <c r="BJ449" s="189">
        <f t="shared" si="387"/>
        <v>5</v>
      </c>
      <c r="BK449" s="173">
        <f t="shared" si="388"/>
        <v>36</v>
      </c>
      <c r="BL449" s="173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104"/>
      <c r="CB449" s="103"/>
      <c r="CC449" s="103"/>
      <c r="CD449" s="103"/>
      <c r="CE449" s="103"/>
      <c r="CF449" s="103"/>
      <c r="CG449" s="103"/>
      <c r="CH449" s="103"/>
      <c r="CI449" s="103"/>
      <c r="CJ449" s="103"/>
      <c r="CK449" s="103"/>
      <c r="CL449" s="103"/>
      <c r="CP449" s="93"/>
      <c r="CQ449" s="93"/>
      <c r="CV449" s="93"/>
      <c r="DA449" s="93"/>
      <c r="DF449" s="131"/>
      <c r="DG449" s="254">
        <f t="shared" si="370"/>
        <v>590</v>
      </c>
      <c r="DH449" s="254" t="str">
        <f t="shared" si="371"/>
        <v>Control</v>
      </c>
      <c r="DI449" s="254">
        <f t="shared" si="372"/>
        <v>5</v>
      </c>
      <c r="DJ449" s="254">
        <f t="shared" si="373"/>
        <v>36</v>
      </c>
      <c r="DK449" s="121">
        <f t="shared" si="374"/>
        <v>46.045136772656207</v>
      </c>
      <c r="DL449" s="121">
        <f t="shared" si="375"/>
        <v>73.470319535145464</v>
      </c>
      <c r="DM449" s="121">
        <f t="shared" si="376"/>
        <v>171.18546032710105</v>
      </c>
      <c r="DN449" s="121">
        <f t="shared" si="377"/>
        <v>0.17868332030263728</v>
      </c>
      <c r="DO449" s="121">
        <f t="shared" si="378"/>
        <v>0.4738404267818549</v>
      </c>
      <c r="DP449" s="121">
        <f t="shared" si="379"/>
        <v>0</v>
      </c>
      <c r="DQ449" s="121">
        <f t="shared" si="380"/>
        <v>0</v>
      </c>
      <c r="DR449" s="121">
        <f t="shared" si="381"/>
        <v>0</v>
      </c>
      <c r="DS449" s="121">
        <f t="shared" si="382"/>
        <v>0</v>
      </c>
      <c r="DT449" s="121">
        <f t="shared" si="383"/>
        <v>0</v>
      </c>
      <c r="DU449" s="121">
        <f t="shared" si="384"/>
        <v>0</v>
      </c>
      <c r="DV449" s="122">
        <f t="shared" si="385"/>
        <v>8.5</v>
      </c>
      <c r="DW449" s="157"/>
      <c r="DX449" s="157">
        <f t="shared" si="392"/>
        <v>590</v>
      </c>
      <c r="DY449" s="157">
        <f t="shared" si="350"/>
        <v>138</v>
      </c>
      <c r="DZ449" s="238" t="e">
        <f>#REF!</f>
        <v>#REF!</v>
      </c>
      <c r="EN449" s="50">
        <f t="shared" si="341"/>
        <v>5.8128048780487808E-2</v>
      </c>
      <c r="EO449" s="50">
        <f t="shared" si="342"/>
        <v>0.27820121951219512</v>
      </c>
      <c r="EP449" s="55">
        <f t="shared" si="343"/>
        <v>0</v>
      </c>
      <c r="EQ449" s="50">
        <f>4.656*AR449*(((BL449/2.54)^2)+((BM449/2.54)^2)+((BN449/2.54)^2)+((BO449)/2.54^2)+((BP449/2.54)^2)+((BQ449/2.54)^2)+((BR449/2.54)^2)+((BS449/2.54)^2)+((BT449/2.54)^2)+((BU449/2.54)^2)+((BV449/2.54)^2)+((BW449/2.54)^2)+((BX449/2.54)^2)+((BY449/2.54)^2)+((BZ449/2.54)^2))/(BI449*3.28)</f>
        <v>0</v>
      </c>
      <c r="ER449" s="50">
        <f>3.492*AR449*((CA449/2.54)^2 + (CB449/2.54)^2 + (CC449/2.54)^2 + (CD449/2.54)^2 + (CE449/2.54)^2 + (CF449/2.54)^2 + (CG449/2.54)^2 +(CH449/2.54)^2 +(CI449/2.54)^2 + (CJ449/2.54)^2 +(CK449/2.54)^2 + (CL449/2.54)^2 +(CM449/2.54)^2 + (CN449/2.54)^2 + (CO449/2.54)^2)/(BI449*3.28)</f>
        <v>0</v>
      </c>
      <c r="ES449" s="50">
        <f t="shared" si="389"/>
        <v>0</v>
      </c>
      <c r="ET449" s="50">
        <f t="shared" si="390"/>
        <v>0</v>
      </c>
      <c r="EU449" s="50">
        <f t="shared" si="391"/>
        <v>0</v>
      </c>
      <c r="EV449" s="56">
        <f t="shared" si="344"/>
        <v>0.33632926829268295</v>
      </c>
      <c r="EW449" s="56">
        <f t="shared" si="345"/>
        <v>0</v>
      </c>
      <c r="EX449" s="56">
        <f t="shared" si="348"/>
        <v>20.720311547695292</v>
      </c>
      <c r="EY449" s="56">
        <f t="shared" si="349"/>
        <v>33.061643790815459</v>
      </c>
      <c r="EZ449" s="56">
        <f t="shared" si="346"/>
        <v>0.33632926829268295</v>
      </c>
      <c r="FA449" s="56"/>
      <c r="FB449" s="56"/>
      <c r="FC449" s="56"/>
      <c r="FD449" s="54"/>
    </row>
    <row r="450" spans="1:160" ht="18" customHeight="1">
      <c r="A450" s="66"/>
      <c r="B450">
        <v>590</v>
      </c>
      <c r="C450" s="57" t="s">
        <v>278</v>
      </c>
      <c r="D450">
        <v>5</v>
      </c>
      <c r="E450" s="171">
        <v>2009</v>
      </c>
      <c r="F450">
        <v>138</v>
      </c>
      <c r="G450" s="144">
        <v>13.66077636</v>
      </c>
      <c r="H450" s="144">
        <v>20.341270950000002</v>
      </c>
      <c r="I450" s="144"/>
      <c r="J450" s="144"/>
      <c r="K450" s="144">
        <v>16.046036160000003</v>
      </c>
      <c r="L450" s="144">
        <v>5.1844450350000004</v>
      </c>
      <c r="M450" s="144">
        <v>2.9255364600000004</v>
      </c>
      <c r="N450" s="83"/>
      <c r="O450" s="83"/>
      <c r="P450" s="83"/>
      <c r="Q450" s="230">
        <f t="shared" si="347"/>
        <v>58.158064965000015</v>
      </c>
      <c r="R450" s="52">
        <f t="shared" si="351"/>
        <v>0.86435670041347612</v>
      </c>
      <c r="S450" s="52">
        <f t="shared" si="352"/>
        <v>1.5348378924218733</v>
      </c>
      <c r="T450" s="52">
        <f t="shared" si="353"/>
        <v>1.4885692202356613</v>
      </c>
      <c r="U450" s="52">
        <f t="shared" si="354"/>
        <v>0.12511241377750332</v>
      </c>
      <c r="V450" s="52">
        <f t="shared" si="355"/>
        <v>1.357183752374695</v>
      </c>
      <c r="W450" s="52">
        <f t="shared" si="356"/>
        <v>17.213706891283774</v>
      </c>
      <c r="X450" s="52">
        <f t="shared" si="357"/>
        <v>104.8426009441724</v>
      </c>
      <c r="Y450" s="52">
        <f t="shared" si="358"/>
        <v>1.023743377271596</v>
      </c>
      <c r="Z450" s="52">
        <f t="shared" si="359"/>
        <v>1.0227590388658316</v>
      </c>
      <c r="AA450" s="52">
        <f t="shared" si="360"/>
        <v>1.0243890242910181</v>
      </c>
      <c r="AB450" s="52">
        <f t="shared" si="361"/>
        <v>1.0306652725442855</v>
      </c>
      <c r="AC450" s="52">
        <f t="shared" si="362"/>
        <v>0.56525882363665392</v>
      </c>
      <c r="AD450" s="52">
        <f t="shared" si="363"/>
        <v>0.55326725656904763</v>
      </c>
      <c r="AE450" s="52">
        <f t="shared" si="364"/>
        <v>0.53794423555491466</v>
      </c>
      <c r="AF450" s="52">
        <f t="shared" si="365"/>
        <v>0.38377036616644589</v>
      </c>
      <c r="AG450" s="52">
        <f t="shared" si="366"/>
        <v>0.35999999999999988</v>
      </c>
      <c r="AH450" s="52">
        <f t="shared" si="367"/>
        <v>0.37188518308322288</v>
      </c>
      <c r="AI450" s="64" t="s">
        <v>152</v>
      </c>
      <c r="AL450" s="45">
        <f t="shared" si="368"/>
        <v>138</v>
      </c>
      <c r="AM450" s="65"/>
      <c r="AN450" s="145" t="e">
        <f>#REF!</f>
        <v>#REF!</v>
      </c>
      <c r="AO450" s="149"/>
      <c r="AP450" s="183"/>
      <c r="AQ450" s="149"/>
      <c r="AR450" s="147">
        <f t="shared" si="369"/>
        <v>1</v>
      </c>
      <c r="AS450">
        <v>3</v>
      </c>
      <c r="AT450">
        <v>2</v>
      </c>
      <c r="AU450">
        <v>2</v>
      </c>
      <c r="AV450">
        <v>0</v>
      </c>
      <c r="AW450">
        <v>2</v>
      </c>
      <c r="AX450">
        <v>2</v>
      </c>
      <c r="AY450" s="229"/>
      <c r="AZ450" s="229"/>
      <c r="BA450" s="229"/>
      <c r="BC450">
        <v>6</v>
      </c>
      <c r="BD450">
        <v>0</v>
      </c>
      <c r="BE450">
        <v>0</v>
      </c>
      <c r="BF450" s="57">
        <v>2</v>
      </c>
      <c r="BG450" s="57">
        <v>2</v>
      </c>
      <c r="BH450" s="57">
        <v>3</v>
      </c>
      <c r="BI450" s="57">
        <v>11.3</v>
      </c>
      <c r="BJ450" s="189">
        <f t="shared" si="387"/>
        <v>5</v>
      </c>
      <c r="BK450" s="173">
        <f t="shared" si="388"/>
        <v>138</v>
      </c>
      <c r="BL450" s="173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104"/>
      <c r="CB450" s="103"/>
      <c r="CC450" s="103"/>
      <c r="CD450" s="103"/>
      <c r="CE450" s="103"/>
      <c r="CF450" s="103"/>
      <c r="CG450" s="103"/>
      <c r="CH450" s="103"/>
      <c r="CI450" s="103"/>
      <c r="CJ450" s="103"/>
      <c r="CK450" s="103"/>
      <c r="CL450" s="103"/>
      <c r="CP450" s="93"/>
      <c r="CQ450" s="93"/>
      <c r="CV450" s="93"/>
      <c r="DA450" s="93"/>
      <c r="DF450" s="131"/>
      <c r="DG450" s="254">
        <f t="shared" si="370"/>
        <v>590</v>
      </c>
      <c r="DH450" s="254" t="str">
        <f t="shared" si="371"/>
        <v>Control</v>
      </c>
      <c r="DI450" s="254">
        <f t="shared" si="372"/>
        <v>5</v>
      </c>
      <c r="DJ450" s="254">
        <f t="shared" si="373"/>
        <v>138</v>
      </c>
      <c r="DK450" s="121">
        <f t="shared" si="374"/>
        <v>23.022568386328103</v>
      </c>
      <c r="DL450" s="121">
        <f t="shared" si="375"/>
        <v>17.287134008269522</v>
      </c>
      <c r="DM450" s="121">
        <f t="shared" si="376"/>
        <v>52.099922708248144</v>
      </c>
      <c r="DN450" s="121">
        <f t="shared" si="377"/>
        <v>0.26802498045395595</v>
      </c>
      <c r="DO450" s="121">
        <f t="shared" si="378"/>
        <v>0</v>
      </c>
      <c r="DP450" s="121">
        <f t="shared" si="379"/>
        <v>0</v>
      </c>
      <c r="DQ450" s="121">
        <f t="shared" si="380"/>
        <v>0</v>
      </c>
      <c r="DR450" s="121">
        <f t="shared" si="381"/>
        <v>0</v>
      </c>
      <c r="DS450" s="121">
        <f t="shared" si="382"/>
        <v>0</v>
      </c>
      <c r="DT450" s="121">
        <f t="shared" si="383"/>
        <v>0</v>
      </c>
      <c r="DU450" s="121">
        <f t="shared" si="384"/>
        <v>0</v>
      </c>
      <c r="DV450" s="122">
        <f t="shared" si="385"/>
        <v>2</v>
      </c>
      <c r="DW450" s="157"/>
      <c r="DX450" s="157">
        <f t="shared" si="392"/>
        <v>590</v>
      </c>
      <c r="DY450" s="157">
        <f t="shared" si="350"/>
        <v>134</v>
      </c>
      <c r="DZ450" s="238" t="e">
        <f>#REF!</f>
        <v>#REF!</v>
      </c>
      <c r="EN450" s="50">
        <f t="shared" si="341"/>
        <v>8.7192073170731701E-2</v>
      </c>
      <c r="EO450" s="50">
        <f t="shared" si="342"/>
        <v>0</v>
      </c>
      <c r="EP450" s="55">
        <f t="shared" si="343"/>
        <v>0</v>
      </c>
      <c r="EQ450" s="50">
        <f>4.656*AR450*(((BL450/2.54)^2)+((BM450/2.54)^2)+((BN450/2.54)^2)+((BO450)/2.54^2)+((BP450/2.54)^2)+((BQ450/2.54)^2)+((BR450/2.54)^2)+((BS450/2.54)^2)+((BT450/2.54)^2)+((BU450/2.54)^2)+((BV450/2.54)^2)+((BW450/2.54)^2)+((BX450/2.54)^2)+((BY450/2.54)^2)+((BZ450/2.54)^2))/(BI450*3.28)</f>
        <v>0</v>
      </c>
      <c r="ER450" s="50">
        <f>3.492*AR450*((CA450/2.54)^2 + (CB450/2.54)^2 + (CC450/2.54)^2 + (CD450/2.54)^2 + (CE450/2.54)^2 + (CF450/2.54)^2 + (CG450/2.54)^2 +(CH450/2.54)^2 +(CI450/2.54)^2 + (CJ450/2.54)^2 +(CK450/2.54)^2 + (CL450/2.54)^2 +(CM450/2.54)^2 + (CN450/2.54)^2 + (CO450/2.54)^2)/(BI450*3.28)</f>
        <v>0</v>
      </c>
      <c r="ES450" s="50">
        <f t="shared" si="389"/>
        <v>0</v>
      </c>
      <c r="ET450" s="50">
        <f t="shared" si="390"/>
        <v>0</v>
      </c>
      <c r="EU450" s="50">
        <f t="shared" si="391"/>
        <v>0</v>
      </c>
      <c r="EV450" s="56">
        <f t="shared" si="344"/>
        <v>8.7192073170731701E-2</v>
      </c>
      <c r="EW450" s="56">
        <f t="shared" si="345"/>
        <v>0</v>
      </c>
      <c r="EX450" s="56">
        <f t="shared" si="348"/>
        <v>10.360155773847646</v>
      </c>
      <c r="EY450" s="56">
        <f t="shared" si="349"/>
        <v>7.7792103037212854</v>
      </c>
      <c r="EZ450" s="56">
        <f t="shared" si="346"/>
        <v>8.7192073170731701E-2</v>
      </c>
      <c r="FA450" s="56"/>
      <c r="FB450" s="56"/>
      <c r="FC450" s="56"/>
      <c r="FD450" s="54"/>
    </row>
    <row r="451" spans="1:160" ht="18" customHeight="1">
      <c r="A451" s="66"/>
      <c r="B451">
        <v>590</v>
      </c>
      <c r="C451" s="57" t="s">
        <v>278</v>
      </c>
      <c r="D451">
        <v>9</v>
      </c>
      <c r="E451" s="171">
        <v>2009</v>
      </c>
      <c r="F451">
        <v>134</v>
      </c>
      <c r="G451" s="144">
        <v>17.128121010000001</v>
      </c>
      <c r="H451" s="144">
        <v>19.464548564999998</v>
      </c>
      <c r="I451" s="144"/>
      <c r="J451" s="144">
        <v>10.122313739999999</v>
      </c>
      <c r="K451" s="144">
        <v>5.7672118349999995</v>
      </c>
      <c r="L451" s="144">
        <v>5.8276483649999999</v>
      </c>
      <c r="M451" s="144">
        <v>2.6446185150000003</v>
      </c>
      <c r="N451" s="83"/>
      <c r="O451" s="83"/>
      <c r="P451" s="83"/>
      <c r="Q451" s="230">
        <f t="shared" si="347"/>
        <v>60.954462029999995</v>
      </c>
      <c r="R451" s="52">
        <f t="shared" si="351"/>
        <v>0.87746340136413814</v>
      </c>
      <c r="S451" s="52">
        <f t="shared" si="352"/>
        <v>1.5279396291302154</v>
      </c>
      <c r="T451" s="52">
        <f t="shared" si="353"/>
        <v>1.481474536283919</v>
      </c>
      <c r="U451" s="52">
        <f t="shared" si="354"/>
        <v>0.1038514381947044</v>
      </c>
      <c r="V451" s="52">
        <f t="shared" si="355"/>
        <v>1.3402617335904328</v>
      </c>
      <c r="W451" s="52">
        <f t="shared" si="356"/>
        <v>15.857389335319347</v>
      </c>
      <c r="X451" s="52">
        <f t="shared" si="357"/>
        <v>119.45805993020181</v>
      </c>
      <c r="Y451" s="52">
        <f t="shared" si="358"/>
        <v>1.027521191040524</v>
      </c>
      <c r="Z451" s="52">
        <f t="shared" si="359"/>
        <v>1.0242674216864054</v>
      </c>
      <c r="AA451" s="52">
        <f t="shared" si="360"/>
        <v>1.0258099947880059</v>
      </c>
      <c r="AB451" s="52">
        <f t="shared" si="361"/>
        <v>1.0325898038189938</v>
      </c>
      <c r="AC451" s="52">
        <f t="shared" si="362"/>
        <v>0.56987767597889172</v>
      </c>
      <c r="AD451" s="52">
        <f t="shared" si="363"/>
        <v>0.55818954392796227</v>
      </c>
      <c r="AE451" s="52">
        <f t="shared" si="364"/>
        <v>0.54697153825983813</v>
      </c>
      <c r="AF451" s="52">
        <f t="shared" si="365"/>
        <v>0.38395205416350714</v>
      </c>
      <c r="AG451" s="52">
        <f t="shared" si="366"/>
        <v>0.36000000000000004</v>
      </c>
      <c r="AH451" s="52">
        <f t="shared" si="367"/>
        <v>0.37197602708175359</v>
      </c>
      <c r="AI451" s="64" t="s">
        <v>152</v>
      </c>
      <c r="AL451" s="45">
        <f t="shared" si="368"/>
        <v>134</v>
      </c>
      <c r="AM451" s="65"/>
      <c r="AN451" s="145" t="e">
        <f>#REF!</f>
        <v>#REF!</v>
      </c>
      <c r="AO451" s="149"/>
      <c r="AP451" s="183"/>
      <c r="AQ451" s="149"/>
      <c r="AR451" s="147">
        <f t="shared" si="369"/>
        <v>1</v>
      </c>
      <c r="AS451">
        <v>0</v>
      </c>
      <c r="AT451">
        <v>2</v>
      </c>
      <c r="AU451">
        <v>2</v>
      </c>
      <c r="AV451">
        <v>0</v>
      </c>
      <c r="AW451">
        <v>0</v>
      </c>
      <c r="AX451">
        <v>11</v>
      </c>
      <c r="AY451" s="229"/>
      <c r="AZ451" s="229"/>
      <c r="BA451" s="229"/>
      <c r="BC451">
        <v>17</v>
      </c>
      <c r="BD451">
        <v>9</v>
      </c>
      <c r="BE451">
        <v>0</v>
      </c>
      <c r="BF451" s="57">
        <v>2</v>
      </c>
      <c r="BG451" s="57">
        <v>2</v>
      </c>
      <c r="BH451" s="57">
        <v>3</v>
      </c>
      <c r="BI451" s="57">
        <v>11.3</v>
      </c>
      <c r="BJ451" s="189">
        <f t="shared" si="387"/>
        <v>9</v>
      </c>
      <c r="BK451" s="173">
        <f t="shared" si="388"/>
        <v>134</v>
      </c>
      <c r="BL451" s="173">
        <v>8</v>
      </c>
      <c r="BM451" s="57">
        <v>13</v>
      </c>
      <c r="BN451" s="57">
        <v>8</v>
      </c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104">
        <v>16</v>
      </c>
      <c r="CB451" s="103"/>
      <c r="CC451" s="103"/>
      <c r="CD451" s="103"/>
      <c r="CE451" s="103"/>
      <c r="CF451" s="103"/>
      <c r="CG451" s="103"/>
      <c r="CH451" s="103"/>
      <c r="CI451" s="103"/>
      <c r="CJ451" s="103"/>
      <c r="CK451" s="103"/>
      <c r="CL451" s="103"/>
      <c r="CP451" s="93"/>
      <c r="CQ451" s="93"/>
      <c r="CV451" s="93"/>
      <c r="DA451" s="93"/>
      <c r="DF451" s="131"/>
      <c r="DG451" s="254">
        <f t="shared" si="370"/>
        <v>590</v>
      </c>
      <c r="DH451" s="254" t="str">
        <f t="shared" si="371"/>
        <v>Control</v>
      </c>
      <c r="DI451" s="254">
        <f t="shared" si="372"/>
        <v>9</v>
      </c>
      <c r="DJ451" s="254">
        <f t="shared" si="373"/>
        <v>134</v>
      </c>
      <c r="DK451" s="121">
        <f t="shared" si="374"/>
        <v>0</v>
      </c>
      <c r="DL451" s="121">
        <f t="shared" si="375"/>
        <v>8.7746340136413821</v>
      </c>
      <c r="DM451" s="121">
        <f t="shared" si="376"/>
        <v>14.81474536283919</v>
      </c>
      <c r="DN451" s="121">
        <f t="shared" si="377"/>
        <v>0.63785069418537943</v>
      </c>
      <c r="DO451" s="121">
        <f t="shared" si="378"/>
        <v>4.2551252494282448</v>
      </c>
      <c r="DP451" s="121">
        <f t="shared" si="379"/>
        <v>0</v>
      </c>
      <c r="DQ451" s="121">
        <f t="shared" si="380"/>
        <v>12.858727511358556</v>
      </c>
      <c r="DR451" s="121">
        <f t="shared" si="381"/>
        <v>10.392188476002545</v>
      </c>
      <c r="DS451" s="121">
        <f t="shared" si="382"/>
        <v>0</v>
      </c>
      <c r="DT451" s="121">
        <f t="shared" si="383"/>
        <v>0</v>
      </c>
      <c r="DU451" s="121">
        <f t="shared" si="384"/>
        <v>0</v>
      </c>
      <c r="DV451" s="122">
        <f t="shared" si="385"/>
        <v>6.5</v>
      </c>
      <c r="DW451" s="157"/>
      <c r="DX451" s="157">
        <f t="shared" si="392"/>
        <v>590</v>
      </c>
      <c r="DY451" s="157">
        <f t="shared" si="350"/>
        <v>318</v>
      </c>
      <c r="DZ451" s="238" t="e">
        <f>#REF!</f>
        <v>#REF!</v>
      </c>
      <c r="EN451" s="50">
        <f t="shared" si="341"/>
        <v>0.24704420731707316</v>
      </c>
      <c r="EO451" s="50">
        <f t="shared" si="342"/>
        <v>2.5038109756097562</v>
      </c>
      <c r="EP451" s="55">
        <f t="shared" si="343"/>
        <v>0</v>
      </c>
      <c r="EQ451" s="50">
        <f>4.656*AR451*(((BL451/2.54)^2)+((BM451/2.54)^2)+((BN451/2.54)^2)+((BO451)/2.54^2)+((BP451/2.54)^2)+((BQ451/2.54)^2)+((BR451/2.54)^2)+((BS451/2.54)^2)+((BT451/2.54)^2)+((BU451/2.54)^2)+((BV451/2.54)^2)+((BW451/2.54)^2)+((BX451/2.54)^2)+((BY451/2.54)^2)+((BZ451/2.54)^2))/(BI451*3.28)</f>
        <v>5.7829535041759472</v>
      </c>
      <c r="ER451" s="50">
        <f>3.492*AR451*((CA451/2.54)^2 + (CB451/2.54)^2 + (CC451/2.54)^2 + (CD451/2.54)^2 + (CE451/2.54)^2 + (CF451/2.54)^2 + (CG451/2.54)^2 +(CH451/2.54)^2 +(CI451/2.54)^2 + (CJ451/2.54)^2 +(CK451/2.54)^2 + (CL451/2.54)^2 +(CM451/2.54)^2 + (CN451/2.54)^2 + (CO451/2.54)^2)/(BI451*3.28)</f>
        <v>3.7384749925985927</v>
      </c>
      <c r="ES451" s="50">
        <f t="shared" si="389"/>
        <v>0</v>
      </c>
      <c r="ET451" s="50">
        <f t="shared" si="390"/>
        <v>0</v>
      </c>
      <c r="EU451" s="50">
        <f t="shared" si="391"/>
        <v>0</v>
      </c>
      <c r="EV451" s="56">
        <f t="shared" si="344"/>
        <v>2.7508551829268293</v>
      </c>
      <c r="EW451" s="56">
        <f t="shared" si="345"/>
        <v>9.52142849677454</v>
      </c>
      <c r="EX451" s="56">
        <f t="shared" si="348"/>
        <v>0</v>
      </c>
      <c r="EY451" s="56">
        <f t="shared" si="349"/>
        <v>3.948585306138622</v>
      </c>
      <c r="EZ451" s="56">
        <f t="shared" si="346"/>
        <v>12.272283679701369</v>
      </c>
      <c r="FA451" s="56"/>
      <c r="FB451" s="56"/>
      <c r="FC451" s="56"/>
      <c r="FD451" s="54"/>
    </row>
    <row r="452" spans="1:160" ht="18" customHeight="1">
      <c r="A452" s="66"/>
      <c r="B452">
        <v>590</v>
      </c>
      <c r="C452" s="57" t="s">
        <v>278</v>
      </c>
      <c r="D452">
        <v>9</v>
      </c>
      <c r="E452" s="171">
        <v>2009</v>
      </c>
      <c r="F452">
        <v>318</v>
      </c>
      <c r="G452" s="144">
        <v>17.128121010000001</v>
      </c>
      <c r="H452" s="144">
        <v>19.464548564999998</v>
      </c>
      <c r="I452" s="144"/>
      <c r="J452" s="144">
        <v>10.122313739999999</v>
      </c>
      <c r="K452" s="144">
        <v>5.7672118349999995</v>
      </c>
      <c r="L452" s="144">
        <v>5.8276483649999999</v>
      </c>
      <c r="M452" s="144">
        <v>2.6446185150000003</v>
      </c>
      <c r="N452" s="83"/>
      <c r="O452" s="83"/>
      <c r="P452" s="83"/>
      <c r="Q452" s="230">
        <f t="shared" si="347"/>
        <v>60.954462029999995</v>
      </c>
      <c r="R452" s="52">
        <f t="shared" si="351"/>
        <v>0.87746340136413814</v>
      </c>
      <c r="S452" s="52">
        <f t="shared" si="352"/>
        <v>1.5279396291302154</v>
      </c>
      <c r="T452" s="52">
        <f t="shared" si="353"/>
        <v>1.481474536283919</v>
      </c>
      <c r="U452" s="52">
        <f t="shared" si="354"/>
        <v>0.1038514381947044</v>
      </c>
      <c r="V452" s="52">
        <f t="shared" si="355"/>
        <v>1.3402617335904328</v>
      </c>
      <c r="W452" s="52">
        <f t="shared" si="356"/>
        <v>15.857389335319347</v>
      </c>
      <c r="X452" s="52">
        <f t="shared" si="357"/>
        <v>119.45805993020181</v>
      </c>
      <c r="Y452" s="52">
        <f t="shared" si="358"/>
        <v>1.027521191040524</v>
      </c>
      <c r="Z452" s="52">
        <f t="shared" si="359"/>
        <v>1.0242674216864054</v>
      </c>
      <c r="AA452" s="52">
        <f t="shared" si="360"/>
        <v>1.0258099947880059</v>
      </c>
      <c r="AB452" s="52">
        <f t="shared" si="361"/>
        <v>1.0325898038189938</v>
      </c>
      <c r="AC452" s="52">
        <f t="shared" si="362"/>
        <v>0.56987767597889172</v>
      </c>
      <c r="AD452" s="52">
        <f t="shared" si="363"/>
        <v>0.55818954392796227</v>
      </c>
      <c r="AE452" s="52">
        <f t="shared" si="364"/>
        <v>0.54697153825983813</v>
      </c>
      <c r="AF452" s="52">
        <f t="shared" si="365"/>
        <v>0.38395205416350714</v>
      </c>
      <c r="AG452" s="52">
        <f t="shared" si="366"/>
        <v>0.36000000000000004</v>
      </c>
      <c r="AH452" s="52">
        <f t="shared" si="367"/>
        <v>0.37197602708175359</v>
      </c>
      <c r="AI452" s="64" t="s">
        <v>152</v>
      </c>
      <c r="AL452" s="45">
        <f t="shared" si="368"/>
        <v>318</v>
      </c>
      <c r="AM452" s="65"/>
      <c r="AN452" s="145" t="e">
        <f>#REF!</f>
        <v>#REF!</v>
      </c>
      <c r="AO452" s="149"/>
      <c r="AP452" s="183"/>
      <c r="AQ452" s="149"/>
      <c r="AR452" s="147">
        <f t="shared" si="369"/>
        <v>1</v>
      </c>
      <c r="AS452">
        <v>0</v>
      </c>
      <c r="AT452">
        <v>0</v>
      </c>
      <c r="AU452">
        <v>0</v>
      </c>
      <c r="AV452">
        <v>1</v>
      </c>
      <c r="AW452">
        <v>5</v>
      </c>
      <c r="AX452">
        <v>5</v>
      </c>
      <c r="AY452" s="229"/>
      <c r="AZ452" s="229"/>
      <c r="BA452" s="229"/>
      <c r="BC452">
        <v>8</v>
      </c>
      <c r="BD452">
        <v>13</v>
      </c>
      <c r="BE452">
        <v>1</v>
      </c>
      <c r="BF452" s="57">
        <v>2</v>
      </c>
      <c r="BG452" s="57">
        <v>2</v>
      </c>
      <c r="BH452" s="57">
        <v>3</v>
      </c>
      <c r="BI452" s="57">
        <v>11.3</v>
      </c>
      <c r="BJ452" s="189">
        <f t="shared" si="387"/>
        <v>9</v>
      </c>
      <c r="BK452" s="173">
        <f t="shared" si="388"/>
        <v>318</v>
      </c>
      <c r="BL452" s="173">
        <v>16</v>
      </c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104"/>
      <c r="CB452" s="103"/>
      <c r="CC452" s="103"/>
      <c r="CD452" s="103"/>
      <c r="CE452" s="103"/>
      <c r="CF452" s="103"/>
      <c r="CG452" s="103"/>
      <c r="CH452" s="103"/>
      <c r="CI452" s="103"/>
      <c r="CJ452" s="103"/>
      <c r="CK452" s="103"/>
      <c r="CL452" s="103"/>
      <c r="CP452" s="93"/>
      <c r="CQ452" s="93"/>
      <c r="CV452" s="93"/>
      <c r="DA452" s="93"/>
      <c r="DF452" s="131"/>
      <c r="DG452" s="254">
        <f t="shared" si="370"/>
        <v>590</v>
      </c>
      <c r="DH452" s="254" t="str">
        <f t="shared" si="371"/>
        <v>Control</v>
      </c>
      <c r="DI452" s="254">
        <f t="shared" si="372"/>
        <v>9</v>
      </c>
      <c r="DJ452" s="254">
        <f t="shared" si="373"/>
        <v>318</v>
      </c>
      <c r="DK452" s="121">
        <f t="shared" si="374"/>
        <v>7.6396981456510771</v>
      </c>
      <c r="DL452" s="121">
        <f t="shared" si="375"/>
        <v>21.936585034103455</v>
      </c>
      <c r="DM452" s="121">
        <f t="shared" si="376"/>
        <v>44.44423608851757</v>
      </c>
      <c r="DN452" s="121">
        <f t="shared" si="377"/>
        <v>0.30016503255782562</v>
      </c>
      <c r="DO452" s="121">
        <f t="shared" si="378"/>
        <v>6.1462920269519099</v>
      </c>
      <c r="DP452" s="121">
        <f t="shared" si="379"/>
        <v>3.6597991234657639</v>
      </c>
      <c r="DQ452" s="121">
        <f t="shared" si="380"/>
        <v>11.083616979487509</v>
      </c>
      <c r="DR452" s="121">
        <f t="shared" si="381"/>
        <v>0</v>
      </c>
      <c r="DS452" s="121">
        <f t="shared" si="382"/>
        <v>0</v>
      </c>
      <c r="DT452" s="121">
        <f t="shared" si="383"/>
        <v>0</v>
      </c>
      <c r="DU452" s="121">
        <f t="shared" si="384"/>
        <v>0</v>
      </c>
      <c r="DV452" s="122">
        <f t="shared" si="385"/>
        <v>2.5</v>
      </c>
      <c r="DW452" s="157"/>
      <c r="DX452" s="157">
        <f t="shared" si="392"/>
        <v>590</v>
      </c>
      <c r="DY452" s="157">
        <f t="shared" si="350"/>
        <v>5</v>
      </c>
      <c r="DZ452" s="238" t="e">
        <f>#REF!</f>
        <v>#REF!</v>
      </c>
      <c r="EN452" s="50"/>
      <c r="EO452" s="50"/>
      <c r="EP452" s="55"/>
      <c r="EQ452" s="50"/>
      <c r="ER452" s="50"/>
      <c r="ES452" s="50">
        <f t="shared" ref="ES452:ES483" si="394">4.074*AR452*((CQ452/2.54)^2 + (CR452/2.54)^2 + (CS452/2.54)^2 + (CT452/2.54)^2 + (CU452/2.54)^2)/(BI452*3.28)</f>
        <v>0</v>
      </c>
      <c r="ET452" s="50">
        <f t="shared" ref="ET452:ET483" si="395">4.074*AR452*((CV452/2.54)^2 + (CW452/2.54)^2 + (CX452/2.54)^2 + (CY452/2.54)^2 + (CZ452/2.54)^2)/(BI452*3.28)</f>
        <v>0</v>
      </c>
      <c r="EU452" s="50">
        <f t="shared" ref="EU452:EU483" si="396">4.074*AR452*((DA452/2.54)^2 + (DB452/2.54)^2 + (DC452/2.54)^2 + (DD452/2.54)^2 + (DE452/2.54)^2)/(BI452*3.28)</f>
        <v>0</v>
      </c>
      <c r="EV452" s="56"/>
      <c r="EW452" s="56"/>
      <c r="EX452" s="56">
        <f t="shared" si="348"/>
        <v>3.4378641655429849</v>
      </c>
      <c r="EY452" s="56">
        <f t="shared" si="349"/>
        <v>9.8714632653465557</v>
      </c>
      <c r="EZ452" s="56"/>
      <c r="FA452" s="56"/>
      <c r="FB452" s="56"/>
      <c r="FC452" s="56"/>
      <c r="FD452" s="54"/>
    </row>
    <row r="453" spans="1:160" ht="18" customHeight="1">
      <c r="A453" s="66"/>
      <c r="B453">
        <v>590</v>
      </c>
      <c r="C453" s="57" t="s">
        <v>278</v>
      </c>
      <c r="D453">
        <v>13</v>
      </c>
      <c r="E453" s="171">
        <v>2009</v>
      </c>
      <c r="F453">
        <v>5</v>
      </c>
      <c r="G453" s="144">
        <v>4.3140451200000012</v>
      </c>
      <c r="H453" s="144">
        <v>13.632011085</v>
      </c>
      <c r="I453" s="144"/>
      <c r="J453" s="144"/>
      <c r="K453" s="144">
        <v>11.251817115000001</v>
      </c>
      <c r="L453" s="144">
        <v>13.4487969</v>
      </c>
      <c r="M453" s="144">
        <v>15.343888560000002</v>
      </c>
      <c r="N453" s="83"/>
      <c r="O453" s="83"/>
      <c r="P453" s="83"/>
      <c r="Q453" s="230">
        <f t="shared" si="347"/>
        <v>57.990558780000008</v>
      </c>
      <c r="R453" s="52">
        <f t="shared" si="351"/>
        <v>0.72803725298195843</v>
      </c>
      <c r="S453" s="52">
        <f t="shared" si="352"/>
        <v>1.5476339016898326</v>
      </c>
      <c r="T453" s="52">
        <f t="shared" si="353"/>
        <v>1.4773698458198405</v>
      </c>
      <c r="U453" s="52">
        <f t="shared" si="354"/>
        <v>0.11740043772863262</v>
      </c>
      <c r="V453" s="52">
        <f t="shared" si="355"/>
        <v>1.3464222219062054</v>
      </c>
      <c r="W453" s="52">
        <f t="shared" si="356"/>
        <v>16.228515274453954</v>
      </c>
      <c r="X453" s="52">
        <f t="shared" si="357"/>
        <v>97.55681423417127</v>
      </c>
      <c r="Y453" s="52">
        <f t="shared" si="358"/>
        <v>1.0257089863033735</v>
      </c>
      <c r="Z453" s="52">
        <f t="shared" si="359"/>
        <v>1.0219402843069139</v>
      </c>
      <c r="AA453" s="52">
        <f t="shared" si="360"/>
        <v>1.0246698649840118</v>
      </c>
      <c r="AB453" s="52">
        <f t="shared" si="361"/>
        <v>1.0313569824624131</v>
      </c>
      <c r="AC453" s="52">
        <f t="shared" si="362"/>
        <v>0.57744853776696092</v>
      </c>
      <c r="AD453" s="52">
        <f t="shared" si="363"/>
        <v>0.56805230396678019</v>
      </c>
      <c r="AE453" s="52">
        <f t="shared" si="364"/>
        <v>0.54189053872313797</v>
      </c>
      <c r="AF453" s="52">
        <f t="shared" si="365"/>
        <v>0.4033251767099113</v>
      </c>
      <c r="AG453" s="52">
        <f t="shared" si="366"/>
        <v>0.36</v>
      </c>
      <c r="AH453" s="52">
        <f t="shared" si="367"/>
        <v>0.38166258835495565</v>
      </c>
      <c r="AI453" s="64" t="s">
        <v>152</v>
      </c>
      <c r="AL453" s="45">
        <f t="shared" si="368"/>
        <v>5</v>
      </c>
      <c r="AM453" s="65"/>
      <c r="AN453" s="145" t="e">
        <f>#REF!</f>
        <v>#REF!</v>
      </c>
      <c r="AO453" s="149"/>
      <c r="AP453" s="183"/>
      <c r="AQ453" s="149"/>
      <c r="AR453" s="147">
        <f t="shared" si="369"/>
        <v>1</v>
      </c>
      <c r="AS453">
        <v>3</v>
      </c>
      <c r="AT453">
        <v>3</v>
      </c>
      <c r="AU453">
        <v>11</v>
      </c>
      <c r="AV453">
        <v>0</v>
      </c>
      <c r="AW453">
        <v>1</v>
      </c>
      <c r="AX453">
        <v>1</v>
      </c>
      <c r="AY453" s="229"/>
      <c r="AZ453" s="229"/>
      <c r="BA453" s="229"/>
      <c r="BC453">
        <v>15</v>
      </c>
      <c r="BD453">
        <v>0</v>
      </c>
      <c r="BE453">
        <v>1</v>
      </c>
      <c r="BF453" s="57">
        <v>2</v>
      </c>
      <c r="BG453" s="57">
        <v>2</v>
      </c>
      <c r="BH453" s="57">
        <v>3</v>
      </c>
      <c r="BI453" s="57">
        <v>11.3</v>
      </c>
      <c r="BJ453" s="189">
        <f t="shared" si="387"/>
        <v>13</v>
      </c>
      <c r="BK453" s="173">
        <f t="shared" si="388"/>
        <v>5</v>
      </c>
      <c r="BL453" s="173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104"/>
      <c r="CB453" s="103"/>
      <c r="CC453" s="103"/>
      <c r="CD453" s="103"/>
      <c r="CE453" s="103"/>
      <c r="CF453" s="103"/>
      <c r="CG453" s="103"/>
      <c r="CH453" s="103"/>
      <c r="CI453" s="103"/>
      <c r="CJ453" s="103"/>
      <c r="CK453" s="103"/>
      <c r="CL453" s="103"/>
      <c r="CP453" s="93"/>
      <c r="CQ453" s="93"/>
      <c r="CV453" s="93"/>
      <c r="DA453" s="93"/>
      <c r="DF453" s="131"/>
      <c r="DG453" s="254">
        <f t="shared" si="370"/>
        <v>590</v>
      </c>
      <c r="DH453" s="254" t="str">
        <f t="shared" si="371"/>
        <v>Control</v>
      </c>
      <c r="DI453" s="254">
        <f t="shared" si="372"/>
        <v>13</v>
      </c>
      <c r="DJ453" s="254">
        <f t="shared" si="373"/>
        <v>5</v>
      </c>
      <c r="DK453" s="121">
        <f t="shared" si="374"/>
        <v>23.21450852534749</v>
      </c>
      <c r="DL453" s="121">
        <f t="shared" si="375"/>
        <v>14.560745059639169</v>
      </c>
      <c r="DM453" s="121">
        <f t="shared" si="376"/>
        <v>51.707944603694422</v>
      </c>
      <c r="DN453" s="121">
        <f t="shared" si="377"/>
        <v>0.64355191303663972</v>
      </c>
      <c r="DO453" s="121">
        <f t="shared" si="378"/>
        <v>0</v>
      </c>
      <c r="DP453" s="121">
        <f t="shared" si="379"/>
        <v>3.7065360291313834</v>
      </c>
      <c r="DQ453" s="121">
        <f t="shared" si="380"/>
        <v>0</v>
      </c>
      <c r="DR453" s="121">
        <f t="shared" si="381"/>
        <v>0</v>
      </c>
      <c r="DS453" s="121">
        <f t="shared" si="382"/>
        <v>0</v>
      </c>
      <c r="DT453" s="121">
        <f t="shared" si="383"/>
        <v>0</v>
      </c>
      <c r="DU453" s="121">
        <f t="shared" si="384"/>
        <v>0</v>
      </c>
      <c r="DV453" s="122">
        <f t="shared" si="385"/>
        <v>6</v>
      </c>
      <c r="DW453" s="157"/>
      <c r="DX453" s="157">
        <f t="shared" si="392"/>
        <v>590</v>
      </c>
      <c r="DY453" s="157">
        <f t="shared" si="350"/>
        <v>147</v>
      </c>
      <c r="DZ453" s="238" t="e">
        <f>#REF!</f>
        <v>#REF!</v>
      </c>
      <c r="EN453" s="50">
        <f t="shared" si="341"/>
        <v>0.2179801829268293</v>
      </c>
      <c r="EO453" s="50">
        <f t="shared" si="342"/>
        <v>0</v>
      </c>
      <c r="EP453" s="55">
        <f t="shared" si="343"/>
        <v>1.475609756097561</v>
      </c>
      <c r="EQ453" s="50">
        <f t="shared" ref="EQ453:EQ459" si="397">4.656*AR453*(((BL453/2.54)^2)+((BM453/2.54)^2)+((BN453/2.54)^2)+((BO453)/2.54^2)+((BP453/2.54)^2)+((BQ453/2.54)^2)+((BR453/2.54)^2)+((BS453/2.54)^2)+((BT453/2.54)^2)+((BU453/2.54)^2)+((BV453/2.54)^2)+((BW453/2.54)^2)+((BX453/2.54)^2)+((BY453/2.54)^2)+((BZ453/2.54)^2))/(BI453*3.28)</f>
        <v>0</v>
      </c>
      <c r="ER453" s="50">
        <f>3.492*AR453*((CA453/2.54)^2 + (CB453/2.54)^2 + (CC453/2.54)^2 + (CD453/2.54)^2 + (CE453/2.54)^2 + (CF453/2.54)^2 + (CG453/2.54)^2 +(CH453/2.54)^2 +(CI453/2.54)^2 + (CJ453/2.54)^2 +(CK453/2.54)^2 + (CL453/2.54)^2 +(CM453/2.54)^2 + (CN453/2.54)^2 + (CO453/2.54)^2)/(BI453*3.28)</f>
        <v>0</v>
      </c>
      <c r="ES453" s="50">
        <f t="shared" si="394"/>
        <v>0</v>
      </c>
      <c r="ET453" s="50">
        <f t="shared" si="395"/>
        <v>0</v>
      </c>
      <c r="EU453" s="50">
        <f t="shared" si="396"/>
        <v>0</v>
      </c>
      <c r="EV453" s="56">
        <f t="shared" si="344"/>
        <v>1.6935899390243903</v>
      </c>
      <c r="EW453" s="56">
        <f t="shared" si="345"/>
        <v>0</v>
      </c>
      <c r="EX453" s="56">
        <f t="shared" si="348"/>
        <v>10.446528836406371</v>
      </c>
      <c r="EY453" s="56">
        <f t="shared" si="349"/>
        <v>6.552335276837626</v>
      </c>
      <c r="EZ453" s="56">
        <f t="shared" si="346"/>
        <v>1.6935899390243903</v>
      </c>
      <c r="FA453" s="56"/>
      <c r="FB453" s="56"/>
      <c r="FC453" s="56"/>
      <c r="FD453" s="54"/>
    </row>
    <row r="454" spans="1:160" ht="18" customHeight="1">
      <c r="A454" s="66"/>
      <c r="B454">
        <v>590</v>
      </c>
      <c r="C454" s="57" t="s">
        <v>278</v>
      </c>
      <c r="D454">
        <v>13</v>
      </c>
      <c r="E454" s="171">
        <v>2009</v>
      </c>
      <c r="F454">
        <v>147</v>
      </c>
      <c r="G454" s="144">
        <v>4.3140451200000012</v>
      </c>
      <c r="H454" s="144">
        <v>13.632011085</v>
      </c>
      <c r="I454" s="144"/>
      <c r="J454" s="144"/>
      <c r="K454" s="144">
        <v>11.251817115000001</v>
      </c>
      <c r="L454" s="144">
        <v>13.4487969</v>
      </c>
      <c r="M454" s="144">
        <v>15.343888560000002</v>
      </c>
      <c r="N454" s="83"/>
      <c r="O454" s="83"/>
      <c r="P454" s="83"/>
      <c r="Q454" s="230">
        <f t="shared" si="347"/>
        <v>57.990558780000008</v>
      </c>
      <c r="R454" s="52">
        <f t="shared" si="351"/>
        <v>0.72803725298195843</v>
      </c>
      <c r="S454" s="52">
        <f t="shared" si="352"/>
        <v>1.5476339016898326</v>
      </c>
      <c r="T454" s="52">
        <f t="shared" si="353"/>
        <v>1.4773698458198405</v>
      </c>
      <c r="U454" s="52">
        <f t="shared" si="354"/>
        <v>0.11740043772863262</v>
      </c>
      <c r="V454" s="52">
        <f t="shared" si="355"/>
        <v>1.3464222219062054</v>
      </c>
      <c r="W454" s="52">
        <f t="shared" si="356"/>
        <v>16.228515274453954</v>
      </c>
      <c r="X454" s="52">
        <f t="shared" si="357"/>
        <v>97.55681423417127</v>
      </c>
      <c r="Y454" s="52">
        <f t="shared" si="358"/>
        <v>1.0257089863033735</v>
      </c>
      <c r="Z454" s="52">
        <f t="shared" si="359"/>
        <v>1.0219402843069139</v>
      </c>
      <c r="AA454" s="52">
        <f t="shared" si="360"/>
        <v>1.0246698649840118</v>
      </c>
      <c r="AB454" s="52">
        <f t="shared" si="361"/>
        <v>1.0313569824624131</v>
      </c>
      <c r="AC454" s="52">
        <f t="shared" si="362"/>
        <v>0.57744853776696092</v>
      </c>
      <c r="AD454" s="52">
        <f t="shared" si="363"/>
        <v>0.56805230396678019</v>
      </c>
      <c r="AE454" s="52">
        <f t="shared" si="364"/>
        <v>0.54189053872313797</v>
      </c>
      <c r="AF454" s="52">
        <f t="shared" si="365"/>
        <v>0.4033251767099113</v>
      </c>
      <c r="AG454" s="52">
        <f t="shared" si="366"/>
        <v>0.36</v>
      </c>
      <c r="AH454" s="52">
        <f t="shared" si="367"/>
        <v>0.38166258835495565</v>
      </c>
      <c r="AI454" s="64" t="s">
        <v>152</v>
      </c>
      <c r="AL454" s="45">
        <f t="shared" si="368"/>
        <v>147</v>
      </c>
      <c r="AM454" s="65"/>
      <c r="AN454" s="145" t="e">
        <f>#REF!</f>
        <v>#REF!</v>
      </c>
      <c r="AO454" s="149"/>
      <c r="AP454" s="183"/>
      <c r="AQ454" s="149"/>
      <c r="AR454" s="147">
        <f t="shared" si="369"/>
        <v>1</v>
      </c>
      <c r="AS454">
        <v>0</v>
      </c>
      <c r="AT454">
        <v>4</v>
      </c>
      <c r="AU454">
        <v>4</v>
      </c>
      <c r="AV454">
        <v>0</v>
      </c>
      <c r="AW454">
        <v>5</v>
      </c>
      <c r="AX454">
        <v>5</v>
      </c>
      <c r="AY454" s="229"/>
      <c r="AZ454" s="229"/>
      <c r="BA454" s="229"/>
      <c r="BC454">
        <v>3</v>
      </c>
      <c r="BD454">
        <v>1</v>
      </c>
      <c r="BE454">
        <v>0</v>
      </c>
      <c r="BF454" s="57">
        <v>2</v>
      </c>
      <c r="BG454" s="57">
        <v>2</v>
      </c>
      <c r="BH454" s="57">
        <v>3</v>
      </c>
      <c r="BI454" s="57">
        <v>11.3</v>
      </c>
      <c r="BJ454" s="189">
        <f t="shared" si="387"/>
        <v>13</v>
      </c>
      <c r="BK454" s="173">
        <f t="shared" si="388"/>
        <v>147</v>
      </c>
      <c r="BL454" s="173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104">
        <v>21</v>
      </c>
      <c r="CB454" s="103"/>
      <c r="CC454" s="103"/>
      <c r="CD454" s="103"/>
      <c r="CE454" s="103"/>
      <c r="CF454" s="103"/>
      <c r="CG454" s="103"/>
      <c r="CH454" s="103"/>
      <c r="CI454" s="103"/>
      <c r="CJ454" s="103"/>
      <c r="CK454" s="103"/>
      <c r="CL454" s="103"/>
      <c r="CP454" s="93"/>
      <c r="CQ454" s="93"/>
      <c r="CV454" s="93"/>
      <c r="DA454" s="93"/>
      <c r="DF454" s="131"/>
      <c r="DG454" s="254">
        <f t="shared" si="370"/>
        <v>590</v>
      </c>
      <c r="DH454" s="254" t="str">
        <f t="shared" si="371"/>
        <v>Control</v>
      </c>
      <c r="DI454" s="254">
        <f t="shared" si="372"/>
        <v>13</v>
      </c>
      <c r="DJ454" s="254">
        <f t="shared" si="373"/>
        <v>147</v>
      </c>
      <c r="DK454" s="121">
        <f t="shared" si="374"/>
        <v>0</v>
      </c>
      <c r="DL454" s="121">
        <f t="shared" si="375"/>
        <v>32.761676384188128</v>
      </c>
      <c r="DM454" s="121">
        <f t="shared" si="376"/>
        <v>66.481643061892825</v>
      </c>
      <c r="DN454" s="121">
        <f t="shared" si="377"/>
        <v>0.12871038260732795</v>
      </c>
      <c r="DO454" s="121">
        <f t="shared" si="378"/>
        <v>0.48225893152436466</v>
      </c>
      <c r="DP454" s="121">
        <f t="shared" si="379"/>
        <v>0</v>
      </c>
      <c r="DQ454" s="121">
        <f t="shared" si="380"/>
        <v>0</v>
      </c>
      <c r="DR454" s="121">
        <f t="shared" si="381"/>
        <v>17.880794815672047</v>
      </c>
      <c r="DS454" s="121">
        <f t="shared" si="382"/>
        <v>0</v>
      </c>
      <c r="DT454" s="121">
        <f t="shared" si="383"/>
        <v>0</v>
      </c>
      <c r="DU454" s="121">
        <f t="shared" si="384"/>
        <v>0</v>
      </c>
      <c r="DV454" s="122">
        <f t="shared" si="385"/>
        <v>4.5</v>
      </c>
      <c r="DW454" s="157"/>
      <c r="DX454" s="157">
        <f t="shared" si="392"/>
        <v>590</v>
      </c>
      <c r="DY454" s="157">
        <f t="shared" si="350"/>
        <v>50</v>
      </c>
      <c r="DZ454" s="238" t="e">
        <f>#REF!</f>
        <v>#REF!</v>
      </c>
      <c r="EN454" s="50">
        <f t="shared" si="341"/>
        <v>4.3596036585365851E-2</v>
      </c>
      <c r="EO454" s="50">
        <f t="shared" si="342"/>
        <v>0.27820121951219512</v>
      </c>
      <c r="EP454" s="55">
        <f t="shared" si="343"/>
        <v>0</v>
      </c>
      <c r="EQ454" s="50">
        <f t="shared" si="397"/>
        <v>0</v>
      </c>
      <c r="ER454" s="50">
        <f>3.492*AR454*((CA454/2.54)^2 + (CB454/2.54)^2 + (CC454/2.54)^2 + (CD454/2.54)^2 + (CE454/2.54)^2 + (CF454/2.54)^2 + (CG454/2.54)^2 +(CH454/2.54)^2 +(CI454/2.54)^2 + (CJ454/2.54)^2 +(CK454/2.54)^2 + (CL454/2.54)^2 +(CM454/2.54)^2 + (CN454/2.54)^2 + (CO454/2.54)^2)/(BI454*3.28)</f>
        <v>6.4401073114686689</v>
      </c>
      <c r="ES454" s="50">
        <f t="shared" si="394"/>
        <v>0</v>
      </c>
      <c r="ET454" s="50">
        <f t="shared" si="395"/>
        <v>0</v>
      </c>
      <c r="EU454" s="50">
        <f t="shared" si="396"/>
        <v>0</v>
      </c>
      <c r="EV454" s="56">
        <f t="shared" si="344"/>
        <v>0.32179725609756099</v>
      </c>
      <c r="EW454" s="56">
        <f t="shared" si="345"/>
        <v>6.4401073114686689</v>
      </c>
      <c r="EX454" s="56">
        <f t="shared" si="348"/>
        <v>0</v>
      </c>
      <c r="EY454" s="56">
        <f t="shared" si="349"/>
        <v>14.742754372884658</v>
      </c>
      <c r="EZ454" s="56">
        <f t="shared" si="346"/>
        <v>6.7619045675662299</v>
      </c>
      <c r="FA454" s="56"/>
      <c r="FB454" s="56"/>
      <c r="FC454" s="56"/>
      <c r="FD454" s="54"/>
    </row>
    <row r="455" spans="1:160" ht="18" customHeight="1">
      <c r="A455" s="66"/>
      <c r="B455">
        <v>590</v>
      </c>
      <c r="C455" s="57" t="s">
        <v>278</v>
      </c>
      <c r="D455">
        <v>21</v>
      </c>
      <c r="E455" s="171">
        <v>2009</v>
      </c>
      <c r="F455">
        <v>50</v>
      </c>
      <c r="G455" s="144"/>
      <c r="H455" s="144">
        <v>23.031658650000001</v>
      </c>
      <c r="I455" s="144"/>
      <c r="J455" s="144"/>
      <c r="K455" s="144">
        <v>10.463491500000002</v>
      </c>
      <c r="L455" s="144">
        <v>8.8932609150000008</v>
      </c>
      <c r="M455" s="144"/>
      <c r="N455" s="83"/>
      <c r="O455" s="83"/>
      <c r="P455" s="83"/>
      <c r="Q455" s="230">
        <f t="shared" si="347"/>
        <v>42.388411065</v>
      </c>
      <c r="R455" s="52">
        <f t="shared" si="351"/>
        <v>0.94271279620940907</v>
      </c>
      <c r="S455" s="52">
        <f t="shared" si="352"/>
        <v>1.5329202684430703</v>
      </c>
      <c r="T455" s="52">
        <f t="shared" si="353"/>
        <v>1.480190842770978</v>
      </c>
      <c r="U455" s="52">
        <f t="shared" si="354"/>
        <v>0.11826458818455833</v>
      </c>
      <c r="V455" s="52">
        <f t="shared" si="355"/>
        <v>1.3408323856701281</v>
      </c>
      <c r="W455" s="52">
        <f t="shared" si="356"/>
        <v>18.901241711324573</v>
      </c>
      <c r="X455" s="52">
        <f t="shared" si="357"/>
        <v>81.382414185719142</v>
      </c>
      <c r="Y455" s="52">
        <f t="shared" si="358"/>
        <v>1.0220980406416658</v>
      </c>
      <c r="Z455" s="52">
        <f t="shared" si="359"/>
        <v>1.0224684792935399</v>
      </c>
      <c r="AA455" s="52">
        <f t="shared" si="360"/>
        <v>1.0275315207064604</v>
      </c>
      <c r="AB455" s="52">
        <f t="shared" si="361"/>
        <v>1.0434615222489705</v>
      </c>
      <c r="AC455" s="52">
        <f t="shared" si="362"/>
        <v>0.58222412346750707</v>
      </c>
      <c r="AD455" s="52">
        <f t="shared" si="363"/>
        <v>0.5596232430787389</v>
      </c>
      <c r="AE455" s="52">
        <f t="shared" si="364"/>
        <v>0.54111280751188506</v>
      </c>
      <c r="AF455" s="52">
        <f t="shared" si="365"/>
        <v>0.39494327685646646</v>
      </c>
      <c r="AG455" s="52">
        <f t="shared" si="366"/>
        <v>0.36</v>
      </c>
      <c r="AH455" s="52">
        <f t="shared" si="367"/>
        <v>0.37747163842823322</v>
      </c>
      <c r="AI455" s="64" t="s">
        <v>152</v>
      </c>
      <c r="AL455" s="45">
        <f t="shared" si="368"/>
        <v>50</v>
      </c>
      <c r="AM455" s="65"/>
      <c r="AN455" s="145" t="e">
        <f>#REF!</f>
        <v>#REF!</v>
      </c>
      <c r="AO455" s="149"/>
      <c r="AP455" s="183"/>
      <c r="AQ455" s="149"/>
      <c r="AR455" s="147">
        <f t="shared" si="369"/>
        <v>1</v>
      </c>
      <c r="AS455">
        <v>0</v>
      </c>
      <c r="AT455">
        <v>3</v>
      </c>
      <c r="AU455">
        <v>3</v>
      </c>
      <c r="AV455">
        <v>0</v>
      </c>
      <c r="AW455">
        <v>1</v>
      </c>
      <c r="AX455">
        <v>5</v>
      </c>
      <c r="AY455" s="229"/>
      <c r="AZ455" s="229"/>
      <c r="BA455" s="229"/>
      <c r="BC455">
        <v>5</v>
      </c>
      <c r="BD455">
        <v>3</v>
      </c>
      <c r="BE455">
        <v>0</v>
      </c>
      <c r="BF455" s="57">
        <v>2</v>
      </c>
      <c r="BG455" s="57">
        <v>2</v>
      </c>
      <c r="BH455" s="57">
        <v>3</v>
      </c>
      <c r="BI455" s="57">
        <v>11.3</v>
      </c>
      <c r="BJ455" s="189">
        <f t="shared" si="387"/>
        <v>21</v>
      </c>
      <c r="BK455" s="173">
        <f t="shared" si="388"/>
        <v>50</v>
      </c>
      <c r="BL455" s="173">
        <v>16</v>
      </c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104">
        <v>10</v>
      </c>
      <c r="CB455" s="103">
        <v>24</v>
      </c>
      <c r="CC455" s="103"/>
      <c r="CD455" s="103"/>
      <c r="CE455" s="103"/>
      <c r="CF455" s="103"/>
      <c r="CG455" s="103"/>
      <c r="CH455" s="103"/>
      <c r="CI455" s="103"/>
      <c r="CJ455" s="103"/>
      <c r="CK455" s="103"/>
      <c r="CL455" s="103"/>
      <c r="CP455" s="93"/>
      <c r="CQ455" s="93"/>
      <c r="CV455" s="93"/>
      <c r="DA455" s="93"/>
      <c r="DF455" s="131"/>
      <c r="DG455" s="254">
        <f t="shared" si="370"/>
        <v>590</v>
      </c>
      <c r="DH455" s="254" t="str">
        <f t="shared" si="371"/>
        <v>Control</v>
      </c>
      <c r="DI455" s="254">
        <f t="shared" si="372"/>
        <v>21</v>
      </c>
      <c r="DJ455" s="254">
        <f t="shared" si="373"/>
        <v>50</v>
      </c>
      <c r="DK455" s="121">
        <f t="shared" si="374"/>
        <v>0</v>
      </c>
      <c r="DL455" s="121">
        <f t="shared" si="375"/>
        <v>18.85425592418818</v>
      </c>
      <c r="DM455" s="121">
        <f t="shared" si="376"/>
        <v>29.603816855419559</v>
      </c>
      <c r="DN455" s="121">
        <f t="shared" si="377"/>
        <v>0.21711640716971417</v>
      </c>
      <c r="DO455" s="121">
        <f t="shared" si="378"/>
        <v>1.4201250306787934</v>
      </c>
      <c r="DP455" s="121">
        <f t="shared" si="379"/>
        <v>0</v>
      </c>
      <c r="DQ455" s="121">
        <f t="shared" si="380"/>
        <v>11.520938167105156</v>
      </c>
      <c r="DR455" s="121">
        <f t="shared" si="381"/>
        <v>27.7307970204659</v>
      </c>
      <c r="DS455" s="121">
        <f t="shared" si="382"/>
        <v>0</v>
      </c>
      <c r="DT455" s="121">
        <f t="shared" si="383"/>
        <v>0</v>
      </c>
      <c r="DU455" s="121">
        <f t="shared" si="384"/>
        <v>0</v>
      </c>
      <c r="DV455" s="122">
        <f t="shared" si="385"/>
        <v>4</v>
      </c>
      <c r="DW455" s="157"/>
      <c r="DX455" s="157">
        <f t="shared" si="392"/>
        <v>590</v>
      </c>
      <c r="DY455" s="157">
        <f t="shared" si="350"/>
        <v>311</v>
      </c>
      <c r="DZ455" s="238" t="e">
        <f>#REF!</f>
        <v>#REF!</v>
      </c>
      <c r="EN455" s="50">
        <f t="shared" si="341"/>
        <v>7.2660060975609758E-2</v>
      </c>
      <c r="EO455" s="50">
        <f t="shared" si="342"/>
        <v>0.83460365853658536</v>
      </c>
      <c r="EP455" s="55">
        <f t="shared" si="343"/>
        <v>0</v>
      </c>
      <c r="EQ455" s="50">
        <f t="shared" si="397"/>
        <v>4.9846333234647897</v>
      </c>
      <c r="ER455" s="50">
        <f>3.492*AR455*((CA455/2.54)^2 + (CB455/2.54)^2 + (CC455/2.54)^2 + (CD455/2.54)^2 + (CE455/2.54)^2 + (CF455/2.54)^2 + (CG455/2.54)^2 +(CH455/2.54)^2 +(CI455/2.54)^2 + (CJ455/2.54)^2 +(CK455/2.54)^2 + (CL455/2.54)^2 +(CM455/2.54)^2 + (CN455/2.54)^2 + (CO455/2.54)^2)/(BI455*3.28)</f>
        <v>9.8719105273306589</v>
      </c>
      <c r="ES455" s="50">
        <f t="shared" si="394"/>
        <v>0</v>
      </c>
      <c r="ET455" s="50">
        <f t="shared" si="395"/>
        <v>0</v>
      </c>
      <c r="EU455" s="50">
        <f t="shared" si="396"/>
        <v>0</v>
      </c>
      <c r="EV455" s="56">
        <f t="shared" si="344"/>
        <v>0.90726371951219509</v>
      </c>
      <c r="EW455" s="56">
        <f t="shared" si="345"/>
        <v>14.856543850795449</v>
      </c>
      <c r="EX455" s="56">
        <f t="shared" si="348"/>
        <v>0</v>
      </c>
      <c r="EY455" s="56">
        <f t="shared" si="349"/>
        <v>8.4844151658846823</v>
      </c>
      <c r="EZ455" s="56">
        <f t="shared" si="346"/>
        <v>15.763807570307645</v>
      </c>
      <c r="FA455" s="56"/>
      <c r="FB455" s="56"/>
      <c r="FC455" s="56"/>
      <c r="FD455" s="54"/>
    </row>
    <row r="456" spans="1:160" ht="18" customHeight="1">
      <c r="A456" s="66"/>
      <c r="B456">
        <v>590</v>
      </c>
      <c r="C456" s="57" t="s">
        <v>278</v>
      </c>
      <c r="D456">
        <v>21</v>
      </c>
      <c r="E456" s="171">
        <v>2009</v>
      </c>
      <c r="F456">
        <v>311</v>
      </c>
      <c r="G456" s="144"/>
      <c r="H456" s="144">
        <v>23.031658650000001</v>
      </c>
      <c r="I456" s="144"/>
      <c r="J456" s="144"/>
      <c r="K456" s="144">
        <v>10.463491500000002</v>
      </c>
      <c r="L456" s="144">
        <v>8.8932609150000008</v>
      </c>
      <c r="M456" s="144"/>
      <c r="N456" s="83"/>
      <c r="O456" s="83"/>
      <c r="P456" s="83"/>
      <c r="Q456" s="230">
        <f t="shared" si="347"/>
        <v>42.388411065</v>
      </c>
      <c r="R456" s="52">
        <f t="shared" si="351"/>
        <v>0.94271279620940907</v>
      </c>
      <c r="S456" s="52">
        <f t="shared" si="352"/>
        <v>1.5329202684430703</v>
      </c>
      <c r="T456" s="52">
        <f t="shared" si="353"/>
        <v>1.480190842770978</v>
      </c>
      <c r="U456" s="52">
        <f t="shared" si="354"/>
        <v>0.11826458818455833</v>
      </c>
      <c r="V456" s="52">
        <f t="shared" si="355"/>
        <v>1.3408323856701281</v>
      </c>
      <c r="W456" s="52">
        <f t="shared" si="356"/>
        <v>18.901241711324573</v>
      </c>
      <c r="X456" s="52">
        <f t="shared" si="357"/>
        <v>81.382414185719142</v>
      </c>
      <c r="Y456" s="52">
        <f t="shared" si="358"/>
        <v>1.0220980406416658</v>
      </c>
      <c r="Z456" s="52">
        <f t="shared" si="359"/>
        <v>1.0224684792935399</v>
      </c>
      <c r="AA456" s="52">
        <f t="shared" si="360"/>
        <v>1.0275315207064604</v>
      </c>
      <c r="AB456" s="52">
        <f t="shared" si="361"/>
        <v>1.0434615222489705</v>
      </c>
      <c r="AC456" s="52">
        <f t="shared" si="362"/>
        <v>0.58222412346750707</v>
      </c>
      <c r="AD456" s="52">
        <f t="shared" si="363"/>
        <v>0.5596232430787389</v>
      </c>
      <c r="AE456" s="52">
        <f t="shared" si="364"/>
        <v>0.54111280751188506</v>
      </c>
      <c r="AF456" s="52">
        <f t="shared" si="365"/>
        <v>0.39494327685646646</v>
      </c>
      <c r="AG456" s="52">
        <f t="shared" si="366"/>
        <v>0.36</v>
      </c>
      <c r="AH456" s="52">
        <f t="shared" si="367"/>
        <v>0.37747163842823322</v>
      </c>
      <c r="AI456" s="64" t="s">
        <v>152</v>
      </c>
      <c r="AL456" s="45">
        <f t="shared" si="368"/>
        <v>311</v>
      </c>
      <c r="AM456" s="65"/>
      <c r="AN456" s="145" t="e">
        <f>#REF!</f>
        <v>#REF!</v>
      </c>
      <c r="AO456" s="149"/>
      <c r="AP456" s="183"/>
      <c r="AQ456" s="149"/>
      <c r="AR456" s="147">
        <f t="shared" si="369"/>
        <v>1</v>
      </c>
      <c r="AS456">
        <v>4</v>
      </c>
      <c r="AT456">
        <v>2</v>
      </c>
      <c r="AU456">
        <v>2</v>
      </c>
      <c r="AV456">
        <v>0</v>
      </c>
      <c r="AW456">
        <v>2</v>
      </c>
      <c r="AX456">
        <v>2</v>
      </c>
      <c r="AY456" s="229"/>
      <c r="AZ456" s="229"/>
      <c r="BA456" s="229"/>
      <c r="BC456">
        <v>4</v>
      </c>
      <c r="BD456">
        <v>0</v>
      </c>
      <c r="BE456">
        <v>0</v>
      </c>
      <c r="BF456" s="57">
        <v>2</v>
      </c>
      <c r="BG456" s="57">
        <v>2</v>
      </c>
      <c r="BH456" s="57">
        <v>3</v>
      </c>
      <c r="BI456" s="57">
        <v>11.3</v>
      </c>
      <c r="BJ456" s="189">
        <f t="shared" si="387"/>
        <v>21</v>
      </c>
      <c r="BK456" s="173">
        <f t="shared" si="388"/>
        <v>311</v>
      </c>
      <c r="BL456" s="173">
        <v>25</v>
      </c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104">
        <v>15</v>
      </c>
      <c r="CB456" s="103"/>
      <c r="CC456" s="103"/>
      <c r="CD456" s="103"/>
      <c r="CE456" s="103"/>
      <c r="CF456" s="103"/>
      <c r="CG456" s="103"/>
      <c r="CH456" s="103"/>
      <c r="CI456" s="103"/>
      <c r="CJ456" s="103"/>
      <c r="CK456" s="103"/>
      <c r="CL456" s="103"/>
      <c r="CP456" s="93"/>
      <c r="CQ456" s="93"/>
      <c r="CV456" s="93"/>
      <c r="DA456" s="93"/>
      <c r="DF456" s="131"/>
      <c r="DG456" s="254">
        <f t="shared" si="370"/>
        <v>590</v>
      </c>
      <c r="DH456" s="254" t="str">
        <f t="shared" si="371"/>
        <v>Control</v>
      </c>
      <c r="DI456" s="254">
        <f t="shared" si="372"/>
        <v>21</v>
      </c>
      <c r="DJ456" s="254">
        <f t="shared" si="373"/>
        <v>311</v>
      </c>
      <c r="DK456" s="121">
        <f t="shared" si="374"/>
        <v>30.658405368861406</v>
      </c>
      <c r="DL456" s="121">
        <f t="shared" si="375"/>
        <v>18.85425592418818</v>
      </c>
      <c r="DM456" s="121">
        <f t="shared" si="376"/>
        <v>59.207633710839119</v>
      </c>
      <c r="DN456" s="121">
        <f t="shared" si="377"/>
        <v>0.17369312573577134</v>
      </c>
      <c r="DO456" s="121">
        <f t="shared" si="378"/>
        <v>0</v>
      </c>
      <c r="DP456" s="121">
        <f t="shared" si="379"/>
        <v>0</v>
      </c>
      <c r="DQ456" s="121">
        <f t="shared" si="380"/>
        <v>28.127290447034074</v>
      </c>
      <c r="DR456" s="121">
        <f t="shared" si="381"/>
        <v>9.2299250437941218</v>
      </c>
      <c r="DS456" s="121">
        <f t="shared" si="382"/>
        <v>0</v>
      </c>
      <c r="DT456" s="121">
        <f t="shared" si="383"/>
        <v>0</v>
      </c>
      <c r="DU456" s="121">
        <f t="shared" si="384"/>
        <v>0</v>
      </c>
      <c r="DV456" s="122">
        <f t="shared" si="385"/>
        <v>2</v>
      </c>
      <c r="DW456" s="157"/>
      <c r="DX456" s="157">
        <f t="shared" si="392"/>
        <v>590</v>
      </c>
      <c r="DY456" s="157">
        <f t="shared" si="350"/>
        <v>12</v>
      </c>
      <c r="DZ456" s="238" t="e">
        <f>#REF!</f>
        <v>#REF!</v>
      </c>
      <c r="EN456" s="50"/>
      <c r="EO456" s="50"/>
      <c r="EP456" s="55"/>
      <c r="EQ456" s="50">
        <f t="shared" si="397"/>
        <v>12.169514949865212</v>
      </c>
      <c r="ER456" s="50"/>
      <c r="ES456" s="50">
        <f t="shared" si="394"/>
        <v>0</v>
      </c>
      <c r="ET456" s="50">
        <f t="shared" si="395"/>
        <v>0</v>
      </c>
      <c r="EU456" s="50">
        <f t="shared" si="396"/>
        <v>0</v>
      </c>
      <c r="EV456" s="56"/>
      <c r="EW456" s="56"/>
      <c r="EX456" s="56">
        <f t="shared" si="348"/>
        <v>13.796282415987633</v>
      </c>
      <c r="EY456" s="56">
        <f t="shared" si="349"/>
        <v>8.4844151658846823</v>
      </c>
      <c r="EZ456" s="56"/>
      <c r="FA456" s="56"/>
      <c r="FB456" s="56"/>
      <c r="FC456" s="56"/>
      <c r="FD456" s="54"/>
    </row>
    <row r="457" spans="1:160" ht="18" customHeight="1">
      <c r="A457" s="66"/>
      <c r="B457">
        <v>590</v>
      </c>
      <c r="C457" s="57" t="s">
        <v>278</v>
      </c>
      <c r="D457">
        <v>101</v>
      </c>
      <c r="E457" s="171">
        <v>2009</v>
      </c>
      <c r="F457">
        <v>12</v>
      </c>
      <c r="G457" s="144">
        <v>4.4206631700000001</v>
      </c>
      <c r="H457" s="144">
        <v>23.475036585000002</v>
      </c>
      <c r="I457" s="144"/>
      <c r="J457" s="144"/>
      <c r="K457" s="144">
        <v>2.1253120349999999</v>
      </c>
      <c r="L457" s="144">
        <v>1.3723490549999999</v>
      </c>
      <c r="M457" s="144"/>
      <c r="N457" s="83"/>
      <c r="O457" s="83"/>
      <c r="P457" s="83"/>
      <c r="Q457" s="230">
        <f t="shared" si="347"/>
        <v>31.393360845000004</v>
      </c>
      <c r="R457" s="52">
        <f t="shared" si="351"/>
        <v>1.1584659220050448</v>
      </c>
      <c r="S457" s="52">
        <f t="shared" si="352"/>
        <v>1.6188476633473996</v>
      </c>
      <c r="T457" s="52">
        <f t="shared" si="353"/>
        <v>1.6057358559011587</v>
      </c>
      <c r="U457" s="52">
        <f t="shared" si="354"/>
        <v>9.6758326469011724E-2</v>
      </c>
      <c r="V457" s="52">
        <f t="shared" si="355"/>
        <v>1.2711342235998817</v>
      </c>
      <c r="W457" s="52">
        <f t="shared" si="356"/>
        <v>19.073474247379515</v>
      </c>
      <c r="X457" s="52">
        <f t="shared" si="357"/>
        <v>88.651525880837866</v>
      </c>
      <c r="Y457" s="52">
        <f t="shared" si="358"/>
        <v>1.0218452985182447</v>
      </c>
      <c r="Z457" s="52">
        <f t="shared" si="359"/>
        <v>1.0206769941088796</v>
      </c>
      <c r="AA457" s="52">
        <f t="shared" si="360"/>
        <v>1.0279148536414053</v>
      </c>
      <c r="AB457" s="52">
        <f t="shared" si="361"/>
        <v>1.0486999756699673</v>
      </c>
      <c r="AC457" s="52">
        <f t="shared" si="362"/>
        <v>0.57928025633472113</v>
      </c>
      <c r="AD457" s="52">
        <f t="shared" si="363"/>
        <v>0.54441401209746776</v>
      </c>
      <c r="AE457" s="52">
        <f t="shared" si="364"/>
        <v>0.54982593081139097</v>
      </c>
      <c r="AF457" s="52">
        <f t="shared" si="365"/>
        <v>0.39402675803250714</v>
      </c>
      <c r="AG457" s="52">
        <f t="shared" si="366"/>
        <v>0.35999999999999993</v>
      </c>
      <c r="AH457" s="52">
        <f t="shared" si="367"/>
        <v>0.37701337901625354</v>
      </c>
      <c r="AI457" s="64" t="s">
        <v>152</v>
      </c>
      <c r="AL457" s="45">
        <f t="shared" si="368"/>
        <v>12</v>
      </c>
      <c r="AM457" s="65"/>
      <c r="AN457" s="145" t="e">
        <f>#REF!</f>
        <v>#REF!</v>
      </c>
      <c r="AO457" s="149"/>
      <c r="AP457" s="183"/>
      <c r="AQ457" s="149"/>
      <c r="AR457" s="147">
        <f t="shared" si="369"/>
        <v>1</v>
      </c>
      <c r="AS457">
        <v>0</v>
      </c>
      <c r="AT457">
        <v>2</v>
      </c>
      <c r="AU457">
        <v>2</v>
      </c>
      <c r="AV457">
        <v>2</v>
      </c>
      <c r="AW457">
        <v>1</v>
      </c>
      <c r="AX457">
        <v>1</v>
      </c>
      <c r="AY457" s="229"/>
      <c r="AZ457" s="229"/>
      <c r="BA457" s="229"/>
      <c r="BC457">
        <v>9</v>
      </c>
      <c r="BD457">
        <v>3</v>
      </c>
      <c r="BE457">
        <v>2</v>
      </c>
      <c r="BF457" s="57">
        <v>2</v>
      </c>
      <c r="BG457" s="57">
        <v>2</v>
      </c>
      <c r="BH457" s="57">
        <v>3</v>
      </c>
      <c r="BI457" s="57">
        <v>11.3</v>
      </c>
      <c r="BJ457" s="189">
        <f t="shared" si="387"/>
        <v>101</v>
      </c>
      <c r="BK457" s="173">
        <f t="shared" si="388"/>
        <v>12</v>
      </c>
      <c r="BL457" s="173">
        <v>10</v>
      </c>
      <c r="BM457" s="57">
        <v>20</v>
      </c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104"/>
      <c r="CB457" s="103"/>
      <c r="CC457" s="103"/>
      <c r="CD457" s="103"/>
      <c r="CE457" s="103"/>
      <c r="CF457" s="103"/>
      <c r="CG457" s="103"/>
      <c r="CH457" s="103"/>
      <c r="CI457" s="103"/>
      <c r="CJ457" s="103"/>
      <c r="CK457" s="103"/>
      <c r="CL457" s="103"/>
      <c r="CP457" s="93"/>
      <c r="CQ457" s="93"/>
      <c r="CV457" s="93"/>
      <c r="DA457" s="93"/>
      <c r="DF457" s="131"/>
      <c r="DG457" s="254">
        <f t="shared" si="370"/>
        <v>590</v>
      </c>
      <c r="DH457" s="254" t="str">
        <f t="shared" si="371"/>
        <v>Control</v>
      </c>
      <c r="DI457" s="254">
        <f t="shared" si="372"/>
        <v>101</v>
      </c>
      <c r="DJ457" s="254">
        <f t="shared" si="373"/>
        <v>12</v>
      </c>
      <c r="DK457" s="121">
        <f t="shared" si="374"/>
        <v>16.188476633473996</v>
      </c>
      <c r="DL457" s="121">
        <f t="shared" si="375"/>
        <v>17.376988830075671</v>
      </c>
      <c r="DM457" s="121">
        <f t="shared" si="376"/>
        <v>40.143396397528967</v>
      </c>
      <c r="DN457" s="121">
        <f t="shared" si="377"/>
        <v>0.31804597181144278</v>
      </c>
      <c r="DO457" s="121">
        <f t="shared" si="378"/>
        <v>1.3074209834989126</v>
      </c>
      <c r="DP457" s="121">
        <f t="shared" si="379"/>
        <v>8.8682120247431282</v>
      </c>
      <c r="DQ457" s="121">
        <f t="shared" si="380"/>
        <v>22.562316850775034</v>
      </c>
      <c r="DR457" s="121">
        <f t="shared" si="381"/>
        <v>0</v>
      </c>
      <c r="DS457" s="121">
        <f t="shared" si="382"/>
        <v>0</v>
      </c>
      <c r="DT457" s="121">
        <f t="shared" si="383"/>
        <v>0</v>
      </c>
      <c r="DU457" s="121">
        <f t="shared" si="384"/>
        <v>0</v>
      </c>
      <c r="DV457" s="122">
        <f t="shared" si="385"/>
        <v>1.5</v>
      </c>
      <c r="DW457" s="157"/>
      <c r="DX457" s="157">
        <f t="shared" si="392"/>
        <v>590</v>
      </c>
      <c r="DY457" s="157">
        <f t="shared" si="350"/>
        <v>59</v>
      </c>
      <c r="DZ457" s="238" t="e">
        <f>#REF!</f>
        <v>#REF!</v>
      </c>
      <c r="EN457" s="50">
        <f t="shared" si="341"/>
        <v>0.13078810975609756</v>
      </c>
      <c r="EO457" s="50">
        <f t="shared" si="342"/>
        <v>0.83460365853658536</v>
      </c>
      <c r="EP457" s="55">
        <f t="shared" si="343"/>
        <v>2.9512195121951219</v>
      </c>
      <c r="EQ457" s="50">
        <f t="shared" si="397"/>
        <v>9.7356119598921698</v>
      </c>
      <c r="ER457" s="50">
        <f>3.492*AR457*((CA457/2.54)^2 + (CB457/2.54)^2 + (CC457/2.54)^2 + (CD457/2.54)^2 + (CE457/2.54)^2 + (CF457/2.54)^2 + (CG457/2.54)^2 +(CH457/2.54)^2 +(CI457/2.54)^2 + (CJ457/2.54)^2 +(CK457/2.54)^2 + (CL457/2.54)^2 +(CM457/2.54)^2 + (CN457/2.54)^2 + (CO457/2.54)^2)/(BI457*3.28)</f>
        <v>0</v>
      </c>
      <c r="ES457" s="50">
        <f t="shared" si="394"/>
        <v>0</v>
      </c>
      <c r="ET457" s="50">
        <f t="shared" si="395"/>
        <v>0</v>
      </c>
      <c r="EU457" s="50">
        <f t="shared" si="396"/>
        <v>0</v>
      </c>
      <c r="EV457" s="56">
        <f t="shared" si="344"/>
        <v>3.916611280487805</v>
      </c>
      <c r="EW457" s="56">
        <f t="shared" si="345"/>
        <v>9.7356119598921698</v>
      </c>
      <c r="EX457" s="56">
        <f t="shared" si="348"/>
        <v>7.2848144850632988</v>
      </c>
      <c r="EY457" s="56">
        <f t="shared" si="349"/>
        <v>7.8196449735340519</v>
      </c>
      <c r="EZ457" s="56">
        <f t="shared" si="346"/>
        <v>13.652223240379975</v>
      </c>
      <c r="FA457" s="56"/>
      <c r="FB457" s="56"/>
      <c r="FC457" s="56"/>
      <c r="FD457" s="54"/>
    </row>
    <row r="458" spans="1:160" ht="18" customHeight="1">
      <c r="A458" s="66"/>
      <c r="B458">
        <v>590</v>
      </c>
      <c r="C458" s="57" t="s">
        <v>278</v>
      </c>
      <c r="D458">
        <v>101</v>
      </c>
      <c r="E458" s="171">
        <v>2009</v>
      </c>
      <c r="F458">
        <v>59</v>
      </c>
      <c r="G458" s="144">
        <v>4.4206631700000001</v>
      </c>
      <c r="H458" s="144">
        <v>23.475036585000002</v>
      </c>
      <c r="I458" s="144"/>
      <c r="J458" s="144"/>
      <c r="K458" s="144">
        <v>2.1253120349999999</v>
      </c>
      <c r="L458" s="144">
        <v>1.3723490549999999</v>
      </c>
      <c r="M458" s="144"/>
      <c r="N458" s="83"/>
      <c r="O458" s="83"/>
      <c r="P458" s="83"/>
      <c r="Q458" s="230">
        <f t="shared" si="347"/>
        <v>31.393360845000004</v>
      </c>
      <c r="R458" s="52">
        <f t="shared" si="351"/>
        <v>1.1584659220050448</v>
      </c>
      <c r="S458" s="52">
        <f t="shared" si="352"/>
        <v>1.6188476633473996</v>
      </c>
      <c r="T458" s="52">
        <f t="shared" si="353"/>
        <v>1.6057358559011587</v>
      </c>
      <c r="U458" s="52">
        <f t="shared" si="354"/>
        <v>9.6758326469011724E-2</v>
      </c>
      <c r="V458" s="52">
        <f t="shared" si="355"/>
        <v>1.2711342235998817</v>
      </c>
      <c r="W458" s="52">
        <f t="shared" si="356"/>
        <v>19.073474247379515</v>
      </c>
      <c r="X458" s="52">
        <f t="shared" si="357"/>
        <v>88.651525880837866</v>
      </c>
      <c r="Y458" s="52">
        <f t="shared" si="358"/>
        <v>1.0218452985182447</v>
      </c>
      <c r="Z458" s="52">
        <f t="shared" si="359"/>
        <v>1.0206769941088796</v>
      </c>
      <c r="AA458" s="52">
        <f t="shared" si="360"/>
        <v>1.0279148536414053</v>
      </c>
      <c r="AB458" s="52">
        <f t="shared" si="361"/>
        <v>1.0486999756699673</v>
      </c>
      <c r="AC458" s="52">
        <f t="shared" si="362"/>
        <v>0.57928025633472113</v>
      </c>
      <c r="AD458" s="52">
        <f t="shared" si="363"/>
        <v>0.54441401209746776</v>
      </c>
      <c r="AE458" s="52">
        <f t="shared" si="364"/>
        <v>0.54982593081139097</v>
      </c>
      <c r="AF458" s="52">
        <f t="shared" si="365"/>
        <v>0.39402675803250714</v>
      </c>
      <c r="AG458" s="52">
        <f t="shared" si="366"/>
        <v>0.35999999999999993</v>
      </c>
      <c r="AH458" s="52">
        <f t="shared" si="367"/>
        <v>0.37701337901625354</v>
      </c>
      <c r="AI458" s="64" t="s">
        <v>152</v>
      </c>
      <c r="AL458" s="45">
        <f t="shared" si="368"/>
        <v>59</v>
      </c>
      <c r="AM458" s="65"/>
      <c r="AN458" s="145" t="e">
        <f>#REF!</f>
        <v>#REF!</v>
      </c>
      <c r="AO458" s="149"/>
      <c r="AP458" s="183"/>
      <c r="AQ458" s="149"/>
      <c r="AR458" s="147">
        <f t="shared" si="369"/>
        <v>1</v>
      </c>
      <c r="AS458">
        <v>0</v>
      </c>
      <c r="AT458">
        <v>2</v>
      </c>
      <c r="AU458">
        <v>2</v>
      </c>
      <c r="AV458">
        <v>3</v>
      </c>
      <c r="AW458">
        <v>5</v>
      </c>
      <c r="AX458">
        <v>5</v>
      </c>
      <c r="AY458" s="229"/>
      <c r="AZ458" s="229"/>
      <c r="BA458" s="229"/>
      <c r="BC458">
        <v>4</v>
      </c>
      <c r="BD458">
        <v>0</v>
      </c>
      <c r="BE458">
        <v>1</v>
      </c>
      <c r="BF458" s="57">
        <v>2</v>
      </c>
      <c r="BG458" s="57">
        <v>2</v>
      </c>
      <c r="BH458" s="57">
        <v>3</v>
      </c>
      <c r="BI458" s="57">
        <v>11.3</v>
      </c>
      <c r="BJ458" s="189">
        <f t="shared" si="387"/>
        <v>101</v>
      </c>
      <c r="BK458" s="173">
        <f t="shared" si="388"/>
        <v>59</v>
      </c>
      <c r="BL458" s="173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104"/>
      <c r="CB458" s="103"/>
      <c r="CC458" s="103"/>
      <c r="CD458" s="103"/>
      <c r="CE458" s="103"/>
      <c r="CF458" s="103"/>
      <c r="CG458" s="103"/>
      <c r="CH458" s="103"/>
      <c r="CI458" s="103"/>
      <c r="CJ458" s="103"/>
      <c r="CK458" s="103"/>
      <c r="CL458" s="103"/>
      <c r="CP458" s="93"/>
      <c r="CQ458" s="93"/>
      <c r="CV458" s="93"/>
      <c r="DA458" s="93"/>
      <c r="DF458" s="131"/>
      <c r="DG458" s="254">
        <f t="shared" si="370"/>
        <v>590</v>
      </c>
      <c r="DH458" s="254" t="str">
        <f t="shared" si="371"/>
        <v>Control</v>
      </c>
      <c r="DI458" s="254">
        <f t="shared" si="372"/>
        <v>101</v>
      </c>
      <c r="DJ458" s="254">
        <f t="shared" si="373"/>
        <v>59</v>
      </c>
      <c r="DK458" s="121">
        <f t="shared" si="374"/>
        <v>24.282714950210995</v>
      </c>
      <c r="DL458" s="121">
        <f t="shared" si="375"/>
        <v>40.546307270176563</v>
      </c>
      <c r="DM458" s="121">
        <f t="shared" si="376"/>
        <v>80.286792795057934</v>
      </c>
      <c r="DN458" s="121">
        <f t="shared" si="377"/>
        <v>0.14135376524953011</v>
      </c>
      <c r="DO458" s="121">
        <f t="shared" si="378"/>
        <v>0</v>
      </c>
      <c r="DP458" s="121">
        <f t="shared" si="379"/>
        <v>4.4341060123715641</v>
      </c>
      <c r="DQ458" s="121">
        <f t="shared" si="380"/>
        <v>0</v>
      </c>
      <c r="DR458" s="121">
        <f t="shared" si="381"/>
        <v>0</v>
      </c>
      <c r="DS458" s="121">
        <f t="shared" si="382"/>
        <v>0</v>
      </c>
      <c r="DT458" s="121">
        <f t="shared" si="383"/>
        <v>0</v>
      </c>
      <c r="DU458" s="121">
        <f t="shared" si="384"/>
        <v>0</v>
      </c>
      <c r="DV458" s="122">
        <f t="shared" si="385"/>
        <v>3.5</v>
      </c>
      <c r="DW458" s="157"/>
      <c r="DX458" s="157">
        <f t="shared" si="392"/>
        <v>590</v>
      </c>
      <c r="DY458" s="157">
        <f t="shared" si="350"/>
        <v>6</v>
      </c>
      <c r="DZ458" s="238" t="e">
        <f>#REF!</f>
        <v>#REF!</v>
      </c>
      <c r="EN458" s="50">
        <f t="shared" si="341"/>
        <v>5.8128048780487808E-2</v>
      </c>
      <c r="EO458" s="50">
        <f t="shared" si="342"/>
        <v>0</v>
      </c>
      <c r="EP458" s="55">
        <f t="shared" si="343"/>
        <v>1.475609756097561</v>
      </c>
      <c r="EQ458" s="50">
        <f t="shared" si="397"/>
        <v>0</v>
      </c>
      <c r="ER458" s="50">
        <f>3.492*AR458*((CA458/2.54)^2 + (CB458/2.54)^2 + (CC458/2.54)^2 + (CD458/2.54)^2 + (CE458/2.54)^2 + (CF458/2.54)^2 + (CG458/2.54)^2 +(CH458/2.54)^2 +(CI458/2.54)^2 + (CJ458/2.54)^2 +(CK458/2.54)^2 + (CL458/2.54)^2 +(CM458/2.54)^2 + (CN458/2.54)^2 + (CO458/2.54)^2)/(BI458*3.28)</f>
        <v>0</v>
      </c>
      <c r="ES458" s="50">
        <f t="shared" si="394"/>
        <v>0</v>
      </c>
      <c r="ET458" s="50">
        <f t="shared" si="395"/>
        <v>0</v>
      </c>
      <c r="EU458" s="50">
        <f t="shared" si="396"/>
        <v>0</v>
      </c>
      <c r="EV458" s="56">
        <f t="shared" si="344"/>
        <v>1.5337378048780488</v>
      </c>
      <c r="EW458" s="56">
        <f t="shared" si="345"/>
        <v>0</v>
      </c>
      <c r="EX458" s="56">
        <f t="shared" si="348"/>
        <v>10.927221727594947</v>
      </c>
      <c r="EY458" s="56">
        <f t="shared" si="349"/>
        <v>18.245838271579455</v>
      </c>
      <c r="EZ458" s="56">
        <f t="shared" si="346"/>
        <v>1.5337378048780488</v>
      </c>
      <c r="FA458" s="56"/>
      <c r="FB458" s="56"/>
      <c r="FC458" s="56"/>
      <c r="FD458" s="54"/>
    </row>
    <row r="459" spans="1:160" ht="18" customHeight="1">
      <c r="A459" s="66"/>
      <c r="B459">
        <v>590</v>
      </c>
      <c r="C459" s="57" t="s">
        <v>278</v>
      </c>
      <c r="D459">
        <v>102</v>
      </c>
      <c r="E459" s="171">
        <v>2009</v>
      </c>
      <c r="F459">
        <v>6</v>
      </c>
      <c r="G459" s="144">
        <v>0.50895883500000016</v>
      </c>
      <c r="H459" s="144">
        <v>18.111697065000001</v>
      </c>
      <c r="I459" s="144"/>
      <c r="J459" s="144"/>
      <c r="K459" s="144">
        <v>27.856743915000003</v>
      </c>
      <c r="L459" s="144">
        <v>3.7198507500000004</v>
      </c>
      <c r="M459" s="144"/>
      <c r="N459" s="83"/>
      <c r="O459" s="83"/>
      <c r="P459" s="83"/>
      <c r="Q459" s="230">
        <f t="shared" si="347"/>
        <v>50.197250565000004</v>
      </c>
      <c r="R459" s="52">
        <f t="shared" si="351"/>
        <v>0.68823180973816345</v>
      </c>
      <c r="S459" s="52">
        <f t="shared" si="352"/>
        <v>1.4955267342038137</v>
      </c>
      <c r="T459" s="52">
        <f t="shared" si="353"/>
        <v>1.3965410133857796</v>
      </c>
      <c r="U459" s="52">
        <f t="shared" si="354"/>
        <v>0.16536785371045554</v>
      </c>
      <c r="V459" s="52">
        <f t="shared" si="355"/>
        <v>1.4244192317757076</v>
      </c>
      <c r="W459" s="52">
        <f t="shared" si="356"/>
        <v>19.36039697338451</v>
      </c>
      <c r="X459" s="52">
        <f t="shared" si="357"/>
        <v>90.56444307669922</v>
      </c>
      <c r="Y459" s="52">
        <f t="shared" si="358"/>
        <v>1.0208424384876467</v>
      </c>
      <c r="Z459" s="52">
        <f t="shared" si="359"/>
        <v>1.025549456115914</v>
      </c>
      <c r="AA459" s="52">
        <f t="shared" si="360"/>
        <v>1.0243491521087855</v>
      </c>
      <c r="AB459" s="52">
        <f t="shared" si="361"/>
        <v>1.0302636671192351</v>
      </c>
      <c r="AC459" s="52">
        <f t="shared" si="362"/>
        <v>0.56793487159688638</v>
      </c>
      <c r="AD459" s="52">
        <f t="shared" si="363"/>
        <v>0.55628623921824949</v>
      </c>
      <c r="AE459" s="52">
        <f t="shared" si="364"/>
        <v>0.5143207775885883</v>
      </c>
      <c r="AF459" s="52">
        <f t="shared" si="365"/>
        <v>0.39909173763230393</v>
      </c>
      <c r="AG459" s="52">
        <f t="shared" si="366"/>
        <v>0.36</v>
      </c>
      <c r="AH459" s="52">
        <f t="shared" si="367"/>
        <v>0.37954586881615193</v>
      </c>
      <c r="AI459" s="64" t="s">
        <v>152</v>
      </c>
      <c r="AL459" s="45">
        <f t="shared" si="368"/>
        <v>6</v>
      </c>
      <c r="AM459" s="65"/>
      <c r="AN459" s="145" t="e">
        <f>#REF!</f>
        <v>#REF!</v>
      </c>
      <c r="AO459" s="149"/>
      <c r="AP459" s="183"/>
      <c r="AQ459" s="149"/>
      <c r="AR459" s="147">
        <f t="shared" si="369"/>
        <v>1</v>
      </c>
      <c r="AS459">
        <v>4</v>
      </c>
      <c r="AT459">
        <v>2</v>
      </c>
      <c r="AU459">
        <v>2</v>
      </c>
      <c r="AV459">
        <v>3</v>
      </c>
      <c r="AW459">
        <v>2</v>
      </c>
      <c r="AX459">
        <v>10</v>
      </c>
      <c r="AY459" s="229"/>
      <c r="AZ459" s="229"/>
      <c r="BA459" s="229"/>
      <c r="BC459">
        <v>0</v>
      </c>
      <c r="BD459">
        <v>2</v>
      </c>
      <c r="BE459">
        <v>0</v>
      </c>
      <c r="BF459" s="57">
        <v>2</v>
      </c>
      <c r="BG459" s="57">
        <v>2</v>
      </c>
      <c r="BH459" s="57">
        <v>3</v>
      </c>
      <c r="BI459" s="57">
        <v>11.3</v>
      </c>
      <c r="BJ459" s="189">
        <f t="shared" si="387"/>
        <v>102</v>
      </c>
      <c r="BK459" s="173">
        <f t="shared" si="388"/>
        <v>6</v>
      </c>
      <c r="BL459" s="173">
        <v>10</v>
      </c>
      <c r="BM459" s="57">
        <v>12</v>
      </c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104"/>
      <c r="CB459" s="103"/>
      <c r="CC459" s="103"/>
      <c r="CD459" s="103"/>
      <c r="CE459" s="103"/>
      <c r="CF459" s="103"/>
      <c r="CG459" s="103"/>
      <c r="CH459" s="103"/>
      <c r="CI459" s="103"/>
      <c r="CJ459" s="103"/>
      <c r="CK459" s="103"/>
      <c r="CL459" s="103"/>
      <c r="CP459" s="93"/>
      <c r="CQ459" s="93"/>
      <c r="CV459" s="93"/>
      <c r="DA459" s="93"/>
      <c r="DF459" s="131"/>
      <c r="DG459" s="254">
        <f t="shared" si="370"/>
        <v>590</v>
      </c>
      <c r="DH459" s="254" t="str">
        <f t="shared" si="371"/>
        <v>Control</v>
      </c>
      <c r="DI459" s="254">
        <f t="shared" si="372"/>
        <v>102</v>
      </c>
      <c r="DJ459" s="254">
        <f t="shared" si="373"/>
        <v>6</v>
      </c>
      <c r="DK459" s="121">
        <f t="shared" si="374"/>
        <v>52.343435697133472</v>
      </c>
      <c r="DL459" s="121">
        <f t="shared" si="375"/>
        <v>13.76463619476327</v>
      </c>
      <c r="DM459" s="121">
        <f t="shared" si="376"/>
        <v>76.80975573621788</v>
      </c>
      <c r="DN459" s="121">
        <f t="shared" si="377"/>
        <v>0</v>
      </c>
      <c r="DO459" s="121">
        <f t="shared" si="378"/>
        <v>1.0027851961976428</v>
      </c>
      <c r="DP459" s="121">
        <f t="shared" si="379"/>
        <v>0</v>
      </c>
      <c r="DQ459" s="121">
        <f t="shared" si="380"/>
        <v>10.955890013184783</v>
      </c>
      <c r="DR459" s="121">
        <f t="shared" si="381"/>
        <v>0</v>
      </c>
      <c r="DS459" s="121">
        <f t="shared" si="382"/>
        <v>0</v>
      </c>
      <c r="DT459" s="121">
        <f t="shared" si="383"/>
        <v>0</v>
      </c>
      <c r="DU459" s="121">
        <f t="shared" si="384"/>
        <v>0</v>
      </c>
      <c r="DV459" s="122">
        <f t="shared" si="385"/>
        <v>6</v>
      </c>
      <c r="DW459" s="157"/>
      <c r="DX459" s="157">
        <f t="shared" si="392"/>
        <v>590</v>
      </c>
      <c r="DY459" s="157">
        <f t="shared" si="350"/>
        <v>79</v>
      </c>
      <c r="DZ459" s="238" t="e">
        <f>#REF!</f>
        <v>#REF!</v>
      </c>
      <c r="EN459" s="50">
        <f t="shared" si="341"/>
        <v>0</v>
      </c>
      <c r="EO459" s="50">
        <f t="shared" si="342"/>
        <v>0.55640243902439024</v>
      </c>
      <c r="EP459" s="55">
        <f t="shared" si="343"/>
        <v>0</v>
      </c>
      <c r="EQ459" s="50">
        <f t="shared" si="397"/>
        <v>4.7509786364273774</v>
      </c>
      <c r="ER459" s="50">
        <f>3.492*AR459*((CA459/2.54)^2 + (CB459/2.54)^2 + (CC459/2.54)^2 + (CD459/2.54)^2 + (CE459/2.54)^2 + (CF459/2.54)^2 + (CG459/2.54)^2 +(CH459/2.54)^2 +(CI459/2.54)^2 + (CJ459/2.54)^2 +(CK459/2.54)^2 + (CL459/2.54)^2 +(CM459/2.54)^2 + (CN459/2.54)^2 + (CO459/2.54)^2)/(BI459*3.28)</f>
        <v>0</v>
      </c>
      <c r="ES459" s="50">
        <f t="shared" si="394"/>
        <v>0</v>
      </c>
      <c r="ET459" s="50">
        <f t="shared" si="395"/>
        <v>0</v>
      </c>
      <c r="EU459" s="50">
        <f t="shared" si="396"/>
        <v>0</v>
      </c>
      <c r="EV459" s="56">
        <f t="shared" si="344"/>
        <v>0.55640243902439024</v>
      </c>
      <c r="EW459" s="56">
        <f t="shared" si="345"/>
        <v>4.7509786364273774</v>
      </c>
      <c r="EX459" s="56">
        <f t="shared" si="348"/>
        <v>23.554546063710063</v>
      </c>
      <c r="EY459" s="56">
        <f t="shared" si="349"/>
        <v>6.1940862876434712</v>
      </c>
      <c r="EZ459" s="56">
        <f t="shared" si="346"/>
        <v>5.3073810754517678</v>
      </c>
      <c r="FA459" s="56"/>
      <c r="FB459" s="56"/>
      <c r="FC459" s="56"/>
      <c r="FD459" s="54"/>
    </row>
    <row r="460" spans="1:160" ht="18" customHeight="1">
      <c r="A460" s="66"/>
      <c r="B460">
        <v>590</v>
      </c>
      <c r="C460" s="57" t="s">
        <v>278</v>
      </c>
      <c r="D460">
        <v>102</v>
      </c>
      <c r="E460" s="171">
        <v>2009</v>
      </c>
      <c r="F460">
        <v>79</v>
      </c>
      <c r="G460" s="144">
        <v>0.50895883500000016</v>
      </c>
      <c r="H460" s="144">
        <v>18.111697065000001</v>
      </c>
      <c r="I460" s="144"/>
      <c r="J460" s="144"/>
      <c r="K460" s="144">
        <v>27.856743915000003</v>
      </c>
      <c r="L460" s="144">
        <v>3.7198507500000004</v>
      </c>
      <c r="M460" s="144"/>
      <c r="N460" s="83"/>
      <c r="O460" s="83"/>
      <c r="P460" s="83"/>
      <c r="Q460" s="230">
        <f t="shared" si="347"/>
        <v>50.197250565000004</v>
      </c>
      <c r="R460" s="52">
        <f t="shared" si="351"/>
        <v>0.68823180973816345</v>
      </c>
      <c r="S460" s="52">
        <f t="shared" si="352"/>
        <v>1.4955267342038137</v>
      </c>
      <c r="T460" s="52">
        <f t="shared" si="353"/>
        <v>1.3965410133857796</v>
      </c>
      <c r="U460" s="52">
        <f t="shared" si="354"/>
        <v>0.16536785371045554</v>
      </c>
      <c r="V460" s="52">
        <f t="shared" si="355"/>
        <v>1.4244192317757076</v>
      </c>
      <c r="W460" s="52">
        <f t="shared" si="356"/>
        <v>19.36039697338451</v>
      </c>
      <c r="X460" s="52">
        <f t="shared" si="357"/>
        <v>90.56444307669922</v>
      </c>
      <c r="Y460" s="52">
        <f t="shared" si="358"/>
        <v>1.0208424384876467</v>
      </c>
      <c r="Z460" s="52">
        <f t="shared" si="359"/>
        <v>1.025549456115914</v>
      </c>
      <c r="AA460" s="52">
        <f t="shared" si="360"/>
        <v>1.0243491521087855</v>
      </c>
      <c r="AB460" s="52">
        <f t="shared" si="361"/>
        <v>1.0302636671192351</v>
      </c>
      <c r="AC460" s="52">
        <f t="shared" si="362"/>
        <v>0.56793487159688638</v>
      </c>
      <c r="AD460" s="52">
        <f t="shared" si="363"/>
        <v>0.55628623921824949</v>
      </c>
      <c r="AE460" s="52">
        <f t="shared" si="364"/>
        <v>0.5143207775885883</v>
      </c>
      <c r="AF460" s="52">
        <f t="shared" si="365"/>
        <v>0.39909173763230393</v>
      </c>
      <c r="AG460" s="52">
        <f t="shared" si="366"/>
        <v>0.36</v>
      </c>
      <c r="AH460" s="52">
        <f t="shared" si="367"/>
        <v>0.37954586881615193</v>
      </c>
      <c r="AI460" s="64" t="s">
        <v>152</v>
      </c>
      <c r="AL460" s="45">
        <f t="shared" si="368"/>
        <v>79</v>
      </c>
      <c r="AM460" s="65"/>
      <c r="AN460" s="145" t="e">
        <f>#REF!</f>
        <v>#REF!</v>
      </c>
      <c r="AO460" s="149"/>
      <c r="AP460" s="183"/>
      <c r="AQ460" s="149"/>
      <c r="AR460" s="147">
        <f t="shared" si="369"/>
        <v>1</v>
      </c>
      <c r="AS460"/>
      <c r="AT460"/>
      <c r="AU460"/>
      <c r="AV460">
        <v>2</v>
      </c>
      <c r="AW460">
        <v>4</v>
      </c>
      <c r="AX460">
        <v>12</v>
      </c>
      <c r="AY460" s="229"/>
      <c r="AZ460" s="229"/>
      <c r="BA460" s="229"/>
      <c r="BC460">
        <v>2</v>
      </c>
      <c r="BD460">
        <v>6</v>
      </c>
      <c r="BE460">
        <v>0</v>
      </c>
      <c r="BF460" s="57">
        <v>2</v>
      </c>
      <c r="BG460" s="57">
        <v>2</v>
      </c>
      <c r="BH460" s="57">
        <v>3</v>
      </c>
      <c r="BI460" s="57">
        <v>11.3</v>
      </c>
      <c r="BJ460" s="189">
        <f t="shared" si="387"/>
        <v>102</v>
      </c>
      <c r="BK460" s="173">
        <f t="shared" si="388"/>
        <v>79</v>
      </c>
      <c r="BL460" s="173">
        <v>79</v>
      </c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104"/>
      <c r="CB460" s="103"/>
      <c r="CC460" s="103"/>
      <c r="CD460" s="103"/>
      <c r="CE460" s="103"/>
      <c r="CF460" s="103"/>
      <c r="CG460" s="103"/>
      <c r="CH460" s="103"/>
      <c r="CI460" s="103"/>
      <c r="CJ460" s="103"/>
      <c r="CK460" s="103"/>
      <c r="CL460" s="103"/>
      <c r="CP460" s="93"/>
      <c r="CQ460" s="93"/>
      <c r="CV460" s="93"/>
      <c r="DA460" s="93"/>
      <c r="DF460" s="131"/>
      <c r="DG460" s="254">
        <f t="shared" si="370"/>
        <v>590</v>
      </c>
      <c r="DH460" s="254" t="str">
        <f t="shared" si="371"/>
        <v>Control</v>
      </c>
      <c r="DI460" s="254">
        <f t="shared" si="372"/>
        <v>102</v>
      </c>
      <c r="DJ460" s="254">
        <f t="shared" si="373"/>
        <v>79</v>
      </c>
      <c r="DK460" s="121">
        <f t="shared" si="374"/>
        <v>14.955267342038137</v>
      </c>
      <c r="DL460" s="121">
        <f t="shared" si="375"/>
        <v>13.76463619476327</v>
      </c>
      <c r="DM460" s="121">
        <f t="shared" si="376"/>
        <v>41.896230401573391</v>
      </c>
      <c r="DN460" s="121">
        <f t="shared" si="377"/>
        <v>0.11831055760401839</v>
      </c>
      <c r="DO460" s="121">
        <f t="shared" si="378"/>
        <v>3.0083555885929285</v>
      </c>
      <c r="DP460" s="121">
        <f t="shared" si="379"/>
        <v>0</v>
      </c>
      <c r="DQ460" s="121">
        <f t="shared" si="380"/>
        <v>280.22831791920584</v>
      </c>
      <c r="DR460" s="121">
        <f t="shared" si="381"/>
        <v>0</v>
      </c>
      <c r="DS460" s="121">
        <f t="shared" si="382"/>
        <v>0</v>
      </c>
      <c r="DT460" s="121">
        <f t="shared" si="383"/>
        <v>0</v>
      </c>
      <c r="DU460" s="121">
        <f t="shared" si="384"/>
        <v>0</v>
      </c>
      <c r="DV460" s="122">
        <f t="shared" si="385"/>
        <v>12</v>
      </c>
      <c r="DW460" s="157"/>
      <c r="DX460" s="157">
        <f t="shared" si="392"/>
        <v>590</v>
      </c>
      <c r="DY460" s="157">
        <f t="shared" si="350"/>
        <v>103</v>
      </c>
      <c r="DZ460" s="238" t="e">
        <f>#REF!</f>
        <v>#REF!</v>
      </c>
      <c r="EN460" s="50"/>
      <c r="EO460" s="50"/>
      <c r="EP460" s="55"/>
      <c r="EQ460" s="50"/>
      <c r="ER460" s="50"/>
      <c r="ES460" s="50">
        <f t="shared" si="394"/>
        <v>0</v>
      </c>
      <c r="ET460" s="50">
        <f t="shared" si="395"/>
        <v>0</v>
      </c>
      <c r="EU460" s="50">
        <f t="shared" si="396"/>
        <v>0</v>
      </c>
      <c r="EV460" s="56"/>
      <c r="EW460" s="56"/>
      <c r="EX460" s="56">
        <f t="shared" si="348"/>
        <v>6.7298703039171617</v>
      </c>
      <c r="EY460" s="56">
        <f t="shared" si="349"/>
        <v>6.1940862876434712</v>
      </c>
      <c r="EZ460" s="56"/>
      <c r="FA460" s="56"/>
      <c r="FB460" s="56"/>
      <c r="FC460" s="56"/>
      <c r="FD460" s="54"/>
    </row>
    <row r="461" spans="1:160" ht="18" customHeight="1">
      <c r="A461" s="66"/>
      <c r="B461">
        <v>590</v>
      </c>
      <c r="C461" s="57" t="s">
        <v>278</v>
      </c>
      <c r="D461">
        <v>104</v>
      </c>
      <c r="E461" s="171">
        <v>2009</v>
      </c>
      <c r="F461">
        <v>103</v>
      </c>
      <c r="G461" s="144">
        <v>6.4018150350000012</v>
      </c>
      <c r="H461" s="144">
        <v>25.672821405000001</v>
      </c>
      <c r="I461" s="144"/>
      <c r="J461" s="144"/>
      <c r="K461" s="144">
        <v>0.6792924600000001</v>
      </c>
      <c r="L461" s="144">
        <v>7.5476940000000008</v>
      </c>
      <c r="M461" s="144">
        <v>4.7336254350000004</v>
      </c>
      <c r="N461" s="83"/>
      <c r="O461" s="83"/>
      <c r="P461" s="83"/>
      <c r="Q461" s="230">
        <f t="shared" si="347"/>
        <v>45.035248334999999</v>
      </c>
      <c r="R461" s="52">
        <f t="shared" si="351"/>
        <v>1.0637761761860396</v>
      </c>
      <c r="S461" s="52">
        <f t="shared" si="352"/>
        <v>1.5967837341042834</v>
      </c>
      <c r="T461" s="52">
        <f t="shared" si="353"/>
        <v>1.5783740452324078</v>
      </c>
      <c r="U461" s="52">
        <f t="shared" si="354"/>
        <v>8.8815610774404322E-2</v>
      </c>
      <c r="V461" s="52">
        <f t="shared" si="355"/>
        <v>1.2764899911537262</v>
      </c>
      <c r="W461" s="52">
        <f t="shared" si="356"/>
        <v>17.474892451717174</v>
      </c>
      <c r="X461" s="52">
        <f t="shared" si="357"/>
        <v>91.876180855511876</v>
      </c>
      <c r="Y461" s="52">
        <f t="shared" si="358"/>
        <v>1.0241485581096443</v>
      </c>
      <c r="Z461" s="52">
        <f t="shared" si="359"/>
        <v>1.0201508357309252</v>
      </c>
      <c r="AA461" s="52">
        <f t="shared" si="360"/>
        <v>1.0273765587252648</v>
      </c>
      <c r="AB461" s="52">
        <f t="shared" si="361"/>
        <v>1.0445819819403468</v>
      </c>
      <c r="AC461" s="52">
        <f t="shared" si="362"/>
        <v>0.58149244360772789</v>
      </c>
      <c r="AD461" s="52">
        <f t="shared" si="363"/>
        <v>0.55518661975975991</v>
      </c>
      <c r="AE461" s="52">
        <f t="shared" si="364"/>
        <v>0.5563887974517151</v>
      </c>
      <c r="AF461" s="52">
        <f t="shared" si="365"/>
        <v>0.39330640066514916</v>
      </c>
      <c r="AG461" s="52">
        <f t="shared" si="366"/>
        <v>0.36000000000000004</v>
      </c>
      <c r="AH461" s="52">
        <f t="shared" si="367"/>
        <v>0.3766532003325746</v>
      </c>
      <c r="AI461" s="64" t="s">
        <v>152</v>
      </c>
      <c r="AL461" s="45">
        <f t="shared" si="368"/>
        <v>103</v>
      </c>
      <c r="AM461" s="65"/>
      <c r="AN461" s="145" t="e">
        <f>#REF!</f>
        <v>#REF!</v>
      </c>
      <c r="AO461" s="149"/>
      <c r="AP461" s="183"/>
      <c r="AQ461" s="149"/>
      <c r="AR461" s="147">
        <f t="shared" si="369"/>
        <v>1</v>
      </c>
      <c r="AS461">
        <v>0</v>
      </c>
      <c r="AT461">
        <v>0</v>
      </c>
      <c r="AU461">
        <v>0</v>
      </c>
      <c r="AV461">
        <v>6</v>
      </c>
      <c r="AW461">
        <v>4</v>
      </c>
      <c r="AX461">
        <v>4</v>
      </c>
      <c r="AY461" s="229"/>
      <c r="AZ461" s="229"/>
      <c r="BA461" s="229"/>
      <c r="BC461">
        <v>6</v>
      </c>
      <c r="BD461">
        <v>7</v>
      </c>
      <c r="BE461">
        <v>1</v>
      </c>
      <c r="BF461" s="57">
        <v>2</v>
      </c>
      <c r="BG461" s="57">
        <v>2</v>
      </c>
      <c r="BH461" s="57">
        <v>3</v>
      </c>
      <c r="BI461" s="57">
        <v>11.3</v>
      </c>
      <c r="BJ461" s="189">
        <f t="shared" si="387"/>
        <v>104</v>
      </c>
      <c r="BK461" s="173">
        <f t="shared" si="388"/>
        <v>103</v>
      </c>
      <c r="BL461" s="173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104"/>
      <c r="CB461" s="103"/>
      <c r="CC461" s="103"/>
      <c r="CD461" s="103"/>
      <c r="CE461" s="103"/>
      <c r="CF461" s="103"/>
      <c r="CG461" s="103"/>
      <c r="CH461" s="103"/>
      <c r="CI461" s="103"/>
      <c r="CJ461" s="103"/>
      <c r="CK461" s="103"/>
      <c r="CL461" s="103"/>
      <c r="CP461" s="93"/>
      <c r="CQ461" s="93"/>
      <c r="CV461" s="93"/>
      <c r="DA461" s="93"/>
      <c r="DF461" s="131"/>
      <c r="DG461" s="254">
        <f t="shared" si="370"/>
        <v>590</v>
      </c>
      <c r="DH461" s="254" t="str">
        <f t="shared" si="371"/>
        <v>Control</v>
      </c>
      <c r="DI461" s="254">
        <f t="shared" si="372"/>
        <v>104</v>
      </c>
      <c r="DJ461" s="254">
        <f t="shared" si="373"/>
        <v>103</v>
      </c>
      <c r="DK461" s="121">
        <f t="shared" si="374"/>
        <v>47.903512023128499</v>
      </c>
      <c r="DL461" s="121">
        <f t="shared" si="375"/>
        <v>21.275523523720793</v>
      </c>
      <c r="DM461" s="121">
        <f t="shared" si="376"/>
        <v>78.918702261620382</v>
      </c>
      <c r="DN461" s="121">
        <f t="shared" si="377"/>
        <v>0.19580904738724866</v>
      </c>
      <c r="DO461" s="121">
        <f t="shared" si="378"/>
        <v>3.1225111547552986</v>
      </c>
      <c r="DP461" s="121">
        <f t="shared" si="379"/>
        <v>4.1088136617543851</v>
      </c>
      <c r="DQ461" s="121">
        <f t="shared" si="380"/>
        <v>0</v>
      </c>
      <c r="DR461" s="121">
        <f t="shared" si="381"/>
        <v>0</v>
      </c>
      <c r="DS461" s="121">
        <f t="shared" si="382"/>
        <v>0</v>
      </c>
      <c r="DT461" s="121">
        <f t="shared" si="383"/>
        <v>0</v>
      </c>
      <c r="DU461" s="121">
        <f t="shared" si="384"/>
        <v>0</v>
      </c>
      <c r="DV461" s="122">
        <f t="shared" si="385"/>
        <v>2</v>
      </c>
      <c r="DW461" s="157"/>
      <c r="DX461" s="157">
        <f t="shared" si="392"/>
        <v>590</v>
      </c>
      <c r="DY461" s="157">
        <f t="shared" si="350"/>
        <v>328</v>
      </c>
      <c r="DZ461" s="238" t="e">
        <f>#REF!</f>
        <v>#REF!</v>
      </c>
      <c r="EN461" s="50">
        <f t="shared" si="341"/>
        <v>8.7192073170731701E-2</v>
      </c>
      <c r="EO461" s="50">
        <f t="shared" si="342"/>
        <v>1.9474085365853659</v>
      </c>
      <c r="EP461" s="55">
        <f t="shared" si="343"/>
        <v>1.475609756097561</v>
      </c>
      <c r="EQ461" s="50">
        <f>4.656*AR461*(((BL461/2.54)^2)+((BM461/2.54)^2)+((BN461/2.54)^2)+((BO461)/2.54^2)+((BP461/2.54)^2)+((BQ461/2.54)^2)+((BR461/2.54)^2)+((BS461/2.54)^2)+((BT461/2.54)^2)+((BU461/2.54)^2)+((BV461/2.54)^2)+((BW461/2.54)^2)+((BX461/2.54)^2)+((BY461/2.54)^2)+((BZ461/2.54)^2))/(BI461*3.28)</f>
        <v>0</v>
      </c>
      <c r="ER461" s="50">
        <f>3.492*AR461*((CA461/2.54)^2 + (CB461/2.54)^2 + (CC461/2.54)^2 + (CD461/2.54)^2 + (CE461/2.54)^2 + (CF461/2.54)^2 + (CG461/2.54)^2 +(CH461/2.54)^2 +(CI461/2.54)^2 + (CJ461/2.54)^2 +(CK461/2.54)^2 + (CL461/2.54)^2 +(CM461/2.54)^2 + (CN461/2.54)^2 + (CO461/2.54)^2)/(BI461*3.28)</f>
        <v>0</v>
      </c>
      <c r="ES461" s="50">
        <f t="shared" si="394"/>
        <v>0</v>
      </c>
      <c r="ET461" s="50">
        <f t="shared" si="395"/>
        <v>0</v>
      </c>
      <c r="EU461" s="50">
        <f t="shared" si="396"/>
        <v>0</v>
      </c>
      <c r="EV461" s="56">
        <f t="shared" si="344"/>
        <v>3.5102103658536588</v>
      </c>
      <c r="EW461" s="56">
        <f t="shared" si="345"/>
        <v>0</v>
      </c>
      <c r="EX461" s="56">
        <f t="shared" si="348"/>
        <v>21.556580410407825</v>
      </c>
      <c r="EY461" s="56">
        <f t="shared" si="349"/>
        <v>9.5739855856743574</v>
      </c>
      <c r="EZ461" s="56">
        <f t="shared" si="346"/>
        <v>3.5102103658536588</v>
      </c>
      <c r="FA461" s="56"/>
      <c r="FB461" s="56"/>
      <c r="FC461" s="56"/>
      <c r="FD461" s="54"/>
    </row>
    <row r="462" spans="1:160" ht="18" customHeight="1">
      <c r="A462" s="66"/>
      <c r="B462">
        <v>590</v>
      </c>
      <c r="C462" s="57" t="s">
        <v>278</v>
      </c>
      <c r="D462">
        <v>104</v>
      </c>
      <c r="E462" s="171">
        <v>2009</v>
      </c>
      <c r="F462">
        <v>328</v>
      </c>
      <c r="G462" s="144">
        <v>6.4018150350000012</v>
      </c>
      <c r="H462" s="144">
        <v>25.672821405000001</v>
      </c>
      <c r="I462" s="144"/>
      <c r="J462" s="144"/>
      <c r="K462" s="144">
        <v>0.6792924600000001</v>
      </c>
      <c r="L462" s="144">
        <v>7.5476940000000008</v>
      </c>
      <c r="M462" s="144">
        <v>4.7336254350000004</v>
      </c>
      <c r="N462" s="83"/>
      <c r="O462" s="83"/>
      <c r="P462" s="83"/>
      <c r="Q462" s="230">
        <f t="shared" si="347"/>
        <v>45.035248334999999</v>
      </c>
      <c r="R462" s="52">
        <f t="shared" si="351"/>
        <v>1.0637761761860396</v>
      </c>
      <c r="S462" s="52">
        <f t="shared" si="352"/>
        <v>1.5967837341042834</v>
      </c>
      <c r="T462" s="52">
        <f t="shared" si="353"/>
        <v>1.5783740452324078</v>
      </c>
      <c r="U462" s="52">
        <f t="shared" si="354"/>
        <v>8.8815610774404322E-2</v>
      </c>
      <c r="V462" s="52">
        <f t="shared" si="355"/>
        <v>1.2764899911537262</v>
      </c>
      <c r="W462" s="52">
        <f t="shared" si="356"/>
        <v>17.474892451717174</v>
      </c>
      <c r="X462" s="52">
        <f t="shared" si="357"/>
        <v>91.876180855511876</v>
      </c>
      <c r="Y462" s="52">
        <f t="shared" si="358"/>
        <v>1.0241485581096443</v>
      </c>
      <c r="Z462" s="52">
        <f t="shared" si="359"/>
        <v>1.0201508357309252</v>
      </c>
      <c r="AA462" s="52">
        <f t="shared" si="360"/>
        <v>1.0273765587252648</v>
      </c>
      <c r="AB462" s="52">
        <f t="shared" si="361"/>
        <v>1.0445819819403468</v>
      </c>
      <c r="AC462" s="52">
        <f t="shared" si="362"/>
        <v>0.58149244360772789</v>
      </c>
      <c r="AD462" s="52">
        <f t="shared" si="363"/>
        <v>0.55518661975975991</v>
      </c>
      <c r="AE462" s="52">
        <f t="shared" si="364"/>
        <v>0.5563887974517151</v>
      </c>
      <c r="AF462" s="52">
        <f t="shared" si="365"/>
        <v>0.39330640066514916</v>
      </c>
      <c r="AG462" s="52">
        <f t="shared" si="366"/>
        <v>0.36000000000000004</v>
      </c>
      <c r="AH462" s="52">
        <f t="shared" si="367"/>
        <v>0.3766532003325746</v>
      </c>
      <c r="AI462" s="64" t="s">
        <v>152</v>
      </c>
      <c r="AL462" s="45">
        <f t="shared" si="368"/>
        <v>328</v>
      </c>
      <c r="AM462" s="65"/>
      <c r="AN462" s="145" t="e">
        <f>#REF!</f>
        <v>#REF!</v>
      </c>
      <c r="AO462" s="149"/>
      <c r="AP462" s="183"/>
      <c r="AQ462" s="149"/>
      <c r="AR462" s="147">
        <f t="shared" si="369"/>
        <v>1</v>
      </c>
      <c r="AS462">
        <v>0</v>
      </c>
      <c r="AT462">
        <v>1</v>
      </c>
      <c r="AU462">
        <v>1</v>
      </c>
      <c r="AV462">
        <v>0</v>
      </c>
      <c r="AW462">
        <v>2</v>
      </c>
      <c r="AX462">
        <v>2</v>
      </c>
      <c r="AY462" s="229"/>
      <c r="AZ462" s="229"/>
      <c r="BA462" s="229"/>
      <c r="BC462">
        <v>13</v>
      </c>
      <c r="BD462">
        <v>1</v>
      </c>
      <c r="BE462">
        <v>1</v>
      </c>
      <c r="BF462" s="57">
        <v>2</v>
      </c>
      <c r="BG462" s="57">
        <v>2</v>
      </c>
      <c r="BH462" s="57">
        <v>3</v>
      </c>
      <c r="BI462" s="57">
        <v>11.3</v>
      </c>
      <c r="BJ462" s="189">
        <f t="shared" si="387"/>
        <v>104</v>
      </c>
      <c r="BK462" s="173">
        <f t="shared" si="388"/>
        <v>328</v>
      </c>
      <c r="BL462" s="173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104"/>
      <c r="CB462" s="103"/>
      <c r="CC462" s="103"/>
      <c r="CD462" s="103"/>
      <c r="CE462" s="103"/>
      <c r="CF462" s="103"/>
      <c r="CG462" s="103"/>
      <c r="CH462" s="103"/>
      <c r="CI462" s="103"/>
      <c r="CJ462" s="103"/>
      <c r="CK462" s="103"/>
      <c r="CL462" s="103"/>
      <c r="CP462" s="93"/>
      <c r="CQ462" s="93"/>
      <c r="CV462" s="93"/>
      <c r="DA462" s="93"/>
      <c r="DF462" s="131"/>
      <c r="DG462" s="254">
        <f t="shared" si="370"/>
        <v>590</v>
      </c>
      <c r="DH462" s="254" t="str">
        <f t="shared" si="371"/>
        <v>Control</v>
      </c>
      <c r="DI462" s="254">
        <f t="shared" si="372"/>
        <v>104</v>
      </c>
      <c r="DJ462" s="254">
        <f t="shared" si="373"/>
        <v>328</v>
      </c>
      <c r="DK462" s="121">
        <f t="shared" si="374"/>
        <v>0</v>
      </c>
      <c r="DL462" s="121">
        <f t="shared" si="375"/>
        <v>15.956642642790593</v>
      </c>
      <c r="DM462" s="121">
        <f t="shared" si="376"/>
        <v>23.675610678486116</v>
      </c>
      <c r="DN462" s="121">
        <f t="shared" si="377"/>
        <v>0.42425293600570541</v>
      </c>
      <c r="DO462" s="121">
        <f t="shared" si="378"/>
        <v>0.44607302210789979</v>
      </c>
      <c r="DP462" s="121">
        <f t="shared" si="379"/>
        <v>4.1088136617543851</v>
      </c>
      <c r="DQ462" s="121">
        <f t="shared" si="380"/>
        <v>0</v>
      </c>
      <c r="DR462" s="121">
        <f t="shared" si="381"/>
        <v>0</v>
      </c>
      <c r="DS462" s="121">
        <f t="shared" si="382"/>
        <v>0</v>
      </c>
      <c r="DT462" s="121">
        <f t="shared" si="383"/>
        <v>0</v>
      </c>
      <c r="DU462" s="121">
        <f t="shared" si="384"/>
        <v>0</v>
      </c>
      <c r="DV462" s="122">
        <f t="shared" si="385"/>
        <v>1.5</v>
      </c>
      <c r="DW462" s="157"/>
      <c r="DX462" s="157">
        <f t="shared" si="392"/>
        <v>590</v>
      </c>
      <c r="DY462" s="157">
        <f t="shared" si="350"/>
        <v>129</v>
      </c>
      <c r="DZ462" s="238" t="e">
        <f>#REF!</f>
        <v>#REF!</v>
      </c>
      <c r="EN462" s="50">
        <f t="shared" si="341"/>
        <v>0.18891615853658539</v>
      </c>
      <c r="EO462" s="50">
        <f t="shared" si="342"/>
        <v>0.27820121951219512</v>
      </c>
      <c r="EP462" s="55">
        <f t="shared" si="343"/>
        <v>1.475609756097561</v>
      </c>
      <c r="EQ462" s="50">
        <f>4.656*AR462*(((BL462/2.54)^2)+((BM462/2.54)^2)+((BN462/2.54)^2)+((BO462)/2.54^2)+((BP462/2.54)^2)+((BQ462/2.54)^2)+((BR462/2.54)^2)+((BS462/2.54)^2)+((BT462/2.54)^2)+((BU462/2.54)^2)+((BV462/2.54)^2)+((BW462/2.54)^2)+((BX462/2.54)^2)+((BY462/2.54)^2)+((BZ462/2.54)^2))/(BI462*3.28)</f>
        <v>0</v>
      </c>
      <c r="ER462" s="50">
        <f>3.492*AR462*((CA462/2.54)^2 + (CB462/2.54)^2 + (CC462/2.54)^2 + (CD462/2.54)^2 + (CE462/2.54)^2 + (CF462/2.54)^2 + (CG462/2.54)^2 +(CH462/2.54)^2 +(CI462/2.54)^2 + (CJ462/2.54)^2 +(CK462/2.54)^2 + (CL462/2.54)^2 +(CM462/2.54)^2 + (CN462/2.54)^2 + (CO462/2.54)^2)/(BI462*3.28)</f>
        <v>0</v>
      </c>
      <c r="ES462" s="50">
        <f t="shared" si="394"/>
        <v>0</v>
      </c>
      <c r="ET462" s="50">
        <f t="shared" si="395"/>
        <v>0</v>
      </c>
      <c r="EU462" s="50">
        <f t="shared" si="396"/>
        <v>0</v>
      </c>
      <c r="EV462" s="56">
        <f t="shared" si="344"/>
        <v>1.9427271341463415</v>
      </c>
      <c r="EW462" s="56">
        <f t="shared" si="345"/>
        <v>0</v>
      </c>
      <c r="EX462" s="56">
        <f t="shared" si="348"/>
        <v>0</v>
      </c>
      <c r="EY462" s="56">
        <f t="shared" si="349"/>
        <v>7.1804891892557672</v>
      </c>
      <c r="EZ462" s="56">
        <f t="shared" si="346"/>
        <v>1.9427271341463415</v>
      </c>
      <c r="FA462" s="56"/>
      <c r="FB462" s="56"/>
      <c r="FC462" s="56"/>
      <c r="FD462" s="54"/>
    </row>
    <row r="463" spans="1:160" ht="18" customHeight="1">
      <c r="A463" s="66"/>
      <c r="B463">
        <v>590</v>
      </c>
      <c r="C463" s="57" t="s">
        <v>278</v>
      </c>
      <c r="D463">
        <v>105</v>
      </c>
      <c r="E463" s="171">
        <v>2009</v>
      </c>
      <c r="F463">
        <v>129</v>
      </c>
      <c r="G463" s="144">
        <v>1.0659645150000001</v>
      </c>
      <c r="H463" s="144">
        <v>28.288203405000001</v>
      </c>
      <c r="I463" s="144"/>
      <c r="J463" s="144"/>
      <c r="K463" s="144">
        <v>23.364570075000003</v>
      </c>
      <c r="L463" s="144">
        <v>12.254203500000001</v>
      </c>
      <c r="M463" s="144"/>
      <c r="N463" s="83"/>
      <c r="O463" s="83"/>
      <c r="P463" s="83"/>
      <c r="Q463" s="230">
        <f t="shared" si="347"/>
        <v>64.972941495000001</v>
      </c>
      <c r="R463" s="52">
        <f t="shared" si="351"/>
        <v>0.83498241270798734</v>
      </c>
      <c r="S463" s="52">
        <f t="shared" si="352"/>
        <v>1.5071088709494638</v>
      </c>
      <c r="T463" s="52">
        <f t="shared" si="353"/>
        <v>1.4379058877250392</v>
      </c>
      <c r="U463" s="52">
        <f t="shared" si="354"/>
        <v>0.13452244263210114</v>
      </c>
      <c r="V463" s="52">
        <f t="shared" si="355"/>
        <v>1.3765507517746101</v>
      </c>
      <c r="W463" s="52">
        <f t="shared" si="356"/>
        <v>18.743748833875234</v>
      </c>
      <c r="X463" s="52">
        <f t="shared" si="357"/>
        <v>85.902902321732881</v>
      </c>
      <c r="Y463" s="52">
        <f t="shared" si="358"/>
        <v>1.0220501100471227</v>
      </c>
      <c r="Z463" s="52">
        <f t="shared" si="359"/>
        <v>1.0235960462213025</v>
      </c>
      <c r="AA463" s="52">
        <f t="shared" si="360"/>
        <v>1.0262398909410806</v>
      </c>
      <c r="AB463" s="52">
        <f t="shared" si="361"/>
        <v>1.0374273602863915</v>
      </c>
      <c r="AC463" s="52">
        <f t="shared" si="362"/>
        <v>0.57651748529859292</v>
      </c>
      <c r="AD463" s="52">
        <f t="shared" si="363"/>
        <v>0.56039442290914243</v>
      </c>
      <c r="AE463" s="52">
        <f t="shared" si="364"/>
        <v>0.53269999096413856</v>
      </c>
      <c r="AF463" s="52">
        <f t="shared" si="365"/>
        <v>0.39361110498311142</v>
      </c>
      <c r="AG463" s="52">
        <f t="shared" si="366"/>
        <v>0.36000000000000004</v>
      </c>
      <c r="AH463" s="52">
        <f t="shared" si="367"/>
        <v>0.37680555249155573</v>
      </c>
      <c r="AI463" s="64" t="s">
        <v>152</v>
      </c>
      <c r="AL463" s="45">
        <f t="shared" si="368"/>
        <v>129</v>
      </c>
      <c r="AM463" s="65"/>
      <c r="AN463" s="145" t="e">
        <f>#REF!</f>
        <v>#REF!</v>
      </c>
      <c r="AO463" s="149"/>
      <c r="AP463" s="183"/>
      <c r="AQ463" s="149"/>
      <c r="AR463" s="147">
        <f t="shared" si="369"/>
        <v>1</v>
      </c>
      <c r="AS463">
        <v>2</v>
      </c>
      <c r="AT463">
        <v>3</v>
      </c>
      <c r="AU463">
        <v>3</v>
      </c>
      <c r="AV463">
        <v>5</v>
      </c>
      <c r="AW463">
        <v>0</v>
      </c>
      <c r="AX463">
        <v>23</v>
      </c>
      <c r="AY463" s="229"/>
      <c r="AZ463" s="229"/>
      <c r="BA463" s="229"/>
      <c r="BC463">
        <v>5</v>
      </c>
      <c r="BD463">
        <v>2</v>
      </c>
      <c r="BE463">
        <v>1</v>
      </c>
      <c r="BF463" s="57">
        <v>2</v>
      </c>
      <c r="BG463" s="57">
        <v>2</v>
      </c>
      <c r="BH463" s="57">
        <v>3</v>
      </c>
      <c r="BI463" s="57">
        <v>11.3</v>
      </c>
      <c r="BJ463" s="189">
        <f t="shared" si="387"/>
        <v>105</v>
      </c>
      <c r="BK463" s="173">
        <f t="shared" si="388"/>
        <v>129</v>
      </c>
      <c r="BL463" s="173">
        <v>37</v>
      </c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104"/>
      <c r="CB463" s="103"/>
      <c r="CC463" s="103"/>
      <c r="CD463" s="103"/>
      <c r="CE463" s="103"/>
      <c r="CF463" s="103"/>
      <c r="CG463" s="103"/>
      <c r="CH463" s="103"/>
      <c r="CI463" s="103"/>
      <c r="CJ463" s="103"/>
      <c r="CK463" s="103"/>
      <c r="CL463" s="103"/>
      <c r="CP463" s="93"/>
      <c r="CQ463" s="93"/>
      <c r="CV463" s="93"/>
      <c r="DA463" s="93"/>
      <c r="DF463" s="131"/>
      <c r="DG463" s="254">
        <f t="shared" si="370"/>
        <v>590</v>
      </c>
      <c r="DH463" s="254" t="str">
        <f t="shared" si="371"/>
        <v>Control</v>
      </c>
      <c r="DI463" s="254">
        <f t="shared" si="372"/>
        <v>105</v>
      </c>
      <c r="DJ463" s="254">
        <f t="shared" si="373"/>
        <v>129</v>
      </c>
      <c r="DK463" s="121">
        <f t="shared" si="374"/>
        <v>52.748810483231239</v>
      </c>
      <c r="DL463" s="121">
        <f t="shared" si="375"/>
        <v>12.524736190619809</v>
      </c>
      <c r="DM463" s="121">
        <f t="shared" si="376"/>
        <v>71.895294386251976</v>
      </c>
      <c r="DN463" s="121">
        <f t="shared" si="377"/>
        <v>0.2445313727268604</v>
      </c>
      <c r="DO463" s="121">
        <f t="shared" si="378"/>
        <v>0.97438320997978023</v>
      </c>
      <c r="DP463" s="121">
        <f t="shared" si="379"/>
        <v>4.2148482454212628</v>
      </c>
      <c r="DQ463" s="121">
        <f t="shared" si="380"/>
        <v>61.047123432325037</v>
      </c>
      <c r="DR463" s="121">
        <f t="shared" si="381"/>
        <v>0</v>
      </c>
      <c r="DS463" s="121">
        <f t="shared" si="382"/>
        <v>0</v>
      </c>
      <c r="DT463" s="121">
        <f t="shared" si="383"/>
        <v>0</v>
      </c>
      <c r="DU463" s="121">
        <f t="shared" si="384"/>
        <v>0</v>
      </c>
      <c r="DV463" s="122">
        <f t="shared" si="385"/>
        <v>13</v>
      </c>
      <c r="DW463" s="157"/>
      <c r="DX463" s="157">
        <f t="shared" si="392"/>
        <v>590</v>
      </c>
      <c r="DY463" s="157">
        <f t="shared" si="350"/>
        <v>199</v>
      </c>
      <c r="DZ463" s="238" t="e">
        <f>#REF!</f>
        <v>#REF!</v>
      </c>
      <c r="EN463" s="50">
        <f t="shared" si="341"/>
        <v>7.2660060975609758E-2</v>
      </c>
      <c r="EO463" s="50">
        <f t="shared" si="342"/>
        <v>0.55640243902439024</v>
      </c>
      <c r="EP463" s="55">
        <f t="shared" si="343"/>
        <v>1.475609756097561</v>
      </c>
      <c r="EQ463" s="50">
        <f>4.656*AR463*(((BL463/2.54)^2)+((BM463/2.54)^2)+((BN463/2.54)^2)+((BO463)/2.54^2)+((BP463/2.54)^2)+((BQ463/2.54)^2)+((BR463/2.54)^2)+((BS463/2.54)^2)+((BT463/2.54)^2)+((BU463/2.54)^2)+((BV463/2.54)^2)+((BW463/2.54)^2)+((BX463/2.54)^2)+((BY463/2.54)^2)+((BZ463/2.54)^2))/(BI463*3.28)</f>
        <v>26.656105546184754</v>
      </c>
      <c r="ER463" s="50">
        <f>3.492*AR463*((CA463/2.54)^2 + (CB463/2.54)^2 + (CC463/2.54)^2 + (CD463/2.54)^2 + (CE463/2.54)^2 + (CF463/2.54)^2 + (CG463/2.54)^2 +(CH463/2.54)^2 +(CI463/2.54)^2 + (CJ463/2.54)^2 +(CK463/2.54)^2 + (CL463/2.54)^2 +(CM463/2.54)^2 + (CN463/2.54)^2 + (CO463/2.54)^2)/(BI463*3.28)</f>
        <v>0</v>
      </c>
      <c r="ES463" s="50">
        <f t="shared" si="394"/>
        <v>0</v>
      </c>
      <c r="ET463" s="50">
        <f t="shared" si="395"/>
        <v>0</v>
      </c>
      <c r="EU463" s="50">
        <f t="shared" si="396"/>
        <v>0</v>
      </c>
      <c r="EV463" s="56">
        <f t="shared" si="344"/>
        <v>2.1046722560975608</v>
      </c>
      <c r="EW463" s="56">
        <f t="shared" si="345"/>
        <v>26.656105546184754</v>
      </c>
      <c r="EX463" s="56">
        <f t="shared" si="348"/>
        <v>23.736964717454057</v>
      </c>
      <c r="EY463" s="56">
        <f t="shared" si="349"/>
        <v>5.6361312857789141</v>
      </c>
      <c r="EZ463" s="56">
        <f t="shared" si="346"/>
        <v>28.760777802282316</v>
      </c>
      <c r="FA463" s="56"/>
      <c r="FB463" s="56"/>
      <c r="FC463" s="56"/>
      <c r="FD463" s="54"/>
    </row>
    <row r="464" spans="1:160" ht="18" customHeight="1">
      <c r="A464" s="66"/>
      <c r="B464">
        <v>590</v>
      </c>
      <c r="C464" s="57" t="s">
        <v>278</v>
      </c>
      <c r="D464">
        <v>105</v>
      </c>
      <c r="E464" s="171">
        <v>2009</v>
      </c>
      <c r="F464">
        <v>199</v>
      </c>
      <c r="G464" s="144">
        <v>1.0659645150000001</v>
      </c>
      <c r="H464" s="144">
        <v>28.288203405000001</v>
      </c>
      <c r="I464" s="144"/>
      <c r="J464" s="144"/>
      <c r="K464" s="144">
        <v>23.364570075000003</v>
      </c>
      <c r="L464" s="144">
        <v>12.254203500000001</v>
      </c>
      <c r="M464" s="144"/>
      <c r="N464" s="83"/>
      <c r="O464" s="83"/>
      <c r="P464" s="83"/>
      <c r="Q464" s="230">
        <f t="shared" si="347"/>
        <v>64.972941495000001</v>
      </c>
      <c r="R464" s="52">
        <f t="shared" si="351"/>
        <v>0.83498241270798734</v>
      </c>
      <c r="S464" s="52">
        <f t="shared" si="352"/>
        <v>1.5071088709494638</v>
      </c>
      <c r="T464" s="52">
        <f t="shared" si="353"/>
        <v>1.4379058877250392</v>
      </c>
      <c r="U464" s="52">
        <f t="shared" si="354"/>
        <v>0.13452244263210114</v>
      </c>
      <c r="V464" s="52">
        <f t="shared" si="355"/>
        <v>1.3765507517746101</v>
      </c>
      <c r="W464" s="52">
        <f t="shared" si="356"/>
        <v>18.743748833875234</v>
      </c>
      <c r="X464" s="52">
        <f t="shared" si="357"/>
        <v>85.902902321732881</v>
      </c>
      <c r="Y464" s="52">
        <f t="shared" si="358"/>
        <v>1.0220501100471227</v>
      </c>
      <c r="Z464" s="52">
        <f t="shared" si="359"/>
        <v>1.0235960462213025</v>
      </c>
      <c r="AA464" s="52">
        <f t="shared" si="360"/>
        <v>1.0262398909410806</v>
      </c>
      <c r="AB464" s="52">
        <f t="shared" si="361"/>
        <v>1.0374273602863915</v>
      </c>
      <c r="AC464" s="52">
        <f t="shared" si="362"/>
        <v>0.57651748529859292</v>
      </c>
      <c r="AD464" s="52">
        <f t="shared" si="363"/>
        <v>0.56039442290914243</v>
      </c>
      <c r="AE464" s="52">
        <f t="shared" si="364"/>
        <v>0.53269999096413856</v>
      </c>
      <c r="AF464" s="52">
        <f t="shared" si="365"/>
        <v>0.39361110498311142</v>
      </c>
      <c r="AG464" s="52">
        <f t="shared" si="366"/>
        <v>0.36000000000000004</v>
      </c>
      <c r="AH464" s="52">
        <f t="shared" si="367"/>
        <v>0.37680555249155573</v>
      </c>
      <c r="AI464" s="64" t="s">
        <v>152</v>
      </c>
      <c r="AL464" s="45">
        <f t="shared" si="368"/>
        <v>199</v>
      </c>
      <c r="AM464" s="65"/>
      <c r="AN464" s="145" t="e">
        <f>#REF!</f>
        <v>#REF!</v>
      </c>
      <c r="AO464" s="149"/>
      <c r="AP464" s="183"/>
      <c r="AQ464" s="149"/>
      <c r="AR464" s="147">
        <f t="shared" si="369"/>
        <v>1</v>
      </c>
      <c r="AS464">
        <v>2</v>
      </c>
      <c r="AT464">
        <v>3</v>
      </c>
      <c r="AU464">
        <v>3</v>
      </c>
      <c r="AV464">
        <v>1</v>
      </c>
      <c r="AW464">
        <v>3</v>
      </c>
      <c r="AX464">
        <v>3</v>
      </c>
      <c r="AY464" s="229"/>
      <c r="AZ464" s="229"/>
      <c r="BA464" s="229"/>
      <c r="BC464">
        <v>5</v>
      </c>
      <c r="BD464">
        <v>3</v>
      </c>
      <c r="BE464">
        <v>1</v>
      </c>
      <c r="BF464" s="57">
        <v>2</v>
      </c>
      <c r="BG464" s="57">
        <v>2</v>
      </c>
      <c r="BH464" s="57">
        <v>3</v>
      </c>
      <c r="BI464" s="57">
        <v>11.3</v>
      </c>
      <c r="BJ464" s="189">
        <f t="shared" si="387"/>
        <v>105</v>
      </c>
      <c r="BK464" s="173">
        <f t="shared" si="388"/>
        <v>199</v>
      </c>
      <c r="BL464" s="173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104"/>
      <c r="CB464" s="103"/>
      <c r="CC464" s="103"/>
      <c r="CD464" s="103"/>
      <c r="CE464" s="103"/>
      <c r="CF464" s="103"/>
      <c r="CG464" s="103"/>
      <c r="CH464" s="103"/>
      <c r="CI464" s="103"/>
      <c r="CJ464" s="103"/>
      <c r="CK464" s="103"/>
      <c r="CL464" s="103"/>
      <c r="CP464" s="93"/>
      <c r="CQ464" s="93"/>
      <c r="CV464" s="93"/>
      <c r="DA464" s="93"/>
      <c r="DF464" s="131"/>
      <c r="DG464" s="254">
        <f t="shared" si="370"/>
        <v>590</v>
      </c>
      <c r="DH464" s="254" t="str">
        <f t="shared" si="371"/>
        <v>Control</v>
      </c>
      <c r="DI464" s="254">
        <f t="shared" si="372"/>
        <v>105</v>
      </c>
      <c r="DJ464" s="254">
        <f t="shared" si="373"/>
        <v>199</v>
      </c>
      <c r="DK464" s="121">
        <f t="shared" si="374"/>
        <v>22.606633064241954</v>
      </c>
      <c r="DL464" s="121">
        <f t="shared" si="375"/>
        <v>25.049472381239617</v>
      </c>
      <c r="DM464" s="121">
        <f t="shared" si="376"/>
        <v>64.705764947626761</v>
      </c>
      <c r="DN464" s="121">
        <f t="shared" si="377"/>
        <v>0.2445313727268604</v>
      </c>
      <c r="DO464" s="121">
        <f t="shared" si="378"/>
        <v>1.4615748149696706</v>
      </c>
      <c r="DP464" s="121">
        <f t="shared" si="379"/>
        <v>4.2148482454212628</v>
      </c>
      <c r="DQ464" s="121">
        <f t="shared" si="380"/>
        <v>0</v>
      </c>
      <c r="DR464" s="121">
        <f t="shared" si="381"/>
        <v>0</v>
      </c>
      <c r="DS464" s="121">
        <f t="shared" si="382"/>
        <v>0</v>
      </c>
      <c r="DT464" s="121">
        <f t="shared" si="383"/>
        <v>0</v>
      </c>
      <c r="DU464" s="121">
        <f t="shared" si="384"/>
        <v>0</v>
      </c>
      <c r="DV464" s="122">
        <f t="shared" si="385"/>
        <v>3</v>
      </c>
      <c r="DW464" s="157"/>
      <c r="DX464" s="157">
        <f t="shared" si="392"/>
        <v>590</v>
      </c>
      <c r="DY464" s="157">
        <f t="shared" si="350"/>
        <v>168</v>
      </c>
      <c r="DZ464" s="238" t="e">
        <f>#REF!</f>
        <v>#REF!</v>
      </c>
      <c r="EN464" s="50"/>
      <c r="EO464" s="50"/>
      <c r="EP464" s="55"/>
      <c r="EQ464" s="50"/>
      <c r="ER464" s="50"/>
      <c r="ES464" s="50">
        <f t="shared" si="394"/>
        <v>0</v>
      </c>
      <c r="ET464" s="50">
        <f t="shared" si="395"/>
        <v>0</v>
      </c>
      <c r="EU464" s="50">
        <f t="shared" si="396"/>
        <v>0</v>
      </c>
      <c r="EV464" s="56"/>
      <c r="EW464" s="56"/>
      <c r="EX464" s="56">
        <f t="shared" si="348"/>
        <v>10.172984878908879</v>
      </c>
      <c r="EY464" s="56">
        <f t="shared" si="349"/>
        <v>11.272262571557828</v>
      </c>
      <c r="EZ464" s="56"/>
      <c r="FA464" s="56"/>
      <c r="FB464" s="56"/>
      <c r="FC464" s="56"/>
      <c r="FD464" s="54"/>
    </row>
    <row r="465" spans="1:160" ht="18" customHeight="1">
      <c r="A465" s="66"/>
      <c r="B465">
        <v>590</v>
      </c>
      <c r="C465" s="57" t="s">
        <v>278</v>
      </c>
      <c r="D465">
        <v>106</v>
      </c>
      <c r="E465" s="171">
        <v>2009</v>
      </c>
      <c r="F465">
        <v>168</v>
      </c>
      <c r="G465" s="144">
        <v>18.336733800000001</v>
      </c>
      <c r="H465" s="144">
        <v>20.674417994999999</v>
      </c>
      <c r="I465" s="144"/>
      <c r="J465" s="144"/>
      <c r="K465" s="144">
        <v>47.15180316</v>
      </c>
      <c r="L465" s="144">
        <v>2.1476959350000002</v>
      </c>
      <c r="M465" s="144">
        <v>1.7087358749999999</v>
      </c>
      <c r="N465" s="83"/>
      <c r="O465" s="83"/>
      <c r="P465" s="83"/>
      <c r="Q465" s="230">
        <f t="shared" si="347"/>
        <v>90.019386765000007</v>
      </c>
      <c r="R465" s="52">
        <f t="shared" si="351"/>
        <v>0.67900824623269129</v>
      </c>
      <c r="S465" s="52">
        <f t="shared" si="352"/>
        <v>1.4929532807272283</v>
      </c>
      <c r="T465" s="52">
        <f t="shared" si="353"/>
        <v>1.4099407719997146</v>
      </c>
      <c r="U465" s="52">
        <f t="shared" si="354"/>
        <v>0.16114818854876031</v>
      </c>
      <c r="V465" s="52">
        <f t="shared" si="355"/>
        <v>1.425474729853321</v>
      </c>
      <c r="W465" s="52">
        <f t="shared" si="356"/>
        <v>17.849911216564703</v>
      </c>
      <c r="X465" s="52">
        <f t="shared" si="357"/>
        <v>107.51249825776904</v>
      </c>
      <c r="Y465" s="52">
        <f t="shared" si="358"/>
        <v>1.0224653762270048</v>
      </c>
      <c r="Z465" s="52">
        <f t="shared" si="359"/>
        <v>1.025237960938691</v>
      </c>
      <c r="AA465" s="52">
        <f t="shared" si="360"/>
        <v>1.0225352443234899</v>
      </c>
      <c r="AB465" s="52">
        <f t="shared" si="361"/>
        <v>1.0223888772921923</v>
      </c>
      <c r="AC465" s="52">
        <f t="shared" si="362"/>
        <v>0.55687506257308372</v>
      </c>
      <c r="AD465" s="52">
        <f t="shared" si="363"/>
        <v>0.55271544826102992</v>
      </c>
      <c r="AE465" s="52">
        <f t="shared" si="364"/>
        <v>0.5179829142490826</v>
      </c>
      <c r="AF465" s="52">
        <f t="shared" si="365"/>
        <v>0.38613667728255152</v>
      </c>
      <c r="AG465" s="52">
        <f t="shared" si="366"/>
        <v>0.35999999999999993</v>
      </c>
      <c r="AH465" s="52">
        <f t="shared" si="367"/>
        <v>0.37306833864127575</v>
      </c>
      <c r="AI465" s="64" t="s">
        <v>152</v>
      </c>
      <c r="AL465" s="45">
        <f t="shared" si="368"/>
        <v>168</v>
      </c>
      <c r="AM465" s="65"/>
      <c r="AN465" s="145" t="e">
        <f>#REF!</f>
        <v>#REF!</v>
      </c>
      <c r="AO465" s="149"/>
      <c r="AP465" s="183"/>
      <c r="AQ465" s="149"/>
      <c r="AR465" s="147">
        <f t="shared" si="369"/>
        <v>1</v>
      </c>
      <c r="AS465">
        <v>3</v>
      </c>
      <c r="AT465">
        <v>6</v>
      </c>
      <c r="AU465">
        <v>6</v>
      </c>
      <c r="AV465">
        <v>0</v>
      </c>
      <c r="AW465">
        <v>2</v>
      </c>
      <c r="AX465">
        <v>2</v>
      </c>
      <c r="AY465" s="229"/>
      <c r="AZ465" s="229"/>
      <c r="BA465" s="229"/>
      <c r="BC465">
        <v>0</v>
      </c>
      <c r="BD465">
        <v>1</v>
      </c>
      <c r="BE465">
        <v>0</v>
      </c>
      <c r="BF465" s="57">
        <v>2</v>
      </c>
      <c r="BG465" s="57">
        <v>2</v>
      </c>
      <c r="BH465" s="57">
        <v>3</v>
      </c>
      <c r="BI465" s="57">
        <v>11.3</v>
      </c>
      <c r="BJ465" s="189">
        <f t="shared" si="387"/>
        <v>106</v>
      </c>
      <c r="BK465" s="173">
        <f t="shared" si="388"/>
        <v>168</v>
      </c>
      <c r="BL465" s="173">
        <v>12</v>
      </c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104"/>
      <c r="CB465" s="103"/>
      <c r="CC465" s="103"/>
      <c r="CD465" s="103"/>
      <c r="CE465" s="103"/>
      <c r="CF465" s="103"/>
      <c r="CG465" s="103"/>
      <c r="CH465" s="103"/>
      <c r="CI465" s="103"/>
      <c r="CJ465" s="103"/>
      <c r="CK465" s="103"/>
      <c r="CL465" s="103"/>
      <c r="CP465" s="93"/>
      <c r="CQ465" s="93"/>
      <c r="CV465" s="93"/>
      <c r="DA465" s="93"/>
      <c r="DF465" s="131"/>
      <c r="DG465" s="254">
        <f t="shared" si="370"/>
        <v>590</v>
      </c>
      <c r="DH465" s="254" t="str">
        <f t="shared" si="371"/>
        <v>Control</v>
      </c>
      <c r="DI465" s="254">
        <f t="shared" si="372"/>
        <v>106</v>
      </c>
      <c r="DJ465" s="254">
        <f t="shared" si="373"/>
        <v>168</v>
      </c>
      <c r="DK465" s="121">
        <f t="shared" si="374"/>
        <v>22.394299210908425</v>
      </c>
      <c r="DL465" s="121">
        <f t="shared" si="375"/>
        <v>27.160329849307651</v>
      </c>
      <c r="DM465" s="121">
        <f t="shared" si="376"/>
        <v>77.546742459984301</v>
      </c>
      <c r="DN465" s="121">
        <f t="shared" si="377"/>
        <v>0</v>
      </c>
      <c r="DO465" s="121">
        <f t="shared" si="378"/>
        <v>0.49839189164168796</v>
      </c>
      <c r="DP465" s="121">
        <f t="shared" si="379"/>
        <v>0</v>
      </c>
      <c r="DQ465" s="121">
        <f t="shared" si="380"/>
        <v>6.2080667739629485</v>
      </c>
      <c r="DR465" s="121">
        <f t="shared" si="381"/>
        <v>0</v>
      </c>
      <c r="DS465" s="121">
        <f t="shared" si="382"/>
        <v>0</v>
      </c>
      <c r="DT465" s="121">
        <f t="shared" si="383"/>
        <v>0</v>
      </c>
      <c r="DU465" s="121">
        <f t="shared" si="384"/>
        <v>0</v>
      </c>
      <c r="DV465" s="122">
        <f t="shared" si="385"/>
        <v>4</v>
      </c>
      <c r="DW465" s="157"/>
      <c r="DX465" s="157">
        <f t="shared" si="392"/>
        <v>590</v>
      </c>
      <c r="DY465" s="157">
        <f t="shared" si="350"/>
        <v>355</v>
      </c>
      <c r="DZ465" s="238" t="e">
        <f>#REF!</f>
        <v>#REF!</v>
      </c>
      <c r="EN465" s="50">
        <f t="shared" si="341"/>
        <v>0</v>
      </c>
      <c r="EO465" s="50">
        <f t="shared" si="342"/>
        <v>0.27820121951219512</v>
      </c>
      <c r="EP465" s="55">
        <f t="shared" si="343"/>
        <v>0</v>
      </c>
      <c r="EQ465" s="50">
        <f t="shared" ref="EQ465:EQ471" si="398">4.656*AR465*(((BL465/2.54)^2)+((BM465/2.54)^2)+((BN465/2.54)^2)+((BO465)/2.54^2)+((BP465/2.54)^2)+((BQ465/2.54)^2)+((BR465/2.54)^2)+((BS465/2.54)^2)+((BT465/2.54)^2)+((BU465/2.54)^2)+((BV465/2.54)^2)+((BW465/2.54)^2)+((BX465/2.54)^2)+((BY465/2.54)^2)+((BZ465/2.54)^2))/(BI465*3.28)</f>
        <v>2.8038562444489439</v>
      </c>
      <c r="ER465" s="50">
        <f>3.492*AR465*((CA465/2.54)^2 + (CB465/2.54)^2 + (CC465/2.54)^2 + (CD465/2.54)^2 + (CE465/2.54)^2 + (CF465/2.54)^2 + (CG465/2.54)^2 +(CH465/2.54)^2 +(CI465/2.54)^2 + (CJ465/2.54)^2 +(CK465/2.54)^2 + (CL465/2.54)^2 +(CM465/2.54)^2 + (CN465/2.54)^2 + (CO465/2.54)^2)/(BI465*3.28)</f>
        <v>0</v>
      </c>
      <c r="ES465" s="50">
        <f t="shared" si="394"/>
        <v>0</v>
      </c>
      <c r="ET465" s="50">
        <f t="shared" si="395"/>
        <v>0</v>
      </c>
      <c r="EU465" s="50">
        <f t="shared" si="396"/>
        <v>0</v>
      </c>
      <c r="EV465" s="56">
        <f t="shared" si="344"/>
        <v>0.27820121951219512</v>
      </c>
      <c r="EW465" s="56">
        <f t="shared" si="345"/>
        <v>2.8038562444489439</v>
      </c>
      <c r="EX465" s="56">
        <f t="shared" si="348"/>
        <v>10.077434644908791</v>
      </c>
      <c r="EY465" s="56">
        <f t="shared" si="349"/>
        <v>12.222148432188444</v>
      </c>
      <c r="EZ465" s="56">
        <f t="shared" si="346"/>
        <v>3.0820574639611391</v>
      </c>
      <c r="FA465" s="56"/>
      <c r="FB465" s="56"/>
      <c r="FC465" s="56"/>
      <c r="FD465" s="54"/>
    </row>
    <row r="466" spans="1:160" ht="18" customHeight="1">
      <c r="A466" s="66"/>
      <c r="B466">
        <v>590</v>
      </c>
      <c r="C466" s="57" t="s">
        <v>278</v>
      </c>
      <c r="D466">
        <v>106</v>
      </c>
      <c r="E466" s="171">
        <v>2009</v>
      </c>
      <c r="F466">
        <v>355</v>
      </c>
      <c r="G466" s="144">
        <v>18.336733800000001</v>
      </c>
      <c r="H466" s="144">
        <v>20.674417994999999</v>
      </c>
      <c r="I466" s="144"/>
      <c r="J466" s="144"/>
      <c r="K466" s="144">
        <v>47.15180316</v>
      </c>
      <c r="L466" s="144">
        <v>2.1476959350000002</v>
      </c>
      <c r="M466" s="144">
        <v>1.7087358749999999</v>
      </c>
      <c r="N466" s="83"/>
      <c r="O466" s="83"/>
      <c r="P466" s="83"/>
      <c r="Q466" s="230">
        <f t="shared" ref="Q466:Q484" si="399">SUM(G466:P466)</f>
        <v>90.019386765000007</v>
      </c>
      <c r="R466" s="52">
        <f t="shared" si="351"/>
        <v>0.67900824623269129</v>
      </c>
      <c r="S466" s="52">
        <f t="shared" si="352"/>
        <v>1.4929532807272283</v>
      </c>
      <c r="T466" s="52">
        <f t="shared" si="353"/>
        <v>1.4099407719997146</v>
      </c>
      <c r="U466" s="52">
        <f t="shared" si="354"/>
        <v>0.16114818854876031</v>
      </c>
      <c r="V466" s="52">
        <f t="shared" si="355"/>
        <v>1.425474729853321</v>
      </c>
      <c r="W466" s="52">
        <f t="shared" si="356"/>
        <v>17.849911216564703</v>
      </c>
      <c r="X466" s="52">
        <f t="shared" si="357"/>
        <v>107.51249825776904</v>
      </c>
      <c r="Y466" s="52">
        <f t="shared" si="358"/>
        <v>1.0224653762270048</v>
      </c>
      <c r="Z466" s="52">
        <f t="shared" si="359"/>
        <v>1.025237960938691</v>
      </c>
      <c r="AA466" s="52">
        <f t="shared" si="360"/>
        <v>1.0225352443234899</v>
      </c>
      <c r="AB466" s="52">
        <f t="shared" si="361"/>
        <v>1.0223888772921923</v>
      </c>
      <c r="AC466" s="52">
        <f t="shared" si="362"/>
        <v>0.55687506257308372</v>
      </c>
      <c r="AD466" s="52">
        <f t="shared" si="363"/>
        <v>0.55271544826102992</v>
      </c>
      <c r="AE466" s="52">
        <f t="shared" si="364"/>
        <v>0.5179829142490826</v>
      </c>
      <c r="AF466" s="52">
        <f t="shared" si="365"/>
        <v>0.38613667728255152</v>
      </c>
      <c r="AG466" s="52">
        <f t="shared" si="366"/>
        <v>0.35999999999999993</v>
      </c>
      <c r="AH466" s="52">
        <f t="shared" si="367"/>
        <v>0.37306833864127575</v>
      </c>
      <c r="AI466" s="64" t="s">
        <v>152</v>
      </c>
      <c r="AL466" s="45">
        <f t="shared" si="368"/>
        <v>355</v>
      </c>
      <c r="AM466" s="65"/>
      <c r="AN466" s="145" t="e">
        <f>#REF!</f>
        <v>#REF!</v>
      </c>
      <c r="AO466" s="149"/>
      <c r="AP466" s="183"/>
      <c r="AQ466" s="149"/>
      <c r="AR466" s="147">
        <f t="shared" si="369"/>
        <v>1</v>
      </c>
      <c r="AS466">
        <v>3</v>
      </c>
      <c r="AT466">
        <v>2</v>
      </c>
      <c r="AU466">
        <v>2</v>
      </c>
      <c r="AV466">
        <v>2</v>
      </c>
      <c r="AW466">
        <v>4</v>
      </c>
      <c r="AX466">
        <v>4</v>
      </c>
      <c r="AY466" s="229"/>
      <c r="AZ466" s="229"/>
      <c r="BA466" s="229"/>
      <c r="BC466">
        <v>0</v>
      </c>
      <c r="BD466">
        <v>3</v>
      </c>
      <c r="BE466">
        <v>0</v>
      </c>
      <c r="BF466" s="57">
        <v>2</v>
      </c>
      <c r="BG466" s="57">
        <v>2</v>
      </c>
      <c r="BH466" s="57">
        <v>3</v>
      </c>
      <c r="BI466" s="57">
        <v>11.3</v>
      </c>
      <c r="BJ466" s="189">
        <f t="shared" si="387"/>
        <v>106</v>
      </c>
      <c r="BK466" s="173">
        <f t="shared" si="388"/>
        <v>355</v>
      </c>
      <c r="BL466" s="173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104"/>
      <c r="CB466" s="103"/>
      <c r="CC466" s="103"/>
      <c r="CD466" s="103"/>
      <c r="CE466" s="103"/>
      <c r="CF466" s="103"/>
      <c r="CG466" s="103"/>
      <c r="CH466" s="103"/>
      <c r="CI466" s="103"/>
      <c r="CJ466" s="103"/>
      <c r="CK466" s="103"/>
      <c r="CL466" s="103"/>
      <c r="CP466" s="93"/>
      <c r="CQ466" s="93"/>
      <c r="CV466" s="93"/>
      <c r="DA466" s="93"/>
      <c r="DF466" s="131"/>
      <c r="DG466" s="254">
        <f t="shared" si="370"/>
        <v>590</v>
      </c>
      <c r="DH466" s="254" t="str">
        <f t="shared" si="371"/>
        <v>Control</v>
      </c>
      <c r="DI466" s="254">
        <f t="shared" si="372"/>
        <v>106</v>
      </c>
      <c r="DJ466" s="254">
        <f t="shared" si="373"/>
        <v>355</v>
      </c>
      <c r="DK466" s="121">
        <f t="shared" si="374"/>
        <v>37.32383201818071</v>
      </c>
      <c r="DL466" s="121">
        <f t="shared" si="375"/>
        <v>20.37024738698074</v>
      </c>
      <c r="DM466" s="121">
        <f t="shared" si="376"/>
        <v>77.546742459984301</v>
      </c>
      <c r="DN466" s="121">
        <f t="shared" si="377"/>
        <v>0</v>
      </c>
      <c r="DO466" s="121">
        <f t="shared" si="378"/>
        <v>1.495175674925064</v>
      </c>
      <c r="DP466" s="121">
        <f t="shared" si="379"/>
        <v>0</v>
      </c>
      <c r="DQ466" s="121">
        <f t="shared" si="380"/>
        <v>0</v>
      </c>
      <c r="DR466" s="121">
        <f t="shared" si="381"/>
        <v>0</v>
      </c>
      <c r="DS466" s="121">
        <f t="shared" si="382"/>
        <v>0</v>
      </c>
      <c r="DT466" s="121">
        <f t="shared" si="383"/>
        <v>0</v>
      </c>
      <c r="DU466" s="121">
        <f t="shared" si="384"/>
        <v>0</v>
      </c>
      <c r="DV466" s="122">
        <f t="shared" si="385"/>
        <v>3</v>
      </c>
      <c r="DW466" s="157"/>
      <c r="DX466" s="157">
        <f t="shared" si="392"/>
        <v>590</v>
      </c>
      <c r="DY466" s="157">
        <f t="shared" si="350"/>
        <v>109</v>
      </c>
      <c r="DZ466" s="238" t="e">
        <f>#REF!</f>
        <v>#REF!</v>
      </c>
      <c r="EN466" s="50">
        <f t="shared" si="341"/>
        <v>0</v>
      </c>
      <c r="EO466" s="50">
        <f t="shared" si="342"/>
        <v>0.83460365853658536</v>
      </c>
      <c r="EP466" s="55">
        <f t="shared" si="343"/>
        <v>0</v>
      </c>
      <c r="EQ466" s="50">
        <f t="shared" si="398"/>
        <v>0</v>
      </c>
      <c r="ER466" s="50">
        <f>3.492*AR466*((CA466/2.54)^2 + (CB466/2.54)^2 + (CC466/2.54)^2 + (CD466/2.54)^2 + (CE466/2.54)^2 + (CF466/2.54)^2 + (CG466/2.54)^2 +(CH466/2.54)^2 +(CI466/2.54)^2 + (CJ466/2.54)^2 +(CK466/2.54)^2 + (CL466/2.54)^2 +(CM466/2.54)^2 + (CN466/2.54)^2 + (CO466/2.54)^2)/(BI466*3.28)</f>
        <v>0</v>
      </c>
      <c r="ES466" s="50">
        <f t="shared" si="394"/>
        <v>0</v>
      </c>
      <c r="ET466" s="50">
        <f t="shared" si="395"/>
        <v>0</v>
      </c>
      <c r="EU466" s="50">
        <f t="shared" si="396"/>
        <v>0</v>
      </c>
      <c r="EV466" s="56">
        <f t="shared" si="344"/>
        <v>0.83460365853658536</v>
      </c>
      <c r="EW466" s="56">
        <f t="shared" si="345"/>
        <v>0</v>
      </c>
      <c r="EX466" s="56">
        <f t="shared" si="348"/>
        <v>16.795724408181322</v>
      </c>
      <c r="EY466" s="56">
        <f t="shared" si="349"/>
        <v>9.1666113241413338</v>
      </c>
      <c r="EZ466" s="56">
        <f t="shared" si="346"/>
        <v>0.83460365853658536</v>
      </c>
      <c r="FA466" s="56"/>
      <c r="FB466" s="56"/>
      <c r="FC466" s="56"/>
      <c r="FD466" s="54"/>
    </row>
    <row r="467" spans="1:160" ht="18" customHeight="1">
      <c r="A467" s="66"/>
      <c r="B467">
        <v>590</v>
      </c>
      <c r="C467" s="57" t="s">
        <v>278</v>
      </c>
      <c r="D467">
        <v>107</v>
      </c>
      <c r="E467" s="171">
        <v>2009</v>
      </c>
      <c r="F467">
        <v>109</v>
      </c>
      <c r="G467" s="144">
        <v>9.6755978549999995</v>
      </c>
      <c r="H467" s="144">
        <v>3.56928957</v>
      </c>
      <c r="I467" s="144"/>
      <c r="J467" s="144"/>
      <c r="K467" s="144">
        <v>43.07642146500001</v>
      </c>
      <c r="L467" s="144">
        <v>9.1525607250000007</v>
      </c>
      <c r="M467" s="144"/>
      <c r="N467" s="83"/>
      <c r="O467" s="83"/>
      <c r="P467" s="83"/>
      <c r="Q467" s="230">
        <f t="shared" si="399"/>
        <v>65.473869615000012</v>
      </c>
      <c r="R467" s="52">
        <f t="shared" si="351"/>
        <v>0.52709113166428201</v>
      </c>
      <c r="S467" s="52">
        <f t="shared" si="352"/>
        <v>1.4224222367102717</v>
      </c>
      <c r="T467" s="52">
        <f t="shared" si="353"/>
        <v>1.3152595376466203</v>
      </c>
      <c r="U467" s="52">
        <f t="shared" si="354"/>
        <v>0.17643702041865333</v>
      </c>
      <c r="V467" s="52">
        <f t="shared" si="355"/>
        <v>1.4799834130492611</v>
      </c>
      <c r="W467" s="52">
        <f t="shared" si="356"/>
        <v>17.461927340099063</v>
      </c>
      <c r="X467" s="52">
        <f t="shared" si="357"/>
        <v>105.63651169018658</v>
      </c>
      <c r="Y467" s="52">
        <f t="shared" si="358"/>
        <v>1.0228756752412396</v>
      </c>
      <c r="Z467" s="52">
        <f t="shared" si="359"/>
        <v>1.0265791775739386</v>
      </c>
      <c r="AA467" s="52">
        <f t="shared" si="360"/>
        <v>1.0219430423724467</v>
      </c>
      <c r="AB467" s="52">
        <f t="shared" si="361"/>
        <v>1.0169194214869837</v>
      </c>
      <c r="AC467" s="52">
        <f t="shared" si="362"/>
        <v>0.55621450457018329</v>
      </c>
      <c r="AD467" s="52">
        <f t="shared" si="363"/>
        <v>0.5629436214612531</v>
      </c>
      <c r="AE467" s="52">
        <f t="shared" si="364"/>
        <v>0.51249289784015772</v>
      </c>
      <c r="AF467" s="52">
        <f t="shared" si="365"/>
        <v>0.38173343081778077</v>
      </c>
      <c r="AG467" s="52">
        <f t="shared" si="366"/>
        <v>0.36</v>
      </c>
      <c r="AH467" s="52">
        <f t="shared" si="367"/>
        <v>0.37086671540889038</v>
      </c>
      <c r="AI467" s="64" t="s">
        <v>152</v>
      </c>
      <c r="AL467" s="45">
        <f t="shared" si="368"/>
        <v>109</v>
      </c>
      <c r="AM467" s="65"/>
      <c r="AN467" s="145" t="e">
        <f>#REF!</f>
        <v>#REF!</v>
      </c>
      <c r="AO467" s="149"/>
      <c r="AP467" s="183"/>
      <c r="AQ467" s="149"/>
      <c r="AR467" s="147">
        <f t="shared" si="369"/>
        <v>1</v>
      </c>
      <c r="AS467">
        <v>8</v>
      </c>
      <c r="AT467">
        <v>4</v>
      </c>
      <c r="AU467">
        <v>4</v>
      </c>
      <c r="AV467">
        <v>3</v>
      </c>
      <c r="AW467">
        <v>2</v>
      </c>
      <c r="AX467">
        <v>2</v>
      </c>
      <c r="AY467" s="229"/>
      <c r="AZ467" s="229"/>
      <c r="BA467" s="229"/>
      <c r="BC467">
        <v>1</v>
      </c>
      <c r="BD467">
        <v>0</v>
      </c>
      <c r="BE467">
        <v>0</v>
      </c>
      <c r="BF467" s="57">
        <v>2</v>
      </c>
      <c r="BG467" s="57">
        <v>2</v>
      </c>
      <c r="BH467" s="57">
        <v>3</v>
      </c>
      <c r="BI467" s="57">
        <v>11.3</v>
      </c>
      <c r="BJ467" s="189">
        <f t="shared" si="387"/>
        <v>107</v>
      </c>
      <c r="BK467" s="173">
        <f t="shared" si="388"/>
        <v>109</v>
      </c>
      <c r="BL467" s="173">
        <v>17</v>
      </c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104">
        <v>18</v>
      </c>
      <c r="CB467" s="103"/>
      <c r="CC467" s="103"/>
      <c r="CD467" s="103"/>
      <c r="CE467" s="103"/>
      <c r="CF467" s="103"/>
      <c r="CG467" s="103"/>
      <c r="CH467" s="103"/>
      <c r="CI467" s="103"/>
      <c r="CJ467" s="103"/>
      <c r="CK467" s="103"/>
      <c r="CL467" s="103"/>
      <c r="CP467" s="93"/>
      <c r="CQ467" s="93"/>
      <c r="CV467" s="93"/>
      <c r="DA467" s="93"/>
      <c r="DF467" s="131"/>
      <c r="DG467" s="254">
        <f t="shared" si="370"/>
        <v>590</v>
      </c>
      <c r="DH467" s="254" t="str">
        <f t="shared" si="371"/>
        <v>Control</v>
      </c>
      <c r="DI467" s="254">
        <f t="shared" si="372"/>
        <v>107</v>
      </c>
      <c r="DJ467" s="254">
        <f t="shared" si="373"/>
        <v>109</v>
      </c>
      <c r="DK467" s="121">
        <f t="shared" si="374"/>
        <v>78.233223019064937</v>
      </c>
      <c r="DL467" s="121">
        <f t="shared" si="375"/>
        <v>15.812733949928459</v>
      </c>
      <c r="DM467" s="121">
        <f t="shared" si="376"/>
        <v>111.79706069996273</v>
      </c>
      <c r="DN467" s="121">
        <f t="shared" si="377"/>
        <v>6.1935555884548618E-2</v>
      </c>
      <c r="DO467" s="121">
        <f t="shared" si="378"/>
        <v>0</v>
      </c>
      <c r="DP467" s="121">
        <f t="shared" si="379"/>
        <v>0</v>
      </c>
      <c r="DQ467" s="121">
        <f t="shared" si="380"/>
        <v>12.251275220132342</v>
      </c>
      <c r="DR467" s="121">
        <f t="shared" si="381"/>
        <v>12.953012031119144</v>
      </c>
      <c r="DS467" s="121">
        <f t="shared" si="382"/>
        <v>0</v>
      </c>
      <c r="DT467" s="121">
        <f t="shared" si="383"/>
        <v>0</v>
      </c>
      <c r="DU467" s="121">
        <f t="shared" si="384"/>
        <v>0</v>
      </c>
      <c r="DV467" s="122">
        <f t="shared" si="385"/>
        <v>3</v>
      </c>
      <c r="DW467" s="157"/>
      <c r="DX467" s="157">
        <f t="shared" si="392"/>
        <v>590</v>
      </c>
      <c r="DY467" s="157">
        <f t="shared" si="350"/>
        <v>351</v>
      </c>
      <c r="DZ467" s="238" t="e">
        <f>#REF!</f>
        <v>#REF!</v>
      </c>
      <c r="EN467" s="50">
        <f t="shared" si="341"/>
        <v>1.4532012195121952E-2</v>
      </c>
      <c r="EO467" s="50">
        <f t="shared" si="342"/>
        <v>0</v>
      </c>
      <c r="EP467" s="55">
        <f t="shared" si="343"/>
        <v>0</v>
      </c>
      <c r="EQ467" s="50">
        <f t="shared" si="398"/>
        <v>5.6271837128176729</v>
      </c>
      <c r="ER467" s="50">
        <f>3.492*AR467*((CA467/2.54)^2 + (CB467/2.54)^2 + (CC467/2.54)^2 + (CD467/2.54)^2 + (CE467/2.54)^2 + (CF467/2.54)^2 + (CG467/2.54)^2 +(CH467/2.54)^2 +(CI467/2.54)^2 + (CJ467/2.54)^2 +(CK467/2.54)^2 + (CL467/2.54)^2 +(CM467/2.54)^2 + (CN467/2.54)^2 + (CO467/2.54)^2)/(BI467*3.28)</f>
        <v>4.731507412507594</v>
      </c>
      <c r="ES467" s="50">
        <f t="shared" si="394"/>
        <v>0</v>
      </c>
      <c r="ET467" s="50">
        <f t="shared" si="395"/>
        <v>0</v>
      </c>
      <c r="EU467" s="50">
        <f t="shared" si="396"/>
        <v>0</v>
      </c>
      <c r="EV467" s="56">
        <f t="shared" si="344"/>
        <v>1.4532012195121952E-2</v>
      </c>
      <c r="EW467" s="56">
        <f t="shared" si="345"/>
        <v>10.358691125325267</v>
      </c>
      <c r="EX467" s="56">
        <f t="shared" si="348"/>
        <v>35.204950358579225</v>
      </c>
      <c r="EY467" s="56">
        <f t="shared" si="349"/>
        <v>7.1157302774678071</v>
      </c>
      <c r="EZ467" s="56">
        <f t="shared" si="346"/>
        <v>10.373223137520389</v>
      </c>
      <c r="FA467" s="56"/>
      <c r="FB467" s="56"/>
      <c r="FC467" s="56"/>
      <c r="FD467" s="54"/>
    </row>
    <row r="468" spans="1:160" ht="18" customHeight="1">
      <c r="A468" s="66"/>
      <c r="B468">
        <v>590</v>
      </c>
      <c r="C468" s="57" t="s">
        <v>278</v>
      </c>
      <c r="D468">
        <v>107</v>
      </c>
      <c r="E468" s="171">
        <v>2009</v>
      </c>
      <c r="F468">
        <v>351</v>
      </c>
      <c r="G468" s="144">
        <v>9.6755978549999995</v>
      </c>
      <c r="H468" s="144">
        <v>3.56928957</v>
      </c>
      <c r="I468" s="144"/>
      <c r="J468" s="144"/>
      <c r="K468" s="144">
        <v>43.07642146500001</v>
      </c>
      <c r="L468" s="144">
        <v>9.1525607250000007</v>
      </c>
      <c r="M468" s="144"/>
      <c r="N468" s="83"/>
      <c r="O468" s="83"/>
      <c r="P468" s="83"/>
      <c r="Q468" s="230">
        <f t="shared" si="399"/>
        <v>65.473869615000012</v>
      </c>
      <c r="R468" s="52">
        <f t="shared" si="351"/>
        <v>0.52709113166428201</v>
      </c>
      <c r="S468" s="52">
        <f t="shared" si="352"/>
        <v>1.4224222367102717</v>
      </c>
      <c r="T468" s="52">
        <f t="shared" si="353"/>
        <v>1.3152595376466203</v>
      </c>
      <c r="U468" s="52">
        <f t="shared" si="354"/>
        <v>0.17643702041865333</v>
      </c>
      <c r="V468" s="52">
        <f t="shared" si="355"/>
        <v>1.4799834130492611</v>
      </c>
      <c r="W468" s="52">
        <f t="shared" si="356"/>
        <v>17.461927340099063</v>
      </c>
      <c r="X468" s="52">
        <f t="shared" si="357"/>
        <v>105.63651169018658</v>
      </c>
      <c r="Y468" s="52">
        <f t="shared" si="358"/>
        <v>1.0228756752412396</v>
      </c>
      <c r="Z468" s="52">
        <f t="shared" si="359"/>
        <v>1.0265791775739386</v>
      </c>
      <c r="AA468" s="52">
        <f t="shared" si="360"/>
        <v>1.0219430423724467</v>
      </c>
      <c r="AB468" s="52">
        <f t="shared" si="361"/>
        <v>1.0169194214869837</v>
      </c>
      <c r="AC468" s="52">
        <f t="shared" si="362"/>
        <v>0.55621450457018329</v>
      </c>
      <c r="AD468" s="52">
        <f t="shared" si="363"/>
        <v>0.5629436214612531</v>
      </c>
      <c r="AE468" s="52">
        <f t="shared" si="364"/>
        <v>0.51249289784015772</v>
      </c>
      <c r="AF468" s="52">
        <f t="shared" si="365"/>
        <v>0.38173343081778077</v>
      </c>
      <c r="AG468" s="52">
        <f t="shared" si="366"/>
        <v>0.36</v>
      </c>
      <c r="AH468" s="52">
        <f t="shared" si="367"/>
        <v>0.37086671540889038</v>
      </c>
      <c r="AI468" s="64" t="s">
        <v>152</v>
      </c>
      <c r="AL468" s="45">
        <f t="shared" si="368"/>
        <v>351</v>
      </c>
      <c r="AM468" s="65"/>
      <c r="AN468" s="145" t="e">
        <f>#REF!</f>
        <v>#REF!</v>
      </c>
      <c r="AO468" s="149"/>
      <c r="AP468" s="183"/>
      <c r="AQ468" s="149"/>
      <c r="AR468" s="147">
        <f t="shared" si="369"/>
        <v>1</v>
      </c>
      <c r="AS468">
        <v>5</v>
      </c>
      <c r="AT468">
        <v>4</v>
      </c>
      <c r="AU468">
        <v>4</v>
      </c>
      <c r="AV468">
        <v>2</v>
      </c>
      <c r="AW468">
        <v>3</v>
      </c>
      <c r="AX468">
        <v>3</v>
      </c>
      <c r="AY468" s="229"/>
      <c r="AZ468" s="229"/>
      <c r="BA468" s="229"/>
      <c r="BC468">
        <v>5</v>
      </c>
      <c r="BD468">
        <v>5</v>
      </c>
      <c r="BE468">
        <v>0</v>
      </c>
      <c r="BF468" s="57">
        <v>2</v>
      </c>
      <c r="BG468" s="57">
        <v>2</v>
      </c>
      <c r="BH468" s="57">
        <v>3</v>
      </c>
      <c r="BI468" s="57">
        <v>11.3</v>
      </c>
      <c r="BJ468" s="189">
        <f t="shared" si="387"/>
        <v>107</v>
      </c>
      <c r="BK468" s="173">
        <f t="shared" si="388"/>
        <v>351</v>
      </c>
      <c r="BL468" s="173">
        <v>20</v>
      </c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104">
        <v>25</v>
      </c>
      <c r="CB468" s="103">
        <v>30</v>
      </c>
      <c r="CC468" s="103"/>
      <c r="CD468" s="103"/>
      <c r="CE468" s="103"/>
      <c r="CF468" s="103"/>
      <c r="CG468" s="103"/>
      <c r="CH468" s="103"/>
      <c r="CI468" s="103"/>
      <c r="CJ468" s="103"/>
      <c r="CK468" s="103"/>
      <c r="CL468" s="103"/>
      <c r="CP468" s="93"/>
      <c r="CQ468" s="93"/>
      <c r="CV468" s="93"/>
      <c r="DA468" s="93"/>
      <c r="DF468" s="131"/>
      <c r="DG468" s="254">
        <f t="shared" si="370"/>
        <v>590</v>
      </c>
      <c r="DH468" s="254" t="str">
        <f t="shared" si="371"/>
        <v>Control</v>
      </c>
      <c r="DI468" s="254">
        <f t="shared" si="372"/>
        <v>107</v>
      </c>
      <c r="DJ468" s="254">
        <f t="shared" si="373"/>
        <v>351</v>
      </c>
      <c r="DK468" s="121">
        <f t="shared" si="374"/>
        <v>49.784778284859506</v>
      </c>
      <c r="DL468" s="121">
        <f t="shared" si="375"/>
        <v>18.448189608249869</v>
      </c>
      <c r="DM468" s="121">
        <f t="shared" si="376"/>
        <v>92.068167635263421</v>
      </c>
      <c r="DN468" s="121">
        <f t="shared" si="377"/>
        <v>0.3096777794227431</v>
      </c>
      <c r="DO468" s="121">
        <f t="shared" si="378"/>
        <v>2.6385745557972569</v>
      </c>
      <c r="DP468" s="121">
        <f t="shared" si="379"/>
        <v>0</v>
      </c>
      <c r="DQ468" s="121">
        <f t="shared" si="380"/>
        <v>16.956782311601859</v>
      </c>
      <c r="DR468" s="121">
        <f t="shared" si="381"/>
        <v>60.96710909708856</v>
      </c>
      <c r="DS468" s="121">
        <f t="shared" si="382"/>
        <v>0</v>
      </c>
      <c r="DT468" s="121">
        <f t="shared" si="383"/>
        <v>0</v>
      </c>
      <c r="DU468" s="121">
        <f t="shared" si="384"/>
        <v>0</v>
      </c>
      <c r="DV468" s="122">
        <f t="shared" si="385"/>
        <v>3.5</v>
      </c>
      <c r="DW468" s="157"/>
      <c r="DX468" s="157">
        <f t="shared" si="392"/>
        <v>590</v>
      </c>
      <c r="DY468" s="157">
        <f t="shared" si="350"/>
        <v>290</v>
      </c>
      <c r="DZ468" s="238" t="e">
        <f>#REF!</f>
        <v>#REF!</v>
      </c>
      <c r="EN468" s="50"/>
      <c r="EO468" s="50"/>
      <c r="EP468" s="55"/>
      <c r="EQ468" s="50">
        <f t="shared" si="398"/>
        <v>7.7884895679137358</v>
      </c>
      <c r="ER468" s="50"/>
      <c r="ES468" s="50">
        <f t="shared" si="394"/>
        <v>0</v>
      </c>
      <c r="ET468" s="50">
        <f t="shared" si="395"/>
        <v>0</v>
      </c>
      <c r="EU468" s="50">
        <f t="shared" si="396"/>
        <v>0</v>
      </c>
      <c r="EV468" s="56"/>
      <c r="EW468" s="56"/>
      <c r="EX468" s="56">
        <f t="shared" si="348"/>
        <v>22.403150228186778</v>
      </c>
      <c r="EY468" s="56">
        <f t="shared" si="349"/>
        <v>8.3016853237124408</v>
      </c>
      <c r="EZ468" s="56"/>
      <c r="FA468" s="56"/>
      <c r="FB468" s="56"/>
      <c r="FC468" s="56"/>
      <c r="FD468" s="54"/>
    </row>
    <row r="469" spans="1:160" ht="18" customHeight="1">
      <c r="A469" s="66"/>
      <c r="B469">
        <v>590</v>
      </c>
      <c r="C469" s="57" t="s">
        <v>278</v>
      </c>
      <c r="D469">
        <v>109</v>
      </c>
      <c r="E469" s="171">
        <v>2009</v>
      </c>
      <c r="F469">
        <v>290</v>
      </c>
      <c r="G469" s="144">
        <v>13.558536915000003</v>
      </c>
      <c r="H469" s="144">
        <v>11.813849355000002</v>
      </c>
      <c r="I469" s="144"/>
      <c r="J469" s="144">
        <v>6.0698853600000007</v>
      </c>
      <c r="K469" s="144">
        <v>51.809892750000003</v>
      </c>
      <c r="L469" s="144">
        <v>2.4328550400000006</v>
      </c>
      <c r="M469" s="144"/>
      <c r="N469" s="83"/>
      <c r="O469" s="83"/>
      <c r="P469" s="83"/>
      <c r="Q469" s="230">
        <f t="shared" si="399"/>
        <v>85.685019420000017</v>
      </c>
      <c r="R469" s="52">
        <f t="shared" si="351"/>
        <v>0.55502931740748851</v>
      </c>
      <c r="S469" s="52">
        <f t="shared" si="352"/>
        <v>1.4552137928711342</v>
      </c>
      <c r="T469" s="52">
        <f t="shared" si="353"/>
        <v>1.3447100189463901</v>
      </c>
      <c r="U469" s="52">
        <f t="shared" si="354"/>
        <v>0.17434275412865397</v>
      </c>
      <c r="V469" s="52">
        <f t="shared" si="355"/>
        <v>1.4640456523671987</v>
      </c>
      <c r="W469" s="52">
        <f t="shared" si="356"/>
        <v>17.748351414287981</v>
      </c>
      <c r="X469" s="52">
        <f t="shared" si="357"/>
        <v>111.68486367673627</v>
      </c>
      <c r="Y469" s="52">
        <f t="shared" si="358"/>
        <v>1.0232830899573133</v>
      </c>
      <c r="Z469" s="52">
        <f t="shared" si="359"/>
        <v>1.0274633423558601</v>
      </c>
      <c r="AA469" s="52">
        <f t="shared" si="360"/>
        <v>1.0223710783859912</v>
      </c>
      <c r="AB469" s="52">
        <f t="shared" si="361"/>
        <v>1.0191623463642088</v>
      </c>
      <c r="AC469" s="52">
        <f t="shared" si="362"/>
        <v>0.55660350439470085</v>
      </c>
      <c r="AD469" s="52">
        <f t="shared" si="363"/>
        <v>0.55762259010992943</v>
      </c>
      <c r="AE469" s="52">
        <f t="shared" si="364"/>
        <v>0.5098494096554177</v>
      </c>
      <c r="AF469" s="52">
        <f t="shared" si="365"/>
        <v>0.38942533179097916</v>
      </c>
      <c r="AG469" s="52">
        <f t="shared" si="366"/>
        <v>0.36</v>
      </c>
      <c r="AH469" s="52">
        <f t="shared" si="367"/>
        <v>0.37471266589548957</v>
      </c>
      <c r="AI469" s="64" t="s">
        <v>152</v>
      </c>
      <c r="AL469" s="45">
        <f t="shared" si="368"/>
        <v>290</v>
      </c>
      <c r="AM469" s="65"/>
      <c r="AN469" s="145" t="e">
        <f>#REF!</f>
        <v>#REF!</v>
      </c>
      <c r="AO469" s="149"/>
      <c r="AP469" s="183"/>
      <c r="AQ469" s="149"/>
      <c r="AR469" s="147">
        <f t="shared" si="369"/>
        <v>1</v>
      </c>
      <c r="AS469">
        <v>0</v>
      </c>
      <c r="AT469">
        <v>1</v>
      </c>
      <c r="AU469">
        <v>1</v>
      </c>
      <c r="AV469">
        <v>0</v>
      </c>
      <c r="AW469">
        <v>3</v>
      </c>
      <c r="AX469">
        <v>3</v>
      </c>
      <c r="AY469" s="229"/>
      <c r="AZ469" s="229"/>
      <c r="BA469" s="229"/>
      <c r="BC469">
        <v>11</v>
      </c>
      <c r="BD469">
        <v>5</v>
      </c>
      <c r="BE469">
        <v>0</v>
      </c>
      <c r="BF469" s="57">
        <v>2</v>
      </c>
      <c r="BG469" s="57">
        <v>2</v>
      </c>
      <c r="BH469" s="57">
        <v>3</v>
      </c>
      <c r="BI469" s="57">
        <v>11.3</v>
      </c>
      <c r="BJ469" s="189">
        <f t="shared" si="387"/>
        <v>109</v>
      </c>
      <c r="BK469" s="173">
        <f t="shared" si="388"/>
        <v>290</v>
      </c>
      <c r="BL469" s="173">
        <v>14</v>
      </c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104"/>
      <c r="CB469" s="103"/>
      <c r="CC469" s="103"/>
      <c r="CD469" s="103"/>
      <c r="CE469" s="103"/>
      <c r="CF469" s="103"/>
      <c r="CG469" s="103"/>
      <c r="CH469" s="103"/>
      <c r="CI469" s="103"/>
      <c r="CJ469" s="103"/>
      <c r="CK469" s="103"/>
      <c r="CL469" s="103"/>
      <c r="CP469" s="93"/>
      <c r="CQ469" s="93"/>
      <c r="CV469" s="93"/>
      <c r="DA469" s="93"/>
      <c r="DF469" s="131"/>
      <c r="DG469" s="254">
        <f t="shared" si="370"/>
        <v>590</v>
      </c>
      <c r="DH469" s="254" t="str">
        <f t="shared" si="371"/>
        <v>Control</v>
      </c>
      <c r="DI469" s="254">
        <f t="shared" si="372"/>
        <v>109</v>
      </c>
      <c r="DJ469" s="254">
        <f t="shared" si="373"/>
        <v>290</v>
      </c>
      <c r="DK469" s="121">
        <f t="shared" si="374"/>
        <v>0</v>
      </c>
      <c r="DL469" s="121">
        <f t="shared" si="375"/>
        <v>11.10058634814977</v>
      </c>
      <c r="DM469" s="121">
        <f t="shared" si="376"/>
        <v>26.894200378927803</v>
      </c>
      <c r="DN469" s="121">
        <f t="shared" si="377"/>
        <v>0.67394349410949972</v>
      </c>
      <c r="DO469" s="121">
        <f t="shared" si="378"/>
        <v>2.5877152374485002</v>
      </c>
      <c r="DP469" s="121">
        <f t="shared" si="379"/>
        <v>0</v>
      </c>
      <c r="DQ469" s="121">
        <f t="shared" si="380"/>
        <v>8.4949407896496218</v>
      </c>
      <c r="DR469" s="121">
        <f t="shared" si="381"/>
        <v>0</v>
      </c>
      <c r="DS469" s="121">
        <f t="shared" si="382"/>
        <v>0</v>
      </c>
      <c r="DT469" s="121">
        <f t="shared" si="383"/>
        <v>0</v>
      </c>
      <c r="DU469" s="121">
        <f t="shared" si="384"/>
        <v>0</v>
      </c>
      <c r="DV469" s="122">
        <f t="shared" si="385"/>
        <v>2</v>
      </c>
      <c r="DW469" s="157"/>
      <c r="DX469" s="157">
        <f t="shared" si="392"/>
        <v>590</v>
      </c>
      <c r="DY469" s="157">
        <f t="shared" si="350"/>
        <v>357</v>
      </c>
      <c r="DZ469" s="238" t="e">
        <f>#REF!</f>
        <v>#REF!</v>
      </c>
      <c r="EN469" s="50">
        <f t="shared" si="341"/>
        <v>0.15985213414634147</v>
      </c>
      <c r="EO469" s="50">
        <f t="shared" si="342"/>
        <v>1.3910060975609757</v>
      </c>
      <c r="EP469" s="55">
        <f t="shared" si="343"/>
        <v>0</v>
      </c>
      <c r="EQ469" s="50">
        <f t="shared" si="398"/>
        <v>3.8163598882777303</v>
      </c>
      <c r="ER469" s="50">
        <f>3.492*AR469*((CA469/2.54)^2 + (CB469/2.54)^2 + (CC469/2.54)^2 + (CD469/2.54)^2 + (CE469/2.54)^2 + (CF469/2.54)^2 + (CG469/2.54)^2 +(CH469/2.54)^2 +(CI469/2.54)^2 + (CJ469/2.54)^2 +(CK469/2.54)^2 + (CL469/2.54)^2 +(CM469/2.54)^2 + (CN469/2.54)^2 + (CO469/2.54)^2)/(BI469*3.28)</f>
        <v>0</v>
      </c>
      <c r="ES469" s="50">
        <f t="shared" si="394"/>
        <v>0</v>
      </c>
      <c r="ET469" s="50">
        <f t="shared" si="395"/>
        <v>0</v>
      </c>
      <c r="EU469" s="50">
        <f t="shared" si="396"/>
        <v>0</v>
      </c>
      <c r="EV469" s="56">
        <f t="shared" si="344"/>
        <v>1.5508582317073172</v>
      </c>
      <c r="EW469" s="56">
        <f t="shared" si="345"/>
        <v>3.8163598882777303</v>
      </c>
      <c r="EX469" s="56">
        <f t="shared" si="348"/>
        <v>0</v>
      </c>
      <c r="EY469" s="56">
        <f t="shared" si="349"/>
        <v>4.995263856667397</v>
      </c>
      <c r="EZ469" s="56">
        <f t="shared" si="346"/>
        <v>5.3672181199850471</v>
      </c>
      <c r="FA469" s="56"/>
      <c r="FB469" s="56"/>
      <c r="FC469" s="56"/>
      <c r="FD469" s="54"/>
    </row>
    <row r="470" spans="1:160" ht="18" customHeight="1">
      <c r="A470" s="66"/>
      <c r="B470">
        <v>590</v>
      </c>
      <c r="C470" s="57" t="s">
        <v>278</v>
      </c>
      <c r="D470">
        <v>109</v>
      </c>
      <c r="E470" s="171">
        <v>2009</v>
      </c>
      <c r="F470">
        <v>357</v>
      </c>
      <c r="G470" s="144">
        <v>13.558536915000003</v>
      </c>
      <c r="H470" s="144">
        <v>11.813849355000002</v>
      </c>
      <c r="I470" s="144"/>
      <c r="J470" s="144">
        <v>6.0698853600000007</v>
      </c>
      <c r="K470" s="144">
        <v>51.809892750000003</v>
      </c>
      <c r="L470" s="144">
        <v>2.4328550400000006</v>
      </c>
      <c r="M470" s="144"/>
      <c r="N470" s="83"/>
      <c r="O470" s="83"/>
      <c r="P470" s="83"/>
      <c r="Q470" s="230">
        <f t="shared" si="399"/>
        <v>85.685019420000017</v>
      </c>
      <c r="R470" s="52">
        <f t="shared" si="351"/>
        <v>0.55502931740748851</v>
      </c>
      <c r="S470" s="52">
        <f t="shared" si="352"/>
        <v>1.4552137928711342</v>
      </c>
      <c r="T470" s="52">
        <f t="shared" si="353"/>
        <v>1.3447100189463901</v>
      </c>
      <c r="U470" s="52">
        <f t="shared" si="354"/>
        <v>0.17434275412865397</v>
      </c>
      <c r="V470" s="52">
        <f t="shared" si="355"/>
        <v>1.4640456523671987</v>
      </c>
      <c r="W470" s="52">
        <f t="shared" si="356"/>
        <v>17.748351414287981</v>
      </c>
      <c r="X470" s="52">
        <f t="shared" si="357"/>
        <v>111.68486367673627</v>
      </c>
      <c r="Y470" s="52">
        <f t="shared" si="358"/>
        <v>1.0232830899573133</v>
      </c>
      <c r="Z470" s="52">
        <f t="shared" si="359"/>
        <v>1.0274633423558601</v>
      </c>
      <c r="AA470" s="52">
        <f t="shared" si="360"/>
        <v>1.0223710783859912</v>
      </c>
      <c r="AB470" s="52">
        <f t="shared" si="361"/>
        <v>1.0191623463642088</v>
      </c>
      <c r="AC470" s="52">
        <f t="shared" si="362"/>
        <v>0.55660350439470085</v>
      </c>
      <c r="AD470" s="52">
        <f t="shared" si="363"/>
        <v>0.55762259010992943</v>
      </c>
      <c r="AE470" s="52">
        <f t="shared" si="364"/>
        <v>0.5098494096554177</v>
      </c>
      <c r="AF470" s="52">
        <f t="shared" si="365"/>
        <v>0.38942533179097916</v>
      </c>
      <c r="AG470" s="52">
        <f t="shared" si="366"/>
        <v>0.36</v>
      </c>
      <c r="AH470" s="52">
        <f t="shared" si="367"/>
        <v>0.37471266589548957</v>
      </c>
      <c r="AI470" s="64" t="s">
        <v>152</v>
      </c>
      <c r="AL470" s="45">
        <f t="shared" si="368"/>
        <v>357</v>
      </c>
      <c r="AM470" s="65"/>
      <c r="AN470" s="145" t="e">
        <f>#REF!</f>
        <v>#REF!</v>
      </c>
      <c r="AO470" s="149"/>
      <c r="AP470" s="183"/>
      <c r="AQ470" s="149"/>
      <c r="AR470" s="147">
        <f t="shared" si="369"/>
        <v>1</v>
      </c>
      <c r="AS470">
        <v>2</v>
      </c>
      <c r="AT470">
        <v>2</v>
      </c>
      <c r="AU470">
        <v>2</v>
      </c>
      <c r="AV470">
        <v>6</v>
      </c>
      <c r="AW470">
        <v>7</v>
      </c>
      <c r="AX470">
        <v>7</v>
      </c>
      <c r="AY470" s="229"/>
      <c r="AZ470" s="229"/>
      <c r="BA470" s="229"/>
      <c r="BC470">
        <v>2</v>
      </c>
      <c r="BD470">
        <v>0</v>
      </c>
      <c r="BE470">
        <v>0</v>
      </c>
      <c r="BF470" s="57">
        <v>2</v>
      </c>
      <c r="BG470" s="57">
        <v>2</v>
      </c>
      <c r="BH470" s="57">
        <v>3</v>
      </c>
      <c r="BI470" s="57">
        <v>11.3</v>
      </c>
      <c r="BJ470" s="189">
        <f t="shared" si="387"/>
        <v>109</v>
      </c>
      <c r="BK470" s="173">
        <f t="shared" si="388"/>
        <v>357</v>
      </c>
      <c r="BL470" s="173">
        <v>22</v>
      </c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104"/>
      <c r="CB470" s="103"/>
      <c r="CC470" s="103"/>
      <c r="CD470" s="103"/>
      <c r="CE470" s="103"/>
      <c r="CF470" s="103"/>
      <c r="CG470" s="103"/>
      <c r="CH470" s="103"/>
      <c r="CI470" s="103"/>
      <c r="CJ470" s="103"/>
      <c r="CK470" s="103"/>
      <c r="CL470" s="103"/>
      <c r="CP470" s="93"/>
      <c r="CQ470" s="93"/>
      <c r="CV470" s="93"/>
      <c r="DA470" s="93"/>
      <c r="DF470" s="131"/>
      <c r="DG470" s="254">
        <f t="shared" si="370"/>
        <v>590</v>
      </c>
      <c r="DH470" s="254" t="str">
        <f t="shared" si="371"/>
        <v>Control</v>
      </c>
      <c r="DI470" s="254">
        <f t="shared" si="372"/>
        <v>109</v>
      </c>
      <c r="DJ470" s="254">
        <f t="shared" si="373"/>
        <v>357</v>
      </c>
      <c r="DK470" s="121">
        <f t="shared" si="374"/>
        <v>58.20855171484537</v>
      </c>
      <c r="DL470" s="121">
        <f t="shared" si="375"/>
        <v>24.976319283336981</v>
      </c>
      <c r="DM470" s="121">
        <f t="shared" si="376"/>
        <v>114.30035161044316</v>
      </c>
      <c r="DN470" s="121">
        <f t="shared" si="377"/>
        <v>0.12253518074718178</v>
      </c>
      <c r="DO470" s="121">
        <f t="shared" si="378"/>
        <v>0</v>
      </c>
      <c r="DP470" s="121">
        <f t="shared" si="379"/>
        <v>0</v>
      </c>
      <c r="DQ470" s="121">
        <f t="shared" si="380"/>
        <v>20.977302766277639</v>
      </c>
      <c r="DR470" s="121">
        <f t="shared" si="381"/>
        <v>0</v>
      </c>
      <c r="DS470" s="121">
        <f t="shared" si="382"/>
        <v>0</v>
      </c>
      <c r="DT470" s="121">
        <f t="shared" si="383"/>
        <v>0</v>
      </c>
      <c r="DU470" s="121">
        <f t="shared" si="384"/>
        <v>0</v>
      </c>
      <c r="DV470" s="122">
        <f t="shared" si="385"/>
        <v>4.5</v>
      </c>
      <c r="DW470" s="157"/>
      <c r="DX470" s="157">
        <f t="shared" si="392"/>
        <v>590</v>
      </c>
      <c r="DY470" s="157">
        <f t="shared" si="350"/>
        <v>92</v>
      </c>
      <c r="DZ470" s="238" t="e">
        <f>#REF!</f>
        <v>#REF!</v>
      </c>
      <c r="EN470" s="50">
        <f t="shared" si="341"/>
        <v>2.9064024390243904E-2</v>
      </c>
      <c r="EO470" s="50">
        <f t="shared" si="342"/>
        <v>0</v>
      </c>
      <c r="EP470" s="55">
        <f t="shared" si="343"/>
        <v>0</v>
      </c>
      <c r="EQ470" s="50">
        <f t="shared" si="398"/>
        <v>9.4240723771756212</v>
      </c>
      <c r="ER470" s="50">
        <f>3.492*AR470*((CA470/2.54)^2 + (CB470/2.54)^2 + (CC470/2.54)^2 + (CD470/2.54)^2 + (CE470/2.54)^2 + (CF470/2.54)^2 + (CG470/2.54)^2 +(CH470/2.54)^2 +(CI470/2.54)^2 + (CJ470/2.54)^2 +(CK470/2.54)^2 + (CL470/2.54)^2 +(CM470/2.54)^2 + (CN470/2.54)^2 + (CO470/2.54)^2)/(BI470*3.28)</f>
        <v>0</v>
      </c>
      <c r="ES470" s="50">
        <f t="shared" si="394"/>
        <v>0</v>
      </c>
      <c r="ET470" s="50">
        <f t="shared" si="395"/>
        <v>0</v>
      </c>
      <c r="EU470" s="50">
        <f t="shared" si="396"/>
        <v>0</v>
      </c>
      <c r="EV470" s="56">
        <f t="shared" si="344"/>
        <v>2.9064024390243904E-2</v>
      </c>
      <c r="EW470" s="56">
        <f t="shared" si="345"/>
        <v>9.4240723771756212</v>
      </c>
      <c r="EX470" s="56">
        <f t="shared" si="348"/>
        <v>26.193848271680416</v>
      </c>
      <c r="EY470" s="56">
        <f t="shared" si="349"/>
        <v>11.239343677501642</v>
      </c>
      <c r="EZ470" s="56">
        <f t="shared" si="346"/>
        <v>9.4531364015658657</v>
      </c>
      <c r="FA470" s="56"/>
      <c r="FB470" s="56"/>
      <c r="FC470" s="56"/>
      <c r="FD470" s="54"/>
    </row>
    <row r="471" spans="1:160" ht="18" customHeight="1">
      <c r="A471" s="66"/>
      <c r="B471">
        <v>590</v>
      </c>
      <c r="C471" s="57" t="s">
        <v>278</v>
      </c>
      <c r="D471">
        <v>110</v>
      </c>
      <c r="E471" s="171">
        <v>2009</v>
      </c>
      <c r="F471">
        <v>92</v>
      </c>
      <c r="G471" s="144">
        <v>26.703482189999999</v>
      </c>
      <c r="H471" s="144">
        <v>36.724793489999996</v>
      </c>
      <c r="I471" s="144"/>
      <c r="J471" s="144"/>
      <c r="K471" s="144">
        <v>10.809558374999998</v>
      </c>
      <c r="L471" s="144">
        <v>3.2685206400000002</v>
      </c>
      <c r="M471" s="144"/>
      <c r="N471" s="83"/>
      <c r="O471" s="83"/>
      <c r="P471" s="83"/>
      <c r="Q471" s="230">
        <f t="shared" si="399"/>
        <v>77.506354694999999</v>
      </c>
      <c r="R471" s="52">
        <f t="shared" si="351"/>
        <v>1.0412943952117832</v>
      </c>
      <c r="S471" s="52">
        <f t="shared" si="352"/>
        <v>1.5678210529222463</v>
      </c>
      <c r="T471" s="52">
        <f t="shared" si="353"/>
        <v>1.5566317181344376</v>
      </c>
      <c r="U471" s="52">
        <f t="shared" si="354"/>
        <v>0.10481488499773392</v>
      </c>
      <c r="V471" s="52">
        <f t="shared" si="355"/>
        <v>1.3129359163612513</v>
      </c>
      <c r="W471" s="52">
        <f t="shared" si="356"/>
        <v>17.101832993570127</v>
      </c>
      <c r="X471" s="52">
        <f t="shared" si="357"/>
        <v>108.60381345036691</v>
      </c>
      <c r="Y471" s="52">
        <f t="shared" si="358"/>
        <v>1.0238670381219637</v>
      </c>
      <c r="Z471" s="52">
        <f t="shared" si="359"/>
        <v>1.021394667368571</v>
      </c>
      <c r="AA471" s="52">
        <f t="shared" si="360"/>
        <v>1.025160004529613</v>
      </c>
      <c r="AB471" s="52">
        <f t="shared" si="361"/>
        <v>1.0349566026077701</v>
      </c>
      <c r="AC471" s="52">
        <f t="shared" si="362"/>
        <v>0.56417107193496807</v>
      </c>
      <c r="AD471" s="52">
        <f t="shared" si="363"/>
        <v>0.54574130487817551</v>
      </c>
      <c r="AE471" s="52">
        <f t="shared" si="364"/>
        <v>0.54881482470422605</v>
      </c>
      <c r="AF471" s="52">
        <f t="shared" si="365"/>
        <v>0.37506711959419936</v>
      </c>
      <c r="AG471" s="52">
        <f t="shared" si="366"/>
        <v>0.35999999999999993</v>
      </c>
      <c r="AH471" s="52">
        <f t="shared" si="367"/>
        <v>0.36753355979709967</v>
      </c>
      <c r="AI471" s="64" t="s">
        <v>152</v>
      </c>
      <c r="AL471" s="45">
        <f t="shared" si="368"/>
        <v>92</v>
      </c>
      <c r="AM471" s="65"/>
      <c r="AN471" s="145" t="e">
        <f>#REF!</f>
        <v>#REF!</v>
      </c>
      <c r="AO471" s="149"/>
      <c r="AP471" s="183"/>
      <c r="AQ471" s="149"/>
      <c r="AR471" s="147">
        <f t="shared" si="369"/>
        <v>1</v>
      </c>
      <c r="AS471">
        <v>0</v>
      </c>
      <c r="AT471">
        <v>2</v>
      </c>
      <c r="AU471">
        <v>2</v>
      </c>
      <c r="AV471">
        <v>0</v>
      </c>
      <c r="AW471">
        <v>4</v>
      </c>
      <c r="AX471">
        <v>4</v>
      </c>
      <c r="AY471" s="229"/>
      <c r="AZ471" s="229"/>
      <c r="BA471" s="229"/>
      <c r="BC471">
        <v>66</v>
      </c>
      <c r="BD471">
        <v>2</v>
      </c>
      <c r="BE471">
        <v>0</v>
      </c>
      <c r="BF471" s="57">
        <v>2</v>
      </c>
      <c r="BG471" s="57">
        <v>2</v>
      </c>
      <c r="BH471" s="57">
        <v>3</v>
      </c>
      <c r="BI471" s="57">
        <v>11.3</v>
      </c>
      <c r="BJ471" s="189">
        <f t="shared" si="387"/>
        <v>110</v>
      </c>
      <c r="BK471" s="173">
        <f t="shared" si="388"/>
        <v>92</v>
      </c>
      <c r="BL471" s="173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104"/>
      <c r="CB471" s="103"/>
      <c r="CC471" s="103"/>
      <c r="CD471" s="103"/>
      <c r="CE471" s="103"/>
      <c r="CF471" s="103"/>
      <c r="CG471" s="103"/>
      <c r="CH471" s="103"/>
      <c r="CI471" s="103"/>
      <c r="CJ471" s="103"/>
      <c r="CK471" s="103"/>
      <c r="CL471" s="103"/>
      <c r="CP471" s="93"/>
      <c r="CQ471" s="93"/>
      <c r="CV471" s="93"/>
      <c r="DA471" s="93"/>
      <c r="DF471" s="131"/>
      <c r="DG471" s="254">
        <f t="shared" si="370"/>
        <v>590</v>
      </c>
      <c r="DH471" s="254" t="str">
        <f t="shared" si="371"/>
        <v>Control</v>
      </c>
      <c r="DI471" s="254">
        <f t="shared" si="372"/>
        <v>110</v>
      </c>
      <c r="DJ471" s="254">
        <f t="shared" si="373"/>
        <v>92</v>
      </c>
      <c r="DK471" s="121">
        <f t="shared" si="374"/>
        <v>0</v>
      </c>
      <c r="DL471" s="121">
        <f t="shared" si="375"/>
        <v>31.238831856353499</v>
      </c>
      <c r="DM471" s="121">
        <f t="shared" si="376"/>
        <v>46.698951544033129</v>
      </c>
      <c r="DN471" s="121">
        <f t="shared" si="377"/>
        <v>2.4655081205522626</v>
      </c>
      <c r="DO471" s="121">
        <f t="shared" si="378"/>
        <v>0.9031067737358458</v>
      </c>
      <c r="DP471" s="121">
        <f t="shared" si="379"/>
        <v>0</v>
      </c>
      <c r="DQ471" s="121">
        <f t="shared" si="380"/>
        <v>0</v>
      </c>
      <c r="DR471" s="121">
        <f t="shared" si="381"/>
        <v>0</v>
      </c>
      <c r="DS471" s="121">
        <f t="shared" si="382"/>
        <v>0</v>
      </c>
      <c r="DT471" s="121">
        <f t="shared" si="383"/>
        <v>0</v>
      </c>
      <c r="DU471" s="121">
        <f t="shared" si="384"/>
        <v>0</v>
      </c>
      <c r="DV471" s="122">
        <f t="shared" si="385"/>
        <v>3</v>
      </c>
      <c r="DW471" s="157"/>
      <c r="DX471" s="157">
        <f t="shared" si="392"/>
        <v>590</v>
      </c>
      <c r="DY471" s="157">
        <f t="shared" si="350"/>
        <v>343</v>
      </c>
      <c r="DZ471" s="238" t="e">
        <f>#REF!</f>
        <v>#REF!</v>
      </c>
      <c r="EN471" s="50">
        <f t="shared" si="341"/>
        <v>0.95911280487804884</v>
      </c>
      <c r="EO471" s="50">
        <f t="shared" si="342"/>
        <v>0.55640243902439024</v>
      </c>
      <c r="EP471" s="55">
        <f t="shared" si="343"/>
        <v>0</v>
      </c>
      <c r="EQ471" s="50">
        <f t="shared" si="398"/>
        <v>0</v>
      </c>
      <c r="ER471" s="50">
        <f>3.492*AR471*((CA471/2.54)^2 + (CB471/2.54)^2 + (CC471/2.54)^2 + (CD471/2.54)^2 + (CE471/2.54)^2 + (CF471/2.54)^2 + (CG471/2.54)^2 +(CH471/2.54)^2 +(CI471/2.54)^2 + (CJ471/2.54)^2 +(CK471/2.54)^2 + (CL471/2.54)^2 +(CM471/2.54)^2 + (CN471/2.54)^2 + (CO471/2.54)^2)/(BI471*3.28)</f>
        <v>0</v>
      </c>
      <c r="ES471" s="50">
        <f t="shared" si="394"/>
        <v>0</v>
      </c>
      <c r="ET471" s="50">
        <f t="shared" si="395"/>
        <v>0</v>
      </c>
      <c r="EU471" s="50">
        <f t="shared" si="396"/>
        <v>0</v>
      </c>
      <c r="EV471" s="56">
        <f t="shared" si="344"/>
        <v>1.5155152439024391</v>
      </c>
      <c r="EW471" s="56">
        <f t="shared" si="345"/>
        <v>0</v>
      </c>
      <c r="EX471" s="56">
        <f t="shared" si="348"/>
        <v>0</v>
      </c>
      <c r="EY471" s="56">
        <f t="shared" si="349"/>
        <v>14.057474335359075</v>
      </c>
      <c r="EZ471" s="56">
        <f t="shared" si="346"/>
        <v>1.5155152439024391</v>
      </c>
      <c r="FA471" s="56"/>
      <c r="FB471" s="56"/>
      <c r="FC471" s="56"/>
      <c r="FD471" s="54"/>
    </row>
    <row r="472" spans="1:160" ht="18" customHeight="1">
      <c r="A472" s="66"/>
      <c r="B472">
        <v>590</v>
      </c>
      <c r="C472" s="57" t="s">
        <v>278</v>
      </c>
      <c r="D472">
        <v>110</v>
      </c>
      <c r="E472" s="171">
        <v>2009</v>
      </c>
      <c r="F472">
        <v>343</v>
      </c>
      <c r="G472" s="144">
        <v>26.703482189999999</v>
      </c>
      <c r="H472" s="144">
        <v>36.724793489999996</v>
      </c>
      <c r="I472" s="144"/>
      <c r="J472" s="144"/>
      <c r="K472" s="144">
        <v>10.809558374999998</v>
      </c>
      <c r="L472" s="144">
        <v>3.2685206400000002</v>
      </c>
      <c r="M472" s="144"/>
      <c r="N472" s="83"/>
      <c r="O472" s="83"/>
      <c r="P472" s="83"/>
      <c r="Q472" s="230">
        <f t="shared" si="399"/>
        <v>77.506354694999999</v>
      </c>
      <c r="R472" s="52">
        <f t="shared" si="351"/>
        <v>1.0412943952117832</v>
      </c>
      <c r="S472" s="52">
        <f t="shared" si="352"/>
        <v>1.5678210529222463</v>
      </c>
      <c r="T472" s="52">
        <f t="shared" si="353"/>
        <v>1.5566317181344376</v>
      </c>
      <c r="U472" s="52">
        <f t="shared" si="354"/>
        <v>0.10481488499773392</v>
      </c>
      <c r="V472" s="52">
        <f t="shared" si="355"/>
        <v>1.3129359163612513</v>
      </c>
      <c r="W472" s="52">
        <f t="shared" si="356"/>
        <v>17.101832993570127</v>
      </c>
      <c r="X472" s="52">
        <f t="shared" si="357"/>
        <v>108.60381345036691</v>
      </c>
      <c r="Y472" s="52">
        <f t="shared" si="358"/>
        <v>1.0238670381219637</v>
      </c>
      <c r="Z472" s="52">
        <f t="shared" si="359"/>
        <v>1.021394667368571</v>
      </c>
      <c r="AA472" s="52">
        <f t="shared" si="360"/>
        <v>1.025160004529613</v>
      </c>
      <c r="AB472" s="52">
        <f t="shared" si="361"/>
        <v>1.0349566026077701</v>
      </c>
      <c r="AC472" s="52">
        <f t="shared" si="362"/>
        <v>0.56417107193496807</v>
      </c>
      <c r="AD472" s="52">
        <f t="shared" si="363"/>
        <v>0.54574130487817551</v>
      </c>
      <c r="AE472" s="52">
        <f t="shared" si="364"/>
        <v>0.54881482470422605</v>
      </c>
      <c r="AF472" s="52">
        <f t="shared" si="365"/>
        <v>0.37506711959419936</v>
      </c>
      <c r="AG472" s="52">
        <f t="shared" si="366"/>
        <v>0.35999999999999993</v>
      </c>
      <c r="AH472" s="52">
        <f t="shared" si="367"/>
        <v>0.36753355979709967</v>
      </c>
      <c r="AI472" s="64" t="s">
        <v>152</v>
      </c>
      <c r="AL472" s="45">
        <f t="shared" si="368"/>
        <v>343</v>
      </c>
      <c r="AM472" s="65"/>
      <c r="AN472" s="145" t="e">
        <f>#REF!</f>
        <v>#REF!</v>
      </c>
      <c r="AO472" s="149"/>
      <c r="AP472" s="183"/>
      <c r="AQ472" s="149"/>
      <c r="AR472" s="147">
        <f t="shared" si="369"/>
        <v>1</v>
      </c>
      <c r="AS472">
        <v>3</v>
      </c>
      <c r="AT472">
        <v>2</v>
      </c>
      <c r="AU472">
        <v>2</v>
      </c>
      <c r="AV472">
        <v>2</v>
      </c>
      <c r="AW472">
        <v>5</v>
      </c>
      <c r="AX472">
        <v>5</v>
      </c>
      <c r="AY472" s="229"/>
      <c r="AZ472" s="229"/>
      <c r="BA472" s="229"/>
      <c r="BC472">
        <v>8</v>
      </c>
      <c r="BD472">
        <v>6</v>
      </c>
      <c r="BE472">
        <v>1</v>
      </c>
      <c r="BF472" s="57">
        <v>2</v>
      </c>
      <c r="BG472" s="57">
        <v>2</v>
      </c>
      <c r="BH472" s="57">
        <v>3</v>
      </c>
      <c r="BI472" s="57">
        <v>11.3</v>
      </c>
      <c r="BJ472" s="189">
        <f t="shared" si="387"/>
        <v>110</v>
      </c>
      <c r="BK472" s="173">
        <f t="shared" si="388"/>
        <v>343</v>
      </c>
      <c r="BL472" s="173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104"/>
      <c r="CB472" s="103"/>
      <c r="CC472" s="103"/>
      <c r="CD472" s="103"/>
      <c r="CE472" s="103"/>
      <c r="CF472" s="103"/>
      <c r="CG472" s="103"/>
      <c r="CH472" s="103"/>
      <c r="CI472" s="103"/>
      <c r="CJ472" s="103"/>
      <c r="CK472" s="103"/>
      <c r="CL472" s="103"/>
      <c r="CP472" s="93"/>
      <c r="CQ472" s="93"/>
      <c r="CV472" s="93"/>
      <c r="DA472" s="93"/>
      <c r="DF472" s="131"/>
      <c r="DG472" s="254">
        <f t="shared" si="370"/>
        <v>590</v>
      </c>
      <c r="DH472" s="254" t="str">
        <f t="shared" si="371"/>
        <v>Control</v>
      </c>
      <c r="DI472" s="254">
        <f t="shared" si="372"/>
        <v>110</v>
      </c>
      <c r="DJ472" s="254">
        <f t="shared" si="373"/>
        <v>343</v>
      </c>
      <c r="DK472" s="121">
        <f t="shared" si="374"/>
        <v>39.195526323056157</v>
      </c>
      <c r="DL472" s="121">
        <f t="shared" si="375"/>
        <v>36.445303832412407</v>
      </c>
      <c r="DM472" s="121">
        <f t="shared" si="376"/>
        <v>93.397903088066258</v>
      </c>
      <c r="DN472" s="121">
        <f t="shared" si="377"/>
        <v>0.29884946915785005</v>
      </c>
      <c r="DO472" s="121">
        <f t="shared" si="378"/>
        <v>2.7093203212075379</v>
      </c>
      <c r="DP472" s="121">
        <f t="shared" si="379"/>
        <v>3.9578019165663281</v>
      </c>
      <c r="DQ472" s="121">
        <f t="shared" si="380"/>
        <v>0</v>
      </c>
      <c r="DR472" s="121">
        <f t="shared" si="381"/>
        <v>0</v>
      </c>
      <c r="DS472" s="121">
        <f t="shared" si="382"/>
        <v>0</v>
      </c>
      <c r="DT472" s="121">
        <f t="shared" si="383"/>
        <v>0</v>
      </c>
      <c r="DU472" s="121">
        <f t="shared" si="384"/>
        <v>0</v>
      </c>
      <c r="DV472" s="122">
        <f t="shared" si="385"/>
        <v>3.5</v>
      </c>
      <c r="DW472" s="157"/>
      <c r="DX472" s="157">
        <f t="shared" si="392"/>
        <v>590</v>
      </c>
      <c r="DY472" s="157">
        <f t="shared" si="350"/>
        <v>19</v>
      </c>
      <c r="DZ472" s="238" t="e">
        <f>#REF!</f>
        <v>#REF!</v>
      </c>
      <c r="EN472" s="50"/>
      <c r="EO472" s="50"/>
      <c r="EP472" s="55"/>
      <c r="EQ472" s="50"/>
      <c r="ER472" s="50"/>
      <c r="ES472" s="50">
        <f t="shared" si="394"/>
        <v>0</v>
      </c>
      <c r="ET472" s="50">
        <f t="shared" si="395"/>
        <v>0</v>
      </c>
      <c r="EU472" s="50">
        <f t="shared" si="396"/>
        <v>0</v>
      </c>
      <c r="EV472" s="56"/>
      <c r="EW472" s="56"/>
      <c r="EX472" s="56">
        <f t="shared" si="348"/>
        <v>17.63798684537527</v>
      </c>
      <c r="EY472" s="56">
        <f t="shared" si="349"/>
        <v>16.400386724585584</v>
      </c>
      <c r="EZ472" s="56"/>
      <c r="FA472" s="56"/>
      <c r="FB472" s="56"/>
      <c r="FC472" s="56"/>
      <c r="FD472" s="54"/>
    </row>
    <row r="473" spans="1:160" ht="18" customHeight="1">
      <c r="A473" s="66"/>
      <c r="B473">
        <v>590</v>
      </c>
      <c r="C473" s="57" t="s">
        <v>278</v>
      </c>
      <c r="D473">
        <v>111</v>
      </c>
      <c r="E473" s="171">
        <v>2009</v>
      </c>
      <c r="F473">
        <v>19</v>
      </c>
      <c r="G473" s="144">
        <v>29.77891224</v>
      </c>
      <c r="H473" s="144">
        <v>40.374508020000007</v>
      </c>
      <c r="I473" s="144"/>
      <c r="J473" s="144"/>
      <c r="K473" s="144">
        <v>27.051708915000003</v>
      </c>
      <c r="L473" s="144">
        <v>7.8424742550000008</v>
      </c>
      <c r="M473" s="144"/>
      <c r="N473" s="83"/>
      <c r="O473" s="83"/>
      <c r="P473" s="83"/>
      <c r="Q473" s="230">
        <f t="shared" si="399"/>
        <v>105.04760343000001</v>
      </c>
      <c r="R473" s="52">
        <f t="shared" si="351"/>
        <v>0.92365647891278124</v>
      </c>
      <c r="S473" s="52">
        <f t="shared" si="352"/>
        <v>1.5336133704596884</v>
      </c>
      <c r="T473" s="52">
        <f t="shared" si="353"/>
        <v>1.4993811138579347</v>
      </c>
      <c r="U473" s="52">
        <f t="shared" si="354"/>
        <v>0.12097810698954659</v>
      </c>
      <c r="V473" s="52">
        <f t="shared" si="355"/>
        <v>1.3509462379378911</v>
      </c>
      <c r="W473" s="52">
        <f t="shared" si="356"/>
        <v>17.258741759373521</v>
      </c>
      <c r="X473" s="52">
        <f t="shared" si="357"/>
        <v>106.50806791678085</v>
      </c>
      <c r="Y473" s="52">
        <f t="shared" si="358"/>
        <v>1.0235813655206394</v>
      </c>
      <c r="Z473" s="52">
        <f t="shared" si="359"/>
        <v>1.0225751857283472</v>
      </c>
      <c r="AA473" s="52">
        <f t="shared" si="360"/>
        <v>1.0245900125943503</v>
      </c>
      <c r="AB473" s="52">
        <f t="shared" si="361"/>
        <v>1.0314569352850778</v>
      </c>
      <c r="AC473" s="52">
        <f t="shared" si="362"/>
        <v>0.56343701086613174</v>
      </c>
      <c r="AD473" s="52">
        <f t="shared" si="363"/>
        <v>0.55037631836005041</v>
      </c>
      <c r="AE473" s="52">
        <f t="shared" si="364"/>
        <v>0.54062955862952244</v>
      </c>
      <c r="AF473" s="52">
        <f t="shared" si="365"/>
        <v>0.37743221611590844</v>
      </c>
      <c r="AG473" s="52">
        <f t="shared" si="366"/>
        <v>0.36000000000000004</v>
      </c>
      <c r="AH473" s="52">
        <f t="shared" si="367"/>
        <v>0.36871610805795424</v>
      </c>
      <c r="AI473" s="64" t="s">
        <v>152</v>
      </c>
      <c r="AL473" s="45">
        <f t="shared" si="368"/>
        <v>19</v>
      </c>
      <c r="AM473" s="65"/>
      <c r="AN473" s="145" t="e">
        <f>#REF!</f>
        <v>#REF!</v>
      </c>
      <c r="AO473" s="149"/>
      <c r="AP473" s="183"/>
      <c r="AQ473" s="149"/>
      <c r="AR473" s="147">
        <f t="shared" si="369"/>
        <v>1</v>
      </c>
      <c r="AS473">
        <v>0</v>
      </c>
      <c r="AT473">
        <v>2</v>
      </c>
      <c r="AU473">
        <v>2</v>
      </c>
      <c r="AV473">
        <v>0</v>
      </c>
      <c r="AW473">
        <v>2</v>
      </c>
      <c r="AX473">
        <v>2</v>
      </c>
      <c r="AY473" s="229"/>
      <c r="AZ473" s="229"/>
      <c r="BA473" s="229"/>
      <c r="BC473">
        <v>6</v>
      </c>
      <c r="BD473">
        <v>7</v>
      </c>
      <c r="BE473">
        <v>0</v>
      </c>
      <c r="BF473" s="57">
        <v>2</v>
      </c>
      <c r="BG473" s="57">
        <v>2</v>
      </c>
      <c r="BH473" s="57">
        <v>3</v>
      </c>
      <c r="BI473" s="57">
        <v>11.3</v>
      </c>
      <c r="BJ473" s="189">
        <f t="shared" si="387"/>
        <v>111</v>
      </c>
      <c r="BK473" s="173">
        <f t="shared" si="388"/>
        <v>19</v>
      </c>
      <c r="BL473" s="173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104"/>
      <c r="CB473" s="103"/>
      <c r="CC473" s="103"/>
      <c r="CD473" s="103"/>
      <c r="CE473" s="103"/>
      <c r="CF473" s="103"/>
      <c r="CG473" s="103"/>
      <c r="CH473" s="103"/>
      <c r="CI473" s="103"/>
      <c r="CJ473" s="103"/>
      <c r="CK473" s="103"/>
      <c r="CL473" s="103"/>
      <c r="CP473" s="93"/>
      <c r="CQ473" s="93"/>
      <c r="CV473" s="93"/>
      <c r="DA473" s="93"/>
      <c r="DF473" s="131"/>
      <c r="DG473" s="254">
        <f t="shared" si="370"/>
        <v>590</v>
      </c>
      <c r="DH473" s="254" t="str">
        <f t="shared" si="371"/>
        <v>Control</v>
      </c>
      <c r="DI473" s="254">
        <f t="shared" si="372"/>
        <v>111</v>
      </c>
      <c r="DJ473" s="254">
        <f t="shared" si="373"/>
        <v>19</v>
      </c>
      <c r="DK473" s="121">
        <f t="shared" si="374"/>
        <v>0</v>
      </c>
      <c r="DL473" s="121">
        <f t="shared" si="375"/>
        <v>18.473129578255623</v>
      </c>
      <c r="DM473" s="121">
        <f t="shared" si="376"/>
        <v>29.987622277158692</v>
      </c>
      <c r="DN473" s="121">
        <f t="shared" si="377"/>
        <v>0.25829199176213935</v>
      </c>
      <c r="DO473" s="121">
        <f t="shared" si="378"/>
        <v>3.283796675084286</v>
      </c>
      <c r="DP473" s="121">
        <f t="shared" si="379"/>
        <v>0</v>
      </c>
      <c r="DQ473" s="121">
        <f t="shared" si="380"/>
        <v>0</v>
      </c>
      <c r="DR473" s="121">
        <f t="shared" si="381"/>
        <v>0</v>
      </c>
      <c r="DS473" s="121">
        <f t="shared" si="382"/>
        <v>0</v>
      </c>
      <c r="DT473" s="121">
        <f t="shared" si="383"/>
        <v>0</v>
      </c>
      <c r="DU473" s="121">
        <f t="shared" si="384"/>
        <v>0</v>
      </c>
      <c r="DV473" s="122">
        <f t="shared" si="385"/>
        <v>2</v>
      </c>
      <c r="DW473" s="157"/>
      <c r="DX473" s="157">
        <f t="shared" si="392"/>
        <v>590</v>
      </c>
      <c r="DY473" s="157">
        <f t="shared" ref="DY473:DY483" si="400">F474</f>
        <v>254</v>
      </c>
      <c r="DZ473" s="238" t="e">
        <f>#REF!</f>
        <v>#REF!</v>
      </c>
      <c r="EN473" s="50">
        <f t="shared" si="341"/>
        <v>8.7192073170731701E-2</v>
      </c>
      <c r="EO473" s="50">
        <f t="shared" si="342"/>
        <v>1.9474085365853659</v>
      </c>
      <c r="EP473" s="55">
        <f t="shared" si="343"/>
        <v>0</v>
      </c>
      <c r="EQ473" s="50">
        <f>4.656*AR473*(((BL473/2.54)^2)+((BM473/2.54)^2)+((BN473/2.54)^2)+((BO473)/2.54^2)+((BP473/2.54)^2)+((BQ473/2.54)^2)+((BR473/2.54)^2)+((BS473/2.54)^2)+((BT473/2.54)^2)+((BU473/2.54)^2)+((BV473/2.54)^2)+((BW473/2.54)^2)+((BX473/2.54)^2)+((BY473/2.54)^2)+((BZ473/2.54)^2))/(BI473*3.28)</f>
        <v>0</v>
      </c>
      <c r="ER473" s="50">
        <f>3.492*AR473*((CA473/2.54)^2 + (CB473/2.54)^2 + (CC473/2.54)^2 + (CD473/2.54)^2 + (CE473/2.54)^2 + (CF473/2.54)^2 + (CG473/2.54)^2 +(CH473/2.54)^2 +(CI473/2.54)^2 + (CJ473/2.54)^2 +(CK473/2.54)^2 + (CL473/2.54)^2 +(CM473/2.54)^2 + (CN473/2.54)^2 + (CO473/2.54)^2)/(BI473*3.28)</f>
        <v>0</v>
      </c>
      <c r="ES473" s="50">
        <f t="shared" si="394"/>
        <v>0</v>
      </c>
      <c r="ET473" s="50">
        <f t="shared" si="395"/>
        <v>0</v>
      </c>
      <c r="EU473" s="50">
        <f t="shared" si="396"/>
        <v>0</v>
      </c>
      <c r="EV473" s="56">
        <f t="shared" si="344"/>
        <v>2.0346006097560978</v>
      </c>
      <c r="EW473" s="56">
        <f t="shared" si="345"/>
        <v>0</v>
      </c>
      <c r="EX473" s="56">
        <f t="shared" si="348"/>
        <v>0</v>
      </c>
      <c r="EY473" s="56">
        <f t="shared" si="349"/>
        <v>8.3129083102150307</v>
      </c>
      <c r="EZ473" s="56">
        <f t="shared" si="346"/>
        <v>2.0346006097560978</v>
      </c>
      <c r="FA473" s="56"/>
      <c r="FB473" s="56"/>
      <c r="FC473" s="56"/>
      <c r="FD473" s="54"/>
    </row>
    <row r="474" spans="1:160" ht="18" customHeight="1">
      <c r="A474" s="66"/>
      <c r="B474">
        <v>590</v>
      </c>
      <c r="C474" s="57" t="s">
        <v>278</v>
      </c>
      <c r="D474">
        <v>111</v>
      </c>
      <c r="E474" s="171">
        <v>2009</v>
      </c>
      <c r="F474">
        <v>254</v>
      </c>
      <c r="G474" s="144">
        <v>29.77891224</v>
      </c>
      <c r="H474" s="144">
        <v>40.374508020000007</v>
      </c>
      <c r="I474" s="144"/>
      <c r="J474" s="144"/>
      <c r="K474" s="144">
        <v>27.051708915000003</v>
      </c>
      <c r="L474" s="144">
        <v>7.8424742550000008</v>
      </c>
      <c r="M474" s="144"/>
      <c r="N474" s="83"/>
      <c r="O474" s="83"/>
      <c r="P474" s="83"/>
      <c r="Q474" s="230">
        <f t="shared" si="399"/>
        <v>105.04760343000001</v>
      </c>
      <c r="R474" s="52">
        <f t="shared" ref="R474:R484" si="401">((G474/$Q474)*$G$5) + ((H474/$Q474)*$H$5) + (( I474/$Q474)*$I$5) + ((J474/$Q474)*$J$5) + ((K474/$Q474)*$K$5) + ((L474/$Q474)*$L$5) + ((M474/$Q474)*$M$5) + ((N474/$Q474)*$N$5) + ((O474/$Q474)*$O$5) + ((P474/$Q474)*$P$5)</f>
        <v>0.92365647891278124</v>
      </c>
      <c r="S474" s="52">
        <f t="shared" ref="S474:S484" si="402">((G474/$Q474)*$G$6) + ((H474/$Q474)*$H$6) + (( I474/$Q474)*$I$6) + ((J474/$Q474)*$J$6) + ((K474/$Q474)*$K$6) + ((L474/$Q474)*$L$6) + ((M474/$Q474)*$M$6) + ((N474/$Q474)*$N$6) + ((O474/$Q474)*$O$6) + ((P474/$Q474)*$P$6)</f>
        <v>1.5336133704596884</v>
      </c>
      <c r="T474" s="52">
        <f t="shared" ref="T474:T484" si="403">((G474/$Q474)*$G$7) + ((H474/$Q474)*$H$7) + (( I474/$Q474)*$I$7) + ((J474/$Q474)*$J$7) + ((K474/$Q474)*$K$7) + ((L474/$Q474)*$L$7) + ((M474/$Q474)*$M$7) + ((N474/$Q474)*$N$7) + ((O474/$Q474)*$O$7) + ((P474/$Q474)*$P$7)</f>
        <v>1.4993811138579347</v>
      </c>
      <c r="U474" s="52">
        <f t="shared" ref="U474:U484" si="404">((G474/$Q474)*$G$8) + ((H474/$Q474)*$H$8) + (( I474/$Q474)*$I$8) + ((J474/$Q474)*$J$8) + ((K474/$Q474)*$K$8) + ((L474/$Q474)*$L$8) + ((M474/$Q474)*$M$8) + ((N474/$Q474)*$N$8) + ((O474/$Q474)*$O$8) + ((P474/$Q474)*$P$8)</f>
        <v>0.12097810698954659</v>
      </c>
      <c r="V474" s="52">
        <f t="shared" ref="V474:V484" si="405">((G474/$Q474)*$G$9) + ((H474/$Q474)*$H$9) + (( I474/$Q474)*$I$9) + ((J474/$Q474)*$J$9) + ((K474/$Q474)*$K$9) + ((L474/$Q474)*$L$9) + ((M474/$Q474)*$M$9) + ((N474/$Q474)*$N$9) + ((O474/$Q474)*$O$9) + ((P474/$Q474)*$P$9)</f>
        <v>1.3509462379378911</v>
      </c>
      <c r="W474" s="52">
        <f t="shared" ref="W474:W484" si="406">((G474/$Q474)*$G$10) + ((H474/$Q474)*$H$10) + (( I474/$Q474)*$I$10) + ((J474/$Q474)*$J$10) + ((K474/$Q474)*$K$10) + ((L474/$Q474)*$L$10) + ((M474/$Q474)*$M$10) + ((N474/$Q474)*$N$10) + ((O474/$Q474)*$O$10) + ((P474/$Q474)*$P$10)</f>
        <v>17.258741759373521</v>
      </c>
      <c r="X474" s="52">
        <f t="shared" ref="X474:X484" si="407">((G474/$Q474)*$G$11) + ((H474/$Q474)*$H$11) + (( I474/$Q474)*$I$11) + ((J474/$Q474)*$J$11) + ((K474/$Q474)*$K$11) + ((L474/$Q474)*$L$11) + ((M474/$Q474)*$M$11) + ((N474/$Q474)*$N$11) + ((O474/$Q474)*$O$11) + ((P474/$Q474)*$P$11)</f>
        <v>106.50806791678085</v>
      </c>
      <c r="Y474" s="52">
        <f t="shared" ref="Y474:Y484" si="408">((G474/$Q474)*$G$12) + ((H474/$Q474)*$H$12) + (( I474/$Q474)*$I$12) + ((J474/$Q474)*$J$12) + ((K474/$Q474)*$K$12) + ((L474/$Q474)*$L$12) + ((M474/$Q474)*$M$12) + ((N474/$Q474)*$N$12) + ((O474/$Q474)*$O$12) + ((P474/$Q474)*$P$12)</f>
        <v>1.0235813655206394</v>
      </c>
      <c r="Z474" s="52">
        <f t="shared" ref="Z474:Z484" si="409">((G474/$Q474)*$G$13) + ((H474/$Q474)*$H$13) + (( I474/$Q474)*$I$13) + ((J474/$Q474)*$J$13) + ((K474/$Q474)*$K$13) + ((L474/$Q474)*$L$13) + ((M474/$Q474)*$M$13) + ((N474/$Q474)*$N$13) + ((O474/$Q474)*$O$13) + ((P474/$Q474)*$P$13)</f>
        <v>1.0225751857283472</v>
      </c>
      <c r="AA474" s="52">
        <f t="shared" ref="AA474:AA484" si="410">((G474/$Q474)*$G$14) + ((H474/$Q474)*$H$14) + (( I474/$Q474)*$I$14) + ((J474/$Q474)*$J$14) + ((K474/$Q474)*$K$14) + ((L474/$Q474)*$L$14) + ((M474/$Q474)*$M$14) + ((N474/$Q474)*$N$14) + ((O474/$Q474)*$O$14) + ((P474/$Q474)*$P$14)</f>
        <v>1.0245900125943503</v>
      </c>
      <c r="AB474" s="52">
        <f t="shared" ref="AB474:AB484" si="411">((G474/$Q474)*$G$15) + ((H474/$Q474)*$H$15) + (( I474/$Q474)*$I$15) + ((J474/$Q474)*$J$15) + ((K474/$Q474)*$K$15) + ((L474/$Q474)*$L$15) + ((M474/$Q474)*$M$15) + ((N474/$Q474)*$N$15) + ((O474/$Q474)*$O$15) + ((P474/$Q474)*$P$15)</f>
        <v>1.0314569352850778</v>
      </c>
      <c r="AC474" s="52">
        <f t="shared" ref="AC474:AC484" si="412">((G474/$Q474)*$G$16) + ((H474/$Q474)*$H$16) + (( I474/$Q474)*$I$16) + ((J474/$Q474)*$J$16) + ((K474/$Q474)*$K$16) + ((L474/$Q474)*$L$16) + ((M474/$Q474)*$M$16) + ((N474/$Q474)*$N$16) + ((O474/$Q474)*$O$16) + ((P474/$Q474)*$P$16)</f>
        <v>0.56343701086613174</v>
      </c>
      <c r="AD474" s="52">
        <f t="shared" ref="AD474:AD484" si="413">((G474/$Q474)*$G$17) + ((H474/$Q474)*$H$17) + (( I474/$Q474)*$I$17) + ((J474/$Q474)*$J$17) + ((K474/$Q474)*$K$17) + ((L474/$Q474)*$L$17) + ((M474/$Q474)*$M$17) + ((N474/$Q474)*$N$17) + ((O474/$Q474)*$O$17) + ((P474/$Q474)*$P$17)</f>
        <v>0.55037631836005041</v>
      </c>
      <c r="AE474" s="52">
        <f t="shared" ref="AE474:AE484" si="414">((G474/$Q474)*$G$18) + ((H474/$Q474)*$H$18) + (( I474/$Q474)*$I$18) + ((J474/$Q474)*$J$18) + ((K474/$Q474)*$K$18) + ((L474/$Q474)*$L$18) + ((M474/$Q474)*$M$18) + ((N474/$Q474)*$N$18) + ((O474/$Q474)*$O$18) + ((P474/$Q474)*$P$18)</f>
        <v>0.54062955862952244</v>
      </c>
      <c r="AF474" s="52">
        <f t="shared" ref="AF474:AF484" si="415">((G474/$Q474)*$G$19) + ((H474/$Q474)*$H$19) + (( I474/$Q474)*$I$19) + ((J474/$Q474)*$J$19) + ((K474/$Q474)*$K$19) + ((L474/$Q474)*$L$19) + ((M474/$Q474)*$M$19) + ((N474/$Q474)*$N$19) + ((O474/$Q474)*$O$19) + ((P474/$Q474)*$P$19)</f>
        <v>0.37743221611590844</v>
      </c>
      <c r="AG474" s="52">
        <f t="shared" ref="AG474:AG484" si="416">((G474/$Q474)*$G$20) + ((H474/$Q474)*$H$20) + (( I474/$Q474)*$I$20) + ((J474/$Q474)*$J$20) + ((K474/$Q474)*$K$20) + ((L474/$Q474)*$L$20) + ((M474/$Q474)*$M$20) + ((N474/$Q474)*$N$20) + ((O474/$Q474)*$O$20) + ((P474/$Q474)*$P$20)</f>
        <v>0.36000000000000004</v>
      </c>
      <c r="AH474" s="52">
        <f t="shared" ref="AH474:AH484" si="417">(AF474+AG474)/2</f>
        <v>0.36871610805795424</v>
      </c>
      <c r="AI474" s="64" t="s">
        <v>152</v>
      </c>
      <c r="AL474" s="45">
        <f t="shared" ref="AL474:AL484" si="418">F474</f>
        <v>254</v>
      </c>
      <c r="AM474" s="65"/>
      <c r="AN474" s="145" t="e">
        <f>#REF!</f>
        <v>#REF!</v>
      </c>
      <c r="AO474" s="149"/>
      <c r="AP474" s="183"/>
      <c r="AQ474" s="149"/>
      <c r="AR474" s="147">
        <f t="shared" ref="AR474:AR484" si="419">(1+(AQ474/100)^2)^0.5</f>
        <v>1</v>
      </c>
      <c r="AS474">
        <v>2</v>
      </c>
      <c r="AT474">
        <v>4</v>
      </c>
      <c r="AU474">
        <v>4</v>
      </c>
      <c r="AV474">
        <v>3</v>
      </c>
      <c r="AW474">
        <v>3</v>
      </c>
      <c r="AX474">
        <v>3</v>
      </c>
      <c r="AY474" s="229"/>
      <c r="AZ474" s="229"/>
      <c r="BA474" s="229"/>
      <c r="BC474">
        <v>7</v>
      </c>
      <c r="BD474">
        <v>3</v>
      </c>
      <c r="BE474">
        <v>0</v>
      </c>
      <c r="BF474" s="57">
        <v>2</v>
      </c>
      <c r="BG474" s="57">
        <v>2</v>
      </c>
      <c r="BH474" s="57">
        <v>3</v>
      </c>
      <c r="BI474" s="57">
        <v>11.3</v>
      </c>
      <c r="BJ474" s="189">
        <f t="shared" si="387"/>
        <v>111</v>
      </c>
      <c r="BK474" s="173">
        <f t="shared" si="388"/>
        <v>254</v>
      </c>
      <c r="BL474" s="173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104">
        <v>75</v>
      </c>
      <c r="CB474" s="103"/>
      <c r="CC474" s="103"/>
      <c r="CD474" s="103"/>
      <c r="CE474" s="103"/>
      <c r="CF474" s="103"/>
      <c r="CG474" s="103"/>
      <c r="CH474" s="103"/>
      <c r="CI474" s="103"/>
      <c r="CJ474" s="103"/>
      <c r="CK474" s="103"/>
      <c r="CL474" s="103"/>
      <c r="CP474" s="93"/>
      <c r="CQ474" s="93"/>
      <c r="CV474" s="93"/>
      <c r="DA474" s="93"/>
      <c r="DF474" s="131"/>
      <c r="DG474" s="254">
        <f t="shared" ref="DG474:DG484" si="420">B474</f>
        <v>590</v>
      </c>
      <c r="DH474" s="254" t="str">
        <f t="shared" ref="DH474:DH484" si="421">C474</f>
        <v>Control</v>
      </c>
      <c r="DI474" s="254">
        <f t="shared" ref="DI474:DI484" si="422">D474</f>
        <v>111</v>
      </c>
      <c r="DJ474" s="254">
        <f t="shared" ref="DJ474:DJ484" si="423">F474</f>
        <v>254</v>
      </c>
      <c r="DK474" s="121">
        <f t="shared" ref="DK474:DK484" si="424">(((AS474*$S474) + (AV474*$S474)+(AY474*$S474))/2)*10</f>
        <v>38.340334261492202</v>
      </c>
      <c r="DL474" s="121">
        <f t="shared" ref="DL474:DL484" si="425">((($AT474*$R474) +($AW474*$R474)+($AZ474*$R474))/2)*10</f>
        <v>32.327976761947347</v>
      </c>
      <c r="DM474" s="121">
        <f t="shared" ref="DM474:DM484" si="426">((((AS474+AV474+AY474)*T474) +((AT474+AW474+AZ474)*T474))/2)*10</f>
        <v>89.962866831476092</v>
      </c>
      <c r="DN474" s="121">
        <f t="shared" ref="DN474:DN484" si="427">(10*(0.1234*U474*Y474*AC474*BC474))/BF474</f>
        <v>0.30134065705582919</v>
      </c>
      <c r="DO474" s="121">
        <f t="shared" ref="DO474:DO484" si="428">(10*(0.1234*V474*Z474*AD474*BD474))/BG474</f>
        <v>1.4073414321789799</v>
      </c>
      <c r="DP474" s="121">
        <f t="shared" ref="DP474:DP484" si="429">(10*(0.1234*W474*AA474*AE474*BE474))/BH474</f>
        <v>0</v>
      </c>
      <c r="DQ474" s="121">
        <f t="shared" ref="DQ474:DQ484" si="430">(10*0.1234*AB474*AF474)*((BL474^2)+(BM474^2)+(BN474^2)+(BO474^2)+(BP474^2)+(BQ474^2)+(BR474^2)+(BS474^2)+(BT474^2)+(BU474^2)+(BV474^2)+(BW474^2)+(BX474^2)+(BY474^2)+(BZ474^2))/$BI474</f>
        <v>0</v>
      </c>
      <c r="DR474" s="121">
        <f t="shared" ref="DR474:DR484" si="431">(10*0.1234*AB474*AG474*(CA474^2 + CB474^2 + CC474^2 + CD474^2 + CE474^2 + CF474^2 + CG474^2 +CH474^2 +CI474^2 + CJ474^2 +CK474^2 + CL474^2 +CM474^2 + CN474^2 + CO474^2))/$BI474</f>
        <v>228.09346572894836</v>
      </c>
      <c r="DS474" s="121">
        <f t="shared" ref="DS474:DS484" si="432">(10*0.1234*AB474*AH474)*((CQ474^2)+(CR474^2)+(CS474^2)+(CT474^2)+(CU474^2))/$BI474</f>
        <v>0</v>
      </c>
      <c r="DT474" s="121">
        <f t="shared" ref="DT474:DT484" si="433">(10*0.1234*AB474*AH474)*((CV474^2)+(CW474^2)+(CX474^2)+(CY474^2)+(CZ474^2))/$BI474</f>
        <v>0</v>
      </c>
      <c r="DU474" s="121">
        <f t="shared" ref="DU474:DU484" si="434">(10*0.1234*AB474*AH474)*((DA474^2)+(DB474^2)+(DC474^2)+(DD474^2)+(DE474^2))/$BI474</f>
        <v>0</v>
      </c>
      <c r="DV474" s="122">
        <f t="shared" ref="DV474:DV484" si="435">AVERAGE(AU474,AX474)</f>
        <v>3.5</v>
      </c>
      <c r="DW474" s="157"/>
      <c r="DX474" s="157">
        <f t="shared" si="392"/>
        <v>590</v>
      </c>
      <c r="DY474" s="157">
        <f t="shared" si="400"/>
        <v>294</v>
      </c>
      <c r="DZ474" s="238" t="e">
        <f>#REF!</f>
        <v>#REF!</v>
      </c>
      <c r="EN474" s="50">
        <f t="shared" ref="EN474:EN537" si="436">(0.09533*BC474*AR474)/(BF474*3.28)</f>
        <v>0.10172408536585366</v>
      </c>
      <c r="EO474" s="50">
        <f t="shared" ref="EO474:EO537" si="437">(1.825*BD474*AR474)/(BG474*3.28)</f>
        <v>0.83460365853658536</v>
      </c>
      <c r="EP474" s="55">
        <f t="shared" ref="EP474:EP537" si="438">(14.52*BE474*AR474)/(BH474*3.28)</f>
        <v>0</v>
      </c>
      <c r="EQ474" s="50">
        <f>4.656*AR474*(((BL474/2.54)^2)+((BM474/2.54)^2)+((BN474/2.54)^2)+((BO474)/2.54^2)+((BP474/2.54)^2)+((BQ474/2.54)^2)+((BR474/2.54)^2)+((BS474/2.54)^2)+((BT474/2.54)^2)+((BU474/2.54)^2)+((BV474/2.54)^2)+((BW474/2.54)^2)+((BX474/2.54)^2)+((BY474/2.54)^2)+((BZ474/2.54)^2))/(BI474*3.28)</f>
        <v>0</v>
      </c>
      <c r="ER474" s="50">
        <f>3.492*AR474*((CA474/2.54)^2 + (CB474/2.54)^2 + (CC474/2.54)^2 + (CD474/2.54)^2 + (CE474/2.54)^2 + (CF474/2.54)^2 + (CG474/2.54)^2 +(CH474/2.54)^2 +(CI474/2.54)^2 + (CJ474/2.54)^2 +(CK474/2.54)^2 + (CL474/2.54)^2 +(CM474/2.54)^2 + (CN474/2.54)^2 + (CO474/2.54)^2)/(BI474*3.28)</f>
        <v>82.144225911590183</v>
      </c>
      <c r="ES474" s="50">
        <f t="shared" si="394"/>
        <v>0</v>
      </c>
      <c r="ET474" s="50">
        <f t="shared" si="395"/>
        <v>0</v>
      </c>
      <c r="EU474" s="50">
        <f t="shared" si="396"/>
        <v>0</v>
      </c>
      <c r="EV474" s="56">
        <f t="shared" ref="EV474:EV537" si="439">EN474+EO474+EP474</f>
        <v>0.936327743902439</v>
      </c>
      <c r="EW474" s="56">
        <f t="shared" ref="EW474:EW537" si="440">EQ474+ER474</f>
        <v>82.144225911590183</v>
      </c>
      <c r="EX474" s="56">
        <f t="shared" si="348"/>
        <v>17.253150417671492</v>
      </c>
      <c r="EY474" s="56">
        <f t="shared" si="349"/>
        <v>14.547589542876306</v>
      </c>
      <c r="EZ474" s="56">
        <f t="shared" ref="EZ474:EZ537" si="441">EV474+EW474</f>
        <v>83.080553655492622</v>
      </c>
      <c r="FA474" s="56"/>
      <c r="FB474" s="56"/>
      <c r="FC474" s="56"/>
      <c r="FD474" s="54"/>
    </row>
    <row r="475" spans="1:160" ht="18" customHeight="1">
      <c r="A475" s="66"/>
      <c r="B475">
        <v>590</v>
      </c>
      <c r="C475" s="57" t="s">
        <v>278</v>
      </c>
      <c r="D475">
        <v>113</v>
      </c>
      <c r="E475" s="171">
        <v>2009</v>
      </c>
      <c r="F475">
        <v>294</v>
      </c>
      <c r="G475" s="144">
        <v>13.587773430000002</v>
      </c>
      <c r="H475" s="144">
        <v>24.071331900000004</v>
      </c>
      <c r="I475" s="144"/>
      <c r="J475" s="144"/>
      <c r="K475" s="144">
        <v>23.815743104999999</v>
      </c>
      <c r="L475" s="144">
        <v>2.0650129499999998</v>
      </c>
      <c r="M475" s="144">
        <v>4.8020337749999999</v>
      </c>
      <c r="N475" s="83"/>
      <c r="O475" s="83"/>
      <c r="P475" s="83"/>
      <c r="Q475" s="230">
        <f t="shared" si="399"/>
        <v>68.341895159999993</v>
      </c>
      <c r="R475" s="52">
        <f t="shared" si="401"/>
        <v>0.80598637223985659</v>
      </c>
      <c r="S475" s="52">
        <f t="shared" si="402"/>
        <v>1.5431632935089652</v>
      </c>
      <c r="T475" s="52">
        <f t="shared" si="403"/>
        <v>1.4815536172332717</v>
      </c>
      <c r="U475" s="52">
        <f t="shared" si="404"/>
        <v>0.13800037981782537</v>
      </c>
      <c r="V475" s="52">
        <f t="shared" si="405"/>
        <v>1.3706355254357276</v>
      </c>
      <c r="W475" s="52">
        <f t="shared" si="406"/>
        <v>17.730878531271479</v>
      </c>
      <c r="X475" s="52">
        <f t="shared" si="407"/>
        <v>104.40591273498717</v>
      </c>
      <c r="Y475" s="52">
        <f t="shared" si="408"/>
        <v>1.022993013305691</v>
      </c>
      <c r="Z475" s="52">
        <f t="shared" si="409"/>
        <v>1.0234847940709348</v>
      </c>
      <c r="AA475" s="52">
        <f t="shared" si="410"/>
        <v>1.023824351781409</v>
      </c>
      <c r="AB475" s="52">
        <f t="shared" si="411"/>
        <v>1.0292200892026011</v>
      </c>
      <c r="AC475" s="52">
        <f t="shared" si="412"/>
        <v>0.5637311010464815</v>
      </c>
      <c r="AD475" s="52">
        <f t="shared" si="413"/>
        <v>0.55119264808298318</v>
      </c>
      <c r="AE475" s="52">
        <f t="shared" si="414"/>
        <v>0.52938619198440739</v>
      </c>
      <c r="AF475" s="52">
        <f t="shared" si="415"/>
        <v>0.39102429282632739</v>
      </c>
      <c r="AG475" s="52">
        <f t="shared" si="416"/>
        <v>0.36</v>
      </c>
      <c r="AH475" s="52">
        <f t="shared" si="417"/>
        <v>0.37551214641316366</v>
      </c>
      <c r="AI475" s="64" t="s">
        <v>152</v>
      </c>
      <c r="AL475" s="45">
        <f t="shared" si="418"/>
        <v>294</v>
      </c>
      <c r="AM475" s="65"/>
      <c r="AN475" s="145" t="e">
        <f>#REF!</f>
        <v>#REF!</v>
      </c>
      <c r="AO475" s="149"/>
      <c r="AP475" s="183"/>
      <c r="AQ475" s="149"/>
      <c r="AR475" s="147">
        <f t="shared" si="419"/>
        <v>1</v>
      </c>
      <c r="AS475">
        <v>1</v>
      </c>
      <c r="AT475">
        <v>2</v>
      </c>
      <c r="AU475">
        <v>2</v>
      </c>
      <c r="AV475">
        <v>2</v>
      </c>
      <c r="AW475">
        <v>3</v>
      </c>
      <c r="AX475">
        <v>3</v>
      </c>
      <c r="AY475" s="229"/>
      <c r="AZ475" s="229"/>
      <c r="BA475" s="229"/>
      <c r="BC475">
        <v>21</v>
      </c>
      <c r="BD475">
        <v>2</v>
      </c>
      <c r="BE475">
        <v>1</v>
      </c>
      <c r="BF475" s="57">
        <v>2</v>
      </c>
      <c r="BG475" s="57">
        <v>2</v>
      </c>
      <c r="BH475" s="57">
        <v>3</v>
      </c>
      <c r="BI475" s="57">
        <v>11.3</v>
      </c>
      <c r="BJ475" s="189">
        <f t="shared" si="387"/>
        <v>113</v>
      </c>
      <c r="BK475" s="173">
        <f t="shared" si="388"/>
        <v>294</v>
      </c>
      <c r="BL475" s="173">
        <v>21</v>
      </c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104"/>
      <c r="CB475" s="103"/>
      <c r="CC475" s="103"/>
      <c r="CD475" s="103"/>
      <c r="CE475" s="103"/>
      <c r="CF475" s="103"/>
      <c r="CG475" s="103"/>
      <c r="CH475" s="103"/>
      <c r="CI475" s="103"/>
      <c r="CJ475" s="103"/>
      <c r="CK475" s="103"/>
      <c r="CL475" s="103"/>
      <c r="CP475" s="93"/>
      <c r="CQ475" s="93"/>
      <c r="CV475" s="93"/>
      <c r="DA475" s="93"/>
      <c r="DF475" s="131"/>
      <c r="DG475" s="254">
        <f t="shared" si="420"/>
        <v>590</v>
      </c>
      <c r="DH475" s="254" t="str">
        <f t="shared" si="421"/>
        <v>Control</v>
      </c>
      <c r="DI475" s="254">
        <f t="shared" si="422"/>
        <v>113</v>
      </c>
      <c r="DJ475" s="254">
        <f t="shared" si="423"/>
        <v>294</v>
      </c>
      <c r="DK475" s="121">
        <f t="shared" si="424"/>
        <v>23.147449402634479</v>
      </c>
      <c r="DL475" s="121">
        <f t="shared" si="425"/>
        <v>20.149659305996416</v>
      </c>
      <c r="DM475" s="121">
        <f t="shared" si="426"/>
        <v>59.262144689330867</v>
      </c>
      <c r="DN475" s="121">
        <f t="shared" si="427"/>
        <v>1.0311679440390022</v>
      </c>
      <c r="DO475" s="121">
        <f t="shared" si="428"/>
        <v>0.95416164447138407</v>
      </c>
      <c r="DP475" s="121">
        <f t="shared" si="429"/>
        <v>3.9529582187292167</v>
      </c>
      <c r="DQ475" s="121">
        <f t="shared" si="430"/>
        <v>19.381496160584774</v>
      </c>
      <c r="DR475" s="121">
        <f t="shared" si="431"/>
        <v>0</v>
      </c>
      <c r="DS475" s="121">
        <f t="shared" si="432"/>
        <v>0</v>
      </c>
      <c r="DT475" s="121">
        <f t="shared" si="433"/>
        <v>0</v>
      </c>
      <c r="DU475" s="121">
        <f t="shared" si="434"/>
        <v>0</v>
      </c>
      <c r="DV475" s="122">
        <f t="shared" si="435"/>
        <v>2.5</v>
      </c>
      <c r="DW475" s="157"/>
      <c r="DX475" s="157">
        <f t="shared" si="392"/>
        <v>590</v>
      </c>
      <c r="DY475" s="157">
        <f t="shared" si="400"/>
        <v>350</v>
      </c>
      <c r="DZ475" s="238" t="e">
        <f>#REF!</f>
        <v>#REF!</v>
      </c>
      <c r="EN475" s="50">
        <f t="shared" si="436"/>
        <v>0.30517225609756093</v>
      </c>
      <c r="EO475" s="50">
        <f t="shared" si="437"/>
        <v>0.55640243902439024</v>
      </c>
      <c r="EP475" s="55">
        <f t="shared" si="438"/>
        <v>1.475609756097561</v>
      </c>
      <c r="EQ475" s="50">
        <f>4.656*AR475*(((BL475/2.54)^2)+((BM475/2.54)^2)+((BN475/2.54)^2)+((BO475)/2.54^2)+((BP475/2.54)^2)+((BQ475/2.54)^2)+((BR475/2.54)^2)+((BS475/2.54)^2)+((BT475/2.54)^2)+((BU475/2.54)^2)+((BV475/2.54)^2)+((BW475/2.54)^2)+((BX475/2.54)^2)+((BY475/2.54)^2)+((BZ475/2.54)^2))/(BI475*3.28)</f>
        <v>8.5868097486248907</v>
      </c>
      <c r="ER475" s="50">
        <f>3.492*AR475*((CA475/2.54)^2 + (CB475/2.54)^2 + (CC475/2.54)^2 + (CD475/2.54)^2 + (CE475/2.54)^2 + (CF475/2.54)^2 + (CG475/2.54)^2 +(CH475/2.54)^2 +(CI475/2.54)^2 + (CJ475/2.54)^2 +(CK475/2.54)^2 + (CL475/2.54)^2 +(CM475/2.54)^2 + (CN475/2.54)^2 + (CO475/2.54)^2)/(BI475*3.28)</f>
        <v>0</v>
      </c>
      <c r="ES475" s="50">
        <f t="shared" si="394"/>
        <v>0</v>
      </c>
      <c r="ET475" s="50">
        <f t="shared" si="395"/>
        <v>0</v>
      </c>
      <c r="EU475" s="50">
        <f t="shared" si="396"/>
        <v>0</v>
      </c>
      <c r="EV475" s="56">
        <f t="shared" si="439"/>
        <v>2.3371844512195121</v>
      </c>
      <c r="EW475" s="56">
        <f t="shared" si="440"/>
        <v>8.5868097486248907</v>
      </c>
      <c r="EX475" s="56">
        <f t="shared" si="348"/>
        <v>10.416352231185515</v>
      </c>
      <c r="EY475" s="56">
        <f t="shared" si="349"/>
        <v>9.0673466876983877</v>
      </c>
      <c r="EZ475" s="56">
        <f t="shared" si="441"/>
        <v>10.923994199844403</v>
      </c>
      <c r="FA475" s="56"/>
      <c r="FB475" s="56"/>
      <c r="FC475" s="56"/>
      <c r="FD475" s="54"/>
    </row>
    <row r="476" spans="1:160" ht="18" customHeight="1">
      <c r="A476" s="66"/>
      <c r="B476">
        <v>590</v>
      </c>
      <c r="C476" s="57" t="s">
        <v>278</v>
      </c>
      <c r="D476">
        <v>113</v>
      </c>
      <c r="E476" s="171">
        <v>2009</v>
      </c>
      <c r="F476">
        <v>350</v>
      </c>
      <c r="G476" s="144">
        <v>13.587773430000002</v>
      </c>
      <c r="H476" s="144">
        <v>24.071331900000004</v>
      </c>
      <c r="I476" s="144"/>
      <c r="J476" s="144"/>
      <c r="K476" s="144">
        <v>23.815743104999999</v>
      </c>
      <c r="L476" s="144">
        <v>2.0650129499999998</v>
      </c>
      <c r="M476" s="144">
        <v>4.8020337749999999</v>
      </c>
      <c r="N476" s="83"/>
      <c r="O476" s="83"/>
      <c r="P476" s="83"/>
      <c r="Q476" s="230">
        <f t="shared" si="399"/>
        <v>68.341895159999993</v>
      </c>
      <c r="R476" s="52">
        <f t="shared" si="401"/>
        <v>0.80598637223985659</v>
      </c>
      <c r="S476" s="52">
        <f t="shared" si="402"/>
        <v>1.5431632935089652</v>
      </c>
      <c r="T476" s="52">
        <f t="shared" si="403"/>
        <v>1.4815536172332717</v>
      </c>
      <c r="U476" s="52">
        <f t="shared" si="404"/>
        <v>0.13800037981782537</v>
      </c>
      <c r="V476" s="52">
        <f t="shared" si="405"/>
        <v>1.3706355254357276</v>
      </c>
      <c r="W476" s="52">
        <f t="shared" si="406"/>
        <v>17.730878531271479</v>
      </c>
      <c r="X476" s="52">
        <f t="shared" si="407"/>
        <v>104.40591273498717</v>
      </c>
      <c r="Y476" s="52">
        <f t="shared" si="408"/>
        <v>1.022993013305691</v>
      </c>
      <c r="Z476" s="52">
        <f t="shared" si="409"/>
        <v>1.0234847940709348</v>
      </c>
      <c r="AA476" s="52">
        <f t="shared" si="410"/>
        <v>1.023824351781409</v>
      </c>
      <c r="AB476" s="52">
        <f t="shared" si="411"/>
        <v>1.0292200892026011</v>
      </c>
      <c r="AC476" s="52">
        <f t="shared" si="412"/>
        <v>0.5637311010464815</v>
      </c>
      <c r="AD476" s="52">
        <f t="shared" si="413"/>
        <v>0.55119264808298318</v>
      </c>
      <c r="AE476" s="52">
        <f t="shared" si="414"/>
        <v>0.52938619198440739</v>
      </c>
      <c r="AF476" s="52">
        <f t="shared" si="415"/>
        <v>0.39102429282632739</v>
      </c>
      <c r="AG476" s="52">
        <f t="shared" si="416"/>
        <v>0.36</v>
      </c>
      <c r="AH476" s="52">
        <f t="shared" si="417"/>
        <v>0.37551214641316366</v>
      </c>
      <c r="AI476" s="64" t="s">
        <v>152</v>
      </c>
      <c r="AL476" s="45">
        <f t="shared" si="418"/>
        <v>350</v>
      </c>
      <c r="AM476" s="65"/>
      <c r="AN476" s="145" t="e">
        <f>#REF!</f>
        <v>#REF!</v>
      </c>
      <c r="AO476" s="149"/>
      <c r="AP476" s="183"/>
      <c r="AQ476" s="149"/>
      <c r="AR476" s="147">
        <f t="shared" si="419"/>
        <v>1</v>
      </c>
      <c r="AS476">
        <v>2</v>
      </c>
      <c r="AT476">
        <v>1</v>
      </c>
      <c r="AU476">
        <v>15</v>
      </c>
      <c r="AV476">
        <v>4</v>
      </c>
      <c r="AW476">
        <v>7</v>
      </c>
      <c r="AX476">
        <v>7</v>
      </c>
      <c r="AY476" s="229"/>
      <c r="AZ476" s="229"/>
      <c r="BA476" s="229"/>
      <c r="BC476">
        <v>16</v>
      </c>
      <c r="BD476">
        <v>5</v>
      </c>
      <c r="BE476">
        <v>0</v>
      </c>
      <c r="BF476" s="57">
        <v>2</v>
      </c>
      <c r="BG476" s="57">
        <v>2</v>
      </c>
      <c r="BH476" s="57">
        <v>3</v>
      </c>
      <c r="BI476" s="57">
        <v>11.3</v>
      </c>
      <c r="BJ476" s="189">
        <f t="shared" si="387"/>
        <v>113</v>
      </c>
      <c r="BK476" s="173">
        <f t="shared" si="388"/>
        <v>350</v>
      </c>
      <c r="BL476" s="173">
        <v>11</v>
      </c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104"/>
      <c r="CB476" s="103"/>
      <c r="CC476" s="103"/>
      <c r="CD476" s="103"/>
      <c r="CE476" s="103"/>
      <c r="CF476" s="103"/>
      <c r="CG476" s="103"/>
      <c r="CH476" s="103"/>
      <c r="CI476" s="103"/>
      <c r="CJ476" s="103"/>
      <c r="CK476" s="103"/>
      <c r="CL476" s="103"/>
      <c r="CP476" s="93"/>
      <c r="CQ476" s="93"/>
      <c r="CV476" s="93"/>
      <c r="DA476" s="93"/>
      <c r="DF476" s="131"/>
      <c r="DG476" s="254">
        <f t="shared" si="420"/>
        <v>590</v>
      </c>
      <c r="DH476" s="254" t="str">
        <f t="shared" si="421"/>
        <v>Control</v>
      </c>
      <c r="DI476" s="254">
        <f t="shared" si="422"/>
        <v>113</v>
      </c>
      <c r="DJ476" s="254">
        <f t="shared" si="423"/>
        <v>350</v>
      </c>
      <c r="DK476" s="121">
        <f t="shared" si="424"/>
        <v>46.294898805268957</v>
      </c>
      <c r="DL476" s="121">
        <f t="shared" si="425"/>
        <v>32.239454889594263</v>
      </c>
      <c r="DM476" s="121">
        <f t="shared" si="426"/>
        <v>103.70875320632902</v>
      </c>
      <c r="DN476" s="121">
        <f t="shared" si="427"/>
        <v>0.78565176688685889</v>
      </c>
      <c r="DO476" s="121">
        <f t="shared" si="428"/>
        <v>2.3854041111784601</v>
      </c>
      <c r="DP476" s="121">
        <f t="shared" si="429"/>
        <v>0</v>
      </c>
      <c r="DQ476" s="121">
        <f t="shared" si="430"/>
        <v>5.3178254771672506</v>
      </c>
      <c r="DR476" s="121">
        <f t="shared" si="431"/>
        <v>0</v>
      </c>
      <c r="DS476" s="121">
        <f t="shared" si="432"/>
        <v>0</v>
      </c>
      <c r="DT476" s="121">
        <f t="shared" si="433"/>
        <v>0</v>
      </c>
      <c r="DU476" s="121">
        <f t="shared" si="434"/>
        <v>0</v>
      </c>
      <c r="DV476" s="122">
        <f t="shared" si="435"/>
        <v>11</v>
      </c>
      <c r="DW476" s="157"/>
      <c r="DX476" s="157">
        <f t="shared" si="392"/>
        <v>590</v>
      </c>
      <c r="DY476" s="157">
        <f t="shared" si="400"/>
        <v>108</v>
      </c>
      <c r="DZ476" s="238" t="e">
        <f>#REF!</f>
        <v>#REF!</v>
      </c>
      <c r="EN476" s="50"/>
      <c r="EO476" s="50"/>
      <c r="EP476" s="55"/>
      <c r="EQ476" s="50"/>
      <c r="ER476" s="50"/>
      <c r="ES476" s="50">
        <f t="shared" si="394"/>
        <v>0</v>
      </c>
      <c r="ET476" s="50">
        <f t="shared" si="395"/>
        <v>0</v>
      </c>
      <c r="EU476" s="50">
        <f t="shared" si="396"/>
        <v>0</v>
      </c>
      <c r="EV476" s="56"/>
      <c r="EW476" s="56"/>
      <c r="EX476" s="56">
        <f t="shared" si="348"/>
        <v>20.83270446237103</v>
      </c>
      <c r="EY476" s="56">
        <f t="shared" si="349"/>
        <v>14.507754700317419</v>
      </c>
      <c r="EZ476" s="56"/>
      <c r="FA476" s="56"/>
      <c r="FB476" s="56"/>
      <c r="FC476" s="56"/>
      <c r="FD476" s="54"/>
    </row>
    <row r="477" spans="1:160" ht="18" customHeight="1">
      <c r="A477" s="66"/>
      <c r="B477">
        <v>590</v>
      </c>
      <c r="C477" s="57" t="s">
        <v>278</v>
      </c>
      <c r="D477">
        <v>115</v>
      </c>
      <c r="E477" s="171">
        <v>2009</v>
      </c>
      <c r="F477">
        <v>108</v>
      </c>
      <c r="G477" s="144">
        <v>3.0128925750000004</v>
      </c>
      <c r="H477" s="144">
        <v>10.02449217</v>
      </c>
      <c r="I477" s="144"/>
      <c r="J477" s="144"/>
      <c r="K477" s="144">
        <v>19.403464079999999</v>
      </c>
      <c r="L477" s="144">
        <v>10.12792935</v>
      </c>
      <c r="M477" s="144">
        <v>12.888315824999999</v>
      </c>
      <c r="N477" s="83"/>
      <c r="O477" s="83"/>
      <c r="P477" s="83"/>
      <c r="Q477" s="230">
        <f t="shared" si="399"/>
        <v>55.457094000000005</v>
      </c>
      <c r="R477" s="52">
        <f t="shared" si="401"/>
        <v>0.62641462788556856</v>
      </c>
      <c r="S477" s="52">
        <f t="shared" si="402"/>
        <v>1.5233676589718168</v>
      </c>
      <c r="T477" s="52">
        <f t="shared" si="403"/>
        <v>1.4315172503894631</v>
      </c>
      <c r="U477" s="52">
        <f t="shared" si="404"/>
        <v>0.13993351508284946</v>
      </c>
      <c r="V477" s="52">
        <f t="shared" si="405"/>
        <v>1.3875385356181844</v>
      </c>
      <c r="W477" s="52">
        <f t="shared" si="406"/>
        <v>16.782748870556578</v>
      </c>
      <c r="X477" s="52">
        <f t="shared" si="407"/>
        <v>98.662958939951835</v>
      </c>
      <c r="Y477" s="52">
        <f t="shared" si="408"/>
        <v>1.0246935632346692</v>
      </c>
      <c r="Z477" s="52">
        <f t="shared" si="409"/>
        <v>1.0234988245291035</v>
      </c>
      <c r="AA477" s="52">
        <f t="shared" si="410"/>
        <v>1.0236338762214983</v>
      </c>
      <c r="AB477" s="52">
        <f t="shared" si="411"/>
        <v>1.0268408688571022</v>
      </c>
      <c r="AC477" s="52">
        <f t="shared" si="412"/>
        <v>0.57224724897323309</v>
      </c>
      <c r="AD477" s="52">
        <f t="shared" si="413"/>
        <v>0.56675354411556433</v>
      </c>
      <c r="AE477" s="52">
        <f t="shared" si="414"/>
        <v>0.52925181985554448</v>
      </c>
      <c r="AF477" s="52">
        <f t="shared" si="415"/>
        <v>0.40459813411698053</v>
      </c>
      <c r="AG477" s="52">
        <f t="shared" si="416"/>
        <v>0.36</v>
      </c>
      <c r="AH477" s="52">
        <f t="shared" si="417"/>
        <v>0.38229906705849026</v>
      </c>
      <c r="AI477" s="64" t="s">
        <v>152</v>
      </c>
      <c r="AL477" s="45">
        <f t="shared" si="418"/>
        <v>108</v>
      </c>
      <c r="AM477" s="65"/>
      <c r="AN477" s="145" t="e">
        <f>#REF!</f>
        <v>#REF!</v>
      </c>
      <c r="AO477" s="149"/>
      <c r="AP477" s="183"/>
      <c r="AQ477" s="149"/>
      <c r="AR477" s="147">
        <f t="shared" si="419"/>
        <v>1</v>
      </c>
      <c r="AS477">
        <v>0</v>
      </c>
      <c r="AT477">
        <v>0</v>
      </c>
      <c r="AU477">
        <v>12</v>
      </c>
      <c r="AV477">
        <v>0</v>
      </c>
      <c r="AW477">
        <v>0</v>
      </c>
      <c r="AX477">
        <v>0</v>
      </c>
      <c r="AY477" s="229"/>
      <c r="AZ477" s="229"/>
      <c r="BA477" s="229"/>
      <c r="BC477">
        <v>15</v>
      </c>
      <c r="BD477">
        <v>7</v>
      </c>
      <c r="BE477">
        <v>1</v>
      </c>
      <c r="BF477" s="57">
        <v>2</v>
      </c>
      <c r="BG477" s="57">
        <v>2</v>
      </c>
      <c r="BH477" s="57">
        <v>3</v>
      </c>
      <c r="BI477" s="57">
        <v>11.3</v>
      </c>
      <c r="BJ477" s="189">
        <f t="shared" si="387"/>
        <v>115</v>
      </c>
      <c r="BK477" s="173">
        <f t="shared" si="388"/>
        <v>108</v>
      </c>
      <c r="BL477" s="173">
        <v>10</v>
      </c>
      <c r="BM477" s="57">
        <v>10</v>
      </c>
      <c r="BN477" s="57">
        <v>17</v>
      </c>
      <c r="BO477" s="57">
        <v>41</v>
      </c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104"/>
      <c r="CB477" s="103"/>
      <c r="CC477" s="103"/>
      <c r="CD477" s="103"/>
      <c r="CE477" s="103"/>
      <c r="CF477" s="103"/>
      <c r="CG477" s="103"/>
      <c r="CH477" s="103"/>
      <c r="CI477" s="103"/>
      <c r="CJ477" s="103"/>
      <c r="CK477" s="103"/>
      <c r="CL477" s="103"/>
      <c r="CP477" s="93"/>
      <c r="CQ477" s="93"/>
      <c r="CV477" s="93"/>
      <c r="DA477" s="93"/>
      <c r="DF477" s="131"/>
      <c r="DG477" s="254">
        <f t="shared" si="420"/>
        <v>590</v>
      </c>
      <c r="DH477" s="254" t="str">
        <f t="shared" si="421"/>
        <v>Control</v>
      </c>
      <c r="DI477" s="254">
        <f t="shared" si="422"/>
        <v>115</v>
      </c>
      <c r="DJ477" s="254">
        <f t="shared" si="423"/>
        <v>108</v>
      </c>
      <c r="DK477" s="121">
        <f t="shared" si="424"/>
        <v>0</v>
      </c>
      <c r="DL477" s="121">
        <f t="shared" si="425"/>
        <v>0</v>
      </c>
      <c r="DM477" s="121">
        <f t="shared" si="426"/>
        <v>0</v>
      </c>
      <c r="DN477" s="121">
        <f t="shared" si="427"/>
        <v>0.7594092597408536</v>
      </c>
      <c r="DO477" s="121">
        <f t="shared" si="428"/>
        <v>3.4762407827655863</v>
      </c>
      <c r="DP477" s="121">
        <f t="shared" si="429"/>
        <v>3.7399346283403561</v>
      </c>
      <c r="DQ477" s="121">
        <f t="shared" si="430"/>
        <v>98.451757019733321</v>
      </c>
      <c r="DR477" s="121">
        <f t="shared" si="431"/>
        <v>0</v>
      </c>
      <c r="DS477" s="121">
        <f t="shared" si="432"/>
        <v>0</v>
      </c>
      <c r="DT477" s="121">
        <f t="shared" si="433"/>
        <v>0</v>
      </c>
      <c r="DU477" s="121">
        <f t="shared" si="434"/>
        <v>0</v>
      </c>
      <c r="DV477" s="122">
        <f t="shared" si="435"/>
        <v>6</v>
      </c>
      <c r="DW477" s="157"/>
      <c r="DX477" s="157">
        <f t="shared" si="392"/>
        <v>590</v>
      </c>
      <c r="DY477" s="157">
        <f t="shared" si="400"/>
        <v>168</v>
      </c>
      <c r="DZ477" s="238" t="e">
        <f>#REF!</f>
        <v>#REF!</v>
      </c>
      <c r="EN477" s="50">
        <f t="shared" si="436"/>
        <v>0.2179801829268293</v>
      </c>
      <c r="EO477" s="50">
        <f t="shared" si="437"/>
        <v>1.9474085365853659</v>
      </c>
      <c r="EP477" s="55">
        <f t="shared" si="438"/>
        <v>1.475609756097561</v>
      </c>
      <c r="EQ477" s="50">
        <f>4.656*AR477*(((BL477/2.54)^2)+((BM477/2.54)^2)+((BN477/2.54)^2)+((BO477)/2.54^2)+((BP477/2.54)^2)+((BQ477/2.54)^2)+((BR477/2.54)^2)+((BS477/2.54)^2)+((BT477/2.54)^2)+((BU477/2.54)^2)+((BV477/2.54)^2)+((BW477/2.54)^2)+((BX477/2.54)^2)+((BY477/2.54)^2)+((BZ477/2.54)^2))/(BI477*3.28)</f>
        <v>10.319748677485698</v>
      </c>
      <c r="ER477" s="50">
        <f>3.492*AR477*((CA477/2.54)^2 + (CB477/2.54)^2 + (CC477/2.54)^2 + (CD477/2.54)^2 + (CE477/2.54)^2 + (CF477/2.54)^2 + (CG477/2.54)^2 +(CH477/2.54)^2 +(CI477/2.54)^2 + (CJ477/2.54)^2 +(CK477/2.54)^2 + (CL477/2.54)^2 +(CM477/2.54)^2 + (CN477/2.54)^2 + (CO477/2.54)^2)/(BI477*3.28)</f>
        <v>0</v>
      </c>
      <c r="ES477" s="50">
        <f t="shared" si="394"/>
        <v>0</v>
      </c>
      <c r="ET477" s="50">
        <f t="shared" si="395"/>
        <v>0</v>
      </c>
      <c r="EU477" s="50">
        <f t="shared" si="396"/>
        <v>0</v>
      </c>
      <c r="EV477" s="56">
        <f t="shared" si="439"/>
        <v>3.6409984756097562</v>
      </c>
      <c r="EW477" s="56">
        <f t="shared" si="440"/>
        <v>10.319748677485698</v>
      </c>
      <c r="EX477" s="56">
        <f t="shared" si="348"/>
        <v>0</v>
      </c>
      <c r="EY477" s="56">
        <f t="shared" si="349"/>
        <v>0</v>
      </c>
      <c r="EZ477" s="56">
        <f t="shared" si="441"/>
        <v>13.960747153095454</v>
      </c>
      <c r="FA477" s="56"/>
      <c r="FB477" s="56"/>
      <c r="FC477" s="56"/>
      <c r="FD477" s="54"/>
    </row>
    <row r="478" spans="1:160" ht="18" customHeight="1">
      <c r="A478" s="66"/>
      <c r="B478">
        <v>590</v>
      </c>
      <c r="C478" s="57" t="s">
        <v>278</v>
      </c>
      <c r="D478">
        <v>115</v>
      </c>
      <c r="E478" s="171">
        <v>2009</v>
      </c>
      <c r="F478">
        <v>168</v>
      </c>
      <c r="G478" s="144">
        <v>3.0128925750000004</v>
      </c>
      <c r="H478" s="144">
        <v>10.02449217</v>
      </c>
      <c r="I478" s="144"/>
      <c r="J478" s="144"/>
      <c r="K478" s="144">
        <v>19.403464079999999</v>
      </c>
      <c r="L478" s="144">
        <v>10.12792935</v>
      </c>
      <c r="M478" s="144">
        <v>12.888315824999999</v>
      </c>
      <c r="N478" s="83"/>
      <c r="O478" s="83"/>
      <c r="P478" s="83"/>
      <c r="Q478" s="230">
        <f t="shared" si="399"/>
        <v>55.457094000000005</v>
      </c>
      <c r="R478" s="52">
        <f t="shared" si="401"/>
        <v>0.62641462788556856</v>
      </c>
      <c r="S478" s="52">
        <f t="shared" si="402"/>
        <v>1.5233676589718168</v>
      </c>
      <c r="T478" s="52">
        <f t="shared" si="403"/>
        <v>1.4315172503894631</v>
      </c>
      <c r="U478" s="52">
        <f t="shared" si="404"/>
        <v>0.13993351508284946</v>
      </c>
      <c r="V478" s="52">
        <f t="shared" si="405"/>
        <v>1.3875385356181844</v>
      </c>
      <c r="W478" s="52">
        <f t="shared" si="406"/>
        <v>16.782748870556578</v>
      </c>
      <c r="X478" s="52">
        <f t="shared" si="407"/>
        <v>98.662958939951835</v>
      </c>
      <c r="Y478" s="52">
        <f t="shared" si="408"/>
        <v>1.0246935632346692</v>
      </c>
      <c r="Z478" s="52">
        <f t="shared" si="409"/>
        <v>1.0234988245291035</v>
      </c>
      <c r="AA478" s="52">
        <f t="shared" si="410"/>
        <v>1.0236338762214983</v>
      </c>
      <c r="AB478" s="52">
        <f t="shared" si="411"/>
        <v>1.0268408688571022</v>
      </c>
      <c r="AC478" s="52">
        <f t="shared" si="412"/>
        <v>0.57224724897323309</v>
      </c>
      <c r="AD478" s="52">
        <f t="shared" si="413"/>
        <v>0.56675354411556433</v>
      </c>
      <c r="AE478" s="52">
        <f t="shared" si="414"/>
        <v>0.52925181985554448</v>
      </c>
      <c r="AF478" s="52">
        <f t="shared" si="415"/>
        <v>0.40459813411698053</v>
      </c>
      <c r="AG478" s="52">
        <f t="shared" si="416"/>
        <v>0.36</v>
      </c>
      <c r="AH478" s="52">
        <f t="shared" si="417"/>
        <v>0.38229906705849026</v>
      </c>
      <c r="AI478" s="64" t="s">
        <v>152</v>
      </c>
      <c r="AL478" s="45">
        <f t="shared" si="418"/>
        <v>168</v>
      </c>
      <c r="AM478" s="65"/>
      <c r="AN478" s="145" t="e">
        <f>#REF!</f>
        <v>#REF!</v>
      </c>
      <c r="AO478" s="149"/>
      <c r="AP478" s="183"/>
      <c r="AQ478" s="149"/>
      <c r="AR478" s="147">
        <f t="shared" si="419"/>
        <v>1</v>
      </c>
      <c r="AS478">
        <v>3</v>
      </c>
      <c r="AT478">
        <v>2</v>
      </c>
      <c r="AU478">
        <v>2</v>
      </c>
      <c r="AV478">
        <v>2</v>
      </c>
      <c r="AW478">
        <v>6</v>
      </c>
      <c r="AX478">
        <v>6</v>
      </c>
      <c r="AY478" s="229"/>
      <c r="AZ478" s="229"/>
      <c r="BA478" s="229"/>
      <c r="BC478">
        <v>1</v>
      </c>
      <c r="BD478">
        <v>2</v>
      </c>
      <c r="BE478">
        <v>0</v>
      </c>
      <c r="BF478" s="57">
        <v>2</v>
      </c>
      <c r="BG478" s="57">
        <v>2</v>
      </c>
      <c r="BH478" s="57">
        <v>3</v>
      </c>
      <c r="BI478" s="57">
        <v>11.3</v>
      </c>
      <c r="BJ478" s="189">
        <f t="shared" si="387"/>
        <v>115</v>
      </c>
      <c r="BK478" s="173">
        <f t="shared" si="388"/>
        <v>168</v>
      </c>
      <c r="BL478" s="173">
        <v>17</v>
      </c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104"/>
      <c r="CB478" s="103"/>
      <c r="CC478" s="103"/>
      <c r="CD478" s="103"/>
      <c r="CE478" s="103"/>
      <c r="CF478" s="103"/>
      <c r="CG478" s="103"/>
      <c r="CH478" s="103"/>
      <c r="CI478" s="103"/>
      <c r="CJ478" s="103"/>
      <c r="CK478" s="103"/>
      <c r="CL478" s="103"/>
      <c r="CP478" s="93"/>
      <c r="CQ478" s="93"/>
      <c r="CV478" s="93"/>
      <c r="DA478" s="93"/>
      <c r="DF478" s="131"/>
      <c r="DG478" s="254">
        <f t="shared" si="420"/>
        <v>590</v>
      </c>
      <c r="DH478" s="254" t="str">
        <f t="shared" si="421"/>
        <v>Control</v>
      </c>
      <c r="DI478" s="254">
        <f t="shared" si="422"/>
        <v>115</v>
      </c>
      <c r="DJ478" s="254">
        <f t="shared" si="423"/>
        <v>168</v>
      </c>
      <c r="DK478" s="121">
        <f t="shared" si="424"/>
        <v>38.084191474295423</v>
      </c>
      <c r="DL478" s="121">
        <f t="shared" si="425"/>
        <v>25.056585115422742</v>
      </c>
      <c r="DM478" s="121">
        <f t="shared" si="426"/>
        <v>93.048621275315099</v>
      </c>
      <c r="DN478" s="121">
        <f t="shared" si="427"/>
        <v>5.0627283982723578E-2</v>
      </c>
      <c r="DO478" s="121">
        <f t="shared" si="428"/>
        <v>0.99321165221873886</v>
      </c>
      <c r="DP478" s="121">
        <f t="shared" si="429"/>
        <v>0</v>
      </c>
      <c r="DQ478" s="121">
        <f t="shared" si="430"/>
        <v>13.111777778204113</v>
      </c>
      <c r="DR478" s="121">
        <f t="shared" si="431"/>
        <v>0</v>
      </c>
      <c r="DS478" s="121">
        <f t="shared" si="432"/>
        <v>0</v>
      </c>
      <c r="DT478" s="121">
        <f t="shared" si="433"/>
        <v>0</v>
      </c>
      <c r="DU478" s="121">
        <f t="shared" si="434"/>
        <v>0</v>
      </c>
      <c r="DV478" s="122">
        <f t="shared" si="435"/>
        <v>4</v>
      </c>
      <c r="DW478" s="157"/>
      <c r="DX478" s="157">
        <f t="shared" si="392"/>
        <v>590</v>
      </c>
      <c r="DY478" s="157">
        <f t="shared" si="400"/>
        <v>127</v>
      </c>
      <c r="DZ478" s="238" t="e">
        <f>#REF!</f>
        <v>#REF!</v>
      </c>
      <c r="EN478" s="50">
        <f t="shared" si="436"/>
        <v>1.4532012195121952E-2</v>
      </c>
      <c r="EO478" s="50">
        <f t="shared" si="437"/>
        <v>0.55640243902439024</v>
      </c>
      <c r="EP478" s="55">
        <f t="shared" si="438"/>
        <v>0</v>
      </c>
      <c r="EQ478" s="50">
        <f>4.656*AR478*(((BL478/2.54)^2)+((BM478/2.54)^2)+((BN478/2.54)^2)+((BO478)/2.54^2)+((BP478/2.54)^2)+((BQ478/2.54)^2)+((BR478/2.54)^2)+((BS478/2.54)^2)+((BT478/2.54)^2)+((BU478/2.54)^2)+((BV478/2.54)^2)+((BW478/2.54)^2)+((BX478/2.54)^2)+((BY478/2.54)^2)+((BZ478/2.54)^2))/(BI478*3.28)</f>
        <v>5.6271837128176729</v>
      </c>
      <c r="ER478" s="50">
        <f>3.492*AR478*((CA478/2.54)^2 + (CB478/2.54)^2 + (CC478/2.54)^2 + (CD478/2.54)^2 + (CE478/2.54)^2 + (CF478/2.54)^2 + (CG478/2.54)^2 +(CH478/2.54)^2 +(CI478/2.54)^2 + (CJ478/2.54)^2 +(CK478/2.54)^2 + (CL478/2.54)^2 +(CM478/2.54)^2 + (CN478/2.54)^2 + (CO478/2.54)^2)/(BI478*3.28)</f>
        <v>0</v>
      </c>
      <c r="ES478" s="50">
        <f t="shared" si="394"/>
        <v>0</v>
      </c>
      <c r="ET478" s="50">
        <f t="shared" si="395"/>
        <v>0</v>
      </c>
      <c r="EU478" s="50">
        <f t="shared" si="396"/>
        <v>0</v>
      </c>
      <c r="EV478" s="56">
        <f t="shared" si="439"/>
        <v>0.57093445121951214</v>
      </c>
      <c r="EW478" s="56">
        <f t="shared" si="440"/>
        <v>5.6271837128176729</v>
      </c>
      <c r="EX478" s="56">
        <f t="shared" si="348"/>
        <v>17.137886163432942</v>
      </c>
      <c r="EY478" s="56">
        <f t="shared" si="349"/>
        <v>11.275463301940235</v>
      </c>
      <c r="EZ478" s="56">
        <f t="shared" si="441"/>
        <v>6.1981181640371847</v>
      </c>
      <c r="FA478" s="56"/>
      <c r="FB478" s="56"/>
      <c r="FC478" s="56"/>
      <c r="FD478" s="54"/>
    </row>
    <row r="479" spans="1:160" ht="18" customHeight="1">
      <c r="A479" s="66"/>
      <c r="B479">
        <v>590</v>
      </c>
      <c r="C479" s="57" t="s">
        <v>278</v>
      </c>
      <c r="D479">
        <v>116</v>
      </c>
      <c r="E479" s="171">
        <v>2009</v>
      </c>
      <c r="F479">
        <v>127</v>
      </c>
      <c r="G479" s="144">
        <v>5.2327275000000002</v>
      </c>
      <c r="H479" s="144">
        <v>17.831191455000003</v>
      </c>
      <c r="I479" s="144"/>
      <c r="J479" s="144">
        <v>0.4417875</v>
      </c>
      <c r="K479" s="144">
        <v>0.9589930350000001</v>
      </c>
      <c r="L479" s="144">
        <v>23.234979075000002</v>
      </c>
      <c r="M479" s="144"/>
      <c r="N479" s="83"/>
      <c r="O479" s="83"/>
      <c r="P479" s="83"/>
      <c r="Q479" s="230">
        <f t="shared" si="399"/>
        <v>47.699678564999999</v>
      </c>
      <c r="R479" s="52">
        <f t="shared" si="401"/>
        <v>1.0214108991038233</v>
      </c>
      <c r="S479" s="52">
        <f t="shared" si="402"/>
        <v>1.4762931142431277</v>
      </c>
      <c r="T479" s="52">
        <f t="shared" si="403"/>
        <v>1.4610994027544346</v>
      </c>
      <c r="U479" s="52">
        <f t="shared" si="404"/>
        <v>7.7382221108055399E-2</v>
      </c>
      <c r="V479" s="52">
        <f t="shared" si="405"/>
        <v>1.316833318308547</v>
      </c>
      <c r="W479" s="52">
        <f t="shared" si="406"/>
        <v>16.116561464344535</v>
      </c>
      <c r="X479" s="52">
        <f t="shared" si="407"/>
        <v>86.094336379866149</v>
      </c>
      <c r="Y479" s="52">
        <f t="shared" si="408"/>
        <v>1.0261533499717412</v>
      </c>
      <c r="Z479" s="52">
        <f t="shared" si="409"/>
        <v>1.0203862852099705</v>
      </c>
      <c r="AA479" s="52">
        <f t="shared" si="410"/>
        <v>1.0287019366332708</v>
      </c>
      <c r="AB479" s="52">
        <f t="shared" si="411"/>
        <v>1.0434896322796638</v>
      </c>
      <c r="AC479" s="52">
        <f t="shared" si="412"/>
        <v>0.58748481364530569</v>
      </c>
      <c r="AD479" s="52">
        <f t="shared" si="413"/>
        <v>0.5749628723111293</v>
      </c>
      <c r="AE479" s="52">
        <f t="shared" si="414"/>
        <v>0.56999322855499845</v>
      </c>
      <c r="AF479" s="52">
        <f t="shared" si="415"/>
        <v>0.37088446597585584</v>
      </c>
      <c r="AG479" s="52">
        <f t="shared" si="416"/>
        <v>0.3600000000000001</v>
      </c>
      <c r="AH479" s="52">
        <f t="shared" si="417"/>
        <v>0.365442232987928</v>
      </c>
      <c r="AI479" s="64" t="s">
        <v>152</v>
      </c>
      <c r="AL479" s="45">
        <f t="shared" si="418"/>
        <v>127</v>
      </c>
      <c r="AM479" s="65"/>
      <c r="AN479" s="145" t="e">
        <f>#REF!</f>
        <v>#REF!</v>
      </c>
      <c r="AO479" s="149"/>
      <c r="AP479" s="183"/>
      <c r="AQ479" s="149"/>
      <c r="AR479" s="147">
        <f t="shared" si="419"/>
        <v>1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</v>
      </c>
      <c r="AY479" s="229"/>
      <c r="AZ479" s="229"/>
      <c r="BA479" s="229"/>
      <c r="BC479">
        <v>2</v>
      </c>
      <c r="BD479">
        <v>2</v>
      </c>
      <c r="BE479">
        <v>0</v>
      </c>
      <c r="BF479" s="57">
        <v>2</v>
      </c>
      <c r="BG479" s="57">
        <v>2</v>
      </c>
      <c r="BH479" s="57">
        <v>3</v>
      </c>
      <c r="BI479" s="57">
        <v>11.3</v>
      </c>
      <c r="BJ479" s="189">
        <f t="shared" si="387"/>
        <v>116</v>
      </c>
      <c r="BK479" s="173">
        <f t="shared" si="388"/>
        <v>127</v>
      </c>
      <c r="BL479" s="173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104"/>
      <c r="CB479" s="103"/>
      <c r="CC479" s="103"/>
      <c r="CD479" s="103"/>
      <c r="CE479" s="103"/>
      <c r="CF479" s="103"/>
      <c r="CG479" s="103"/>
      <c r="CH479" s="103"/>
      <c r="CI479" s="103"/>
      <c r="CJ479" s="103"/>
      <c r="CK479" s="103"/>
      <c r="CL479" s="103"/>
      <c r="CP479" s="93"/>
      <c r="CQ479" s="93"/>
      <c r="CV479" s="93"/>
      <c r="DA479" s="93"/>
      <c r="DF479" s="131"/>
      <c r="DG479" s="254">
        <f t="shared" si="420"/>
        <v>590</v>
      </c>
      <c r="DH479" s="254" t="str">
        <f t="shared" si="421"/>
        <v>Control</v>
      </c>
      <c r="DI479" s="254">
        <f t="shared" si="422"/>
        <v>116</v>
      </c>
      <c r="DJ479" s="254">
        <f t="shared" si="423"/>
        <v>127</v>
      </c>
      <c r="DK479" s="121">
        <f t="shared" si="424"/>
        <v>0</v>
      </c>
      <c r="DL479" s="121">
        <f t="shared" si="425"/>
        <v>5.1070544955191171</v>
      </c>
      <c r="DM479" s="121">
        <f t="shared" si="426"/>
        <v>7.3054970137721735</v>
      </c>
      <c r="DN479" s="121">
        <f t="shared" si="427"/>
        <v>5.7565895211746682E-2</v>
      </c>
      <c r="DO479" s="121">
        <f t="shared" si="428"/>
        <v>0.95334563031872943</v>
      </c>
      <c r="DP479" s="121">
        <f t="shared" si="429"/>
        <v>0</v>
      </c>
      <c r="DQ479" s="121">
        <f t="shared" si="430"/>
        <v>0</v>
      </c>
      <c r="DR479" s="121">
        <f t="shared" si="431"/>
        <v>0</v>
      </c>
      <c r="DS479" s="121">
        <f t="shared" si="432"/>
        <v>0</v>
      </c>
      <c r="DT479" s="121">
        <f t="shared" si="433"/>
        <v>0</v>
      </c>
      <c r="DU479" s="121">
        <f t="shared" si="434"/>
        <v>0</v>
      </c>
      <c r="DV479" s="122">
        <f t="shared" si="435"/>
        <v>0.5</v>
      </c>
      <c r="DW479" s="157"/>
      <c r="DX479" s="157">
        <f t="shared" si="392"/>
        <v>590</v>
      </c>
      <c r="DY479" s="157">
        <f t="shared" si="400"/>
        <v>270</v>
      </c>
      <c r="DZ479" s="238" t="e">
        <f>#REF!</f>
        <v>#REF!</v>
      </c>
      <c r="EN479" s="50">
        <f t="shared" si="436"/>
        <v>2.9064024390243904E-2</v>
      </c>
      <c r="EO479" s="50">
        <f t="shared" si="437"/>
        <v>0.55640243902439024</v>
      </c>
      <c r="EP479" s="55">
        <f t="shared" si="438"/>
        <v>0</v>
      </c>
      <c r="EQ479" s="50">
        <f>4.656*AR479*(((BL479/2.54)^2)+((BM479/2.54)^2)+((BN479/2.54)^2)+((BO479)/2.54^2)+((BP479/2.54)^2)+((BQ479/2.54)^2)+((BR479/2.54)^2)+((BS479/2.54)^2)+((BT479/2.54)^2)+((BU479/2.54)^2)+((BV479/2.54)^2)+((BW479/2.54)^2)+((BX479/2.54)^2)+((BY479/2.54)^2)+((BZ479/2.54)^2))/(BI479*3.28)</f>
        <v>0</v>
      </c>
      <c r="ER479" s="50">
        <f>3.492*AR479*((CA479/2.54)^2 + (CB479/2.54)^2 + (CC479/2.54)^2 + (CD479/2.54)^2 + (CE479/2.54)^2 + (CF479/2.54)^2 + (CG479/2.54)^2 +(CH479/2.54)^2 +(CI479/2.54)^2 + (CJ479/2.54)^2 +(CK479/2.54)^2 + (CL479/2.54)^2 +(CM479/2.54)^2 + (CN479/2.54)^2 + (CO479/2.54)^2)/(BI479*3.28)</f>
        <v>0</v>
      </c>
      <c r="ES479" s="50">
        <f t="shared" si="394"/>
        <v>0</v>
      </c>
      <c r="ET479" s="50">
        <f t="shared" si="395"/>
        <v>0</v>
      </c>
      <c r="EU479" s="50">
        <f t="shared" si="396"/>
        <v>0</v>
      </c>
      <c r="EV479" s="56">
        <f t="shared" si="439"/>
        <v>0.58546646341463415</v>
      </c>
      <c r="EW479" s="56">
        <f t="shared" si="440"/>
        <v>0</v>
      </c>
      <c r="EX479" s="56">
        <f t="shared" si="348"/>
        <v>0</v>
      </c>
      <c r="EY479" s="56">
        <f t="shared" si="349"/>
        <v>2.2981745229836026</v>
      </c>
      <c r="EZ479" s="56">
        <f t="shared" si="441"/>
        <v>0.58546646341463415</v>
      </c>
      <c r="FA479" s="56"/>
      <c r="FB479" s="56"/>
      <c r="FC479" s="56"/>
      <c r="FD479" s="54"/>
    </row>
    <row r="480" spans="1:160" ht="18" customHeight="1">
      <c r="A480" s="66"/>
      <c r="B480">
        <v>590</v>
      </c>
      <c r="C480" s="57" t="s">
        <v>278</v>
      </c>
      <c r="D480">
        <v>116</v>
      </c>
      <c r="E480" s="171">
        <v>2009</v>
      </c>
      <c r="F480">
        <v>270</v>
      </c>
      <c r="G480" s="144">
        <v>5.2327275000000002</v>
      </c>
      <c r="H480" s="144">
        <v>17.831191455000003</v>
      </c>
      <c r="I480" s="144"/>
      <c r="J480" s="144">
        <v>0.4417875</v>
      </c>
      <c r="K480" s="144">
        <v>0.9589930350000001</v>
      </c>
      <c r="L480" s="144">
        <v>23.234979075000002</v>
      </c>
      <c r="M480" s="144"/>
      <c r="N480" s="83"/>
      <c r="O480" s="83"/>
      <c r="P480" s="83"/>
      <c r="Q480" s="230">
        <f t="shared" si="399"/>
        <v>47.699678564999999</v>
      </c>
      <c r="R480" s="52">
        <f t="shared" si="401"/>
        <v>1.0214108991038233</v>
      </c>
      <c r="S480" s="52">
        <f t="shared" si="402"/>
        <v>1.4762931142431277</v>
      </c>
      <c r="T480" s="52">
        <f t="shared" si="403"/>
        <v>1.4610994027544346</v>
      </c>
      <c r="U480" s="52">
        <f t="shared" si="404"/>
        <v>7.7382221108055399E-2</v>
      </c>
      <c r="V480" s="52">
        <f t="shared" si="405"/>
        <v>1.316833318308547</v>
      </c>
      <c r="W480" s="52">
        <f t="shared" si="406"/>
        <v>16.116561464344535</v>
      </c>
      <c r="X480" s="52">
        <f t="shared" si="407"/>
        <v>86.094336379866149</v>
      </c>
      <c r="Y480" s="52">
        <f t="shared" si="408"/>
        <v>1.0261533499717412</v>
      </c>
      <c r="Z480" s="52">
        <f t="shared" si="409"/>
        <v>1.0203862852099705</v>
      </c>
      <c r="AA480" s="52">
        <f t="shared" si="410"/>
        <v>1.0287019366332708</v>
      </c>
      <c r="AB480" s="52">
        <f t="shared" si="411"/>
        <v>1.0434896322796638</v>
      </c>
      <c r="AC480" s="52">
        <f t="shared" si="412"/>
        <v>0.58748481364530569</v>
      </c>
      <c r="AD480" s="52">
        <f t="shared" si="413"/>
        <v>0.5749628723111293</v>
      </c>
      <c r="AE480" s="52">
        <f t="shared" si="414"/>
        <v>0.56999322855499845</v>
      </c>
      <c r="AF480" s="52">
        <f t="shared" si="415"/>
        <v>0.37088446597585584</v>
      </c>
      <c r="AG480" s="52">
        <f t="shared" si="416"/>
        <v>0.3600000000000001</v>
      </c>
      <c r="AH480" s="52">
        <f t="shared" si="417"/>
        <v>0.365442232987928</v>
      </c>
      <c r="AI480" s="64" t="s">
        <v>152</v>
      </c>
      <c r="AL480" s="45">
        <f t="shared" si="418"/>
        <v>270</v>
      </c>
      <c r="AM480" s="65"/>
      <c r="AN480" s="145" t="e">
        <f>#REF!</f>
        <v>#REF!</v>
      </c>
      <c r="AO480" s="149"/>
      <c r="AP480" s="183"/>
      <c r="AQ480" s="149"/>
      <c r="AR480" s="147">
        <f t="shared" si="419"/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s="229"/>
      <c r="AZ480" s="229"/>
      <c r="BA480" s="229"/>
      <c r="BC480">
        <v>8</v>
      </c>
      <c r="BD480">
        <v>0</v>
      </c>
      <c r="BE480">
        <v>0</v>
      </c>
      <c r="BF480" s="57">
        <v>2</v>
      </c>
      <c r="BG480" s="57">
        <v>2</v>
      </c>
      <c r="BH480" s="57">
        <v>3</v>
      </c>
      <c r="BI480" s="57">
        <v>11.3</v>
      </c>
      <c r="BJ480" s="189">
        <f t="shared" ref="BJ480:BJ484" si="442">D480</f>
        <v>116</v>
      </c>
      <c r="BK480" s="173">
        <f t="shared" ref="BK480:BK484" si="443">F480</f>
        <v>270</v>
      </c>
      <c r="BL480" s="173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104"/>
      <c r="CB480" s="103"/>
      <c r="CC480" s="103"/>
      <c r="CD480" s="103"/>
      <c r="CE480" s="103"/>
      <c r="CF480" s="103"/>
      <c r="CG480" s="103"/>
      <c r="CH480" s="103"/>
      <c r="CI480" s="103"/>
      <c r="CJ480" s="103"/>
      <c r="CK480" s="103"/>
      <c r="CL480" s="103"/>
      <c r="CP480" s="93"/>
      <c r="CQ480" s="93"/>
      <c r="CV480" s="93"/>
      <c r="DA480" s="93"/>
      <c r="DF480" s="131"/>
      <c r="DG480" s="254">
        <f t="shared" si="420"/>
        <v>590</v>
      </c>
      <c r="DH480" s="254" t="str">
        <f t="shared" si="421"/>
        <v>Control</v>
      </c>
      <c r="DI480" s="254">
        <f t="shared" si="422"/>
        <v>116</v>
      </c>
      <c r="DJ480" s="254">
        <f t="shared" si="423"/>
        <v>270</v>
      </c>
      <c r="DK480" s="121">
        <f t="shared" si="424"/>
        <v>0</v>
      </c>
      <c r="DL480" s="121">
        <f t="shared" si="425"/>
        <v>0</v>
      </c>
      <c r="DM480" s="121">
        <f t="shared" si="426"/>
        <v>0</v>
      </c>
      <c r="DN480" s="121">
        <f t="shared" si="427"/>
        <v>0.23026358084698673</v>
      </c>
      <c r="DO480" s="121">
        <f t="shared" si="428"/>
        <v>0</v>
      </c>
      <c r="DP480" s="121">
        <f t="shared" si="429"/>
        <v>0</v>
      </c>
      <c r="DQ480" s="121">
        <f t="shared" si="430"/>
        <v>0</v>
      </c>
      <c r="DR480" s="121">
        <f t="shared" si="431"/>
        <v>0</v>
      </c>
      <c r="DS480" s="121">
        <f t="shared" si="432"/>
        <v>0</v>
      </c>
      <c r="DT480" s="121">
        <f t="shared" si="433"/>
        <v>0</v>
      </c>
      <c r="DU480" s="121">
        <f t="shared" si="434"/>
        <v>0</v>
      </c>
      <c r="DV480" s="122">
        <f t="shared" si="435"/>
        <v>0</v>
      </c>
      <c r="DW480" s="157"/>
      <c r="DX480" s="157">
        <f t="shared" si="392"/>
        <v>590</v>
      </c>
      <c r="DY480" s="157">
        <f t="shared" si="400"/>
        <v>27</v>
      </c>
      <c r="DZ480" s="238" t="e">
        <f>#REF!</f>
        <v>#REF!</v>
      </c>
      <c r="EN480" s="50"/>
      <c r="EO480" s="50"/>
      <c r="EP480" s="55"/>
      <c r="EQ480" s="50"/>
      <c r="ER480" s="50"/>
      <c r="ES480" s="50">
        <f t="shared" si="394"/>
        <v>0</v>
      </c>
      <c r="ET480" s="50">
        <f t="shared" si="395"/>
        <v>0</v>
      </c>
      <c r="EU480" s="50">
        <f t="shared" si="396"/>
        <v>0</v>
      </c>
      <c r="EV480" s="56"/>
      <c r="EW480" s="56"/>
      <c r="EX480" s="56">
        <f t="shared" si="348"/>
        <v>0</v>
      </c>
      <c r="EY480" s="56">
        <f t="shared" si="349"/>
        <v>0</v>
      </c>
      <c r="EZ480" s="56"/>
      <c r="FA480" s="56"/>
      <c r="FB480" s="56"/>
      <c r="FC480" s="56"/>
      <c r="FD480" s="54"/>
    </row>
    <row r="481" spans="1:160" ht="18" customHeight="1">
      <c r="A481" s="66"/>
      <c r="B481">
        <v>590</v>
      </c>
      <c r="C481" s="57" t="s">
        <v>278</v>
      </c>
      <c r="D481">
        <v>117</v>
      </c>
      <c r="E481" s="171">
        <v>2009</v>
      </c>
      <c r="F481">
        <v>27</v>
      </c>
      <c r="G481" s="144"/>
      <c r="H481" s="144">
        <v>2.5381771800000008</v>
      </c>
      <c r="I481" s="144"/>
      <c r="J481" s="144"/>
      <c r="K481" s="144">
        <v>21.86431863</v>
      </c>
      <c r="L481" s="144"/>
      <c r="M481" s="144"/>
      <c r="N481" s="83"/>
      <c r="O481" s="83"/>
      <c r="P481" s="83"/>
      <c r="Q481" s="230">
        <f t="shared" si="399"/>
        <v>24.402495810000001</v>
      </c>
      <c r="R481" s="52">
        <f t="shared" si="401"/>
        <v>0.38001301570800272</v>
      </c>
      <c r="S481" s="52">
        <f t="shared" si="402"/>
        <v>1.4303955532882844</v>
      </c>
      <c r="T481" s="52">
        <f t="shared" si="403"/>
        <v>1.2778296097701491</v>
      </c>
      <c r="U481" s="52">
        <f t="shared" si="404"/>
        <v>0.21543817780087962</v>
      </c>
      <c r="V481" s="52">
        <f t="shared" si="405"/>
        <v>1.5256757048163589</v>
      </c>
      <c r="W481" s="52">
        <f t="shared" si="406"/>
        <v>19.508738612462441</v>
      </c>
      <c r="X481" s="52">
        <f t="shared" si="407"/>
        <v>98.948601937872837</v>
      </c>
      <c r="Y481" s="52">
        <f t="shared" si="408"/>
        <v>1.02</v>
      </c>
      <c r="Z481" s="52">
        <f t="shared" si="409"/>
        <v>1.0289598698429199</v>
      </c>
      <c r="AA481" s="52">
        <f t="shared" si="410"/>
        <v>1.02104013015708</v>
      </c>
      <c r="AB481" s="52">
        <f t="shared" si="411"/>
        <v>1.0152006507854001</v>
      </c>
      <c r="AC481" s="52">
        <f t="shared" si="412"/>
        <v>0.55416052062832011</v>
      </c>
      <c r="AD481" s="52">
        <f t="shared" si="413"/>
        <v>0.55791973968583997</v>
      </c>
      <c r="AE481" s="52">
        <f t="shared" si="414"/>
        <v>0.48728091109956012</v>
      </c>
      <c r="AF481" s="52">
        <f t="shared" si="415"/>
        <v>0.40104013015708001</v>
      </c>
      <c r="AG481" s="52">
        <f t="shared" si="416"/>
        <v>0.35999999999999993</v>
      </c>
      <c r="AH481" s="52">
        <f t="shared" si="417"/>
        <v>0.38052006507853997</v>
      </c>
      <c r="AI481" s="64" t="s">
        <v>152</v>
      </c>
      <c r="AL481" s="45">
        <f t="shared" si="418"/>
        <v>27</v>
      </c>
      <c r="AM481" s="65"/>
      <c r="AN481" s="145" t="e">
        <f>#REF!</f>
        <v>#REF!</v>
      </c>
      <c r="AO481" s="149"/>
      <c r="AP481" s="183"/>
      <c r="AQ481" s="149"/>
      <c r="AR481" s="147">
        <f t="shared" si="419"/>
        <v>1</v>
      </c>
      <c r="AS481">
        <v>0</v>
      </c>
      <c r="AT481">
        <v>5</v>
      </c>
      <c r="AU481">
        <v>5</v>
      </c>
      <c r="AV481">
        <v>0</v>
      </c>
      <c r="AW481">
        <v>15</v>
      </c>
      <c r="AX481">
        <v>15</v>
      </c>
      <c r="AY481" s="229"/>
      <c r="AZ481" s="229"/>
      <c r="BA481" s="229"/>
      <c r="BC481">
        <v>0</v>
      </c>
      <c r="BD481">
        <v>0</v>
      </c>
      <c r="BE481">
        <v>0</v>
      </c>
      <c r="BF481" s="57">
        <v>2</v>
      </c>
      <c r="BG481" s="57">
        <v>2</v>
      </c>
      <c r="BH481" s="57">
        <v>3</v>
      </c>
      <c r="BI481" s="57">
        <v>11.3</v>
      </c>
      <c r="BJ481" s="189">
        <f t="shared" si="442"/>
        <v>117</v>
      </c>
      <c r="BK481" s="173">
        <f t="shared" si="443"/>
        <v>27</v>
      </c>
      <c r="BL481" s="173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104"/>
      <c r="CB481" s="103"/>
      <c r="CC481" s="103"/>
      <c r="CD481" s="103"/>
      <c r="CE481" s="103"/>
      <c r="CF481" s="103"/>
      <c r="CG481" s="103"/>
      <c r="CH481" s="103"/>
      <c r="CI481" s="103"/>
      <c r="CJ481" s="103"/>
      <c r="CK481" s="103"/>
      <c r="CL481" s="103"/>
      <c r="CP481" s="93"/>
      <c r="CQ481" s="93"/>
      <c r="CV481" s="93"/>
      <c r="DA481" s="93"/>
      <c r="DF481" s="131"/>
      <c r="DG481" s="254">
        <f t="shared" si="420"/>
        <v>590</v>
      </c>
      <c r="DH481" s="254" t="str">
        <f t="shared" si="421"/>
        <v>Control</v>
      </c>
      <c r="DI481" s="254">
        <f t="shared" si="422"/>
        <v>117</v>
      </c>
      <c r="DJ481" s="254">
        <f t="shared" si="423"/>
        <v>27</v>
      </c>
      <c r="DK481" s="121">
        <f t="shared" si="424"/>
        <v>0</v>
      </c>
      <c r="DL481" s="121">
        <f t="shared" si="425"/>
        <v>38.001301570800273</v>
      </c>
      <c r="DM481" s="121">
        <f t="shared" si="426"/>
        <v>127.78296097701492</v>
      </c>
      <c r="DN481" s="121">
        <f t="shared" si="427"/>
        <v>0</v>
      </c>
      <c r="DO481" s="121">
        <f t="shared" si="428"/>
        <v>0</v>
      </c>
      <c r="DP481" s="121">
        <f t="shared" si="429"/>
        <v>0</v>
      </c>
      <c r="DQ481" s="121">
        <f t="shared" si="430"/>
        <v>0</v>
      </c>
      <c r="DR481" s="121">
        <f t="shared" si="431"/>
        <v>0</v>
      </c>
      <c r="DS481" s="121">
        <f t="shared" si="432"/>
        <v>0</v>
      </c>
      <c r="DT481" s="121">
        <f t="shared" si="433"/>
        <v>0</v>
      </c>
      <c r="DU481" s="121">
        <f t="shared" si="434"/>
        <v>0</v>
      </c>
      <c r="DV481" s="122">
        <f t="shared" si="435"/>
        <v>10</v>
      </c>
      <c r="DW481" s="157"/>
      <c r="DX481" s="157">
        <f t="shared" si="392"/>
        <v>590</v>
      </c>
      <c r="DY481" s="157">
        <f t="shared" si="400"/>
        <v>279</v>
      </c>
      <c r="DZ481" s="238" t="e">
        <f>#REF!</f>
        <v>#REF!</v>
      </c>
      <c r="EN481" s="50">
        <f t="shared" si="436"/>
        <v>0</v>
      </c>
      <c r="EO481" s="50">
        <f t="shared" si="437"/>
        <v>0</v>
      </c>
      <c r="EP481" s="55">
        <f t="shared" si="438"/>
        <v>0</v>
      </c>
      <c r="EQ481" s="50">
        <f>4.656*AR481*(((BL481/2.54)^2)+((BM481/2.54)^2)+((BN481/2.54)^2)+((BO481)/2.54^2)+((BP481/2.54)^2)+((BQ481/2.54)^2)+((BR481/2.54)^2)+((BS481/2.54)^2)+((BT481/2.54)^2)+((BU481/2.54)^2)+((BV481/2.54)^2)+((BW481/2.54)^2)+((BX481/2.54)^2)+((BY481/2.54)^2)+((BZ481/2.54)^2))/(BI481*3.28)</f>
        <v>0</v>
      </c>
      <c r="ER481" s="50">
        <f>3.492*AR481*((CA481/2.54)^2 + (CB481/2.54)^2 + (CC481/2.54)^2 + (CD481/2.54)^2 + (CE481/2.54)^2 + (CF481/2.54)^2 + (CG481/2.54)^2 +(CH481/2.54)^2 +(CI481/2.54)^2 + (CJ481/2.54)^2 +(CK481/2.54)^2 + (CL481/2.54)^2 +(CM481/2.54)^2 + (CN481/2.54)^2 + (CO481/2.54)^2)/(BI481*3.28)</f>
        <v>0</v>
      </c>
      <c r="ES481" s="50">
        <f t="shared" si="394"/>
        <v>0</v>
      </c>
      <c r="ET481" s="50">
        <f t="shared" si="395"/>
        <v>0</v>
      </c>
      <c r="EU481" s="50">
        <f t="shared" si="396"/>
        <v>0</v>
      </c>
      <c r="EV481" s="56">
        <f t="shared" si="439"/>
        <v>0</v>
      </c>
      <c r="EW481" s="56">
        <f t="shared" si="440"/>
        <v>0</v>
      </c>
      <c r="EX481" s="56">
        <f t="shared" si="348"/>
        <v>0</v>
      </c>
      <c r="EY481" s="56">
        <f t="shared" si="349"/>
        <v>17.100585706860123</v>
      </c>
      <c r="EZ481" s="56">
        <f t="shared" si="441"/>
        <v>0</v>
      </c>
      <c r="FA481" s="56"/>
      <c r="FB481" s="56"/>
      <c r="FC481" s="56"/>
      <c r="FD481" s="54"/>
    </row>
    <row r="482" spans="1:160" ht="18" customHeight="1">
      <c r="A482" s="66"/>
      <c r="B482">
        <v>590</v>
      </c>
      <c r="C482" s="57" t="s">
        <v>278</v>
      </c>
      <c r="D482">
        <v>117</v>
      </c>
      <c r="E482" s="171">
        <v>2009</v>
      </c>
      <c r="F482">
        <v>279</v>
      </c>
      <c r="G482" s="144"/>
      <c r="H482" s="144">
        <v>2.5381771800000008</v>
      </c>
      <c r="I482" s="144"/>
      <c r="J482" s="144"/>
      <c r="K482" s="144">
        <v>21.86431863</v>
      </c>
      <c r="L482" s="144"/>
      <c r="M482" s="144"/>
      <c r="N482" s="83"/>
      <c r="O482" s="83"/>
      <c r="P482" s="83"/>
      <c r="Q482" s="230">
        <f t="shared" si="399"/>
        <v>24.402495810000001</v>
      </c>
      <c r="R482" s="52">
        <f t="shared" si="401"/>
        <v>0.38001301570800272</v>
      </c>
      <c r="S482" s="52">
        <f t="shared" si="402"/>
        <v>1.4303955532882844</v>
      </c>
      <c r="T482" s="52">
        <f t="shared" si="403"/>
        <v>1.2778296097701491</v>
      </c>
      <c r="U482" s="52">
        <f t="shared" si="404"/>
        <v>0.21543817780087962</v>
      </c>
      <c r="V482" s="52">
        <f t="shared" si="405"/>
        <v>1.5256757048163589</v>
      </c>
      <c r="W482" s="52">
        <f t="shared" si="406"/>
        <v>19.508738612462441</v>
      </c>
      <c r="X482" s="52">
        <f t="shared" si="407"/>
        <v>98.948601937872837</v>
      </c>
      <c r="Y482" s="52">
        <f t="shared" si="408"/>
        <v>1.02</v>
      </c>
      <c r="Z482" s="52">
        <f t="shared" si="409"/>
        <v>1.0289598698429199</v>
      </c>
      <c r="AA482" s="52">
        <f t="shared" si="410"/>
        <v>1.02104013015708</v>
      </c>
      <c r="AB482" s="52">
        <f t="shared" si="411"/>
        <v>1.0152006507854001</v>
      </c>
      <c r="AC482" s="52">
        <f t="shared" si="412"/>
        <v>0.55416052062832011</v>
      </c>
      <c r="AD482" s="52">
        <f t="shared" si="413"/>
        <v>0.55791973968583997</v>
      </c>
      <c r="AE482" s="52">
        <f t="shared" si="414"/>
        <v>0.48728091109956012</v>
      </c>
      <c r="AF482" s="52">
        <f t="shared" si="415"/>
        <v>0.40104013015708001</v>
      </c>
      <c r="AG482" s="52">
        <f t="shared" si="416"/>
        <v>0.35999999999999993</v>
      </c>
      <c r="AH482" s="52">
        <f t="shared" si="417"/>
        <v>0.38052006507853997</v>
      </c>
      <c r="AI482" s="64" t="s">
        <v>152</v>
      </c>
      <c r="AL482" s="45">
        <f t="shared" si="418"/>
        <v>279</v>
      </c>
      <c r="AM482" s="65"/>
      <c r="AN482" s="145" t="e">
        <f>#REF!</f>
        <v>#REF!</v>
      </c>
      <c r="AO482" s="149"/>
      <c r="AP482" s="183"/>
      <c r="AQ482" s="149"/>
      <c r="AR482" s="147">
        <f t="shared" si="419"/>
        <v>1</v>
      </c>
      <c r="AS482">
        <v>0</v>
      </c>
      <c r="AT482">
        <v>2</v>
      </c>
      <c r="AU482">
        <v>2</v>
      </c>
      <c r="AV482">
        <v>0</v>
      </c>
      <c r="AW482">
        <v>5</v>
      </c>
      <c r="AX482">
        <v>5</v>
      </c>
      <c r="AY482" s="229"/>
      <c r="AZ482" s="229"/>
      <c r="BA482" s="229"/>
      <c r="BC482">
        <v>0</v>
      </c>
      <c r="BD482">
        <v>2</v>
      </c>
      <c r="BE482">
        <v>0</v>
      </c>
      <c r="BF482" s="57">
        <v>2</v>
      </c>
      <c r="BG482" s="57">
        <v>2</v>
      </c>
      <c r="BH482" s="57">
        <v>3</v>
      </c>
      <c r="BI482" s="57">
        <v>11.3</v>
      </c>
      <c r="BJ482" s="189">
        <f t="shared" si="442"/>
        <v>117</v>
      </c>
      <c r="BK482" s="173">
        <f t="shared" si="443"/>
        <v>279</v>
      </c>
      <c r="BL482" s="173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104"/>
      <c r="CB482" s="103"/>
      <c r="CC482" s="103"/>
      <c r="CD482" s="103"/>
      <c r="CE482" s="103"/>
      <c r="CF482" s="103"/>
      <c r="CG482" s="103"/>
      <c r="CH482" s="103"/>
      <c r="CI482" s="103"/>
      <c r="CJ482" s="103"/>
      <c r="CK482" s="103"/>
      <c r="CL482" s="103"/>
      <c r="CP482" s="93"/>
      <c r="CQ482" s="93"/>
      <c r="CV482" s="93"/>
      <c r="DA482" s="93"/>
      <c r="DF482" s="131"/>
      <c r="DG482" s="254">
        <f t="shared" si="420"/>
        <v>590</v>
      </c>
      <c r="DH482" s="254" t="str">
        <f t="shared" si="421"/>
        <v>Control</v>
      </c>
      <c r="DI482" s="254">
        <f t="shared" si="422"/>
        <v>117</v>
      </c>
      <c r="DJ482" s="254">
        <f t="shared" si="423"/>
        <v>279</v>
      </c>
      <c r="DK482" s="121">
        <f t="shared" si="424"/>
        <v>0</v>
      </c>
      <c r="DL482" s="121">
        <f t="shared" si="425"/>
        <v>13.300455549780095</v>
      </c>
      <c r="DM482" s="121">
        <f t="shared" si="426"/>
        <v>44.72403634195522</v>
      </c>
      <c r="DN482" s="121">
        <f t="shared" si="427"/>
        <v>0</v>
      </c>
      <c r="DO482" s="121">
        <f t="shared" si="428"/>
        <v>1.08080552198011</v>
      </c>
      <c r="DP482" s="121">
        <f t="shared" si="429"/>
        <v>0</v>
      </c>
      <c r="DQ482" s="121">
        <f t="shared" si="430"/>
        <v>0</v>
      </c>
      <c r="DR482" s="121">
        <f t="shared" si="431"/>
        <v>0</v>
      </c>
      <c r="DS482" s="121">
        <f t="shared" si="432"/>
        <v>0</v>
      </c>
      <c r="DT482" s="121">
        <f t="shared" si="433"/>
        <v>0</v>
      </c>
      <c r="DU482" s="121">
        <f t="shared" si="434"/>
        <v>0</v>
      </c>
      <c r="DV482" s="122">
        <f t="shared" si="435"/>
        <v>3.5</v>
      </c>
      <c r="DW482" s="157"/>
      <c r="DX482" s="157">
        <f t="shared" si="392"/>
        <v>590</v>
      </c>
      <c r="DY482" s="157">
        <f t="shared" si="400"/>
        <v>23</v>
      </c>
      <c r="DZ482" s="238" t="e">
        <f>#REF!</f>
        <v>#REF!</v>
      </c>
      <c r="EN482" s="50">
        <f t="shared" si="436"/>
        <v>0</v>
      </c>
      <c r="EO482" s="50">
        <f t="shared" si="437"/>
        <v>0.55640243902439024</v>
      </c>
      <c r="EP482" s="55">
        <f t="shared" si="438"/>
        <v>0</v>
      </c>
      <c r="EQ482" s="50">
        <f>4.656*AR482*(((BL482/2.54)^2)+((BM482/2.54)^2)+((BN482/2.54)^2)+((BO482)/2.54^2)+((BP482/2.54)^2)+((BQ482/2.54)^2)+((BR482/2.54)^2)+((BS482/2.54)^2)+((BT482/2.54)^2)+((BU482/2.54)^2)+((BV482/2.54)^2)+((BW482/2.54)^2)+((BX482/2.54)^2)+((BY482/2.54)^2)+((BZ482/2.54)^2))/(BI482*3.28)</f>
        <v>0</v>
      </c>
      <c r="ER482" s="50">
        <f>3.492*AR482*((CA482/2.54)^2 + (CB482/2.54)^2 + (CC482/2.54)^2 + (CD482/2.54)^2 + (CE482/2.54)^2 + (CF482/2.54)^2 + (CG482/2.54)^2 +(CH482/2.54)^2 +(CI482/2.54)^2 + (CJ482/2.54)^2 +(CK482/2.54)^2 + (CL482/2.54)^2 +(CM482/2.54)^2 + (CN482/2.54)^2 + (CO482/2.54)^2)/(BI482*3.28)</f>
        <v>0</v>
      </c>
      <c r="ES482" s="50">
        <f t="shared" si="394"/>
        <v>0</v>
      </c>
      <c r="ET482" s="50">
        <f t="shared" si="395"/>
        <v>0</v>
      </c>
      <c r="EU482" s="50">
        <f t="shared" si="396"/>
        <v>0</v>
      </c>
      <c r="EV482" s="56">
        <f t="shared" si="439"/>
        <v>0.55640243902439024</v>
      </c>
      <c r="EW482" s="56">
        <f t="shared" si="440"/>
        <v>0</v>
      </c>
      <c r="EX482" s="56">
        <f t="shared" ref="EX482:EX545" si="444">DK482*0.45</f>
        <v>0</v>
      </c>
      <c r="EY482" s="56">
        <f t="shared" ref="EY482:EY545" si="445">DL482*0.45</f>
        <v>5.9852049974010431</v>
      </c>
      <c r="EZ482" s="56">
        <f t="shared" si="441"/>
        <v>0.55640243902439024</v>
      </c>
      <c r="FA482" s="56"/>
      <c r="FB482" s="56"/>
      <c r="FC482" s="56"/>
      <c r="FD482" s="54"/>
    </row>
    <row r="483" spans="1:160" ht="18" customHeight="1">
      <c r="A483" s="66"/>
      <c r="B483">
        <v>590</v>
      </c>
      <c r="C483" s="57" t="s">
        <v>278</v>
      </c>
      <c r="D483">
        <v>118</v>
      </c>
      <c r="E483" s="171">
        <v>2009</v>
      </c>
      <c r="F483">
        <v>23</v>
      </c>
      <c r="G483" s="144">
        <v>18.429842970000003</v>
      </c>
      <c r="H483" s="144">
        <v>7.5860804250000005</v>
      </c>
      <c r="I483" s="144"/>
      <c r="J483" s="144"/>
      <c r="K483" s="144">
        <v>30.828402990000004</v>
      </c>
      <c r="L483" s="144">
        <v>10.292195760000004</v>
      </c>
      <c r="M483" s="144"/>
      <c r="N483" s="83"/>
      <c r="O483" s="83"/>
      <c r="P483" s="83"/>
      <c r="Q483" s="230">
        <f t="shared" si="399"/>
        <v>67.136522145000001</v>
      </c>
      <c r="R483" s="52">
        <f t="shared" si="401"/>
        <v>0.69160970242689368</v>
      </c>
      <c r="S483" s="52">
        <f t="shared" si="402"/>
        <v>1.4519669834731654</v>
      </c>
      <c r="T483" s="52">
        <f t="shared" si="403"/>
        <v>1.3842654102813301</v>
      </c>
      <c r="U483" s="52">
        <f t="shared" si="404"/>
        <v>0.14694236153376189</v>
      </c>
      <c r="V483" s="52">
        <f t="shared" si="405"/>
        <v>1.4277011295243052</v>
      </c>
      <c r="W483" s="52">
        <f t="shared" si="406"/>
        <v>16.477430170620437</v>
      </c>
      <c r="X483" s="52">
        <f t="shared" si="407"/>
        <v>111.37391117933969</v>
      </c>
      <c r="Y483" s="52">
        <f t="shared" si="408"/>
        <v>1.0242781540974029</v>
      </c>
      <c r="Z483" s="52">
        <f t="shared" si="409"/>
        <v>1.0245918975253767</v>
      </c>
      <c r="AA483" s="52">
        <f t="shared" si="410"/>
        <v>1.0226629732392734</v>
      </c>
      <c r="AB483" s="52">
        <f t="shared" si="411"/>
        <v>1.0202488164722614</v>
      </c>
      <c r="AC483" s="52">
        <f t="shared" si="412"/>
        <v>0.55669465934844353</v>
      </c>
      <c r="AD483" s="52">
        <f t="shared" si="413"/>
        <v>0.55991496908511795</v>
      </c>
      <c r="AE483" s="52">
        <f t="shared" si="414"/>
        <v>0.52947907524127535</v>
      </c>
      <c r="AF483" s="52">
        <f t="shared" si="415"/>
        <v>0.37150379018415569</v>
      </c>
      <c r="AG483" s="52">
        <f t="shared" si="416"/>
        <v>0.3600000000000001</v>
      </c>
      <c r="AH483" s="52">
        <f t="shared" si="417"/>
        <v>0.36575189509207789</v>
      </c>
      <c r="AI483" s="64" t="s">
        <v>152</v>
      </c>
      <c r="AL483" s="45">
        <f t="shared" si="418"/>
        <v>23</v>
      </c>
      <c r="AM483" s="65"/>
      <c r="AN483" s="145" t="e">
        <f>#REF!</f>
        <v>#REF!</v>
      </c>
      <c r="AO483" s="149"/>
      <c r="AP483" s="183"/>
      <c r="AQ483" s="149"/>
      <c r="AR483" s="147">
        <f t="shared" si="419"/>
        <v>1</v>
      </c>
      <c r="AS483">
        <v>1</v>
      </c>
      <c r="AT483">
        <v>4</v>
      </c>
      <c r="AU483">
        <v>4</v>
      </c>
      <c r="AV483">
        <v>3</v>
      </c>
      <c r="AW483">
        <v>3</v>
      </c>
      <c r="AX483">
        <v>3</v>
      </c>
      <c r="AY483" s="229"/>
      <c r="AZ483" s="229"/>
      <c r="BA483" s="229"/>
      <c r="BC483">
        <v>1</v>
      </c>
      <c r="BD483">
        <v>2</v>
      </c>
      <c r="BE483">
        <v>0</v>
      </c>
      <c r="BF483" s="57">
        <v>2</v>
      </c>
      <c r="BG483" s="57">
        <v>2</v>
      </c>
      <c r="BH483" s="57">
        <v>3</v>
      </c>
      <c r="BI483" s="57">
        <v>11.3</v>
      </c>
      <c r="BJ483" s="189">
        <f t="shared" si="442"/>
        <v>118</v>
      </c>
      <c r="BK483" s="173">
        <f t="shared" si="443"/>
        <v>23</v>
      </c>
      <c r="BL483" s="173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104"/>
      <c r="CB483" s="103"/>
      <c r="CC483" s="103"/>
      <c r="CD483" s="103"/>
      <c r="CE483" s="103"/>
      <c r="CF483" s="103"/>
      <c r="CG483" s="103"/>
      <c r="CH483" s="103"/>
      <c r="CI483" s="103"/>
      <c r="CJ483" s="103"/>
      <c r="CK483" s="103"/>
      <c r="CL483" s="103"/>
      <c r="CP483" s="93"/>
      <c r="CQ483" s="93"/>
      <c r="CV483" s="93"/>
      <c r="DA483" s="93"/>
      <c r="DF483" s="131"/>
      <c r="DG483" s="254">
        <f t="shared" si="420"/>
        <v>590</v>
      </c>
      <c r="DH483" s="254" t="str">
        <f t="shared" si="421"/>
        <v>Control</v>
      </c>
      <c r="DI483" s="254">
        <f t="shared" si="422"/>
        <v>118</v>
      </c>
      <c r="DJ483" s="254">
        <f t="shared" si="423"/>
        <v>23</v>
      </c>
      <c r="DK483" s="121">
        <f t="shared" si="424"/>
        <v>29.03933966946331</v>
      </c>
      <c r="DL483" s="121">
        <f t="shared" si="425"/>
        <v>24.206339584941283</v>
      </c>
      <c r="DM483" s="121">
        <f t="shared" si="426"/>
        <v>76.134597565473157</v>
      </c>
      <c r="DN483" s="121">
        <f t="shared" si="427"/>
        <v>5.1697214594330639E-2</v>
      </c>
      <c r="DO483" s="121">
        <f t="shared" si="428"/>
        <v>1.0107074298831911</v>
      </c>
      <c r="DP483" s="121">
        <f t="shared" si="429"/>
        <v>0</v>
      </c>
      <c r="DQ483" s="121">
        <f t="shared" si="430"/>
        <v>0</v>
      </c>
      <c r="DR483" s="121">
        <f t="shared" si="431"/>
        <v>0</v>
      </c>
      <c r="DS483" s="121">
        <f t="shared" si="432"/>
        <v>0</v>
      </c>
      <c r="DT483" s="121">
        <f t="shared" si="433"/>
        <v>0</v>
      </c>
      <c r="DU483" s="121">
        <f t="shared" si="434"/>
        <v>0</v>
      </c>
      <c r="DV483" s="122">
        <f t="shared" si="435"/>
        <v>3.5</v>
      </c>
      <c r="DW483" s="157"/>
      <c r="DX483" s="157">
        <f t="shared" si="392"/>
        <v>590</v>
      </c>
      <c r="DY483" s="157">
        <f t="shared" si="400"/>
        <v>71</v>
      </c>
      <c r="DZ483" s="238" t="e">
        <f>#REF!</f>
        <v>#REF!</v>
      </c>
      <c r="EN483" s="50">
        <f t="shared" si="436"/>
        <v>1.4532012195121952E-2</v>
      </c>
      <c r="EO483" s="50">
        <f t="shared" si="437"/>
        <v>0.55640243902439024</v>
      </c>
      <c r="EP483" s="55">
        <f t="shared" si="438"/>
        <v>0</v>
      </c>
      <c r="EQ483" s="50">
        <f>4.656*AR483*(((BL483/2.54)^2)+((BM483/2.54)^2)+((BN483/2.54)^2)+((BO483)/2.54^2)+((BP483/2.54)^2)+((BQ483/2.54)^2)+((BR483/2.54)^2)+((BS483/2.54)^2)+((BT483/2.54)^2)+((BU483/2.54)^2)+((BV483/2.54)^2)+((BW483/2.54)^2)+((BX483/2.54)^2)+((BY483/2.54)^2)+((BZ483/2.54)^2))/(BI483*3.28)</f>
        <v>0</v>
      </c>
      <c r="ER483" s="50">
        <f>3.492*AR483*((CA483/2.54)^2 + (CB483/2.54)^2 + (CC483/2.54)^2 + (CD483/2.54)^2 + (CE483/2.54)^2 + (CF483/2.54)^2 + (CG483/2.54)^2 +(CH483/2.54)^2 +(CI483/2.54)^2 + (CJ483/2.54)^2 +(CK483/2.54)^2 + (CL483/2.54)^2 +(CM483/2.54)^2 + (CN483/2.54)^2 + (CO483/2.54)^2)/(BI483*3.28)</f>
        <v>0</v>
      </c>
      <c r="ES483" s="50">
        <f t="shared" si="394"/>
        <v>0</v>
      </c>
      <c r="ET483" s="50">
        <f t="shared" si="395"/>
        <v>0</v>
      </c>
      <c r="EU483" s="50">
        <f t="shared" si="396"/>
        <v>0</v>
      </c>
      <c r="EV483" s="56">
        <f t="shared" si="439"/>
        <v>0.57093445121951214</v>
      </c>
      <c r="EW483" s="56">
        <f t="shared" si="440"/>
        <v>0</v>
      </c>
      <c r="EX483" s="56">
        <f t="shared" si="444"/>
        <v>13.06770285125849</v>
      </c>
      <c r="EY483" s="56">
        <f t="shared" si="445"/>
        <v>10.892852813223577</v>
      </c>
      <c r="EZ483" s="56">
        <f t="shared" si="441"/>
        <v>0.57093445121951214</v>
      </c>
      <c r="FA483" s="56"/>
      <c r="FB483" s="56"/>
      <c r="FC483" s="56"/>
      <c r="FD483" s="54"/>
    </row>
    <row r="484" spans="1:160" ht="16.899999999999999" customHeight="1">
      <c r="A484" s="66"/>
      <c r="B484">
        <v>590</v>
      </c>
      <c r="C484" s="57" t="s">
        <v>278</v>
      </c>
      <c r="D484">
        <v>118</v>
      </c>
      <c r="E484" s="171">
        <v>2009</v>
      </c>
      <c r="F484">
        <v>71</v>
      </c>
      <c r="G484" s="144">
        <v>18.429842970000003</v>
      </c>
      <c r="H484" s="144">
        <v>7.5860804250000005</v>
      </c>
      <c r="I484" s="144"/>
      <c r="J484" s="144"/>
      <c r="K484" s="144">
        <v>30.828402990000004</v>
      </c>
      <c r="L484" s="144">
        <v>10.292195760000004</v>
      </c>
      <c r="M484" s="144"/>
      <c r="N484" s="83"/>
      <c r="O484" s="83"/>
      <c r="P484" s="83"/>
      <c r="Q484" s="230">
        <f t="shared" si="399"/>
        <v>67.136522145000001</v>
      </c>
      <c r="R484" s="52">
        <f t="shared" si="401"/>
        <v>0.69160970242689368</v>
      </c>
      <c r="S484" s="52">
        <f t="shared" si="402"/>
        <v>1.4519669834731654</v>
      </c>
      <c r="T484" s="52">
        <f t="shared" si="403"/>
        <v>1.3842654102813301</v>
      </c>
      <c r="U484" s="52">
        <f t="shared" si="404"/>
        <v>0.14694236153376189</v>
      </c>
      <c r="V484" s="52">
        <f t="shared" si="405"/>
        <v>1.4277011295243052</v>
      </c>
      <c r="W484" s="52">
        <f t="shared" si="406"/>
        <v>16.477430170620437</v>
      </c>
      <c r="X484" s="52">
        <f t="shared" si="407"/>
        <v>111.37391117933969</v>
      </c>
      <c r="Y484" s="52">
        <f t="shared" si="408"/>
        <v>1.0242781540974029</v>
      </c>
      <c r="Z484" s="52">
        <f t="shared" si="409"/>
        <v>1.0245918975253767</v>
      </c>
      <c r="AA484" s="52">
        <f t="shared" si="410"/>
        <v>1.0226629732392734</v>
      </c>
      <c r="AB484" s="52">
        <f t="shared" si="411"/>
        <v>1.0202488164722614</v>
      </c>
      <c r="AC484" s="52">
        <f t="shared" si="412"/>
        <v>0.55669465934844353</v>
      </c>
      <c r="AD484" s="52">
        <f t="shared" si="413"/>
        <v>0.55991496908511795</v>
      </c>
      <c r="AE484" s="52">
        <f t="shared" si="414"/>
        <v>0.52947907524127535</v>
      </c>
      <c r="AF484" s="52">
        <f t="shared" si="415"/>
        <v>0.37150379018415569</v>
      </c>
      <c r="AG484" s="52">
        <f t="shared" si="416"/>
        <v>0.3600000000000001</v>
      </c>
      <c r="AH484" s="52">
        <f t="shared" si="417"/>
        <v>0.36575189509207789</v>
      </c>
      <c r="AI484" s="64" t="s">
        <v>152</v>
      </c>
      <c r="AL484" s="45">
        <f t="shared" si="418"/>
        <v>71</v>
      </c>
      <c r="AM484" s="65"/>
      <c r="AN484" s="145">
        <f t="shared" ref="AN484" si="446">F485</f>
        <v>0</v>
      </c>
      <c r="AO484" s="149"/>
      <c r="AP484" s="183"/>
      <c r="AQ484" s="149"/>
      <c r="AR484" s="147">
        <f t="shared" si="419"/>
        <v>1</v>
      </c>
      <c r="AS484">
        <v>1</v>
      </c>
      <c r="AT484">
        <v>3</v>
      </c>
      <c r="AU484">
        <v>3</v>
      </c>
      <c r="AV484">
        <v>2</v>
      </c>
      <c r="AW484">
        <v>4</v>
      </c>
      <c r="AX484">
        <v>4</v>
      </c>
      <c r="AY484" s="229"/>
      <c r="AZ484" s="229"/>
      <c r="BA484" s="229"/>
      <c r="BC484">
        <v>2</v>
      </c>
      <c r="BD484">
        <v>0</v>
      </c>
      <c r="BE484">
        <v>0</v>
      </c>
      <c r="BF484" s="57">
        <v>2</v>
      </c>
      <c r="BG484" s="57">
        <v>2</v>
      </c>
      <c r="BH484" s="57">
        <v>3</v>
      </c>
      <c r="BI484" s="57">
        <v>11.3</v>
      </c>
      <c r="BJ484" s="189">
        <f t="shared" si="442"/>
        <v>118</v>
      </c>
      <c r="BK484" s="173">
        <f t="shared" si="443"/>
        <v>71</v>
      </c>
      <c r="BL484" s="173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104"/>
      <c r="CB484" s="103"/>
      <c r="CC484" s="103"/>
      <c r="CD484" s="103"/>
      <c r="CE484" s="103"/>
      <c r="CF484" s="103"/>
      <c r="CG484" s="103"/>
      <c r="CH484" s="103"/>
      <c r="CI484" s="103"/>
      <c r="CJ484" s="103"/>
      <c r="CK484" s="103"/>
      <c r="CL484" s="103"/>
      <c r="CP484" s="93"/>
      <c r="CQ484" s="93"/>
      <c r="CV484" s="93"/>
      <c r="DA484" s="93"/>
      <c r="DF484" s="131"/>
      <c r="DG484" s="254">
        <f t="shared" si="420"/>
        <v>590</v>
      </c>
      <c r="DH484" s="254" t="str">
        <f t="shared" si="421"/>
        <v>Control</v>
      </c>
      <c r="DI484" s="254">
        <f t="shared" si="422"/>
        <v>118</v>
      </c>
      <c r="DJ484" s="254">
        <f t="shared" si="423"/>
        <v>71</v>
      </c>
      <c r="DK484" s="121">
        <f t="shared" si="424"/>
        <v>21.77950475209748</v>
      </c>
      <c r="DL484" s="121">
        <f t="shared" si="425"/>
        <v>24.206339584941283</v>
      </c>
      <c r="DM484" s="121">
        <f t="shared" si="426"/>
        <v>69.213270514066508</v>
      </c>
      <c r="DN484" s="121">
        <f t="shared" si="427"/>
        <v>0.10339442918866128</v>
      </c>
      <c r="DO484" s="121">
        <f t="shared" si="428"/>
        <v>0</v>
      </c>
      <c r="DP484" s="121">
        <f t="shared" si="429"/>
        <v>0</v>
      </c>
      <c r="DQ484" s="121">
        <f t="shared" si="430"/>
        <v>0</v>
      </c>
      <c r="DR484" s="121">
        <f t="shared" si="431"/>
        <v>0</v>
      </c>
      <c r="DS484" s="121">
        <f t="shared" si="432"/>
        <v>0</v>
      </c>
      <c r="DT484" s="121">
        <f t="shared" si="433"/>
        <v>0</v>
      </c>
      <c r="DU484" s="121">
        <f t="shared" si="434"/>
        <v>0</v>
      </c>
      <c r="DV484" s="122">
        <f t="shared" si="435"/>
        <v>3.5</v>
      </c>
      <c r="DW484" s="157"/>
      <c r="DX484" s="157">
        <f t="shared" ref="DX484" si="447">B485</f>
        <v>0</v>
      </c>
      <c r="DY484" s="157">
        <f t="shared" ref="DY484" si="448">D485</f>
        <v>0</v>
      </c>
      <c r="DZ484" s="238">
        <f t="shared" ref="DZ484" si="449">F485</f>
        <v>0</v>
      </c>
      <c r="EN484" s="50"/>
      <c r="EO484" s="50"/>
      <c r="EP484" s="55"/>
      <c r="EQ484" s="50"/>
      <c r="ER484" s="50"/>
      <c r="ES484" s="50">
        <f t="shared" ref="ES484:ES515" si="450">4.074*AR484*((CQ484/2.54)^2 + (CR484/2.54)^2 + (CS484/2.54)^2 + (CT484/2.54)^2 + (CU484/2.54)^2)/(BI484*3.28)</f>
        <v>0</v>
      </c>
      <c r="ET484" s="50">
        <f t="shared" ref="ET484:ET515" si="451">4.074*AR484*((CV484/2.54)^2 + (CW484/2.54)^2 + (CX484/2.54)^2 + (CY484/2.54)^2 + (CZ484/2.54)^2)/(BI484*3.28)</f>
        <v>0</v>
      </c>
      <c r="EU484" s="50">
        <f t="shared" ref="EU484:EU515" si="452">4.074*AR484*((DA484/2.54)^2 + (DB484/2.54)^2 + (DC484/2.54)^2 + (DD484/2.54)^2 + (DE484/2.54)^2)/(BI484*3.28)</f>
        <v>0</v>
      </c>
      <c r="EV484" s="56"/>
      <c r="EW484" s="56"/>
      <c r="EX484" s="56">
        <f t="shared" si="444"/>
        <v>9.8007771384438662</v>
      </c>
      <c r="EY484" s="56">
        <f t="shared" si="445"/>
        <v>10.892852813223577</v>
      </c>
      <c r="EZ484" s="56"/>
      <c r="FA484" s="56"/>
      <c r="FB484" s="56"/>
      <c r="FC484" s="56"/>
      <c r="FD484" s="54"/>
    </row>
    <row r="485" spans="1:160" ht="16.899999999999999" customHeight="1">
      <c r="A485" s="66"/>
      <c r="B485" s="228"/>
      <c r="C485" s="228"/>
      <c r="D485" s="228"/>
      <c r="F485" s="229"/>
      <c r="G485" s="144"/>
      <c r="H485" s="144"/>
      <c r="I485" s="144"/>
      <c r="J485" s="83"/>
      <c r="K485" s="83"/>
      <c r="L485" s="83"/>
      <c r="M485" s="83"/>
      <c r="N485" s="83"/>
      <c r="O485" s="83"/>
      <c r="P485" s="83"/>
      <c r="Q485" s="230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64"/>
      <c r="AL485" s="45"/>
      <c r="AM485" s="65"/>
      <c r="AN485" s="145"/>
      <c r="AO485" s="149"/>
      <c r="AP485" s="183"/>
      <c r="AQ485" s="149"/>
      <c r="AR485" s="147"/>
      <c r="AS485" s="229"/>
      <c r="AT485" s="229"/>
      <c r="AU485" s="229"/>
      <c r="AV485" s="229"/>
      <c r="AW485" s="229"/>
      <c r="AX485" s="229"/>
      <c r="AY485" s="229"/>
      <c r="AZ485" s="229"/>
      <c r="BA485" s="229"/>
      <c r="BC485" s="229"/>
      <c r="BD485" s="229"/>
      <c r="BE485" s="229"/>
      <c r="BF485" s="57"/>
      <c r="BG485" s="57"/>
      <c r="BH485" s="57"/>
      <c r="BI485" s="57"/>
      <c r="BJ485" s="189"/>
      <c r="BK485" s="173"/>
      <c r="BL485" s="173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104"/>
      <c r="CB485" s="103"/>
      <c r="CC485" s="103"/>
      <c r="CD485" s="103"/>
      <c r="CE485" s="103"/>
      <c r="CF485" s="103"/>
      <c r="CG485" s="103"/>
      <c r="CH485" s="103"/>
      <c r="CI485" s="103"/>
      <c r="CJ485" s="103"/>
      <c r="CK485" s="103"/>
      <c r="CL485" s="103"/>
      <c r="CP485" s="93"/>
      <c r="CQ485" s="93"/>
      <c r="CV485" s="93"/>
      <c r="DA485" s="93"/>
      <c r="DF485" s="131"/>
      <c r="DG485" s="45"/>
      <c r="DH485" s="45"/>
      <c r="DI485" s="45"/>
      <c r="DJ485" s="45"/>
      <c r="DK485" s="121"/>
      <c r="DL485" s="121"/>
      <c r="DM485" s="121"/>
      <c r="DN485" s="121"/>
      <c r="DO485" s="121"/>
      <c r="DP485" s="121"/>
      <c r="DQ485" s="121"/>
      <c r="DR485" s="121"/>
      <c r="DS485" s="121"/>
      <c r="DT485" s="121"/>
      <c r="DU485" s="121"/>
      <c r="DV485" s="122"/>
      <c r="DW485" s="157"/>
      <c r="DX485" s="157"/>
      <c r="DY485" s="157"/>
      <c r="DZ485" s="238"/>
      <c r="EN485" s="50" t="e">
        <f t="shared" si="436"/>
        <v>#DIV/0!</v>
      </c>
      <c r="EO485" s="50" t="e">
        <f t="shared" si="437"/>
        <v>#DIV/0!</v>
      </c>
      <c r="EP485" s="55" t="e">
        <f t="shared" si="438"/>
        <v>#DIV/0!</v>
      </c>
      <c r="EQ485" s="50" t="e">
        <f>4.656*AR485*(((BL485/2.54)^2)+((BM485/2.54)^2)+((BN485/2.54)^2)+((BO485)/2.54^2)+((BP485/2.54)^2)+((BQ485/2.54)^2)+((BR485/2.54)^2)+((BS485/2.54)^2)+((BT485/2.54)^2)+((BU485/2.54)^2)+((BV485/2.54)^2)+((BW485/2.54)^2)+((BX485/2.54)^2)+((BY485/2.54)^2)+((BZ485/2.54)^2))/(BI485*3.28)</f>
        <v>#DIV/0!</v>
      </c>
      <c r="ER485" s="50" t="e">
        <f>3.492*AR485*((CA485/2.54)^2 + (CB485/2.54)^2 + (CC485/2.54)^2 + (CD485/2.54)^2 + (CE485/2.54)^2 + (CF485/2.54)^2 + (CG485/2.54)^2 +(CH485/2.54)^2 +(CI485/2.54)^2 + (CJ485/2.54)^2 +(CK485/2.54)^2 + (CL485/2.54)^2 +(CM485/2.54)^2 + (CN485/2.54)^2 + (CO485/2.54)^2)/(BI485*3.28)</f>
        <v>#DIV/0!</v>
      </c>
      <c r="ES485" s="50" t="e">
        <f t="shared" si="450"/>
        <v>#DIV/0!</v>
      </c>
      <c r="ET485" s="50" t="e">
        <f t="shared" si="451"/>
        <v>#DIV/0!</v>
      </c>
      <c r="EU485" s="50" t="e">
        <f t="shared" si="452"/>
        <v>#DIV/0!</v>
      </c>
      <c r="EV485" s="56" t="e">
        <f t="shared" si="439"/>
        <v>#DIV/0!</v>
      </c>
      <c r="EW485" s="56" t="e">
        <f t="shared" si="440"/>
        <v>#DIV/0!</v>
      </c>
      <c r="EX485" s="56">
        <f t="shared" si="444"/>
        <v>0</v>
      </c>
      <c r="EY485" s="56">
        <f t="shared" si="445"/>
        <v>0</v>
      </c>
      <c r="EZ485" s="56" t="e">
        <f t="shared" si="441"/>
        <v>#DIV/0!</v>
      </c>
      <c r="FA485" s="56"/>
      <c r="FB485" s="56"/>
      <c r="FC485" s="56"/>
      <c r="FD485" s="54"/>
    </row>
    <row r="486" spans="1:160" ht="16.899999999999999" customHeight="1">
      <c r="A486" s="66"/>
      <c r="B486" s="228"/>
      <c r="C486" s="228"/>
      <c r="D486" s="228"/>
      <c r="F486" s="229"/>
      <c r="G486" s="144"/>
      <c r="H486" s="144"/>
      <c r="I486" s="144"/>
      <c r="J486" s="83"/>
      <c r="K486" s="83"/>
      <c r="L486" s="144"/>
      <c r="M486" s="144"/>
      <c r="N486" s="83"/>
      <c r="O486" s="83"/>
      <c r="P486" s="83"/>
      <c r="Q486" s="230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64"/>
      <c r="AL486" s="45"/>
      <c r="AM486" s="65"/>
      <c r="AN486" s="145"/>
      <c r="AO486" s="149"/>
      <c r="AP486" s="183"/>
      <c r="AQ486" s="149"/>
      <c r="AR486" s="147"/>
      <c r="AS486" s="229"/>
      <c r="AT486" s="229"/>
      <c r="AU486" s="229"/>
      <c r="AV486" s="229"/>
      <c r="AW486" s="229"/>
      <c r="AX486" s="229"/>
      <c r="AY486" s="229"/>
      <c r="AZ486" s="229"/>
      <c r="BA486" s="229"/>
      <c r="BC486" s="229"/>
      <c r="BD486" s="229"/>
      <c r="BE486" s="229"/>
      <c r="BF486" s="57"/>
      <c r="BG486" s="57"/>
      <c r="BH486" s="57"/>
      <c r="BI486" s="57"/>
      <c r="BJ486" s="189"/>
      <c r="BK486" s="173"/>
      <c r="BL486" s="173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104"/>
      <c r="CB486" s="103"/>
      <c r="CC486" s="103"/>
      <c r="CD486" s="103"/>
      <c r="CE486" s="103"/>
      <c r="CF486" s="103"/>
      <c r="CG486" s="103"/>
      <c r="CH486" s="103"/>
      <c r="CI486" s="103"/>
      <c r="CJ486" s="103"/>
      <c r="CK486" s="103"/>
      <c r="CL486" s="103"/>
      <c r="CP486" s="93"/>
      <c r="CQ486" s="93"/>
      <c r="CV486" s="93"/>
      <c r="DA486" s="93"/>
      <c r="DF486" s="131"/>
      <c r="DG486" s="45"/>
      <c r="DH486" s="45"/>
      <c r="DI486" s="45"/>
      <c r="DJ486" s="45"/>
      <c r="DK486" s="121"/>
      <c r="DL486" s="121"/>
      <c r="DM486" s="121"/>
      <c r="DN486" s="121"/>
      <c r="DO486" s="121"/>
      <c r="DP486" s="121"/>
      <c r="DQ486" s="121"/>
      <c r="DR486" s="121"/>
      <c r="DS486" s="121"/>
      <c r="DT486" s="121"/>
      <c r="DU486" s="121"/>
      <c r="DV486" s="122"/>
      <c r="DW486" s="157"/>
      <c r="DX486" s="157"/>
      <c r="DY486" s="157"/>
      <c r="DZ486" s="238"/>
      <c r="EN486" s="50" t="e">
        <f t="shared" si="436"/>
        <v>#DIV/0!</v>
      </c>
      <c r="EO486" s="50" t="e">
        <f t="shared" si="437"/>
        <v>#DIV/0!</v>
      </c>
      <c r="EP486" s="55" t="e">
        <f t="shared" si="438"/>
        <v>#DIV/0!</v>
      </c>
      <c r="EQ486" s="50" t="e">
        <f>4.656*AR486*(((BL486/2.54)^2)+((BM486/2.54)^2)+((BN486/2.54)^2)+((BO486)/2.54^2)+((BP486/2.54)^2)+((BQ486/2.54)^2)+((BR486/2.54)^2)+((BS486/2.54)^2)+((BT486/2.54)^2)+((BU486/2.54)^2)+((BV486/2.54)^2)+((BW486/2.54)^2)+((BX486/2.54)^2)+((BY486/2.54)^2)+((BZ486/2.54)^2))/(BI486*3.28)</f>
        <v>#DIV/0!</v>
      </c>
      <c r="ER486" s="50" t="e">
        <f>3.492*AR486*((CA486/2.54)^2 + (CB486/2.54)^2 + (CC486/2.54)^2 + (CD486/2.54)^2 + (CE486/2.54)^2 + (CF486/2.54)^2 + (CG486/2.54)^2 +(CH486/2.54)^2 +(CI486/2.54)^2 + (CJ486/2.54)^2 +(CK486/2.54)^2 + (CL486/2.54)^2 +(CM486/2.54)^2 + (CN486/2.54)^2 + (CO486/2.54)^2)/(BI486*3.28)</f>
        <v>#DIV/0!</v>
      </c>
      <c r="ES486" s="50" t="e">
        <f t="shared" si="450"/>
        <v>#DIV/0!</v>
      </c>
      <c r="ET486" s="50" t="e">
        <f t="shared" si="451"/>
        <v>#DIV/0!</v>
      </c>
      <c r="EU486" s="50" t="e">
        <f t="shared" si="452"/>
        <v>#DIV/0!</v>
      </c>
      <c r="EV486" s="56" t="e">
        <f t="shared" si="439"/>
        <v>#DIV/0!</v>
      </c>
      <c r="EW486" s="56" t="e">
        <f t="shared" si="440"/>
        <v>#DIV/0!</v>
      </c>
      <c r="EX486" s="56">
        <f t="shared" si="444"/>
        <v>0</v>
      </c>
      <c r="EY486" s="56">
        <f t="shared" si="445"/>
        <v>0</v>
      </c>
      <c r="EZ486" s="56" t="e">
        <f t="shared" si="441"/>
        <v>#DIV/0!</v>
      </c>
      <c r="FA486" s="56"/>
      <c r="FB486" s="56"/>
      <c r="FC486" s="56"/>
      <c r="FD486" s="54"/>
    </row>
    <row r="487" spans="1:160" ht="16.899999999999999" customHeight="1">
      <c r="A487" s="66"/>
      <c r="B487" s="228"/>
      <c r="C487" s="228"/>
      <c r="D487" s="228"/>
      <c r="F487" s="229"/>
      <c r="G487" s="144"/>
      <c r="H487" s="144"/>
      <c r="I487" s="144"/>
      <c r="J487" s="83"/>
      <c r="K487" s="83"/>
      <c r="L487" s="144"/>
      <c r="M487" s="144"/>
      <c r="N487" s="83"/>
      <c r="O487" s="83"/>
      <c r="P487" s="83"/>
      <c r="Q487" s="230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64"/>
      <c r="AL487" s="45"/>
      <c r="AM487" s="65"/>
      <c r="AN487" s="145"/>
      <c r="AO487" s="149"/>
      <c r="AP487" s="183"/>
      <c r="AQ487" s="149"/>
      <c r="AR487" s="147"/>
      <c r="AS487" s="229"/>
      <c r="AT487" s="229"/>
      <c r="AU487" s="229"/>
      <c r="AV487" s="229"/>
      <c r="AW487" s="229"/>
      <c r="AX487" s="229"/>
      <c r="AY487" s="229"/>
      <c r="AZ487" s="229"/>
      <c r="BA487" s="229"/>
      <c r="BC487" s="229"/>
      <c r="BD487" s="229"/>
      <c r="BE487" s="229"/>
      <c r="BF487" s="57"/>
      <c r="BG487" s="57"/>
      <c r="BH487" s="57"/>
      <c r="BI487" s="57"/>
      <c r="BJ487" s="189"/>
      <c r="BK487" s="173"/>
      <c r="BL487" s="173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104"/>
      <c r="CB487" s="103"/>
      <c r="CC487" s="103"/>
      <c r="CD487" s="103"/>
      <c r="CE487" s="103"/>
      <c r="CF487" s="103"/>
      <c r="CG487" s="103"/>
      <c r="CH487" s="103"/>
      <c r="CI487" s="103"/>
      <c r="CJ487" s="103"/>
      <c r="CK487" s="103"/>
      <c r="CL487" s="103"/>
      <c r="CP487" s="93"/>
      <c r="CQ487" s="93"/>
      <c r="CV487" s="93"/>
      <c r="DA487" s="93"/>
      <c r="DF487" s="131"/>
      <c r="DG487" s="45"/>
      <c r="DH487" s="45"/>
      <c r="DI487" s="45"/>
      <c r="DJ487" s="45"/>
      <c r="DK487" s="121"/>
      <c r="DL487" s="121"/>
      <c r="DM487" s="121"/>
      <c r="DN487" s="121"/>
      <c r="DO487" s="121"/>
      <c r="DP487" s="121"/>
      <c r="DQ487" s="121"/>
      <c r="DR487" s="121"/>
      <c r="DS487" s="121"/>
      <c r="DT487" s="121"/>
      <c r="DU487" s="121"/>
      <c r="DV487" s="122"/>
      <c r="DW487" s="157"/>
      <c r="DX487" s="157"/>
      <c r="DY487" s="157"/>
      <c r="DZ487" s="238"/>
      <c r="EN487" s="50" t="e">
        <f t="shared" si="436"/>
        <v>#DIV/0!</v>
      </c>
      <c r="EO487" s="50" t="e">
        <f t="shared" si="437"/>
        <v>#DIV/0!</v>
      </c>
      <c r="EP487" s="55" t="e">
        <f t="shared" si="438"/>
        <v>#DIV/0!</v>
      </c>
      <c r="EQ487" s="50" t="e">
        <f>4.656*AR487*(((BL487/2.54)^2)+((BM487/2.54)^2)+((BN487/2.54)^2)+((BO487)/2.54^2)+((BP487/2.54)^2)+((BQ487/2.54)^2)+((BR487/2.54)^2)+((BS487/2.54)^2)+((BT487/2.54)^2)+((BU487/2.54)^2)+((BV487/2.54)^2)+((BW487/2.54)^2)+((BX487/2.54)^2)+((BY487/2.54)^2)+((BZ487/2.54)^2))/(BI487*3.28)</f>
        <v>#DIV/0!</v>
      </c>
      <c r="ER487" s="50" t="e">
        <f>3.492*AR487*((CA487/2.54)^2 + (CB487/2.54)^2 + (CC487/2.54)^2 + (CD487/2.54)^2 + (CE487/2.54)^2 + (CF487/2.54)^2 + (CG487/2.54)^2 +(CH487/2.54)^2 +(CI487/2.54)^2 + (CJ487/2.54)^2 +(CK487/2.54)^2 + (CL487/2.54)^2 +(CM487/2.54)^2 + (CN487/2.54)^2 + (CO487/2.54)^2)/(BI487*3.28)</f>
        <v>#DIV/0!</v>
      </c>
      <c r="ES487" s="50" t="e">
        <f t="shared" si="450"/>
        <v>#DIV/0!</v>
      </c>
      <c r="ET487" s="50" t="e">
        <f t="shared" si="451"/>
        <v>#DIV/0!</v>
      </c>
      <c r="EU487" s="50" t="e">
        <f t="shared" si="452"/>
        <v>#DIV/0!</v>
      </c>
      <c r="EV487" s="56" t="e">
        <f t="shared" si="439"/>
        <v>#DIV/0!</v>
      </c>
      <c r="EW487" s="56" t="e">
        <f t="shared" si="440"/>
        <v>#DIV/0!</v>
      </c>
      <c r="EX487" s="56">
        <f t="shared" si="444"/>
        <v>0</v>
      </c>
      <c r="EY487" s="56">
        <f t="shared" si="445"/>
        <v>0</v>
      </c>
      <c r="EZ487" s="56" t="e">
        <f t="shared" si="441"/>
        <v>#DIV/0!</v>
      </c>
      <c r="FA487" s="56"/>
      <c r="FB487" s="56"/>
      <c r="FC487" s="56"/>
      <c r="FD487" s="54"/>
    </row>
    <row r="488" spans="1:160" ht="16.899999999999999" customHeight="1">
      <c r="A488" s="66"/>
      <c r="B488" s="228"/>
      <c r="C488" s="228"/>
      <c r="D488" s="228"/>
      <c r="F488" s="229"/>
      <c r="G488" s="144"/>
      <c r="H488" s="144"/>
      <c r="I488" s="144"/>
      <c r="J488" s="83"/>
      <c r="K488" s="83"/>
      <c r="L488" s="144"/>
      <c r="M488" s="144"/>
      <c r="N488" s="83"/>
      <c r="O488" s="83"/>
      <c r="P488" s="83"/>
      <c r="Q488" s="230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64"/>
      <c r="AL488" s="45"/>
      <c r="AM488" s="65"/>
      <c r="AN488" s="145"/>
      <c r="AO488" s="149"/>
      <c r="AP488" s="183"/>
      <c r="AQ488" s="149"/>
      <c r="AR488" s="147"/>
      <c r="AS488" s="229"/>
      <c r="AT488" s="229"/>
      <c r="AU488" s="229"/>
      <c r="AV488" s="229"/>
      <c r="AW488" s="229"/>
      <c r="AX488" s="229"/>
      <c r="AY488" s="229"/>
      <c r="AZ488" s="229"/>
      <c r="BA488" s="229"/>
      <c r="BC488" s="229"/>
      <c r="BD488" s="229"/>
      <c r="BE488" s="229"/>
      <c r="BF488" s="57"/>
      <c r="BG488" s="57"/>
      <c r="BH488" s="57"/>
      <c r="BI488" s="57"/>
      <c r="BJ488" s="189"/>
      <c r="BK488" s="173"/>
      <c r="BL488" s="173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104"/>
      <c r="CB488" s="103"/>
      <c r="CC488" s="103"/>
      <c r="CD488" s="103"/>
      <c r="CE488" s="103"/>
      <c r="CF488" s="103"/>
      <c r="CG488" s="103"/>
      <c r="CH488" s="103"/>
      <c r="CI488" s="103"/>
      <c r="CJ488" s="103"/>
      <c r="CK488" s="103"/>
      <c r="CL488" s="103"/>
      <c r="CP488" s="93"/>
      <c r="CQ488" s="93"/>
      <c r="CV488" s="93"/>
      <c r="DA488" s="93"/>
      <c r="DF488" s="131"/>
      <c r="DG488" s="45"/>
      <c r="DH488" s="45"/>
      <c r="DI488" s="45"/>
      <c r="DJ488" s="45"/>
      <c r="DK488" s="121"/>
      <c r="DL488" s="121"/>
      <c r="DM488" s="121"/>
      <c r="DN488" s="121"/>
      <c r="DO488" s="121"/>
      <c r="DP488" s="121"/>
      <c r="DQ488" s="121"/>
      <c r="DR488" s="121"/>
      <c r="DS488" s="121"/>
      <c r="DT488" s="121"/>
      <c r="DU488" s="121"/>
      <c r="DV488" s="122"/>
      <c r="DW488" s="157"/>
      <c r="DX488" s="157"/>
      <c r="DY488" s="157"/>
      <c r="DZ488" s="238"/>
      <c r="EN488" s="50"/>
      <c r="EO488" s="50"/>
      <c r="EP488" s="55"/>
      <c r="EQ488" s="50"/>
      <c r="ER488" s="50"/>
      <c r="ES488" s="50" t="e">
        <f t="shared" si="450"/>
        <v>#DIV/0!</v>
      </c>
      <c r="ET488" s="50" t="e">
        <f t="shared" si="451"/>
        <v>#DIV/0!</v>
      </c>
      <c r="EU488" s="50" t="e">
        <f t="shared" si="452"/>
        <v>#DIV/0!</v>
      </c>
      <c r="EV488" s="56"/>
      <c r="EW488" s="56"/>
      <c r="EX488" s="56">
        <f t="shared" si="444"/>
        <v>0</v>
      </c>
      <c r="EY488" s="56">
        <f t="shared" si="445"/>
        <v>0</v>
      </c>
      <c r="EZ488" s="56"/>
      <c r="FA488" s="56"/>
      <c r="FB488" s="56"/>
      <c r="FC488" s="56"/>
      <c r="FD488" s="54"/>
    </row>
    <row r="489" spans="1:160" ht="16.899999999999999" customHeight="1">
      <c r="A489" s="66"/>
      <c r="B489" s="228"/>
      <c r="C489" s="228"/>
      <c r="D489" s="228"/>
      <c r="F489" s="229"/>
      <c r="G489" s="144"/>
      <c r="H489" s="144"/>
      <c r="I489" s="144"/>
      <c r="J489" s="83"/>
      <c r="K489" s="83"/>
      <c r="L489" s="83"/>
      <c r="M489" s="83"/>
      <c r="N489" s="83"/>
      <c r="O489" s="83"/>
      <c r="P489" s="83"/>
      <c r="Q489" s="230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64"/>
      <c r="AL489" s="45"/>
      <c r="AM489" s="65"/>
      <c r="AN489" s="145"/>
      <c r="AO489" s="149"/>
      <c r="AP489" s="183"/>
      <c r="AQ489" s="149"/>
      <c r="AR489" s="147"/>
      <c r="AS489" s="229"/>
      <c r="AT489" s="229"/>
      <c r="AU489" s="229"/>
      <c r="AV489" s="229"/>
      <c r="AW489" s="229"/>
      <c r="AX489" s="229"/>
      <c r="AY489" s="229"/>
      <c r="AZ489" s="229"/>
      <c r="BA489" s="229"/>
      <c r="BC489" s="229"/>
      <c r="BD489" s="229"/>
      <c r="BE489" s="229"/>
      <c r="BF489" s="57"/>
      <c r="BG489" s="57"/>
      <c r="BH489" s="57"/>
      <c r="BI489" s="57"/>
      <c r="BJ489" s="189"/>
      <c r="BK489" s="173"/>
      <c r="BL489" s="173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104"/>
      <c r="CB489" s="103"/>
      <c r="CC489" s="103"/>
      <c r="CD489" s="103"/>
      <c r="CE489" s="103"/>
      <c r="CF489" s="103"/>
      <c r="CG489" s="103"/>
      <c r="CH489" s="103"/>
      <c r="CI489" s="103"/>
      <c r="CJ489" s="103"/>
      <c r="CK489" s="103"/>
      <c r="CL489" s="103"/>
      <c r="CP489" s="93"/>
      <c r="CQ489" s="93"/>
      <c r="CV489" s="93"/>
      <c r="DA489" s="93"/>
      <c r="DF489" s="131"/>
      <c r="DG489" s="45"/>
      <c r="DH489" s="45"/>
      <c r="DI489" s="45"/>
      <c r="DJ489" s="45"/>
      <c r="DK489" s="121"/>
      <c r="DL489" s="121"/>
      <c r="DM489" s="121"/>
      <c r="DN489" s="121"/>
      <c r="DO489" s="121"/>
      <c r="DP489" s="121"/>
      <c r="DQ489" s="121"/>
      <c r="DR489" s="121"/>
      <c r="DS489" s="121"/>
      <c r="DT489" s="121"/>
      <c r="DU489" s="121"/>
      <c r="DV489" s="122"/>
      <c r="DW489" s="157"/>
      <c r="DX489" s="157"/>
      <c r="DY489" s="157"/>
      <c r="DZ489" s="238"/>
      <c r="EN489" s="50" t="e">
        <f t="shared" si="436"/>
        <v>#DIV/0!</v>
      </c>
      <c r="EO489" s="50" t="e">
        <f t="shared" si="437"/>
        <v>#DIV/0!</v>
      </c>
      <c r="EP489" s="55" t="e">
        <f t="shared" si="438"/>
        <v>#DIV/0!</v>
      </c>
      <c r="EQ489" s="50" t="e">
        <f>4.656*AR489*(((BL489/2.54)^2)+((BM489/2.54)^2)+((BN489/2.54)^2)+((BO489)/2.54^2)+((BP489/2.54)^2)+((BQ489/2.54)^2)+((BR489/2.54)^2)+((BS489/2.54)^2)+((BT489/2.54)^2)+((BU489/2.54)^2)+((BV489/2.54)^2)+((BW489/2.54)^2)+((BX489/2.54)^2)+((BY489/2.54)^2)+((BZ489/2.54)^2))/(BI489*3.28)</f>
        <v>#DIV/0!</v>
      </c>
      <c r="ER489" s="50" t="e">
        <f>3.492*AR489*((CA489/2.54)^2 + (CB489/2.54)^2 + (CC489/2.54)^2 + (CD489/2.54)^2 + (CE489/2.54)^2 + (CF489/2.54)^2 + (CG489/2.54)^2 +(CH489/2.54)^2 +(CI489/2.54)^2 + (CJ489/2.54)^2 +(CK489/2.54)^2 + (CL489/2.54)^2 +(CM489/2.54)^2 + (CN489/2.54)^2 + (CO489/2.54)^2)/(BI489*3.28)</f>
        <v>#DIV/0!</v>
      </c>
      <c r="ES489" s="50" t="e">
        <f t="shared" si="450"/>
        <v>#DIV/0!</v>
      </c>
      <c r="ET489" s="50" t="e">
        <f t="shared" si="451"/>
        <v>#DIV/0!</v>
      </c>
      <c r="EU489" s="50" t="e">
        <f t="shared" si="452"/>
        <v>#DIV/0!</v>
      </c>
      <c r="EV489" s="56" t="e">
        <f t="shared" si="439"/>
        <v>#DIV/0!</v>
      </c>
      <c r="EW489" s="56" t="e">
        <f t="shared" si="440"/>
        <v>#DIV/0!</v>
      </c>
      <c r="EX489" s="56">
        <f t="shared" si="444"/>
        <v>0</v>
      </c>
      <c r="EY489" s="56">
        <f t="shared" si="445"/>
        <v>0</v>
      </c>
      <c r="EZ489" s="56" t="e">
        <f t="shared" si="441"/>
        <v>#DIV/0!</v>
      </c>
      <c r="FA489" s="56"/>
      <c r="FB489" s="56"/>
      <c r="FC489" s="56"/>
      <c r="FD489" s="54"/>
    </row>
    <row r="490" spans="1:160" ht="16.899999999999999" customHeight="1">
      <c r="A490" s="66"/>
      <c r="B490" s="228"/>
      <c r="C490" s="228"/>
      <c r="D490" s="228"/>
      <c r="F490" s="229"/>
      <c r="G490" s="144"/>
      <c r="H490" s="144"/>
      <c r="I490" s="144"/>
      <c r="J490" s="83"/>
      <c r="K490" s="83"/>
      <c r="L490" s="144"/>
      <c r="M490" s="144"/>
      <c r="N490" s="83"/>
      <c r="O490" s="83"/>
      <c r="P490" s="83"/>
      <c r="Q490" s="230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64"/>
      <c r="AL490" s="45"/>
      <c r="AM490" s="65"/>
      <c r="AN490" s="145"/>
      <c r="AO490" s="149"/>
      <c r="AP490" s="183"/>
      <c r="AQ490" s="149"/>
      <c r="AR490" s="147"/>
      <c r="AS490" s="229"/>
      <c r="AT490" s="229"/>
      <c r="AU490" s="229"/>
      <c r="AV490" s="229"/>
      <c r="AW490" s="229"/>
      <c r="AX490" s="229"/>
      <c r="AY490" s="229"/>
      <c r="AZ490" s="229"/>
      <c r="BA490" s="229"/>
      <c r="BC490" s="229"/>
      <c r="BD490" s="229"/>
      <c r="BE490" s="229"/>
      <c r="BF490" s="57"/>
      <c r="BG490" s="57"/>
      <c r="BH490" s="57"/>
      <c r="BI490" s="57"/>
      <c r="BJ490" s="189"/>
      <c r="BK490" s="173"/>
      <c r="BL490" s="173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104"/>
      <c r="CB490" s="103"/>
      <c r="CC490" s="103"/>
      <c r="CD490" s="103"/>
      <c r="CE490" s="103"/>
      <c r="CF490" s="103"/>
      <c r="CG490" s="103"/>
      <c r="CH490" s="103"/>
      <c r="CI490" s="103"/>
      <c r="CJ490" s="103"/>
      <c r="CK490" s="103"/>
      <c r="CL490" s="103"/>
      <c r="CP490" s="93"/>
      <c r="CQ490" s="93"/>
      <c r="CV490" s="93"/>
      <c r="DA490" s="93"/>
      <c r="DF490" s="131"/>
      <c r="DG490" s="45"/>
      <c r="DH490" s="45"/>
      <c r="DI490" s="45"/>
      <c r="DJ490" s="45"/>
      <c r="DK490" s="121"/>
      <c r="DL490" s="121"/>
      <c r="DM490" s="121"/>
      <c r="DN490" s="121"/>
      <c r="DO490" s="121"/>
      <c r="DP490" s="121"/>
      <c r="DQ490" s="121"/>
      <c r="DR490" s="121"/>
      <c r="DS490" s="121"/>
      <c r="DT490" s="121"/>
      <c r="DU490" s="121"/>
      <c r="DV490" s="122"/>
      <c r="DW490" s="157"/>
      <c r="DX490" s="157"/>
      <c r="DY490" s="157"/>
      <c r="DZ490" s="238"/>
      <c r="EN490" s="50" t="e">
        <f t="shared" si="436"/>
        <v>#DIV/0!</v>
      </c>
      <c r="EO490" s="50" t="e">
        <f t="shared" si="437"/>
        <v>#DIV/0!</v>
      </c>
      <c r="EP490" s="55" t="e">
        <f t="shared" si="438"/>
        <v>#DIV/0!</v>
      </c>
      <c r="EQ490" s="50" t="e">
        <f>4.656*AR490*(((BL490/2.54)^2)+((BM490/2.54)^2)+((BN490/2.54)^2)+((BO490)/2.54^2)+((BP490/2.54)^2)+((BQ490/2.54)^2)+((BR490/2.54)^2)+((BS490/2.54)^2)+((BT490/2.54)^2)+((BU490/2.54)^2)+((BV490/2.54)^2)+((BW490/2.54)^2)+((BX490/2.54)^2)+((BY490/2.54)^2)+((BZ490/2.54)^2))/(BI490*3.28)</f>
        <v>#DIV/0!</v>
      </c>
      <c r="ER490" s="50" t="e">
        <f>3.492*AR490*((CA490/2.54)^2 + (CB490/2.54)^2 + (CC490/2.54)^2 + (CD490/2.54)^2 + (CE490/2.54)^2 + (CF490/2.54)^2 + (CG490/2.54)^2 +(CH490/2.54)^2 +(CI490/2.54)^2 + (CJ490/2.54)^2 +(CK490/2.54)^2 + (CL490/2.54)^2 +(CM490/2.54)^2 + (CN490/2.54)^2 + (CO490/2.54)^2)/(BI490*3.28)</f>
        <v>#DIV/0!</v>
      </c>
      <c r="ES490" s="50" t="e">
        <f t="shared" si="450"/>
        <v>#DIV/0!</v>
      </c>
      <c r="ET490" s="50" t="e">
        <f t="shared" si="451"/>
        <v>#DIV/0!</v>
      </c>
      <c r="EU490" s="50" t="e">
        <f t="shared" si="452"/>
        <v>#DIV/0!</v>
      </c>
      <c r="EV490" s="56" t="e">
        <f t="shared" si="439"/>
        <v>#DIV/0!</v>
      </c>
      <c r="EW490" s="56" t="e">
        <f t="shared" si="440"/>
        <v>#DIV/0!</v>
      </c>
      <c r="EX490" s="56">
        <f t="shared" si="444"/>
        <v>0</v>
      </c>
      <c r="EY490" s="56">
        <f t="shared" si="445"/>
        <v>0</v>
      </c>
      <c r="EZ490" s="56" t="e">
        <f t="shared" si="441"/>
        <v>#DIV/0!</v>
      </c>
      <c r="FA490" s="56"/>
      <c r="FB490" s="56"/>
      <c r="FC490" s="56"/>
      <c r="FD490" s="54"/>
    </row>
    <row r="491" spans="1:160" ht="16.899999999999999" customHeight="1">
      <c r="A491" s="66"/>
      <c r="B491" s="228"/>
      <c r="C491" s="228"/>
      <c r="D491" s="228"/>
      <c r="F491" s="229"/>
      <c r="G491" s="144"/>
      <c r="H491" s="144"/>
      <c r="I491" s="144"/>
      <c r="J491" s="83"/>
      <c r="K491" s="83"/>
      <c r="L491" s="144"/>
      <c r="M491" s="144"/>
      <c r="N491" s="83"/>
      <c r="O491" s="83"/>
      <c r="P491" s="83"/>
      <c r="Q491" s="230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64"/>
      <c r="AL491" s="45"/>
      <c r="AM491" s="65"/>
      <c r="AN491" s="145"/>
      <c r="AO491" s="149"/>
      <c r="AP491" s="183"/>
      <c r="AQ491" s="149"/>
      <c r="AR491" s="147"/>
      <c r="AS491" s="229"/>
      <c r="AT491" s="229"/>
      <c r="AU491" s="229"/>
      <c r="AV491" s="229"/>
      <c r="AW491" s="229"/>
      <c r="AX491" s="229"/>
      <c r="AY491" s="229"/>
      <c r="AZ491" s="229"/>
      <c r="BA491" s="229"/>
      <c r="BC491" s="229"/>
      <c r="BD491" s="229"/>
      <c r="BE491" s="229"/>
      <c r="BF491" s="57"/>
      <c r="BG491" s="57"/>
      <c r="BH491" s="57"/>
      <c r="BI491" s="57"/>
      <c r="BJ491" s="189"/>
      <c r="BK491" s="173"/>
      <c r="BL491" s="173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104"/>
      <c r="CB491" s="103"/>
      <c r="CC491" s="103"/>
      <c r="CD491" s="103"/>
      <c r="CE491" s="103"/>
      <c r="CF491" s="103"/>
      <c r="CG491" s="103"/>
      <c r="CH491" s="103"/>
      <c r="CI491" s="103"/>
      <c r="CJ491" s="103"/>
      <c r="CK491" s="103"/>
      <c r="CL491" s="103"/>
      <c r="CP491" s="93"/>
      <c r="CQ491" s="93"/>
      <c r="CV491" s="93"/>
      <c r="DA491" s="93"/>
      <c r="DF491" s="131"/>
      <c r="DG491" s="45"/>
      <c r="DH491" s="45"/>
      <c r="DI491" s="45"/>
      <c r="DJ491" s="45"/>
      <c r="DK491" s="121"/>
      <c r="DL491" s="121"/>
      <c r="DM491" s="121"/>
      <c r="DN491" s="121"/>
      <c r="DO491" s="121"/>
      <c r="DP491" s="121"/>
      <c r="DQ491" s="121"/>
      <c r="DR491" s="121"/>
      <c r="DS491" s="121"/>
      <c r="DT491" s="121"/>
      <c r="DU491" s="121"/>
      <c r="DV491" s="122"/>
      <c r="DW491" s="157"/>
      <c r="DX491" s="157"/>
      <c r="DY491" s="157"/>
      <c r="DZ491" s="238"/>
      <c r="EN491" s="50" t="e">
        <f t="shared" si="436"/>
        <v>#DIV/0!</v>
      </c>
      <c r="EO491" s="50" t="e">
        <f t="shared" si="437"/>
        <v>#DIV/0!</v>
      </c>
      <c r="EP491" s="55" t="e">
        <f t="shared" si="438"/>
        <v>#DIV/0!</v>
      </c>
      <c r="EQ491" s="50" t="e">
        <f>4.656*AR491*(((BL491/2.54)^2)+((BM491/2.54)^2)+((BN491/2.54)^2)+((BO491)/2.54^2)+((BP491/2.54)^2)+((BQ491/2.54)^2)+((BR491/2.54)^2)+((BS491/2.54)^2)+((BT491/2.54)^2)+((BU491/2.54)^2)+((BV491/2.54)^2)+((BW491/2.54)^2)+((BX491/2.54)^2)+((BY491/2.54)^2)+((BZ491/2.54)^2))/(BI491*3.28)</f>
        <v>#DIV/0!</v>
      </c>
      <c r="ER491" s="50" t="e">
        <f>3.492*AR491*((CA491/2.54)^2 + (CB491/2.54)^2 + (CC491/2.54)^2 + (CD491/2.54)^2 + (CE491/2.54)^2 + (CF491/2.54)^2 + (CG491/2.54)^2 +(CH491/2.54)^2 +(CI491/2.54)^2 + (CJ491/2.54)^2 +(CK491/2.54)^2 + (CL491/2.54)^2 +(CM491/2.54)^2 + (CN491/2.54)^2 + (CO491/2.54)^2)/(BI491*3.28)</f>
        <v>#DIV/0!</v>
      </c>
      <c r="ES491" s="50" t="e">
        <f t="shared" si="450"/>
        <v>#DIV/0!</v>
      </c>
      <c r="ET491" s="50" t="e">
        <f t="shared" si="451"/>
        <v>#DIV/0!</v>
      </c>
      <c r="EU491" s="50" t="e">
        <f t="shared" si="452"/>
        <v>#DIV/0!</v>
      </c>
      <c r="EV491" s="56" t="e">
        <f t="shared" si="439"/>
        <v>#DIV/0!</v>
      </c>
      <c r="EW491" s="56" t="e">
        <f t="shared" si="440"/>
        <v>#DIV/0!</v>
      </c>
      <c r="EX491" s="56">
        <f t="shared" si="444"/>
        <v>0</v>
      </c>
      <c r="EY491" s="56">
        <f t="shared" si="445"/>
        <v>0</v>
      </c>
      <c r="EZ491" s="56" t="e">
        <f t="shared" si="441"/>
        <v>#DIV/0!</v>
      </c>
      <c r="FA491" s="56"/>
      <c r="FB491" s="56"/>
      <c r="FC491" s="56"/>
      <c r="FD491" s="54"/>
    </row>
    <row r="492" spans="1:160" ht="16.899999999999999" customHeight="1">
      <c r="A492" s="66"/>
      <c r="B492" s="228"/>
      <c r="C492" s="228"/>
      <c r="D492" s="228"/>
      <c r="F492" s="229"/>
      <c r="G492" s="144"/>
      <c r="H492" s="144"/>
      <c r="I492" s="144"/>
      <c r="J492" s="83"/>
      <c r="K492" s="83"/>
      <c r="L492" s="144"/>
      <c r="M492" s="144"/>
      <c r="N492" s="83"/>
      <c r="O492" s="83"/>
      <c r="P492" s="83"/>
      <c r="Q492" s="230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64"/>
      <c r="AL492" s="45"/>
      <c r="AM492" s="65"/>
      <c r="AN492" s="145"/>
      <c r="AO492" s="149"/>
      <c r="AP492" s="183"/>
      <c r="AQ492" s="149"/>
      <c r="AR492" s="147"/>
      <c r="AS492" s="229"/>
      <c r="AT492" s="229"/>
      <c r="AU492" s="229"/>
      <c r="AV492" s="229"/>
      <c r="AW492" s="229"/>
      <c r="AX492" s="229"/>
      <c r="AY492" s="229"/>
      <c r="AZ492" s="229"/>
      <c r="BA492" s="229"/>
      <c r="BC492" s="229"/>
      <c r="BD492" s="229"/>
      <c r="BE492" s="229"/>
      <c r="BF492" s="57"/>
      <c r="BG492" s="57"/>
      <c r="BH492" s="57"/>
      <c r="BI492" s="57"/>
      <c r="BJ492" s="189"/>
      <c r="BK492" s="173"/>
      <c r="BL492" s="173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104"/>
      <c r="CB492" s="103"/>
      <c r="CC492" s="103"/>
      <c r="CD492" s="103"/>
      <c r="CE492" s="103"/>
      <c r="CF492" s="103"/>
      <c r="CG492" s="103"/>
      <c r="CH492" s="103"/>
      <c r="CI492" s="103"/>
      <c r="CJ492" s="103"/>
      <c r="CK492" s="103"/>
      <c r="CL492" s="103"/>
      <c r="CP492" s="93"/>
      <c r="CQ492" s="93"/>
      <c r="CV492" s="93"/>
      <c r="DA492" s="93"/>
      <c r="DF492" s="131"/>
      <c r="DG492" s="45"/>
      <c r="DH492" s="45"/>
      <c r="DI492" s="45"/>
      <c r="DJ492" s="45"/>
      <c r="DK492" s="121"/>
      <c r="DL492" s="121"/>
      <c r="DM492" s="121"/>
      <c r="DN492" s="121"/>
      <c r="DO492" s="121"/>
      <c r="DP492" s="121"/>
      <c r="DQ492" s="121"/>
      <c r="DR492" s="121"/>
      <c r="DS492" s="121"/>
      <c r="DT492" s="121"/>
      <c r="DU492" s="121"/>
      <c r="DV492" s="122"/>
      <c r="DW492" s="157"/>
      <c r="DX492" s="157"/>
      <c r="DY492" s="157"/>
      <c r="DZ492" s="238"/>
      <c r="EN492" s="50"/>
      <c r="EO492" s="50"/>
      <c r="EP492" s="55"/>
      <c r="EQ492" s="50"/>
      <c r="ER492" s="50"/>
      <c r="ES492" s="50" t="e">
        <f t="shared" si="450"/>
        <v>#DIV/0!</v>
      </c>
      <c r="ET492" s="50" t="e">
        <f t="shared" si="451"/>
        <v>#DIV/0!</v>
      </c>
      <c r="EU492" s="50" t="e">
        <f t="shared" si="452"/>
        <v>#DIV/0!</v>
      </c>
      <c r="EV492" s="56"/>
      <c r="EW492" s="56"/>
      <c r="EX492" s="56">
        <f t="shared" si="444"/>
        <v>0</v>
      </c>
      <c r="EY492" s="56">
        <f t="shared" si="445"/>
        <v>0</v>
      </c>
      <c r="EZ492" s="56"/>
      <c r="FA492" s="56"/>
      <c r="FB492" s="56"/>
      <c r="FC492" s="56"/>
      <c r="FD492" s="54"/>
    </row>
    <row r="493" spans="1:160" ht="16.899999999999999" customHeight="1">
      <c r="A493" s="66"/>
      <c r="B493" s="228"/>
      <c r="C493" s="228"/>
      <c r="D493" s="228"/>
      <c r="F493" s="229"/>
      <c r="G493" s="144"/>
      <c r="H493" s="144"/>
      <c r="I493" s="144"/>
      <c r="J493" s="83"/>
      <c r="K493" s="83"/>
      <c r="L493" s="83"/>
      <c r="M493" s="83"/>
      <c r="N493" s="144"/>
      <c r="O493" s="83"/>
      <c r="P493" s="83"/>
      <c r="Q493" s="230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64"/>
      <c r="AL493" s="45"/>
      <c r="AM493" s="65"/>
      <c r="AN493" s="145"/>
      <c r="AO493" s="149"/>
      <c r="AP493" s="183"/>
      <c r="AQ493" s="149"/>
      <c r="AR493" s="147"/>
      <c r="AS493" s="229"/>
      <c r="AT493" s="229"/>
      <c r="AU493" s="229"/>
      <c r="AV493" s="229"/>
      <c r="AW493" s="229"/>
      <c r="AX493" s="229"/>
      <c r="AY493" s="229"/>
      <c r="AZ493" s="229"/>
      <c r="BA493" s="229"/>
      <c r="BC493" s="229"/>
      <c r="BD493" s="229"/>
      <c r="BE493" s="229"/>
      <c r="BF493" s="57"/>
      <c r="BG493" s="57"/>
      <c r="BH493" s="57"/>
      <c r="BI493" s="57"/>
      <c r="BJ493" s="189"/>
      <c r="BK493" s="173"/>
      <c r="BL493" s="173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104"/>
      <c r="CB493" s="103"/>
      <c r="CC493" s="103"/>
      <c r="CD493" s="103"/>
      <c r="CE493" s="103"/>
      <c r="CF493" s="103"/>
      <c r="CG493" s="103"/>
      <c r="CH493" s="103"/>
      <c r="CI493" s="103"/>
      <c r="CJ493" s="103"/>
      <c r="CK493" s="103"/>
      <c r="CL493" s="103"/>
      <c r="CP493" s="93"/>
      <c r="CQ493" s="93"/>
      <c r="CV493" s="93"/>
      <c r="DA493" s="93"/>
      <c r="DF493" s="131"/>
      <c r="DG493" s="45"/>
      <c r="DH493" s="45"/>
      <c r="DI493" s="45"/>
      <c r="DJ493" s="45"/>
      <c r="DK493" s="121"/>
      <c r="DL493" s="121"/>
      <c r="DM493" s="121"/>
      <c r="DN493" s="121"/>
      <c r="DO493" s="121"/>
      <c r="DP493" s="121"/>
      <c r="DQ493" s="121"/>
      <c r="DR493" s="121"/>
      <c r="DS493" s="121"/>
      <c r="DT493" s="121"/>
      <c r="DU493" s="121"/>
      <c r="DV493" s="122"/>
      <c r="DW493" s="157"/>
      <c r="DX493" s="157"/>
      <c r="DY493" s="157"/>
      <c r="DZ493" s="238"/>
      <c r="EN493" s="50" t="e">
        <f t="shared" si="436"/>
        <v>#DIV/0!</v>
      </c>
      <c r="EO493" s="50" t="e">
        <f t="shared" si="437"/>
        <v>#DIV/0!</v>
      </c>
      <c r="EP493" s="55" t="e">
        <f t="shared" si="438"/>
        <v>#DIV/0!</v>
      </c>
      <c r="EQ493" s="50" t="e">
        <f>4.656*AR493*(((BL493/2.54)^2)+((BM493/2.54)^2)+((BN493/2.54)^2)+((BO493)/2.54^2)+((BP493/2.54)^2)+((BQ493/2.54)^2)+((BR493/2.54)^2)+((BS493/2.54)^2)+((BT493/2.54)^2)+((BU493/2.54)^2)+((BV493/2.54)^2)+((BW493/2.54)^2)+((BX493/2.54)^2)+((BY493/2.54)^2)+((BZ493/2.54)^2))/(BI493*3.28)</f>
        <v>#DIV/0!</v>
      </c>
      <c r="ER493" s="50" t="e">
        <f>3.492*AR493*((CA493/2.54)^2 + (CB493/2.54)^2 + (CC493/2.54)^2 + (CD493/2.54)^2 + (CE493/2.54)^2 + (CF493/2.54)^2 + (CG493/2.54)^2 +(CH493/2.54)^2 +(CI493/2.54)^2 + (CJ493/2.54)^2 +(CK493/2.54)^2 + (CL493/2.54)^2 +(CM493/2.54)^2 + (CN493/2.54)^2 + (CO493/2.54)^2)/(BI493*3.28)</f>
        <v>#DIV/0!</v>
      </c>
      <c r="ES493" s="50" t="e">
        <f t="shared" si="450"/>
        <v>#DIV/0!</v>
      </c>
      <c r="ET493" s="50" t="e">
        <f t="shared" si="451"/>
        <v>#DIV/0!</v>
      </c>
      <c r="EU493" s="50" t="e">
        <f t="shared" si="452"/>
        <v>#DIV/0!</v>
      </c>
      <c r="EV493" s="56" t="e">
        <f t="shared" si="439"/>
        <v>#DIV/0!</v>
      </c>
      <c r="EW493" s="56" t="e">
        <f t="shared" si="440"/>
        <v>#DIV/0!</v>
      </c>
      <c r="EX493" s="56">
        <f t="shared" si="444"/>
        <v>0</v>
      </c>
      <c r="EY493" s="56">
        <f t="shared" si="445"/>
        <v>0</v>
      </c>
      <c r="EZ493" s="56" t="e">
        <f t="shared" si="441"/>
        <v>#DIV/0!</v>
      </c>
      <c r="FA493" s="56"/>
      <c r="FB493" s="56"/>
      <c r="FC493" s="56"/>
      <c r="FD493" s="54"/>
    </row>
    <row r="494" spans="1:160" ht="16.899999999999999" customHeight="1">
      <c r="A494" s="66"/>
      <c r="B494" s="228"/>
      <c r="C494" s="228"/>
      <c r="D494" s="228"/>
      <c r="F494" s="229"/>
      <c r="G494" s="144"/>
      <c r="H494" s="144"/>
      <c r="I494" s="144"/>
      <c r="J494" s="144"/>
      <c r="K494" s="144"/>
      <c r="L494" s="144"/>
      <c r="M494" s="144"/>
      <c r="N494" s="144"/>
      <c r="O494" s="83"/>
      <c r="P494" s="83"/>
      <c r="Q494" s="230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64"/>
      <c r="AL494" s="45"/>
      <c r="AM494" s="65"/>
      <c r="AN494" s="145"/>
      <c r="AO494" s="149"/>
      <c r="AP494" s="183"/>
      <c r="AQ494" s="149"/>
      <c r="AR494" s="147"/>
      <c r="AS494" s="229"/>
      <c r="AT494" s="229"/>
      <c r="AU494" s="229"/>
      <c r="AV494" s="229"/>
      <c r="AW494" s="229"/>
      <c r="AX494" s="229"/>
      <c r="AY494" s="229"/>
      <c r="AZ494" s="229"/>
      <c r="BA494" s="229"/>
      <c r="BC494" s="229"/>
      <c r="BD494" s="229"/>
      <c r="BE494" s="229"/>
      <c r="BF494" s="57"/>
      <c r="BG494" s="57"/>
      <c r="BH494" s="57"/>
      <c r="BI494" s="57"/>
      <c r="BJ494" s="189"/>
      <c r="BK494" s="173"/>
      <c r="BL494" s="173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104"/>
      <c r="CB494" s="103"/>
      <c r="CC494" s="103"/>
      <c r="CD494" s="103"/>
      <c r="CE494" s="103"/>
      <c r="CF494" s="103"/>
      <c r="CG494" s="103"/>
      <c r="CH494" s="103"/>
      <c r="CI494" s="103"/>
      <c r="CJ494" s="103"/>
      <c r="CK494" s="103"/>
      <c r="CL494" s="103"/>
      <c r="CP494" s="93"/>
      <c r="CQ494" s="93"/>
      <c r="CV494" s="93"/>
      <c r="DA494" s="93"/>
      <c r="DF494" s="131"/>
      <c r="DG494" s="45"/>
      <c r="DH494" s="45"/>
      <c r="DI494" s="45"/>
      <c r="DJ494" s="45"/>
      <c r="DK494" s="121"/>
      <c r="DL494" s="121"/>
      <c r="DM494" s="121"/>
      <c r="DN494" s="121"/>
      <c r="DO494" s="121"/>
      <c r="DP494" s="121"/>
      <c r="DQ494" s="121"/>
      <c r="DR494" s="121"/>
      <c r="DS494" s="121"/>
      <c r="DT494" s="121"/>
      <c r="DU494" s="121"/>
      <c r="DV494" s="122"/>
      <c r="DW494" s="157"/>
      <c r="DX494" s="157"/>
      <c r="DY494" s="157"/>
      <c r="DZ494" s="238"/>
      <c r="EN494" s="50" t="e">
        <f t="shared" si="436"/>
        <v>#DIV/0!</v>
      </c>
      <c r="EO494" s="50" t="e">
        <f t="shared" si="437"/>
        <v>#DIV/0!</v>
      </c>
      <c r="EP494" s="55" t="e">
        <f t="shared" si="438"/>
        <v>#DIV/0!</v>
      </c>
      <c r="EQ494" s="50" t="e">
        <f>4.656*AR494*(((BL494/2.54)^2)+((BM494/2.54)^2)+((BN494/2.54)^2)+((BO494)/2.54^2)+((BP494/2.54)^2)+((BQ494/2.54)^2)+((BR494/2.54)^2)+((BS494/2.54)^2)+((BT494/2.54)^2)+((BU494/2.54)^2)+((BV494/2.54)^2)+((BW494/2.54)^2)+((BX494/2.54)^2)+((BY494/2.54)^2)+((BZ494/2.54)^2))/(BI494*3.28)</f>
        <v>#DIV/0!</v>
      </c>
      <c r="ER494" s="50" t="e">
        <f>3.492*AR494*((CA494/2.54)^2 + (CB494/2.54)^2 + (CC494/2.54)^2 + (CD494/2.54)^2 + (CE494/2.54)^2 + (CF494/2.54)^2 + (CG494/2.54)^2 +(CH494/2.54)^2 +(CI494/2.54)^2 + (CJ494/2.54)^2 +(CK494/2.54)^2 + (CL494/2.54)^2 +(CM494/2.54)^2 + (CN494/2.54)^2 + (CO494/2.54)^2)/(BI494*3.28)</f>
        <v>#DIV/0!</v>
      </c>
      <c r="ES494" s="50" t="e">
        <f t="shared" si="450"/>
        <v>#DIV/0!</v>
      </c>
      <c r="ET494" s="50" t="e">
        <f t="shared" si="451"/>
        <v>#DIV/0!</v>
      </c>
      <c r="EU494" s="50" t="e">
        <f t="shared" si="452"/>
        <v>#DIV/0!</v>
      </c>
      <c r="EV494" s="56" t="e">
        <f t="shared" si="439"/>
        <v>#DIV/0!</v>
      </c>
      <c r="EW494" s="56" t="e">
        <f t="shared" si="440"/>
        <v>#DIV/0!</v>
      </c>
      <c r="EX494" s="56">
        <f t="shared" si="444"/>
        <v>0</v>
      </c>
      <c r="EY494" s="56">
        <f t="shared" si="445"/>
        <v>0</v>
      </c>
      <c r="EZ494" s="56" t="e">
        <f t="shared" si="441"/>
        <v>#DIV/0!</v>
      </c>
      <c r="FA494" s="56"/>
      <c r="FB494" s="56"/>
      <c r="FC494" s="56"/>
      <c r="FD494" s="54"/>
    </row>
    <row r="495" spans="1:160" ht="16.899999999999999" customHeight="1">
      <c r="A495" s="66"/>
      <c r="B495" s="228"/>
      <c r="C495" s="228"/>
      <c r="D495" s="228"/>
      <c r="F495" s="229"/>
      <c r="G495" s="144"/>
      <c r="H495" s="144"/>
      <c r="I495" s="144"/>
      <c r="J495" s="144"/>
      <c r="K495" s="144"/>
      <c r="L495" s="144"/>
      <c r="M495" s="144"/>
      <c r="N495" s="144"/>
      <c r="O495" s="83"/>
      <c r="P495" s="83"/>
      <c r="Q495" s="230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64"/>
      <c r="AL495" s="45"/>
      <c r="AM495" s="65"/>
      <c r="AN495" s="145"/>
      <c r="AO495" s="149"/>
      <c r="AP495" s="183"/>
      <c r="AQ495" s="149"/>
      <c r="AR495" s="147"/>
      <c r="AS495" s="229"/>
      <c r="AT495" s="229"/>
      <c r="AU495" s="229"/>
      <c r="AV495" s="229"/>
      <c r="AW495" s="229"/>
      <c r="AX495" s="229"/>
      <c r="AY495" s="229"/>
      <c r="AZ495" s="229"/>
      <c r="BA495" s="229"/>
      <c r="BC495" s="229"/>
      <c r="BD495" s="229"/>
      <c r="BE495" s="229"/>
      <c r="BF495" s="57"/>
      <c r="BG495" s="57"/>
      <c r="BH495" s="57"/>
      <c r="BI495" s="57"/>
      <c r="BJ495" s="189"/>
      <c r="BK495" s="173"/>
      <c r="BL495" s="173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104"/>
      <c r="CB495" s="103"/>
      <c r="CC495" s="103"/>
      <c r="CD495" s="103"/>
      <c r="CE495" s="103"/>
      <c r="CF495" s="103"/>
      <c r="CG495" s="103"/>
      <c r="CH495" s="103"/>
      <c r="CI495" s="103"/>
      <c r="CJ495" s="103"/>
      <c r="CK495" s="103"/>
      <c r="CL495" s="103"/>
      <c r="CP495" s="93"/>
      <c r="CQ495" s="93"/>
      <c r="CV495" s="93"/>
      <c r="DA495" s="93"/>
      <c r="DF495" s="131"/>
      <c r="DG495" s="45"/>
      <c r="DH495" s="45"/>
      <c r="DI495" s="45"/>
      <c r="DJ495" s="45"/>
      <c r="DK495" s="121"/>
      <c r="DL495" s="121"/>
      <c r="DM495" s="121"/>
      <c r="DN495" s="121"/>
      <c r="DO495" s="121"/>
      <c r="DP495" s="121"/>
      <c r="DQ495" s="121"/>
      <c r="DR495" s="121"/>
      <c r="DS495" s="121"/>
      <c r="DT495" s="121"/>
      <c r="DU495" s="121"/>
      <c r="DV495" s="122"/>
      <c r="DW495" s="157"/>
      <c r="DX495" s="157"/>
      <c r="DY495" s="157"/>
      <c r="DZ495" s="238"/>
      <c r="EN495" s="50" t="e">
        <f t="shared" si="436"/>
        <v>#DIV/0!</v>
      </c>
      <c r="EO495" s="50" t="e">
        <f t="shared" si="437"/>
        <v>#DIV/0!</v>
      </c>
      <c r="EP495" s="55" t="e">
        <f t="shared" si="438"/>
        <v>#DIV/0!</v>
      </c>
      <c r="EQ495" s="50" t="e">
        <f>4.656*AR495*(((BL495/2.54)^2)+((BM495/2.54)^2)+((BN495/2.54)^2)+((BO495)/2.54^2)+((BP495/2.54)^2)+((BQ495/2.54)^2)+((BR495/2.54)^2)+((BS495/2.54)^2)+((BT495/2.54)^2)+((BU495/2.54)^2)+((BV495/2.54)^2)+((BW495/2.54)^2)+((BX495/2.54)^2)+((BY495/2.54)^2)+((BZ495/2.54)^2))/(BI495*3.28)</f>
        <v>#DIV/0!</v>
      </c>
      <c r="ER495" s="50" t="e">
        <f>3.492*AR495*((CA495/2.54)^2 + (CB495/2.54)^2 + (CC495/2.54)^2 + (CD495/2.54)^2 + (CE495/2.54)^2 + (CF495/2.54)^2 + (CG495/2.54)^2 +(CH495/2.54)^2 +(CI495/2.54)^2 + (CJ495/2.54)^2 +(CK495/2.54)^2 + (CL495/2.54)^2 +(CM495/2.54)^2 + (CN495/2.54)^2 + (CO495/2.54)^2)/(BI495*3.28)</f>
        <v>#DIV/0!</v>
      </c>
      <c r="ES495" s="50" t="e">
        <f t="shared" si="450"/>
        <v>#DIV/0!</v>
      </c>
      <c r="ET495" s="50" t="e">
        <f t="shared" si="451"/>
        <v>#DIV/0!</v>
      </c>
      <c r="EU495" s="50" t="e">
        <f t="shared" si="452"/>
        <v>#DIV/0!</v>
      </c>
      <c r="EV495" s="56" t="e">
        <f t="shared" si="439"/>
        <v>#DIV/0!</v>
      </c>
      <c r="EW495" s="56" t="e">
        <f t="shared" si="440"/>
        <v>#DIV/0!</v>
      </c>
      <c r="EX495" s="56">
        <f t="shared" si="444"/>
        <v>0</v>
      </c>
      <c r="EY495" s="56">
        <f t="shared" si="445"/>
        <v>0</v>
      </c>
      <c r="EZ495" s="56" t="e">
        <f t="shared" si="441"/>
        <v>#DIV/0!</v>
      </c>
      <c r="FA495" s="56"/>
      <c r="FB495" s="56"/>
      <c r="FC495" s="56"/>
      <c r="FD495" s="54"/>
    </row>
    <row r="496" spans="1:160" ht="16.899999999999999" customHeight="1">
      <c r="A496" s="66"/>
      <c r="B496" s="228"/>
      <c r="C496" s="228"/>
      <c r="D496" s="228"/>
      <c r="F496" s="229"/>
      <c r="G496" s="144"/>
      <c r="H496" s="144"/>
      <c r="I496" s="144"/>
      <c r="J496" s="144"/>
      <c r="K496" s="144"/>
      <c r="L496" s="144"/>
      <c r="M496" s="144"/>
      <c r="N496" s="83"/>
      <c r="O496" s="83"/>
      <c r="P496" s="83"/>
      <c r="Q496" s="230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64"/>
      <c r="AL496" s="45"/>
      <c r="AM496" s="65"/>
      <c r="AN496" s="145"/>
      <c r="AO496" s="149"/>
      <c r="AP496" s="183"/>
      <c r="AQ496" s="149"/>
      <c r="AR496" s="147"/>
      <c r="AS496" s="229"/>
      <c r="AT496" s="229"/>
      <c r="AU496" s="229"/>
      <c r="AV496" s="229"/>
      <c r="AW496" s="229"/>
      <c r="AX496" s="229"/>
      <c r="AY496" s="229"/>
      <c r="AZ496" s="229"/>
      <c r="BA496" s="229"/>
      <c r="BC496" s="229"/>
      <c r="BD496" s="229"/>
      <c r="BE496" s="229"/>
      <c r="BF496" s="57"/>
      <c r="BG496" s="57"/>
      <c r="BH496" s="57"/>
      <c r="BI496" s="57"/>
      <c r="BJ496" s="189"/>
      <c r="BK496" s="173"/>
      <c r="BL496" s="173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104"/>
      <c r="CB496" s="103"/>
      <c r="CC496" s="103"/>
      <c r="CD496" s="103"/>
      <c r="CE496" s="103"/>
      <c r="CF496" s="103"/>
      <c r="CG496" s="103"/>
      <c r="CH496" s="103"/>
      <c r="CI496" s="103"/>
      <c r="CJ496" s="103"/>
      <c r="CK496" s="103"/>
      <c r="CL496" s="103"/>
      <c r="CP496" s="93"/>
      <c r="CQ496" s="93"/>
      <c r="CV496" s="93"/>
      <c r="DA496" s="93"/>
      <c r="DF496" s="131"/>
      <c r="DG496" s="45"/>
      <c r="DH496" s="45"/>
      <c r="DI496" s="45"/>
      <c r="DJ496" s="45"/>
      <c r="DK496" s="121"/>
      <c r="DL496" s="121"/>
      <c r="DM496" s="121"/>
      <c r="DN496" s="121"/>
      <c r="DO496" s="121"/>
      <c r="DP496" s="121"/>
      <c r="DQ496" s="121"/>
      <c r="DR496" s="121"/>
      <c r="DS496" s="121"/>
      <c r="DT496" s="121"/>
      <c r="DU496" s="121"/>
      <c r="DV496" s="122"/>
      <c r="DW496" s="157"/>
      <c r="DX496" s="157"/>
      <c r="DY496" s="157"/>
      <c r="DZ496" s="238"/>
      <c r="EN496" s="50"/>
      <c r="EO496" s="50"/>
      <c r="EP496" s="55"/>
      <c r="EQ496" s="50"/>
      <c r="ER496" s="50"/>
      <c r="ES496" s="50" t="e">
        <f t="shared" si="450"/>
        <v>#DIV/0!</v>
      </c>
      <c r="ET496" s="50" t="e">
        <f t="shared" si="451"/>
        <v>#DIV/0!</v>
      </c>
      <c r="EU496" s="50" t="e">
        <f t="shared" si="452"/>
        <v>#DIV/0!</v>
      </c>
      <c r="EV496" s="56"/>
      <c r="EW496" s="56"/>
      <c r="EX496" s="56">
        <f t="shared" si="444"/>
        <v>0</v>
      </c>
      <c r="EY496" s="56">
        <f t="shared" si="445"/>
        <v>0</v>
      </c>
      <c r="EZ496" s="56"/>
      <c r="FA496" s="56"/>
      <c r="FB496" s="56"/>
      <c r="FC496" s="56"/>
      <c r="FD496" s="54"/>
    </row>
    <row r="497" spans="1:160" ht="16.899999999999999" customHeight="1">
      <c r="A497" s="66"/>
      <c r="B497" s="228"/>
      <c r="C497" s="228"/>
      <c r="D497" s="228"/>
      <c r="F497" s="229"/>
      <c r="G497" s="144"/>
      <c r="H497" s="144"/>
      <c r="I497" s="144"/>
      <c r="J497" s="144"/>
      <c r="K497" s="144"/>
      <c r="L497" s="144"/>
      <c r="M497" s="144"/>
      <c r="N497" s="144"/>
      <c r="O497" s="83"/>
      <c r="P497" s="83"/>
      <c r="Q497" s="230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64"/>
      <c r="AL497" s="45"/>
      <c r="AM497" s="65"/>
      <c r="AN497" s="145"/>
      <c r="AO497" s="149"/>
      <c r="AP497" s="183"/>
      <c r="AQ497" s="149"/>
      <c r="AR497" s="147"/>
      <c r="AS497" s="229"/>
      <c r="AT497" s="229"/>
      <c r="AU497" s="229"/>
      <c r="AV497" s="229"/>
      <c r="AW497" s="229"/>
      <c r="AX497" s="229"/>
      <c r="AY497" s="229"/>
      <c r="AZ497" s="229"/>
      <c r="BA497" s="229"/>
      <c r="BC497" s="229"/>
      <c r="BD497" s="229"/>
      <c r="BE497" s="229"/>
      <c r="BF497" s="57"/>
      <c r="BG497" s="57"/>
      <c r="BH497" s="57"/>
      <c r="BI497" s="57"/>
      <c r="BJ497" s="189"/>
      <c r="BK497" s="173"/>
      <c r="BL497" s="173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104"/>
      <c r="CB497" s="103"/>
      <c r="CC497" s="103"/>
      <c r="CD497" s="103"/>
      <c r="CE497" s="103"/>
      <c r="CF497" s="103"/>
      <c r="CG497" s="103"/>
      <c r="CH497" s="103"/>
      <c r="CI497" s="103"/>
      <c r="CJ497" s="103"/>
      <c r="CK497" s="103"/>
      <c r="CL497" s="103"/>
      <c r="CP497" s="93"/>
      <c r="CQ497" s="93"/>
      <c r="CV497" s="93"/>
      <c r="DA497" s="93"/>
      <c r="DF497" s="131"/>
      <c r="DG497" s="45"/>
      <c r="DH497" s="45"/>
      <c r="DI497" s="45"/>
      <c r="DJ497" s="45"/>
      <c r="DK497" s="121"/>
      <c r="DL497" s="121"/>
      <c r="DM497" s="121"/>
      <c r="DN497" s="121"/>
      <c r="DO497" s="121"/>
      <c r="DP497" s="121"/>
      <c r="DQ497" s="121"/>
      <c r="DR497" s="121"/>
      <c r="DS497" s="121"/>
      <c r="DT497" s="121"/>
      <c r="DU497" s="121"/>
      <c r="DV497" s="122"/>
      <c r="DW497" s="157"/>
      <c r="DX497" s="157"/>
      <c r="DY497" s="157"/>
      <c r="DZ497" s="238"/>
      <c r="EN497" s="50" t="e">
        <f t="shared" si="436"/>
        <v>#DIV/0!</v>
      </c>
      <c r="EO497" s="50" t="e">
        <f t="shared" si="437"/>
        <v>#DIV/0!</v>
      </c>
      <c r="EP497" s="55" t="e">
        <f t="shared" si="438"/>
        <v>#DIV/0!</v>
      </c>
      <c r="EQ497" s="50" t="e">
        <f>4.656*AR497*(((BL497/2.54)^2)+((BM497/2.54)^2)+((BN497/2.54)^2)+((BO497)/2.54^2)+((BP497/2.54)^2)+((BQ497/2.54)^2)+((BR497/2.54)^2)+((BS497/2.54)^2)+((BT497/2.54)^2)+((BU497/2.54)^2)+((BV497/2.54)^2)+((BW497/2.54)^2)+((BX497/2.54)^2)+((BY497/2.54)^2)+((BZ497/2.54)^2))/(BI497*3.28)</f>
        <v>#DIV/0!</v>
      </c>
      <c r="ER497" s="50" t="e">
        <f>3.492*AR497*((CA497/2.54)^2 + (CB497/2.54)^2 + (CC497/2.54)^2 + (CD497/2.54)^2 + (CE497/2.54)^2 + (CF497/2.54)^2 + (CG497/2.54)^2 +(CH497/2.54)^2 +(CI497/2.54)^2 + (CJ497/2.54)^2 +(CK497/2.54)^2 + (CL497/2.54)^2 +(CM497/2.54)^2 + (CN497/2.54)^2 + (CO497/2.54)^2)/(BI497*3.28)</f>
        <v>#DIV/0!</v>
      </c>
      <c r="ES497" s="50" t="e">
        <f t="shared" si="450"/>
        <v>#DIV/0!</v>
      </c>
      <c r="ET497" s="50" t="e">
        <f t="shared" si="451"/>
        <v>#DIV/0!</v>
      </c>
      <c r="EU497" s="50" t="e">
        <f t="shared" si="452"/>
        <v>#DIV/0!</v>
      </c>
      <c r="EV497" s="56" t="e">
        <f t="shared" si="439"/>
        <v>#DIV/0!</v>
      </c>
      <c r="EW497" s="56" t="e">
        <f t="shared" si="440"/>
        <v>#DIV/0!</v>
      </c>
      <c r="EX497" s="56">
        <f t="shared" si="444"/>
        <v>0</v>
      </c>
      <c r="EY497" s="56">
        <f t="shared" si="445"/>
        <v>0</v>
      </c>
      <c r="EZ497" s="56" t="e">
        <f t="shared" si="441"/>
        <v>#DIV/0!</v>
      </c>
      <c r="FA497" s="56"/>
      <c r="FB497" s="56"/>
      <c r="FC497" s="56"/>
      <c r="FD497" s="54"/>
    </row>
    <row r="498" spans="1:160" ht="16.899999999999999" customHeight="1">
      <c r="A498" s="66"/>
      <c r="B498" s="228"/>
      <c r="C498" s="228"/>
      <c r="D498" s="228"/>
      <c r="F498" s="229"/>
      <c r="G498" s="144"/>
      <c r="H498" s="144"/>
      <c r="I498" s="144"/>
      <c r="J498" s="144"/>
      <c r="K498" s="144"/>
      <c r="L498" s="144"/>
      <c r="M498" s="144"/>
      <c r="N498" s="144"/>
      <c r="O498" s="83"/>
      <c r="P498" s="83"/>
      <c r="Q498" s="230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64"/>
      <c r="AL498" s="45"/>
      <c r="AM498" s="65"/>
      <c r="AN498" s="145"/>
      <c r="AO498" s="149"/>
      <c r="AP498" s="183"/>
      <c r="AQ498" s="149"/>
      <c r="AR498" s="147"/>
      <c r="AS498" s="229"/>
      <c r="AT498" s="229"/>
      <c r="AU498" s="229"/>
      <c r="AV498" s="229"/>
      <c r="AW498" s="229"/>
      <c r="AX498" s="229"/>
      <c r="AY498" s="229"/>
      <c r="AZ498" s="229"/>
      <c r="BA498" s="229"/>
      <c r="BC498" s="229"/>
      <c r="BD498" s="229"/>
      <c r="BE498" s="229"/>
      <c r="BF498" s="57"/>
      <c r="BG498" s="57"/>
      <c r="BH498" s="57"/>
      <c r="BI498" s="57"/>
      <c r="BJ498" s="189"/>
      <c r="BK498" s="173"/>
      <c r="BL498" s="173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104"/>
      <c r="CB498" s="103"/>
      <c r="CC498" s="103"/>
      <c r="CD498" s="103"/>
      <c r="CE498" s="103"/>
      <c r="CF498" s="103"/>
      <c r="CG498" s="103"/>
      <c r="CH498" s="103"/>
      <c r="CI498" s="103"/>
      <c r="CJ498" s="103"/>
      <c r="CK498" s="103"/>
      <c r="CL498" s="103"/>
      <c r="CP498" s="93"/>
      <c r="CQ498" s="93"/>
      <c r="CV498" s="93"/>
      <c r="DA498" s="93"/>
      <c r="DF498" s="131"/>
      <c r="DG498" s="45"/>
      <c r="DH498" s="45"/>
      <c r="DI498" s="45"/>
      <c r="DJ498" s="45"/>
      <c r="DK498" s="121"/>
      <c r="DL498" s="121"/>
      <c r="DM498" s="121"/>
      <c r="DN498" s="121"/>
      <c r="DO498" s="121"/>
      <c r="DP498" s="121"/>
      <c r="DQ498" s="121"/>
      <c r="DR498" s="121"/>
      <c r="DS498" s="121"/>
      <c r="DT498" s="121"/>
      <c r="DU498" s="121"/>
      <c r="DV498" s="122"/>
      <c r="DW498" s="157"/>
      <c r="DX498" s="157"/>
      <c r="DY498" s="157"/>
      <c r="DZ498" s="238"/>
      <c r="EN498" s="50" t="e">
        <f t="shared" si="436"/>
        <v>#DIV/0!</v>
      </c>
      <c r="EO498" s="50" t="e">
        <f t="shared" si="437"/>
        <v>#DIV/0!</v>
      </c>
      <c r="EP498" s="55" t="e">
        <f t="shared" si="438"/>
        <v>#DIV/0!</v>
      </c>
      <c r="EQ498" s="50" t="e">
        <f>4.656*AR498*(((BL498/2.54)^2)+((BM498/2.54)^2)+((BN498/2.54)^2)+((BO498)/2.54^2)+((BP498/2.54)^2)+((BQ498/2.54)^2)+((BR498/2.54)^2)+((BS498/2.54)^2)+((BT498/2.54)^2)+((BU498/2.54)^2)+((BV498/2.54)^2)+((BW498/2.54)^2)+((BX498/2.54)^2)+((BY498/2.54)^2)+((BZ498/2.54)^2))/(BI498*3.28)</f>
        <v>#DIV/0!</v>
      </c>
      <c r="ER498" s="50" t="e">
        <f>3.492*AR498*((CA498/2.54)^2 + (CB498/2.54)^2 + (CC498/2.54)^2 + (CD498/2.54)^2 + (CE498/2.54)^2 + (CF498/2.54)^2 + (CG498/2.54)^2 +(CH498/2.54)^2 +(CI498/2.54)^2 + (CJ498/2.54)^2 +(CK498/2.54)^2 + (CL498/2.54)^2 +(CM498/2.54)^2 + (CN498/2.54)^2 + (CO498/2.54)^2)/(BI498*3.28)</f>
        <v>#DIV/0!</v>
      </c>
      <c r="ES498" s="50" t="e">
        <f t="shared" si="450"/>
        <v>#DIV/0!</v>
      </c>
      <c r="ET498" s="50" t="e">
        <f t="shared" si="451"/>
        <v>#DIV/0!</v>
      </c>
      <c r="EU498" s="50" t="e">
        <f t="shared" si="452"/>
        <v>#DIV/0!</v>
      </c>
      <c r="EV498" s="56" t="e">
        <f t="shared" si="439"/>
        <v>#DIV/0!</v>
      </c>
      <c r="EW498" s="56" t="e">
        <f t="shared" si="440"/>
        <v>#DIV/0!</v>
      </c>
      <c r="EX498" s="56">
        <f t="shared" si="444"/>
        <v>0</v>
      </c>
      <c r="EY498" s="56">
        <f t="shared" si="445"/>
        <v>0</v>
      </c>
      <c r="EZ498" s="56" t="e">
        <f t="shared" si="441"/>
        <v>#DIV/0!</v>
      </c>
      <c r="FA498" s="56"/>
      <c r="FB498" s="56"/>
      <c r="FC498" s="56"/>
      <c r="FD498" s="54"/>
    </row>
    <row r="499" spans="1:160" ht="16.899999999999999" customHeight="1">
      <c r="A499" s="66"/>
      <c r="B499" s="228"/>
      <c r="C499" s="228"/>
      <c r="D499" s="228"/>
      <c r="F499" s="229"/>
      <c r="G499" s="144"/>
      <c r="H499" s="144"/>
      <c r="I499" s="144"/>
      <c r="J499" s="144"/>
      <c r="K499" s="144"/>
      <c r="L499" s="144"/>
      <c r="M499" s="144"/>
      <c r="N499" s="144"/>
      <c r="O499" s="83"/>
      <c r="P499" s="83"/>
      <c r="Q499" s="230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64"/>
      <c r="AL499" s="45"/>
      <c r="AM499" s="65"/>
      <c r="AN499" s="145"/>
      <c r="AO499" s="149"/>
      <c r="AP499" s="183"/>
      <c r="AQ499" s="149"/>
      <c r="AR499" s="147"/>
      <c r="AS499" s="229"/>
      <c r="AT499" s="229"/>
      <c r="AU499" s="229"/>
      <c r="AV499" s="229"/>
      <c r="AW499" s="229"/>
      <c r="AX499" s="229"/>
      <c r="AY499" s="229"/>
      <c r="AZ499" s="229"/>
      <c r="BA499" s="229"/>
      <c r="BC499" s="229"/>
      <c r="BD499" s="229"/>
      <c r="BE499" s="229"/>
      <c r="BF499" s="57"/>
      <c r="BG499" s="57"/>
      <c r="BH499" s="57"/>
      <c r="BI499" s="57"/>
      <c r="BJ499" s="189"/>
      <c r="BK499" s="173"/>
      <c r="BL499" s="173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104"/>
      <c r="CB499" s="103"/>
      <c r="CC499" s="103"/>
      <c r="CD499" s="103"/>
      <c r="CE499" s="103"/>
      <c r="CF499" s="103"/>
      <c r="CG499" s="103"/>
      <c r="CH499" s="103"/>
      <c r="CI499" s="103"/>
      <c r="CJ499" s="103"/>
      <c r="CK499" s="103"/>
      <c r="CL499" s="103"/>
      <c r="CP499" s="93"/>
      <c r="CQ499" s="93"/>
      <c r="CV499" s="93"/>
      <c r="DA499" s="93"/>
      <c r="DF499" s="131"/>
      <c r="DG499" s="45"/>
      <c r="DH499" s="45"/>
      <c r="DI499" s="45"/>
      <c r="DJ499" s="45"/>
      <c r="DK499" s="121"/>
      <c r="DL499" s="121"/>
      <c r="DM499" s="121"/>
      <c r="DN499" s="121"/>
      <c r="DO499" s="121"/>
      <c r="DP499" s="121"/>
      <c r="DQ499" s="121"/>
      <c r="DR499" s="121"/>
      <c r="DS499" s="121"/>
      <c r="DT499" s="121"/>
      <c r="DU499" s="121"/>
      <c r="DV499" s="122"/>
      <c r="DW499" s="157"/>
      <c r="DX499" s="157"/>
      <c r="DY499" s="157"/>
      <c r="DZ499" s="238"/>
      <c r="EN499" s="50" t="e">
        <f t="shared" si="436"/>
        <v>#DIV/0!</v>
      </c>
      <c r="EO499" s="50" t="e">
        <f t="shared" si="437"/>
        <v>#DIV/0!</v>
      </c>
      <c r="EP499" s="55" t="e">
        <f t="shared" si="438"/>
        <v>#DIV/0!</v>
      </c>
      <c r="EQ499" s="50" t="e">
        <f>4.656*AR499*(((BL499/2.54)^2)+((BM499/2.54)^2)+((BN499/2.54)^2)+((BO499)/2.54^2)+((BP499/2.54)^2)+((BQ499/2.54)^2)+((BR499/2.54)^2)+((BS499/2.54)^2)+((BT499/2.54)^2)+((BU499/2.54)^2)+((BV499/2.54)^2)+((BW499/2.54)^2)+((BX499/2.54)^2)+((BY499/2.54)^2)+((BZ499/2.54)^2))/(BI499*3.28)</f>
        <v>#DIV/0!</v>
      </c>
      <c r="ER499" s="50" t="e">
        <f>3.492*AR499*((CA499/2.54)^2 + (CB499/2.54)^2 + (CC499/2.54)^2 + (CD499/2.54)^2 + (CE499/2.54)^2 + (CF499/2.54)^2 + (CG499/2.54)^2 +(CH499/2.54)^2 +(CI499/2.54)^2 + (CJ499/2.54)^2 +(CK499/2.54)^2 + (CL499/2.54)^2 +(CM499/2.54)^2 + (CN499/2.54)^2 + (CO499/2.54)^2)/(BI499*3.28)</f>
        <v>#DIV/0!</v>
      </c>
      <c r="ES499" s="50" t="e">
        <f t="shared" si="450"/>
        <v>#DIV/0!</v>
      </c>
      <c r="ET499" s="50" t="e">
        <f t="shared" si="451"/>
        <v>#DIV/0!</v>
      </c>
      <c r="EU499" s="50" t="e">
        <f t="shared" si="452"/>
        <v>#DIV/0!</v>
      </c>
      <c r="EV499" s="56" t="e">
        <f t="shared" si="439"/>
        <v>#DIV/0!</v>
      </c>
      <c r="EW499" s="56" t="e">
        <f t="shared" si="440"/>
        <v>#DIV/0!</v>
      </c>
      <c r="EX499" s="56">
        <f t="shared" si="444"/>
        <v>0</v>
      </c>
      <c r="EY499" s="56">
        <f t="shared" si="445"/>
        <v>0</v>
      </c>
      <c r="EZ499" s="56" t="e">
        <f t="shared" si="441"/>
        <v>#DIV/0!</v>
      </c>
      <c r="FA499" s="56"/>
      <c r="FB499" s="56"/>
      <c r="FC499" s="56"/>
      <c r="FD499" s="54"/>
    </row>
    <row r="500" spans="1:160" ht="16.899999999999999" customHeight="1">
      <c r="A500" s="66"/>
      <c r="B500" s="228"/>
      <c r="C500" s="228"/>
      <c r="D500" s="228"/>
      <c r="F500" s="229"/>
      <c r="G500" s="144"/>
      <c r="H500" s="144"/>
      <c r="I500" s="144"/>
      <c r="J500" s="144"/>
      <c r="K500" s="144"/>
      <c r="L500" s="144"/>
      <c r="M500" s="144"/>
      <c r="N500" s="83"/>
      <c r="O500" s="83"/>
      <c r="P500" s="83"/>
      <c r="Q500" s="230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64"/>
      <c r="AL500" s="45"/>
      <c r="AM500" s="65"/>
      <c r="AN500" s="145"/>
      <c r="AO500" s="149"/>
      <c r="AP500" s="183"/>
      <c r="AQ500" s="149"/>
      <c r="AR500" s="147"/>
      <c r="AS500" s="229"/>
      <c r="AT500" s="229"/>
      <c r="AU500" s="229"/>
      <c r="AV500" s="229"/>
      <c r="AW500" s="229"/>
      <c r="AX500" s="229"/>
      <c r="AY500" s="229"/>
      <c r="AZ500" s="229"/>
      <c r="BA500" s="229"/>
      <c r="BC500" s="229"/>
      <c r="BD500" s="229"/>
      <c r="BE500" s="229"/>
      <c r="BF500" s="57"/>
      <c r="BG500" s="57"/>
      <c r="BH500" s="57"/>
      <c r="BI500" s="57"/>
      <c r="BJ500" s="189"/>
      <c r="BK500" s="173"/>
      <c r="BL500" s="173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104"/>
      <c r="CB500" s="103"/>
      <c r="CC500" s="103"/>
      <c r="CD500" s="103"/>
      <c r="CE500" s="103"/>
      <c r="CF500" s="103"/>
      <c r="CG500" s="103"/>
      <c r="CH500" s="103"/>
      <c r="CI500" s="103"/>
      <c r="CJ500" s="103"/>
      <c r="CK500" s="103"/>
      <c r="CL500" s="103"/>
      <c r="CP500" s="93"/>
      <c r="CQ500" s="93"/>
      <c r="CV500" s="93"/>
      <c r="DA500" s="93"/>
      <c r="DF500" s="131"/>
      <c r="DG500" s="45"/>
      <c r="DH500" s="45"/>
      <c r="DI500" s="45"/>
      <c r="DJ500" s="45"/>
      <c r="DK500" s="121"/>
      <c r="DL500" s="121"/>
      <c r="DM500" s="121"/>
      <c r="DN500" s="121"/>
      <c r="DO500" s="121"/>
      <c r="DP500" s="121"/>
      <c r="DQ500" s="121"/>
      <c r="DR500" s="121"/>
      <c r="DS500" s="121"/>
      <c r="DT500" s="121"/>
      <c r="DU500" s="121"/>
      <c r="DV500" s="122"/>
      <c r="DW500" s="157"/>
      <c r="DX500" s="157"/>
      <c r="DY500" s="157"/>
      <c r="DZ500" s="238"/>
      <c r="EN500" s="50"/>
      <c r="EO500" s="50"/>
      <c r="EP500" s="55"/>
      <c r="EQ500" s="50"/>
      <c r="ER500" s="50"/>
      <c r="ES500" s="50" t="e">
        <f t="shared" si="450"/>
        <v>#DIV/0!</v>
      </c>
      <c r="ET500" s="50" t="e">
        <f t="shared" si="451"/>
        <v>#DIV/0!</v>
      </c>
      <c r="EU500" s="50" t="e">
        <f t="shared" si="452"/>
        <v>#DIV/0!</v>
      </c>
      <c r="EV500" s="56"/>
      <c r="EW500" s="56"/>
      <c r="EX500" s="56">
        <f t="shared" si="444"/>
        <v>0</v>
      </c>
      <c r="EY500" s="56">
        <f t="shared" si="445"/>
        <v>0</v>
      </c>
      <c r="EZ500" s="56"/>
      <c r="FA500" s="56"/>
      <c r="FB500" s="56"/>
      <c r="FC500" s="56"/>
      <c r="FD500" s="54"/>
    </row>
    <row r="501" spans="1:160" ht="16.899999999999999" customHeight="1">
      <c r="A501" s="66"/>
      <c r="B501" s="228"/>
      <c r="C501" s="228"/>
      <c r="D501" s="228"/>
      <c r="F501" s="229"/>
      <c r="G501" s="144"/>
      <c r="H501" s="144"/>
      <c r="I501" s="144"/>
      <c r="J501" s="144"/>
      <c r="K501" s="144"/>
      <c r="L501" s="144"/>
      <c r="M501" s="144"/>
      <c r="N501" s="144"/>
      <c r="O501" s="83"/>
      <c r="P501" s="83"/>
      <c r="Q501" s="230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64"/>
      <c r="AL501" s="45"/>
      <c r="AM501" s="65"/>
      <c r="AN501" s="145"/>
      <c r="AO501" s="149"/>
      <c r="AP501" s="183"/>
      <c r="AQ501" s="149"/>
      <c r="AR501" s="147"/>
      <c r="AS501" s="229"/>
      <c r="AT501" s="229"/>
      <c r="AU501" s="229"/>
      <c r="AV501" s="229"/>
      <c r="AW501" s="229"/>
      <c r="AX501" s="229"/>
      <c r="AY501" s="229"/>
      <c r="AZ501" s="229"/>
      <c r="BA501" s="229"/>
      <c r="BC501" s="229"/>
      <c r="BD501" s="229"/>
      <c r="BE501" s="229"/>
      <c r="BF501" s="57"/>
      <c r="BG501" s="57"/>
      <c r="BH501" s="57"/>
      <c r="BI501" s="57"/>
      <c r="BJ501" s="189"/>
      <c r="BK501" s="173"/>
      <c r="BL501" s="173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104"/>
      <c r="CB501" s="103"/>
      <c r="CC501" s="103"/>
      <c r="CD501" s="103"/>
      <c r="CE501" s="103"/>
      <c r="CF501" s="103"/>
      <c r="CG501" s="103"/>
      <c r="CH501" s="103"/>
      <c r="CI501" s="103"/>
      <c r="CJ501" s="103"/>
      <c r="CK501" s="103"/>
      <c r="CL501" s="103"/>
      <c r="CP501" s="93"/>
      <c r="CQ501" s="93"/>
      <c r="CV501" s="93"/>
      <c r="DA501" s="93"/>
      <c r="DF501" s="131"/>
      <c r="DG501" s="45"/>
      <c r="DH501" s="45"/>
      <c r="DI501" s="45"/>
      <c r="DJ501" s="45"/>
      <c r="DK501" s="121"/>
      <c r="DL501" s="121"/>
      <c r="DM501" s="121"/>
      <c r="DN501" s="121"/>
      <c r="DO501" s="121"/>
      <c r="DP501" s="121"/>
      <c r="DQ501" s="121"/>
      <c r="DR501" s="121"/>
      <c r="DS501" s="121"/>
      <c r="DT501" s="121"/>
      <c r="DU501" s="121"/>
      <c r="DV501" s="122"/>
      <c r="DW501" s="157"/>
      <c r="DX501" s="157"/>
      <c r="DY501" s="157"/>
      <c r="DZ501" s="238"/>
      <c r="EN501" s="50" t="e">
        <f t="shared" si="436"/>
        <v>#DIV/0!</v>
      </c>
      <c r="EO501" s="50" t="e">
        <f t="shared" si="437"/>
        <v>#DIV/0!</v>
      </c>
      <c r="EP501" s="55" t="e">
        <f t="shared" si="438"/>
        <v>#DIV/0!</v>
      </c>
      <c r="EQ501" s="50" t="e">
        <f>4.656*AR501*(((BL501/2.54)^2)+((BM501/2.54)^2)+((BN501/2.54)^2)+((BO501)/2.54^2)+((BP501/2.54)^2)+((BQ501/2.54)^2)+((BR501/2.54)^2)+((BS501/2.54)^2)+((BT501/2.54)^2)+((BU501/2.54)^2)+((BV501/2.54)^2)+((BW501/2.54)^2)+((BX501/2.54)^2)+((BY501/2.54)^2)+((BZ501/2.54)^2))/(BI501*3.28)</f>
        <v>#DIV/0!</v>
      </c>
      <c r="ER501" s="50" t="e">
        <f>3.492*AR501*((CA501/2.54)^2 + (CB501/2.54)^2 + (CC501/2.54)^2 + (CD501/2.54)^2 + (CE501/2.54)^2 + (CF501/2.54)^2 + (CG501/2.54)^2 +(CH501/2.54)^2 +(CI501/2.54)^2 + (CJ501/2.54)^2 +(CK501/2.54)^2 + (CL501/2.54)^2 +(CM501/2.54)^2 + (CN501/2.54)^2 + (CO501/2.54)^2)/(BI501*3.28)</f>
        <v>#DIV/0!</v>
      </c>
      <c r="ES501" s="50" t="e">
        <f t="shared" si="450"/>
        <v>#DIV/0!</v>
      </c>
      <c r="ET501" s="50" t="e">
        <f t="shared" si="451"/>
        <v>#DIV/0!</v>
      </c>
      <c r="EU501" s="50" t="e">
        <f t="shared" si="452"/>
        <v>#DIV/0!</v>
      </c>
      <c r="EV501" s="56" t="e">
        <f t="shared" si="439"/>
        <v>#DIV/0!</v>
      </c>
      <c r="EW501" s="56" t="e">
        <f t="shared" si="440"/>
        <v>#DIV/0!</v>
      </c>
      <c r="EX501" s="56">
        <f t="shared" si="444"/>
        <v>0</v>
      </c>
      <c r="EY501" s="56">
        <f t="shared" si="445"/>
        <v>0</v>
      </c>
      <c r="EZ501" s="56" t="e">
        <f t="shared" si="441"/>
        <v>#DIV/0!</v>
      </c>
      <c r="FA501" s="56"/>
      <c r="FB501" s="56"/>
      <c r="FC501" s="56"/>
      <c r="FD501" s="54"/>
    </row>
    <row r="502" spans="1:160" ht="16.899999999999999" customHeight="1">
      <c r="A502" s="66"/>
      <c r="B502" s="228"/>
      <c r="C502" s="228"/>
      <c r="D502" s="228"/>
      <c r="F502" s="229"/>
      <c r="G502" s="144"/>
      <c r="H502" s="144"/>
      <c r="I502" s="144"/>
      <c r="J502" s="144"/>
      <c r="K502" s="144"/>
      <c r="L502" s="144"/>
      <c r="M502" s="144"/>
      <c r="N502" s="144"/>
      <c r="O502" s="83"/>
      <c r="P502" s="83"/>
      <c r="Q502" s="230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64"/>
      <c r="AL502" s="45"/>
      <c r="AM502" s="65"/>
      <c r="AN502" s="145"/>
      <c r="AO502" s="149"/>
      <c r="AP502" s="183"/>
      <c r="AQ502" s="149"/>
      <c r="AR502" s="147"/>
      <c r="AS502" s="229"/>
      <c r="AT502" s="229"/>
      <c r="AU502" s="229"/>
      <c r="AV502" s="229"/>
      <c r="AW502" s="229"/>
      <c r="AX502" s="229"/>
      <c r="AY502" s="229"/>
      <c r="AZ502" s="229"/>
      <c r="BA502" s="229"/>
      <c r="BC502" s="229"/>
      <c r="BD502" s="229"/>
      <c r="BE502" s="229"/>
      <c r="BF502" s="57"/>
      <c r="BG502" s="57"/>
      <c r="BH502" s="57"/>
      <c r="BI502" s="57"/>
      <c r="BJ502" s="189"/>
      <c r="BK502" s="173"/>
      <c r="BL502" s="173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104"/>
      <c r="CB502" s="103"/>
      <c r="CC502" s="103"/>
      <c r="CD502" s="103"/>
      <c r="CE502" s="103"/>
      <c r="CF502" s="103"/>
      <c r="CG502" s="103"/>
      <c r="CH502" s="103"/>
      <c r="CI502" s="103"/>
      <c r="CJ502" s="103"/>
      <c r="CK502" s="103"/>
      <c r="CL502" s="103"/>
      <c r="CP502" s="93"/>
      <c r="CQ502" s="93"/>
      <c r="CV502" s="93"/>
      <c r="DA502" s="93"/>
      <c r="DF502" s="131"/>
      <c r="DG502" s="45"/>
      <c r="DH502" s="45"/>
      <c r="DI502" s="45"/>
      <c r="DJ502" s="45"/>
      <c r="DK502" s="121"/>
      <c r="DL502" s="121"/>
      <c r="DM502" s="121"/>
      <c r="DN502" s="121"/>
      <c r="DO502" s="121"/>
      <c r="DP502" s="121"/>
      <c r="DQ502" s="121"/>
      <c r="DR502" s="121"/>
      <c r="DS502" s="121"/>
      <c r="DT502" s="121"/>
      <c r="DU502" s="121"/>
      <c r="DV502" s="122"/>
      <c r="DW502" s="157"/>
      <c r="DX502" s="157"/>
      <c r="DY502" s="157"/>
      <c r="DZ502" s="238"/>
      <c r="EN502" s="50" t="e">
        <f t="shared" si="436"/>
        <v>#DIV/0!</v>
      </c>
      <c r="EO502" s="50" t="e">
        <f t="shared" si="437"/>
        <v>#DIV/0!</v>
      </c>
      <c r="EP502" s="55" t="e">
        <f t="shared" si="438"/>
        <v>#DIV/0!</v>
      </c>
      <c r="EQ502" s="50" t="e">
        <f>4.656*AR502*(((BL502/2.54)^2)+((BM502/2.54)^2)+((BN502/2.54)^2)+((BO502)/2.54^2)+((BP502/2.54)^2)+((BQ502/2.54)^2)+((BR502/2.54)^2)+((BS502/2.54)^2)+((BT502/2.54)^2)+((BU502/2.54)^2)+((BV502/2.54)^2)+((BW502/2.54)^2)+((BX502/2.54)^2)+((BY502/2.54)^2)+((BZ502/2.54)^2))/(BI502*3.28)</f>
        <v>#DIV/0!</v>
      </c>
      <c r="ER502" s="50" t="e">
        <f>3.492*AR502*((CA502/2.54)^2 + (CB502/2.54)^2 + (CC502/2.54)^2 + (CD502/2.54)^2 + (CE502/2.54)^2 + (CF502/2.54)^2 + (CG502/2.54)^2 +(CH502/2.54)^2 +(CI502/2.54)^2 + (CJ502/2.54)^2 +(CK502/2.54)^2 + (CL502/2.54)^2 +(CM502/2.54)^2 + (CN502/2.54)^2 + (CO502/2.54)^2)/(BI502*3.28)</f>
        <v>#DIV/0!</v>
      </c>
      <c r="ES502" s="50" t="e">
        <f t="shared" si="450"/>
        <v>#DIV/0!</v>
      </c>
      <c r="ET502" s="50" t="e">
        <f t="shared" si="451"/>
        <v>#DIV/0!</v>
      </c>
      <c r="EU502" s="50" t="e">
        <f t="shared" si="452"/>
        <v>#DIV/0!</v>
      </c>
      <c r="EV502" s="56" t="e">
        <f t="shared" si="439"/>
        <v>#DIV/0!</v>
      </c>
      <c r="EW502" s="56" t="e">
        <f t="shared" si="440"/>
        <v>#DIV/0!</v>
      </c>
      <c r="EX502" s="56">
        <f t="shared" si="444"/>
        <v>0</v>
      </c>
      <c r="EY502" s="56">
        <f t="shared" si="445"/>
        <v>0</v>
      </c>
      <c r="EZ502" s="56" t="e">
        <f t="shared" si="441"/>
        <v>#DIV/0!</v>
      </c>
      <c r="FA502" s="56"/>
      <c r="FB502" s="56"/>
      <c r="FC502" s="56"/>
      <c r="FD502" s="54"/>
    </row>
    <row r="503" spans="1:160" ht="16.899999999999999" customHeight="1">
      <c r="A503" s="66"/>
      <c r="B503" s="228"/>
      <c r="C503" s="228"/>
      <c r="D503" s="228"/>
      <c r="F503" s="229"/>
      <c r="G503" s="144"/>
      <c r="H503" s="144"/>
      <c r="I503" s="144"/>
      <c r="J503" s="144"/>
      <c r="K503" s="144"/>
      <c r="L503" s="144"/>
      <c r="M503" s="144"/>
      <c r="N503" s="144"/>
      <c r="O503" s="83"/>
      <c r="P503" s="83"/>
      <c r="Q503" s="230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64"/>
      <c r="AL503" s="45"/>
      <c r="AM503" s="65"/>
      <c r="AN503" s="145"/>
      <c r="AO503" s="149"/>
      <c r="AP503" s="183"/>
      <c r="AQ503" s="149"/>
      <c r="AR503" s="147"/>
      <c r="AS503" s="229"/>
      <c r="AT503" s="229"/>
      <c r="AU503" s="229"/>
      <c r="AV503" s="229"/>
      <c r="AW503" s="229"/>
      <c r="AX503" s="229"/>
      <c r="AY503" s="229"/>
      <c r="AZ503" s="229"/>
      <c r="BA503" s="229"/>
      <c r="BC503" s="229"/>
      <c r="BD503" s="229"/>
      <c r="BE503" s="229"/>
      <c r="BF503" s="57"/>
      <c r="BG503" s="57"/>
      <c r="BH503" s="57"/>
      <c r="BI503" s="57"/>
      <c r="BJ503" s="189"/>
      <c r="BK503" s="173"/>
      <c r="BL503" s="173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104"/>
      <c r="CB503" s="103"/>
      <c r="CC503" s="103"/>
      <c r="CD503" s="103"/>
      <c r="CE503" s="103"/>
      <c r="CF503" s="103"/>
      <c r="CG503" s="103"/>
      <c r="CH503" s="103"/>
      <c r="CI503" s="103"/>
      <c r="CJ503" s="103"/>
      <c r="CK503" s="103"/>
      <c r="CL503" s="103"/>
      <c r="CP503" s="93"/>
      <c r="CQ503" s="93"/>
      <c r="CV503" s="93"/>
      <c r="DA503" s="93"/>
      <c r="DF503" s="131"/>
      <c r="DG503" s="45"/>
      <c r="DH503" s="45"/>
      <c r="DI503" s="45"/>
      <c r="DJ503" s="45"/>
      <c r="DK503" s="121"/>
      <c r="DL503" s="121"/>
      <c r="DM503" s="121"/>
      <c r="DN503" s="121"/>
      <c r="DO503" s="121"/>
      <c r="DP503" s="121"/>
      <c r="DQ503" s="121"/>
      <c r="DR503" s="121"/>
      <c r="DS503" s="121"/>
      <c r="DT503" s="121"/>
      <c r="DU503" s="121"/>
      <c r="DV503" s="122"/>
      <c r="DW503" s="157"/>
      <c r="DX503" s="157"/>
      <c r="DY503" s="157"/>
      <c r="DZ503" s="238"/>
      <c r="EN503" s="50" t="e">
        <f t="shared" si="436"/>
        <v>#DIV/0!</v>
      </c>
      <c r="EO503" s="50" t="e">
        <f t="shared" si="437"/>
        <v>#DIV/0!</v>
      </c>
      <c r="EP503" s="55" t="e">
        <f t="shared" si="438"/>
        <v>#DIV/0!</v>
      </c>
      <c r="EQ503" s="50" t="e">
        <f>4.656*AR503*(((BL503/2.54)^2)+((BM503/2.54)^2)+((BN503/2.54)^2)+((BO503)/2.54^2)+((BP503/2.54)^2)+((BQ503/2.54)^2)+((BR503/2.54)^2)+((BS503/2.54)^2)+((BT503/2.54)^2)+((BU503/2.54)^2)+((BV503/2.54)^2)+((BW503/2.54)^2)+((BX503/2.54)^2)+((BY503/2.54)^2)+((BZ503/2.54)^2))/(BI503*3.28)</f>
        <v>#DIV/0!</v>
      </c>
      <c r="ER503" s="50" t="e">
        <f>3.492*AR503*((CA503/2.54)^2 + (CB503/2.54)^2 + (CC503/2.54)^2 + (CD503/2.54)^2 + (CE503/2.54)^2 + (CF503/2.54)^2 + (CG503/2.54)^2 +(CH503/2.54)^2 +(CI503/2.54)^2 + (CJ503/2.54)^2 +(CK503/2.54)^2 + (CL503/2.54)^2 +(CM503/2.54)^2 + (CN503/2.54)^2 + (CO503/2.54)^2)/(BI503*3.28)</f>
        <v>#DIV/0!</v>
      </c>
      <c r="ES503" s="50" t="e">
        <f t="shared" si="450"/>
        <v>#DIV/0!</v>
      </c>
      <c r="ET503" s="50" t="e">
        <f t="shared" si="451"/>
        <v>#DIV/0!</v>
      </c>
      <c r="EU503" s="50" t="e">
        <f t="shared" si="452"/>
        <v>#DIV/0!</v>
      </c>
      <c r="EV503" s="56" t="e">
        <f t="shared" si="439"/>
        <v>#DIV/0!</v>
      </c>
      <c r="EW503" s="56" t="e">
        <f t="shared" si="440"/>
        <v>#DIV/0!</v>
      </c>
      <c r="EX503" s="56">
        <f t="shared" si="444"/>
        <v>0</v>
      </c>
      <c r="EY503" s="56">
        <f t="shared" si="445"/>
        <v>0</v>
      </c>
      <c r="EZ503" s="56" t="e">
        <f t="shared" si="441"/>
        <v>#DIV/0!</v>
      </c>
      <c r="FA503" s="56"/>
      <c r="FB503" s="56"/>
      <c r="FC503" s="56"/>
      <c r="FD503" s="54"/>
    </row>
    <row r="504" spans="1:160" ht="16.899999999999999" customHeight="1">
      <c r="A504" s="66"/>
      <c r="B504" s="228"/>
      <c r="C504" s="228"/>
      <c r="D504" s="228"/>
      <c r="F504" s="229"/>
      <c r="G504" s="144"/>
      <c r="H504" s="144"/>
      <c r="I504" s="144"/>
      <c r="J504" s="144"/>
      <c r="K504" s="144"/>
      <c r="L504" s="144"/>
      <c r="M504" s="144"/>
      <c r="N504" s="83"/>
      <c r="O504" s="83"/>
      <c r="P504" s="83"/>
      <c r="Q504" s="230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64"/>
      <c r="AL504" s="45"/>
      <c r="AM504" s="65"/>
      <c r="AN504" s="145"/>
      <c r="AO504" s="149"/>
      <c r="AP504" s="183"/>
      <c r="AQ504" s="149"/>
      <c r="AR504" s="147"/>
      <c r="AS504" s="229"/>
      <c r="AT504" s="229"/>
      <c r="AU504" s="229"/>
      <c r="AV504" s="229"/>
      <c r="AW504" s="229"/>
      <c r="AX504" s="229"/>
      <c r="AY504" s="229"/>
      <c r="AZ504" s="229"/>
      <c r="BA504" s="229"/>
      <c r="BC504" s="229"/>
      <c r="BD504" s="229"/>
      <c r="BE504" s="229"/>
      <c r="BF504" s="57"/>
      <c r="BG504" s="57"/>
      <c r="BH504" s="57"/>
      <c r="BI504" s="57"/>
      <c r="BJ504" s="189"/>
      <c r="BK504" s="173"/>
      <c r="BL504" s="173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104"/>
      <c r="CB504" s="103"/>
      <c r="CC504" s="103"/>
      <c r="CD504" s="103"/>
      <c r="CE504" s="103"/>
      <c r="CF504" s="103"/>
      <c r="CG504" s="103"/>
      <c r="CH504" s="103"/>
      <c r="CI504" s="103"/>
      <c r="CJ504" s="103"/>
      <c r="CK504" s="103"/>
      <c r="CL504" s="103"/>
      <c r="CP504" s="93"/>
      <c r="CQ504" s="93"/>
      <c r="CV504" s="93"/>
      <c r="DA504" s="93"/>
      <c r="DF504" s="131"/>
      <c r="DG504" s="45"/>
      <c r="DH504" s="45"/>
      <c r="DI504" s="45"/>
      <c r="DJ504" s="45"/>
      <c r="DK504" s="121"/>
      <c r="DL504" s="121"/>
      <c r="DM504" s="121"/>
      <c r="DN504" s="121"/>
      <c r="DO504" s="121"/>
      <c r="DP504" s="121"/>
      <c r="DQ504" s="121"/>
      <c r="DR504" s="121"/>
      <c r="DS504" s="121"/>
      <c r="DT504" s="121"/>
      <c r="DU504" s="121"/>
      <c r="DV504" s="122"/>
      <c r="DW504" s="157"/>
      <c r="DX504" s="157"/>
      <c r="DY504" s="157"/>
      <c r="DZ504" s="238"/>
      <c r="EN504" s="50"/>
      <c r="EO504" s="50"/>
      <c r="EP504" s="55"/>
      <c r="EQ504" s="50"/>
      <c r="ER504" s="50"/>
      <c r="ES504" s="50" t="e">
        <f t="shared" si="450"/>
        <v>#DIV/0!</v>
      </c>
      <c r="ET504" s="50" t="e">
        <f t="shared" si="451"/>
        <v>#DIV/0!</v>
      </c>
      <c r="EU504" s="50" t="e">
        <f t="shared" si="452"/>
        <v>#DIV/0!</v>
      </c>
      <c r="EV504" s="56"/>
      <c r="EW504" s="56"/>
      <c r="EX504" s="56">
        <f t="shared" si="444"/>
        <v>0</v>
      </c>
      <c r="EY504" s="56">
        <f t="shared" si="445"/>
        <v>0</v>
      </c>
      <c r="EZ504" s="56"/>
      <c r="FA504" s="56"/>
      <c r="FB504" s="56"/>
      <c r="FC504" s="56"/>
      <c r="FD504" s="54"/>
    </row>
    <row r="505" spans="1:160" ht="16.899999999999999" customHeight="1">
      <c r="A505" s="66"/>
      <c r="B505" s="228"/>
      <c r="C505" s="228"/>
      <c r="D505" s="228"/>
      <c r="F505" s="229"/>
      <c r="G505" s="144"/>
      <c r="H505" s="144"/>
      <c r="I505" s="144"/>
      <c r="J505" s="144"/>
      <c r="K505" s="144"/>
      <c r="L505" s="144"/>
      <c r="M505" s="144"/>
      <c r="N505" s="83"/>
      <c r="O505" s="83"/>
      <c r="P505" s="83"/>
      <c r="Q505" s="230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64"/>
      <c r="AL505" s="45"/>
      <c r="AM505" s="65"/>
      <c r="AN505" s="145"/>
      <c r="AO505" s="149"/>
      <c r="AP505" s="183"/>
      <c r="AQ505" s="149"/>
      <c r="AR505" s="147"/>
      <c r="AS505" s="229"/>
      <c r="AT505" s="229"/>
      <c r="AU505" s="229"/>
      <c r="AV505" s="229"/>
      <c r="AW505" s="229"/>
      <c r="AX505" s="229"/>
      <c r="AY505" s="229"/>
      <c r="AZ505" s="229"/>
      <c r="BA505" s="229"/>
      <c r="BC505" s="229"/>
      <c r="BD505" s="229"/>
      <c r="BE505" s="229"/>
      <c r="BF505" s="57"/>
      <c r="BG505" s="57"/>
      <c r="BH505" s="57"/>
      <c r="BI505" s="57"/>
      <c r="BJ505" s="189"/>
      <c r="BK505" s="173"/>
      <c r="BL505" s="173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104"/>
      <c r="CB505" s="103"/>
      <c r="CC505" s="103"/>
      <c r="CD505" s="103"/>
      <c r="CE505" s="103"/>
      <c r="CF505" s="103"/>
      <c r="CG505" s="103"/>
      <c r="CH505" s="103"/>
      <c r="CI505" s="103"/>
      <c r="CJ505" s="103"/>
      <c r="CK505" s="103"/>
      <c r="CL505" s="103"/>
      <c r="CP505" s="93"/>
      <c r="CQ505" s="93"/>
      <c r="CV505" s="93"/>
      <c r="DA505" s="93"/>
      <c r="DF505" s="131"/>
      <c r="DG505" s="45"/>
      <c r="DH505" s="45"/>
      <c r="DI505" s="45"/>
      <c r="DJ505" s="45"/>
      <c r="DK505" s="121"/>
      <c r="DL505" s="121"/>
      <c r="DM505" s="121"/>
      <c r="DN505" s="121"/>
      <c r="DO505" s="121"/>
      <c r="DP505" s="121"/>
      <c r="DQ505" s="121"/>
      <c r="DR505" s="121"/>
      <c r="DS505" s="121"/>
      <c r="DT505" s="121"/>
      <c r="DU505" s="121"/>
      <c r="DV505" s="122"/>
      <c r="DW505" s="157"/>
      <c r="DX505" s="157"/>
      <c r="DY505" s="157"/>
      <c r="DZ505" s="238"/>
      <c r="EN505" s="50" t="e">
        <f t="shared" si="436"/>
        <v>#DIV/0!</v>
      </c>
      <c r="EO505" s="50" t="e">
        <f t="shared" si="437"/>
        <v>#DIV/0!</v>
      </c>
      <c r="EP505" s="55" t="e">
        <f t="shared" si="438"/>
        <v>#DIV/0!</v>
      </c>
      <c r="EQ505" s="50" t="e">
        <f>4.656*AR505*(((BL505/2.54)^2)+((BM505/2.54)^2)+((BN505/2.54)^2)+((BO505)/2.54^2)+((BP505/2.54)^2)+((BQ505/2.54)^2)+((BR505/2.54)^2)+((BS505/2.54)^2)+((BT505/2.54)^2)+((BU505/2.54)^2)+((BV505/2.54)^2)+((BW505/2.54)^2)+((BX505/2.54)^2)+((BY505/2.54)^2)+((BZ505/2.54)^2))/(BI505*3.28)</f>
        <v>#DIV/0!</v>
      </c>
      <c r="ER505" s="50" t="e">
        <f>3.492*AR505*((CA505/2.54)^2 + (CB505/2.54)^2 + (CC505/2.54)^2 + (CD505/2.54)^2 + (CE505/2.54)^2 + (CF505/2.54)^2 + (CG505/2.54)^2 +(CH505/2.54)^2 +(CI505/2.54)^2 + (CJ505/2.54)^2 +(CK505/2.54)^2 + (CL505/2.54)^2 +(CM505/2.54)^2 + (CN505/2.54)^2 + (CO505/2.54)^2)/(BI505*3.28)</f>
        <v>#DIV/0!</v>
      </c>
      <c r="ES505" s="50" t="e">
        <f t="shared" si="450"/>
        <v>#DIV/0!</v>
      </c>
      <c r="ET505" s="50" t="e">
        <f t="shared" si="451"/>
        <v>#DIV/0!</v>
      </c>
      <c r="EU505" s="50" t="e">
        <f t="shared" si="452"/>
        <v>#DIV/0!</v>
      </c>
      <c r="EV505" s="56" t="e">
        <f t="shared" si="439"/>
        <v>#DIV/0!</v>
      </c>
      <c r="EW505" s="56" t="e">
        <f t="shared" si="440"/>
        <v>#DIV/0!</v>
      </c>
      <c r="EX505" s="56">
        <f t="shared" si="444"/>
        <v>0</v>
      </c>
      <c r="EY505" s="56">
        <f t="shared" si="445"/>
        <v>0</v>
      </c>
      <c r="EZ505" s="56" t="e">
        <f t="shared" si="441"/>
        <v>#DIV/0!</v>
      </c>
      <c r="FA505" s="56"/>
      <c r="FB505" s="56"/>
      <c r="FC505" s="56"/>
      <c r="FD505" s="54"/>
    </row>
    <row r="506" spans="1:160" ht="16.899999999999999" customHeight="1">
      <c r="A506" s="66"/>
      <c r="B506" s="228"/>
      <c r="C506" s="228"/>
      <c r="D506" s="228"/>
      <c r="F506" s="229"/>
      <c r="G506" s="144"/>
      <c r="H506" s="144"/>
      <c r="I506" s="144"/>
      <c r="J506" s="144"/>
      <c r="K506" s="144"/>
      <c r="L506" s="144"/>
      <c r="M506" s="144"/>
      <c r="N506" s="83"/>
      <c r="O506" s="83"/>
      <c r="P506" s="83"/>
      <c r="Q506" s="230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64"/>
      <c r="AL506" s="45"/>
      <c r="AM506" s="65"/>
      <c r="AN506" s="145"/>
      <c r="AO506" s="149"/>
      <c r="AP506" s="183"/>
      <c r="AQ506" s="149"/>
      <c r="AR506" s="147"/>
      <c r="AS506" s="229"/>
      <c r="AT506" s="229"/>
      <c r="AU506" s="229"/>
      <c r="AV506" s="229"/>
      <c r="AW506" s="229"/>
      <c r="AX506" s="229"/>
      <c r="AY506" s="229"/>
      <c r="AZ506" s="229"/>
      <c r="BA506" s="229"/>
      <c r="BC506" s="229"/>
      <c r="BD506" s="229"/>
      <c r="BE506" s="229"/>
      <c r="BF506" s="57"/>
      <c r="BG506" s="57"/>
      <c r="BH506" s="57"/>
      <c r="BI506" s="57"/>
      <c r="BJ506" s="189"/>
      <c r="BK506" s="173"/>
      <c r="BL506" s="173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104"/>
      <c r="CB506" s="103"/>
      <c r="CC506" s="103"/>
      <c r="CD506" s="103"/>
      <c r="CE506" s="103"/>
      <c r="CF506" s="103"/>
      <c r="CG506" s="103"/>
      <c r="CH506" s="103"/>
      <c r="CI506" s="103"/>
      <c r="CJ506" s="103"/>
      <c r="CK506" s="103"/>
      <c r="CL506" s="103"/>
      <c r="CP506" s="93"/>
      <c r="CQ506" s="93"/>
      <c r="CV506" s="93"/>
      <c r="DA506" s="93"/>
      <c r="DF506" s="131"/>
      <c r="DG506" s="45"/>
      <c r="DH506" s="45"/>
      <c r="DI506" s="45"/>
      <c r="DJ506" s="45"/>
      <c r="DK506" s="121"/>
      <c r="DL506" s="121"/>
      <c r="DM506" s="121"/>
      <c r="DN506" s="121"/>
      <c r="DO506" s="121"/>
      <c r="DP506" s="121"/>
      <c r="DQ506" s="121"/>
      <c r="DR506" s="121"/>
      <c r="DS506" s="121"/>
      <c r="DT506" s="121"/>
      <c r="DU506" s="121"/>
      <c r="DV506" s="122"/>
      <c r="DW506" s="157"/>
      <c r="DX506" s="157"/>
      <c r="DY506" s="157"/>
      <c r="DZ506" s="238"/>
      <c r="EN506" s="50" t="e">
        <f t="shared" si="436"/>
        <v>#DIV/0!</v>
      </c>
      <c r="EO506" s="50" t="e">
        <f t="shared" si="437"/>
        <v>#DIV/0!</v>
      </c>
      <c r="EP506" s="55" t="e">
        <f t="shared" si="438"/>
        <v>#DIV/0!</v>
      </c>
      <c r="EQ506" s="50" t="e">
        <f>4.656*AR506*(((BL506/2.54)^2)+((BM506/2.54)^2)+((BN506/2.54)^2)+((BO506)/2.54^2)+((BP506/2.54)^2)+((BQ506/2.54)^2)+((BR506/2.54)^2)+((BS506/2.54)^2)+((BT506/2.54)^2)+((BU506/2.54)^2)+((BV506/2.54)^2)+((BW506/2.54)^2)+((BX506/2.54)^2)+((BY506/2.54)^2)+((BZ506/2.54)^2))/(BI506*3.28)</f>
        <v>#DIV/0!</v>
      </c>
      <c r="ER506" s="50" t="e">
        <f>3.492*AR506*((CA506/2.54)^2 + (CB506/2.54)^2 + (CC506/2.54)^2 + (CD506/2.54)^2 + (CE506/2.54)^2 + (CF506/2.54)^2 + (CG506/2.54)^2 +(CH506/2.54)^2 +(CI506/2.54)^2 + (CJ506/2.54)^2 +(CK506/2.54)^2 + (CL506/2.54)^2 +(CM506/2.54)^2 + (CN506/2.54)^2 + (CO506/2.54)^2)/(BI506*3.28)</f>
        <v>#DIV/0!</v>
      </c>
      <c r="ES506" s="50" t="e">
        <f t="shared" si="450"/>
        <v>#DIV/0!</v>
      </c>
      <c r="ET506" s="50" t="e">
        <f t="shared" si="451"/>
        <v>#DIV/0!</v>
      </c>
      <c r="EU506" s="50" t="e">
        <f t="shared" si="452"/>
        <v>#DIV/0!</v>
      </c>
      <c r="EV506" s="56" t="e">
        <f t="shared" si="439"/>
        <v>#DIV/0!</v>
      </c>
      <c r="EW506" s="56" t="e">
        <f t="shared" si="440"/>
        <v>#DIV/0!</v>
      </c>
      <c r="EX506" s="56">
        <f t="shared" si="444"/>
        <v>0</v>
      </c>
      <c r="EY506" s="56">
        <f t="shared" si="445"/>
        <v>0</v>
      </c>
      <c r="EZ506" s="56" t="e">
        <f t="shared" si="441"/>
        <v>#DIV/0!</v>
      </c>
      <c r="FA506" s="56"/>
      <c r="FB506" s="56"/>
      <c r="FC506" s="56"/>
      <c r="FD506" s="54"/>
    </row>
    <row r="507" spans="1:160" ht="16.899999999999999" customHeight="1">
      <c r="A507" s="66"/>
      <c r="B507" s="228"/>
      <c r="C507" s="228"/>
      <c r="D507" s="228"/>
      <c r="F507" s="229"/>
      <c r="G507" s="144"/>
      <c r="H507" s="144"/>
      <c r="I507" s="144"/>
      <c r="J507" s="144"/>
      <c r="K507" s="144"/>
      <c r="L507" s="144"/>
      <c r="M507" s="144"/>
      <c r="N507" s="83"/>
      <c r="O507" s="83"/>
      <c r="P507" s="83"/>
      <c r="Q507" s="230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64"/>
      <c r="AL507" s="45"/>
      <c r="AM507" s="65"/>
      <c r="AN507" s="145"/>
      <c r="AO507" s="149"/>
      <c r="AP507" s="183"/>
      <c r="AQ507" s="149"/>
      <c r="AR507" s="147"/>
      <c r="AS507" s="229"/>
      <c r="AT507" s="229"/>
      <c r="AU507" s="229"/>
      <c r="AV507" s="229"/>
      <c r="AW507" s="229"/>
      <c r="AX507" s="229"/>
      <c r="AY507" s="229"/>
      <c r="AZ507" s="229"/>
      <c r="BA507" s="229"/>
      <c r="BC507" s="229"/>
      <c r="BD507" s="229"/>
      <c r="BE507" s="229"/>
      <c r="BF507" s="57"/>
      <c r="BG507" s="57"/>
      <c r="BH507" s="57"/>
      <c r="BI507" s="57"/>
      <c r="BJ507" s="189"/>
      <c r="BK507" s="173"/>
      <c r="BL507" s="173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104"/>
      <c r="CB507" s="103"/>
      <c r="CC507" s="103"/>
      <c r="CD507" s="103"/>
      <c r="CE507" s="103"/>
      <c r="CF507" s="103"/>
      <c r="CG507" s="103"/>
      <c r="CH507" s="103"/>
      <c r="CI507" s="103"/>
      <c r="CJ507" s="103"/>
      <c r="CK507" s="103"/>
      <c r="CL507" s="103"/>
      <c r="CP507" s="93"/>
      <c r="CQ507" s="93"/>
      <c r="CV507" s="93"/>
      <c r="DA507" s="93"/>
      <c r="DF507" s="131"/>
      <c r="DG507" s="45"/>
      <c r="DH507" s="45"/>
      <c r="DI507" s="45"/>
      <c r="DJ507" s="45"/>
      <c r="DK507" s="121"/>
      <c r="DL507" s="121"/>
      <c r="DM507" s="121"/>
      <c r="DN507" s="121"/>
      <c r="DO507" s="121"/>
      <c r="DP507" s="121"/>
      <c r="DQ507" s="121"/>
      <c r="DR507" s="121"/>
      <c r="DS507" s="121"/>
      <c r="DT507" s="121"/>
      <c r="DU507" s="121"/>
      <c r="DV507" s="122"/>
      <c r="DW507" s="157"/>
      <c r="DX507" s="157"/>
      <c r="DY507" s="157"/>
      <c r="DZ507" s="238"/>
      <c r="EN507" s="50" t="e">
        <f t="shared" si="436"/>
        <v>#DIV/0!</v>
      </c>
      <c r="EO507" s="50" t="e">
        <f t="shared" si="437"/>
        <v>#DIV/0!</v>
      </c>
      <c r="EP507" s="55" t="e">
        <f t="shared" si="438"/>
        <v>#DIV/0!</v>
      </c>
      <c r="EQ507" s="50" t="e">
        <f>4.656*AR507*(((BL507/2.54)^2)+((BM507/2.54)^2)+((BN507/2.54)^2)+((BO507)/2.54^2)+((BP507/2.54)^2)+((BQ507/2.54)^2)+((BR507/2.54)^2)+((BS507/2.54)^2)+((BT507/2.54)^2)+((BU507/2.54)^2)+((BV507/2.54)^2)+((BW507/2.54)^2)+((BX507/2.54)^2)+((BY507/2.54)^2)+((BZ507/2.54)^2))/(BI507*3.28)</f>
        <v>#DIV/0!</v>
      </c>
      <c r="ER507" s="50" t="e">
        <f>3.492*AR507*((CA507/2.54)^2 + (CB507/2.54)^2 + (CC507/2.54)^2 + (CD507/2.54)^2 + (CE507/2.54)^2 + (CF507/2.54)^2 + (CG507/2.54)^2 +(CH507/2.54)^2 +(CI507/2.54)^2 + (CJ507/2.54)^2 +(CK507/2.54)^2 + (CL507/2.54)^2 +(CM507/2.54)^2 + (CN507/2.54)^2 + (CO507/2.54)^2)/(BI507*3.28)</f>
        <v>#DIV/0!</v>
      </c>
      <c r="ES507" s="50" t="e">
        <f t="shared" si="450"/>
        <v>#DIV/0!</v>
      </c>
      <c r="ET507" s="50" t="e">
        <f t="shared" si="451"/>
        <v>#DIV/0!</v>
      </c>
      <c r="EU507" s="50" t="e">
        <f t="shared" si="452"/>
        <v>#DIV/0!</v>
      </c>
      <c r="EV507" s="56" t="e">
        <f t="shared" si="439"/>
        <v>#DIV/0!</v>
      </c>
      <c r="EW507" s="56" t="e">
        <f t="shared" si="440"/>
        <v>#DIV/0!</v>
      </c>
      <c r="EX507" s="56">
        <f t="shared" si="444"/>
        <v>0</v>
      </c>
      <c r="EY507" s="56">
        <f t="shared" si="445"/>
        <v>0</v>
      </c>
      <c r="EZ507" s="56" t="e">
        <f t="shared" si="441"/>
        <v>#DIV/0!</v>
      </c>
      <c r="FA507" s="56"/>
      <c r="FB507" s="56"/>
      <c r="FC507" s="56"/>
      <c r="FD507" s="54"/>
    </row>
    <row r="508" spans="1:160" ht="16.899999999999999" customHeight="1">
      <c r="A508" s="66"/>
      <c r="B508" s="228"/>
      <c r="C508" s="228"/>
      <c r="D508" s="228"/>
      <c r="F508" s="229"/>
      <c r="G508" s="144"/>
      <c r="H508" s="144"/>
      <c r="I508" s="144"/>
      <c r="J508" s="144"/>
      <c r="K508" s="144"/>
      <c r="L508" s="144"/>
      <c r="M508" s="144"/>
      <c r="N508" s="83"/>
      <c r="O508" s="83"/>
      <c r="P508" s="83"/>
      <c r="Q508" s="230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64"/>
      <c r="AL508" s="45"/>
      <c r="AM508" s="65"/>
      <c r="AN508" s="145"/>
      <c r="AO508" s="149"/>
      <c r="AP508" s="183"/>
      <c r="AQ508" s="149"/>
      <c r="AR508" s="147"/>
      <c r="AS508" s="229"/>
      <c r="AT508" s="229"/>
      <c r="AU508" s="229"/>
      <c r="AV508" s="229"/>
      <c r="AW508" s="229"/>
      <c r="AX508" s="229"/>
      <c r="AY508" s="229"/>
      <c r="AZ508" s="229"/>
      <c r="BA508" s="229"/>
      <c r="BC508" s="229"/>
      <c r="BD508" s="229"/>
      <c r="BE508" s="229"/>
      <c r="BF508" s="57"/>
      <c r="BG508" s="57"/>
      <c r="BH508" s="57"/>
      <c r="BI508" s="57"/>
      <c r="BJ508" s="189"/>
      <c r="BK508" s="173"/>
      <c r="BL508" s="173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104"/>
      <c r="CB508" s="103"/>
      <c r="CC508" s="103"/>
      <c r="CD508" s="103"/>
      <c r="CE508" s="103"/>
      <c r="CF508" s="103"/>
      <c r="CG508" s="103"/>
      <c r="CH508" s="103"/>
      <c r="CI508" s="103"/>
      <c r="CJ508" s="103"/>
      <c r="CK508" s="103"/>
      <c r="CL508" s="103"/>
      <c r="CP508" s="93"/>
      <c r="CQ508" s="93"/>
      <c r="CV508" s="93"/>
      <c r="DA508" s="93"/>
      <c r="DF508" s="131"/>
      <c r="DG508" s="45"/>
      <c r="DH508" s="45"/>
      <c r="DI508" s="45"/>
      <c r="DJ508" s="45"/>
      <c r="DK508" s="121"/>
      <c r="DL508" s="121"/>
      <c r="DM508" s="121"/>
      <c r="DN508" s="121"/>
      <c r="DO508" s="121"/>
      <c r="DP508" s="121"/>
      <c r="DQ508" s="121"/>
      <c r="DR508" s="121"/>
      <c r="DS508" s="121"/>
      <c r="DT508" s="121"/>
      <c r="DU508" s="121"/>
      <c r="DV508" s="122"/>
      <c r="DW508" s="157"/>
      <c r="DX508" s="157"/>
      <c r="DY508" s="157"/>
      <c r="DZ508" s="238"/>
      <c r="EN508" s="50"/>
      <c r="EO508" s="50"/>
      <c r="EP508" s="55"/>
      <c r="EQ508" s="50"/>
      <c r="ER508" s="50"/>
      <c r="ES508" s="50" t="e">
        <f t="shared" si="450"/>
        <v>#DIV/0!</v>
      </c>
      <c r="ET508" s="50" t="e">
        <f t="shared" si="451"/>
        <v>#DIV/0!</v>
      </c>
      <c r="EU508" s="50" t="e">
        <f t="shared" si="452"/>
        <v>#DIV/0!</v>
      </c>
      <c r="EV508" s="56"/>
      <c r="EW508" s="56"/>
      <c r="EX508" s="56">
        <f t="shared" si="444"/>
        <v>0</v>
      </c>
      <c r="EY508" s="56">
        <f t="shared" si="445"/>
        <v>0</v>
      </c>
      <c r="EZ508" s="56"/>
      <c r="FA508" s="56"/>
      <c r="FB508" s="56"/>
      <c r="FC508" s="56"/>
      <c r="FD508" s="54"/>
    </row>
    <row r="509" spans="1:160" ht="16.899999999999999" customHeight="1">
      <c r="A509" s="66"/>
      <c r="B509" s="228"/>
      <c r="C509" s="228"/>
      <c r="D509" s="228"/>
      <c r="F509" s="229"/>
      <c r="G509" s="144"/>
      <c r="H509" s="144"/>
      <c r="I509" s="144"/>
      <c r="J509" s="144"/>
      <c r="K509" s="144"/>
      <c r="L509" s="144"/>
      <c r="M509" s="144"/>
      <c r="N509" s="144"/>
      <c r="O509" s="83"/>
      <c r="P509" s="83"/>
      <c r="Q509" s="230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64"/>
      <c r="AL509" s="45"/>
      <c r="AM509" s="65"/>
      <c r="AN509" s="145"/>
      <c r="AO509" s="149"/>
      <c r="AP509" s="183"/>
      <c r="AQ509" s="149"/>
      <c r="AR509" s="147"/>
      <c r="AS509" s="229"/>
      <c r="AT509" s="229"/>
      <c r="AU509" s="229"/>
      <c r="AV509" s="229"/>
      <c r="AW509" s="229"/>
      <c r="AX509" s="229"/>
      <c r="AY509" s="229"/>
      <c r="AZ509" s="229"/>
      <c r="BA509" s="229"/>
      <c r="BC509" s="229"/>
      <c r="BD509" s="229"/>
      <c r="BE509" s="229"/>
      <c r="BF509" s="57"/>
      <c r="BG509" s="57"/>
      <c r="BH509" s="57"/>
      <c r="BI509" s="57"/>
      <c r="BJ509" s="189"/>
      <c r="BK509" s="173"/>
      <c r="BL509" s="173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104"/>
      <c r="CB509" s="103"/>
      <c r="CC509" s="103"/>
      <c r="CD509" s="103"/>
      <c r="CE509" s="103"/>
      <c r="CF509" s="103"/>
      <c r="CG509" s="103"/>
      <c r="CH509" s="103"/>
      <c r="CI509" s="103"/>
      <c r="CJ509" s="103"/>
      <c r="CK509" s="103"/>
      <c r="CL509" s="103"/>
      <c r="CP509" s="93"/>
      <c r="CQ509" s="93"/>
      <c r="CV509" s="93"/>
      <c r="DA509" s="93"/>
      <c r="DF509" s="131"/>
      <c r="DG509" s="45"/>
      <c r="DH509" s="45"/>
      <c r="DI509" s="45"/>
      <c r="DJ509" s="45"/>
      <c r="DK509" s="121"/>
      <c r="DL509" s="121"/>
      <c r="DM509" s="121"/>
      <c r="DN509" s="121"/>
      <c r="DO509" s="121"/>
      <c r="DP509" s="121"/>
      <c r="DQ509" s="121"/>
      <c r="DR509" s="121"/>
      <c r="DS509" s="121"/>
      <c r="DT509" s="121"/>
      <c r="DU509" s="121"/>
      <c r="DV509" s="122"/>
      <c r="DW509" s="157"/>
      <c r="DX509" s="157"/>
      <c r="DY509" s="157"/>
      <c r="DZ509" s="238"/>
      <c r="EN509" s="50" t="e">
        <f t="shared" si="436"/>
        <v>#DIV/0!</v>
      </c>
      <c r="EO509" s="50" t="e">
        <f t="shared" si="437"/>
        <v>#DIV/0!</v>
      </c>
      <c r="EP509" s="55" t="e">
        <f t="shared" si="438"/>
        <v>#DIV/0!</v>
      </c>
      <c r="EQ509" s="50" t="e">
        <f>4.656*AR509*(((BL509/2.54)^2)+((BM509/2.54)^2)+((BN509/2.54)^2)+((BO509)/2.54^2)+((BP509/2.54)^2)+((BQ509/2.54)^2)+((BR509/2.54)^2)+((BS509/2.54)^2)+((BT509/2.54)^2)+((BU509/2.54)^2)+((BV509/2.54)^2)+((BW509/2.54)^2)+((BX509/2.54)^2)+((BY509/2.54)^2)+((BZ509/2.54)^2))/(BI509*3.28)</f>
        <v>#DIV/0!</v>
      </c>
      <c r="ER509" s="50" t="e">
        <f>3.492*AR509*((CA509/2.54)^2 + (CB509/2.54)^2 + (CC509/2.54)^2 + (CD509/2.54)^2 + (CE509/2.54)^2 + (CF509/2.54)^2 + (CG509/2.54)^2 +(CH509/2.54)^2 +(CI509/2.54)^2 + (CJ509/2.54)^2 +(CK509/2.54)^2 + (CL509/2.54)^2 +(CM509/2.54)^2 + (CN509/2.54)^2 + (CO509/2.54)^2)/(BI509*3.28)</f>
        <v>#DIV/0!</v>
      </c>
      <c r="ES509" s="50" t="e">
        <f t="shared" si="450"/>
        <v>#DIV/0!</v>
      </c>
      <c r="ET509" s="50" t="e">
        <f t="shared" si="451"/>
        <v>#DIV/0!</v>
      </c>
      <c r="EU509" s="50" t="e">
        <f t="shared" si="452"/>
        <v>#DIV/0!</v>
      </c>
      <c r="EV509" s="56" t="e">
        <f t="shared" si="439"/>
        <v>#DIV/0!</v>
      </c>
      <c r="EW509" s="56" t="e">
        <f t="shared" si="440"/>
        <v>#DIV/0!</v>
      </c>
      <c r="EX509" s="56">
        <f t="shared" si="444"/>
        <v>0</v>
      </c>
      <c r="EY509" s="56">
        <f t="shared" si="445"/>
        <v>0</v>
      </c>
      <c r="EZ509" s="56" t="e">
        <f t="shared" si="441"/>
        <v>#DIV/0!</v>
      </c>
      <c r="FA509" s="56"/>
      <c r="FB509" s="56"/>
      <c r="FC509" s="56"/>
      <c r="FD509" s="54"/>
    </row>
    <row r="510" spans="1:160" ht="16.899999999999999" customHeight="1">
      <c r="A510" s="66"/>
      <c r="B510" s="228"/>
      <c r="C510" s="228"/>
      <c r="D510" s="228"/>
      <c r="F510" s="229"/>
      <c r="G510" s="144"/>
      <c r="H510" s="144"/>
      <c r="I510" s="144"/>
      <c r="J510" s="144"/>
      <c r="K510" s="144"/>
      <c r="L510" s="144"/>
      <c r="M510" s="144"/>
      <c r="N510" s="144"/>
      <c r="O510" s="83"/>
      <c r="P510" s="83"/>
      <c r="Q510" s="230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64"/>
      <c r="AL510" s="45"/>
      <c r="AM510" s="65"/>
      <c r="AN510" s="145"/>
      <c r="AO510" s="149"/>
      <c r="AP510" s="183"/>
      <c r="AQ510" s="149"/>
      <c r="AR510" s="147"/>
      <c r="AS510" s="229"/>
      <c r="AT510" s="229"/>
      <c r="AU510" s="229"/>
      <c r="AV510" s="229"/>
      <c r="AW510" s="229"/>
      <c r="AX510" s="229"/>
      <c r="AY510" s="229"/>
      <c r="AZ510" s="229"/>
      <c r="BA510" s="229"/>
      <c r="BC510" s="229"/>
      <c r="BD510" s="229"/>
      <c r="BE510" s="229"/>
      <c r="BF510" s="57"/>
      <c r="BG510" s="57"/>
      <c r="BH510" s="57"/>
      <c r="BI510" s="57"/>
      <c r="BJ510" s="189"/>
      <c r="BK510" s="173"/>
      <c r="BL510" s="173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104"/>
      <c r="CB510" s="103"/>
      <c r="CC510" s="103"/>
      <c r="CD510" s="103"/>
      <c r="CE510" s="103"/>
      <c r="CF510" s="103"/>
      <c r="CG510" s="103"/>
      <c r="CH510" s="103"/>
      <c r="CI510" s="103"/>
      <c r="CJ510" s="103"/>
      <c r="CK510" s="103"/>
      <c r="CL510" s="103"/>
      <c r="CP510" s="93"/>
      <c r="CQ510" s="93"/>
      <c r="CV510" s="93"/>
      <c r="DA510" s="93"/>
      <c r="DF510" s="131"/>
      <c r="DG510" s="45"/>
      <c r="DH510" s="45"/>
      <c r="DI510" s="45"/>
      <c r="DJ510" s="45"/>
      <c r="DK510" s="121"/>
      <c r="DL510" s="121"/>
      <c r="DM510" s="121"/>
      <c r="DN510" s="121"/>
      <c r="DO510" s="121"/>
      <c r="DP510" s="121"/>
      <c r="DQ510" s="121"/>
      <c r="DR510" s="121"/>
      <c r="DS510" s="121"/>
      <c r="DT510" s="121"/>
      <c r="DU510" s="121"/>
      <c r="DV510" s="122"/>
      <c r="DW510" s="157"/>
      <c r="DX510" s="157"/>
      <c r="DY510" s="157"/>
      <c r="DZ510" s="238"/>
      <c r="EN510" s="50" t="e">
        <f t="shared" si="436"/>
        <v>#DIV/0!</v>
      </c>
      <c r="EO510" s="50" t="e">
        <f t="shared" si="437"/>
        <v>#DIV/0!</v>
      </c>
      <c r="EP510" s="55" t="e">
        <f t="shared" si="438"/>
        <v>#DIV/0!</v>
      </c>
      <c r="EQ510" s="50" t="e">
        <f>4.656*AR510*(((BL510/2.54)^2)+((BM510/2.54)^2)+((BN510/2.54)^2)+((BO510)/2.54^2)+((BP510/2.54)^2)+((BQ510/2.54)^2)+((BR510/2.54)^2)+((BS510/2.54)^2)+((BT510/2.54)^2)+((BU510/2.54)^2)+((BV510/2.54)^2)+((BW510/2.54)^2)+((BX510/2.54)^2)+((BY510/2.54)^2)+((BZ510/2.54)^2))/(BI510*3.28)</f>
        <v>#DIV/0!</v>
      </c>
      <c r="ER510" s="50" t="e">
        <f>3.492*AR510*((CA510/2.54)^2 + (CB510/2.54)^2 + (CC510/2.54)^2 + (CD510/2.54)^2 + (CE510/2.54)^2 + (CF510/2.54)^2 + (CG510/2.54)^2 +(CH510/2.54)^2 +(CI510/2.54)^2 + (CJ510/2.54)^2 +(CK510/2.54)^2 + (CL510/2.54)^2 +(CM510/2.54)^2 + (CN510/2.54)^2 + (CO510/2.54)^2)/(BI510*3.28)</f>
        <v>#DIV/0!</v>
      </c>
      <c r="ES510" s="50" t="e">
        <f t="shared" si="450"/>
        <v>#DIV/0!</v>
      </c>
      <c r="ET510" s="50" t="e">
        <f t="shared" si="451"/>
        <v>#DIV/0!</v>
      </c>
      <c r="EU510" s="50" t="e">
        <f t="shared" si="452"/>
        <v>#DIV/0!</v>
      </c>
      <c r="EV510" s="56" t="e">
        <f t="shared" si="439"/>
        <v>#DIV/0!</v>
      </c>
      <c r="EW510" s="56" t="e">
        <f t="shared" si="440"/>
        <v>#DIV/0!</v>
      </c>
      <c r="EX510" s="56">
        <f t="shared" si="444"/>
        <v>0</v>
      </c>
      <c r="EY510" s="56">
        <f t="shared" si="445"/>
        <v>0</v>
      </c>
      <c r="EZ510" s="56" t="e">
        <f t="shared" si="441"/>
        <v>#DIV/0!</v>
      </c>
      <c r="FA510" s="56"/>
      <c r="FB510" s="56"/>
      <c r="FC510" s="56"/>
      <c r="FD510" s="54"/>
    </row>
    <row r="511" spans="1:160" ht="16.899999999999999" customHeight="1">
      <c r="A511" s="66"/>
      <c r="B511" s="228"/>
      <c r="C511" s="228"/>
      <c r="D511" s="228"/>
      <c r="F511" s="229"/>
      <c r="G511" s="144"/>
      <c r="H511" s="144"/>
      <c r="I511" s="144"/>
      <c r="J511" s="144"/>
      <c r="K511" s="144"/>
      <c r="L511" s="144"/>
      <c r="M511" s="144"/>
      <c r="N511" s="144"/>
      <c r="O511" s="83"/>
      <c r="P511" s="83"/>
      <c r="Q511" s="230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64"/>
      <c r="AL511" s="45"/>
      <c r="AM511" s="65"/>
      <c r="AN511" s="145"/>
      <c r="AO511" s="149"/>
      <c r="AP511" s="183"/>
      <c r="AQ511" s="149"/>
      <c r="AR511" s="147"/>
      <c r="AS511" s="229"/>
      <c r="AT511" s="229"/>
      <c r="AU511" s="229"/>
      <c r="AV511" s="229"/>
      <c r="AW511" s="229"/>
      <c r="AX511" s="229"/>
      <c r="AY511" s="229"/>
      <c r="AZ511" s="229"/>
      <c r="BA511" s="229"/>
      <c r="BC511" s="229"/>
      <c r="BD511" s="229"/>
      <c r="BE511" s="229"/>
      <c r="BF511" s="57"/>
      <c r="BG511" s="57"/>
      <c r="BH511" s="57"/>
      <c r="BI511" s="57"/>
      <c r="BJ511" s="189"/>
      <c r="BK511" s="173"/>
      <c r="BL511" s="173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104"/>
      <c r="CB511" s="103"/>
      <c r="CC511" s="103"/>
      <c r="CD511" s="103"/>
      <c r="CE511" s="103"/>
      <c r="CF511" s="103"/>
      <c r="CG511" s="103"/>
      <c r="CH511" s="103"/>
      <c r="CI511" s="103"/>
      <c r="CJ511" s="103"/>
      <c r="CK511" s="103"/>
      <c r="CL511" s="103"/>
      <c r="CP511" s="93"/>
      <c r="CQ511" s="93"/>
      <c r="CV511" s="93"/>
      <c r="DA511" s="93"/>
      <c r="DF511" s="131"/>
      <c r="DG511" s="45"/>
      <c r="DH511" s="45"/>
      <c r="DI511" s="45"/>
      <c r="DJ511" s="45"/>
      <c r="DK511" s="121"/>
      <c r="DL511" s="121"/>
      <c r="DM511" s="121"/>
      <c r="DN511" s="121"/>
      <c r="DO511" s="121"/>
      <c r="DP511" s="121"/>
      <c r="DQ511" s="121"/>
      <c r="DR511" s="121"/>
      <c r="DS511" s="121"/>
      <c r="DT511" s="121"/>
      <c r="DU511" s="121"/>
      <c r="DV511" s="122"/>
      <c r="DW511" s="157"/>
      <c r="DX511" s="157"/>
      <c r="DY511" s="157"/>
      <c r="DZ511" s="238"/>
      <c r="EN511" s="50" t="e">
        <f t="shared" si="436"/>
        <v>#DIV/0!</v>
      </c>
      <c r="EO511" s="50" t="e">
        <f t="shared" si="437"/>
        <v>#DIV/0!</v>
      </c>
      <c r="EP511" s="55" t="e">
        <f t="shared" si="438"/>
        <v>#DIV/0!</v>
      </c>
      <c r="EQ511" s="50" t="e">
        <f>4.656*AR511*(((BL511/2.54)^2)+((BM511/2.54)^2)+((BN511/2.54)^2)+((BO511)/2.54^2)+((BP511/2.54)^2)+((BQ511/2.54)^2)+((BR511/2.54)^2)+((BS511/2.54)^2)+((BT511/2.54)^2)+((BU511/2.54)^2)+((BV511/2.54)^2)+((BW511/2.54)^2)+((BX511/2.54)^2)+((BY511/2.54)^2)+((BZ511/2.54)^2))/(BI511*3.28)</f>
        <v>#DIV/0!</v>
      </c>
      <c r="ER511" s="50" t="e">
        <f>3.492*AR511*((CA511/2.54)^2 + (CB511/2.54)^2 + (CC511/2.54)^2 + (CD511/2.54)^2 + (CE511/2.54)^2 + (CF511/2.54)^2 + (CG511/2.54)^2 +(CH511/2.54)^2 +(CI511/2.54)^2 + (CJ511/2.54)^2 +(CK511/2.54)^2 + (CL511/2.54)^2 +(CM511/2.54)^2 + (CN511/2.54)^2 + (CO511/2.54)^2)/(BI511*3.28)</f>
        <v>#DIV/0!</v>
      </c>
      <c r="ES511" s="50" t="e">
        <f t="shared" si="450"/>
        <v>#DIV/0!</v>
      </c>
      <c r="ET511" s="50" t="e">
        <f t="shared" si="451"/>
        <v>#DIV/0!</v>
      </c>
      <c r="EU511" s="50" t="e">
        <f t="shared" si="452"/>
        <v>#DIV/0!</v>
      </c>
      <c r="EV511" s="56" t="e">
        <f t="shared" si="439"/>
        <v>#DIV/0!</v>
      </c>
      <c r="EW511" s="56" t="e">
        <f t="shared" si="440"/>
        <v>#DIV/0!</v>
      </c>
      <c r="EX511" s="56">
        <f t="shared" si="444"/>
        <v>0</v>
      </c>
      <c r="EY511" s="56">
        <f t="shared" si="445"/>
        <v>0</v>
      </c>
      <c r="EZ511" s="56" t="e">
        <f t="shared" si="441"/>
        <v>#DIV/0!</v>
      </c>
      <c r="FA511" s="56"/>
      <c r="FB511" s="56"/>
      <c r="FC511" s="56"/>
      <c r="FD511" s="54"/>
    </row>
    <row r="512" spans="1:160" ht="16.899999999999999" customHeight="1">
      <c r="A512" s="66"/>
      <c r="B512" s="228"/>
      <c r="C512" s="228"/>
      <c r="D512" s="228"/>
      <c r="F512" s="229"/>
      <c r="G512" s="144"/>
      <c r="H512" s="144"/>
      <c r="I512" s="144"/>
      <c r="J512" s="144"/>
      <c r="K512" s="144"/>
      <c r="L512" s="144"/>
      <c r="M512" s="144"/>
      <c r="N512" s="83"/>
      <c r="O512" s="83"/>
      <c r="P512" s="83"/>
      <c r="Q512" s="230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64"/>
      <c r="AL512" s="45"/>
      <c r="AM512" s="65"/>
      <c r="AN512" s="145"/>
      <c r="AO512" s="149"/>
      <c r="AP512" s="183"/>
      <c r="AQ512" s="149"/>
      <c r="AR512" s="147"/>
      <c r="AS512" s="229"/>
      <c r="AT512" s="229"/>
      <c r="AU512" s="229"/>
      <c r="AV512" s="229"/>
      <c r="AW512" s="229"/>
      <c r="AX512" s="229"/>
      <c r="AY512" s="229"/>
      <c r="AZ512" s="229"/>
      <c r="BA512" s="229"/>
      <c r="BC512" s="229"/>
      <c r="BD512" s="229"/>
      <c r="BE512" s="229"/>
      <c r="BF512" s="57"/>
      <c r="BG512" s="57"/>
      <c r="BH512" s="57"/>
      <c r="BI512" s="57"/>
      <c r="BJ512" s="189"/>
      <c r="BK512" s="173"/>
      <c r="BL512" s="173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104"/>
      <c r="CB512" s="103"/>
      <c r="CC512" s="103"/>
      <c r="CD512" s="103"/>
      <c r="CE512" s="103"/>
      <c r="CF512" s="103"/>
      <c r="CG512" s="103"/>
      <c r="CH512" s="103"/>
      <c r="CI512" s="103"/>
      <c r="CJ512" s="103"/>
      <c r="CK512" s="103"/>
      <c r="CL512" s="103"/>
      <c r="CP512" s="93"/>
      <c r="CQ512" s="93"/>
      <c r="CV512" s="93"/>
      <c r="DA512" s="93"/>
      <c r="DF512" s="131"/>
      <c r="DG512" s="45"/>
      <c r="DH512" s="45"/>
      <c r="DI512" s="45"/>
      <c r="DJ512" s="45"/>
      <c r="DK512" s="121"/>
      <c r="DL512" s="121"/>
      <c r="DM512" s="121"/>
      <c r="DN512" s="121"/>
      <c r="DO512" s="121"/>
      <c r="DP512" s="121"/>
      <c r="DQ512" s="121"/>
      <c r="DR512" s="121"/>
      <c r="DS512" s="121"/>
      <c r="DT512" s="121"/>
      <c r="DU512" s="121"/>
      <c r="DV512" s="122"/>
      <c r="DW512" s="157"/>
      <c r="DX512" s="157"/>
      <c r="DY512" s="157"/>
      <c r="DZ512" s="238"/>
      <c r="EN512" s="50"/>
      <c r="EO512" s="50"/>
      <c r="EP512" s="55"/>
      <c r="EQ512" s="50"/>
      <c r="ER512" s="50"/>
      <c r="ES512" s="50" t="e">
        <f t="shared" si="450"/>
        <v>#DIV/0!</v>
      </c>
      <c r="ET512" s="50" t="e">
        <f t="shared" si="451"/>
        <v>#DIV/0!</v>
      </c>
      <c r="EU512" s="50" t="e">
        <f t="shared" si="452"/>
        <v>#DIV/0!</v>
      </c>
      <c r="EV512" s="56"/>
      <c r="EW512" s="56"/>
      <c r="EX512" s="56">
        <f t="shared" si="444"/>
        <v>0</v>
      </c>
      <c r="EY512" s="56">
        <f t="shared" si="445"/>
        <v>0</v>
      </c>
      <c r="EZ512" s="56"/>
      <c r="FA512" s="56"/>
      <c r="FB512" s="56"/>
      <c r="FC512" s="56"/>
      <c r="FD512" s="54"/>
    </row>
    <row r="513" spans="1:160" ht="16.899999999999999" customHeight="1">
      <c r="A513" s="66"/>
      <c r="B513" s="228"/>
      <c r="C513" s="228"/>
      <c r="D513" s="228"/>
      <c r="F513" s="229"/>
      <c r="G513" s="144"/>
      <c r="H513" s="144"/>
      <c r="I513" s="144"/>
      <c r="J513" s="144"/>
      <c r="K513" s="144"/>
      <c r="L513" s="144"/>
      <c r="M513" s="144"/>
      <c r="N513" s="83"/>
      <c r="O513" s="83"/>
      <c r="P513" s="83"/>
      <c r="Q513" s="230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64"/>
      <c r="AL513" s="45"/>
      <c r="AM513" s="65"/>
      <c r="AN513" s="145"/>
      <c r="AO513" s="149"/>
      <c r="AP513" s="183"/>
      <c r="AQ513" s="149"/>
      <c r="AR513" s="147"/>
      <c r="AS513" s="229"/>
      <c r="AT513" s="229"/>
      <c r="AU513" s="229"/>
      <c r="AV513" s="229"/>
      <c r="AW513" s="229"/>
      <c r="AX513" s="229"/>
      <c r="AY513" s="229"/>
      <c r="AZ513" s="229"/>
      <c r="BA513" s="229"/>
      <c r="BC513" s="229"/>
      <c r="BD513" s="229"/>
      <c r="BE513" s="229"/>
      <c r="BF513" s="57"/>
      <c r="BG513" s="57"/>
      <c r="BH513" s="57"/>
      <c r="BI513" s="57"/>
      <c r="BJ513" s="189"/>
      <c r="BK513" s="173"/>
      <c r="BL513" s="173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104"/>
      <c r="CB513" s="103"/>
      <c r="CC513" s="103"/>
      <c r="CD513" s="103"/>
      <c r="CE513" s="103"/>
      <c r="CF513" s="103"/>
      <c r="CG513" s="103"/>
      <c r="CH513" s="103"/>
      <c r="CI513" s="103"/>
      <c r="CJ513" s="103"/>
      <c r="CK513" s="103"/>
      <c r="CL513" s="103"/>
      <c r="CP513" s="93"/>
      <c r="CQ513" s="93"/>
      <c r="CV513" s="93"/>
      <c r="DA513" s="93"/>
      <c r="DF513" s="131"/>
      <c r="DG513" s="45"/>
      <c r="DH513" s="45"/>
      <c r="DI513" s="45"/>
      <c r="DJ513" s="45"/>
      <c r="DK513" s="121"/>
      <c r="DL513" s="121"/>
      <c r="DM513" s="121"/>
      <c r="DN513" s="121"/>
      <c r="DO513" s="121"/>
      <c r="DP513" s="121"/>
      <c r="DQ513" s="121"/>
      <c r="DR513" s="121"/>
      <c r="DS513" s="121"/>
      <c r="DT513" s="121"/>
      <c r="DU513" s="121"/>
      <c r="DV513" s="122"/>
      <c r="DW513" s="157"/>
      <c r="DX513" s="157"/>
      <c r="DY513" s="157"/>
      <c r="DZ513" s="238"/>
      <c r="EN513" s="50" t="e">
        <f t="shared" si="436"/>
        <v>#DIV/0!</v>
      </c>
      <c r="EO513" s="50" t="e">
        <f t="shared" si="437"/>
        <v>#DIV/0!</v>
      </c>
      <c r="EP513" s="55" t="e">
        <f t="shared" si="438"/>
        <v>#DIV/0!</v>
      </c>
      <c r="EQ513" s="50" t="e">
        <f>4.656*AR513*(((BL513/2.54)^2)+((BM513/2.54)^2)+((BN513/2.54)^2)+((BO513)/2.54^2)+((BP513/2.54)^2)+((BQ513/2.54)^2)+((BR513/2.54)^2)+((BS513/2.54)^2)+((BT513/2.54)^2)+((BU513/2.54)^2)+((BV513/2.54)^2)+((BW513/2.54)^2)+((BX513/2.54)^2)+((BY513/2.54)^2)+((BZ513/2.54)^2))/(BI513*3.28)</f>
        <v>#DIV/0!</v>
      </c>
      <c r="ER513" s="50" t="e">
        <f>3.492*AR513*((CA513/2.54)^2 + (CB513/2.54)^2 + (CC513/2.54)^2 + (CD513/2.54)^2 + (CE513/2.54)^2 + (CF513/2.54)^2 + (CG513/2.54)^2 +(CH513/2.54)^2 +(CI513/2.54)^2 + (CJ513/2.54)^2 +(CK513/2.54)^2 + (CL513/2.54)^2 +(CM513/2.54)^2 + (CN513/2.54)^2 + (CO513/2.54)^2)/(BI513*3.28)</f>
        <v>#DIV/0!</v>
      </c>
      <c r="ES513" s="50" t="e">
        <f t="shared" si="450"/>
        <v>#DIV/0!</v>
      </c>
      <c r="ET513" s="50" t="e">
        <f t="shared" si="451"/>
        <v>#DIV/0!</v>
      </c>
      <c r="EU513" s="50" t="e">
        <f t="shared" si="452"/>
        <v>#DIV/0!</v>
      </c>
      <c r="EV513" s="56" t="e">
        <f t="shared" si="439"/>
        <v>#DIV/0!</v>
      </c>
      <c r="EW513" s="56" t="e">
        <f t="shared" si="440"/>
        <v>#DIV/0!</v>
      </c>
      <c r="EX513" s="56">
        <f t="shared" si="444"/>
        <v>0</v>
      </c>
      <c r="EY513" s="56">
        <f t="shared" si="445"/>
        <v>0</v>
      </c>
      <c r="EZ513" s="56" t="e">
        <f t="shared" si="441"/>
        <v>#DIV/0!</v>
      </c>
      <c r="FA513" s="56"/>
      <c r="FB513" s="56"/>
      <c r="FC513" s="56"/>
      <c r="FD513" s="54"/>
    </row>
    <row r="514" spans="1:160" ht="16.899999999999999" customHeight="1">
      <c r="A514" s="66"/>
      <c r="B514" s="228"/>
      <c r="C514" s="228"/>
      <c r="D514" s="228"/>
      <c r="F514" s="229"/>
      <c r="G514" s="144"/>
      <c r="H514" s="144"/>
      <c r="I514" s="144"/>
      <c r="J514" s="144"/>
      <c r="K514" s="144"/>
      <c r="L514" s="144"/>
      <c r="M514" s="144"/>
      <c r="N514" s="83"/>
      <c r="O514" s="83"/>
      <c r="P514" s="83"/>
      <c r="Q514" s="230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64"/>
      <c r="AL514" s="45"/>
      <c r="AM514" s="65"/>
      <c r="AN514" s="145"/>
      <c r="AO514" s="149"/>
      <c r="AP514" s="183"/>
      <c r="AQ514" s="149"/>
      <c r="AR514" s="147"/>
      <c r="AS514" s="229"/>
      <c r="AT514" s="229"/>
      <c r="AU514" s="229"/>
      <c r="AV514" s="229"/>
      <c r="AW514" s="229"/>
      <c r="AX514" s="229"/>
      <c r="AY514" s="229"/>
      <c r="AZ514" s="229"/>
      <c r="BA514" s="229"/>
      <c r="BC514" s="229"/>
      <c r="BD514" s="229"/>
      <c r="BE514" s="229"/>
      <c r="BF514" s="57"/>
      <c r="BG514" s="57"/>
      <c r="BH514" s="57"/>
      <c r="BI514" s="57"/>
      <c r="BJ514" s="189"/>
      <c r="BK514" s="173"/>
      <c r="BL514" s="173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104"/>
      <c r="CB514" s="103"/>
      <c r="CC514" s="103"/>
      <c r="CD514" s="103"/>
      <c r="CE514" s="103"/>
      <c r="CF514" s="103"/>
      <c r="CG514" s="103"/>
      <c r="CH514" s="103"/>
      <c r="CI514" s="103"/>
      <c r="CJ514" s="103"/>
      <c r="CK514" s="103"/>
      <c r="CL514" s="103"/>
      <c r="CP514" s="93"/>
      <c r="CQ514" s="93"/>
      <c r="CV514" s="93"/>
      <c r="DA514" s="93"/>
      <c r="DF514" s="131"/>
      <c r="DG514" s="45"/>
      <c r="DH514" s="45"/>
      <c r="DI514" s="45"/>
      <c r="DJ514" s="45"/>
      <c r="DK514" s="121"/>
      <c r="DL514" s="121"/>
      <c r="DM514" s="121"/>
      <c r="DN514" s="121"/>
      <c r="DO514" s="121"/>
      <c r="DP514" s="121"/>
      <c r="DQ514" s="121"/>
      <c r="DR514" s="121"/>
      <c r="DS514" s="121"/>
      <c r="DT514" s="121"/>
      <c r="DU514" s="121"/>
      <c r="DV514" s="122"/>
      <c r="DW514" s="157"/>
      <c r="DX514" s="157"/>
      <c r="DY514" s="157"/>
      <c r="DZ514" s="238"/>
      <c r="EN514" s="50" t="e">
        <f t="shared" si="436"/>
        <v>#DIV/0!</v>
      </c>
      <c r="EO514" s="50" t="e">
        <f t="shared" si="437"/>
        <v>#DIV/0!</v>
      </c>
      <c r="EP514" s="55" t="e">
        <f t="shared" si="438"/>
        <v>#DIV/0!</v>
      </c>
      <c r="EQ514" s="50" t="e">
        <f>4.656*AR514*(((BL514/2.54)^2)+((BM514/2.54)^2)+((BN514/2.54)^2)+((BO514)/2.54^2)+((BP514/2.54)^2)+((BQ514/2.54)^2)+((BR514/2.54)^2)+((BS514/2.54)^2)+((BT514/2.54)^2)+((BU514/2.54)^2)+((BV514/2.54)^2)+((BW514/2.54)^2)+((BX514/2.54)^2)+((BY514/2.54)^2)+((BZ514/2.54)^2))/(BI514*3.28)</f>
        <v>#DIV/0!</v>
      </c>
      <c r="ER514" s="50" t="e">
        <f>3.492*AR514*((CA514/2.54)^2 + (CB514/2.54)^2 + (CC514/2.54)^2 + (CD514/2.54)^2 + (CE514/2.54)^2 + (CF514/2.54)^2 + (CG514/2.54)^2 +(CH514/2.54)^2 +(CI514/2.54)^2 + (CJ514/2.54)^2 +(CK514/2.54)^2 + (CL514/2.54)^2 +(CM514/2.54)^2 + (CN514/2.54)^2 + (CO514/2.54)^2)/(BI514*3.28)</f>
        <v>#DIV/0!</v>
      </c>
      <c r="ES514" s="50" t="e">
        <f t="shared" si="450"/>
        <v>#DIV/0!</v>
      </c>
      <c r="ET514" s="50" t="e">
        <f t="shared" si="451"/>
        <v>#DIV/0!</v>
      </c>
      <c r="EU514" s="50" t="e">
        <f t="shared" si="452"/>
        <v>#DIV/0!</v>
      </c>
      <c r="EV514" s="56" t="e">
        <f t="shared" si="439"/>
        <v>#DIV/0!</v>
      </c>
      <c r="EW514" s="56" t="e">
        <f t="shared" si="440"/>
        <v>#DIV/0!</v>
      </c>
      <c r="EX514" s="56">
        <f t="shared" si="444"/>
        <v>0</v>
      </c>
      <c r="EY514" s="56">
        <f t="shared" si="445"/>
        <v>0</v>
      </c>
      <c r="EZ514" s="56" t="e">
        <f t="shared" si="441"/>
        <v>#DIV/0!</v>
      </c>
      <c r="FA514" s="56"/>
      <c r="FB514" s="56"/>
      <c r="FC514" s="56"/>
      <c r="FD514" s="54"/>
    </row>
    <row r="515" spans="1:160" ht="16.899999999999999" customHeight="1">
      <c r="A515" s="66"/>
      <c r="B515" s="228"/>
      <c r="C515" s="228"/>
      <c r="D515" s="228"/>
      <c r="F515" s="229"/>
      <c r="G515" s="144"/>
      <c r="H515" s="144"/>
      <c r="I515" s="144"/>
      <c r="J515" s="144"/>
      <c r="K515" s="144"/>
      <c r="L515" s="144"/>
      <c r="M515" s="144"/>
      <c r="N515" s="83"/>
      <c r="O515" s="83"/>
      <c r="P515" s="83"/>
      <c r="Q515" s="230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64"/>
      <c r="AL515" s="45"/>
      <c r="AM515" s="65"/>
      <c r="AN515" s="145"/>
      <c r="AO515" s="149"/>
      <c r="AP515" s="183"/>
      <c r="AQ515" s="149"/>
      <c r="AR515" s="147"/>
      <c r="AS515" s="229"/>
      <c r="AT515" s="229"/>
      <c r="AU515" s="229"/>
      <c r="AV515" s="229"/>
      <c r="AW515" s="229"/>
      <c r="AX515" s="229"/>
      <c r="AY515" s="229"/>
      <c r="AZ515" s="229"/>
      <c r="BA515" s="229"/>
      <c r="BC515" s="229"/>
      <c r="BD515" s="229"/>
      <c r="BE515" s="229"/>
      <c r="BF515" s="57"/>
      <c r="BG515" s="57"/>
      <c r="BH515" s="57"/>
      <c r="BI515" s="57"/>
      <c r="BJ515" s="189"/>
      <c r="BK515" s="173"/>
      <c r="BL515" s="173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104"/>
      <c r="CB515" s="103"/>
      <c r="CC515" s="103"/>
      <c r="CD515" s="103"/>
      <c r="CE515" s="103"/>
      <c r="CF515" s="103"/>
      <c r="CG515" s="103"/>
      <c r="CH515" s="103"/>
      <c r="CI515" s="103"/>
      <c r="CJ515" s="103"/>
      <c r="CK515" s="103"/>
      <c r="CL515" s="103"/>
      <c r="CP515" s="93"/>
      <c r="CQ515" s="93"/>
      <c r="CV515" s="93"/>
      <c r="DA515" s="93"/>
      <c r="DF515" s="131"/>
      <c r="DG515" s="45"/>
      <c r="DH515" s="45"/>
      <c r="DI515" s="45"/>
      <c r="DJ515" s="45"/>
      <c r="DK515" s="121"/>
      <c r="DL515" s="121"/>
      <c r="DM515" s="121"/>
      <c r="DN515" s="121"/>
      <c r="DO515" s="121"/>
      <c r="DP515" s="121"/>
      <c r="DQ515" s="121"/>
      <c r="DR515" s="121"/>
      <c r="DS515" s="121"/>
      <c r="DT515" s="121"/>
      <c r="DU515" s="121"/>
      <c r="DV515" s="122"/>
      <c r="DW515" s="157"/>
      <c r="DX515" s="157"/>
      <c r="DY515" s="157"/>
      <c r="DZ515" s="238"/>
      <c r="EN515" s="50" t="e">
        <f t="shared" si="436"/>
        <v>#DIV/0!</v>
      </c>
      <c r="EO515" s="50" t="e">
        <f t="shared" si="437"/>
        <v>#DIV/0!</v>
      </c>
      <c r="EP515" s="55" t="e">
        <f t="shared" si="438"/>
        <v>#DIV/0!</v>
      </c>
      <c r="EQ515" s="50" t="e">
        <f>4.656*AR515*(((BL515/2.54)^2)+((BM515/2.54)^2)+((BN515/2.54)^2)+((BO515)/2.54^2)+((BP515/2.54)^2)+((BQ515/2.54)^2)+((BR515/2.54)^2)+((BS515/2.54)^2)+((BT515/2.54)^2)+((BU515/2.54)^2)+((BV515/2.54)^2)+((BW515/2.54)^2)+((BX515/2.54)^2)+((BY515/2.54)^2)+((BZ515/2.54)^2))/(BI515*3.28)</f>
        <v>#DIV/0!</v>
      </c>
      <c r="ER515" s="50" t="e">
        <f>3.492*AR515*((CA515/2.54)^2 + (CB515/2.54)^2 + (CC515/2.54)^2 + (CD515/2.54)^2 + (CE515/2.54)^2 + (CF515/2.54)^2 + (CG515/2.54)^2 +(CH515/2.54)^2 +(CI515/2.54)^2 + (CJ515/2.54)^2 +(CK515/2.54)^2 + (CL515/2.54)^2 +(CM515/2.54)^2 + (CN515/2.54)^2 + (CO515/2.54)^2)/(BI515*3.28)</f>
        <v>#DIV/0!</v>
      </c>
      <c r="ES515" s="50" t="e">
        <f t="shared" si="450"/>
        <v>#DIV/0!</v>
      </c>
      <c r="ET515" s="50" t="e">
        <f t="shared" si="451"/>
        <v>#DIV/0!</v>
      </c>
      <c r="EU515" s="50" t="e">
        <f t="shared" si="452"/>
        <v>#DIV/0!</v>
      </c>
      <c r="EV515" s="56" t="e">
        <f t="shared" si="439"/>
        <v>#DIV/0!</v>
      </c>
      <c r="EW515" s="56" t="e">
        <f t="shared" si="440"/>
        <v>#DIV/0!</v>
      </c>
      <c r="EX515" s="56">
        <f t="shared" si="444"/>
        <v>0</v>
      </c>
      <c r="EY515" s="56">
        <f t="shared" si="445"/>
        <v>0</v>
      </c>
      <c r="EZ515" s="56" t="e">
        <f t="shared" si="441"/>
        <v>#DIV/0!</v>
      </c>
      <c r="FA515" s="56"/>
      <c r="FB515" s="56"/>
      <c r="FC515" s="56"/>
      <c r="FD515" s="54"/>
    </row>
    <row r="516" spans="1:160" ht="16.899999999999999" customHeight="1">
      <c r="A516" s="66"/>
      <c r="B516" s="228"/>
      <c r="C516" s="228"/>
      <c r="D516" s="228"/>
      <c r="F516" s="229"/>
      <c r="G516" s="144"/>
      <c r="H516" s="144"/>
      <c r="I516" s="144"/>
      <c r="J516" s="144"/>
      <c r="K516" s="144"/>
      <c r="L516" s="144"/>
      <c r="M516" s="144"/>
      <c r="N516" s="83"/>
      <c r="O516" s="83"/>
      <c r="P516" s="83"/>
      <c r="Q516" s="230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64"/>
      <c r="AL516" s="45"/>
      <c r="AM516" s="65"/>
      <c r="AN516" s="145"/>
      <c r="AO516" s="149"/>
      <c r="AP516" s="183"/>
      <c r="AQ516" s="149"/>
      <c r="AR516" s="147"/>
      <c r="AS516" s="229"/>
      <c r="AT516" s="229"/>
      <c r="AU516" s="229"/>
      <c r="AV516" s="229"/>
      <c r="AW516" s="229"/>
      <c r="AX516" s="229"/>
      <c r="AY516" s="229"/>
      <c r="AZ516" s="229"/>
      <c r="BA516" s="229"/>
      <c r="BC516" s="229"/>
      <c r="BD516" s="229"/>
      <c r="BE516" s="229"/>
      <c r="BF516" s="57"/>
      <c r="BG516" s="57"/>
      <c r="BH516" s="57"/>
      <c r="BI516" s="57"/>
      <c r="BJ516" s="189"/>
      <c r="BK516" s="173"/>
      <c r="BL516" s="173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104"/>
      <c r="CB516" s="103"/>
      <c r="CC516" s="103"/>
      <c r="CD516" s="103"/>
      <c r="CE516" s="103"/>
      <c r="CF516" s="103"/>
      <c r="CG516" s="103"/>
      <c r="CH516" s="103"/>
      <c r="CI516" s="103"/>
      <c r="CJ516" s="103"/>
      <c r="CK516" s="103"/>
      <c r="CL516" s="103"/>
      <c r="CP516" s="93"/>
      <c r="CQ516" s="93"/>
      <c r="CV516" s="93"/>
      <c r="DA516" s="93"/>
      <c r="DF516" s="131"/>
      <c r="DG516" s="45"/>
      <c r="DH516" s="45"/>
      <c r="DI516" s="45"/>
      <c r="DJ516" s="45"/>
      <c r="DK516" s="121"/>
      <c r="DL516" s="121"/>
      <c r="DM516" s="121"/>
      <c r="DN516" s="121"/>
      <c r="DO516" s="121"/>
      <c r="DP516" s="121"/>
      <c r="DQ516" s="121"/>
      <c r="DR516" s="121"/>
      <c r="DS516" s="121"/>
      <c r="DT516" s="121"/>
      <c r="DU516" s="121"/>
      <c r="DV516" s="122"/>
      <c r="DW516" s="157"/>
      <c r="DX516" s="157"/>
      <c r="DY516" s="157"/>
      <c r="DZ516" s="238"/>
      <c r="EN516" s="50"/>
      <c r="EO516" s="50"/>
      <c r="EP516" s="55"/>
      <c r="EQ516" s="50"/>
      <c r="ER516" s="50"/>
      <c r="ES516" s="50" t="e">
        <f t="shared" ref="ES516:ES547" si="453">4.074*AR516*((CQ516/2.54)^2 + (CR516/2.54)^2 + (CS516/2.54)^2 + (CT516/2.54)^2 + (CU516/2.54)^2)/(BI516*3.28)</f>
        <v>#DIV/0!</v>
      </c>
      <c r="ET516" s="50" t="e">
        <f t="shared" ref="ET516:ET547" si="454">4.074*AR516*((CV516/2.54)^2 + (CW516/2.54)^2 + (CX516/2.54)^2 + (CY516/2.54)^2 + (CZ516/2.54)^2)/(BI516*3.28)</f>
        <v>#DIV/0!</v>
      </c>
      <c r="EU516" s="50" t="e">
        <f t="shared" ref="EU516:EU547" si="455">4.074*AR516*((DA516/2.54)^2 + (DB516/2.54)^2 + (DC516/2.54)^2 + (DD516/2.54)^2 + (DE516/2.54)^2)/(BI516*3.28)</f>
        <v>#DIV/0!</v>
      </c>
      <c r="EV516" s="56"/>
      <c r="EW516" s="56"/>
      <c r="EX516" s="56">
        <f t="shared" si="444"/>
        <v>0</v>
      </c>
      <c r="EY516" s="56">
        <f t="shared" si="445"/>
        <v>0</v>
      </c>
      <c r="EZ516" s="56"/>
      <c r="FA516" s="56"/>
      <c r="FB516" s="56"/>
      <c r="FC516" s="56"/>
      <c r="FD516" s="54"/>
    </row>
    <row r="517" spans="1:160" ht="16.899999999999999" customHeight="1">
      <c r="A517" s="66"/>
      <c r="B517" s="228"/>
      <c r="C517" s="228"/>
      <c r="D517" s="228"/>
      <c r="F517" s="229"/>
      <c r="G517" s="144"/>
      <c r="H517" s="144"/>
      <c r="I517" s="144"/>
      <c r="J517" s="144"/>
      <c r="K517" s="144"/>
      <c r="L517" s="144"/>
      <c r="M517" s="144"/>
      <c r="N517" s="144"/>
      <c r="O517" s="83"/>
      <c r="P517" s="83"/>
      <c r="Q517" s="230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64"/>
      <c r="AL517" s="45"/>
      <c r="AM517" s="65"/>
      <c r="AN517" s="145"/>
      <c r="AO517" s="149"/>
      <c r="AP517" s="183"/>
      <c r="AQ517" s="149"/>
      <c r="AR517" s="147"/>
      <c r="AS517" s="229"/>
      <c r="AT517" s="229"/>
      <c r="AU517" s="229"/>
      <c r="AV517" s="229"/>
      <c r="AW517" s="229"/>
      <c r="AX517" s="229"/>
      <c r="AY517" s="229"/>
      <c r="AZ517" s="229"/>
      <c r="BA517" s="229"/>
      <c r="BC517" s="229"/>
      <c r="BD517" s="229"/>
      <c r="BE517" s="229"/>
      <c r="BF517" s="57"/>
      <c r="BG517" s="57"/>
      <c r="BH517" s="57"/>
      <c r="BI517" s="57"/>
      <c r="BJ517" s="189"/>
      <c r="BK517" s="173"/>
      <c r="BL517" s="173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104"/>
      <c r="CB517" s="103"/>
      <c r="CC517" s="103"/>
      <c r="CD517" s="103"/>
      <c r="CE517" s="103"/>
      <c r="CF517" s="103"/>
      <c r="CG517" s="103"/>
      <c r="CH517" s="103"/>
      <c r="CI517" s="103"/>
      <c r="CJ517" s="103"/>
      <c r="CK517" s="103"/>
      <c r="CL517" s="103"/>
      <c r="CP517" s="93"/>
      <c r="CQ517" s="93"/>
      <c r="CV517" s="93"/>
      <c r="DA517" s="93"/>
      <c r="DF517" s="131"/>
      <c r="DG517" s="45"/>
      <c r="DH517" s="45"/>
      <c r="DI517" s="45"/>
      <c r="DJ517" s="45"/>
      <c r="DK517" s="121"/>
      <c r="DL517" s="121"/>
      <c r="DM517" s="121"/>
      <c r="DN517" s="121"/>
      <c r="DO517" s="121"/>
      <c r="DP517" s="121"/>
      <c r="DQ517" s="121"/>
      <c r="DR517" s="121"/>
      <c r="DS517" s="121"/>
      <c r="DT517" s="121"/>
      <c r="DU517" s="121"/>
      <c r="DV517" s="122"/>
      <c r="DW517" s="157"/>
      <c r="DX517" s="157"/>
      <c r="DY517" s="157"/>
      <c r="DZ517" s="238"/>
      <c r="EN517" s="50" t="e">
        <f t="shared" si="436"/>
        <v>#DIV/0!</v>
      </c>
      <c r="EO517" s="50" t="e">
        <f t="shared" si="437"/>
        <v>#DIV/0!</v>
      </c>
      <c r="EP517" s="55" t="e">
        <f t="shared" si="438"/>
        <v>#DIV/0!</v>
      </c>
      <c r="EQ517" s="50" t="e">
        <f>4.656*AR517*(((BL517/2.54)^2)+((BM517/2.54)^2)+((BN517/2.54)^2)+((BO517)/2.54^2)+((BP517/2.54)^2)+((BQ517/2.54)^2)+((BR517/2.54)^2)+((BS517/2.54)^2)+((BT517/2.54)^2)+((BU517/2.54)^2)+((BV517/2.54)^2)+((BW517/2.54)^2)+((BX517/2.54)^2)+((BY517/2.54)^2)+((BZ517/2.54)^2))/(BI517*3.28)</f>
        <v>#DIV/0!</v>
      </c>
      <c r="ER517" s="50" t="e">
        <f>3.492*AR517*((CA517/2.54)^2 + (CB517/2.54)^2 + (CC517/2.54)^2 + (CD517/2.54)^2 + (CE517/2.54)^2 + (CF517/2.54)^2 + (CG517/2.54)^2 +(CH517/2.54)^2 +(CI517/2.54)^2 + (CJ517/2.54)^2 +(CK517/2.54)^2 + (CL517/2.54)^2 +(CM517/2.54)^2 + (CN517/2.54)^2 + (CO517/2.54)^2)/(BI517*3.28)</f>
        <v>#DIV/0!</v>
      </c>
      <c r="ES517" s="50" t="e">
        <f t="shared" si="453"/>
        <v>#DIV/0!</v>
      </c>
      <c r="ET517" s="50" t="e">
        <f t="shared" si="454"/>
        <v>#DIV/0!</v>
      </c>
      <c r="EU517" s="50" t="e">
        <f t="shared" si="455"/>
        <v>#DIV/0!</v>
      </c>
      <c r="EV517" s="56" t="e">
        <f t="shared" si="439"/>
        <v>#DIV/0!</v>
      </c>
      <c r="EW517" s="56" t="e">
        <f t="shared" si="440"/>
        <v>#DIV/0!</v>
      </c>
      <c r="EX517" s="56">
        <f t="shared" si="444"/>
        <v>0</v>
      </c>
      <c r="EY517" s="56">
        <f t="shared" si="445"/>
        <v>0</v>
      </c>
      <c r="EZ517" s="56" t="e">
        <f t="shared" si="441"/>
        <v>#DIV/0!</v>
      </c>
      <c r="FA517" s="56"/>
      <c r="FB517" s="56"/>
      <c r="FC517" s="56"/>
      <c r="FD517" s="54"/>
    </row>
    <row r="518" spans="1:160" ht="16.899999999999999" customHeight="1">
      <c r="A518" s="66"/>
      <c r="B518" s="228"/>
      <c r="C518" s="228"/>
      <c r="D518" s="228"/>
      <c r="F518" s="229"/>
      <c r="G518" s="144"/>
      <c r="H518" s="144"/>
      <c r="I518" s="144"/>
      <c r="J518" s="144"/>
      <c r="K518" s="144"/>
      <c r="L518" s="144"/>
      <c r="M518" s="144"/>
      <c r="N518" s="144"/>
      <c r="O518" s="83"/>
      <c r="P518" s="83"/>
      <c r="Q518" s="230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64"/>
      <c r="AL518" s="45"/>
      <c r="AM518" s="65"/>
      <c r="AN518" s="145"/>
      <c r="AO518" s="149"/>
      <c r="AP518" s="183"/>
      <c r="AQ518" s="149"/>
      <c r="AR518" s="147"/>
      <c r="AS518" s="229"/>
      <c r="AT518" s="229"/>
      <c r="AU518" s="229"/>
      <c r="AV518" s="229"/>
      <c r="AW518" s="229"/>
      <c r="AX518" s="229"/>
      <c r="AY518" s="229"/>
      <c r="AZ518" s="229"/>
      <c r="BA518" s="229"/>
      <c r="BC518" s="229"/>
      <c r="BD518" s="229"/>
      <c r="BE518" s="229"/>
      <c r="BF518" s="57"/>
      <c r="BG518" s="57"/>
      <c r="BH518" s="57"/>
      <c r="BI518" s="57"/>
      <c r="BJ518" s="189"/>
      <c r="BK518" s="173"/>
      <c r="BL518" s="173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104"/>
      <c r="CB518" s="103"/>
      <c r="CC518" s="103"/>
      <c r="CD518" s="103"/>
      <c r="CE518" s="103"/>
      <c r="CF518" s="103"/>
      <c r="CG518" s="103"/>
      <c r="CH518" s="103"/>
      <c r="CI518" s="103"/>
      <c r="CJ518" s="103"/>
      <c r="CK518" s="103"/>
      <c r="CL518" s="103"/>
      <c r="CP518" s="93"/>
      <c r="CQ518" s="93"/>
      <c r="CV518" s="93"/>
      <c r="DA518" s="93"/>
      <c r="DF518" s="131"/>
      <c r="DG518" s="45"/>
      <c r="DH518" s="45"/>
      <c r="DI518" s="45"/>
      <c r="DJ518" s="45"/>
      <c r="DK518" s="121"/>
      <c r="DL518" s="121"/>
      <c r="DM518" s="121"/>
      <c r="DN518" s="121"/>
      <c r="DO518" s="121"/>
      <c r="DP518" s="121"/>
      <c r="DQ518" s="121"/>
      <c r="DR518" s="121"/>
      <c r="DS518" s="121"/>
      <c r="DT518" s="121"/>
      <c r="DU518" s="121"/>
      <c r="DV518" s="122"/>
      <c r="DW518" s="157"/>
      <c r="DX518" s="157"/>
      <c r="DY518" s="157"/>
      <c r="DZ518" s="238"/>
      <c r="EN518" s="50" t="e">
        <f t="shared" si="436"/>
        <v>#DIV/0!</v>
      </c>
      <c r="EO518" s="50" t="e">
        <f t="shared" si="437"/>
        <v>#DIV/0!</v>
      </c>
      <c r="EP518" s="55" t="e">
        <f t="shared" si="438"/>
        <v>#DIV/0!</v>
      </c>
      <c r="EQ518" s="50" t="e">
        <f>4.656*AR518*(((BL518/2.54)^2)+((BM518/2.54)^2)+((BN518/2.54)^2)+((BO518)/2.54^2)+((BP518/2.54)^2)+((BQ518/2.54)^2)+((BR518/2.54)^2)+((BS518/2.54)^2)+((BT518/2.54)^2)+((BU518/2.54)^2)+((BV518/2.54)^2)+((BW518/2.54)^2)+((BX518/2.54)^2)+((BY518/2.54)^2)+((BZ518/2.54)^2))/(BI518*3.28)</f>
        <v>#DIV/0!</v>
      </c>
      <c r="ER518" s="50" t="e">
        <f>3.492*AR518*((CA518/2.54)^2 + (CB518/2.54)^2 + (CC518/2.54)^2 + (CD518/2.54)^2 + (CE518/2.54)^2 + (CF518/2.54)^2 + (CG518/2.54)^2 +(CH518/2.54)^2 +(CI518/2.54)^2 + (CJ518/2.54)^2 +(CK518/2.54)^2 + (CL518/2.54)^2 +(CM518/2.54)^2 + (CN518/2.54)^2 + (CO518/2.54)^2)/(BI518*3.28)</f>
        <v>#DIV/0!</v>
      </c>
      <c r="ES518" s="50" t="e">
        <f t="shared" si="453"/>
        <v>#DIV/0!</v>
      </c>
      <c r="ET518" s="50" t="e">
        <f t="shared" si="454"/>
        <v>#DIV/0!</v>
      </c>
      <c r="EU518" s="50" t="e">
        <f t="shared" si="455"/>
        <v>#DIV/0!</v>
      </c>
      <c r="EV518" s="56" t="e">
        <f t="shared" si="439"/>
        <v>#DIV/0!</v>
      </c>
      <c r="EW518" s="56" t="e">
        <f t="shared" si="440"/>
        <v>#DIV/0!</v>
      </c>
      <c r="EX518" s="56">
        <f t="shared" si="444"/>
        <v>0</v>
      </c>
      <c r="EY518" s="56">
        <f t="shared" si="445"/>
        <v>0</v>
      </c>
      <c r="EZ518" s="56" t="e">
        <f t="shared" si="441"/>
        <v>#DIV/0!</v>
      </c>
      <c r="FA518" s="56"/>
      <c r="FB518" s="56"/>
      <c r="FC518" s="56"/>
      <c r="FD518" s="54"/>
    </row>
    <row r="519" spans="1:160" ht="16.899999999999999" customHeight="1">
      <c r="A519" s="66"/>
      <c r="B519" s="228"/>
      <c r="C519" s="228"/>
      <c r="D519" s="228"/>
      <c r="F519" s="229"/>
      <c r="G519" s="144"/>
      <c r="H519" s="144"/>
      <c r="I519" s="144"/>
      <c r="J519" s="144"/>
      <c r="K519" s="144"/>
      <c r="L519" s="144"/>
      <c r="M519" s="144"/>
      <c r="N519" s="144"/>
      <c r="O519" s="83"/>
      <c r="P519" s="83"/>
      <c r="Q519" s="230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64"/>
      <c r="AL519" s="45"/>
      <c r="AM519" s="65"/>
      <c r="AN519" s="145"/>
      <c r="AO519" s="149"/>
      <c r="AP519" s="183"/>
      <c r="AQ519" s="149"/>
      <c r="AR519" s="147"/>
      <c r="AS519" s="229"/>
      <c r="AT519" s="229"/>
      <c r="AU519" s="229"/>
      <c r="AV519" s="229"/>
      <c r="AW519" s="229"/>
      <c r="AX519" s="229"/>
      <c r="AY519" s="229"/>
      <c r="AZ519" s="229"/>
      <c r="BA519" s="229"/>
      <c r="BC519" s="229"/>
      <c r="BD519" s="229"/>
      <c r="BE519" s="229"/>
      <c r="BF519" s="57"/>
      <c r="BG519" s="57"/>
      <c r="BH519" s="57"/>
      <c r="BI519" s="57"/>
      <c r="BJ519" s="189"/>
      <c r="BK519" s="173"/>
      <c r="BL519" s="173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104"/>
      <c r="CB519" s="103"/>
      <c r="CC519" s="103"/>
      <c r="CD519" s="103"/>
      <c r="CE519" s="103"/>
      <c r="CF519" s="103"/>
      <c r="CG519" s="103"/>
      <c r="CH519" s="103"/>
      <c r="CI519" s="103"/>
      <c r="CJ519" s="103"/>
      <c r="CK519" s="103"/>
      <c r="CL519" s="103"/>
      <c r="CP519" s="93"/>
      <c r="CQ519" s="93"/>
      <c r="CV519" s="93"/>
      <c r="DA519" s="93"/>
      <c r="DF519" s="131"/>
      <c r="DG519" s="45"/>
      <c r="DH519" s="45"/>
      <c r="DI519" s="45"/>
      <c r="DJ519" s="45"/>
      <c r="DK519" s="121"/>
      <c r="DL519" s="121"/>
      <c r="DM519" s="121"/>
      <c r="DN519" s="121"/>
      <c r="DO519" s="121"/>
      <c r="DP519" s="121"/>
      <c r="DQ519" s="121"/>
      <c r="DR519" s="121"/>
      <c r="DS519" s="121"/>
      <c r="DT519" s="121"/>
      <c r="DU519" s="121"/>
      <c r="DV519" s="122"/>
      <c r="DW519" s="157"/>
      <c r="DX519" s="157"/>
      <c r="DY519" s="157"/>
      <c r="DZ519" s="238"/>
      <c r="EN519" s="50" t="e">
        <f t="shared" si="436"/>
        <v>#DIV/0!</v>
      </c>
      <c r="EO519" s="50" t="e">
        <f t="shared" si="437"/>
        <v>#DIV/0!</v>
      </c>
      <c r="EP519" s="55" t="e">
        <f t="shared" si="438"/>
        <v>#DIV/0!</v>
      </c>
      <c r="EQ519" s="50" t="e">
        <f>4.656*AR519*(((BL519/2.54)^2)+((BM519/2.54)^2)+((BN519/2.54)^2)+((BO519)/2.54^2)+((BP519/2.54)^2)+((BQ519/2.54)^2)+((BR519/2.54)^2)+((BS519/2.54)^2)+((BT519/2.54)^2)+((BU519/2.54)^2)+((BV519/2.54)^2)+((BW519/2.54)^2)+((BX519/2.54)^2)+((BY519/2.54)^2)+((BZ519/2.54)^2))/(BI519*3.28)</f>
        <v>#DIV/0!</v>
      </c>
      <c r="ER519" s="50" t="e">
        <f>3.492*AR519*((CA519/2.54)^2 + (CB519/2.54)^2 + (CC519/2.54)^2 + (CD519/2.54)^2 + (CE519/2.54)^2 + (CF519/2.54)^2 + (CG519/2.54)^2 +(CH519/2.54)^2 +(CI519/2.54)^2 + (CJ519/2.54)^2 +(CK519/2.54)^2 + (CL519/2.54)^2 +(CM519/2.54)^2 + (CN519/2.54)^2 + (CO519/2.54)^2)/(BI519*3.28)</f>
        <v>#DIV/0!</v>
      </c>
      <c r="ES519" s="50" t="e">
        <f t="shared" si="453"/>
        <v>#DIV/0!</v>
      </c>
      <c r="ET519" s="50" t="e">
        <f t="shared" si="454"/>
        <v>#DIV/0!</v>
      </c>
      <c r="EU519" s="50" t="e">
        <f t="shared" si="455"/>
        <v>#DIV/0!</v>
      </c>
      <c r="EV519" s="56" t="e">
        <f t="shared" si="439"/>
        <v>#DIV/0!</v>
      </c>
      <c r="EW519" s="56" t="e">
        <f t="shared" si="440"/>
        <v>#DIV/0!</v>
      </c>
      <c r="EX519" s="56">
        <f t="shared" si="444"/>
        <v>0</v>
      </c>
      <c r="EY519" s="56">
        <f t="shared" si="445"/>
        <v>0</v>
      </c>
      <c r="EZ519" s="56" t="e">
        <f t="shared" si="441"/>
        <v>#DIV/0!</v>
      </c>
      <c r="FA519" s="56"/>
      <c r="FB519" s="56"/>
      <c r="FC519" s="56"/>
      <c r="FD519" s="54"/>
    </row>
    <row r="520" spans="1:160" ht="16.899999999999999" customHeight="1">
      <c r="A520" s="66"/>
      <c r="B520" s="228"/>
      <c r="C520" s="228"/>
      <c r="D520" s="228"/>
      <c r="F520" s="229"/>
      <c r="G520" s="144"/>
      <c r="H520" s="144"/>
      <c r="I520" s="144"/>
      <c r="J520" s="144"/>
      <c r="K520" s="144"/>
      <c r="L520" s="144"/>
      <c r="M520" s="144"/>
      <c r="N520" s="83"/>
      <c r="O520" s="83"/>
      <c r="P520" s="83"/>
      <c r="Q520" s="230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64"/>
      <c r="AL520" s="45"/>
      <c r="AM520" s="65"/>
      <c r="AN520" s="145"/>
      <c r="AO520" s="149"/>
      <c r="AP520" s="183"/>
      <c r="AQ520" s="149"/>
      <c r="AR520" s="147"/>
      <c r="AS520" s="229"/>
      <c r="AT520" s="229"/>
      <c r="AU520" s="229"/>
      <c r="AV520" s="229"/>
      <c r="AW520" s="229"/>
      <c r="AX520" s="229"/>
      <c r="AY520" s="229"/>
      <c r="AZ520" s="229"/>
      <c r="BA520" s="229"/>
      <c r="BC520" s="229"/>
      <c r="BD520" s="229"/>
      <c r="BE520" s="229"/>
      <c r="BF520" s="57"/>
      <c r="BG520" s="57"/>
      <c r="BH520" s="57"/>
      <c r="BI520" s="57"/>
      <c r="BJ520" s="189"/>
      <c r="BK520" s="173"/>
      <c r="BL520" s="173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104"/>
      <c r="CB520" s="103"/>
      <c r="CC520" s="103"/>
      <c r="CD520" s="103"/>
      <c r="CE520" s="103"/>
      <c r="CF520" s="103"/>
      <c r="CG520" s="103"/>
      <c r="CH520" s="103"/>
      <c r="CI520" s="103"/>
      <c r="CJ520" s="103"/>
      <c r="CK520" s="103"/>
      <c r="CL520" s="103"/>
      <c r="CP520" s="93"/>
      <c r="CQ520" s="93"/>
      <c r="CV520" s="93"/>
      <c r="DA520" s="93"/>
      <c r="DF520" s="131"/>
      <c r="DG520" s="45"/>
      <c r="DH520" s="45"/>
      <c r="DI520" s="45"/>
      <c r="DJ520" s="45"/>
      <c r="DK520" s="121"/>
      <c r="DL520" s="121"/>
      <c r="DM520" s="121"/>
      <c r="DN520" s="121"/>
      <c r="DO520" s="121"/>
      <c r="DP520" s="121"/>
      <c r="DQ520" s="121"/>
      <c r="DR520" s="121"/>
      <c r="DS520" s="121"/>
      <c r="DT520" s="121"/>
      <c r="DU520" s="121"/>
      <c r="DV520" s="122"/>
      <c r="DW520" s="157"/>
      <c r="DX520" s="157"/>
      <c r="DY520" s="157"/>
      <c r="DZ520" s="238"/>
      <c r="EN520" s="50"/>
      <c r="EO520" s="50"/>
      <c r="EP520" s="55"/>
      <c r="EQ520" s="50"/>
      <c r="ER520" s="50"/>
      <c r="ES520" s="50" t="e">
        <f t="shared" si="453"/>
        <v>#DIV/0!</v>
      </c>
      <c r="ET520" s="50" t="e">
        <f t="shared" si="454"/>
        <v>#DIV/0!</v>
      </c>
      <c r="EU520" s="50" t="e">
        <f t="shared" si="455"/>
        <v>#DIV/0!</v>
      </c>
      <c r="EV520" s="56"/>
      <c r="EW520" s="56"/>
      <c r="EX520" s="56">
        <f t="shared" si="444"/>
        <v>0</v>
      </c>
      <c r="EY520" s="56">
        <f t="shared" si="445"/>
        <v>0</v>
      </c>
      <c r="EZ520" s="56"/>
      <c r="FA520" s="56"/>
      <c r="FB520" s="56"/>
      <c r="FC520" s="56"/>
      <c r="FD520" s="54"/>
    </row>
    <row r="521" spans="1:160" ht="16.899999999999999" customHeight="1">
      <c r="A521" s="66"/>
      <c r="B521" s="228"/>
      <c r="C521" s="228"/>
      <c r="D521" s="228"/>
      <c r="F521" s="229"/>
      <c r="G521" s="144"/>
      <c r="H521" s="144"/>
      <c r="I521" s="144"/>
      <c r="J521" s="144"/>
      <c r="K521" s="144"/>
      <c r="L521" s="83"/>
      <c r="M521" s="83"/>
      <c r="N521" s="144"/>
      <c r="O521" s="83"/>
      <c r="P521" s="83"/>
      <c r="Q521" s="230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64"/>
      <c r="AL521" s="45"/>
      <c r="AM521" s="65"/>
      <c r="AN521" s="145"/>
      <c r="AO521" s="149"/>
      <c r="AP521" s="183"/>
      <c r="AQ521" s="149"/>
      <c r="AR521" s="147"/>
      <c r="AS521" s="229"/>
      <c r="AT521" s="229"/>
      <c r="AU521" s="229"/>
      <c r="AV521" s="229"/>
      <c r="AW521" s="229"/>
      <c r="AX521" s="229"/>
      <c r="AY521" s="229"/>
      <c r="AZ521" s="229"/>
      <c r="BA521" s="229"/>
      <c r="BC521" s="229"/>
      <c r="BD521" s="229"/>
      <c r="BE521" s="229"/>
      <c r="BF521" s="57"/>
      <c r="BG521" s="57"/>
      <c r="BH521" s="57"/>
      <c r="BI521" s="57"/>
      <c r="BJ521" s="189"/>
      <c r="BK521" s="173"/>
      <c r="BL521" s="173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104"/>
      <c r="CB521" s="103"/>
      <c r="CC521" s="103"/>
      <c r="CD521" s="103"/>
      <c r="CE521" s="103"/>
      <c r="CF521" s="103"/>
      <c r="CG521" s="103"/>
      <c r="CH521" s="103"/>
      <c r="CI521" s="103"/>
      <c r="CJ521" s="103"/>
      <c r="CK521" s="103"/>
      <c r="CL521" s="103"/>
      <c r="CP521" s="93"/>
      <c r="CQ521" s="93"/>
      <c r="CV521" s="93"/>
      <c r="DA521" s="93"/>
      <c r="DF521" s="131"/>
      <c r="DG521" s="45"/>
      <c r="DH521" s="45"/>
      <c r="DI521" s="45"/>
      <c r="DJ521" s="45"/>
      <c r="DK521" s="121"/>
      <c r="DL521" s="121"/>
      <c r="DM521" s="121"/>
      <c r="DN521" s="121"/>
      <c r="DO521" s="121"/>
      <c r="DP521" s="121"/>
      <c r="DQ521" s="121"/>
      <c r="DR521" s="121"/>
      <c r="DS521" s="121"/>
      <c r="DT521" s="121"/>
      <c r="DU521" s="121"/>
      <c r="DV521" s="122"/>
      <c r="DW521" s="157"/>
      <c r="DX521" s="157"/>
      <c r="DY521" s="157"/>
      <c r="DZ521" s="238"/>
      <c r="EN521" s="50" t="e">
        <f t="shared" si="436"/>
        <v>#DIV/0!</v>
      </c>
      <c r="EO521" s="50" t="e">
        <f t="shared" si="437"/>
        <v>#DIV/0!</v>
      </c>
      <c r="EP521" s="55" t="e">
        <f t="shared" si="438"/>
        <v>#DIV/0!</v>
      </c>
      <c r="EQ521" s="50" t="e">
        <f>4.656*AR521*(((BL521/2.54)^2)+((BM521/2.54)^2)+((BN521/2.54)^2)+((BO521)/2.54^2)+((BP521/2.54)^2)+((BQ521/2.54)^2)+((BR521/2.54)^2)+((BS521/2.54)^2)+((BT521/2.54)^2)+((BU521/2.54)^2)+((BV521/2.54)^2)+((BW521/2.54)^2)+((BX521/2.54)^2)+((BY521/2.54)^2)+((BZ521/2.54)^2))/(BI521*3.28)</f>
        <v>#DIV/0!</v>
      </c>
      <c r="ER521" s="50" t="e">
        <f>3.492*AR521*((CA521/2.54)^2 + (CB521/2.54)^2 + (CC521/2.54)^2 + (CD521/2.54)^2 + (CE521/2.54)^2 + (CF521/2.54)^2 + (CG521/2.54)^2 +(CH521/2.54)^2 +(CI521/2.54)^2 + (CJ521/2.54)^2 +(CK521/2.54)^2 + (CL521/2.54)^2 +(CM521/2.54)^2 + (CN521/2.54)^2 + (CO521/2.54)^2)/(BI521*3.28)</f>
        <v>#DIV/0!</v>
      </c>
      <c r="ES521" s="50" t="e">
        <f t="shared" si="453"/>
        <v>#DIV/0!</v>
      </c>
      <c r="ET521" s="50" t="e">
        <f t="shared" si="454"/>
        <v>#DIV/0!</v>
      </c>
      <c r="EU521" s="50" t="e">
        <f t="shared" si="455"/>
        <v>#DIV/0!</v>
      </c>
      <c r="EV521" s="56" t="e">
        <f t="shared" si="439"/>
        <v>#DIV/0!</v>
      </c>
      <c r="EW521" s="56" t="e">
        <f t="shared" si="440"/>
        <v>#DIV/0!</v>
      </c>
      <c r="EX521" s="56">
        <f t="shared" si="444"/>
        <v>0</v>
      </c>
      <c r="EY521" s="56">
        <f t="shared" si="445"/>
        <v>0</v>
      </c>
      <c r="EZ521" s="56" t="e">
        <f t="shared" si="441"/>
        <v>#DIV/0!</v>
      </c>
      <c r="FA521" s="56"/>
      <c r="FB521" s="56"/>
      <c r="FC521" s="56"/>
      <c r="FD521" s="54"/>
    </row>
    <row r="522" spans="1:160" ht="16.899999999999999" customHeight="1">
      <c r="A522" s="66"/>
      <c r="B522" s="228"/>
      <c r="C522" s="228"/>
      <c r="D522" s="228"/>
      <c r="F522" s="229"/>
      <c r="G522" s="144"/>
      <c r="H522" s="144"/>
      <c r="I522" s="144"/>
      <c r="J522" s="144"/>
      <c r="K522" s="144"/>
      <c r="L522" s="144"/>
      <c r="M522" s="144"/>
      <c r="N522" s="83"/>
      <c r="O522" s="83"/>
      <c r="P522" s="83"/>
      <c r="Q522" s="230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64"/>
      <c r="AL522" s="45"/>
      <c r="AM522" s="65"/>
      <c r="AN522" s="145"/>
      <c r="AO522" s="149"/>
      <c r="AP522" s="183"/>
      <c r="AQ522" s="149"/>
      <c r="AR522" s="147"/>
      <c r="AS522" s="229"/>
      <c r="AT522" s="229"/>
      <c r="AU522" s="229"/>
      <c r="AV522" s="229"/>
      <c r="AW522" s="229"/>
      <c r="AX522" s="229"/>
      <c r="AY522" s="229"/>
      <c r="AZ522" s="229"/>
      <c r="BA522" s="229"/>
      <c r="BC522" s="229"/>
      <c r="BD522" s="229"/>
      <c r="BE522" s="229"/>
      <c r="BF522" s="57"/>
      <c r="BG522" s="57"/>
      <c r="BH522" s="57"/>
      <c r="BI522" s="57"/>
      <c r="BJ522" s="189"/>
      <c r="BK522" s="173"/>
      <c r="BL522" s="173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104"/>
      <c r="CB522" s="103"/>
      <c r="CC522" s="103"/>
      <c r="CD522" s="103"/>
      <c r="CE522" s="103"/>
      <c r="CF522" s="103"/>
      <c r="CG522" s="103"/>
      <c r="CH522" s="103"/>
      <c r="CI522" s="103"/>
      <c r="CJ522" s="103"/>
      <c r="CK522" s="103"/>
      <c r="CL522" s="103"/>
      <c r="CP522" s="93"/>
      <c r="CQ522" s="93"/>
      <c r="CV522" s="93"/>
      <c r="DA522" s="93"/>
      <c r="DF522" s="131"/>
      <c r="DG522" s="45"/>
      <c r="DH522" s="45"/>
      <c r="DI522" s="45"/>
      <c r="DJ522" s="45"/>
      <c r="DK522" s="121"/>
      <c r="DL522" s="121"/>
      <c r="DM522" s="121"/>
      <c r="DN522" s="121"/>
      <c r="DO522" s="121"/>
      <c r="DP522" s="121"/>
      <c r="DQ522" s="121"/>
      <c r="DR522" s="121"/>
      <c r="DS522" s="121"/>
      <c r="DT522" s="121"/>
      <c r="DU522" s="121"/>
      <c r="DV522" s="122"/>
      <c r="DW522" s="157"/>
      <c r="DX522" s="157"/>
      <c r="DY522" s="157"/>
      <c r="DZ522" s="238"/>
      <c r="EN522" s="50" t="e">
        <f t="shared" si="436"/>
        <v>#DIV/0!</v>
      </c>
      <c r="EO522" s="50" t="e">
        <f t="shared" si="437"/>
        <v>#DIV/0!</v>
      </c>
      <c r="EP522" s="55" t="e">
        <f t="shared" si="438"/>
        <v>#DIV/0!</v>
      </c>
      <c r="EQ522" s="50" t="e">
        <f>4.656*AR522*(((BL522/2.54)^2)+((BM522/2.54)^2)+((BN522/2.54)^2)+((BO522)/2.54^2)+((BP522/2.54)^2)+((BQ522/2.54)^2)+((BR522/2.54)^2)+((BS522/2.54)^2)+((BT522/2.54)^2)+((BU522/2.54)^2)+((BV522/2.54)^2)+((BW522/2.54)^2)+((BX522/2.54)^2)+((BY522/2.54)^2)+((BZ522/2.54)^2))/(BI522*3.28)</f>
        <v>#DIV/0!</v>
      </c>
      <c r="ER522" s="50" t="e">
        <f>3.492*AR522*((CA522/2.54)^2 + (CB522/2.54)^2 + (CC522/2.54)^2 + (CD522/2.54)^2 + (CE522/2.54)^2 + (CF522/2.54)^2 + (CG522/2.54)^2 +(CH522/2.54)^2 +(CI522/2.54)^2 + (CJ522/2.54)^2 +(CK522/2.54)^2 + (CL522/2.54)^2 +(CM522/2.54)^2 + (CN522/2.54)^2 + (CO522/2.54)^2)/(BI522*3.28)</f>
        <v>#DIV/0!</v>
      </c>
      <c r="ES522" s="50" t="e">
        <f t="shared" si="453"/>
        <v>#DIV/0!</v>
      </c>
      <c r="ET522" s="50" t="e">
        <f t="shared" si="454"/>
        <v>#DIV/0!</v>
      </c>
      <c r="EU522" s="50" t="e">
        <f t="shared" si="455"/>
        <v>#DIV/0!</v>
      </c>
      <c r="EV522" s="56" t="e">
        <f t="shared" si="439"/>
        <v>#DIV/0!</v>
      </c>
      <c r="EW522" s="56" t="e">
        <f t="shared" si="440"/>
        <v>#DIV/0!</v>
      </c>
      <c r="EX522" s="56">
        <f t="shared" si="444"/>
        <v>0</v>
      </c>
      <c r="EY522" s="56">
        <f t="shared" si="445"/>
        <v>0</v>
      </c>
      <c r="EZ522" s="56" t="e">
        <f t="shared" si="441"/>
        <v>#DIV/0!</v>
      </c>
      <c r="FA522" s="56"/>
      <c r="FB522" s="56"/>
      <c r="FC522" s="56"/>
      <c r="FD522" s="54"/>
    </row>
    <row r="523" spans="1:160" ht="16.899999999999999" customHeight="1">
      <c r="A523" s="66"/>
      <c r="B523" s="228"/>
      <c r="C523" s="228"/>
      <c r="D523" s="228"/>
      <c r="F523" s="229"/>
      <c r="G523" s="144"/>
      <c r="H523" s="144"/>
      <c r="I523" s="144"/>
      <c r="J523" s="144"/>
      <c r="K523" s="144"/>
      <c r="L523" s="144"/>
      <c r="M523" s="144"/>
      <c r="N523" s="83"/>
      <c r="O523" s="83"/>
      <c r="P523" s="83"/>
      <c r="Q523" s="230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64"/>
      <c r="AL523" s="45"/>
      <c r="AM523" s="65"/>
      <c r="AN523" s="145"/>
      <c r="AO523" s="149"/>
      <c r="AP523" s="183"/>
      <c r="AQ523" s="149"/>
      <c r="AR523" s="147"/>
      <c r="AS523" s="229"/>
      <c r="AT523" s="229"/>
      <c r="AU523" s="229"/>
      <c r="AV523" s="229"/>
      <c r="AW523" s="229"/>
      <c r="AX523" s="229"/>
      <c r="AY523" s="229"/>
      <c r="AZ523" s="229"/>
      <c r="BA523" s="229"/>
      <c r="BC523" s="229"/>
      <c r="BD523" s="229"/>
      <c r="BE523" s="229"/>
      <c r="BF523" s="57"/>
      <c r="BG523" s="57"/>
      <c r="BH523" s="57"/>
      <c r="BI523" s="57"/>
      <c r="BJ523" s="189"/>
      <c r="BK523" s="173"/>
      <c r="BL523" s="173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104"/>
      <c r="CB523" s="103"/>
      <c r="CC523" s="103"/>
      <c r="CD523" s="103"/>
      <c r="CE523" s="103"/>
      <c r="CF523" s="103"/>
      <c r="CG523" s="103"/>
      <c r="CH523" s="103"/>
      <c r="CI523" s="103"/>
      <c r="CJ523" s="103"/>
      <c r="CK523" s="103"/>
      <c r="CL523" s="103"/>
      <c r="CP523" s="93"/>
      <c r="CQ523" s="93"/>
      <c r="CV523" s="93"/>
      <c r="DA523" s="93"/>
      <c r="DF523" s="131"/>
      <c r="DG523" s="45"/>
      <c r="DH523" s="45"/>
      <c r="DI523" s="45"/>
      <c r="DJ523" s="45"/>
      <c r="DK523" s="121"/>
      <c r="DL523" s="121"/>
      <c r="DM523" s="121"/>
      <c r="DN523" s="121"/>
      <c r="DO523" s="121"/>
      <c r="DP523" s="121"/>
      <c r="DQ523" s="121"/>
      <c r="DR523" s="121"/>
      <c r="DS523" s="121"/>
      <c r="DT523" s="121"/>
      <c r="DU523" s="121"/>
      <c r="DV523" s="122"/>
      <c r="DW523" s="157"/>
      <c r="DX523" s="157"/>
      <c r="DY523" s="157"/>
      <c r="DZ523" s="238"/>
      <c r="EN523" s="50" t="e">
        <f t="shared" si="436"/>
        <v>#DIV/0!</v>
      </c>
      <c r="EO523" s="50" t="e">
        <f t="shared" si="437"/>
        <v>#DIV/0!</v>
      </c>
      <c r="EP523" s="55" t="e">
        <f t="shared" si="438"/>
        <v>#DIV/0!</v>
      </c>
      <c r="EQ523" s="50" t="e">
        <f>4.656*AR523*(((BL523/2.54)^2)+((BM523/2.54)^2)+((BN523/2.54)^2)+((BO523)/2.54^2)+((BP523/2.54)^2)+((BQ523/2.54)^2)+((BR523/2.54)^2)+((BS523/2.54)^2)+((BT523/2.54)^2)+((BU523/2.54)^2)+((BV523/2.54)^2)+((BW523/2.54)^2)+((BX523/2.54)^2)+((BY523/2.54)^2)+((BZ523/2.54)^2))/(BI523*3.28)</f>
        <v>#DIV/0!</v>
      </c>
      <c r="ER523" s="50" t="e">
        <f>3.492*AR523*((CA523/2.54)^2 + (CB523/2.54)^2 + (CC523/2.54)^2 + (CD523/2.54)^2 + (CE523/2.54)^2 + (CF523/2.54)^2 + (CG523/2.54)^2 +(CH523/2.54)^2 +(CI523/2.54)^2 + (CJ523/2.54)^2 +(CK523/2.54)^2 + (CL523/2.54)^2 +(CM523/2.54)^2 + (CN523/2.54)^2 + (CO523/2.54)^2)/(BI523*3.28)</f>
        <v>#DIV/0!</v>
      </c>
      <c r="ES523" s="50" t="e">
        <f t="shared" si="453"/>
        <v>#DIV/0!</v>
      </c>
      <c r="ET523" s="50" t="e">
        <f t="shared" si="454"/>
        <v>#DIV/0!</v>
      </c>
      <c r="EU523" s="50" t="e">
        <f t="shared" si="455"/>
        <v>#DIV/0!</v>
      </c>
      <c r="EV523" s="56" t="e">
        <f t="shared" si="439"/>
        <v>#DIV/0!</v>
      </c>
      <c r="EW523" s="56" t="e">
        <f t="shared" si="440"/>
        <v>#DIV/0!</v>
      </c>
      <c r="EX523" s="56">
        <f t="shared" si="444"/>
        <v>0</v>
      </c>
      <c r="EY523" s="56">
        <f t="shared" si="445"/>
        <v>0</v>
      </c>
      <c r="EZ523" s="56" t="e">
        <f t="shared" si="441"/>
        <v>#DIV/0!</v>
      </c>
      <c r="FA523" s="56"/>
      <c r="FB523" s="56"/>
      <c r="FC523" s="56"/>
      <c r="FD523" s="54"/>
    </row>
    <row r="524" spans="1:160" ht="16.899999999999999" customHeight="1">
      <c r="A524" s="66"/>
      <c r="B524" s="228"/>
      <c r="C524" s="228"/>
      <c r="D524" s="228"/>
      <c r="F524" s="229"/>
      <c r="G524" s="144"/>
      <c r="H524" s="144"/>
      <c r="I524" s="144"/>
      <c r="J524" s="144"/>
      <c r="K524" s="144"/>
      <c r="L524" s="144"/>
      <c r="M524" s="144"/>
      <c r="N524" s="83"/>
      <c r="O524" s="83"/>
      <c r="P524" s="83"/>
      <c r="Q524" s="230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64"/>
      <c r="AL524" s="45"/>
      <c r="AM524" s="65"/>
      <c r="AN524" s="145"/>
      <c r="AO524" s="149"/>
      <c r="AP524" s="183"/>
      <c r="AQ524" s="149"/>
      <c r="AR524" s="147"/>
      <c r="AS524" s="229"/>
      <c r="AT524" s="229"/>
      <c r="AU524" s="229"/>
      <c r="AV524" s="229"/>
      <c r="AW524" s="229"/>
      <c r="AX524" s="229"/>
      <c r="AY524" s="229"/>
      <c r="AZ524" s="229"/>
      <c r="BA524" s="229"/>
      <c r="BC524" s="229"/>
      <c r="BD524" s="229"/>
      <c r="BE524" s="229"/>
      <c r="BF524" s="57"/>
      <c r="BG524" s="57"/>
      <c r="BH524" s="57"/>
      <c r="BI524" s="57"/>
      <c r="BJ524" s="189"/>
      <c r="BK524" s="173"/>
      <c r="BL524" s="173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104"/>
      <c r="CB524" s="103"/>
      <c r="CC524" s="103"/>
      <c r="CD524" s="103"/>
      <c r="CE524" s="103"/>
      <c r="CF524" s="103"/>
      <c r="CG524" s="103"/>
      <c r="CH524" s="103"/>
      <c r="CI524" s="103"/>
      <c r="CJ524" s="103"/>
      <c r="CK524" s="103"/>
      <c r="CL524" s="103"/>
      <c r="CP524" s="93"/>
      <c r="CQ524" s="93"/>
      <c r="CV524" s="93"/>
      <c r="DA524" s="93"/>
      <c r="DF524" s="131"/>
      <c r="DG524" s="45"/>
      <c r="DH524" s="45"/>
      <c r="DI524" s="45"/>
      <c r="DJ524" s="45"/>
      <c r="DK524" s="121"/>
      <c r="DL524" s="121"/>
      <c r="DM524" s="121"/>
      <c r="DN524" s="121"/>
      <c r="DO524" s="121"/>
      <c r="DP524" s="121"/>
      <c r="DQ524" s="121"/>
      <c r="DR524" s="121"/>
      <c r="DS524" s="121"/>
      <c r="DT524" s="121"/>
      <c r="DU524" s="121"/>
      <c r="DV524" s="122"/>
      <c r="DW524" s="157"/>
      <c r="DX524" s="157"/>
      <c r="DY524" s="157"/>
      <c r="DZ524" s="238"/>
      <c r="EN524" s="50"/>
      <c r="EO524" s="50"/>
      <c r="EP524" s="55"/>
      <c r="EQ524" s="50"/>
      <c r="ER524" s="50"/>
      <c r="ES524" s="50" t="e">
        <f t="shared" si="453"/>
        <v>#DIV/0!</v>
      </c>
      <c r="ET524" s="50" t="e">
        <f t="shared" si="454"/>
        <v>#DIV/0!</v>
      </c>
      <c r="EU524" s="50" t="e">
        <f t="shared" si="455"/>
        <v>#DIV/0!</v>
      </c>
      <c r="EV524" s="56"/>
      <c r="EW524" s="56"/>
      <c r="EX524" s="56">
        <f t="shared" si="444"/>
        <v>0</v>
      </c>
      <c r="EY524" s="56">
        <f t="shared" si="445"/>
        <v>0</v>
      </c>
      <c r="EZ524" s="56"/>
      <c r="FA524" s="56"/>
      <c r="FB524" s="56"/>
      <c r="FC524" s="56"/>
      <c r="FD524" s="54"/>
    </row>
    <row r="525" spans="1:160" ht="16.899999999999999" customHeight="1">
      <c r="A525" s="66"/>
      <c r="B525" s="228"/>
      <c r="C525" s="228"/>
      <c r="D525" s="228"/>
      <c r="F525" s="229"/>
      <c r="G525" s="144"/>
      <c r="H525" s="144"/>
      <c r="I525" s="144"/>
      <c r="J525" s="144"/>
      <c r="K525" s="144"/>
      <c r="L525" s="144"/>
      <c r="M525" s="144"/>
      <c r="N525" s="144"/>
      <c r="O525" s="83"/>
      <c r="P525" s="83"/>
      <c r="Q525" s="230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64"/>
      <c r="AL525" s="45"/>
      <c r="AM525" s="65"/>
      <c r="AN525" s="145"/>
      <c r="AO525" s="149"/>
      <c r="AP525" s="183"/>
      <c r="AQ525" s="149"/>
      <c r="AR525" s="147"/>
      <c r="AS525" s="229"/>
      <c r="AT525" s="229"/>
      <c r="AU525" s="229"/>
      <c r="AV525" s="229"/>
      <c r="AW525" s="229"/>
      <c r="AX525" s="229"/>
      <c r="AY525" s="229"/>
      <c r="AZ525" s="229"/>
      <c r="BA525" s="229"/>
      <c r="BC525" s="229"/>
      <c r="BD525" s="229"/>
      <c r="BE525" s="229"/>
      <c r="BF525" s="57"/>
      <c r="BG525" s="57"/>
      <c r="BH525" s="57"/>
      <c r="BI525" s="57"/>
      <c r="BJ525" s="189"/>
      <c r="BK525" s="173"/>
      <c r="BL525" s="173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104"/>
      <c r="CB525" s="103"/>
      <c r="CC525" s="103"/>
      <c r="CD525" s="103"/>
      <c r="CE525" s="103"/>
      <c r="CF525" s="103"/>
      <c r="CG525" s="103"/>
      <c r="CH525" s="103"/>
      <c r="CI525" s="103"/>
      <c r="CJ525" s="103"/>
      <c r="CK525" s="103"/>
      <c r="CL525" s="103"/>
      <c r="CP525" s="93"/>
      <c r="CQ525" s="93"/>
      <c r="CV525" s="93"/>
      <c r="DA525" s="93"/>
      <c r="DF525" s="131"/>
      <c r="DG525" s="45"/>
      <c r="DH525" s="45"/>
      <c r="DI525" s="45"/>
      <c r="DJ525" s="45"/>
      <c r="DK525" s="121"/>
      <c r="DL525" s="121"/>
      <c r="DM525" s="121"/>
      <c r="DN525" s="121"/>
      <c r="DO525" s="121"/>
      <c r="DP525" s="121"/>
      <c r="DQ525" s="121"/>
      <c r="DR525" s="121"/>
      <c r="DS525" s="121"/>
      <c r="DT525" s="121"/>
      <c r="DU525" s="121"/>
      <c r="DV525" s="122"/>
      <c r="DW525" s="157"/>
      <c r="DX525" s="157"/>
      <c r="DY525" s="157"/>
      <c r="DZ525" s="238"/>
      <c r="EN525" s="50" t="e">
        <f t="shared" si="436"/>
        <v>#DIV/0!</v>
      </c>
      <c r="EO525" s="50" t="e">
        <f t="shared" si="437"/>
        <v>#DIV/0!</v>
      </c>
      <c r="EP525" s="55" t="e">
        <f t="shared" si="438"/>
        <v>#DIV/0!</v>
      </c>
      <c r="EQ525" s="50" t="e">
        <f>4.656*AR525*(((BL525/2.54)^2)+((BM525/2.54)^2)+((BN525/2.54)^2)+((BO525)/2.54^2)+((BP525/2.54)^2)+((BQ525/2.54)^2)+((BR525/2.54)^2)+((BS525/2.54)^2)+((BT525/2.54)^2)+((BU525/2.54)^2)+((BV525/2.54)^2)+((BW525/2.54)^2)+((BX525/2.54)^2)+((BY525/2.54)^2)+((BZ525/2.54)^2))/(BI525*3.28)</f>
        <v>#DIV/0!</v>
      </c>
      <c r="ER525" s="50" t="e">
        <f>3.492*AR525*((CA525/2.54)^2 + (CB525/2.54)^2 + (CC525/2.54)^2 + (CD525/2.54)^2 + (CE525/2.54)^2 + (CF525/2.54)^2 + (CG525/2.54)^2 +(CH525/2.54)^2 +(CI525/2.54)^2 + (CJ525/2.54)^2 +(CK525/2.54)^2 + (CL525/2.54)^2 +(CM525/2.54)^2 + (CN525/2.54)^2 + (CO525/2.54)^2)/(BI525*3.28)</f>
        <v>#DIV/0!</v>
      </c>
      <c r="ES525" s="50" t="e">
        <f t="shared" si="453"/>
        <v>#DIV/0!</v>
      </c>
      <c r="ET525" s="50" t="e">
        <f t="shared" si="454"/>
        <v>#DIV/0!</v>
      </c>
      <c r="EU525" s="50" t="e">
        <f t="shared" si="455"/>
        <v>#DIV/0!</v>
      </c>
      <c r="EV525" s="56" t="e">
        <f t="shared" si="439"/>
        <v>#DIV/0!</v>
      </c>
      <c r="EW525" s="56" t="e">
        <f t="shared" si="440"/>
        <v>#DIV/0!</v>
      </c>
      <c r="EX525" s="56">
        <f t="shared" si="444"/>
        <v>0</v>
      </c>
      <c r="EY525" s="56">
        <f t="shared" si="445"/>
        <v>0</v>
      </c>
      <c r="EZ525" s="56" t="e">
        <f t="shared" si="441"/>
        <v>#DIV/0!</v>
      </c>
      <c r="FA525" s="56"/>
      <c r="FB525" s="56"/>
      <c r="FC525" s="56"/>
      <c r="FD525" s="54"/>
    </row>
    <row r="526" spans="1:160" ht="16.899999999999999" customHeight="1">
      <c r="A526" s="66"/>
      <c r="B526" s="228"/>
      <c r="C526" s="228"/>
      <c r="D526" s="228"/>
      <c r="F526" s="229"/>
      <c r="G526" s="144"/>
      <c r="H526" s="144"/>
      <c r="I526" s="144"/>
      <c r="J526" s="144"/>
      <c r="K526" s="144"/>
      <c r="L526" s="144"/>
      <c r="M526" s="144"/>
      <c r="N526" s="144"/>
      <c r="O526" s="83"/>
      <c r="P526" s="83"/>
      <c r="Q526" s="230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64"/>
      <c r="AL526" s="45"/>
      <c r="AM526" s="65"/>
      <c r="AN526" s="145"/>
      <c r="AO526" s="149"/>
      <c r="AP526" s="183"/>
      <c r="AQ526" s="149"/>
      <c r="AR526" s="147"/>
      <c r="AS526" s="229"/>
      <c r="AT526" s="229"/>
      <c r="AU526" s="229"/>
      <c r="AV526" s="229"/>
      <c r="AW526" s="229"/>
      <c r="AX526" s="229"/>
      <c r="AY526" s="229"/>
      <c r="AZ526" s="229"/>
      <c r="BA526" s="229"/>
      <c r="BC526" s="229"/>
      <c r="BD526" s="229"/>
      <c r="BE526" s="229"/>
      <c r="BF526" s="57"/>
      <c r="BG526" s="57"/>
      <c r="BH526" s="57"/>
      <c r="BI526" s="57"/>
      <c r="BJ526" s="189"/>
      <c r="BK526" s="173"/>
      <c r="BL526" s="173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104"/>
      <c r="CB526" s="103"/>
      <c r="CC526" s="103"/>
      <c r="CD526" s="103"/>
      <c r="CE526" s="103"/>
      <c r="CF526" s="103"/>
      <c r="CG526" s="103"/>
      <c r="CH526" s="103"/>
      <c r="CI526" s="103"/>
      <c r="CJ526" s="103"/>
      <c r="CK526" s="103"/>
      <c r="CL526" s="103"/>
      <c r="CP526" s="93"/>
      <c r="CQ526" s="93"/>
      <c r="CV526" s="93"/>
      <c r="DA526" s="93"/>
      <c r="DF526" s="131"/>
      <c r="DG526" s="45"/>
      <c r="DH526" s="45"/>
      <c r="DI526" s="45"/>
      <c r="DJ526" s="45"/>
      <c r="DK526" s="121"/>
      <c r="DL526" s="121"/>
      <c r="DM526" s="121"/>
      <c r="DN526" s="121"/>
      <c r="DO526" s="121"/>
      <c r="DP526" s="121"/>
      <c r="DQ526" s="121"/>
      <c r="DR526" s="121"/>
      <c r="DS526" s="121"/>
      <c r="DT526" s="121"/>
      <c r="DU526" s="121"/>
      <c r="DV526" s="122"/>
      <c r="DW526" s="157"/>
      <c r="DX526" s="157"/>
      <c r="DY526" s="157"/>
      <c r="DZ526" s="238"/>
      <c r="EN526" s="50" t="e">
        <f t="shared" si="436"/>
        <v>#DIV/0!</v>
      </c>
      <c r="EO526" s="50" t="e">
        <f t="shared" si="437"/>
        <v>#DIV/0!</v>
      </c>
      <c r="EP526" s="55" t="e">
        <f t="shared" si="438"/>
        <v>#DIV/0!</v>
      </c>
      <c r="EQ526" s="50" t="e">
        <f>4.656*AR526*(((BL526/2.54)^2)+((BM526/2.54)^2)+((BN526/2.54)^2)+((BO526)/2.54^2)+((BP526/2.54)^2)+((BQ526/2.54)^2)+((BR526/2.54)^2)+((BS526/2.54)^2)+((BT526/2.54)^2)+((BU526/2.54)^2)+((BV526/2.54)^2)+((BW526/2.54)^2)+((BX526/2.54)^2)+((BY526/2.54)^2)+((BZ526/2.54)^2))/(BI526*3.28)</f>
        <v>#DIV/0!</v>
      </c>
      <c r="ER526" s="50" t="e">
        <f>3.492*AR526*((CA526/2.54)^2 + (CB526/2.54)^2 + (CC526/2.54)^2 + (CD526/2.54)^2 + (CE526/2.54)^2 + (CF526/2.54)^2 + (CG526/2.54)^2 +(CH526/2.54)^2 +(CI526/2.54)^2 + (CJ526/2.54)^2 +(CK526/2.54)^2 + (CL526/2.54)^2 +(CM526/2.54)^2 + (CN526/2.54)^2 + (CO526/2.54)^2)/(BI526*3.28)</f>
        <v>#DIV/0!</v>
      </c>
      <c r="ES526" s="50" t="e">
        <f t="shared" si="453"/>
        <v>#DIV/0!</v>
      </c>
      <c r="ET526" s="50" t="e">
        <f t="shared" si="454"/>
        <v>#DIV/0!</v>
      </c>
      <c r="EU526" s="50" t="e">
        <f t="shared" si="455"/>
        <v>#DIV/0!</v>
      </c>
      <c r="EV526" s="56" t="e">
        <f t="shared" si="439"/>
        <v>#DIV/0!</v>
      </c>
      <c r="EW526" s="56" t="e">
        <f t="shared" si="440"/>
        <v>#DIV/0!</v>
      </c>
      <c r="EX526" s="56">
        <f t="shared" si="444"/>
        <v>0</v>
      </c>
      <c r="EY526" s="56">
        <f t="shared" si="445"/>
        <v>0</v>
      </c>
      <c r="EZ526" s="56" t="e">
        <f t="shared" si="441"/>
        <v>#DIV/0!</v>
      </c>
      <c r="FA526" s="56"/>
      <c r="FB526" s="56"/>
      <c r="FC526" s="56"/>
      <c r="FD526" s="54"/>
    </row>
    <row r="527" spans="1:160" ht="16.899999999999999" customHeight="1">
      <c r="A527" s="66"/>
      <c r="B527" s="228"/>
      <c r="C527" s="228"/>
      <c r="D527" s="228"/>
      <c r="F527" s="229"/>
      <c r="G527" s="144"/>
      <c r="H527" s="144"/>
      <c r="I527" s="144"/>
      <c r="J527" s="144"/>
      <c r="K527" s="144"/>
      <c r="L527" s="144"/>
      <c r="M527" s="144"/>
      <c r="N527" s="144"/>
      <c r="O527" s="83"/>
      <c r="P527" s="83"/>
      <c r="Q527" s="230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64"/>
      <c r="AL527" s="45"/>
      <c r="AM527" s="65"/>
      <c r="AN527" s="145"/>
      <c r="AO527" s="149"/>
      <c r="AP527" s="183"/>
      <c r="AQ527" s="149"/>
      <c r="AR527" s="147"/>
      <c r="AS527" s="229"/>
      <c r="AT527" s="229"/>
      <c r="AU527" s="229"/>
      <c r="AV527" s="229"/>
      <c r="AW527" s="229"/>
      <c r="AX527" s="229"/>
      <c r="AY527" s="229"/>
      <c r="AZ527" s="229"/>
      <c r="BA527" s="229"/>
      <c r="BC527" s="229"/>
      <c r="BD527" s="229"/>
      <c r="BE527" s="229"/>
      <c r="BF527" s="57"/>
      <c r="BG527" s="57"/>
      <c r="BH527" s="57"/>
      <c r="BI527" s="57"/>
      <c r="BJ527" s="189"/>
      <c r="BK527" s="173"/>
      <c r="BL527" s="173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104"/>
      <c r="CB527" s="103"/>
      <c r="CC527" s="103"/>
      <c r="CD527" s="103"/>
      <c r="CE527" s="103"/>
      <c r="CF527" s="103"/>
      <c r="CG527" s="103"/>
      <c r="CH527" s="103"/>
      <c r="CI527" s="103"/>
      <c r="CJ527" s="103"/>
      <c r="CK527" s="103"/>
      <c r="CL527" s="103"/>
      <c r="CP527" s="93"/>
      <c r="CQ527" s="93"/>
      <c r="CV527" s="93"/>
      <c r="DA527" s="93"/>
      <c r="DF527" s="131"/>
      <c r="DG527" s="45"/>
      <c r="DH527" s="45"/>
      <c r="DI527" s="45"/>
      <c r="DJ527" s="45"/>
      <c r="DK527" s="121"/>
      <c r="DL527" s="121"/>
      <c r="DM527" s="121"/>
      <c r="DN527" s="121"/>
      <c r="DO527" s="121"/>
      <c r="DP527" s="121"/>
      <c r="DQ527" s="121"/>
      <c r="DR527" s="121"/>
      <c r="DS527" s="121"/>
      <c r="DT527" s="121"/>
      <c r="DU527" s="121"/>
      <c r="DV527" s="122"/>
      <c r="DW527" s="157"/>
      <c r="DX527" s="157"/>
      <c r="DY527" s="157"/>
      <c r="DZ527" s="238"/>
      <c r="EN527" s="50" t="e">
        <f t="shared" si="436"/>
        <v>#DIV/0!</v>
      </c>
      <c r="EO527" s="50" t="e">
        <f t="shared" si="437"/>
        <v>#DIV/0!</v>
      </c>
      <c r="EP527" s="55" t="e">
        <f t="shared" si="438"/>
        <v>#DIV/0!</v>
      </c>
      <c r="EQ527" s="50" t="e">
        <f>4.656*AR527*(((BL527/2.54)^2)+((BM527/2.54)^2)+((BN527/2.54)^2)+((BO527)/2.54^2)+((BP527/2.54)^2)+((BQ527/2.54)^2)+((BR527/2.54)^2)+((BS527/2.54)^2)+((BT527/2.54)^2)+((BU527/2.54)^2)+((BV527/2.54)^2)+((BW527/2.54)^2)+((BX527/2.54)^2)+((BY527/2.54)^2)+((BZ527/2.54)^2))/(BI527*3.28)</f>
        <v>#DIV/0!</v>
      </c>
      <c r="ER527" s="50" t="e">
        <f>3.492*AR527*((CA527/2.54)^2 + (CB527/2.54)^2 + (CC527/2.54)^2 + (CD527/2.54)^2 + (CE527/2.54)^2 + (CF527/2.54)^2 + (CG527/2.54)^2 +(CH527/2.54)^2 +(CI527/2.54)^2 + (CJ527/2.54)^2 +(CK527/2.54)^2 + (CL527/2.54)^2 +(CM527/2.54)^2 + (CN527/2.54)^2 + (CO527/2.54)^2)/(BI527*3.28)</f>
        <v>#DIV/0!</v>
      </c>
      <c r="ES527" s="50" t="e">
        <f t="shared" si="453"/>
        <v>#DIV/0!</v>
      </c>
      <c r="ET527" s="50" t="e">
        <f t="shared" si="454"/>
        <v>#DIV/0!</v>
      </c>
      <c r="EU527" s="50" t="e">
        <f t="shared" si="455"/>
        <v>#DIV/0!</v>
      </c>
      <c r="EV527" s="56" t="e">
        <f t="shared" si="439"/>
        <v>#DIV/0!</v>
      </c>
      <c r="EW527" s="56" t="e">
        <f t="shared" si="440"/>
        <v>#DIV/0!</v>
      </c>
      <c r="EX527" s="56">
        <f t="shared" si="444"/>
        <v>0</v>
      </c>
      <c r="EY527" s="56">
        <f t="shared" si="445"/>
        <v>0</v>
      </c>
      <c r="EZ527" s="56" t="e">
        <f t="shared" si="441"/>
        <v>#DIV/0!</v>
      </c>
      <c r="FA527" s="56"/>
      <c r="FB527" s="56"/>
      <c r="FC527" s="56"/>
      <c r="FD527" s="54"/>
    </row>
    <row r="528" spans="1:160" ht="16.899999999999999" customHeight="1">
      <c r="A528" s="66"/>
      <c r="B528" s="228"/>
      <c r="C528" s="228"/>
      <c r="D528" s="228"/>
      <c r="F528" s="229"/>
      <c r="G528" s="144"/>
      <c r="H528" s="144"/>
      <c r="I528" s="144"/>
      <c r="J528" s="144"/>
      <c r="K528" s="144"/>
      <c r="L528" s="144"/>
      <c r="M528" s="144"/>
      <c r="N528" s="83"/>
      <c r="O528" s="83"/>
      <c r="P528" s="83"/>
      <c r="Q528" s="230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64"/>
      <c r="AL528" s="45"/>
      <c r="AM528" s="65"/>
      <c r="AN528" s="145"/>
      <c r="AO528" s="149"/>
      <c r="AP528" s="183"/>
      <c r="AQ528" s="149"/>
      <c r="AR528" s="147"/>
      <c r="AS528" s="229"/>
      <c r="AT528" s="229"/>
      <c r="AU528" s="229"/>
      <c r="AV528" s="229"/>
      <c r="AW528" s="229"/>
      <c r="AX528" s="229"/>
      <c r="AY528" s="229"/>
      <c r="AZ528" s="229"/>
      <c r="BA528" s="229"/>
      <c r="BC528" s="229"/>
      <c r="BD528" s="229"/>
      <c r="BE528" s="229"/>
      <c r="BF528" s="57"/>
      <c r="BG528" s="57"/>
      <c r="BH528" s="57"/>
      <c r="BI528" s="57"/>
      <c r="BJ528" s="189"/>
      <c r="BK528" s="173"/>
      <c r="BL528" s="173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104"/>
      <c r="CB528" s="103"/>
      <c r="CC528" s="103"/>
      <c r="CD528" s="103"/>
      <c r="CE528" s="103"/>
      <c r="CF528" s="103"/>
      <c r="CG528" s="103"/>
      <c r="CH528" s="103"/>
      <c r="CI528" s="103"/>
      <c r="CJ528" s="103"/>
      <c r="CK528" s="103"/>
      <c r="CL528" s="103"/>
      <c r="CP528" s="93"/>
      <c r="CQ528" s="93"/>
      <c r="CV528" s="93"/>
      <c r="DA528" s="93"/>
      <c r="DF528" s="131"/>
      <c r="DG528" s="45"/>
      <c r="DH528" s="45"/>
      <c r="DI528" s="45"/>
      <c r="DJ528" s="45"/>
      <c r="DK528" s="121"/>
      <c r="DL528" s="121"/>
      <c r="DM528" s="121"/>
      <c r="DN528" s="121"/>
      <c r="DO528" s="121"/>
      <c r="DP528" s="121"/>
      <c r="DQ528" s="121"/>
      <c r="DR528" s="121"/>
      <c r="DS528" s="121"/>
      <c r="DT528" s="121"/>
      <c r="DU528" s="121"/>
      <c r="DV528" s="122"/>
      <c r="DW528" s="157"/>
      <c r="DX528" s="157"/>
      <c r="DY528" s="157"/>
      <c r="DZ528" s="238"/>
      <c r="EN528" s="50"/>
      <c r="EO528" s="50"/>
      <c r="EP528" s="55"/>
      <c r="EQ528" s="50"/>
      <c r="ER528" s="50"/>
      <c r="ES528" s="50" t="e">
        <f t="shared" si="453"/>
        <v>#DIV/0!</v>
      </c>
      <c r="ET528" s="50" t="e">
        <f t="shared" si="454"/>
        <v>#DIV/0!</v>
      </c>
      <c r="EU528" s="50" t="e">
        <f t="shared" si="455"/>
        <v>#DIV/0!</v>
      </c>
      <c r="EV528" s="56"/>
      <c r="EW528" s="56"/>
      <c r="EX528" s="56">
        <f t="shared" si="444"/>
        <v>0</v>
      </c>
      <c r="EY528" s="56">
        <f t="shared" si="445"/>
        <v>0</v>
      </c>
      <c r="EZ528" s="56"/>
      <c r="FA528" s="56"/>
      <c r="FB528" s="56"/>
      <c r="FC528" s="56"/>
      <c r="FD528" s="54"/>
    </row>
    <row r="529" spans="1:160" ht="16.899999999999999" customHeight="1">
      <c r="A529" s="66"/>
      <c r="B529" s="228"/>
      <c r="C529" s="228"/>
      <c r="D529" s="228"/>
      <c r="F529" s="229"/>
      <c r="G529" s="144"/>
      <c r="H529" s="144"/>
      <c r="I529" s="144"/>
      <c r="J529" s="144"/>
      <c r="K529" s="144"/>
      <c r="L529" s="144"/>
      <c r="M529" s="144"/>
      <c r="N529" s="83"/>
      <c r="O529" s="83"/>
      <c r="P529" s="83"/>
      <c r="Q529" s="230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64"/>
      <c r="AL529" s="45"/>
      <c r="AM529" s="65"/>
      <c r="AN529" s="145"/>
      <c r="AO529" s="149"/>
      <c r="AP529" s="183"/>
      <c r="AQ529" s="149"/>
      <c r="AR529" s="147"/>
      <c r="AS529" s="229"/>
      <c r="AT529" s="229"/>
      <c r="AU529" s="229"/>
      <c r="AV529" s="229"/>
      <c r="AW529" s="229"/>
      <c r="AX529" s="229"/>
      <c r="AY529" s="229"/>
      <c r="AZ529" s="229"/>
      <c r="BA529" s="229"/>
      <c r="BC529" s="229"/>
      <c r="BD529" s="229"/>
      <c r="BE529" s="229"/>
      <c r="BF529" s="57"/>
      <c r="BG529" s="57"/>
      <c r="BH529" s="57"/>
      <c r="BI529" s="57"/>
      <c r="BJ529" s="189"/>
      <c r="BK529" s="173"/>
      <c r="BL529" s="173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104"/>
      <c r="CB529" s="103"/>
      <c r="CC529" s="103"/>
      <c r="CD529" s="103"/>
      <c r="CE529" s="103"/>
      <c r="CF529" s="103"/>
      <c r="CG529" s="103"/>
      <c r="CH529" s="103"/>
      <c r="CI529" s="103"/>
      <c r="CJ529" s="103"/>
      <c r="CK529" s="103"/>
      <c r="CL529" s="103"/>
      <c r="CP529" s="93"/>
      <c r="CQ529" s="93"/>
      <c r="CV529" s="93"/>
      <c r="DA529" s="93"/>
      <c r="DF529" s="131"/>
      <c r="DG529" s="45"/>
      <c r="DH529" s="45"/>
      <c r="DI529" s="45"/>
      <c r="DJ529" s="45"/>
      <c r="DK529" s="121"/>
      <c r="DL529" s="121"/>
      <c r="DM529" s="121"/>
      <c r="DN529" s="121"/>
      <c r="DO529" s="121"/>
      <c r="DP529" s="121"/>
      <c r="DQ529" s="121"/>
      <c r="DR529" s="121"/>
      <c r="DS529" s="121"/>
      <c r="DT529" s="121"/>
      <c r="DU529" s="121"/>
      <c r="DV529" s="122"/>
      <c r="DW529" s="157"/>
      <c r="DX529" s="157"/>
      <c r="DY529" s="157"/>
      <c r="DZ529" s="238"/>
      <c r="EN529" s="50" t="e">
        <f t="shared" si="436"/>
        <v>#DIV/0!</v>
      </c>
      <c r="EO529" s="50" t="e">
        <f t="shared" si="437"/>
        <v>#DIV/0!</v>
      </c>
      <c r="EP529" s="55" t="e">
        <f t="shared" si="438"/>
        <v>#DIV/0!</v>
      </c>
      <c r="EQ529" s="50" t="e">
        <f>4.656*AR529*(((BL529/2.54)^2)+((BM529/2.54)^2)+((BN529/2.54)^2)+((BO529)/2.54^2)+((BP529/2.54)^2)+((BQ529/2.54)^2)+((BR529/2.54)^2)+((BS529/2.54)^2)+((BT529/2.54)^2)+((BU529/2.54)^2)+((BV529/2.54)^2)+((BW529/2.54)^2)+((BX529/2.54)^2)+((BY529/2.54)^2)+((BZ529/2.54)^2))/(BI529*3.28)</f>
        <v>#DIV/0!</v>
      </c>
      <c r="ER529" s="50" t="e">
        <f>3.492*AR529*((CA529/2.54)^2 + (CB529/2.54)^2 + (CC529/2.54)^2 + (CD529/2.54)^2 + (CE529/2.54)^2 + (CF529/2.54)^2 + (CG529/2.54)^2 +(CH529/2.54)^2 +(CI529/2.54)^2 + (CJ529/2.54)^2 +(CK529/2.54)^2 + (CL529/2.54)^2 +(CM529/2.54)^2 + (CN529/2.54)^2 + (CO529/2.54)^2)/(BI529*3.28)</f>
        <v>#DIV/0!</v>
      </c>
      <c r="ES529" s="50" t="e">
        <f t="shared" si="453"/>
        <v>#DIV/0!</v>
      </c>
      <c r="ET529" s="50" t="e">
        <f t="shared" si="454"/>
        <v>#DIV/0!</v>
      </c>
      <c r="EU529" s="50" t="e">
        <f t="shared" si="455"/>
        <v>#DIV/0!</v>
      </c>
      <c r="EV529" s="56" t="e">
        <f t="shared" si="439"/>
        <v>#DIV/0!</v>
      </c>
      <c r="EW529" s="56" t="e">
        <f t="shared" si="440"/>
        <v>#DIV/0!</v>
      </c>
      <c r="EX529" s="56">
        <f t="shared" si="444"/>
        <v>0</v>
      </c>
      <c r="EY529" s="56">
        <f t="shared" si="445"/>
        <v>0</v>
      </c>
      <c r="EZ529" s="56" t="e">
        <f t="shared" si="441"/>
        <v>#DIV/0!</v>
      </c>
      <c r="FA529" s="56"/>
      <c r="FB529" s="56"/>
      <c r="FC529" s="56"/>
      <c r="FD529" s="54"/>
    </row>
    <row r="530" spans="1:160" ht="16.899999999999999" customHeight="1">
      <c r="A530" s="66"/>
      <c r="B530" s="228"/>
      <c r="C530" s="228"/>
      <c r="D530" s="228"/>
      <c r="F530" s="229"/>
      <c r="G530" s="144"/>
      <c r="H530" s="144"/>
      <c r="I530" s="144"/>
      <c r="J530" s="144"/>
      <c r="K530" s="144"/>
      <c r="L530" s="144"/>
      <c r="M530" s="144"/>
      <c r="N530" s="83"/>
      <c r="O530" s="83"/>
      <c r="P530" s="83"/>
      <c r="Q530" s="230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64"/>
      <c r="AL530" s="45"/>
      <c r="AM530" s="65"/>
      <c r="AN530" s="145"/>
      <c r="AO530" s="149"/>
      <c r="AP530" s="183"/>
      <c r="AQ530" s="149"/>
      <c r="AR530" s="147"/>
      <c r="AS530" s="229"/>
      <c r="AT530" s="229"/>
      <c r="AU530" s="229"/>
      <c r="AV530" s="229"/>
      <c r="AW530" s="229"/>
      <c r="AX530" s="229"/>
      <c r="AY530" s="229"/>
      <c r="AZ530" s="229"/>
      <c r="BA530" s="229"/>
      <c r="BC530" s="229"/>
      <c r="BD530" s="229"/>
      <c r="BE530" s="229"/>
      <c r="BF530" s="57"/>
      <c r="BG530" s="57"/>
      <c r="BH530" s="57"/>
      <c r="BI530" s="57"/>
      <c r="BJ530" s="189"/>
      <c r="BK530" s="173"/>
      <c r="BL530" s="173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104"/>
      <c r="CB530" s="103"/>
      <c r="CC530" s="103"/>
      <c r="CD530" s="103"/>
      <c r="CE530" s="103"/>
      <c r="CF530" s="103"/>
      <c r="CG530" s="103"/>
      <c r="CH530" s="103"/>
      <c r="CI530" s="103"/>
      <c r="CJ530" s="103"/>
      <c r="CK530" s="103"/>
      <c r="CL530" s="103"/>
      <c r="CP530" s="93"/>
      <c r="CQ530" s="93"/>
      <c r="CV530" s="93"/>
      <c r="DA530" s="93"/>
      <c r="DF530" s="131"/>
      <c r="DG530" s="45"/>
      <c r="DH530" s="45"/>
      <c r="DI530" s="45"/>
      <c r="DJ530" s="45"/>
      <c r="DK530" s="121"/>
      <c r="DL530" s="121"/>
      <c r="DM530" s="121"/>
      <c r="DN530" s="121"/>
      <c r="DO530" s="121"/>
      <c r="DP530" s="121"/>
      <c r="DQ530" s="121"/>
      <c r="DR530" s="121"/>
      <c r="DS530" s="121"/>
      <c r="DT530" s="121"/>
      <c r="DU530" s="121"/>
      <c r="DV530" s="122"/>
      <c r="DW530" s="157"/>
      <c r="DX530" s="157"/>
      <c r="DY530" s="157"/>
      <c r="DZ530" s="238"/>
      <c r="EN530" s="50" t="e">
        <f t="shared" si="436"/>
        <v>#DIV/0!</v>
      </c>
      <c r="EO530" s="50" t="e">
        <f t="shared" si="437"/>
        <v>#DIV/0!</v>
      </c>
      <c r="EP530" s="55" t="e">
        <f t="shared" si="438"/>
        <v>#DIV/0!</v>
      </c>
      <c r="EQ530" s="50" t="e">
        <f>4.656*AR530*(((BL530/2.54)^2)+((BM530/2.54)^2)+((BN530/2.54)^2)+((BO530)/2.54^2)+((BP530/2.54)^2)+((BQ530/2.54)^2)+((BR530/2.54)^2)+((BS530/2.54)^2)+((BT530/2.54)^2)+((BU530/2.54)^2)+((BV530/2.54)^2)+((BW530/2.54)^2)+((BX530/2.54)^2)+((BY530/2.54)^2)+((BZ530/2.54)^2))/(BI530*3.28)</f>
        <v>#DIV/0!</v>
      </c>
      <c r="ER530" s="50" t="e">
        <f>3.492*AR530*((CA530/2.54)^2 + (CB530/2.54)^2 + (CC530/2.54)^2 + (CD530/2.54)^2 + (CE530/2.54)^2 + (CF530/2.54)^2 + (CG530/2.54)^2 +(CH530/2.54)^2 +(CI530/2.54)^2 + (CJ530/2.54)^2 +(CK530/2.54)^2 + (CL530/2.54)^2 +(CM530/2.54)^2 + (CN530/2.54)^2 + (CO530/2.54)^2)/(BI530*3.28)</f>
        <v>#DIV/0!</v>
      </c>
      <c r="ES530" s="50" t="e">
        <f t="shared" si="453"/>
        <v>#DIV/0!</v>
      </c>
      <c r="ET530" s="50" t="e">
        <f t="shared" si="454"/>
        <v>#DIV/0!</v>
      </c>
      <c r="EU530" s="50" t="e">
        <f t="shared" si="455"/>
        <v>#DIV/0!</v>
      </c>
      <c r="EV530" s="56" t="e">
        <f t="shared" si="439"/>
        <v>#DIV/0!</v>
      </c>
      <c r="EW530" s="56" t="e">
        <f t="shared" si="440"/>
        <v>#DIV/0!</v>
      </c>
      <c r="EX530" s="56">
        <f t="shared" si="444"/>
        <v>0</v>
      </c>
      <c r="EY530" s="56">
        <f t="shared" si="445"/>
        <v>0</v>
      </c>
      <c r="EZ530" s="56" t="e">
        <f t="shared" si="441"/>
        <v>#DIV/0!</v>
      </c>
      <c r="FA530" s="56"/>
      <c r="FB530" s="56"/>
      <c r="FC530" s="56"/>
      <c r="FD530" s="54"/>
    </row>
    <row r="531" spans="1:160" ht="16.899999999999999" customHeight="1">
      <c r="A531" s="66"/>
      <c r="B531" s="228"/>
      <c r="C531" s="228"/>
      <c r="D531" s="228"/>
      <c r="F531" s="229"/>
      <c r="G531" s="144"/>
      <c r="H531" s="144"/>
      <c r="I531" s="144"/>
      <c r="J531" s="144"/>
      <c r="K531" s="144"/>
      <c r="L531" s="144"/>
      <c r="M531" s="144"/>
      <c r="N531" s="83"/>
      <c r="O531" s="83"/>
      <c r="P531" s="83"/>
      <c r="Q531" s="230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64"/>
      <c r="AL531" s="45"/>
      <c r="AM531" s="65"/>
      <c r="AN531" s="145"/>
      <c r="AO531" s="149"/>
      <c r="AP531" s="183"/>
      <c r="AQ531" s="149"/>
      <c r="AR531" s="147"/>
      <c r="AS531" s="229"/>
      <c r="AT531" s="229"/>
      <c r="AU531" s="229"/>
      <c r="AV531" s="229"/>
      <c r="AW531" s="229"/>
      <c r="AX531" s="229"/>
      <c r="AY531" s="229"/>
      <c r="AZ531" s="229"/>
      <c r="BA531" s="229"/>
      <c r="BC531" s="229"/>
      <c r="BD531" s="229"/>
      <c r="BE531" s="229"/>
      <c r="BF531" s="57"/>
      <c r="BG531" s="57"/>
      <c r="BH531" s="57"/>
      <c r="BI531" s="57"/>
      <c r="BJ531" s="189"/>
      <c r="BK531" s="173"/>
      <c r="BL531" s="173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104"/>
      <c r="CB531" s="103"/>
      <c r="CC531" s="103"/>
      <c r="CD531" s="103"/>
      <c r="CE531" s="103"/>
      <c r="CF531" s="103"/>
      <c r="CG531" s="103"/>
      <c r="CH531" s="103"/>
      <c r="CI531" s="103"/>
      <c r="CJ531" s="103"/>
      <c r="CK531" s="103"/>
      <c r="CL531" s="103"/>
      <c r="CP531" s="93"/>
      <c r="CQ531" s="93"/>
      <c r="CV531" s="93"/>
      <c r="DA531" s="93"/>
      <c r="DF531" s="131"/>
      <c r="DG531" s="45"/>
      <c r="DH531" s="45"/>
      <c r="DI531" s="45"/>
      <c r="DJ531" s="45"/>
      <c r="DK531" s="121"/>
      <c r="DL531" s="121"/>
      <c r="DM531" s="121"/>
      <c r="DN531" s="121"/>
      <c r="DO531" s="121"/>
      <c r="DP531" s="121"/>
      <c r="DQ531" s="121"/>
      <c r="DR531" s="121"/>
      <c r="DS531" s="121"/>
      <c r="DT531" s="121"/>
      <c r="DU531" s="121"/>
      <c r="DV531" s="122"/>
      <c r="DW531" s="157"/>
      <c r="DX531" s="157"/>
      <c r="DY531" s="157"/>
      <c r="DZ531" s="238"/>
      <c r="EN531" s="50" t="e">
        <f t="shared" si="436"/>
        <v>#DIV/0!</v>
      </c>
      <c r="EO531" s="50" t="e">
        <f t="shared" si="437"/>
        <v>#DIV/0!</v>
      </c>
      <c r="EP531" s="55" t="e">
        <f t="shared" si="438"/>
        <v>#DIV/0!</v>
      </c>
      <c r="EQ531" s="50" t="e">
        <f>4.656*AR531*(((BL531/2.54)^2)+((BM531/2.54)^2)+((BN531/2.54)^2)+((BO531)/2.54^2)+((BP531/2.54)^2)+((BQ531/2.54)^2)+((BR531/2.54)^2)+((BS531/2.54)^2)+((BT531/2.54)^2)+((BU531/2.54)^2)+((BV531/2.54)^2)+((BW531/2.54)^2)+((BX531/2.54)^2)+((BY531/2.54)^2)+((BZ531/2.54)^2))/(BI531*3.28)</f>
        <v>#DIV/0!</v>
      </c>
      <c r="ER531" s="50" t="e">
        <f>3.492*AR531*((CA531/2.54)^2 + (CB531/2.54)^2 + (CC531/2.54)^2 + (CD531/2.54)^2 + (CE531/2.54)^2 + (CF531/2.54)^2 + (CG531/2.54)^2 +(CH531/2.54)^2 +(CI531/2.54)^2 + (CJ531/2.54)^2 +(CK531/2.54)^2 + (CL531/2.54)^2 +(CM531/2.54)^2 + (CN531/2.54)^2 + (CO531/2.54)^2)/(BI531*3.28)</f>
        <v>#DIV/0!</v>
      </c>
      <c r="ES531" s="50" t="e">
        <f t="shared" si="453"/>
        <v>#DIV/0!</v>
      </c>
      <c r="ET531" s="50" t="e">
        <f t="shared" si="454"/>
        <v>#DIV/0!</v>
      </c>
      <c r="EU531" s="50" t="e">
        <f t="shared" si="455"/>
        <v>#DIV/0!</v>
      </c>
      <c r="EV531" s="56" t="e">
        <f t="shared" si="439"/>
        <v>#DIV/0!</v>
      </c>
      <c r="EW531" s="56" t="e">
        <f t="shared" si="440"/>
        <v>#DIV/0!</v>
      </c>
      <c r="EX531" s="56">
        <f t="shared" si="444"/>
        <v>0</v>
      </c>
      <c r="EY531" s="56">
        <f t="shared" si="445"/>
        <v>0</v>
      </c>
      <c r="EZ531" s="56" t="e">
        <f t="shared" si="441"/>
        <v>#DIV/0!</v>
      </c>
      <c r="FA531" s="56"/>
      <c r="FB531" s="56"/>
      <c r="FC531" s="56"/>
      <c r="FD531" s="54"/>
    </row>
    <row r="532" spans="1:160" ht="16.899999999999999" customHeight="1">
      <c r="A532" s="66"/>
      <c r="B532" s="228"/>
      <c r="C532" s="228"/>
      <c r="D532" s="228"/>
      <c r="F532" s="229"/>
      <c r="G532" s="144"/>
      <c r="H532" s="144"/>
      <c r="I532" s="144"/>
      <c r="J532" s="144"/>
      <c r="K532" s="144"/>
      <c r="L532" s="144"/>
      <c r="M532" s="144"/>
      <c r="N532" s="83"/>
      <c r="O532" s="83"/>
      <c r="P532" s="83"/>
      <c r="Q532" s="230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64"/>
      <c r="AL532" s="45"/>
      <c r="AM532" s="65"/>
      <c r="AN532" s="145"/>
      <c r="AO532" s="149"/>
      <c r="AP532" s="183"/>
      <c r="AQ532" s="149"/>
      <c r="AR532" s="147"/>
      <c r="AS532" s="229"/>
      <c r="AT532" s="229"/>
      <c r="AU532" s="229"/>
      <c r="AV532" s="229"/>
      <c r="AW532" s="229"/>
      <c r="AX532" s="229"/>
      <c r="AY532" s="229"/>
      <c r="AZ532" s="229"/>
      <c r="BA532" s="229"/>
      <c r="BC532" s="229"/>
      <c r="BD532" s="229"/>
      <c r="BE532" s="229"/>
      <c r="BF532" s="57"/>
      <c r="BG532" s="57"/>
      <c r="BH532" s="57"/>
      <c r="BI532" s="57"/>
      <c r="BJ532" s="189"/>
      <c r="BK532" s="173"/>
      <c r="BL532" s="173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104"/>
      <c r="CB532" s="103"/>
      <c r="CC532" s="103"/>
      <c r="CD532" s="103"/>
      <c r="CE532" s="103"/>
      <c r="CF532" s="103"/>
      <c r="CG532" s="103"/>
      <c r="CH532" s="103"/>
      <c r="CI532" s="103"/>
      <c r="CJ532" s="103"/>
      <c r="CK532" s="103"/>
      <c r="CL532" s="103"/>
      <c r="CP532" s="93"/>
      <c r="CQ532" s="93"/>
      <c r="CV532" s="93"/>
      <c r="DA532" s="93"/>
      <c r="DF532" s="131"/>
      <c r="DG532" s="45"/>
      <c r="DH532" s="45"/>
      <c r="DI532" s="45"/>
      <c r="DJ532" s="45"/>
      <c r="DK532" s="121"/>
      <c r="DL532" s="121"/>
      <c r="DM532" s="121"/>
      <c r="DN532" s="121"/>
      <c r="DO532" s="121"/>
      <c r="DP532" s="121"/>
      <c r="DQ532" s="121"/>
      <c r="DR532" s="121"/>
      <c r="DS532" s="121"/>
      <c r="DT532" s="121"/>
      <c r="DU532" s="121"/>
      <c r="DV532" s="122"/>
      <c r="DW532" s="157"/>
      <c r="DX532" s="157"/>
      <c r="DY532" s="157"/>
      <c r="DZ532" s="238"/>
      <c r="EN532" s="50"/>
      <c r="EO532" s="50"/>
      <c r="EP532" s="55"/>
      <c r="EQ532" s="50"/>
      <c r="ER532" s="50"/>
      <c r="ES532" s="50" t="e">
        <f t="shared" si="453"/>
        <v>#DIV/0!</v>
      </c>
      <c r="ET532" s="50" t="e">
        <f t="shared" si="454"/>
        <v>#DIV/0!</v>
      </c>
      <c r="EU532" s="50" t="e">
        <f t="shared" si="455"/>
        <v>#DIV/0!</v>
      </c>
      <c r="EV532" s="56"/>
      <c r="EW532" s="56"/>
      <c r="EX532" s="56">
        <f t="shared" si="444"/>
        <v>0</v>
      </c>
      <c r="EY532" s="56">
        <f t="shared" si="445"/>
        <v>0</v>
      </c>
      <c r="EZ532" s="56"/>
      <c r="FA532" s="56"/>
      <c r="FB532" s="56"/>
      <c r="FC532" s="56"/>
      <c r="FD532" s="54"/>
    </row>
    <row r="533" spans="1:160" ht="16.899999999999999" customHeight="1">
      <c r="A533" s="66"/>
      <c r="B533" s="228"/>
      <c r="C533" s="228"/>
      <c r="D533" s="228"/>
      <c r="F533" s="229"/>
      <c r="G533" s="144"/>
      <c r="H533" s="144"/>
      <c r="I533" s="144"/>
      <c r="J533" s="144"/>
      <c r="K533" s="144"/>
      <c r="L533" s="144"/>
      <c r="M533" s="144"/>
      <c r="N533" s="83"/>
      <c r="O533" s="83"/>
      <c r="P533" s="83"/>
      <c r="Q533" s="230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64"/>
      <c r="AL533" s="45"/>
      <c r="AM533" s="65"/>
      <c r="AN533" s="145"/>
      <c r="AO533" s="149"/>
      <c r="AP533" s="183"/>
      <c r="AQ533" s="149"/>
      <c r="AR533" s="147"/>
      <c r="AS533" s="229"/>
      <c r="AT533" s="229"/>
      <c r="AU533" s="229"/>
      <c r="AV533" s="229"/>
      <c r="AW533" s="229"/>
      <c r="AX533" s="229"/>
      <c r="AY533" s="229"/>
      <c r="AZ533" s="229"/>
      <c r="BA533" s="229"/>
      <c r="BC533" s="229"/>
      <c r="BD533" s="229"/>
      <c r="BE533" s="229"/>
      <c r="BF533" s="57"/>
      <c r="BG533" s="57"/>
      <c r="BH533" s="57"/>
      <c r="BI533" s="57"/>
      <c r="BJ533" s="189"/>
      <c r="BK533" s="173"/>
      <c r="BL533" s="173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104"/>
      <c r="CB533" s="103"/>
      <c r="CC533" s="103"/>
      <c r="CD533" s="103"/>
      <c r="CE533" s="103"/>
      <c r="CF533" s="103"/>
      <c r="CG533" s="103"/>
      <c r="CH533" s="103"/>
      <c r="CI533" s="103"/>
      <c r="CJ533" s="103"/>
      <c r="CK533" s="103"/>
      <c r="CL533" s="103"/>
      <c r="CP533" s="93"/>
      <c r="CQ533" s="93"/>
      <c r="CV533" s="93"/>
      <c r="DA533" s="93"/>
      <c r="DF533" s="131"/>
      <c r="DG533" s="45"/>
      <c r="DH533" s="45"/>
      <c r="DI533" s="45"/>
      <c r="DJ533" s="45"/>
      <c r="DK533" s="121"/>
      <c r="DL533" s="121"/>
      <c r="DM533" s="121"/>
      <c r="DN533" s="121"/>
      <c r="DO533" s="121"/>
      <c r="DP533" s="121"/>
      <c r="DQ533" s="121"/>
      <c r="DR533" s="121"/>
      <c r="DS533" s="121"/>
      <c r="DT533" s="121"/>
      <c r="DU533" s="121"/>
      <c r="DV533" s="122"/>
      <c r="DW533" s="157"/>
      <c r="DX533" s="157"/>
      <c r="DY533" s="157"/>
      <c r="DZ533" s="238"/>
      <c r="EN533" s="50" t="e">
        <f t="shared" si="436"/>
        <v>#DIV/0!</v>
      </c>
      <c r="EO533" s="50" t="e">
        <f t="shared" si="437"/>
        <v>#DIV/0!</v>
      </c>
      <c r="EP533" s="55" t="e">
        <f t="shared" si="438"/>
        <v>#DIV/0!</v>
      </c>
      <c r="EQ533" s="50" t="e">
        <f>4.656*AR533*(((BL533/2.54)^2)+((BM533/2.54)^2)+((BN533/2.54)^2)+((BO533)/2.54^2)+((BP533/2.54)^2)+((BQ533/2.54)^2)+((BR533/2.54)^2)+((BS533/2.54)^2)+((BT533/2.54)^2)+((BU533/2.54)^2)+((BV533/2.54)^2)+((BW533/2.54)^2)+((BX533/2.54)^2)+((BY533/2.54)^2)+((BZ533/2.54)^2))/(BI533*3.28)</f>
        <v>#DIV/0!</v>
      </c>
      <c r="ER533" s="50" t="e">
        <f>3.492*AR533*((CA533/2.54)^2 + (CB533/2.54)^2 + (CC533/2.54)^2 + (CD533/2.54)^2 + (CE533/2.54)^2 + (CF533/2.54)^2 + (CG533/2.54)^2 +(CH533/2.54)^2 +(CI533/2.54)^2 + (CJ533/2.54)^2 +(CK533/2.54)^2 + (CL533/2.54)^2 +(CM533/2.54)^2 + (CN533/2.54)^2 + (CO533/2.54)^2)/(BI533*3.28)</f>
        <v>#DIV/0!</v>
      </c>
      <c r="ES533" s="50" t="e">
        <f t="shared" si="453"/>
        <v>#DIV/0!</v>
      </c>
      <c r="ET533" s="50" t="e">
        <f t="shared" si="454"/>
        <v>#DIV/0!</v>
      </c>
      <c r="EU533" s="50" t="e">
        <f t="shared" si="455"/>
        <v>#DIV/0!</v>
      </c>
      <c r="EV533" s="56" t="e">
        <f t="shared" si="439"/>
        <v>#DIV/0!</v>
      </c>
      <c r="EW533" s="56" t="e">
        <f t="shared" si="440"/>
        <v>#DIV/0!</v>
      </c>
      <c r="EX533" s="56">
        <f t="shared" si="444"/>
        <v>0</v>
      </c>
      <c r="EY533" s="56">
        <f t="shared" si="445"/>
        <v>0</v>
      </c>
      <c r="EZ533" s="56" t="e">
        <f t="shared" si="441"/>
        <v>#DIV/0!</v>
      </c>
      <c r="FA533" s="56"/>
      <c r="FB533" s="56"/>
      <c r="FC533" s="56"/>
      <c r="FD533" s="54"/>
    </row>
    <row r="534" spans="1:160" ht="16.899999999999999" customHeight="1">
      <c r="A534" s="66"/>
      <c r="B534" s="228"/>
      <c r="C534" s="228"/>
      <c r="D534" s="228"/>
      <c r="F534" s="229"/>
      <c r="G534" s="144"/>
      <c r="H534" s="144"/>
      <c r="I534" s="144"/>
      <c r="J534" s="144"/>
      <c r="K534" s="144"/>
      <c r="L534" s="144"/>
      <c r="M534" s="144"/>
      <c r="N534" s="83"/>
      <c r="O534" s="83"/>
      <c r="P534" s="83"/>
      <c r="Q534" s="230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64"/>
      <c r="AL534" s="45"/>
      <c r="AM534" s="65"/>
      <c r="AN534" s="145"/>
      <c r="AO534" s="149"/>
      <c r="AP534" s="183"/>
      <c r="AQ534" s="149"/>
      <c r="AR534" s="147"/>
      <c r="AS534" s="229"/>
      <c r="AT534" s="229"/>
      <c r="AU534" s="229"/>
      <c r="AV534" s="229"/>
      <c r="AW534" s="229"/>
      <c r="AX534" s="229"/>
      <c r="AY534" s="229"/>
      <c r="AZ534" s="229"/>
      <c r="BA534" s="229"/>
      <c r="BC534" s="229"/>
      <c r="BD534" s="229"/>
      <c r="BE534" s="229"/>
      <c r="BF534" s="57"/>
      <c r="BG534" s="57"/>
      <c r="BH534" s="57"/>
      <c r="BI534" s="57"/>
      <c r="BJ534" s="189"/>
      <c r="BK534" s="173"/>
      <c r="BL534" s="173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104"/>
      <c r="CB534" s="103"/>
      <c r="CC534" s="103"/>
      <c r="CD534" s="103"/>
      <c r="CE534" s="103"/>
      <c r="CF534" s="103"/>
      <c r="CG534" s="103"/>
      <c r="CH534" s="103"/>
      <c r="CI534" s="103"/>
      <c r="CJ534" s="103"/>
      <c r="CK534" s="103"/>
      <c r="CL534" s="103"/>
      <c r="CP534" s="93"/>
      <c r="CQ534" s="93"/>
      <c r="CV534" s="93"/>
      <c r="DA534" s="93"/>
      <c r="DF534" s="131"/>
      <c r="DG534" s="45"/>
      <c r="DH534" s="45"/>
      <c r="DI534" s="45"/>
      <c r="DJ534" s="45"/>
      <c r="DK534" s="121"/>
      <c r="DL534" s="121"/>
      <c r="DM534" s="121"/>
      <c r="DN534" s="121"/>
      <c r="DO534" s="121"/>
      <c r="DP534" s="121"/>
      <c r="DQ534" s="121"/>
      <c r="DR534" s="121"/>
      <c r="DS534" s="121"/>
      <c r="DT534" s="121"/>
      <c r="DU534" s="121"/>
      <c r="DV534" s="122"/>
      <c r="DW534" s="157"/>
      <c r="DX534" s="157"/>
      <c r="DY534" s="157"/>
      <c r="DZ534" s="238"/>
      <c r="EA534" s="242"/>
      <c r="EB534" s="242"/>
      <c r="EC534" s="242"/>
      <c r="ED534" s="242"/>
      <c r="EE534" s="242">
        <f t="shared" ref="EE534:EK534" si="456">AVERAGE(DO450:DO534)</f>
        <v>1.4286915583863087</v>
      </c>
      <c r="EF534" s="242">
        <f t="shared" si="456"/>
        <v>1.3990477647914012</v>
      </c>
      <c r="EG534" s="242">
        <f t="shared" si="456"/>
        <v>18.272441303365422</v>
      </c>
      <c r="EH534" s="242">
        <f t="shared" si="456"/>
        <v>10.492779777516876</v>
      </c>
      <c r="EI534" s="242">
        <f t="shared" si="456"/>
        <v>0</v>
      </c>
      <c r="EJ534" s="242">
        <f t="shared" si="456"/>
        <v>0</v>
      </c>
      <c r="EK534" s="242">
        <f t="shared" si="456"/>
        <v>0</v>
      </c>
      <c r="EN534" s="50" t="e">
        <f t="shared" si="436"/>
        <v>#DIV/0!</v>
      </c>
      <c r="EO534" s="50" t="e">
        <f t="shared" si="437"/>
        <v>#DIV/0!</v>
      </c>
      <c r="EP534" s="55" t="e">
        <f t="shared" si="438"/>
        <v>#DIV/0!</v>
      </c>
      <c r="EQ534" s="50" t="e">
        <f>4.656*AR534*(((BL534/2.54)^2)+((BM534/2.54)^2)+((BN534/2.54)^2)+((BO534)/2.54^2)+((BP534/2.54)^2)+((BQ534/2.54)^2)+((BR534/2.54)^2)+((BS534/2.54)^2)+((BT534/2.54)^2)+((BU534/2.54)^2)+((BV534/2.54)^2)+((BW534/2.54)^2)+((BX534/2.54)^2)+((BY534/2.54)^2)+((BZ534/2.54)^2))/(BI534*3.28)</f>
        <v>#DIV/0!</v>
      </c>
      <c r="ER534" s="50" t="e">
        <f>3.492*AR534*((CA534/2.54)^2 + (CB534/2.54)^2 + (CC534/2.54)^2 + (CD534/2.54)^2 + (CE534/2.54)^2 + (CF534/2.54)^2 + (CG534/2.54)^2 +(CH534/2.54)^2 +(CI534/2.54)^2 + (CJ534/2.54)^2 +(CK534/2.54)^2 + (CL534/2.54)^2 +(CM534/2.54)^2 + (CN534/2.54)^2 + (CO534/2.54)^2)/(BI534*3.28)</f>
        <v>#DIV/0!</v>
      </c>
      <c r="ES534" s="50" t="e">
        <f t="shared" si="453"/>
        <v>#DIV/0!</v>
      </c>
      <c r="ET534" s="50" t="e">
        <f t="shared" si="454"/>
        <v>#DIV/0!</v>
      </c>
      <c r="EU534" s="50" t="e">
        <f t="shared" si="455"/>
        <v>#DIV/0!</v>
      </c>
      <c r="EV534" s="56" t="e">
        <f t="shared" si="439"/>
        <v>#DIV/0!</v>
      </c>
      <c r="EW534" s="56" t="e">
        <f t="shared" si="440"/>
        <v>#DIV/0!</v>
      </c>
      <c r="EX534" s="56">
        <f t="shared" si="444"/>
        <v>0</v>
      </c>
      <c r="EY534" s="56">
        <f t="shared" si="445"/>
        <v>0</v>
      </c>
      <c r="EZ534" s="56" t="e">
        <f t="shared" si="441"/>
        <v>#DIV/0!</v>
      </c>
      <c r="FA534" s="56"/>
      <c r="FB534" s="56"/>
      <c r="FC534" s="56"/>
      <c r="FD534" s="54"/>
    </row>
    <row r="535" spans="1:160" ht="16.899999999999999" customHeight="1">
      <c r="A535" s="66"/>
      <c r="B535" s="228"/>
      <c r="C535" s="228"/>
      <c r="D535" s="228"/>
      <c r="F535" s="229"/>
      <c r="G535" s="144"/>
      <c r="H535" s="144"/>
      <c r="I535" s="144"/>
      <c r="J535" s="144"/>
      <c r="K535" s="144"/>
      <c r="L535" s="144"/>
      <c r="M535" s="144"/>
      <c r="N535" s="232"/>
      <c r="O535" s="83"/>
      <c r="P535" s="83"/>
      <c r="Q535" s="230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64"/>
      <c r="AL535" s="45"/>
      <c r="AM535" s="65"/>
      <c r="AN535" s="145"/>
      <c r="AO535" s="149"/>
      <c r="AP535" s="183"/>
      <c r="AQ535" s="149"/>
      <c r="AR535" s="147"/>
      <c r="AS535" s="229"/>
      <c r="AT535" s="229"/>
      <c r="AU535" s="229"/>
      <c r="AV535" s="229"/>
      <c r="AW535" s="229"/>
      <c r="AX535" s="229"/>
      <c r="AY535" s="229"/>
      <c r="AZ535" s="229"/>
      <c r="BA535" s="229"/>
      <c r="BC535" s="229"/>
      <c r="BD535" s="229"/>
      <c r="BE535" s="229"/>
      <c r="BF535" s="57"/>
      <c r="BG535" s="57"/>
      <c r="BH535" s="57"/>
      <c r="BI535" s="57"/>
      <c r="BJ535" s="189"/>
      <c r="BK535" s="173"/>
      <c r="BL535" s="173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104"/>
      <c r="CB535" s="103"/>
      <c r="CC535" s="103"/>
      <c r="CD535" s="103"/>
      <c r="CE535" s="103"/>
      <c r="CF535" s="103"/>
      <c r="CG535" s="103"/>
      <c r="CH535" s="103"/>
      <c r="CI535" s="103"/>
      <c r="CJ535" s="103"/>
      <c r="CK535" s="103"/>
      <c r="CL535" s="103"/>
      <c r="CP535" s="93"/>
      <c r="CQ535" s="93"/>
      <c r="CV535" s="93"/>
      <c r="DA535" s="93"/>
      <c r="DF535" s="131"/>
      <c r="DG535" s="45"/>
      <c r="DH535" s="45"/>
      <c r="DI535" s="45"/>
      <c r="DJ535" s="45"/>
      <c r="DK535" s="121"/>
      <c r="DL535" s="121"/>
      <c r="DM535" s="121"/>
      <c r="DN535" s="121"/>
      <c r="DO535" s="121"/>
      <c r="DP535" s="121"/>
      <c r="DQ535" s="121"/>
      <c r="DR535" s="121"/>
      <c r="DS535" s="121"/>
      <c r="DT535" s="121"/>
      <c r="DU535" s="121"/>
      <c r="DV535" s="122"/>
      <c r="DW535" s="157"/>
      <c r="DX535" s="157"/>
      <c r="DY535" s="157"/>
      <c r="DZ535" s="238"/>
      <c r="EA535" s="242"/>
      <c r="EB535" s="242"/>
      <c r="EC535" s="242"/>
      <c r="ED535" s="242"/>
      <c r="EE535" s="242" t="e">
        <f t="shared" ref="EE535:EK535" si="457">AVERAGE(DO535:DO624)</f>
        <v>#DIV/0!</v>
      </c>
      <c r="EF535" s="242" t="e">
        <f t="shared" si="457"/>
        <v>#DIV/0!</v>
      </c>
      <c r="EG535" s="242" t="e">
        <f t="shared" si="457"/>
        <v>#DIV/0!</v>
      </c>
      <c r="EH535" s="242" t="e">
        <f t="shared" si="457"/>
        <v>#DIV/0!</v>
      </c>
      <c r="EI535" s="242" t="e">
        <f t="shared" si="457"/>
        <v>#DIV/0!</v>
      </c>
      <c r="EJ535" s="242" t="e">
        <f t="shared" si="457"/>
        <v>#DIV/0!</v>
      </c>
      <c r="EK535" s="242" t="e">
        <f t="shared" si="457"/>
        <v>#DIV/0!</v>
      </c>
      <c r="EN535" s="50" t="e">
        <f t="shared" si="436"/>
        <v>#DIV/0!</v>
      </c>
      <c r="EO535" s="50" t="e">
        <f t="shared" si="437"/>
        <v>#DIV/0!</v>
      </c>
      <c r="EP535" s="55" t="e">
        <f t="shared" si="438"/>
        <v>#DIV/0!</v>
      </c>
      <c r="EQ535" s="50" t="e">
        <f>4.656*AR535*(((BL535/2.54)^2)+((BM535/2.54)^2)+((BN535/2.54)^2)+((BO535)/2.54^2)+((BP535/2.54)^2)+((BQ535/2.54)^2)+((BR535/2.54)^2)+((BS535/2.54)^2)+((BT535/2.54)^2)+((BU535/2.54)^2)+((BV535/2.54)^2)+((BW535/2.54)^2)+((BX535/2.54)^2)+((BY535/2.54)^2)+((BZ535/2.54)^2))/(BI535*3.28)</f>
        <v>#DIV/0!</v>
      </c>
      <c r="ER535" s="50" t="e">
        <f>3.492*AR535*((CA535/2.54)^2 + (CB535/2.54)^2 + (CC535/2.54)^2 + (CD535/2.54)^2 + (CE535/2.54)^2 + (CF535/2.54)^2 + (CG535/2.54)^2 +(CH535/2.54)^2 +(CI535/2.54)^2 + (CJ535/2.54)^2 +(CK535/2.54)^2 + (CL535/2.54)^2 +(CM535/2.54)^2 + (CN535/2.54)^2 + (CO535/2.54)^2)/(BI535*3.28)</f>
        <v>#DIV/0!</v>
      </c>
      <c r="ES535" s="50" t="e">
        <f t="shared" si="453"/>
        <v>#DIV/0!</v>
      </c>
      <c r="ET535" s="50" t="e">
        <f t="shared" si="454"/>
        <v>#DIV/0!</v>
      </c>
      <c r="EU535" s="50" t="e">
        <f t="shared" si="455"/>
        <v>#DIV/0!</v>
      </c>
      <c r="EV535" s="56" t="e">
        <f t="shared" si="439"/>
        <v>#DIV/0!</v>
      </c>
      <c r="EW535" s="56" t="e">
        <f t="shared" si="440"/>
        <v>#DIV/0!</v>
      </c>
      <c r="EX535" s="56">
        <f t="shared" si="444"/>
        <v>0</v>
      </c>
      <c r="EY535" s="56">
        <f t="shared" si="445"/>
        <v>0</v>
      </c>
      <c r="EZ535" s="56" t="e">
        <f t="shared" si="441"/>
        <v>#DIV/0!</v>
      </c>
      <c r="FA535" s="56"/>
      <c r="FB535" s="56"/>
      <c r="FC535" s="56"/>
      <c r="FD535" s="54"/>
    </row>
    <row r="536" spans="1:160" ht="16.899999999999999" customHeight="1">
      <c r="A536" s="66"/>
      <c r="B536" s="228"/>
      <c r="C536" s="228"/>
      <c r="D536" s="228"/>
      <c r="F536" s="229"/>
      <c r="G536" s="144"/>
      <c r="H536" s="144"/>
      <c r="I536" s="144"/>
      <c r="J536" s="144"/>
      <c r="K536" s="144"/>
      <c r="L536" s="144"/>
      <c r="M536" s="144"/>
      <c r="N536" s="83"/>
      <c r="O536" s="83"/>
      <c r="P536" s="83"/>
      <c r="Q536" s="230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64"/>
      <c r="AL536" s="45"/>
      <c r="AM536" s="65"/>
      <c r="AN536" s="145"/>
      <c r="AO536" s="149"/>
      <c r="AP536" s="183"/>
      <c r="AQ536" s="149"/>
      <c r="AR536" s="147"/>
      <c r="AS536" s="229"/>
      <c r="AT536" s="229"/>
      <c r="AU536" s="229"/>
      <c r="AV536" s="229"/>
      <c r="AW536" s="229"/>
      <c r="AX536" s="229"/>
      <c r="AY536" s="229"/>
      <c r="AZ536" s="229"/>
      <c r="BA536" s="229"/>
      <c r="BC536" s="229"/>
      <c r="BD536" s="229"/>
      <c r="BE536" s="229"/>
      <c r="BF536" s="57"/>
      <c r="BG536" s="57"/>
      <c r="BH536" s="57"/>
      <c r="BI536" s="57"/>
      <c r="BJ536" s="189"/>
      <c r="BK536" s="173"/>
      <c r="BL536" s="173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104"/>
      <c r="CB536" s="103"/>
      <c r="CC536" s="103"/>
      <c r="CD536" s="103"/>
      <c r="CE536" s="103"/>
      <c r="CF536" s="103"/>
      <c r="CG536" s="103"/>
      <c r="CH536" s="103"/>
      <c r="CI536" s="103"/>
      <c r="CJ536" s="103"/>
      <c r="CK536" s="103"/>
      <c r="CL536" s="103"/>
      <c r="CP536" s="93"/>
      <c r="CQ536" s="93"/>
      <c r="CV536" s="93"/>
      <c r="DA536" s="93"/>
      <c r="DF536" s="131"/>
      <c r="DG536" s="45"/>
      <c r="DH536" s="45"/>
      <c r="DI536" s="45"/>
      <c r="DJ536" s="45"/>
      <c r="DK536" s="121"/>
      <c r="DL536" s="121"/>
      <c r="DM536" s="121"/>
      <c r="DN536" s="121"/>
      <c r="DO536" s="121"/>
      <c r="DP536" s="121"/>
      <c r="DQ536" s="121"/>
      <c r="DR536" s="121"/>
      <c r="DS536" s="121"/>
      <c r="DT536" s="121"/>
      <c r="DU536" s="121"/>
      <c r="DV536" s="122"/>
      <c r="DW536" s="157"/>
      <c r="DX536" s="157"/>
      <c r="DY536" s="157"/>
      <c r="DZ536" s="238"/>
      <c r="EN536" s="50"/>
      <c r="EO536" s="50"/>
      <c r="EP536" s="55"/>
      <c r="EQ536" s="50"/>
      <c r="ER536" s="50"/>
      <c r="ES536" s="50" t="e">
        <f t="shared" si="453"/>
        <v>#DIV/0!</v>
      </c>
      <c r="ET536" s="50" t="e">
        <f t="shared" si="454"/>
        <v>#DIV/0!</v>
      </c>
      <c r="EU536" s="50" t="e">
        <f t="shared" si="455"/>
        <v>#DIV/0!</v>
      </c>
      <c r="EV536" s="56"/>
      <c r="EW536" s="56"/>
      <c r="EX536" s="56">
        <f t="shared" si="444"/>
        <v>0</v>
      </c>
      <c r="EY536" s="56">
        <f t="shared" si="445"/>
        <v>0</v>
      </c>
      <c r="EZ536" s="56"/>
      <c r="FA536" s="56"/>
      <c r="FB536" s="56"/>
      <c r="FC536" s="56"/>
      <c r="FD536" s="54"/>
    </row>
    <row r="537" spans="1:160" ht="16.899999999999999" customHeight="1">
      <c r="A537" s="66"/>
      <c r="B537" s="228"/>
      <c r="C537" s="228"/>
      <c r="D537" s="228"/>
      <c r="F537" s="229"/>
      <c r="G537" s="144"/>
      <c r="H537" s="144"/>
      <c r="I537" s="144"/>
      <c r="J537" s="144"/>
      <c r="K537" s="144"/>
      <c r="L537" s="144"/>
      <c r="M537" s="144"/>
      <c r="N537" s="144"/>
      <c r="O537" s="83"/>
      <c r="P537" s="83"/>
      <c r="Q537" s="230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64"/>
      <c r="AL537" s="45"/>
      <c r="AM537" s="65"/>
      <c r="AN537" s="145"/>
      <c r="AO537" s="149"/>
      <c r="AP537" s="183"/>
      <c r="AQ537" s="149"/>
      <c r="AR537" s="147"/>
      <c r="AS537" s="229"/>
      <c r="AT537" s="229"/>
      <c r="AU537" s="229"/>
      <c r="AV537" s="229"/>
      <c r="AW537" s="229"/>
      <c r="AX537" s="229"/>
      <c r="AY537" s="229"/>
      <c r="AZ537" s="229"/>
      <c r="BA537" s="229"/>
      <c r="BC537" s="229"/>
      <c r="BD537" s="229"/>
      <c r="BE537" s="229"/>
      <c r="BF537" s="57"/>
      <c r="BG537" s="57"/>
      <c r="BH537" s="57"/>
      <c r="BI537" s="57"/>
      <c r="BJ537" s="189"/>
      <c r="BK537" s="173"/>
      <c r="BL537" s="173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104"/>
      <c r="CB537" s="103"/>
      <c r="CC537" s="103"/>
      <c r="CD537" s="103"/>
      <c r="CE537" s="103"/>
      <c r="CF537" s="103"/>
      <c r="CG537" s="103"/>
      <c r="CH537" s="103"/>
      <c r="CI537" s="103"/>
      <c r="CJ537" s="103"/>
      <c r="CK537" s="103"/>
      <c r="CL537" s="103"/>
      <c r="CP537" s="93"/>
      <c r="CQ537" s="93"/>
      <c r="CV537" s="93"/>
      <c r="DA537" s="93"/>
      <c r="DF537" s="131"/>
      <c r="DG537" s="45"/>
      <c r="DH537" s="45"/>
      <c r="DI537" s="45"/>
      <c r="DJ537" s="45"/>
      <c r="DK537" s="121"/>
      <c r="DL537" s="121"/>
      <c r="DM537" s="121"/>
      <c r="DN537" s="121"/>
      <c r="DO537" s="121"/>
      <c r="DP537" s="121"/>
      <c r="DQ537" s="121"/>
      <c r="DR537" s="121"/>
      <c r="DS537" s="121"/>
      <c r="DT537" s="121"/>
      <c r="DU537" s="121"/>
      <c r="DV537" s="122"/>
      <c r="DW537" s="157"/>
      <c r="DX537" s="157"/>
      <c r="DY537" s="157"/>
      <c r="DZ537" s="238"/>
      <c r="EN537" s="50" t="e">
        <f t="shared" si="436"/>
        <v>#DIV/0!</v>
      </c>
      <c r="EO537" s="50" t="e">
        <f t="shared" si="437"/>
        <v>#DIV/0!</v>
      </c>
      <c r="EP537" s="55" t="e">
        <f t="shared" si="438"/>
        <v>#DIV/0!</v>
      </c>
      <c r="EQ537" s="50" t="e">
        <f>4.656*AR537*(((BL537/2.54)^2)+((BM537/2.54)^2)+((BN537/2.54)^2)+((BO537)/2.54^2)+((BP537/2.54)^2)+((BQ537/2.54)^2)+((BR537/2.54)^2)+((BS537/2.54)^2)+((BT537/2.54)^2)+((BU537/2.54)^2)+((BV537/2.54)^2)+((BW537/2.54)^2)+((BX537/2.54)^2)+((BY537/2.54)^2)+((BZ537/2.54)^2))/(BI537*3.28)</f>
        <v>#DIV/0!</v>
      </c>
      <c r="ER537" s="50" t="e">
        <f>3.492*AR537*((CA537/2.54)^2 + (CB537/2.54)^2 + (CC537/2.54)^2 + (CD537/2.54)^2 + (CE537/2.54)^2 + (CF537/2.54)^2 + (CG537/2.54)^2 +(CH537/2.54)^2 +(CI537/2.54)^2 + (CJ537/2.54)^2 +(CK537/2.54)^2 + (CL537/2.54)^2 +(CM537/2.54)^2 + (CN537/2.54)^2 + (CO537/2.54)^2)/(BI537*3.28)</f>
        <v>#DIV/0!</v>
      </c>
      <c r="ES537" s="50" t="e">
        <f t="shared" si="453"/>
        <v>#DIV/0!</v>
      </c>
      <c r="ET537" s="50" t="e">
        <f t="shared" si="454"/>
        <v>#DIV/0!</v>
      </c>
      <c r="EU537" s="50" t="e">
        <f t="shared" si="455"/>
        <v>#DIV/0!</v>
      </c>
      <c r="EV537" s="56" t="e">
        <f t="shared" si="439"/>
        <v>#DIV/0!</v>
      </c>
      <c r="EW537" s="56" t="e">
        <f t="shared" si="440"/>
        <v>#DIV/0!</v>
      </c>
      <c r="EX537" s="56">
        <f t="shared" si="444"/>
        <v>0</v>
      </c>
      <c r="EY537" s="56">
        <f t="shared" si="445"/>
        <v>0</v>
      </c>
      <c r="EZ537" s="56" t="e">
        <f t="shared" si="441"/>
        <v>#DIV/0!</v>
      </c>
      <c r="FA537" s="56"/>
      <c r="FB537" s="56"/>
      <c r="FC537" s="56"/>
      <c r="FD537" s="54"/>
    </row>
    <row r="538" spans="1:160" ht="16.899999999999999" customHeight="1">
      <c r="A538" s="66"/>
      <c r="B538" s="228"/>
      <c r="C538" s="228"/>
      <c r="D538" s="228"/>
      <c r="F538" s="229"/>
      <c r="G538" s="144"/>
      <c r="H538" s="144"/>
      <c r="I538" s="144"/>
      <c r="J538" s="144"/>
      <c r="K538" s="144"/>
      <c r="L538" s="144"/>
      <c r="M538" s="144"/>
      <c r="N538" s="144"/>
      <c r="O538" s="83"/>
      <c r="P538" s="83"/>
      <c r="Q538" s="230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64"/>
      <c r="AL538" s="45"/>
      <c r="AM538" s="65"/>
      <c r="AN538" s="145"/>
      <c r="AO538" s="149"/>
      <c r="AP538" s="183"/>
      <c r="AQ538" s="149"/>
      <c r="AR538" s="147"/>
      <c r="AS538" s="229"/>
      <c r="AT538" s="229"/>
      <c r="AU538" s="229"/>
      <c r="AV538" s="229"/>
      <c r="AW538" s="229"/>
      <c r="AX538" s="229"/>
      <c r="AY538" s="229"/>
      <c r="AZ538" s="229"/>
      <c r="BA538" s="229"/>
      <c r="BC538" s="229"/>
      <c r="BD538" s="229"/>
      <c r="BE538" s="229"/>
      <c r="BF538" s="57"/>
      <c r="BG538" s="57"/>
      <c r="BH538" s="57"/>
      <c r="BI538" s="57"/>
      <c r="BJ538" s="189"/>
      <c r="BK538" s="173"/>
      <c r="BL538" s="173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104"/>
      <c r="CB538" s="103"/>
      <c r="CC538" s="103"/>
      <c r="CD538" s="103"/>
      <c r="CE538" s="103"/>
      <c r="CF538" s="103"/>
      <c r="CG538" s="103"/>
      <c r="CH538" s="103"/>
      <c r="CI538" s="103"/>
      <c r="CJ538" s="103"/>
      <c r="CK538" s="103"/>
      <c r="CL538" s="103"/>
      <c r="CP538" s="93"/>
      <c r="CQ538" s="93"/>
      <c r="CV538" s="93"/>
      <c r="DA538" s="93"/>
      <c r="DF538" s="131"/>
      <c r="DG538" s="45"/>
      <c r="DH538" s="45"/>
      <c r="DI538" s="45"/>
      <c r="DJ538" s="45"/>
      <c r="DK538" s="121"/>
      <c r="DL538" s="121"/>
      <c r="DM538" s="121"/>
      <c r="DN538" s="121"/>
      <c r="DO538" s="121"/>
      <c r="DP538" s="121"/>
      <c r="DQ538" s="121"/>
      <c r="DR538" s="121"/>
      <c r="DS538" s="121"/>
      <c r="DT538" s="121"/>
      <c r="DU538" s="121"/>
      <c r="DV538" s="122"/>
      <c r="DW538" s="157"/>
      <c r="DX538" s="157"/>
      <c r="DY538" s="157"/>
      <c r="DZ538" s="238"/>
      <c r="EN538" s="50" t="e">
        <f t="shared" ref="EN538:EN599" si="458">(0.09533*BC538*AR538)/(BF538*3.28)</f>
        <v>#DIV/0!</v>
      </c>
      <c r="EO538" s="50" t="e">
        <f t="shared" ref="EO538:EO599" si="459">(1.825*BD538*AR538)/(BG538*3.28)</f>
        <v>#DIV/0!</v>
      </c>
      <c r="EP538" s="55" t="e">
        <f t="shared" ref="EP538:EP599" si="460">(14.52*BE538*AR538)/(BH538*3.28)</f>
        <v>#DIV/0!</v>
      </c>
      <c r="EQ538" s="50" t="e">
        <f>4.656*AR538*(((BL538/2.54)^2)+((BM538/2.54)^2)+((BN538/2.54)^2)+((BO538)/2.54^2)+((BP538/2.54)^2)+((BQ538/2.54)^2)+((BR538/2.54)^2)+((BS538/2.54)^2)+((BT538/2.54)^2)+((BU538/2.54)^2)+((BV538/2.54)^2)+((BW538/2.54)^2)+((BX538/2.54)^2)+((BY538/2.54)^2)+((BZ538/2.54)^2))/(BI538*3.28)</f>
        <v>#DIV/0!</v>
      </c>
      <c r="ER538" s="50" t="e">
        <f>3.492*AR538*((CA538/2.54)^2 + (CB538/2.54)^2 + (CC538/2.54)^2 + (CD538/2.54)^2 + (CE538/2.54)^2 + (CF538/2.54)^2 + (CG538/2.54)^2 +(CH538/2.54)^2 +(CI538/2.54)^2 + (CJ538/2.54)^2 +(CK538/2.54)^2 + (CL538/2.54)^2 +(CM538/2.54)^2 + (CN538/2.54)^2 + (CO538/2.54)^2)/(BI538*3.28)</f>
        <v>#DIV/0!</v>
      </c>
      <c r="ES538" s="50" t="e">
        <f t="shared" si="453"/>
        <v>#DIV/0!</v>
      </c>
      <c r="ET538" s="50" t="e">
        <f t="shared" si="454"/>
        <v>#DIV/0!</v>
      </c>
      <c r="EU538" s="50" t="e">
        <f t="shared" si="455"/>
        <v>#DIV/0!</v>
      </c>
      <c r="EV538" s="56" t="e">
        <f t="shared" ref="EV538:EV599" si="461">EN538+EO538+EP538</f>
        <v>#DIV/0!</v>
      </c>
      <c r="EW538" s="56" t="e">
        <f t="shared" ref="EW538:EW599" si="462">EQ538+ER538</f>
        <v>#DIV/0!</v>
      </c>
      <c r="EX538" s="56">
        <f t="shared" si="444"/>
        <v>0</v>
      </c>
      <c r="EY538" s="56">
        <f t="shared" si="445"/>
        <v>0</v>
      </c>
      <c r="EZ538" s="56" t="e">
        <f t="shared" ref="EZ538:EZ599" si="463">EV538+EW538</f>
        <v>#DIV/0!</v>
      </c>
      <c r="FA538" s="56"/>
      <c r="FB538" s="56"/>
      <c r="FC538" s="56"/>
      <c r="FD538" s="54"/>
    </row>
    <row r="539" spans="1:160" ht="16.899999999999999" customHeight="1">
      <c r="A539" s="66"/>
      <c r="B539" s="228"/>
      <c r="C539" s="228"/>
      <c r="D539" s="228"/>
      <c r="F539" s="229"/>
      <c r="G539" s="144"/>
      <c r="H539" s="144"/>
      <c r="I539" s="144"/>
      <c r="J539" s="144"/>
      <c r="K539" s="144"/>
      <c r="L539" s="144"/>
      <c r="M539" s="144"/>
      <c r="N539" s="144"/>
      <c r="O539" s="83"/>
      <c r="P539" s="83"/>
      <c r="Q539" s="230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64"/>
      <c r="AL539" s="45"/>
      <c r="AM539" s="65"/>
      <c r="AN539" s="145"/>
      <c r="AO539" s="149"/>
      <c r="AP539" s="183"/>
      <c r="AQ539" s="149"/>
      <c r="AR539" s="147"/>
      <c r="AS539" s="229"/>
      <c r="AT539" s="229"/>
      <c r="AU539" s="229"/>
      <c r="AV539" s="229"/>
      <c r="AW539" s="229"/>
      <c r="AX539" s="229"/>
      <c r="AY539" s="229"/>
      <c r="AZ539" s="229"/>
      <c r="BA539" s="229"/>
      <c r="BC539" s="229"/>
      <c r="BD539" s="229"/>
      <c r="BE539" s="229"/>
      <c r="BF539" s="57"/>
      <c r="BG539" s="57"/>
      <c r="BH539" s="57"/>
      <c r="BI539" s="57"/>
      <c r="BJ539" s="189"/>
      <c r="BK539" s="173"/>
      <c r="BL539" s="173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104"/>
      <c r="CB539" s="103"/>
      <c r="CC539" s="103"/>
      <c r="CD539" s="103"/>
      <c r="CE539" s="103"/>
      <c r="CF539" s="103"/>
      <c r="CG539" s="103"/>
      <c r="CH539" s="103"/>
      <c r="CI539" s="103"/>
      <c r="CJ539" s="103"/>
      <c r="CK539" s="103"/>
      <c r="CL539" s="103"/>
      <c r="CP539" s="93"/>
      <c r="CQ539" s="93"/>
      <c r="CV539" s="93"/>
      <c r="DA539" s="93"/>
      <c r="DF539" s="131"/>
      <c r="DG539" s="45"/>
      <c r="DH539" s="45"/>
      <c r="DI539" s="45"/>
      <c r="DJ539" s="45"/>
      <c r="DK539" s="121"/>
      <c r="DL539" s="121"/>
      <c r="DM539" s="121"/>
      <c r="DN539" s="121"/>
      <c r="DO539" s="121"/>
      <c r="DP539" s="121"/>
      <c r="DQ539" s="121"/>
      <c r="DR539" s="121"/>
      <c r="DS539" s="121"/>
      <c r="DT539" s="121"/>
      <c r="DU539" s="121"/>
      <c r="DV539" s="122"/>
      <c r="DW539" s="157"/>
      <c r="DX539" s="157"/>
      <c r="DY539" s="157"/>
      <c r="DZ539" s="238"/>
      <c r="EN539" s="50" t="e">
        <f t="shared" si="458"/>
        <v>#DIV/0!</v>
      </c>
      <c r="EO539" s="50" t="e">
        <f t="shared" si="459"/>
        <v>#DIV/0!</v>
      </c>
      <c r="EP539" s="55" t="e">
        <f t="shared" si="460"/>
        <v>#DIV/0!</v>
      </c>
      <c r="EQ539" s="50" t="e">
        <f>4.656*AR539*(((BL539/2.54)^2)+((BM539/2.54)^2)+((BN539/2.54)^2)+((BO539)/2.54^2)+((BP539/2.54)^2)+((BQ539/2.54)^2)+((BR539/2.54)^2)+((BS539/2.54)^2)+((BT539/2.54)^2)+((BU539/2.54)^2)+((BV539/2.54)^2)+((BW539/2.54)^2)+((BX539/2.54)^2)+((BY539/2.54)^2)+((BZ539/2.54)^2))/(BI539*3.28)</f>
        <v>#DIV/0!</v>
      </c>
      <c r="ER539" s="50" t="e">
        <f>3.492*AR539*((CA539/2.54)^2 + (CB539/2.54)^2 + (CC539/2.54)^2 + (CD539/2.54)^2 + (CE539/2.54)^2 + (CF539/2.54)^2 + (CG539/2.54)^2 +(CH539/2.54)^2 +(CI539/2.54)^2 + (CJ539/2.54)^2 +(CK539/2.54)^2 + (CL539/2.54)^2 +(CM539/2.54)^2 + (CN539/2.54)^2 + (CO539/2.54)^2)/(BI539*3.28)</f>
        <v>#DIV/0!</v>
      </c>
      <c r="ES539" s="50" t="e">
        <f t="shared" si="453"/>
        <v>#DIV/0!</v>
      </c>
      <c r="ET539" s="50" t="e">
        <f t="shared" si="454"/>
        <v>#DIV/0!</v>
      </c>
      <c r="EU539" s="50" t="e">
        <f t="shared" si="455"/>
        <v>#DIV/0!</v>
      </c>
      <c r="EV539" s="56" t="e">
        <f t="shared" si="461"/>
        <v>#DIV/0!</v>
      </c>
      <c r="EW539" s="56" t="e">
        <f t="shared" si="462"/>
        <v>#DIV/0!</v>
      </c>
      <c r="EX539" s="56">
        <f t="shared" si="444"/>
        <v>0</v>
      </c>
      <c r="EY539" s="56">
        <f t="shared" si="445"/>
        <v>0</v>
      </c>
      <c r="EZ539" s="56" t="e">
        <f t="shared" si="463"/>
        <v>#DIV/0!</v>
      </c>
      <c r="FA539" s="56"/>
      <c r="FB539" s="56"/>
      <c r="FC539" s="56"/>
      <c r="FD539" s="54"/>
    </row>
    <row r="540" spans="1:160" ht="16.899999999999999" customHeight="1">
      <c r="A540" s="66"/>
      <c r="B540" s="228"/>
      <c r="C540" s="228"/>
      <c r="D540" s="228"/>
      <c r="F540" s="229"/>
      <c r="G540" s="144"/>
      <c r="H540" s="144"/>
      <c r="I540" s="144"/>
      <c r="J540" s="144"/>
      <c r="K540" s="144"/>
      <c r="L540" s="144"/>
      <c r="M540" s="144"/>
      <c r="N540" s="83"/>
      <c r="O540" s="83"/>
      <c r="P540" s="83"/>
      <c r="Q540" s="230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64"/>
      <c r="AL540" s="45"/>
      <c r="AM540" s="65"/>
      <c r="AN540" s="145"/>
      <c r="AO540" s="149"/>
      <c r="AP540" s="183"/>
      <c r="AQ540" s="149"/>
      <c r="AR540" s="147"/>
      <c r="AS540" s="229"/>
      <c r="AT540" s="229"/>
      <c r="AU540" s="229"/>
      <c r="AV540" s="229"/>
      <c r="AW540" s="229"/>
      <c r="AX540" s="229"/>
      <c r="AY540" s="229"/>
      <c r="AZ540" s="229"/>
      <c r="BA540" s="229"/>
      <c r="BC540" s="229"/>
      <c r="BD540" s="229"/>
      <c r="BE540" s="229"/>
      <c r="BF540" s="57"/>
      <c r="BG540" s="57"/>
      <c r="BH540" s="57"/>
      <c r="BI540" s="57"/>
      <c r="BJ540" s="189"/>
      <c r="BK540" s="173"/>
      <c r="BL540" s="173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104"/>
      <c r="CB540" s="103"/>
      <c r="CC540" s="103"/>
      <c r="CD540" s="103"/>
      <c r="CE540" s="103"/>
      <c r="CF540" s="103"/>
      <c r="CG540" s="103"/>
      <c r="CH540" s="103"/>
      <c r="CI540" s="103"/>
      <c r="CJ540" s="103"/>
      <c r="CK540" s="103"/>
      <c r="CL540" s="103"/>
      <c r="CP540" s="93"/>
      <c r="CQ540" s="93"/>
      <c r="CV540" s="93"/>
      <c r="DA540" s="93"/>
      <c r="DF540" s="131"/>
      <c r="DG540" s="45"/>
      <c r="DH540" s="45"/>
      <c r="DI540" s="45"/>
      <c r="DJ540" s="45"/>
      <c r="DK540" s="121"/>
      <c r="DL540" s="121"/>
      <c r="DM540" s="121"/>
      <c r="DN540" s="121"/>
      <c r="DO540" s="121"/>
      <c r="DP540" s="121"/>
      <c r="DQ540" s="121"/>
      <c r="DR540" s="121"/>
      <c r="DS540" s="121"/>
      <c r="DT540" s="121"/>
      <c r="DU540" s="121"/>
      <c r="DV540" s="122"/>
      <c r="DW540" s="157"/>
      <c r="DX540" s="157"/>
      <c r="DY540" s="157"/>
      <c r="DZ540" s="238"/>
      <c r="EN540" s="50"/>
      <c r="EO540" s="50"/>
      <c r="EP540" s="55"/>
      <c r="EQ540" s="50"/>
      <c r="ER540" s="50"/>
      <c r="ES540" s="50" t="e">
        <f t="shared" si="453"/>
        <v>#DIV/0!</v>
      </c>
      <c r="ET540" s="50" t="e">
        <f t="shared" si="454"/>
        <v>#DIV/0!</v>
      </c>
      <c r="EU540" s="50" t="e">
        <f t="shared" si="455"/>
        <v>#DIV/0!</v>
      </c>
      <c r="EV540" s="56"/>
      <c r="EW540" s="56"/>
      <c r="EX540" s="56">
        <f t="shared" si="444"/>
        <v>0</v>
      </c>
      <c r="EY540" s="56">
        <f t="shared" si="445"/>
        <v>0</v>
      </c>
      <c r="EZ540" s="56"/>
      <c r="FA540" s="56"/>
      <c r="FB540" s="56"/>
      <c r="FC540" s="56"/>
      <c r="FD540" s="54"/>
    </row>
    <row r="541" spans="1:160" ht="16.899999999999999" customHeight="1">
      <c r="A541" s="66"/>
      <c r="B541" s="228"/>
      <c r="C541" s="228"/>
      <c r="D541" s="228"/>
      <c r="F541" s="229"/>
      <c r="G541" s="144"/>
      <c r="H541" s="144"/>
      <c r="I541" s="144"/>
      <c r="J541" s="144"/>
      <c r="K541" s="144"/>
      <c r="L541" s="144"/>
      <c r="M541" s="144"/>
      <c r="N541" s="83"/>
      <c r="O541" s="83"/>
      <c r="P541" s="83"/>
      <c r="Q541" s="230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64"/>
      <c r="AL541" s="45"/>
      <c r="AM541" s="65"/>
      <c r="AN541" s="145"/>
      <c r="AO541" s="149"/>
      <c r="AP541" s="183"/>
      <c r="AQ541" s="149"/>
      <c r="AR541" s="147"/>
      <c r="AS541" s="229"/>
      <c r="AT541" s="229"/>
      <c r="AU541" s="229"/>
      <c r="AV541" s="229"/>
      <c r="AW541" s="229"/>
      <c r="AX541" s="229"/>
      <c r="AY541" s="229"/>
      <c r="AZ541" s="229"/>
      <c r="BA541" s="229"/>
      <c r="BC541" s="229"/>
      <c r="BD541" s="229"/>
      <c r="BE541" s="229"/>
      <c r="BF541" s="57"/>
      <c r="BG541" s="57"/>
      <c r="BH541" s="57"/>
      <c r="BI541" s="57"/>
      <c r="BJ541" s="189"/>
      <c r="BK541" s="173"/>
      <c r="BL541" s="173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104"/>
      <c r="CB541" s="103"/>
      <c r="CC541" s="103"/>
      <c r="CD541" s="103"/>
      <c r="CE541" s="103"/>
      <c r="CF541" s="103"/>
      <c r="CG541" s="103"/>
      <c r="CH541" s="103"/>
      <c r="CI541" s="103"/>
      <c r="CJ541" s="103"/>
      <c r="CK541" s="103"/>
      <c r="CL541" s="103"/>
      <c r="CP541" s="93"/>
      <c r="CQ541" s="93"/>
      <c r="CV541" s="93"/>
      <c r="DA541" s="93"/>
      <c r="DF541" s="131"/>
      <c r="DG541" s="45"/>
      <c r="DH541" s="45"/>
      <c r="DI541" s="45"/>
      <c r="DJ541" s="45"/>
      <c r="DK541" s="121"/>
      <c r="DL541" s="121"/>
      <c r="DM541" s="121"/>
      <c r="DN541" s="121"/>
      <c r="DO541" s="121"/>
      <c r="DP541" s="121"/>
      <c r="DQ541" s="121"/>
      <c r="DR541" s="121"/>
      <c r="DS541" s="121"/>
      <c r="DT541" s="121"/>
      <c r="DU541" s="121"/>
      <c r="DV541" s="122"/>
      <c r="DW541" s="157"/>
      <c r="DX541" s="157"/>
      <c r="DY541" s="157"/>
      <c r="DZ541" s="238"/>
      <c r="EN541" s="50" t="e">
        <f t="shared" si="458"/>
        <v>#DIV/0!</v>
      </c>
      <c r="EO541" s="50" t="e">
        <f t="shared" si="459"/>
        <v>#DIV/0!</v>
      </c>
      <c r="EP541" s="55" t="e">
        <f t="shared" si="460"/>
        <v>#DIV/0!</v>
      </c>
      <c r="EQ541" s="50" t="e">
        <f>4.656*AR541*(((BL541/2.54)^2)+((BM541/2.54)^2)+((BN541/2.54)^2)+((BO541)/2.54^2)+((BP541/2.54)^2)+((BQ541/2.54)^2)+((BR541/2.54)^2)+((BS541/2.54)^2)+((BT541/2.54)^2)+((BU541/2.54)^2)+((BV541/2.54)^2)+((BW541/2.54)^2)+((BX541/2.54)^2)+((BY541/2.54)^2)+((BZ541/2.54)^2))/(BI541*3.28)</f>
        <v>#DIV/0!</v>
      </c>
      <c r="ER541" s="50" t="e">
        <f>3.492*AR541*((CA541/2.54)^2 + (CB541/2.54)^2 + (CC541/2.54)^2 + (CD541/2.54)^2 + (CE541/2.54)^2 + (CF541/2.54)^2 + (CG541/2.54)^2 +(CH541/2.54)^2 +(CI541/2.54)^2 + (CJ541/2.54)^2 +(CK541/2.54)^2 + (CL541/2.54)^2 +(CM541/2.54)^2 + (CN541/2.54)^2 + (CO541/2.54)^2)/(BI541*3.28)</f>
        <v>#DIV/0!</v>
      </c>
      <c r="ES541" s="50" t="e">
        <f t="shared" si="453"/>
        <v>#DIV/0!</v>
      </c>
      <c r="ET541" s="50" t="e">
        <f t="shared" si="454"/>
        <v>#DIV/0!</v>
      </c>
      <c r="EU541" s="50" t="e">
        <f t="shared" si="455"/>
        <v>#DIV/0!</v>
      </c>
      <c r="EV541" s="56" t="e">
        <f t="shared" si="461"/>
        <v>#DIV/0!</v>
      </c>
      <c r="EW541" s="56" t="e">
        <f t="shared" si="462"/>
        <v>#DIV/0!</v>
      </c>
      <c r="EX541" s="56">
        <f t="shared" si="444"/>
        <v>0</v>
      </c>
      <c r="EY541" s="56">
        <f t="shared" si="445"/>
        <v>0</v>
      </c>
      <c r="EZ541" s="56" t="e">
        <f t="shared" si="463"/>
        <v>#DIV/0!</v>
      </c>
      <c r="FA541" s="56"/>
      <c r="FB541" s="56"/>
      <c r="FC541" s="56"/>
      <c r="FD541" s="54"/>
    </row>
    <row r="542" spans="1:160" ht="16.899999999999999" customHeight="1">
      <c r="A542" s="66"/>
      <c r="B542" s="228"/>
      <c r="C542" s="228"/>
      <c r="D542" s="228"/>
      <c r="F542" s="229"/>
      <c r="G542" s="144"/>
      <c r="H542" s="144"/>
      <c r="I542" s="144"/>
      <c r="J542" s="144"/>
      <c r="K542" s="144"/>
      <c r="L542" s="144"/>
      <c r="M542" s="144"/>
      <c r="N542" s="83"/>
      <c r="O542" s="83"/>
      <c r="P542" s="83"/>
      <c r="Q542" s="230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64"/>
      <c r="AL542" s="45"/>
      <c r="AM542" s="65"/>
      <c r="AN542" s="145"/>
      <c r="AO542" s="149"/>
      <c r="AP542" s="183"/>
      <c r="AQ542" s="149"/>
      <c r="AR542" s="147"/>
      <c r="AS542" s="229"/>
      <c r="AT542" s="229"/>
      <c r="AU542" s="229"/>
      <c r="AV542" s="229"/>
      <c r="AW542" s="229"/>
      <c r="AX542" s="229"/>
      <c r="AY542" s="229"/>
      <c r="AZ542" s="229"/>
      <c r="BA542" s="229"/>
      <c r="BC542" s="229"/>
      <c r="BD542" s="229"/>
      <c r="BE542" s="229"/>
      <c r="BF542" s="57"/>
      <c r="BG542" s="57"/>
      <c r="BH542" s="57"/>
      <c r="BI542" s="57"/>
      <c r="BJ542" s="189"/>
      <c r="BK542" s="173"/>
      <c r="BL542" s="173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104"/>
      <c r="CB542" s="103"/>
      <c r="CC542" s="103"/>
      <c r="CD542" s="103"/>
      <c r="CE542" s="103"/>
      <c r="CF542" s="103"/>
      <c r="CG542" s="103"/>
      <c r="CH542" s="103"/>
      <c r="CI542" s="103"/>
      <c r="CJ542" s="103"/>
      <c r="CK542" s="103"/>
      <c r="CL542" s="103"/>
      <c r="CP542" s="93"/>
      <c r="CQ542" s="93"/>
      <c r="CV542" s="93"/>
      <c r="DA542" s="93"/>
      <c r="DF542" s="131"/>
      <c r="DG542" s="45"/>
      <c r="DH542" s="45"/>
      <c r="DI542" s="45"/>
      <c r="DJ542" s="45"/>
      <c r="DK542" s="121"/>
      <c r="DL542" s="121"/>
      <c r="DM542" s="121"/>
      <c r="DN542" s="121"/>
      <c r="DO542" s="121"/>
      <c r="DP542" s="121"/>
      <c r="DQ542" s="121"/>
      <c r="DR542" s="121"/>
      <c r="DS542" s="121"/>
      <c r="DT542" s="121"/>
      <c r="DU542" s="121"/>
      <c r="DV542" s="122"/>
      <c r="DW542" s="157"/>
      <c r="DX542" s="157"/>
      <c r="DY542" s="157"/>
      <c r="DZ542" s="238"/>
      <c r="EN542" s="50" t="e">
        <f t="shared" si="458"/>
        <v>#DIV/0!</v>
      </c>
      <c r="EO542" s="50" t="e">
        <f t="shared" si="459"/>
        <v>#DIV/0!</v>
      </c>
      <c r="EP542" s="55" t="e">
        <f t="shared" si="460"/>
        <v>#DIV/0!</v>
      </c>
      <c r="EQ542" s="50" t="e">
        <f>4.656*AR542*(((BL542/2.54)^2)+((BM542/2.54)^2)+((BN542/2.54)^2)+((BO542)/2.54^2)+((BP542/2.54)^2)+((BQ542/2.54)^2)+((BR542/2.54)^2)+((BS542/2.54)^2)+((BT542/2.54)^2)+((BU542/2.54)^2)+((BV542/2.54)^2)+((BW542/2.54)^2)+((BX542/2.54)^2)+((BY542/2.54)^2)+((BZ542/2.54)^2))/(BI542*3.28)</f>
        <v>#DIV/0!</v>
      </c>
      <c r="ER542" s="50" t="e">
        <f>3.492*AR542*((CA542/2.54)^2 + (CB542/2.54)^2 + (CC542/2.54)^2 + (CD542/2.54)^2 + (CE542/2.54)^2 + (CF542/2.54)^2 + (CG542/2.54)^2 +(CH542/2.54)^2 +(CI542/2.54)^2 + (CJ542/2.54)^2 +(CK542/2.54)^2 + (CL542/2.54)^2 +(CM542/2.54)^2 + (CN542/2.54)^2 + (CO542/2.54)^2)/(BI542*3.28)</f>
        <v>#DIV/0!</v>
      </c>
      <c r="ES542" s="50" t="e">
        <f t="shared" si="453"/>
        <v>#DIV/0!</v>
      </c>
      <c r="ET542" s="50" t="e">
        <f t="shared" si="454"/>
        <v>#DIV/0!</v>
      </c>
      <c r="EU542" s="50" t="e">
        <f t="shared" si="455"/>
        <v>#DIV/0!</v>
      </c>
      <c r="EV542" s="56" t="e">
        <f t="shared" si="461"/>
        <v>#DIV/0!</v>
      </c>
      <c r="EW542" s="56" t="e">
        <f t="shared" si="462"/>
        <v>#DIV/0!</v>
      </c>
      <c r="EX542" s="56">
        <f t="shared" si="444"/>
        <v>0</v>
      </c>
      <c r="EY542" s="56">
        <f t="shared" si="445"/>
        <v>0</v>
      </c>
      <c r="EZ542" s="56" t="e">
        <f t="shared" si="463"/>
        <v>#DIV/0!</v>
      </c>
      <c r="FA542" s="56"/>
      <c r="FB542" s="56"/>
      <c r="FC542" s="56"/>
      <c r="FD542" s="54"/>
    </row>
    <row r="543" spans="1:160" ht="16.899999999999999" customHeight="1">
      <c r="A543" s="66"/>
      <c r="B543" s="228"/>
      <c r="C543" s="228"/>
      <c r="D543" s="228"/>
      <c r="F543" s="229"/>
      <c r="G543" s="144"/>
      <c r="H543" s="144"/>
      <c r="I543" s="144"/>
      <c r="J543" s="144"/>
      <c r="K543" s="144"/>
      <c r="L543" s="144"/>
      <c r="M543" s="144"/>
      <c r="N543" s="83"/>
      <c r="O543" s="83"/>
      <c r="P543" s="83"/>
      <c r="Q543" s="230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64"/>
      <c r="AL543" s="45"/>
      <c r="AM543" s="65"/>
      <c r="AN543" s="145"/>
      <c r="AO543" s="149"/>
      <c r="AP543" s="183"/>
      <c r="AQ543" s="149"/>
      <c r="AR543" s="147"/>
      <c r="AS543" s="229"/>
      <c r="AT543" s="229"/>
      <c r="AU543" s="229"/>
      <c r="AV543" s="229"/>
      <c r="AW543" s="229"/>
      <c r="AX543" s="229"/>
      <c r="AY543" s="229"/>
      <c r="AZ543" s="229"/>
      <c r="BA543" s="229"/>
      <c r="BC543" s="229"/>
      <c r="BD543" s="229"/>
      <c r="BE543" s="229"/>
      <c r="BF543" s="57"/>
      <c r="BG543" s="57"/>
      <c r="BH543" s="57"/>
      <c r="BI543" s="57"/>
      <c r="BJ543" s="189"/>
      <c r="BK543" s="173"/>
      <c r="BL543" s="173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104"/>
      <c r="CB543" s="103"/>
      <c r="CC543" s="103"/>
      <c r="CD543" s="103"/>
      <c r="CE543" s="103"/>
      <c r="CF543" s="103"/>
      <c r="CG543" s="103"/>
      <c r="CH543" s="103"/>
      <c r="CI543" s="103"/>
      <c r="CJ543" s="103"/>
      <c r="CK543" s="103"/>
      <c r="CL543" s="103"/>
      <c r="CP543" s="93"/>
      <c r="CQ543" s="93"/>
      <c r="CV543" s="93"/>
      <c r="DA543" s="93"/>
      <c r="DF543" s="131"/>
      <c r="DG543" s="45"/>
      <c r="DH543" s="45"/>
      <c r="DI543" s="45"/>
      <c r="DJ543" s="45"/>
      <c r="DK543" s="121"/>
      <c r="DL543" s="121"/>
      <c r="DM543" s="121"/>
      <c r="DN543" s="121"/>
      <c r="DO543" s="121"/>
      <c r="DP543" s="121"/>
      <c r="DQ543" s="121"/>
      <c r="DR543" s="121"/>
      <c r="DS543" s="121"/>
      <c r="DT543" s="121"/>
      <c r="DU543" s="121"/>
      <c r="DV543" s="122"/>
      <c r="DW543" s="157"/>
      <c r="DX543" s="157"/>
      <c r="DY543" s="157"/>
      <c r="DZ543" s="238"/>
      <c r="EN543" s="50" t="e">
        <f t="shared" si="458"/>
        <v>#DIV/0!</v>
      </c>
      <c r="EO543" s="50" t="e">
        <f t="shared" si="459"/>
        <v>#DIV/0!</v>
      </c>
      <c r="EP543" s="55" t="e">
        <f t="shared" si="460"/>
        <v>#DIV/0!</v>
      </c>
      <c r="EQ543" s="50" t="e">
        <f>4.656*AR543*(((BL543/2.54)^2)+((BM543/2.54)^2)+((BN543/2.54)^2)+((BO543)/2.54^2)+((BP543/2.54)^2)+((BQ543/2.54)^2)+((BR543/2.54)^2)+((BS543/2.54)^2)+((BT543/2.54)^2)+((BU543/2.54)^2)+((BV543/2.54)^2)+((BW543/2.54)^2)+((BX543/2.54)^2)+((BY543/2.54)^2)+((BZ543/2.54)^2))/(BI543*3.28)</f>
        <v>#DIV/0!</v>
      </c>
      <c r="ER543" s="50" t="e">
        <f>3.492*AR543*((CA543/2.54)^2 + (CB543/2.54)^2 + (CC543/2.54)^2 + (CD543/2.54)^2 + (CE543/2.54)^2 + (CF543/2.54)^2 + (CG543/2.54)^2 +(CH543/2.54)^2 +(CI543/2.54)^2 + (CJ543/2.54)^2 +(CK543/2.54)^2 + (CL543/2.54)^2 +(CM543/2.54)^2 + (CN543/2.54)^2 + (CO543/2.54)^2)/(BI543*3.28)</f>
        <v>#DIV/0!</v>
      </c>
      <c r="ES543" s="50" t="e">
        <f t="shared" si="453"/>
        <v>#DIV/0!</v>
      </c>
      <c r="ET543" s="50" t="e">
        <f t="shared" si="454"/>
        <v>#DIV/0!</v>
      </c>
      <c r="EU543" s="50" t="e">
        <f t="shared" si="455"/>
        <v>#DIV/0!</v>
      </c>
      <c r="EV543" s="56" t="e">
        <f t="shared" si="461"/>
        <v>#DIV/0!</v>
      </c>
      <c r="EW543" s="56" t="e">
        <f t="shared" si="462"/>
        <v>#DIV/0!</v>
      </c>
      <c r="EX543" s="56">
        <f t="shared" si="444"/>
        <v>0</v>
      </c>
      <c r="EY543" s="56">
        <f t="shared" si="445"/>
        <v>0</v>
      </c>
      <c r="EZ543" s="56" t="e">
        <f t="shared" si="463"/>
        <v>#DIV/0!</v>
      </c>
      <c r="FA543" s="56"/>
      <c r="FB543" s="56"/>
      <c r="FC543" s="56"/>
      <c r="FD543" s="54"/>
    </row>
    <row r="544" spans="1:160" ht="16.899999999999999" customHeight="1">
      <c r="A544" s="66"/>
      <c r="B544" s="228"/>
      <c r="C544" s="228"/>
      <c r="D544" s="228"/>
      <c r="F544" s="229"/>
      <c r="G544" s="144"/>
      <c r="H544" s="144"/>
      <c r="I544" s="144"/>
      <c r="J544" s="144"/>
      <c r="K544" s="144"/>
      <c r="L544" s="144"/>
      <c r="M544" s="144"/>
      <c r="N544" s="83"/>
      <c r="O544" s="83"/>
      <c r="P544" s="83"/>
      <c r="Q544" s="230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64"/>
      <c r="AL544" s="45"/>
      <c r="AM544" s="65"/>
      <c r="AN544" s="145"/>
      <c r="AO544" s="149"/>
      <c r="AP544" s="183"/>
      <c r="AQ544" s="149"/>
      <c r="AR544" s="147"/>
      <c r="AS544" s="229"/>
      <c r="AT544" s="229"/>
      <c r="AU544" s="229"/>
      <c r="AV544" s="229"/>
      <c r="AW544" s="229"/>
      <c r="AX544" s="229"/>
      <c r="AY544" s="229"/>
      <c r="AZ544" s="229"/>
      <c r="BA544" s="229"/>
      <c r="BC544" s="229"/>
      <c r="BD544" s="229"/>
      <c r="BE544" s="229"/>
      <c r="BF544" s="57"/>
      <c r="BG544" s="57"/>
      <c r="BH544" s="57"/>
      <c r="BI544" s="57"/>
      <c r="BJ544" s="189"/>
      <c r="BK544" s="173"/>
      <c r="BL544" s="173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104"/>
      <c r="CB544" s="103"/>
      <c r="CC544" s="103"/>
      <c r="CD544" s="103"/>
      <c r="CE544" s="103"/>
      <c r="CF544" s="103"/>
      <c r="CG544" s="103"/>
      <c r="CH544" s="103"/>
      <c r="CI544" s="103"/>
      <c r="CJ544" s="103"/>
      <c r="CK544" s="103"/>
      <c r="CL544" s="103"/>
      <c r="CP544" s="93"/>
      <c r="CQ544" s="93"/>
      <c r="CV544" s="93"/>
      <c r="DA544" s="93"/>
      <c r="DF544" s="131"/>
      <c r="DG544" s="45"/>
      <c r="DH544" s="45"/>
      <c r="DI544" s="45"/>
      <c r="DJ544" s="45"/>
      <c r="DK544" s="121"/>
      <c r="DL544" s="121"/>
      <c r="DM544" s="121"/>
      <c r="DN544" s="121"/>
      <c r="DO544" s="121"/>
      <c r="DP544" s="121"/>
      <c r="DQ544" s="121"/>
      <c r="DR544" s="121"/>
      <c r="DS544" s="121"/>
      <c r="DT544" s="121"/>
      <c r="DU544" s="121"/>
      <c r="DV544" s="122"/>
      <c r="DW544" s="157"/>
      <c r="DX544" s="157"/>
      <c r="DY544" s="157"/>
      <c r="DZ544" s="238"/>
      <c r="EN544" s="50"/>
      <c r="EO544" s="50"/>
      <c r="EP544" s="55"/>
      <c r="EQ544" s="50"/>
      <c r="ER544" s="50"/>
      <c r="ES544" s="50" t="e">
        <f t="shared" si="453"/>
        <v>#DIV/0!</v>
      </c>
      <c r="ET544" s="50" t="e">
        <f t="shared" si="454"/>
        <v>#DIV/0!</v>
      </c>
      <c r="EU544" s="50" t="e">
        <f t="shared" si="455"/>
        <v>#DIV/0!</v>
      </c>
      <c r="EV544" s="56"/>
      <c r="EW544" s="56"/>
      <c r="EX544" s="56">
        <f t="shared" si="444"/>
        <v>0</v>
      </c>
      <c r="EY544" s="56">
        <f t="shared" si="445"/>
        <v>0</v>
      </c>
      <c r="EZ544" s="56"/>
      <c r="FA544" s="56"/>
      <c r="FB544" s="56"/>
      <c r="FC544" s="56"/>
      <c r="FD544" s="54"/>
    </row>
    <row r="545" spans="1:160" ht="16.899999999999999" customHeight="1">
      <c r="A545" s="66"/>
      <c r="B545" s="228"/>
      <c r="C545" s="228"/>
      <c r="D545" s="228"/>
      <c r="F545" s="229"/>
      <c r="G545" s="144"/>
      <c r="H545" s="144"/>
      <c r="I545" s="144"/>
      <c r="J545" s="144"/>
      <c r="K545" s="144"/>
      <c r="L545" s="144"/>
      <c r="M545" s="144"/>
      <c r="N545" s="83"/>
      <c r="O545" s="83"/>
      <c r="P545" s="83"/>
      <c r="Q545" s="230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64"/>
      <c r="AL545" s="45"/>
      <c r="AM545" s="65"/>
      <c r="AN545" s="145"/>
      <c r="AO545" s="149"/>
      <c r="AP545" s="183"/>
      <c r="AQ545" s="149"/>
      <c r="AR545" s="147"/>
      <c r="AS545" s="229"/>
      <c r="AT545" s="229"/>
      <c r="AU545" s="229"/>
      <c r="AV545" s="229"/>
      <c r="AW545" s="229"/>
      <c r="AX545" s="229"/>
      <c r="AY545" s="229"/>
      <c r="AZ545" s="229"/>
      <c r="BA545" s="229"/>
      <c r="BC545" s="229"/>
      <c r="BD545" s="229"/>
      <c r="BE545" s="229"/>
      <c r="BF545" s="57"/>
      <c r="BG545" s="57"/>
      <c r="BH545" s="57"/>
      <c r="BI545" s="57"/>
      <c r="BJ545" s="189"/>
      <c r="BK545" s="173"/>
      <c r="BL545" s="173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104"/>
      <c r="CB545" s="103"/>
      <c r="CC545" s="103"/>
      <c r="CD545" s="103"/>
      <c r="CE545" s="103"/>
      <c r="CF545" s="103"/>
      <c r="CG545" s="103"/>
      <c r="CH545" s="103"/>
      <c r="CI545" s="103"/>
      <c r="CJ545" s="103"/>
      <c r="CK545" s="103"/>
      <c r="CL545" s="103"/>
      <c r="CP545" s="93"/>
      <c r="CQ545" s="93"/>
      <c r="CV545" s="93"/>
      <c r="DA545" s="93"/>
      <c r="DF545" s="131"/>
      <c r="DG545" s="45"/>
      <c r="DH545" s="45"/>
      <c r="DI545" s="45"/>
      <c r="DJ545" s="45"/>
      <c r="DK545" s="121"/>
      <c r="DL545" s="121"/>
      <c r="DM545" s="121"/>
      <c r="DN545" s="121"/>
      <c r="DO545" s="121"/>
      <c r="DP545" s="121"/>
      <c r="DQ545" s="121"/>
      <c r="DR545" s="121"/>
      <c r="DS545" s="121"/>
      <c r="DT545" s="121"/>
      <c r="DU545" s="121"/>
      <c r="DV545" s="122"/>
      <c r="DW545" s="157"/>
      <c r="DX545" s="157"/>
      <c r="DY545" s="157"/>
      <c r="DZ545" s="238"/>
      <c r="EN545" s="50" t="e">
        <f t="shared" si="458"/>
        <v>#DIV/0!</v>
      </c>
      <c r="EO545" s="50" t="e">
        <f t="shared" si="459"/>
        <v>#DIV/0!</v>
      </c>
      <c r="EP545" s="55" t="e">
        <f t="shared" si="460"/>
        <v>#DIV/0!</v>
      </c>
      <c r="EQ545" s="50" t="e">
        <f>4.656*AR545*(((BL545/2.54)^2)+((BM545/2.54)^2)+((BN545/2.54)^2)+((BO545)/2.54^2)+((BP545/2.54)^2)+((BQ545/2.54)^2)+((BR545/2.54)^2)+((BS545/2.54)^2)+((BT545/2.54)^2)+((BU545/2.54)^2)+((BV545/2.54)^2)+((BW545/2.54)^2)+((BX545/2.54)^2)+((BY545/2.54)^2)+((BZ545/2.54)^2))/(BI545*3.28)</f>
        <v>#DIV/0!</v>
      </c>
      <c r="ER545" s="50" t="e">
        <f>3.492*AR545*((CA545/2.54)^2 + (CB545/2.54)^2 + (CC545/2.54)^2 + (CD545/2.54)^2 + (CE545/2.54)^2 + (CF545/2.54)^2 + (CG545/2.54)^2 +(CH545/2.54)^2 +(CI545/2.54)^2 + (CJ545/2.54)^2 +(CK545/2.54)^2 + (CL545/2.54)^2 +(CM545/2.54)^2 + (CN545/2.54)^2 + (CO545/2.54)^2)/(BI545*3.28)</f>
        <v>#DIV/0!</v>
      </c>
      <c r="ES545" s="50" t="e">
        <f t="shared" si="453"/>
        <v>#DIV/0!</v>
      </c>
      <c r="ET545" s="50" t="e">
        <f t="shared" si="454"/>
        <v>#DIV/0!</v>
      </c>
      <c r="EU545" s="50" t="e">
        <f t="shared" si="455"/>
        <v>#DIV/0!</v>
      </c>
      <c r="EV545" s="56" t="e">
        <f t="shared" si="461"/>
        <v>#DIV/0!</v>
      </c>
      <c r="EW545" s="56" t="e">
        <f t="shared" si="462"/>
        <v>#DIV/0!</v>
      </c>
      <c r="EX545" s="56">
        <f t="shared" si="444"/>
        <v>0</v>
      </c>
      <c r="EY545" s="56">
        <f t="shared" si="445"/>
        <v>0</v>
      </c>
      <c r="EZ545" s="56" t="e">
        <f t="shared" si="463"/>
        <v>#DIV/0!</v>
      </c>
      <c r="FA545" s="56"/>
      <c r="FB545" s="56"/>
      <c r="FC545" s="56"/>
      <c r="FD545" s="54"/>
    </row>
    <row r="546" spans="1:160" ht="16.899999999999999" customHeight="1">
      <c r="A546" s="66"/>
      <c r="B546" s="228"/>
      <c r="C546" s="228"/>
      <c r="D546" s="228"/>
      <c r="F546" s="229"/>
      <c r="G546" s="144"/>
      <c r="H546" s="144"/>
      <c r="I546" s="144"/>
      <c r="J546" s="144"/>
      <c r="K546" s="144"/>
      <c r="L546" s="144"/>
      <c r="M546" s="144"/>
      <c r="N546" s="83"/>
      <c r="O546" s="83"/>
      <c r="P546" s="83"/>
      <c r="Q546" s="230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64"/>
      <c r="AL546" s="45"/>
      <c r="AM546" s="65"/>
      <c r="AN546" s="145"/>
      <c r="AO546" s="149"/>
      <c r="AP546" s="183"/>
      <c r="AQ546" s="149"/>
      <c r="AR546" s="147"/>
      <c r="AS546" s="229"/>
      <c r="AT546" s="229"/>
      <c r="AU546" s="229"/>
      <c r="AV546" s="229"/>
      <c r="AW546" s="229"/>
      <c r="AX546" s="229"/>
      <c r="AY546" s="229"/>
      <c r="AZ546" s="229"/>
      <c r="BA546" s="229"/>
      <c r="BC546" s="229"/>
      <c r="BD546" s="229"/>
      <c r="BE546" s="229"/>
      <c r="BF546" s="57"/>
      <c r="BG546" s="57"/>
      <c r="BH546" s="57"/>
      <c r="BI546" s="57"/>
      <c r="BJ546" s="189"/>
      <c r="BK546" s="173"/>
      <c r="BL546" s="173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104"/>
      <c r="CB546" s="103"/>
      <c r="CC546" s="103"/>
      <c r="CD546" s="103"/>
      <c r="CE546" s="103"/>
      <c r="CF546" s="103"/>
      <c r="CG546" s="103"/>
      <c r="CH546" s="103"/>
      <c r="CI546" s="103"/>
      <c r="CJ546" s="103"/>
      <c r="CK546" s="103"/>
      <c r="CL546" s="103"/>
      <c r="CP546" s="93"/>
      <c r="CQ546" s="93"/>
      <c r="CV546" s="93"/>
      <c r="DA546" s="93"/>
      <c r="DF546" s="131"/>
      <c r="DG546" s="45"/>
      <c r="DH546" s="45"/>
      <c r="DI546" s="45"/>
      <c r="DJ546" s="45"/>
      <c r="DK546" s="121"/>
      <c r="DL546" s="121"/>
      <c r="DM546" s="121"/>
      <c r="DN546" s="121"/>
      <c r="DO546" s="121"/>
      <c r="DP546" s="121"/>
      <c r="DQ546" s="121"/>
      <c r="DR546" s="121"/>
      <c r="DS546" s="121"/>
      <c r="DT546" s="121"/>
      <c r="DU546" s="121"/>
      <c r="DV546" s="122"/>
      <c r="DW546" s="157"/>
      <c r="DX546" s="157"/>
      <c r="DY546" s="157"/>
      <c r="DZ546" s="238"/>
      <c r="EN546" s="50" t="e">
        <f t="shared" si="458"/>
        <v>#DIV/0!</v>
      </c>
      <c r="EO546" s="50" t="e">
        <f t="shared" si="459"/>
        <v>#DIV/0!</v>
      </c>
      <c r="EP546" s="55" t="e">
        <f t="shared" si="460"/>
        <v>#DIV/0!</v>
      </c>
      <c r="EQ546" s="50" t="e">
        <f>4.656*AR546*(((BL546/2.54)^2)+((BM546/2.54)^2)+((BN546/2.54)^2)+((BO546)/2.54^2)+((BP546/2.54)^2)+((BQ546/2.54)^2)+((BR546/2.54)^2)+((BS546/2.54)^2)+((BT546/2.54)^2)+((BU546/2.54)^2)+((BV546/2.54)^2)+((BW546/2.54)^2)+((BX546/2.54)^2)+((BY546/2.54)^2)+((BZ546/2.54)^2))/(BI546*3.28)</f>
        <v>#DIV/0!</v>
      </c>
      <c r="ER546" s="50" t="e">
        <f>3.492*AR546*((CA546/2.54)^2 + (CB546/2.54)^2 + (CC546/2.54)^2 + (CD546/2.54)^2 + (CE546/2.54)^2 + (CF546/2.54)^2 + (CG546/2.54)^2 +(CH546/2.54)^2 +(CI546/2.54)^2 + (CJ546/2.54)^2 +(CK546/2.54)^2 + (CL546/2.54)^2 +(CM546/2.54)^2 + (CN546/2.54)^2 + (CO546/2.54)^2)/(BI546*3.28)</f>
        <v>#DIV/0!</v>
      </c>
      <c r="ES546" s="50" t="e">
        <f t="shared" si="453"/>
        <v>#DIV/0!</v>
      </c>
      <c r="ET546" s="50" t="e">
        <f t="shared" si="454"/>
        <v>#DIV/0!</v>
      </c>
      <c r="EU546" s="50" t="e">
        <f t="shared" si="455"/>
        <v>#DIV/0!</v>
      </c>
      <c r="EV546" s="56" t="e">
        <f t="shared" si="461"/>
        <v>#DIV/0!</v>
      </c>
      <c r="EW546" s="56" t="e">
        <f t="shared" si="462"/>
        <v>#DIV/0!</v>
      </c>
      <c r="EX546" s="56">
        <f t="shared" ref="EX546:EX600" si="464">DK546*0.45</f>
        <v>0</v>
      </c>
      <c r="EY546" s="56">
        <f t="shared" ref="EY546:EY600" si="465">DL546*0.45</f>
        <v>0</v>
      </c>
      <c r="EZ546" s="56" t="e">
        <f t="shared" si="463"/>
        <v>#DIV/0!</v>
      </c>
      <c r="FA546" s="56"/>
      <c r="FB546" s="56"/>
      <c r="FC546" s="56"/>
      <c r="FD546" s="54"/>
    </row>
    <row r="547" spans="1:160" ht="16.899999999999999" customHeight="1">
      <c r="A547" s="66"/>
      <c r="B547" s="228"/>
      <c r="C547" s="228"/>
      <c r="D547" s="228"/>
      <c r="F547" s="229"/>
      <c r="G547" s="144"/>
      <c r="H547" s="144"/>
      <c r="I547" s="144"/>
      <c r="J547" s="144"/>
      <c r="K547" s="144"/>
      <c r="L547" s="144"/>
      <c r="M547" s="144"/>
      <c r="N547" s="83"/>
      <c r="O547" s="83"/>
      <c r="P547" s="83"/>
      <c r="Q547" s="230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64"/>
      <c r="AL547" s="45"/>
      <c r="AM547" s="65"/>
      <c r="AN547" s="145"/>
      <c r="AO547" s="149"/>
      <c r="AP547" s="183"/>
      <c r="AQ547" s="149"/>
      <c r="AR547" s="147"/>
      <c r="AS547" s="229"/>
      <c r="AT547" s="229"/>
      <c r="AU547" s="229"/>
      <c r="AV547" s="229"/>
      <c r="AW547" s="229"/>
      <c r="AX547" s="229"/>
      <c r="AY547" s="229"/>
      <c r="AZ547" s="229"/>
      <c r="BA547" s="229"/>
      <c r="BC547" s="229"/>
      <c r="BD547" s="229"/>
      <c r="BE547" s="229"/>
      <c r="BF547" s="57"/>
      <c r="BG547" s="57"/>
      <c r="BH547" s="57"/>
      <c r="BI547" s="57"/>
      <c r="BJ547" s="189"/>
      <c r="BK547" s="173"/>
      <c r="BL547" s="173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104"/>
      <c r="CB547" s="103"/>
      <c r="CC547" s="103"/>
      <c r="CD547" s="103"/>
      <c r="CE547" s="103"/>
      <c r="CF547" s="103"/>
      <c r="CG547" s="103"/>
      <c r="CH547" s="103"/>
      <c r="CI547" s="103"/>
      <c r="CJ547" s="103"/>
      <c r="CK547" s="103"/>
      <c r="CL547" s="103"/>
      <c r="CP547" s="93"/>
      <c r="CQ547" s="93"/>
      <c r="CV547" s="93"/>
      <c r="DA547" s="93"/>
      <c r="DF547" s="131"/>
      <c r="DG547" s="45"/>
      <c r="DH547" s="45"/>
      <c r="DI547" s="45"/>
      <c r="DJ547" s="45"/>
      <c r="DK547" s="121"/>
      <c r="DL547" s="121"/>
      <c r="DM547" s="121"/>
      <c r="DN547" s="121"/>
      <c r="DO547" s="121"/>
      <c r="DP547" s="121"/>
      <c r="DQ547" s="121"/>
      <c r="DR547" s="121"/>
      <c r="DS547" s="121"/>
      <c r="DT547" s="121"/>
      <c r="DU547" s="121"/>
      <c r="DV547" s="122"/>
      <c r="DW547" s="157"/>
      <c r="DX547" s="157"/>
      <c r="DY547" s="157"/>
      <c r="DZ547" s="238"/>
      <c r="EN547" s="50" t="e">
        <f t="shared" si="458"/>
        <v>#DIV/0!</v>
      </c>
      <c r="EO547" s="50" t="e">
        <f t="shared" si="459"/>
        <v>#DIV/0!</v>
      </c>
      <c r="EP547" s="55" t="e">
        <f t="shared" si="460"/>
        <v>#DIV/0!</v>
      </c>
      <c r="EQ547" s="50" t="e">
        <f>4.656*AR547*(((BL547/2.54)^2)+((BM547/2.54)^2)+((BN547/2.54)^2)+((BO547)/2.54^2)+((BP547/2.54)^2)+((BQ547/2.54)^2)+((BR547/2.54)^2)+((BS547/2.54)^2)+((BT547/2.54)^2)+((BU547/2.54)^2)+((BV547/2.54)^2)+((BW547/2.54)^2)+((BX547/2.54)^2)+((BY547/2.54)^2)+((BZ547/2.54)^2))/(BI547*3.28)</f>
        <v>#DIV/0!</v>
      </c>
      <c r="ER547" s="50" t="e">
        <f>3.492*AR547*((CA547/2.54)^2 + (CB547/2.54)^2 + (CC547/2.54)^2 + (CD547/2.54)^2 + (CE547/2.54)^2 + (CF547/2.54)^2 + (CG547/2.54)^2 +(CH547/2.54)^2 +(CI547/2.54)^2 + (CJ547/2.54)^2 +(CK547/2.54)^2 + (CL547/2.54)^2 +(CM547/2.54)^2 + (CN547/2.54)^2 + (CO547/2.54)^2)/(BI547*3.28)</f>
        <v>#DIV/0!</v>
      </c>
      <c r="ES547" s="50" t="e">
        <f t="shared" si="453"/>
        <v>#DIV/0!</v>
      </c>
      <c r="ET547" s="50" t="e">
        <f t="shared" si="454"/>
        <v>#DIV/0!</v>
      </c>
      <c r="EU547" s="50" t="e">
        <f t="shared" si="455"/>
        <v>#DIV/0!</v>
      </c>
      <c r="EV547" s="56" t="e">
        <f t="shared" si="461"/>
        <v>#DIV/0!</v>
      </c>
      <c r="EW547" s="56" t="e">
        <f t="shared" si="462"/>
        <v>#DIV/0!</v>
      </c>
      <c r="EX547" s="56">
        <f t="shared" si="464"/>
        <v>0</v>
      </c>
      <c r="EY547" s="56">
        <f t="shared" si="465"/>
        <v>0</v>
      </c>
      <c r="EZ547" s="56" t="e">
        <f t="shared" si="463"/>
        <v>#DIV/0!</v>
      </c>
      <c r="FA547" s="56"/>
      <c r="FB547" s="56"/>
      <c r="FC547" s="56"/>
      <c r="FD547" s="54"/>
    </row>
    <row r="548" spans="1:160" ht="16.899999999999999" customHeight="1">
      <c r="A548" s="66"/>
      <c r="B548" s="228"/>
      <c r="C548" s="228"/>
      <c r="D548" s="228"/>
      <c r="F548" s="229"/>
      <c r="G548" s="144"/>
      <c r="H548" s="144"/>
      <c r="I548" s="144"/>
      <c r="J548" s="144"/>
      <c r="K548" s="144"/>
      <c r="L548" s="144"/>
      <c r="M548" s="144"/>
      <c r="N548" s="83"/>
      <c r="O548" s="83"/>
      <c r="P548" s="83"/>
      <c r="Q548" s="230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64"/>
      <c r="AL548" s="45"/>
      <c r="AM548" s="65"/>
      <c r="AN548" s="145"/>
      <c r="AO548" s="149"/>
      <c r="AP548" s="183"/>
      <c r="AQ548" s="149"/>
      <c r="AR548" s="147"/>
      <c r="AS548" s="229"/>
      <c r="AT548" s="229"/>
      <c r="AU548" s="229"/>
      <c r="AV548" s="229"/>
      <c r="AW548" s="229"/>
      <c r="AX548" s="229"/>
      <c r="AY548" s="229"/>
      <c r="AZ548" s="229"/>
      <c r="BA548" s="229"/>
      <c r="BC548" s="229"/>
      <c r="BD548" s="229"/>
      <c r="BE548" s="229"/>
      <c r="BF548" s="57"/>
      <c r="BG548" s="57"/>
      <c r="BH548" s="57"/>
      <c r="BI548" s="57"/>
      <c r="BJ548" s="189"/>
      <c r="BK548" s="173"/>
      <c r="BL548" s="173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104"/>
      <c r="CB548" s="103"/>
      <c r="CC548" s="103"/>
      <c r="CD548" s="103"/>
      <c r="CE548" s="103"/>
      <c r="CF548" s="103"/>
      <c r="CG548" s="103"/>
      <c r="CH548" s="103"/>
      <c r="CI548" s="103"/>
      <c r="CJ548" s="103"/>
      <c r="CK548" s="103"/>
      <c r="CL548" s="103"/>
      <c r="CP548" s="93"/>
      <c r="CQ548" s="93"/>
      <c r="CV548" s="93"/>
      <c r="DA548" s="93"/>
      <c r="DF548" s="131"/>
      <c r="DG548" s="45"/>
      <c r="DH548" s="45"/>
      <c r="DI548" s="45"/>
      <c r="DJ548" s="45"/>
      <c r="DK548" s="121"/>
      <c r="DL548" s="121"/>
      <c r="DM548" s="121"/>
      <c r="DN548" s="121"/>
      <c r="DO548" s="121"/>
      <c r="DP548" s="121"/>
      <c r="DQ548" s="121"/>
      <c r="DR548" s="121"/>
      <c r="DS548" s="121"/>
      <c r="DT548" s="121"/>
      <c r="DU548" s="121"/>
      <c r="DV548" s="122"/>
      <c r="DW548" s="157"/>
      <c r="DX548" s="157"/>
      <c r="DY548" s="157"/>
      <c r="DZ548" s="238"/>
      <c r="EN548" s="50"/>
      <c r="EO548" s="50"/>
      <c r="EP548" s="55"/>
      <c r="EQ548" s="50"/>
      <c r="ER548" s="50"/>
      <c r="ES548" s="50" t="e">
        <f t="shared" ref="ES548:ES579" si="466">4.074*AR548*((CQ548/2.54)^2 + (CR548/2.54)^2 + (CS548/2.54)^2 + (CT548/2.54)^2 + (CU548/2.54)^2)/(BI548*3.28)</f>
        <v>#DIV/0!</v>
      </c>
      <c r="ET548" s="50" t="e">
        <f t="shared" ref="ET548:ET579" si="467">4.074*AR548*((CV548/2.54)^2 + (CW548/2.54)^2 + (CX548/2.54)^2 + (CY548/2.54)^2 + (CZ548/2.54)^2)/(BI548*3.28)</f>
        <v>#DIV/0!</v>
      </c>
      <c r="EU548" s="50" t="e">
        <f t="shared" ref="EU548:EU579" si="468">4.074*AR548*((DA548/2.54)^2 + (DB548/2.54)^2 + (DC548/2.54)^2 + (DD548/2.54)^2 + (DE548/2.54)^2)/(BI548*3.28)</f>
        <v>#DIV/0!</v>
      </c>
      <c r="EV548" s="56"/>
      <c r="EW548" s="56"/>
      <c r="EX548" s="56">
        <f t="shared" si="464"/>
        <v>0</v>
      </c>
      <c r="EY548" s="56">
        <f t="shared" si="465"/>
        <v>0</v>
      </c>
      <c r="EZ548" s="56"/>
      <c r="FA548" s="56"/>
      <c r="FB548" s="56"/>
      <c r="FC548" s="56"/>
      <c r="FD548" s="54"/>
    </row>
    <row r="549" spans="1:160" ht="16.899999999999999" customHeight="1">
      <c r="A549" s="66"/>
      <c r="B549" s="228"/>
      <c r="C549" s="228"/>
      <c r="D549" s="228"/>
      <c r="F549" s="229"/>
      <c r="G549" s="144"/>
      <c r="H549" s="144"/>
      <c r="I549" s="144"/>
      <c r="J549" s="144"/>
      <c r="K549" s="144"/>
      <c r="L549" s="144"/>
      <c r="M549" s="144"/>
      <c r="N549" s="83"/>
      <c r="O549" s="83"/>
      <c r="P549" s="83"/>
      <c r="Q549" s="230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64"/>
      <c r="AL549" s="45"/>
      <c r="AM549" s="65"/>
      <c r="AN549" s="145"/>
      <c r="AO549" s="149"/>
      <c r="AP549" s="183"/>
      <c r="AQ549" s="149"/>
      <c r="AR549" s="147"/>
      <c r="AS549" s="229"/>
      <c r="AT549" s="229"/>
      <c r="AU549" s="229"/>
      <c r="AV549" s="229"/>
      <c r="AW549" s="229"/>
      <c r="AX549" s="229"/>
      <c r="AY549" s="229"/>
      <c r="AZ549" s="229"/>
      <c r="BA549" s="229"/>
      <c r="BC549" s="229"/>
      <c r="BD549" s="229"/>
      <c r="BE549" s="229"/>
      <c r="BF549" s="57"/>
      <c r="BG549" s="57"/>
      <c r="BH549" s="57"/>
      <c r="BI549" s="57"/>
      <c r="BJ549" s="189"/>
      <c r="BK549" s="173"/>
      <c r="BL549" s="173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104"/>
      <c r="CB549" s="103"/>
      <c r="CC549" s="103"/>
      <c r="CD549" s="103"/>
      <c r="CE549" s="103"/>
      <c r="CF549" s="103"/>
      <c r="CG549" s="103"/>
      <c r="CH549" s="103"/>
      <c r="CI549" s="103"/>
      <c r="CJ549" s="103"/>
      <c r="CK549" s="103"/>
      <c r="CL549" s="103"/>
      <c r="CP549" s="93"/>
      <c r="CQ549" s="93"/>
      <c r="CV549" s="93"/>
      <c r="DA549" s="93"/>
      <c r="DF549" s="131"/>
      <c r="DG549" s="45"/>
      <c r="DH549" s="45"/>
      <c r="DI549" s="45"/>
      <c r="DJ549" s="45"/>
      <c r="DK549" s="121"/>
      <c r="DL549" s="121"/>
      <c r="DM549" s="121"/>
      <c r="DN549" s="121"/>
      <c r="DO549" s="121"/>
      <c r="DP549" s="121"/>
      <c r="DQ549" s="121"/>
      <c r="DR549" s="121"/>
      <c r="DS549" s="121"/>
      <c r="DT549" s="121"/>
      <c r="DU549" s="121"/>
      <c r="DV549" s="122"/>
      <c r="DW549" s="157"/>
      <c r="DX549" s="157"/>
      <c r="DY549" s="157"/>
      <c r="DZ549" s="238"/>
      <c r="EN549" s="50" t="e">
        <f t="shared" si="458"/>
        <v>#DIV/0!</v>
      </c>
      <c r="EO549" s="50" t="e">
        <f t="shared" si="459"/>
        <v>#DIV/0!</v>
      </c>
      <c r="EP549" s="55" t="e">
        <f t="shared" si="460"/>
        <v>#DIV/0!</v>
      </c>
      <c r="EQ549" s="50" t="e">
        <f>4.656*AR549*(((BL549/2.54)^2)+((BM549/2.54)^2)+((BN549/2.54)^2)+((BO549)/2.54^2)+((BP549/2.54)^2)+((BQ549/2.54)^2)+((BR549/2.54)^2)+((BS549/2.54)^2)+((BT549/2.54)^2)+((BU549/2.54)^2)+((BV549/2.54)^2)+((BW549/2.54)^2)+((BX549/2.54)^2)+((BY549/2.54)^2)+((BZ549/2.54)^2))/(BI549*3.28)</f>
        <v>#DIV/0!</v>
      </c>
      <c r="ER549" s="50" t="e">
        <f>3.492*AR549*((CA549/2.54)^2 + (CB549/2.54)^2 + (CC549/2.54)^2 + (CD549/2.54)^2 + (CE549/2.54)^2 + (CF549/2.54)^2 + (CG549/2.54)^2 +(CH549/2.54)^2 +(CI549/2.54)^2 + (CJ549/2.54)^2 +(CK549/2.54)^2 + (CL549/2.54)^2 +(CM549/2.54)^2 + (CN549/2.54)^2 + (CO549/2.54)^2)/(BI549*3.28)</f>
        <v>#DIV/0!</v>
      </c>
      <c r="ES549" s="50" t="e">
        <f t="shared" si="466"/>
        <v>#DIV/0!</v>
      </c>
      <c r="ET549" s="50" t="e">
        <f t="shared" si="467"/>
        <v>#DIV/0!</v>
      </c>
      <c r="EU549" s="50" t="e">
        <f t="shared" si="468"/>
        <v>#DIV/0!</v>
      </c>
      <c r="EV549" s="56" t="e">
        <f t="shared" si="461"/>
        <v>#DIV/0!</v>
      </c>
      <c r="EW549" s="56" t="e">
        <f t="shared" si="462"/>
        <v>#DIV/0!</v>
      </c>
      <c r="EX549" s="56">
        <f t="shared" si="464"/>
        <v>0</v>
      </c>
      <c r="EY549" s="56">
        <f t="shared" si="465"/>
        <v>0</v>
      </c>
      <c r="EZ549" s="56" t="e">
        <f t="shared" si="463"/>
        <v>#DIV/0!</v>
      </c>
      <c r="FA549" s="56"/>
      <c r="FB549" s="56"/>
      <c r="FC549" s="56"/>
      <c r="FD549" s="54"/>
    </row>
    <row r="550" spans="1:160" ht="16.899999999999999" customHeight="1">
      <c r="A550" s="66"/>
      <c r="B550" s="228"/>
      <c r="C550" s="228"/>
      <c r="D550" s="228"/>
      <c r="F550" s="229"/>
      <c r="G550" s="144"/>
      <c r="H550" s="144"/>
      <c r="I550" s="144"/>
      <c r="J550" s="144"/>
      <c r="K550" s="144"/>
      <c r="L550" s="144"/>
      <c r="M550" s="144"/>
      <c r="N550" s="83"/>
      <c r="O550" s="83"/>
      <c r="P550" s="83"/>
      <c r="Q550" s="230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64"/>
      <c r="AL550" s="45"/>
      <c r="AM550" s="65"/>
      <c r="AN550" s="145"/>
      <c r="AO550" s="149"/>
      <c r="AP550" s="183"/>
      <c r="AQ550" s="149"/>
      <c r="AR550" s="147"/>
      <c r="AS550" s="229"/>
      <c r="AT550" s="229"/>
      <c r="AU550" s="229"/>
      <c r="AV550" s="229"/>
      <c r="AW550" s="229"/>
      <c r="AX550" s="229"/>
      <c r="AY550" s="229"/>
      <c r="AZ550" s="229"/>
      <c r="BA550" s="229"/>
      <c r="BC550" s="229"/>
      <c r="BD550" s="229"/>
      <c r="BE550" s="229"/>
      <c r="BF550" s="57"/>
      <c r="BG550" s="57"/>
      <c r="BH550" s="57"/>
      <c r="BI550" s="57"/>
      <c r="BJ550" s="189"/>
      <c r="BK550" s="173"/>
      <c r="BL550" s="173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104"/>
      <c r="CB550" s="103"/>
      <c r="CC550" s="103"/>
      <c r="CD550" s="103"/>
      <c r="CE550" s="103"/>
      <c r="CF550" s="103"/>
      <c r="CG550" s="103"/>
      <c r="CH550" s="103"/>
      <c r="CI550" s="103"/>
      <c r="CJ550" s="103"/>
      <c r="CK550" s="103"/>
      <c r="CL550" s="103"/>
      <c r="CP550" s="93"/>
      <c r="CQ550" s="93"/>
      <c r="CV550" s="93"/>
      <c r="DA550" s="93"/>
      <c r="DF550" s="131"/>
      <c r="DG550" s="45"/>
      <c r="DH550" s="45"/>
      <c r="DI550" s="45"/>
      <c r="DJ550" s="45"/>
      <c r="DK550" s="121"/>
      <c r="DL550" s="121"/>
      <c r="DM550" s="121"/>
      <c r="DN550" s="121"/>
      <c r="DO550" s="121"/>
      <c r="DP550" s="121"/>
      <c r="DQ550" s="121"/>
      <c r="DR550" s="121"/>
      <c r="DS550" s="121"/>
      <c r="DT550" s="121"/>
      <c r="DU550" s="121"/>
      <c r="DV550" s="122"/>
      <c r="DW550" s="157"/>
      <c r="DX550" s="157"/>
      <c r="DY550" s="157"/>
      <c r="DZ550" s="238"/>
      <c r="EN550" s="50" t="e">
        <f t="shared" si="458"/>
        <v>#DIV/0!</v>
      </c>
      <c r="EO550" s="50" t="e">
        <f t="shared" si="459"/>
        <v>#DIV/0!</v>
      </c>
      <c r="EP550" s="55" t="e">
        <f t="shared" si="460"/>
        <v>#DIV/0!</v>
      </c>
      <c r="EQ550" s="50" t="e">
        <f>4.656*AR550*(((BL550/2.54)^2)+((BM550/2.54)^2)+((BN550/2.54)^2)+((BO550)/2.54^2)+((BP550/2.54)^2)+((BQ550/2.54)^2)+((BR550/2.54)^2)+((BS550/2.54)^2)+((BT550/2.54)^2)+((BU550/2.54)^2)+((BV550/2.54)^2)+((BW550/2.54)^2)+((BX550/2.54)^2)+((BY550/2.54)^2)+((BZ550/2.54)^2))/(BI550*3.28)</f>
        <v>#DIV/0!</v>
      </c>
      <c r="ER550" s="50" t="e">
        <f>3.492*AR550*((CA550/2.54)^2 + (CB550/2.54)^2 + (CC550/2.54)^2 + (CD550/2.54)^2 + (CE550/2.54)^2 + (CF550/2.54)^2 + (CG550/2.54)^2 +(CH550/2.54)^2 +(CI550/2.54)^2 + (CJ550/2.54)^2 +(CK550/2.54)^2 + (CL550/2.54)^2 +(CM550/2.54)^2 + (CN550/2.54)^2 + (CO550/2.54)^2)/(BI550*3.28)</f>
        <v>#DIV/0!</v>
      </c>
      <c r="ES550" s="50" t="e">
        <f t="shared" si="466"/>
        <v>#DIV/0!</v>
      </c>
      <c r="ET550" s="50" t="e">
        <f t="shared" si="467"/>
        <v>#DIV/0!</v>
      </c>
      <c r="EU550" s="50" t="e">
        <f t="shared" si="468"/>
        <v>#DIV/0!</v>
      </c>
      <c r="EV550" s="56" t="e">
        <f t="shared" si="461"/>
        <v>#DIV/0!</v>
      </c>
      <c r="EW550" s="56" t="e">
        <f t="shared" si="462"/>
        <v>#DIV/0!</v>
      </c>
      <c r="EX550" s="56">
        <f t="shared" si="464"/>
        <v>0</v>
      </c>
      <c r="EY550" s="56">
        <f t="shared" si="465"/>
        <v>0</v>
      </c>
      <c r="EZ550" s="56" t="e">
        <f t="shared" si="463"/>
        <v>#DIV/0!</v>
      </c>
      <c r="FA550" s="56"/>
      <c r="FB550" s="56"/>
      <c r="FC550" s="56"/>
      <c r="FD550" s="54"/>
    </row>
    <row r="551" spans="1:160" ht="16.899999999999999" customHeight="1">
      <c r="A551" s="66"/>
      <c r="B551" s="228"/>
      <c r="C551" s="228"/>
      <c r="D551" s="228"/>
      <c r="F551" s="229"/>
      <c r="G551" s="144"/>
      <c r="H551" s="144"/>
      <c r="I551" s="144"/>
      <c r="J551" s="144"/>
      <c r="K551" s="144"/>
      <c r="L551" s="144"/>
      <c r="M551" s="144"/>
      <c r="N551" s="83"/>
      <c r="O551" s="83"/>
      <c r="P551" s="83"/>
      <c r="Q551" s="230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64"/>
      <c r="AL551" s="45"/>
      <c r="AM551" s="65"/>
      <c r="AN551" s="145"/>
      <c r="AO551" s="149"/>
      <c r="AP551" s="183"/>
      <c r="AQ551" s="149"/>
      <c r="AR551" s="147"/>
      <c r="AS551" s="229"/>
      <c r="AT551" s="229"/>
      <c r="AU551" s="229"/>
      <c r="AV551" s="229"/>
      <c r="AW551" s="229"/>
      <c r="AX551" s="229"/>
      <c r="AY551" s="229"/>
      <c r="AZ551" s="229"/>
      <c r="BA551" s="229"/>
      <c r="BC551" s="229"/>
      <c r="BD551" s="229"/>
      <c r="BE551" s="229"/>
      <c r="BF551" s="57"/>
      <c r="BG551" s="57"/>
      <c r="BH551" s="57"/>
      <c r="BI551" s="57"/>
      <c r="BJ551" s="189"/>
      <c r="BK551" s="173"/>
      <c r="BL551" s="173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104"/>
      <c r="CB551" s="103"/>
      <c r="CC551" s="103"/>
      <c r="CD551" s="103"/>
      <c r="CE551" s="103"/>
      <c r="CF551" s="103"/>
      <c r="CG551" s="103"/>
      <c r="CH551" s="103"/>
      <c r="CI551" s="103"/>
      <c r="CJ551" s="103"/>
      <c r="CK551" s="103"/>
      <c r="CL551" s="103"/>
      <c r="CP551" s="93"/>
      <c r="CQ551" s="93"/>
      <c r="CV551" s="93"/>
      <c r="DA551" s="93"/>
      <c r="DF551" s="131"/>
      <c r="DG551" s="45"/>
      <c r="DH551" s="45"/>
      <c r="DI551" s="45"/>
      <c r="DJ551" s="45"/>
      <c r="DK551" s="121"/>
      <c r="DL551" s="121"/>
      <c r="DM551" s="121"/>
      <c r="DN551" s="121"/>
      <c r="DO551" s="121"/>
      <c r="DP551" s="121"/>
      <c r="DQ551" s="121"/>
      <c r="DR551" s="121"/>
      <c r="DS551" s="121"/>
      <c r="DT551" s="121"/>
      <c r="DU551" s="121"/>
      <c r="DV551" s="122"/>
      <c r="DW551" s="157"/>
      <c r="DX551" s="157"/>
      <c r="DY551" s="157"/>
      <c r="DZ551" s="238"/>
      <c r="EN551" s="50" t="e">
        <f t="shared" si="458"/>
        <v>#DIV/0!</v>
      </c>
      <c r="EO551" s="50" t="e">
        <f t="shared" si="459"/>
        <v>#DIV/0!</v>
      </c>
      <c r="EP551" s="55" t="e">
        <f t="shared" si="460"/>
        <v>#DIV/0!</v>
      </c>
      <c r="EQ551" s="50" t="e">
        <f>4.656*AR551*(((BL551/2.54)^2)+((BM551/2.54)^2)+((BN551/2.54)^2)+((BO551)/2.54^2)+((BP551/2.54)^2)+((BQ551/2.54)^2)+((BR551/2.54)^2)+((BS551/2.54)^2)+((BT551/2.54)^2)+((BU551/2.54)^2)+((BV551/2.54)^2)+((BW551/2.54)^2)+((BX551/2.54)^2)+((BY551/2.54)^2)+((BZ551/2.54)^2))/(BI551*3.28)</f>
        <v>#DIV/0!</v>
      </c>
      <c r="ER551" s="50" t="e">
        <f>3.492*AR551*((CA551/2.54)^2 + (CB551/2.54)^2 + (CC551/2.54)^2 + (CD551/2.54)^2 + (CE551/2.54)^2 + (CF551/2.54)^2 + (CG551/2.54)^2 +(CH551/2.54)^2 +(CI551/2.54)^2 + (CJ551/2.54)^2 +(CK551/2.54)^2 + (CL551/2.54)^2 +(CM551/2.54)^2 + (CN551/2.54)^2 + (CO551/2.54)^2)/(BI551*3.28)</f>
        <v>#DIV/0!</v>
      </c>
      <c r="ES551" s="50" t="e">
        <f t="shared" si="466"/>
        <v>#DIV/0!</v>
      </c>
      <c r="ET551" s="50" t="e">
        <f t="shared" si="467"/>
        <v>#DIV/0!</v>
      </c>
      <c r="EU551" s="50" t="e">
        <f t="shared" si="468"/>
        <v>#DIV/0!</v>
      </c>
      <c r="EV551" s="56" t="e">
        <f t="shared" si="461"/>
        <v>#DIV/0!</v>
      </c>
      <c r="EW551" s="56" t="e">
        <f t="shared" si="462"/>
        <v>#DIV/0!</v>
      </c>
      <c r="EX551" s="56">
        <f t="shared" si="464"/>
        <v>0</v>
      </c>
      <c r="EY551" s="56">
        <f t="shared" si="465"/>
        <v>0</v>
      </c>
      <c r="EZ551" s="56" t="e">
        <f t="shared" si="463"/>
        <v>#DIV/0!</v>
      </c>
      <c r="FA551" s="56"/>
      <c r="FB551" s="56"/>
      <c r="FC551" s="56"/>
      <c r="FD551" s="54"/>
    </row>
    <row r="552" spans="1:160" ht="16.899999999999999" customHeight="1">
      <c r="A552" s="66"/>
      <c r="B552" s="228"/>
      <c r="C552" s="228"/>
      <c r="D552" s="228"/>
      <c r="F552" s="229"/>
      <c r="G552" s="144"/>
      <c r="H552" s="144"/>
      <c r="I552" s="144"/>
      <c r="J552" s="144"/>
      <c r="K552" s="144"/>
      <c r="L552" s="144"/>
      <c r="M552" s="144"/>
      <c r="N552" s="83"/>
      <c r="O552" s="83"/>
      <c r="P552" s="83"/>
      <c r="Q552" s="230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64"/>
      <c r="AL552" s="45"/>
      <c r="AM552" s="65"/>
      <c r="AN552" s="145"/>
      <c r="AO552" s="149"/>
      <c r="AP552" s="183"/>
      <c r="AQ552" s="149"/>
      <c r="AR552" s="147"/>
      <c r="AS552" s="229"/>
      <c r="AT552" s="229"/>
      <c r="AU552" s="229"/>
      <c r="AV552" s="229"/>
      <c r="AW552" s="229"/>
      <c r="AX552" s="229"/>
      <c r="AY552" s="229"/>
      <c r="AZ552" s="229"/>
      <c r="BA552" s="229"/>
      <c r="BC552" s="229"/>
      <c r="BD552" s="229"/>
      <c r="BE552" s="229"/>
      <c r="BF552" s="57"/>
      <c r="BG552" s="57"/>
      <c r="BH552" s="57"/>
      <c r="BI552" s="57"/>
      <c r="BJ552" s="189"/>
      <c r="BK552" s="173"/>
      <c r="BL552" s="173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104"/>
      <c r="CB552" s="103"/>
      <c r="CC552" s="103"/>
      <c r="CD552" s="103"/>
      <c r="CE552" s="103"/>
      <c r="CF552" s="103"/>
      <c r="CG552" s="103"/>
      <c r="CH552" s="103"/>
      <c r="CI552" s="103"/>
      <c r="CJ552" s="103"/>
      <c r="CK552" s="103"/>
      <c r="CL552" s="103"/>
      <c r="CP552" s="93"/>
      <c r="CQ552" s="93"/>
      <c r="CV552" s="93"/>
      <c r="DA552" s="93"/>
      <c r="DF552" s="131"/>
      <c r="DG552" s="45"/>
      <c r="DH552" s="45"/>
      <c r="DI552" s="45"/>
      <c r="DJ552" s="45"/>
      <c r="DK552" s="121"/>
      <c r="DL552" s="121"/>
      <c r="DM552" s="121"/>
      <c r="DN552" s="121"/>
      <c r="DO552" s="121"/>
      <c r="DP552" s="121"/>
      <c r="DQ552" s="121"/>
      <c r="DR552" s="121"/>
      <c r="DS552" s="121"/>
      <c r="DT552" s="121"/>
      <c r="DU552" s="121"/>
      <c r="DV552" s="122"/>
      <c r="DW552" s="157"/>
      <c r="DX552" s="157"/>
      <c r="DY552" s="157"/>
      <c r="DZ552" s="238"/>
      <c r="EN552" s="50"/>
      <c r="EO552" s="50"/>
      <c r="EP552" s="55"/>
      <c r="EQ552" s="50"/>
      <c r="ER552" s="50"/>
      <c r="ES552" s="50" t="e">
        <f t="shared" si="466"/>
        <v>#DIV/0!</v>
      </c>
      <c r="ET552" s="50" t="e">
        <f t="shared" si="467"/>
        <v>#DIV/0!</v>
      </c>
      <c r="EU552" s="50" t="e">
        <f t="shared" si="468"/>
        <v>#DIV/0!</v>
      </c>
      <c r="EV552" s="56"/>
      <c r="EW552" s="56"/>
      <c r="EX552" s="56">
        <f t="shared" si="464"/>
        <v>0</v>
      </c>
      <c r="EY552" s="56">
        <f t="shared" si="465"/>
        <v>0</v>
      </c>
      <c r="EZ552" s="56"/>
      <c r="FA552" s="56"/>
      <c r="FB552" s="56"/>
      <c r="FC552" s="56"/>
      <c r="FD552" s="54"/>
    </row>
    <row r="553" spans="1:160" ht="16.899999999999999" customHeight="1">
      <c r="A553" s="66"/>
      <c r="B553" s="228"/>
      <c r="C553" s="228"/>
      <c r="D553" s="228"/>
      <c r="F553" s="229"/>
      <c r="G553" s="144"/>
      <c r="H553" s="144"/>
      <c r="I553" s="144"/>
      <c r="J553" s="144"/>
      <c r="K553" s="144"/>
      <c r="L553" s="144"/>
      <c r="M553" s="144"/>
      <c r="N553" s="83"/>
      <c r="O553" s="83"/>
      <c r="P553" s="83"/>
      <c r="Q553" s="230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64"/>
      <c r="AL553" s="45"/>
      <c r="AM553" s="65"/>
      <c r="AN553" s="145"/>
      <c r="AO553" s="149"/>
      <c r="AP553" s="183"/>
      <c r="AQ553" s="149"/>
      <c r="AR553" s="147"/>
      <c r="AS553" s="229"/>
      <c r="AT553" s="229"/>
      <c r="AU553" s="229"/>
      <c r="AV553" s="229"/>
      <c r="AW553" s="229"/>
      <c r="AX553" s="229"/>
      <c r="AY553" s="229"/>
      <c r="AZ553" s="229"/>
      <c r="BA553" s="229"/>
      <c r="BC553" s="229"/>
      <c r="BD553" s="229"/>
      <c r="BE553" s="229"/>
      <c r="BF553" s="57"/>
      <c r="BG553" s="57"/>
      <c r="BH553" s="57"/>
      <c r="BI553" s="57"/>
      <c r="BJ553" s="189"/>
      <c r="BK553" s="173"/>
      <c r="BL553" s="173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104"/>
      <c r="CB553" s="103"/>
      <c r="CC553" s="103"/>
      <c r="CD553" s="103"/>
      <c r="CE553" s="103"/>
      <c r="CF553" s="103"/>
      <c r="CG553" s="103"/>
      <c r="CH553" s="103"/>
      <c r="CI553" s="103"/>
      <c r="CJ553" s="103"/>
      <c r="CK553" s="103"/>
      <c r="CL553" s="103"/>
      <c r="CP553" s="93"/>
      <c r="CQ553" s="93"/>
      <c r="CV553" s="93"/>
      <c r="DA553" s="93"/>
      <c r="DF553" s="131"/>
      <c r="DG553" s="45"/>
      <c r="DH553" s="45"/>
      <c r="DI553" s="45"/>
      <c r="DJ553" s="45"/>
      <c r="DK553" s="121"/>
      <c r="DL553" s="121"/>
      <c r="DM553" s="121"/>
      <c r="DN553" s="121"/>
      <c r="DO553" s="121"/>
      <c r="DP553" s="121"/>
      <c r="DQ553" s="121"/>
      <c r="DR553" s="121"/>
      <c r="DS553" s="121"/>
      <c r="DT553" s="121"/>
      <c r="DU553" s="121"/>
      <c r="DV553" s="122"/>
      <c r="DW553" s="157"/>
      <c r="DX553" s="157"/>
      <c r="DY553" s="157"/>
      <c r="DZ553" s="238"/>
      <c r="EN553" s="50" t="e">
        <f t="shared" si="458"/>
        <v>#DIV/0!</v>
      </c>
      <c r="EO553" s="50" t="e">
        <f t="shared" si="459"/>
        <v>#DIV/0!</v>
      </c>
      <c r="EP553" s="55" t="e">
        <f t="shared" si="460"/>
        <v>#DIV/0!</v>
      </c>
      <c r="EQ553" s="50" t="e">
        <f>4.656*AR553*(((BL553/2.54)^2)+((BM553/2.54)^2)+((BN553/2.54)^2)+((BO553)/2.54^2)+((BP553/2.54)^2)+((BQ553/2.54)^2)+((BR553/2.54)^2)+((BS553/2.54)^2)+((BT553/2.54)^2)+((BU553/2.54)^2)+((BV553/2.54)^2)+((BW553/2.54)^2)+((BX553/2.54)^2)+((BY553/2.54)^2)+((BZ553/2.54)^2))/(BI553*3.28)</f>
        <v>#DIV/0!</v>
      </c>
      <c r="ER553" s="50" t="e">
        <f>3.492*AR553*((CA553/2.54)^2 + (CB553/2.54)^2 + (CC553/2.54)^2 + (CD553/2.54)^2 + (CE553/2.54)^2 + (CF553/2.54)^2 + (CG553/2.54)^2 +(CH553/2.54)^2 +(CI553/2.54)^2 + (CJ553/2.54)^2 +(CK553/2.54)^2 + (CL553/2.54)^2 +(CM553/2.54)^2 + (CN553/2.54)^2 + (CO553/2.54)^2)/(BI553*3.28)</f>
        <v>#DIV/0!</v>
      </c>
      <c r="ES553" s="50" t="e">
        <f t="shared" si="466"/>
        <v>#DIV/0!</v>
      </c>
      <c r="ET553" s="50" t="e">
        <f t="shared" si="467"/>
        <v>#DIV/0!</v>
      </c>
      <c r="EU553" s="50" t="e">
        <f t="shared" si="468"/>
        <v>#DIV/0!</v>
      </c>
      <c r="EV553" s="56" t="e">
        <f t="shared" si="461"/>
        <v>#DIV/0!</v>
      </c>
      <c r="EW553" s="56" t="e">
        <f t="shared" si="462"/>
        <v>#DIV/0!</v>
      </c>
      <c r="EX553" s="56">
        <f t="shared" si="464"/>
        <v>0</v>
      </c>
      <c r="EY553" s="56">
        <f t="shared" si="465"/>
        <v>0</v>
      </c>
      <c r="EZ553" s="56" t="e">
        <f t="shared" si="463"/>
        <v>#DIV/0!</v>
      </c>
      <c r="FA553" s="56"/>
      <c r="FB553" s="56"/>
      <c r="FC553" s="56"/>
      <c r="FD553" s="54"/>
    </row>
    <row r="554" spans="1:160" ht="16.899999999999999" customHeight="1">
      <c r="A554" s="66"/>
      <c r="B554" s="228"/>
      <c r="C554" s="228"/>
      <c r="D554" s="228"/>
      <c r="F554" s="229"/>
      <c r="G554" s="144"/>
      <c r="H554" s="144"/>
      <c r="I554" s="144"/>
      <c r="J554" s="144"/>
      <c r="K554" s="144"/>
      <c r="L554" s="144"/>
      <c r="M554" s="144"/>
      <c r="N554" s="83"/>
      <c r="O554" s="83"/>
      <c r="P554" s="83"/>
      <c r="Q554" s="230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64"/>
      <c r="AL554" s="45"/>
      <c r="AM554" s="65"/>
      <c r="AN554" s="145"/>
      <c r="AO554" s="149"/>
      <c r="AP554" s="183"/>
      <c r="AQ554" s="149"/>
      <c r="AR554" s="147"/>
      <c r="AS554" s="229"/>
      <c r="AT554" s="229"/>
      <c r="AU554" s="229"/>
      <c r="AV554" s="229"/>
      <c r="AW554" s="229"/>
      <c r="AX554" s="229"/>
      <c r="AY554" s="229"/>
      <c r="AZ554" s="229"/>
      <c r="BA554" s="229"/>
      <c r="BC554" s="229"/>
      <c r="BD554" s="229"/>
      <c r="BE554" s="229"/>
      <c r="BF554" s="57"/>
      <c r="BG554" s="57"/>
      <c r="BH554" s="57"/>
      <c r="BI554" s="57"/>
      <c r="BJ554" s="189"/>
      <c r="BK554" s="173"/>
      <c r="BL554" s="173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104"/>
      <c r="CB554" s="103"/>
      <c r="CC554" s="103"/>
      <c r="CD554" s="103"/>
      <c r="CE554" s="103"/>
      <c r="CF554" s="103"/>
      <c r="CG554" s="103"/>
      <c r="CH554" s="103"/>
      <c r="CI554" s="103"/>
      <c r="CJ554" s="103"/>
      <c r="CK554" s="103"/>
      <c r="CL554" s="103"/>
      <c r="CP554" s="93"/>
      <c r="CQ554" s="93"/>
      <c r="CV554" s="93"/>
      <c r="DA554" s="93"/>
      <c r="DF554" s="131"/>
      <c r="DG554" s="45"/>
      <c r="DH554" s="45"/>
      <c r="DI554" s="45"/>
      <c r="DJ554" s="45"/>
      <c r="DK554" s="121"/>
      <c r="DL554" s="121"/>
      <c r="DM554" s="121"/>
      <c r="DN554" s="121"/>
      <c r="DO554" s="121"/>
      <c r="DP554" s="121"/>
      <c r="DQ554" s="121"/>
      <c r="DR554" s="121"/>
      <c r="DS554" s="121"/>
      <c r="DT554" s="121"/>
      <c r="DU554" s="121"/>
      <c r="DV554" s="122"/>
      <c r="DW554" s="157"/>
      <c r="DX554" s="157"/>
      <c r="DY554" s="157"/>
      <c r="DZ554" s="238"/>
      <c r="EN554" s="50" t="e">
        <f t="shared" si="458"/>
        <v>#DIV/0!</v>
      </c>
      <c r="EO554" s="50" t="e">
        <f t="shared" si="459"/>
        <v>#DIV/0!</v>
      </c>
      <c r="EP554" s="55" t="e">
        <f t="shared" si="460"/>
        <v>#DIV/0!</v>
      </c>
      <c r="EQ554" s="50" t="e">
        <f>4.656*AR554*(((BL554/2.54)^2)+((BM554/2.54)^2)+((BN554/2.54)^2)+((BO554)/2.54^2)+((BP554/2.54)^2)+((BQ554/2.54)^2)+((BR554/2.54)^2)+((BS554/2.54)^2)+((BT554/2.54)^2)+((BU554/2.54)^2)+((BV554/2.54)^2)+((BW554/2.54)^2)+((BX554/2.54)^2)+((BY554/2.54)^2)+((BZ554/2.54)^2))/(BI554*3.28)</f>
        <v>#DIV/0!</v>
      </c>
      <c r="ER554" s="50" t="e">
        <f>3.492*AR554*((CA554/2.54)^2 + (CB554/2.54)^2 + (CC554/2.54)^2 + (CD554/2.54)^2 + (CE554/2.54)^2 + (CF554/2.54)^2 + (CG554/2.54)^2 +(CH554/2.54)^2 +(CI554/2.54)^2 + (CJ554/2.54)^2 +(CK554/2.54)^2 + (CL554/2.54)^2 +(CM554/2.54)^2 + (CN554/2.54)^2 + (CO554/2.54)^2)/(BI554*3.28)</f>
        <v>#DIV/0!</v>
      </c>
      <c r="ES554" s="50" t="e">
        <f t="shared" si="466"/>
        <v>#DIV/0!</v>
      </c>
      <c r="ET554" s="50" t="e">
        <f t="shared" si="467"/>
        <v>#DIV/0!</v>
      </c>
      <c r="EU554" s="50" t="e">
        <f t="shared" si="468"/>
        <v>#DIV/0!</v>
      </c>
      <c r="EV554" s="56" t="e">
        <f t="shared" si="461"/>
        <v>#DIV/0!</v>
      </c>
      <c r="EW554" s="56" t="e">
        <f t="shared" si="462"/>
        <v>#DIV/0!</v>
      </c>
      <c r="EX554" s="56">
        <f t="shared" si="464"/>
        <v>0</v>
      </c>
      <c r="EY554" s="56">
        <f t="shared" si="465"/>
        <v>0</v>
      </c>
      <c r="EZ554" s="56" t="e">
        <f t="shared" si="463"/>
        <v>#DIV/0!</v>
      </c>
      <c r="FA554" s="56"/>
      <c r="FB554" s="56"/>
      <c r="FC554" s="56"/>
      <c r="FD554" s="54"/>
    </row>
    <row r="555" spans="1:160" ht="16.899999999999999" customHeight="1">
      <c r="A555" s="66"/>
      <c r="B555" s="228"/>
      <c r="C555" s="228"/>
      <c r="D555" s="228"/>
      <c r="F555" s="229"/>
      <c r="G555" s="144"/>
      <c r="H555" s="144"/>
      <c r="I555" s="144"/>
      <c r="J555" s="144"/>
      <c r="K555" s="144"/>
      <c r="L555" s="144"/>
      <c r="M555" s="144"/>
      <c r="N555" s="83"/>
      <c r="O555" s="83"/>
      <c r="P555" s="83"/>
      <c r="Q555" s="230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64"/>
      <c r="AL555" s="45"/>
      <c r="AM555" s="65"/>
      <c r="AN555" s="145"/>
      <c r="AO555" s="149"/>
      <c r="AP555" s="183"/>
      <c r="AQ555" s="149"/>
      <c r="AR555" s="147"/>
      <c r="AS555" s="229"/>
      <c r="AT555" s="229"/>
      <c r="AU555" s="229"/>
      <c r="AV555" s="229"/>
      <c r="AW555" s="229"/>
      <c r="AX555" s="229"/>
      <c r="AY555" s="229"/>
      <c r="AZ555" s="229"/>
      <c r="BA555" s="229"/>
      <c r="BC555" s="229"/>
      <c r="BD555" s="229"/>
      <c r="BE555" s="229"/>
      <c r="BF555" s="57"/>
      <c r="BG555" s="57"/>
      <c r="BH555" s="57"/>
      <c r="BI555" s="57"/>
      <c r="BJ555" s="189"/>
      <c r="BK555" s="173"/>
      <c r="BL555" s="173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104"/>
      <c r="CB555" s="103"/>
      <c r="CC555" s="103"/>
      <c r="CD555" s="103"/>
      <c r="CE555" s="103"/>
      <c r="CF555" s="103"/>
      <c r="CG555" s="103"/>
      <c r="CH555" s="103"/>
      <c r="CI555" s="103"/>
      <c r="CJ555" s="103"/>
      <c r="CK555" s="103"/>
      <c r="CL555" s="103"/>
      <c r="CP555" s="93"/>
      <c r="CQ555" s="93"/>
      <c r="CV555" s="93"/>
      <c r="DA555" s="93"/>
      <c r="DF555" s="131"/>
      <c r="DG555" s="45"/>
      <c r="DH555" s="45"/>
      <c r="DI555" s="45"/>
      <c r="DJ555" s="45"/>
      <c r="DK555" s="121"/>
      <c r="DL555" s="121"/>
      <c r="DM555" s="121"/>
      <c r="DN555" s="121"/>
      <c r="DO555" s="121"/>
      <c r="DP555" s="121"/>
      <c r="DQ555" s="121"/>
      <c r="DR555" s="121"/>
      <c r="DS555" s="121"/>
      <c r="DT555" s="121"/>
      <c r="DU555" s="121"/>
      <c r="DV555" s="122"/>
      <c r="DW555" s="157"/>
      <c r="DX555" s="157"/>
      <c r="DY555" s="157"/>
      <c r="DZ555" s="238"/>
      <c r="EN555" s="50" t="e">
        <f t="shared" si="458"/>
        <v>#DIV/0!</v>
      </c>
      <c r="EO555" s="50" t="e">
        <f t="shared" si="459"/>
        <v>#DIV/0!</v>
      </c>
      <c r="EP555" s="55" t="e">
        <f t="shared" si="460"/>
        <v>#DIV/0!</v>
      </c>
      <c r="EQ555" s="50" t="e">
        <f>4.656*AR555*(((BL555/2.54)^2)+((BM555/2.54)^2)+((BN555/2.54)^2)+((BO555)/2.54^2)+((BP555/2.54)^2)+((BQ555/2.54)^2)+((BR555/2.54)^2)+((BS555/2.54)^2)+((BT555/2.54)^2)+((BU555/2.54)^2)+((BV555/2.54)^2)+((BW555/2.54)^2)+((BX555/2.54)^2)+((BY555/2.54)^2)+((BZ555/2.54)^2))/(BI555*3.28)</f>
        <v>#DIV/0!</v>
      </c>
      <c r="ER555" s="50" t="e">
        <f>3.492*AR555*((CA555/2.54)^2 + (CB555/2.54)^2 + (CC555/2.54)^2 + (CD555/2.54)^2 + (CE555/2.54)^2 + (CF555/2.54)^2 + (CG555/2.54)^2 +(CH555/2.54)^2 +(CI555/2.54)^2 + (CJ555/2.54)^2 +(CK555/2.54)^2 + (CL555/2.54)^2 +(CM555/2.54)^2 + (CN555/2.54)^2 + (CO555/2.54)^2)/(BI555*3.28)</f>
        <v>#DIV/0!</v>
      </c>
      <c r="ES555" s="50" t="e">
        <f t="shared" si="466"/>
        <v>#DIV/0!</v>
      </c>
      <c r="ET555" s="50" t="e">
        <f t="shared" si="467"/>
        <v>#DIV/0!</v>
      </c>
      <c r="EU555" s="50" t="e">
        <f t="shared" si="468"/>
        <v>#DIV/0!</v>
      </c>
      <c r="EV555" s="56" t="e">
        <f t="shared" si="461"/>
        <v>#DIV/0!</v>
      </c>
      <c r="EW555" s="56" t="e">
        <f t="shared" si="462"/>
        <v>#DIV/0!</v>
      </c>
      <c r="EX555" s="56">
        <f t="shared" si="464"/>
        <v>0</v>
      </c>
      <c r="EY555" s="56">
        <f t="shared" si="465"/>
        <v>0</v>
      </c>
      <c r="EZ555" s="56" t="e">
        <f t="shared" si="463"/>
        <v>#DIV/0!</v>
      </c>
      <c r="FA555" s="56"/>
      <c r="FB555" s="56"/>
      <c r="FC555" s="56"/>
      <c r="FD555" s="54"/>
    </row>
    <row r="556" spans="1:160" ht="16.899999999999999" customHeight="1">
      <c r="A556" s="66"/>
      <c r="B556" s="228"/>
      <c r="C556" s="228"/>
      <c r="D556" s="228"/>
      <c r="F556" s="229"/>
      <c r="G556" s="144"/>
      <c r="H556" s="144"/>
      <c r="I556" s="144"/>
      <c r="J556" s="144"/>
      <c r="K556" s="144"/>
      <c r="L556" s="144"/>
      <c r="M556" s="144"/>
      <c r="N556" s="83"/>
      <c r="O556" s="83"/>
      <c r="P556" s="83"/>
      <c r="Q556" s="230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64"/>
      <c r="AL556" s="45"/>
      <c r="AM556" s="65"/>
      <c r="AN556" s="145"/>
      <c r="AO556" s="149"/>
      <c r="AP556" s="183"/>
      <c r="AQ556" s="149"/>
      <c r="AR556" s="147"/>
      <c r="AS556" s="229"/>
      <c r="AT556" s="229"/>
      <c r="AU556" s="229"/>
      <c r="AV556" s="229"/>
      <c r="AW556" s="229"/>
      <c r="AX556" s="229"/>
      <c r="AY556" s="229"/>
      <c r="AZ556" s="229"/>
      <c r="BA556" s="229"/>
      <c r="BC556" s="229"/>
      <c r="BD556" s="229"/>
      <c r="BE556" s="229"/>
      <c r="BF556" s="57"/>
      <c r="BG556" s="57"/>
      <c r="BH556" s="57"/>
      <c r="BI556" s="57"/>
      <c r="BJ556" s="189"/>
      <c r="BK556" s="173"/>
      <c r="BL556" s="173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104"/>
      <c r="CB556" s="103"/>
      <c r="CC556" s="103"/>
      <c r="CD556" s="103"/>
      <c r="CE556" s="103"/>
      <c r="CF556" s="103"/>
      <c r="CG556" s="103"/>
      <c r="CH556" s="103"/>
      <c r="CI556" s="103"/>
      <c r="CJ556" s="103"/>
      <c r="CK556" s="103"/>
      <c r="CL556" s="103"/>
      <c r="CP556" s="93"/>
      <c r="CQ556" s="93"/>
      <c r="CV556" s="93"/>
      <c r="DA556" s="93"/>
      <c r="DF556" s="131"/>
      <c r="DG556" s="45"/>
      <c r="DH556" s="45"/>
      <c r="DI556" s="45"/>
      <c r="DJ556" s="45"/>
      <c r="DK556" s="121"/>
      <c r="DL556" s="121"/>
      <c r="DM556" s="121"/>
      <c r="DN556" s="121"/>
      <c r="DO556" s="121"/>
      <c r="DP556" s="121"/>
      <c r="DQ556" s="121"/>
      <c r="DR556" s="121"/>
      <c r="DS556" s="121"/>
      <c r="DT556" s="121"/>
      <c r="DU556" s="121"/>
      <c r="DV556" s="122"/>
      <c r="DW556" s="157"/>
      <c r="DX556" s="157"/>
      <c r="DY556" s="157"/>
      <c r="DZ556" s="238"/>
      <c r="EN556" s="50"/>
      <c r="EO556" s="50"/>
      <c r="EP556" s="55"/>
      <c r="EQ556" s="50"/>
      <c r="ER556" s="50"/>
      <c r="ES556" s="50" t="e">
        <f t="shared" si="466"/>
        <v>#DIV/0!</v>
      </c>
      <c r="ET556" s="50" t="e">
        <f t="shared" si="467"/>
        <v>#DIV/0!</v>
      </c>
      <c r="EU556" s="50" t="e">
        <f t="shared" si="468"/>
        <v>#DIV/0!</v>
      </c>
      <c r="EV556" s="56"/>
      <c r="EW556" s="56"/>
      <c r="EX556" s="56">
        <f t="shared" si="464"/>
        <v>0</v>
      </c>
      <c r="EY556" s="56">
        <f t="shared" si="465"/>
        <v>0</v>
      </c>
      <c r="EZ556" s="56"/>
      <c r="FA556" s="56"/>
      <c r="FB556" s="56"/>
      <c r="FC556" s="56"/>
      <c r="FD556" s="54"/>
    </row>
    <row r="557" spans="1:160" ht="16.899999999999999" customHeight="1">
      <c r="A557" s="66"/>
      <c r="B557" s="228"/>
      <c r="C557" s="228"/>
      <c r="D557" s="228"/>
      <c r="F557" s="229"/>
      <c r="G557" s="144"/>
      <c r="H557" s="144"/>
      <c r="I557" s="144"/>
      <c r="J557" s="144"/>
      <c r="K557" s="144"/>
      <c r="L557" s="144"/>
      <c r="M557" s="144"/>
      <c r="N557" s="83"/>
      <c r="O557" s="83"/>
      <c r="P557" s="83"/>
      <c r="Q557" s="230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64"/>
      <c r="AL557" s="45"/>
      <c r="AM557" s="65"/>
      <c r="AN557" s="145"/>
      <c r="AO557" s="149"/>
      <c r="AP557" s="183"/>
      <c r="AQ557" s="149"/>
      <c r="AR557" s="147"/>
      <c r="AS557" s="229"/>
      <c r="AT557" s="229"/>
      <c r="AU557" s="229"/>
      <c r="AV557" s="229"/>
      <c r="AW557" s="229"/>
      <c r="AX557" s="229"/>
      <c r="AY557" s="229"/>
      <c r="AZ557" s="229"/>
      <c r="BA557" s="229"/>
      <c r="BC557" s="229"/>
      <c r="BD557" s="229"/>
      <c r="BE557" s="229"/>
      <c r="BF557" s="57"/>
      <c r="BG557" s="57"/>
      <c r="BH557" s="57"/>
      <c r="BI557" s="57"/>
      <c r="BJ557" s="189"/>
      <c r="BK557" s="173"/>
      <c r="BL557" s="173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104"/>
      <c r="CB557" s="103"/>
      <c r="CC557" s="103"/>
      <c r="CD557" s="103"/>
      <c r="CE557" s="103"/>
      <c r="CF557" s="103"/>
      <c r="CG557" s="103"/>
      <c r="CH557" s="103"/>
      <c r="CI557" s="103"/>
      <c r="CJ557" s="103"/>
      <c r="CK557" s="103"/>
      <c r="CL557" s="103"/>
      <c r="CP557" s="93"/>
      <c r="CQ557" s="93"/>
      <c r="CV557" s="93"/>
      <c r="DA557" s="93"/>
      <c r="DF557" s="131"/>
      <c r="DG557" s="45"/>
      <c r="DH557" s="45"/>
      <c r="DI557" s="45"/>
      <c r="DJ557" s="45"/>
      <c r="DK557" s="121"/>
      <c r="DL557" s="121"/>
      <c r="DM557" s="121"/>
      <c r="DN557" s="121"/>
      <c r="DO557" s="121"/>
      <c r="DP557" s="121"/>
      <c r="DQ557" s="121"/>
      <c r="DR557" s="121"/>
      <c r="DS557" s="121"/>
      <c r="DT557" s="121"/>
      <c r="DU557" s="121"/>
      <c r="DV557" s="122"/>
      <c r="DW557" s="157"/>
      <c r="DX557" s="157"/>
      <c r="DY557" s="157"/>
      <c r="DZ557" s="238"/>
      <c r="EN557" s="50" t="e">
        <f t="shared" si="458"/>
        <v>#DIV/0!</v>
      </c>
      <c r="EO557" s="50" t="e">
        <f t="shared" si="459"/>
        <v>#DIV/0!</v>
      </c>
      <c r="EP557" s="55" t="e">
        <f t="shared" si="460"/>
        <v>#DIV/0!</v>
      </c>
      <c r="EQ557" s="50" t="e">
        <f>4.656*AR557*(((BL557/2.54)^2)+((BM557/2.54)^2)+((BN557/2.54)^2)+((BO557)/2.54^2)+((BP557/2.54)^2)+((BQ557/2.54)^2)+((BR557/2.54)^2)+((BS557/2.54)^2)+((BT557/2.54)^2)+((BU557/2.54)^2)+((BV557/2.54)^2)+((BW557/2.54)^2)+((BX557/2.54)^2)+((BY557/2.54)^2)+((BZ557/2.54)^2))/(BI557*3.28)</f>
        <v>#DIV/0!</v>
      </c>
      <c r="ER557" s="50" t="e">
        <f>3.492*AR557*((CA557/2.54)^2 + (CB557/2.54)^2 + (CC557/2.54)^2 + (CD557/2.54)^2 + (CE557/2.54)^2 + (CF557/2.54)^2 + (CG557/2.54)^2 +(CH557/2.54)^2 +(CI557/2.54)^2 + (CJ557/2.54)^2 +(CK557/2.54)^2 + (CL557/2.54)^2 +(CM557/2.54)^2 + (CN557/2.54)^2 + (CO557/2.54)^2)/(BI557*3.28)</f>
        <v>#DIV/0!</v>
      </c>
      <c r="ES557" s="50" t="e">
        <f t="shared" si="466"/>
        <v>#DIV/0!</v>
      </c>
      <c r="ET557" s="50" t="e">
        <f t="shared" si="467"/>
        <v>#DIV/0!</v>
      </c>
      <c r="EU557" s="50" t="e">
        <f t="shared" si="468"/>
        <v>#DIV/0!</v>
      </c>
      <c r="EV557" s="56" t="e">
        <f t="shared" si="461"/>
        <v>#DIV/0!</v>
      </c>
      <c r="EW557" s="56" t="e">
        <f t="shared" si="462"/>
        <v>#DIV/0!</v>
      </c>
      <c r="EX557" s="56">
        <f t="shared" si="464"/>
        <v>0</v>
      </c>
      <c r="EY557" s="56">
        <f t="shared" si="465"/>
        <v>0</v>
      </c>
      <c r="EZ557" s="56" t="e">
        <f t="shared" si="463"/>
        <v>#DIV/0!</v>
      </c>
      <c r="FA557" s="56"/>
      <c r="FB557" s="56"/>
      <c r="FC557" s="56"/>
      <c r="FD557" s="54"/>
    </row>
    <row r="558" spans="1:160" ht="16.899999999999999" customHeight="1">
      <c r="A558" s="66"/>
      <c r="B558" s="228"/>
      <c r="C558" s="228"/>
      <c r="D558" s="228"/>
      <c r="F558" s="229"/>
      <c r="G558" s="144"/>
      <c r="H558" s="144"/>
      <c r="I558" s="144"/>
      <c r="J558" s="144"/>
      <c r="K558" s="144"/>
      <c r="L558" s="144"/>
      <c r="M558" s="144"/>
      <c r="N558" s="83"/>
      <c r="O558" s="83"/>
      <c r="P558" s="83"/>
      <c r="Q558" s="230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64"/>
      <c r="AL558" s="45"/>
      <c r="AM558" s="65"/>
      <c r="AN558" s="145"/>
      <c r="AO558" s="149"/>
      <c r="AP558" s="183"/>
      <c r="AQ558" s="149"/>
      <c r="AR558" s="147"/>
      <c r="AS558" s="229"/>
      <c r="AT558" s="229"/>
      <c r="AU558" s="229"/>
      <c r="AV558" s="229"/>
      <c r="AW558" s="229"/>
      <c r="AX558" s="229"/>
      <c r="AY558" s="229"/>
      <c r="AZ558" s="229"/>
      <c r="BA558" s="229"/>
      <c r="BC558" s="229"/>
      <c r="BD558" s="229"/>
      <c r="BE558" s="229"/>
      <c r="BF558" s="57"/>
      <c r="BG558" s="57"/>
      <c r="BH558" s="57"/>
      <c r="BI558" s="57"/>
      <c r="BJ558" s="189"/>
      <c r="BK558" s="173"/>
      <c r="BL558" s="173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104"/>
      <c r="CB558" s="103"/>
      <c r="CC558" s="103"/>
      <c r="CD558" s="103"/>
      <c r="CE558" s="103"/>
      <c r="CF558" s="103"/>
      <c r="CG558" s="103"/>
      <c r="CH558" s="103"/>
      <c r="CI558" s="103"/>
      <c r="CJ558" s="103"/>
      <c r="CK558" s="103"/>
      <c r="CL558" s="103"/>
      <c r="CP558" s="93"/>
      <c r="CQ558" s="93"/>
      <c r="CV558" s="93"/>
      <c r="DA558" s="93"/>
      <c r="DF558" s="131"/>
      <c r="DG558" s="45"/>
      <c r="DH558" s="45"/>
      <c r="DI558" s="45"/>
      <c r="DJ558" s="45"/>
      <c r="DK558" s="121"/>
      <c r="DL558" s="121"/>
      <c r="DM558" s="121"/>
      <c r="DN558" s="121"/>
      <c r="DO558" s="121"/>
      <c r="DP558" s="121"/>
      <c r="DQ558" s="121"/>
      <c r="DR558" s="121"/>
      <c r="DS558" s="121"/>
      <c r="DT558" s="121"/>
      <c r="DU558" s="121"/>
      <c r="DV558" s="122"/>
      <c r="DW558" s="157"/>
      <c r="DX558" s="157"/>
      <c r="DY558" s="157"/>
      <c r="DZ558" s="238"/>
      <c r="EN558" s="50" t="e">
        <f t="shared" si="458"/>
        <v>#DIV/0!</v>
      </c>
      <c r="EO558" s="50" t="e">
        <f t="shared" si="459"/>
        <v>#DIV/0!</v>
      </c>
      <c r="EP558" s="55" t="e">
        <f t="shared" si="460"/>
        <v>#DIV/0!</v>
      </c>
      <c r="EQ558" s="50" t="e">
        <f>4.656*AR558*(((BL558/2.54)^2)+((BM558/2.54)^2)+((BN558/2.54)^2)+((BO558)/2.54^2)+((BP558/2.54)^2)+((BQ558/2.54)^2)+((BR558/2.54)^2)+((BS558/2.54)^2)+((BT558/2.54)^2)+((BU558/2.54)^2)+((BV558/2.54)^2)+((BW558/2.54)^2)+((BX558/2.54)^2)+((BY558/2.54)^2)+((BZ558/2.54)^2))/(BI558*3.28)</f>
        <v>#DIV/0!</v>
      </c>
      <c r="ER558" s="50" t="e">
        <f>3.492*AR558*((CA558/2.54)^2 + (CB558/2.54)^2 + (CC558/2.54)^2 + (CD558/2.54)^2 + (CE558/2.54)^2 + (CF558/2.54)^2 + (CG558/2.54)^2 +(CH558/2.54)^2 +(CI558/2.54)^2 + (CJ558/2.54)^2 +(CK558/2.54)^2 + (CL558/2.54)^2 +(CM558/2.54)^2 + (CN558/2.54)^2 + (CO558/2.54)^2)/(BI558*3.28)</f>
        <v>#DIV/0!</v>
      </c>
      <c r="ES558" s="50" t="e">
        <f t="shared" si="466"/>
        <v>#DIV/0!</v>
      </c>
      <c r="ET558" s="50" t="e">
        <f t="shared" si="467"/>
        <v>#DIV/0!</v>
      </c>
      <c r="EU558" s="50" t="e">
        <f t="shared" si="468"/>
        <v>#DIV/0!</v>
      </c>
      <c r="EV558" s="56" t="e">
        <f t="shared" si="461"/>
        <v>#DIV/0!</v>
      </c>
      <c r="EW558" s="56" t="e">
        <f t="shared" si="462"/>
        <v>#DIV/0!</v>
      </c>
      <c r="EX558" s="56">
        <f t="shared" si="464"/>
        <v>0</v>
      </c>
      <c r="EY558" s="56">
        <f t="shared" si="465"/>
        <v>0</v>
      </c>
      <c r="EZ558" s="56" t="e">
        <f t="shared" si="463"/>
        <v>#DIV/0!</v>
      </c>
      <c r="FA558" s="56"/>
      <c r="FB558" s="56"/>
      <c r="FC558" s="56"/>
      <c r="FD558" s="54"/>
    </row>
    <row r="559" spans="1:160" ht="16.899999999999999" customHeight="1">
      <c r="A559" s="66"/>
      <c r="B559" s="228"/>
      <c r="C559" s="228"/>
      <c r="D559" s="228"/>
      <c r="F559" s="229"/>
      <c r="G559" s="144"/>
      <c r="H559" s="144"/>
      <c r="I559" s="144"/>
      <c r="J559" s="144"/>
      <c r="K559" s="144"/>
      <c r="L559" s="144"/>
      <c r="M559" s="144"/>
      <c r="N559" s="83"/>
      <c r="O559" s="83"/>
      <c r="P559" s="83"/>
      <c r="Q559" s="230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64"/>
      <c r="AL559" s="45"/>
      <c r="AM559" s="65"/>
      <c r="AN559" s="145"/>
      <c r="AO559" s="149"/>
      <c r="AP559" s="183"/>
      <c r="AQ559" s="149"/>
      <c r="AR559" s="147"/>
      <c r="AS559" s="229"/>
      <c r="AT559" s="229"/>
      <c r="AU559" s="229"/>
      <c r="AV559" s="229"/>
      <c r="AW559" s="229"/>
      <c r="AX559" s="229"/>
      <c r="AY559" s="229"/>
      <c r="AZ559" s="229"/>
      <c r="BA559" s="229"/>
      <c r="BC559" s="229"/>
      <c r="BD559" s="229"/>
      <c r="BE559" s="229"/>
      <c r="BF559" s="57"/>
      <c r="BG559" s="57"/>
      <c r="BH559" s="57"/>
      <c r="BI559" s="57"/>
      <c r="BJ559" s="189"/>
      <c r="BK559" s="173"/>
      <c r="BL559" s="173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104"/>
      <c r="CB559" s="103"/>
      <c r="CC559" s="103"/>
      <c r="CD559" s="103"/>
      <c r="CE559" s="103"/>
      <c r="CF559" s="103"/>
      <c r="CG559" s="103"/>
      <c r="CH559" s="103"/>
      <c r="CI559" s="103"/>
      <c r="CJ559" s="103"/>
      <c r="CK559" s="103"/>
      <c r="CL559" s="103"/>
      <c r="CP559" s="93"/>
      <c r="CQ559" s="93"/>
      <c r="CV559" s="93"/>
      <c r="DA559" s="93"/>
      <c r="DF559" s="131"/>
      <c r="DG559" s="45"/>
      <c r="DH559" s="45"/>
      <c r="DI559" s="45"/>
      <c r="DJ559" s="45"/>
      <c r="DK559" s="121"/>
      <c r="DL559" s="121"/>
      <c r="DM559" s="121"/>
      <c r="DN559" s="121"/>
      <c r="DO559" s="121"/>
      <c r="DP559" s="121"/>
      <c r="DQ559" s="121"/>
      <c r="DR559" s="121"/>
      <c r="DS559" s="121"/>
      <c r="DT559" s="121"/>
      <c r="DU559" s="121"/>
      <c r="DV559" s="122"/>
      <c r="DW559" s="157"/>
      <c r="DX559" s="157"/>
      <c r="DY559" s="157"/>
      <c r="DZ559" s="238"/>
      <c r="EN559" s="50" t="e">
        <f t="shared" si="458"/>
        <v>#DIV/0!</v>
      </c>
      <c r="EO559" s="50" t="e">
        <f t="shared" si="459"/>
        <v>#DIV/0!</v>
      </c>
      <c r="EP559" s="55" t="e">
        <f t="shared" si="460"/>
        <v>#DIV/0!</v>
      </c>
      <c r="EQ559" s="50" t="e">
        <f>4.656*AR559*(((BL559/2.54)^2)+((BM559/2.54)^2)+((BN559/2.54)^2)+((BO559)/2.54^2)+((BP559/2.54)^2)+((BQ559/2.54)^2)+((BR559/2.54)^2)+((BS559/2.54)^2)+((BT559/2.54)^2)+((BU559/2.54)^2)+((BV559/2.54)^2)+((BW559/2.54)^2)+((BX559/2.54)^2)+((BY559/2.54)^2)+((BZ559/2.54)^2))/(BI559*3.28)</f>
        <v>#DIV/0!</v>
      </c>
      <c r="ER559" s="50" t="e">
        <f>3.492*AR559*((CA559/2.54)^2 + (CB559/2.54)^2 + (CC559/2.54)^2 + (CD559/2.54)^2 + (CE559/2.54)^2 + (CF559/2.54)^2 + (CG559/2.54)^2 +(CH559/2.54)^2 +(CI559/2.54)^2 + (CJ559/2.54)^2 +(CK559/2.54)^2 + (CL559/2.54)^2 +(CM559/2.54)^2 + (CN559/2.54)^2 + (CO559/2.54)^2)/(BI559*3.28)</f>
        <v>#DIV/0!</v>
      </c>
      <c r="ES559" s="50" t="e">
        <f t="shared" si="466"/>
        <v>#DIV/0!</v>
      </c>
      <c r="ET559" s="50" t="e">
        <f t="shared" si="467"/>
        <v>#DIV/0!</v>
      </c>
      <c r="EU559" s="50" t="e">
        <f t="shared" si="468"/>
        <v>#DIV/0!</v>
      </c>
      <c r="EV559" s="56" t="e">
        <f t="shared" si="461"/>
        <v>#DIV/0!</v>
      </c>
      <c r="EW559" s="56" t="e">
        <f t="shared" si="462"/>
        <v>#DIV/0!</v>
      </c>
      <c r="EX559" s="56">
        <f t="shared" si="464"/>
        <v>0</v>
      </c>
      <c r="EY559" s="56">
        <f t="shared" si="465"/>
        <v>0</v>
      </c>
      <c r="EZ559" s="56" t="e">
        <f t="shared" si="463"/>
        <v>#DIV/0!</v>
      </c>
      <c r="FA559" s="56"/>
      <c r="FB559" s="56"/>
      <c r="FC559" s="56"/>
      <c r="FD559" s="54"/>
    </row>
    <row r="560" spans="1:160" ht="16.899999999999999" customHeight="1">
      <c r="A560" s="66"/>
      <c r="B560" s="228"/>
      <c r="C560" s="228"/>
      <c r="D560" s="228"/>
      <c r="F560" s="229"/>
      <c r="G560" s="144"/>
      <c r="H560" s="144"/>
      <c r="I560" s="144"/>
      <c r="J560" s="144"/>
      <c r="K560" s="144"/>
      <c r="L560" s="144"/>
      <c r="M560" s="144"/>
      <c r="N560" s="83"/>
      <c r="O560" s="83"/>
      <c r="P560" s="83"/>
      <c r="Q560" s="230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64"/>
      <c r="AL560" s="45"/>
      <c r="AM560" s="65"/>
      <c r="AN560" s="145"/>
      <c r="AO560" s="149"/>
      <c r="AP560" s="183"/>
      <c r="AQ560" s="149"/>
      <c r="AR560" s="147"/>
      <c r="AS560" s="229"/>
      <c r="AT560" s="229"/>
      <c r="AU560" s="229"/>
      <c r="AV560" s="229"/>
      <c r="AW560" s="229"/>
      <c r="AX560" s="229"/>
      <c r="AY560" s="229"/>
      <c r="AZ560" s="229"/>
      <c r="BA560" s="229"/>
      <c r="BC560" s="229"/>
      <c r="BD560" s="229"/>
      <c r="BE560" s="229"/>
      <c r="BF560" s="57"/>
      <c r="BG560" s="57"/>
      <c r="BH560" s="57"/>
      <c r="BI560" s="57"/>
      <c r="BJ560" s="189"/>
      <c r="BK560" s="173"/>
      <c r="BL560" s="173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104"/>
      <c r="CB560" s="103"/>
      <c r="CC560" s="103"/>
      <c r="CD560" s="103"/>
      <c r="CE560" s="103"/>
      <c r="CF560" s="103"/>
      <c r="CG560" s="103"/>
      <c r="CH560" s="103"/>
      <c r="CI560" s="103"/>
      <c r="CJ560" s="103"/>
      <c r="CK560" s="103"/>
      <c r="CL560" s="103"/>
      <c r="CP560" s="93"/>
      <c r="CQ560" s="93"/>
      <c r="CV560" s="93"/>
      <c r="DA560" s="93"/>
      <c r="DF560" s="131"/>
      <c r="DG560" s="45"/>
      <c r="DH560" s="45"/>
      <c r="DI560" s="45"/>
      <c r="DJ560" s="45"/>
      <c r="DK560" s="121"/>
      <c r="DL560" s="121"/>
      <c r="DM560" s="121"/>
      <c r="DN560" s="121"/>
      <c r="DO560" s="121"/>
      <c r="DP560" s="121"/>
      <c r="DQ560" s="121"/>
      <c r="DR560" s="121"/>
      <c r="DS560" s="121"/>
      <c r="DT560" s="121"/>
      <c r="DU560" s="121"/>
      <c r="DV560" s="122"/>
      <c r="DW560" s="157"/>
      <c r="DX560" s="157"/>
      <c r="DY560" s="157"/>
      <c r="DZ560" s="238"/>
      <c r="EN560" s="50"/>
      <c r="EO560" s="50"/>
      <c r="EP560" s="55"/>
      <c r="EQ560" s="50"/>
      <c r="ER560" s="50"/>
      <c r="ES560" s="50" t="e">
        <f t="shared" si="466"/>
        <v>#DIV/0!</v>
      </c>
      <c r="ET560" s="50" t="e">
        <f t="shared" si="467"/>
        <v>#DIV/0!</v>
      </c>
      <c r="EU560" s="50" t="e">
        <f t="shared" si="468"/>
        <v>#DIV/0!</v>
      </c>
      <c r="EV560" s="56"/>
      <c r="EW560" s="56"/>
      <c r="EX560" s="56">
        <f t="shared" si="464"/>
        <v>0</v>
      </c>
      <c r="EY560" s="56">
        <f t="shared" si="465"/>
        <v>0</v>
      </c>
      <c r="EZ560" s="56"/>
      <c r="FA560" s="56"/>
      <c r="FB560" s="56"/>
      <c r="FC560" s="56"/>
      <c r="FD560" s="54"/>
    </row>
    <row r="561" spans="1:160" ht="16.899999999999999" customHeight="1">
      <c r="A561" s="66"/>
      <c r="B561" s="228"/>
      <c r="C561" s="228"/>
      <c r="D561" s="228"/>
      <c r="F561" s="229"/>
      <c r="G561" s="144"/>
      <c r="H561" s="144"/>
      <c r="I561" s="144"/>
      <c r="J561" s="144"/>
      <c r="K561" s="144"/>
      <c r="L561" s="144"/>
      <c r="M561" s="144"/>
      <c r="N561" s="83"/>
      <c r="O561" s="83"/>
      <c r="P561" s="83"/>
      <c r="Q561" s="230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64"/>
      <c r="AL561" s="45"/>
      <c r="AM561" s="65"/>
      <c r="AN561" s="145"/>
      <c r="AO561" s="149"/>
      <c r="AP561" s="183"/>
      <c r="AQ561" s="149"/>
      <c r="AR561" s="147"/>
      <c r="AS561" s="229"/>
      <c r="AT561" s="229"/>
      <c r="AU561" s="229"/>
      <c r="AV561" s="229"/>
      <c r="AW561" s="229"/>
      <c r="AX561" s="229"/>
      <c r="AY561" s="229"/>
      <c r="AZ561" s="229"/>
      <c r="BA561" s="229"/>
      <c r="BC561" s="229"/>
      <c r="BD561" s="229"/>
      <c r="BE561" s="229"/>
      <c r="BF561" s="57"/>
      <c r="BG561" s="57"/>
      <c r="BH561" s="57"/>
      <c r="BI561" s="57"/>
      <c r="BJ561" s="189"/>
      <c r="BK561" s="173"/>
      <c r="BL561" s="173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104"/>
      <c r="CB561" s="103"/>
      <c r="CC561" s="103"/>
      <c r="CD561" s="103"/>
      <c r="CE561" s="103"/>
      <c r="CF561" s="103"/>
      <c r="CG561" s="103"/>
      <c r="CH561" s="103"/>
      <c r="CI561" s="103"/>
      <c r="CJ561" s="103"/>
      <c r="CK561" s="103"/>
      <c r="CL561" s="103"/>
      <c r="CP561" s="93"/>
      <c r="CQ561" s="93"/>
      <c r="CV561" s="93"/>
      <c r="DA561" s="93"/>
      <c r="DF561" s="131"/>
      <c r="DG561" s="45"/>
      <c r="DH561" s="45"/>
      <c r="DI561" s="45"/>
      <c r="DJ561" s="45"/>
      <c r="DK561" s="121"/>
      <c r="DL561" s="121"/>
      <c r="DM561" s="121"/>
      <c r="DN561" s="121"/>
      <c r="DO561" s="121"/>
      <c r="DP561" s="121"/>
      <c r="DQ561" s="121"/>
      <c r="DR561" s="121"/>
      <c r="DS561" s="121"/>
      <c r="DT561" s="121"/>
      <c r="DU561" s="121"/>
      <c r="DV561" s="122"/>
      <c r="DW561" s="157"/>
      <c r="DX561" s="157"/>
      <c r="DY561" s="157"/>
      <c r="DZ561" s="238"/>
      <c r="EN561" s="50" t="e">
        <f t="shared" si="458"/>
        <v>#DIV/0!</v>
      </c>
      <c r="EO561" s="50" t="e">
        <f t="shared" si="459"/>
        <v>#DIV/0!</v>
      </c>
      <c r="EP561" s="55" t="e">
        <f t="shared" si="460"/>
        <v>#DIV/0!</v>
      </c>
      <c r="EQ561" s="50" t="e">
        <f>4.656*AR561*(((BL561/2.54)^2)+((BM561/2.54)^2)+((BN561/2.54)^2)+((BO561)/2.54^2)+((BP561/2.54)^2)+((BQ561/2.54)^2)+((BR561/2.54)^2)+((BS561/2.54)^2)+((BT561/2.54)^2)+((BU561/2.54)^2)+((BV561/2.54)^2)+((BW561/2.54)^2)+((BX561/2.54)^2)+((BY561/2.54)^2)+((BZ561/2.54)^2))/(BI561*3.28)</f>
        <v>#DIV/0!</v>
      </c>
      <c r="ER561" s="50" t="e">
        <f>3.492*AR561*((CA561/2.54)^2 + (CB561/2.54)^2 + (CC561/2.54)^2 + (CD561/2.54)^2 + (CE561/2.54)^2 + (CF561/2.54)^2 + (CG561/2.54)^2 +(CH561/2.54)^2 +(CI561/2.54)^2 + (CJ561/2.54)^2 +(CK561/2.54)^2 + (CL561/2.54)^2 +(CM561/2.54)^2 + (CN561/2.54)^2 + (CO561/2.54)^2)/(BI561*3.28)</f>
        <v>#DIV/0!</v>
      </c>
      <c r="ES561" s="50" t="e">
        <f t="shared" si="466"/>
        <v>#DIV/0!</v>
      </c>
      <c r="ET561" s="50" t="e">
        <f t="shared" si="467"/>
        <v>#DIV/0!</v>
      </c>
      <c r="EU561" s="50" t="e">
        <f t="shared" si="468"/>
        <v>#DIV/0!</v>
      </c>
      <c r="EV561" s="56" t="e">
        <f t="shared" si="461"/>
        <v>#DIV/0!</v>
      </c>
      <c r="EW561" s="56" t="e">
        <f t="shared" si="462"/>
        <v>#DIV/0!</v>
      </c>
      <c r="EX561" s="56">
        <f t="shared" si="464"/>
        <v>0</v>
      </c>
      <c r="EY561" s="56">
        <f t="shared" si="465"/>
        <v>0</v>
      </c>
      <c r="EZ561" s="56" t="e">
        <f t="shared" si="463"/>
        <v>#DIV/0!</v>
      </c>
      <c r="FA561" s="56"/>
      <c r="FB561" s="56"/>
      <c r="FC561" s="56"/>
      <c r="FD561" s="54"/>
    </row>
    <row r="562" spans="1:160" ht="16.899999999999999" customHeight="1">
      <c r="A562" s="66"/>
      <c r="B562" s="228"/>
      <c r="C562" s="228"/>
      <c r="D562" s="228"/>
      <c r="F562" s="229"/>
      <c r="G562" s="144"/>
      <c r="H562" s="144"/>
      <c r="I562" s="144"/>
      <c r="J562" s="144"/>
      <c r="K562" s="144"/>
      <c r="L562" s="144"/>
      <c r="M562" s="144"/>
      <c r="N562" s="83"/>
      <c r="O562" s="83"/>
      <c r="P562" s="83"/>
      <c r="Q562" s="230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64"/>
      <c r="AL562" s="45"/>
      <c r="AM562" s="65"/>
      <c r="AN562" s="145"/>
      <c r="AO562" s="149"/>
      <c r="AP562" s="183"/>
      <c r="AQ562" s="149"/>
      <c r="AR562" s="147"/>
      <c r="AS562" s="229"/>
      <c r="AT562" s="229"/>
      <c r="AU562" s="229"/>
      <c r="AV562" s="229"/>
      <c r="AW562" s="229"/>
      <c r="AX562" s="229"/>
      <c r="AY562" s="229"/>
      <c r="AZ562" s="229"/>
      <c r="BA562" s="229"/>
      <c r="BC562" s="229"/>
      <c r="BD562" s="229"/>
      <c r="BE562" s="229"/>
      <c r="BF562" s="57"/>
      <c r="BG562" s="57"/>
      <c r="BH562" s="57"/>
      <c r="BI562" s="57"/>
      <c r="BJ562" s="189"/>
      <c r="BK562" s="173"/>
      <c r="BL562" s="173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104"/>
      <c r="CB562" s="103"/>
      <c r="CC562" s="103"/>
      <c r="CD562" s="103"/>
      <c r="CE562" s="103"/>
      <c r="CF562" s="103"/>
      <c r="CG562" s="103"/>
      <c r="CH562" s="103"/>
      <c r="CI562" s="103"/>
      <c r="CJ562" s="103"/>
      <c r="CK562" s="103"/>
      <c r="CL562" s="103"/>
      <c r="CP562" s="93"/>
      <c r="CQ562" s="93"/>
      <c r="CV562" s="93"/>
      <c r="DA562" s="93"/>
      <c r="DF562" s="131"/>
      <c r="DG562" s="45"/>
      <c r="DH562" s="45"/>
      <c r="DI562" s="45"/>
      <c r="DJ562" s="45"/>
      <c r="DK562" s="121"/>
      <c r="DL562" s="121"/>
      <c r="DM562" s="121"/>
      <c r="DN562" s="121"/>
      <c r="DO562" s="121"/>
      <c r="DP562" s="121"/>
      <c r="DQ562" s="121"/>
      <c r="DR562" s="121"/>
      <c r="DS562" s="121"/>
      <c r="DT562" s="121"/>
      <c r="DU562" s="121"/>
      <c r="DV562" s="122"/>
      <c r="DW562" s="157"/>
      <c r="DX562" s="157"/>
      <c r="DY562" s="157"/>
      <c r="DZ562" s="238"/>
      <c r="EN562" s="50" t="e">
        <f t="shared" si="458"/>
        <v>#DIV/0!</v>
      </c>
      <c r="EO562" s="50" t="e">
        <f t="shared" si="459"/>
        <v>#DIV/0!</v>
      </c>
      <c r="EP562" s="55" t="e">
        <f t="shared" si="460"/>
        <v>#DIV/0!</v>
      </c>
      <c r="EQ562" s="50" t="e">
        <f>4.656*AR562*(((BL562/2.54)^2)+((BM562/2.54)^2)+((BN562/2.54)^2)+((BO562)/2.54^2)+((BP562/2.54)^2)+((BQ562/2.54)^2)+((BR562/2.54)^2)+((BS562/2.54)^2)+((BT562/2.54)^2)+((BU562/2.54)^2)+((BV562/2.54)^2)+((BW562/2.54)^2)+((BX562/2.54)^2)+((BY562/2.54)^2)+((BZ562/2.54)^2))/(BI562*3.28)</f>
        <v>#DIV/0!</v>
      </c>
      <c r="ER562" s="50" t="e">
        <f>3.492*AR562*((CA562/2.54)^2 + (CB562/2.54)^2 + (CC562/2.54)^2 + (CD562/2.54)^2 + (CE562/2.54)^2 + (CF562/2.54)^2 + (CG562/2.54)^2 +(CH562/2.54)^2 +(CI562/2.54)^2 + (CJ562/2.54)^2 +(CK562/2.54)^2 + (CL562/2.54)^2 +(CM562/2.54)^2 + (CN562/2.54)^2 + (CO562/2.54)^2)/(BI562*3.28)</f>
        <v>#DIV/0!</v>
      </c>
      <c r="ES562" s="50" t="e">
        <f t="shared" si="466"/>
        <v>#DIV/0!</v>
      </c>
      <c r="ET562" s="50" t="e">
        <f t="shared" si="467"/>
        <v>#DIV/0!</v>
      </c>
      <c r="EU562" s="50" t="e">
        <f t="shared" si="468"/>
        <v>#DIV/0!</v>
      </c>
      <c r="EV562" s="56" t="e">
        <f t="shared" si="461"/>
        <v>#DIV/0!</v>
      </c>
      <c r="EW562" s="56" t="e">
        <f t="shared" si="462"/>
        <v>#DIV/0!</v>
      </c>
      <c r="EX562" s="56">
        <f t="shared" si="464"/>
        <v>0</v>
      </c>
      <c r="EY562" s="56">
        <f t="shared" si="465"/>
        <v>0</v>
      </c>
      <c r="EZ562" s="56" t="e">
        <f t="shared" si="463"/>
        <v>#DIV/0!</v>
      </c>
      <c r="FA562" s="56"/>
      <c r="FB562" s="56"/>
      <c r="FC562" s="56"/>
      <c r="FD562" s="54"/>
    </row>
    <row r="563" spans="1:160" ht="16.899999999999999" customHeight="1">
      <c r="A563" s="66"/>
      <c r="B563" s="228"/>
      <c r="C563" s="228"/>
      <c r="D563" s="228"/>
      <c r="F563" s="229"/>
      <c r="G563" s="144"/>
      <c r="H563" s="144"/>
      <c r="I563" s="144"/>
      <c r="J563" s="144"/>
      <c r="K563" s="144"/>
      <c r="L563" s="144"/>
      <c r="M563" s="144"/>
      <c r="N563" s="83"/>
      <c r="O563" s="83"/>
      <c r="P563" s="83"/>
      <c r="Q563" s="230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64"/>
      <c r="AL563" s="45"/>
      <c r="AM563" s="65"/>
      <c r="AN563" s="145"/>
      <c r="AO563" s="149"/>
      <c r="AP563" s="183"/>
      <c r="AQ563" s="149"/>
      <c r="AR563" s="147"/>
      <c r="AS563" s="229"/>
      <c r="AT563" s="229"/>
      <c r="AU563" s="229"/>
      <c r="AV563" s="229"/>
      <c r="AW563" s="229"/>
      <c r="AX563" s="229"/>
      <c r="AY563" s="229"/>
      <c r="AZ563" s="229"/>
      <c r="BA563" s="229"/>
      <c r="BC563" s="229"/>
      <c r="BD563" s="229"/>
      <c r="BE563" s="229"/>
      <c r="BF563" s="57"/>
      <c r="BG563" s="57"/>
      <c r="BH563" s="57"/>
      <c r="BI563" s="57"/>
      <c r="BJ563" s="189"/>
      <c r="BK563" s="173"/>
      <c r="BL563" s="173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104"/>
      <c r="CB563" s="103"/>
      <c r="CC563" s="103"/>
      <c r="CD563" s="103"/>
      <c r="CE563" s="103"/>
      <c r="CF563" s="103"/>
      <c r="CG563" s="103"/>
      <c r="CH563" s="103"/>
      <c r="CI563" s="103"/>
      <c r="CJ563" s="103"/>
      <c r="CK563" s="103"/>
      <c r="CL563" s="103"/>
      <c r="CP563" s="93"/>
      <c r="CQ563" s="93"/>
      <c r="CV563" s="93"/>
      <c r="DA563" s="93"/>
      <c r="DF563" s="131"/>
      <c r="DG563" s="45"/>
      <c r="DH563" s="45"/>
      <c r="DI563" s="45"/>
      <c r="DJ563" s="45"/>
      <c r="DK563" s="121"/>
      <c r="DL563" s="121"/>
      <c r="DM563" s="121"/>
      <c r="DN563" s="121"/>
      <c r="DO563" s="121"/>
      <c r="DP563" s="121"/>
      <c r="DQ563" s="121"/>
      <c r="DR563" s="121"/>
      <c r="DS563" s="121"/>
      <c r="DT563" s="121"/>
      <c r="DU563" s="121"/>
      <c r="DV563" s="122"/>
      <c r="DW563" s="157"/>
      <c r="DX563" s="157"/>
      <c r="DY563" s="157"/>
      <c r="DZ563" s="238"/>
      <c r="EN563" s="50" t="e">
        <f t="shared" si="458"/>
        <v>#DIV/0!</v>
      </c>
      <c r="EO563" s="50" t="e">
        <f t="shared" si="459"/>
        <v>#DIV/0!</v>
      </c>
      <c r="EP563" s="55" t="e">
        <f t="shared" si="460"/>
        <v>#DIV/0!</v>
      </c>
      <c r="EQ563" s="50" t="e">
        <f>4.656*AR563*(((BL563/2.54)^2)+((BM563/2.54)^2)+((BN563/2.54)^2)+((BO563)/2.54^2)+((BP563/2.54)^2)+((BQ563/2.54)^2)+((BR563/2.54)^2)+((BS563/2.54)^2)+((BT563/2.54)^2)+((BU563/2.54)^2)+((BV563/2.54)^2)+((BW563/2.54)^2)+((BX563/2.54)^2)+((BY563/2.54)^2)+((BZ563/2.54)^2))/(BI563*3.28)</f>
        <v>#DIV/0!</v>
      </c>
      <c r="ER563" s="50" t="e">
        <f>3.492*AR563*((CA563/2.54)^2 + (CB563/2.54)^2 + (CC563/2.54)^2 + (CD563/2.54)^2 + (CE563/2.54)^2 + (CF563/2.54)^2 + (CG563/2.54)^2 +(CH563/2.54)^2 +(CI563/2.54)^2 + (CJ563/2.54)^2 +(CK563/2.54)^2 + (CL563/2.54)^2 +(CM563/2.54)^2 + (CN563/2.54)^2 + (CO563/2.54)^2)/(BI563*3.28)</f>
        <v>#DIV/0!</v>
      </c>
      <c r="ES563" s="50" t="e">
        <f t="shared" si="466"/>
        <v>#DIV/0!</v>
      </c>
      <c r="ET563" s="50" t="e">
        <f t="shared" si="467"/>
        <v>#DIV/0!</v>
      </c>
      <c r="EU563" s="50" t="e">
        <f t="shared" si="468"/>
        <v>#DIV/0!</v>
      </c>
      <c r="EV563" s="56" t="e">
        <f t="shared" si="461"/>
        <v>#DIV/0!</v>
      </c>
      <c r="EW563" s="56" t="e">
        <f t="shared" si="462"/>
        <v>#DIV/0!</v>
      </c>
      <c r="EX563" s="56">
        <f t="shared" si="464"/>
        <v>0</v>
      </c>
      <c r="EY563" s="56">
        <f t="shared" si="465"/>
        <v>0</v>
      </c>
      <c r="EZ563" s="56" t="e">
        <f t="shared" si="463"/>
        <v>#DIV/0!</v>
      </c>
      <c r="FA563" s="56"/>
      <c r="FB563" s="56"/>
      <c r="FC563" s="56"/>
      <c r="FD563" s="54"/>
    </row>
    <row r="564" spans="1:160" ht="16.899999999999999" customHeight="1">
      <c r="A564" s="66"/>
      <c r="B564" s="228"/>
      <c r="C564" s="228"/>
      <c r="D564" s="228"/>
      <c r="F564" s="229"/>
      <c r="G564" s="144"/>
      <c r="H564" s="144"/>
      <c r="I564" s="144"/>
      <c r="J564" s="144"/>
      <c r="K564" s="144"/>
      <c r="L564" s="144"/>
      <c r="M564" s="144"/>
      <c r="N564" s="83"/>
      <c r="O564" s="83"/>
      <c r="P564" s="83"/>
      <c r="Q564" s="230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64"/>
      <c r="AL564" s="45"/>
      <c r="AM564" s="65"/>
      <c r="AN564" s="145"/>
      <c r="AO564" s="149"/>
      <c r="AP564" s="183"/>
      <c r="AQ564" s="149"/>
      <c r="AR564" s="147"/>
      <c r="AS564" s="229"/>
      <c r="AT564" s="229"/>
      <c r="AU564" s="229"/>
      <c r="AV564" s="229"/>
      <c r="AW564" s="229"/>
      <c r="AX564" s="229"/>
      <c r="AY564" s="229"/>
      <c r="AZ564" s="229"/>
      <c r="BA564" s="229"/>
      <c r="BC564" s="229"/>
      <c r="BD564" s="229"/>
      <c r="BE564" s="229"/>
      <c r="BF564" s="57"/>
      <c r="BG564" s="57"/>
      <c r="BH564" s="57"/>
      <c r="BI564" s="57"/>
      <c r="BJ564" s="189"/>
      <c r="BK564" s="173"/>
      <c r="BL564" s="173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104"/>
      <c r="CB564" s="103"/>
      <c r="CC564" s="103"/>
      <c r="CD564" s="103"/>
      <c r="CE564" s="103"/>
      <c r="CF564" s="103"/>
      <c r="CG564" s="103"/>
      <c r="CH564" s="103"/>
      <c r="CI564" s="103"/>
      <c r="CJ564" s="103"/>
      <c r="CK564" s="103"/>
      <c r="CL564" s="103"/>
      <c r="CP564" s="93"/>
      <c r="CQ564" s="93"/>
      <c r="CV564" s="93"/>
      <c r="DA564" s="93"/>
      <c r="DF564" s="131"/>
      <c r="DG564" s="45"/>
      <c r="DH564" s="45"/>
      <c r="DI564" s="45"/>
      <c r="DJ564" s="45"/>
      <c r="DK564" s="121"/>
      <c r="DL564" s="121"/>
      <c r="DM564" s="121"/>
      <c r="DN564" s="121"/>
      <c r="DO564" s="121"/>
      <c r="DP564" s="121"/>
      <c r="DQ564" s="121"/>
      <c r="DR564" s="121"/>
      <c r="DS564" s="121"/>
      <c r="DT564" s="121"/>
      <c r="DU564" s="121"/>
      <c r="DV564" s="122"/>
      <c r="DW564" s="157"/>
      <c r="DX564" s="157"/>
      <c r="DY564" s="157"/>
      <c r="DZ564" s="238"/>
      <c r="EN564" s="50"/>
      <c r="EO564" s="50"/>
      <c r="EP564" s="55"/>
      <c r="EQ564" s="50"/>
      <c r="ER564" s="50"/>
      <c r="ES564" s="50" t="e">
        <f t="shared" si="466"/>
        <v>#DIV/0!</v>
      </c>
      <c r="ET564" s="50" t="e">
        <f t="shared" si="467"/>
        <v>#DIV/0!</v>
      </c>
      <c r="EU564" s="50" t="e">
        <f t="shared" si="468"/>
        <v>#DIV/0!</v>
      </c>
      <c r="EV564" s="56"/>
      <c r="EW564" s="56"/>
      <c r="EX564" s="56">
        <f t="shared" si="464"/>
        <v>0</v>
      </c>
      <c r="EY564" s="56">
        <f t="shared" si="465"/>
        <v>0</v>
      </c>
      <c r="EZ564" s="56"/>
      <c r="FA564" s="56"/>
      <c r="FB564" s="56"/>
      <c r="FC564" s="56"/>
      <c r="FD564" s="54"/>
    </row>
    <row r="565" spans="1:160" ht="16.899999999999999" customHeight="1">
      <c r="A565" s="66"/>
      <c r="B565" s="228"/>
      <c r="C565" s="228"/>
      <c r="D565" s="228"/>
      <c r="F565" s="229"/>
      <c r="G565" s="144"/>
      <c r="H565" s="144"/>
      <c r="I565" s="144"/>
      <c r="J565" s="144"/>
      <c r="K565" s="144"/>
      <c r="L565" s="144"/>
      <c r="M565" s="144"/>
      <c r="N565" s="144"/>
      <c r="O565" s="83"/>
      <c r="P565" s="83"/>
      <c r="Q565" s="230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64"/>
      <c r="AL565" s="45"/>
      <c r="AM565" s="65"/>
      <c r="AN565" s="145"/>
      <c r="AO565" s="149"/>
      <c r="AP565" s="183"/>
      <c r="AQ565" s="149"/>
      <c r="AR565" s="147"/>
      <c r="AS565" s="229"/>
      <c r="AT565" s="229"/>
      <c r="AU565" s="229"/>
      <c r="AV565" s="229"/>
      <c r="AW565" s="229"/>
      <c r="AX565" s="229"/>
      <c r="AY565" s="229"/>
      <c r="AZ565" s="229"/>
      <c r="BA565" s="229"/>
      <c r="BC565" s="229"/>
      <c r="BD565" s="229"/>
      <c r="BE565" s="229"/>
      <c r="BF565" s="57"/>
      <c r="BG565" s="57"/>
      <c r="BH565" s="57"/>
      <c r="BI565" s="57"/>
      <c r="BJ565" s="189"/>
      <c r="BK565" s="173"/>
      <c r="BL565" s="173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104"/>
      <c r="CB565" s="103"/>
      <c r="CC565" s="103"/>
      <c r="CD565" s="103"/>
      <c r="CE565" s="103"/>
      <c r="CF565" s="103"/>
      <c r="CG565" s="103"/>
      <c r="CH565" s="103"/>
      <c r="CI565" s="103"/>
      <c r="CJ565" s="103"/>
      <c r="CK565" s="103"/>
      <c r="CL565" s="103"/>
      <c r="CP565" s="93"/>
      <c r="CQ565" s="93"/>
      <c r="CV565" s="93"/>
      <c r="DA565" s="93"/>
      <c r="DF565" s="131"/>
      <c r="DG565" s="45"/>
      <c r="DH565" s="45"/>
      <c r="DI565" s="45"/>
      <c r="DJ565" s="45"/>
      <c r="DK565" s="121"/>
      <c r="DL565" s="121"/>
      <c r="DM565" s="121"/>
      <c r="DN565" s="121"/>
      <c r="DO565" s="121"/>
      <c r="DP565" s="121"/>
      <c r="DQ565" s="121"/>
      <c r="DR565" s="121"/>
      <c r="DS565" s="121"/>
      <c r="DT565" s="121"/>
      <c r="DU565" s="121"/>
      <c r="DV565" s="122"/>
      <c r="DW565" s="157"/>
      <c r="DX565" s="157"/>
      <c r="DY565" s="157"/>
      <c r="DZ565" s="238"/>
      <c r="EN565" s="50" t="e">
        <f t="shared" si="458"/>
        <v>#DIV/0!</v>
      </c>
      <c r="EO565" s="50" t="e">
        <f t="shared" si="459"/>
        <v>#DIV/0!</v>
      </c>
      <c r="EP565" s="55" t="e">
        <f t="shared" si="460"/>
        <v>#DIV/0!</v>
      </c>
      <c r="EQ565" s="50" t="e">
        <f>4.656*AR565*(((BL565/2.54)^2)+((BM565/2.54)^2)+((BN565/2.54)^2)+((BO565)/2.54^2)+((BP565/2.54)^2)+((BQ565/2.54)^2)+((BR565/2.54)^2)+((BS565/2.54)^2)+((BT565/2.54)^2)+((BU565/2.54)^2)+((BV565/2.54)^2)+((BW565/2.54)^2)+((BX565/2.54)^2)+((BY565/2.54)^2)+((BZ565/2.54)^2))/(BI565*3.28)</f>
        <v>#DIV/0!</v>
      </c>
      <c r="ER565" s="50" t="e">
        <f>3.492*AR565*((CA565/2.54)^2 + (CB565/2.54)^2 + (CC565/2.54)^2 + (CD565/2.54)^2 + (CE565/2.54)^2 + (CF565/2.54)^2 + (CG565/2.54)^2 +(CH565/2.54)^2 +(CI565/2.54)^2 + (CJ565/2.54)^2 +(CK565/2.54)^2 + (CL565/2.54)^2 +(CM565/2.54)^2 + (CN565/2.54)^2 + (CO565/2.54)^2)/(BI565*3.28)</f>
        <v>#DIV/0!</v>
      </c>
      <c r="ES565" s="50" t="e">
        <f t="shared" si="466"/>
        <v>#DIV/0!</v>
      </c>
      <c r="ET565" s="50" t="e">
        <f t="shared" si="467"/>
        <v>#DIV/0!</v>
      </c>
      <c r="EU565" s="50" t="e">
        <f t="shared" si="468"/>
        <v>#DIV/0!</v>
      </c>
      <c r="EV565" s="56" t="e">
        <f t="shared" si="461"/>
        <v>#DIV/0!</v>
      </c>
      <c r="EW565" s="56" t="e">
        <f t="shared" si="462"/>
        <v>#DIV/0!</v>
      </c>
      <c r="EX565" s="56">
        <f t="shared" si="464"/>
        <v>0</v>
      </c>
      <c r="EY565" s="56">
        <f t="shared" si="465"/>
        <v>0</v>
      </c>
      <c r="EZ565" s="56" t="e">
        <f t="shared" si="463"/>
        <v>#DIV/0!</v>
      </c>
      <c r="FA565" s="56"/>
      <c r="FB565" s="56"/>
      <c r="FC565" s="56"/>
      <c r="FD565" s="54"/>
    </row>
    <row r="566" spans="1:160" ht="16.899999999999999" customHeight="1">
      <c r="A566" s="66"/>
      <c r="B566" s="228"/>
      <c r="C566" s="228"/>
      <c r="D566" s="228"/>
      <c r="F566" s="229"/>
      <c r="G566" s="144"/>
      <c r="H566" s="144"/>
      <c r="I566" s="144"/>
      <c r="J566" s="144"/>
      <c r="K566" s="144"/>
      <c r="L566" s="144"/>
      <c r="M566" s="144"/>
      <c r="N566" s="144"/>
      <c r="O566" s="83"/>
      <c r="P566" s="83"/>
      <c r="Q566" s="230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64"/>
      <c r="AL566" s="45"/>
      <c r="AM566" s="65"/>
      <c r="AN566" s="145"/>
      <c r="AO566" s="149"/>
      <c r="AP566" s="183"/>
      <c r="AQ566" s="149"/>
      <c r="AR566" s="147"/>
      <c r="AS566" s="229"/>
      <c r="AT566" s="229"/>
      <c r="AU566" s="229"/>
      <c r="AV566" s="229"/>
      <c r="AW566" s="229"/>
      <c r="AX566" s="229"/>
      <c r="AY566" s="229"/>
      <c r="AZ566" s="229"/>
      <c r="BA566" s="229"/>
      <c r="BC566" s="229"/>
      <c r="BD566" s="229"/>
      <c r="BE566" s="229"/>
      <c r="BF566" s="57"/>
      <c r="BG566" s="57"/>
      <c r="BH566" s="57"/>
      <c r="BI566" s="57"/>
      <c r="BJ566" s="189"/>
      <c r="BK566" s="173"/>
      <c r="BL566" s="173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104"/>
      <c r="CB566" s="103"/>
      <c r="CC566" s="103"/>
      <c r="CD566" s="103"/>
      <c r="CE566" s="103"/>
      <c r="CF566" s="103"/>
      <c r="CG566" s="103"/>
      <c r="CH566" s="103"/>
      <c r="CI566" s="103"/>
      <c r="CJ566" s="103"/>
      <c r="CK566" s="103"/>
      <c r="CL566" s="103"/>
      <c r="CP566" s="93"/>
      <c r="CQ566" s="93"/>
      <c r="CV566" s="93"/>
      <c r="DA566" s="93"/>
      <c r="DF566" s="131"/>
      <c r="DG566" s="45"/>
      <c r="DH566" s="45"/>
      <c r="DI566" s="45"/>
      <c r="DJ566" s="45"/>
      <c r="DK566" s="121"/>
      <c r="DL566" s="121"/>
      <c r="DM566" s="121"/>
      <c r="DN566" s="121"/>
      <c r="DO566" s="121"/>
      <c r="DP566" s="121"/>
      <c r="DQ566" s="121"/>
      <c r="DR566" s="121"/>
      <c r="DS566" s="121"/>
      <c r="DT566" s="121"/>
      <c r="DU566" s="121"/>
      <c r="DV566" s="122"/>
      <c r="DW566" s="157"/>
      <c r="DX566" s="157"/>
      <c r="DY566" s="157"/>
      <c r="DZ566" s="238"/>
      <c r="EN566" s="50" t="e">
        <f t="shared" si="458"/>
        <v>#DIV/0!</v>
      </c>
      <c r="EO566" s="50" t="e">
        <f t="shared" si="459"/>
        <v>#DIV/0!</v>
      </c>
      <c r="EP566" s="55" t="e">
        <f t="shared" si="460"/>
        <v>#DIV/0!</v>
      </c>
      <c r="EQ566" s="50" t="e">
        <f>4.656*AR566*(((BL566/2.54)^2)+((BM566/2.54)^2)+((BN566/2.54)^2)+((BO566)/2.54^2)+((BP566/2.54)^2)+((BQ566/2.54)^2)+((BR566/2.54)^2)+((BS566/2.54)^2)+((BT566/2.54)^2)+((BU566/2.54)^2)+((BV566/2.54)^2)+((BW566/2.54)^2)+((BX566/2.54)^2)+((BY566/2.54)^2)+((BZ566/2.54)^2))/(BI566*3.28)</f>
        <v>#DIV/0!</v>
      </c>
      <c r="ER566" s="50" t="e">
        <f>3.492*AR566*((CA566/2.54)^2 + (CB566/2.54)^2 + (CC566/2.54)^2 + (CD566/2.54)^2 + (CE566/2.54)^2 + (CF566/2.54)^2 + (CG566/2.54)^2 +(CH566/2.54)^2 +(CI566/2.54)^2 + (CJ566/2.54)^2 +(CK566/2.54)^2 + (CL566/2.54)^2 +(CM566/2.54)^2 + (CN566/2.54)^2 + (CO566/2.54)^2)/(BI566*3.28)</f>
        <v>#DIV/0!</v>
      </c>
      <c r="ES566" s="50" t="e">
        <f t="shared" si="466"/>
        <v>#DIV/0!</v>
      </c>
      <c r="ET566" s="50" t="e">
        <f t="shared" si="467"/>
        <v>#DIV/0!</v>
      </c>
      <c r="EU566" s="50" t="e">
        <f t="shared" si="468"/>
        <v>#DIV/0!</v>
      </c>
      <c r="EV566" s="56" t="e">
        <f t="shared" si="461"/>
        <v>#DIV/0!</v>
      </c>
      <c r="EW566" s="56" t="e">
        <f t="shared" si="462"/>
        <v>#DIV/0!</v>
      </c>
      <c r="EX566" s="56">
        <f t="shared" si="464"/>
        <v>0</v>
      </c>
      <c r="EY566" s="56">
        <f t="shared" si="465"/>
        <v>0</v>
      </c>
      <c r="EZ566" s="56" t="e">
        <f t="shared" si="463"/>
        <v>#DIV/0!</v>
      </c>
      <c r="FA566" s="56"/>
      <c r="FB566" s="56"/>
      <c r="FC566" s="56"/>
      <c r="FD566" s="54"/>
    </row>
    <row r="567" spans="1:160" ht="16.5" customHeight="1">
      <c r="A567" s="66"/>
      <c r="B567" s="228"/>
      <c r="C567" s="228"/>
      <c r="D567" s="228"/>
      <c r="F567" s="229"/>
      <c r="G567" s="144"/>
      <c r="H567" s="144"/>
      <c r="I567" s="144"/>
      <c r="J567" s="144"/>
      <c r="K567" s="144"/>
      <c r="L567" s="144"/>
      <c r="M567" s="144"/>
      <c r="N567" s="144"/>
      <c r="O567" s="83"/>
      <c r="P567" s="83"/>
      <c r="Q567" s="230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64"/>
      <c r="AL567" s="45"/>
      <c r="AM567" s="65"/>
      <c r="AN567" s="145"/>
      <c r="AO567" s="149"/>
      <c r="AP567" s="183"/>
      <c r="AQ567" s="149"/>
      <c r="AR567" s="147"/>
      <c r="AS567" s="229"/>
      <c r="AT567" s="229"/>
      <c r="AU567" s="229"/>
      <c r="AV567" s="229"/>
      <c r="AW567" s="229"/>
      <c r="AX567" s="229"/>
      <c r="AY567" s="229"/>
      <c r="AZ567" s="229"/>
      <c r="BA567" s="229"/>
      <c r="BC567" s="229"/>
      <c r="BD567" s="229"/>
      <c r="BE567" s="229"/>
      <c r="BF567" s="57"/>
      <c r="BG567" s="57"/>
      <c r="BH567" s="57"/>
      <c r="BI567" s="57"/>
      <c r="BJ567" s="189"/>
      <c r="BK567" s="173"/>
      <c r="BL567" s="173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104"/>
      <c r="CB567" s="103"/>
      <c r="CC567" s="103"/>
      <c r="CD567" s="103"/>
      <c r="CE567" s="103"/>
      <c r="CF567" s="103"/>
      <c r="CG567" s="103"/>
      <c r="CH567" s="103"/>
      <c r="CI567" s="103"/>
      <c r="CJ567" s="103"/>
      <c r="CK567" s="103"/>
      <c r="CL567" s="103"/>
      <c r="CP567" s="93"/>
      <c r="CQ567" s="93"/>
      <c r="CV567" s="93"/>
      <c r="DA567" s="93"/>
      <c r="DF567" s="131"/>
      <c r="DG567" s="45"/>
      <c r="DH567" s="45"/>
      <c r="DI567" s="45"/>
      <c r="DJ567" s="45"/>
      <c r="DK567" s="121"/>
      <c r="DL567" s="121"/>
      <c r="DM567" s="121"/>
      <c r="DN567" s="121"/>
      <c r="DO567" s="121"/>
      <c r="DP567" s="121"/>
      <c r="DQ567" s="121"/>
      <c r="DR567" s="121"/>
      <c r="DS567" s="121"/>
      <c r="DT567" s="121"/>
      <c r="DU567" s="121"/>
      <c r="DV567" s="122"/>
      <c r="DW567" s="157"/>
      <c r="DX567" s="157"/>
      <c r="DY567" s="157"/>
      <c r="DZ567" s="238"/>
      <c r="EN567" s="50" t="e">
        <f t="shared" si="458"/>
        <v>#DIV/0!</v>
      </c>
      <c r="EO567" s="50" t="e">
        <f t="shared" si="459"/>
        <v>#DIV/0!</v>
      </c>
      <c r="EP567" s="55" t="e">
        <f t="shared" si="460"/>
        <v>#DIV/0!</v>
      </c>
      <c r="EQ567" s="50" t="e">
        <f>4.656*AR567*(((BL567/2.54)^2)+((BM567/2.54)^2)+((BN567/2.54)^2)+((BO567)/2.54^2)+((BP567/2.54)^2)+((BQ567/2.54)^2)+((BR567/2.54)^2)+((BS567/2.54)^2)+((BT567/2.54)^2)+((BU567/2.54)^2)+((BV567/2.54)^2)+((BW567/2.54)^2)+((BX567/2.54)^2)+((BY567/2.54)^2)+((BZ567/2.54)^2))/(BI567*3.28)</f>
        <v>#DIV/0!</v>
      </c>
      <c r="ER567" s="50" t="e">
        <f>3.492*AR567*((CA567/2.54)^2 + (CB567/2.54)^2 + (CC567/2.54)^2 + (CD567/2.54)^2 + (CE567/2.54)^2 + (CF567/2.54)^2 + (CG567/2.54)^2 +(CH567/2.54)^2 +(CI567/2.54)^2 + (CJ567/2.54)^2 +(CK567/2.54)^2 + (CL567/2.54)^2 +(CM567/2.54)^2 + (CN567/2.54)^2 + (CO567/2.54)^2)/(BI567*3.28)</f>
        <v>#DIV/0!</v>
      </c>
      <c r="ES567" s="50" t="e">
        <f t="shared" si="466"/>
        <v>#DIV/0!</v>
      </c>
      <c r="ET567" s="50" t="e">
        <f t="shared" si="467"/>
        <v>#DIV/0!</v>
      </c>
      <c r="EU567" s="50" t="e">
        <f t="shared" si="468"/>
        <v>#DIV/0!</v>
      </c>
      <c r="EV567" s="56" t="e">
        <f t="shared" si="461"/>
        <v>#DIV/0!</v>
      </c>
      <c r="EW567" s="56" t="e">
        <f t="shared" si="462"/>
        <v>#DIV/0!</v>
      </c>
      <c r="EX567" s="56">
        <f t="shared" si="464"/>
        <v>0</v>
      </c>
      <c r="EY567" s="56">
        <f t="shared" si="465"/>
        <v>0</v>
      </c>
      <c r="EZ567" s="56" t="e">
        <f t="shared" si="463"/>
        <v>#DIV/0!</v>
      </c>
      <c r="FA567" s="56"/>
      <c r="FB567" s="56"/>
      <c r="FC567" s="56"/>
      <c r="FD567" s="54"/>
    </row>
    <row r="568" spans="1:160" ht="16.899999999999999" customHeight="1">
      <c r="A568" s="66"/>
      <c r="B568" s="228"/>
      <c r="C568" s="228"/>
      <c r="D568" s="228"/>
      <c r="F568" s="229"/>
      <c r="G568" s="144"/>
      <c r="H568" s="144"/>
      <c r="I568" s="144"/>
      <c r="J568" s="144"/>
      <c r="K568" s="144"/>
      <c r="L568" s="144"/>
      <c r="M568" s="144"/>
      <c r="N568" s="83"/>
      <c r="O568" s="83"/>
      <c r="P568" s="83"/>
      <c r="Q568" s="230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64"/>
      <c r="AL568" s="45"/>
      <c r="AM568" s="65"/>
      <c r="AN568" s="145"/>
      <c r="AO568" s="149"/>
      <c r="AP568" s="183"/>
      <c r="AQ568" s="149"/>
      <c r="AR568" s="147"/>
      <c r="AS568" s="229"/>
      <c r="AT568" s="229"/>
      <c r="AU568" s="229"/>
      <c r="AV568" s="229"/>
      <c r="AW568" s="229"/>
      <c r="AX568" s="229"/>
      <c r="AY568" s="229"/>
      <c r="AZ568" s="229"/>
      <c r="BA568" s="229"/>
      <c r="BC568" s="229"/>
      <c r="BD568" s="229"/>
      <c r="BE568" s="229"/>
      <c r="BF568" s="57"/>
      <c r="BG568" s="57"/>
      <c r="BH568" s="57"/>
      <c r="BI568" s="57"/>
      <c r="BJ568" s="189"/>
      <c r="BK568" s="173"/>
      <c r="BL568" s="173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104"/>
      <c r="CB568" s="103"/>
      <c r="CC568" s="103"/>
      <c r="CD568" s="103"/>
      <c r="CE568" s="103"/>
      <c r="CF568" s="103"/>
      <c r="CG568" s="103"/>
      <c r="CH568" s="103"/>
      <c r="CI568" s="103"/>
      <c r="CJ568" s="103"/>
      <c r="CK568" s="103"/>
      <c r="CL568" s="103"/>
      <c r="CP568" s="93"/>
      <c r="CQ568" s="93"/>
      <c r="CV568" s="93"/>
      <c r="DA568" s="93"/>
      <c r="DF568" s="131"/>
      <c r="DG568" s="45"/>
      <c r="DH568" s="45"/>
      <c r="DI568" s="45"/>
      <c r="DJ568" s="45"/>
      <c r="DK568" s="121"/>
      <c r="DL568" s="121"/>
      <c r="DM568" s="121"/>
      <c r="DN568" s="121"/>
      <c r="DO568" s="121"/>
      <c r="DP568" s="121"/>
      <c r="DQ568" s="121"/>
      <c r="DR568" s="121"/>
      <c r="DS568" s="121"/>
      <c r="DT568" s="121"/>
      <c r="DU568" s="121"/>
      <c r="DV568" s="122"/>
      <c r="DW568" s="157"/>
      <c r="DX568" s="157"/>
      <c r="DY568" s="157"/>
      <c r="DZ568" s="238"/>
      <c r="EN568" s="50"/>
      <c r="EO568" s="50"/>
      <c r="EP568" s="55"/>
      <c r="EQ568" s="50"/>
      <c r="ER568" s="50"/>
      <c r="ES568" s="50" t="e">
        <f t="shared" si="466"/>
        <v>#DIV/0!</v>
      </c>
      <c r="ET568" s="50" t="e">
        <f t="shared" si="467"/>
        <v>#DIV/0!</v>
      </c>
      <c r="EU568" s="50" t="e">
        <f t="shared" si="468"/>
        <v>#DIV/0!</v>
      </c>
      <c r="EV568" s="56"/>
      <c r="EW568" s="56"/>
      <c r="EX568" s="56">
        <f t="shared" si="464"/>
        <v>0</v>
      </c>
      <c r="EY568" s="56">
        <f t="shared" si="465"/>
        <v>0</v>
      </c>
      <c r="EZ568" s="56"/>
      <c r="FA568" s="56"/>
      <c r="FB568" s="56"/>
      <c r="FC568" s="56"/>
      <c r="FD568" s="54"/>
    </row>
    <row r="569" spans="1:160" ht="16.899999999999999" customHeight="1">
      <c r="A569" s="66"/>
      <c r="B569" s="228"/>
      <c r="C569" s="228"/>
      <c r="D569" s="228"/>
      <c r="F569" s="229"/>
      <c r="G569" s="144"/>
      <c r="H569" s="144"/>
      <c r="I569" s="144"/>
      <c r="J569" s="144"/>
      <c r="K569" s="144"/>
      <c r="L569" s="144"/>
      <c r="M569" s="144"/>
      <c r="N569" s="83"/>
      <c r="O569" s="83"/>
      <c r="P569" s="83"/>
      <c r="Q569" s="230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64"/>
      <c r="AL569" s="45"/>
      <c r="AM569" s="65"/>
      <c r="AN569" s="145"/>
      <c r="AO569" s="149"/>
      <c r="AP569" s="183"/>
      <c r="AQ569" s="149"/>
      <c r="AR569" s="147"/>
      <c r="AS569" s="229"/>
      <c r="AT569" s="229"/>
      <c r="AU569" s="229"/>
      <c r="AV569" s="229"/>
      <c r="AW569" s="229"/>
      <c r="AX569" s="229"/>
      <c r="AY569" s="229"/>
      <c r="AZ569" s="229"/>
      <c r="BA569" s="229"/>
      <c r="BC569" s="229"/>
      <c r="BD569" s="229"/>
      <c r="BE569" s="229"/>
      <c r="BF569" s="57"/>
      <c r="BG569" s="57"/>
      <c r="BH569" s="57"/>
      <c r="BI569" s="57"/>
      <c r="BJ569" s="189"/>
      <c r="BK569" s="173"/>
      <c r="BL569" s="173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104"/>
      <c r="CB569" s="103"/>
      <c r="CC569" s="103"/>
      <c r="CD569" s="103"/>
      <c r="CE569" s="103"/>
      <c r="CF569" s="103"/>
      <c r="CG569" s="103"/>
      <c r="CH569" s="103"/>
      <c r="CI569" s="103"/>
      <c r="CJ569" s="103"/>
      <c r="CK569" s="103"/>
      <c r="CL569" s="103"/>
      <c r="CP569" s="93"/>
      <c r="CQ569" s="93"/>
      <c r="CV569" s="93"/>
      <c r="DA569" s="93"/>
      <c r="DF569" s="131"/>
      <c r="DG569" s="45"/>
      <c r="DH569" s="45"/>
      <c r="DI569" s="45"/>
      <c r="DJ569" s="45"/>
      <c r="DK569" s="121"/>
      <c r="DL569" s="121"/>
      <c r="DM569" s="121"/>
      <c r="DN569" s="121"/>
      <c r="DO569" s="121"/>
      <c r="DP569" s="121"/>
      <c r="DQ569" s="121"/>
      <c r="DR569" s="121"/>
      <c r="DS569" s="121"/>
      <c r="DT569" s="121"/>
      <c r="DU569" s="121"/>
      <c r="DV569" s="122"/>
      <c r="DW569" s="157"/>
      <c r="DX569" s="157"/>
      <c r="DY569" s="157"/>
      <c r="DZ569" s="238"/>
      <c r="EN569" s="50" t="e">
        <f t="shared" si="458"/>
        <v>#DIV/0!</v>
      </c>
      <c r="EO569" s="50" t="e">
        <f t="shared" si="459"/>
        <v>#DIV/0!</v>
      </c>
      <c r="EP569" s="55" t="e">
        <f t="shared" si="460"/>
        <v>#DIV/0!</v>
      </c>
      <c r="EQ569" s="50" t="e">
        <f>4.656*AR569*(((BL569/2.54)^2)+((BM569/2.54)^2)+((BN569/2.54)^2)+((BO569)/2.54^2)+((BP569/2.54)^2)+((BQ569/2.54)^2)+((BR569/2.54)^2)+((BS569/2.54)^2)+((BT569/2.54)^2)+((BU569/2.54)^2)+((BV569/2.54)^2)+((BW569/2.54)^2)+((BX569/2.54)^2)+((BY569/2.54)^2)+((BZ569/2.54)^2))/(BI569*3.28)</f>
        <v>#DIV/0!</v>
      </c>
      <c r="ER569" s="50" t="e">
        <f>3.492*AR569*((CA569/2.54)^2 + (CB569/2.54)^2 + (CC569/2.54)^2 + (CD569/2.54)^2 + (CE569/2.54)^2 + (CF569/2.54)^2 + (CG569/2.54)^2 +(CH569/2.54)^2 +(CI569/2.54)^2 + (CJ569/2.54)^2 +(CK569/2.54)^2 + (CL569/2.54)^2 +(CM569/2.54)^2 + (CN569/2.54)^2 + (CO569/2.54)^2)/(BI569*3.28)</f>
        <v>#DIV/0!</v>
      </c>
      <c r="ES569" s="50" t="e">
        <f t="shared" si="466"/>
        <v>#DIV/0!</v>
      </c>
      <c r="ET569" s="50" t="e">
        <f t="shared" si="467"/>
        <v>#DIV/0!</v>
      </c>
      <c r="EU569" s="50" t="e">
        <f t="shared" si="468"/>
        <v>#DIV/0!</v>
      </c>
      <c r="EV569" s="56" t="e">
        <f t="shared" si="461"/>
        <v>#DIV/0!</v>
      </c>
      <c r="EW569" s="56" t="e">
        <f t="shared" si="462"/>
        <v>#DIV/0!</v>
      </c>
      <c r="EX569" s="56">
        <f t="shared" si="464"/>
        <v>0</v>
      </c>
      <c r="EY569" s="56">
        <f t="shared" si="465"/>
        <v>0</v>
      </c>
      <c r="EZ569" s="56" t="e">
        <f t="shared" si="463"/>
        <v>#DIV/0!</v>
      </c>
      <c r="FA569" s="56"/>
      <c r="FB569" s="56"/>
      <c r="FC569" s="56"/>
      <c r="FD569" s="54"/>
    </row>
    <row r="570" spans="1:160" ht="16.899999999999999" customHeight="1">
      <c r="A570" s="66"/>
      <c r="B570" s="228"/>
      <c r="C570" s="228"/>
      <c r="D570" s="228"/>
      <c r="F570" s="229"/>
      <c r="G570" s="144"/>
      <c r="H570" s="144"/>
      <c r="I570" s="144"/>
      <c r="J570" s="144"/>
      <c r="K570" s="144"/>
      <c r="L570" s="144"/>
      <c r="M570" s="144"/>
      <c r="N570" s="83"/>
      <c r="O570" s="83"/>
      <c r="P570" s="83"/>
      <c r="Q570" s="230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64"/>
      <c r="AL570" s="45"/>
      <c r="AM570" s="65"/>
      <c r="AN570" s="145"/>
      <c r="AO570" s="149"/>
      <c r="AP570" s="183"/>
      <c r="AQ570" s="149"/>
      <c r="AR570" s="147"/>
      <c r="AS570" s="229"/>
      <c r="AT570" s="229"/>
      <c r="AU570" s="229"/>
      <c r="AV570" s="229"/>
      <c r="AW570" s="229"/>
      <c r="AX570" s="229"/>
      <c r="AY570" s="229"/>
      <c r="AZ570" s="229"/>
      <c r="BA570" s="229"/>
      <c r="BC570" s="229"/>
      <c r="BD570" s="229"/>
      <c r="BE570" s="229"/>
      <c r="BF570" s="57"/>
      <c r="BG570" s="57"/>
      <c r="BH570" s="57"/>
      <c r="BI570" s="57"/>
      <c r="BJ570" s="189"/>
      <c r="BK570" s="173"/>
      <c r="BL570" s="173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104"/>
      <c r="CB570" s="103"/>
      <c r="CC570" s="103"/>
      <c r="CD570" s="103"/>
      <c r="CE570" s="103"/>
      <c r="CF570" s="103"/>
      <c r="CG570" s="103"/>
      <c r="CH570" s="103"/>
      <c r="CI570" s="103"/>
      <c r="CJ570" s="103"/>
      <c r="CK570" s="103"/>
      <c r="CL570" s="103"/>
      <c r="CP570" s="93"/>
      <c r="CQ570" s="93"/>
      <c r="CV570" s="93"/>
      <c r="DA570" s="93"/>
      <c r="DF570" s="131"/>
      <c r="DG570" s="45"/>
      <c r="DH570" s="45"/>
      <c r="DI570" s="45"/>
      <c r="DJ570" s="45"/>
      <c r="DK570" s="121"/>
      <c r="DL570" s="121"/>
      <c r="DM570" s="121"/>
      <c r="DN570" s="121"/>
      <c r="DO570" s="121"/>
      <c r="DP570" s="121"/>
      <c r="DQ570" s="121"/>
      <c r="DR570" s="121"/>
      <c r="DS570" s="121"/>
      <c r="DT570" s="121"/>
      <c r="DU570" s="121"/>
      <c r="DV570" s="122"/>
      <c r="DW570" s="157"/>
      <c r="DX570" s="157"/>
      <c r="DY570" s="157"/>
      <c r="DZ570" s="238"/>
      <c r="EN570" s="50" t="e">
        <f t="shared" si="458"/>
        <v>#DIV/0!</v>
      </c>
      <c r="EO570" s="50" t="e">
        <f t="shared" si="459"/>
        <v>#DIV/0!</v>
      </c>
      <c r="EP570" s="55" t="e">
        <f t="shared" si="460"/>
        <v>#DIV/0!</v>
      </c>
      <c r="EQ570" s="50" t="e">
        <f>4.656*AR570*(((BL570/2.54)^2)+((BM570/2.54)^2)+((BN570/2.54)^2)+((BO570)/2.54^2)+((BP570/2.54)^2)+((BQ570/2.54)^2)+((BR570/2.54)^2)+((BS570/2.54)^2)+((BT570/2.54)^2)+((BU570/2.54)^2)+((BV570/2.54)^2)+((BW570/2.54)^2)+((BX570/2.54)^2)+((BY570/2.54)^2)+((BZ570/2.54)^2))/(BI570*3.28)</f>
        <v>#DIV/0!</v>
      </c>
      <c r="ER570" s="50" t="e">
        <f>3.492*AR570*((CA570/2.54)^2 + (CB570/2.54)^2 + (CC570/2.54)^2 + (CD570/2.54)^2 + (CE570/2.54)^2 + (CF570/2.54)^2 + (CG570/2.54)^2 +(CH570/2.54)^2 +(CI570/2.54)^2 + (CJ570/2.54)^2 +(CK570/2.54)^2 + (CL570/2.54)^2 +(CM570/2.54)^2 + (CN570/2.54)^2 + (CO570/2.54)^2)/(BI570*3.28)</f>
        <v>#DIV/0!</v>
      </c>
      <c r="ES570" s="50" t="e">
        <f t="shared" si="466"/>
        <v>#DIV/0!</v>
      </c>
      <c r="ET570" s="50" t="e">
        <f t="shared" si="467"/>
        <v>#DIV/0!</v>
      </c>
      <c r="EU570" s="50" t="e">
        <f t="shared" si="468"/>
        <v>#DIV/0!</v>
      </c>
      <c r="EV570" s="56" t="e">
        <f t="shared" si="461"/>
        <v>#DIV/0!</v>
      </c>
      <c r="EW570" s="56" t="e">
        <f t="shared" si="462"/>
        <v>#DIV/0!</v>
      </c>
      <c r="EX570" s="56">
        <f t="shared" si="464"/>
        <v>0</v>
      </c>
      <c r="EY570" s="56">
        <f t="shared" si="465"/>
        <v>0</v>
      </c>
      <c r="EZ570" s="56" t="e">
        <f t="shared" si="463"/>
        <v>#DIV/0!</v>
      </c>
      <c r="FA570" s="56"/>
      <c r="FB570" s="56"/>
      <c r="FC570" s="56"/>
      <c r="FD570" s="54"/>
    </row>
    <row r="571" spans="1:160" ht="16.899999999999999" customHeight="1">
      <c r="A571" s="66"/>
      <c r="B571" s="228"/>
      <c r="C571" s="228"/>
      <c r="D571" s="228"/>
      <c r="F571" s="229"/>
      <c r="G571" s="144"/>
      <c r="H571" s="144"/>
      <c r="I571" s="144"/>
      <c r="J571" s="144"/>
      <c r="K571" s="144"/>
      <c r="L571" s="144"/>
      <c r="M571" s="144"/>
      <c r="N571" s="83"/>
      <c r="O571" s="83"/>
      <c r="P571" s="83"/>
      <c r="Q571" s="230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64"/>
      <c r="AL571" s="45"/>
      <c r="AM571" s="65"/>
      <c r="AN571" s="145"/>
      <c r="AO571" s="149"/>
      <c r="AP571" s="183"/>
      <c r="AQ571" s="149"/>
      <c r="AR571" s="147"/>
      <c r="AS571" s="229"/>
      <c r="AT571" s="229"/>
      <c r="AU571" s="229"/>
      <c r="AV571" s="229"/>
      <c r="AW571" s="229"/>
      <c r="AX571" s="229"/>
      <c r="AY571" s="229"/>
      <c r="AZ571" s="229"/>
      <c r="BA571" s="229"/>
      <c r="BC571" s="229"/>
      <c r="BD571" s="229"/>
      <c r="BE571" s="229"/>
      <c r="BF571" s="57"/>
      <c r="BG571" s="57"/>
      <c r="BH571" s="57"/>
      <c r="BI571" s="57"/>
      <c r="BJ571" s="189"/>
      <c r="BK571" s="173"/>
      <c r="BL571" s="173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104"/>
      <c r="CB571" s="103"/>
      <c r="CC571" s="103"/>
      <c r="CD571" s="103"/>
      <c r="CE571" s="103"/>
      <c r="CF571" s="103"/>
      <c r="CG571" s="103"/>
      <c r="CH571" s="103"/>
      <c r="CI571" s="103"/>
      <c r="CJ571" s="103"/>
      <c r="CK571" s="103"/>
      <c r="CL571" s="103"/>
      <c r="CP571" s="93"/>
      <c r="CQ571" s="93"/>
      <c r="CV571" s="93"/>
      <c r="DA571" s="93"/>
      <c r="DF571" s="131"/>
      <c r="DG571" s="45"/>
      <c r="DH571" s="45"/>
      <c r="DI571" s="45"/>
      <c r="DJ571" s="45"/>
      <c r="DK571" s="121"/>
      <c r="DL571" s="121"/>
      <c r="DM571" s="121"/>
      <c r="DN571" s="121"/>
      <c r="DO571" s="121"/>
      <c r="DP571" s="121"/>
      <c r="DQ571" s="121"/>
      <c r="DR571" s="121"/>
      <c r="DS571" s="121"/>
      <c r="DT571" s="121"/>
      <c r="DU571" s="121"/>
      <c r="DV571" s="122"/>
      <c r="DW571" s="157"/>
      <c r="DX571" s="157"/>
      <c r="DY571" s="157"/>
      <c r="DZ571" s="238"/>
      <c r="EN571" s="50" t="e">
        <f t="shared" si="458"/>
        <v>#DIV/0!</v>
      </c>
      <c r="EO571" s="50" t="e">
        <f t="shared" si="459"/>
        <v>#DIV/0!</v>
      </c>
      <c r="EP571" s="55" t="e">
        <f t="shared" si="460"/>
        <v>#DIV/0!</v>
      </c>
      <c r="EQ571" s="50" t="e">
        <f>4.656*AR571*(((BL571/2.54)^2)+((BM571/2.54)^2)+((BN571/2.54)^2)+((BO571)/2.54^2)+((BP571/2.54)^2)+((BQ571/2.54)^2)+((BR571/2.54)^2)+((BS571/2.54)^2)+((BT571/2.54)^2)+((BU571/2.54)^2)+((BV571/2.54)^2)+((BW571/2.54)^2)+((BX571/2.54)^2)+((BY571/2.54)^2)+((BZ571/2.54)^2))/(BI571*3.28)</f>
        <v>#DIV/0!</v>
      </c>
      <c r="ER571" s="50" t="e">
        <f>3.492*AR571*((CA571/2.54)^2 + (CB571/2.54)^2 + (CC571/2.54)^2 + (CD571/2.54)^2 + (CE571/2.54)^2 + (CF571/2.54)^2 + (CG571/2.54)^2 +(CH571/2.54)^2 +(CI571/2.54)^2 + (CJ571/2.54)^2 +(CK571/2.54)^2 + (CL571/2.54)^2 +(CM571/2.54)^2 + (CN571/2.54)^2 + (CO571/2.54)^2)/(BI571*3.28)</f>
        <v>#DIV/0!</v>
      </c>
      <c r="ES571" s="50" t="e">
        <f t="shared" si="466"/>
        <v>#DIV/0!</v>
      </c>
      <c r="ET571" s="50" t="e">
        <f t="shared" si="467"/>
        <v>#DIV/0!</v>
      </c>
      <c r="EU571" s="50" t="e">
        <f t="shared" si="468"/>
        <v>#DIV/0!</v>
      </c>
      <c r="EV571" s="56" t="e">
        <f t="shared" si="461"/>
        <v>#DIV/0!</v>
      </c>
      <c r="EW571" s="56" t="e">
        <f t="shared" si="462"/>
        <v>#DIV/0!</v>
      </c>
      <c r="EX571" s="56">
        <f t="shared" si="464"/>
        <v>0</v>
      </c>
      <c r="EY571" s="56">
        <f t="shared" si="465"/>
        <v>0</v>
      </c>
      <c r="EZ571" s="56" t="e">
        <f t="shared" si="463"/>
        <v>#DIV/0!</v>
      </c>
      <c r="FA571" s="56"/>
      <c r="FB571" s="56"/>
      <c r="FC571" s="56"/>
      <c r="FD571" s="54"/>
    </row>
    <row r="572" spans="1:160" ht="16.899999999999999" customHeight="1">
      <c r="A572" s="66"/>
      <c r="B572" s="228"/>
      <c r="C572" s="228"/>
      <c r="D572" s="228"/>
      <c r="F572" s="229"/>
      <c r="G572" s="144"/>
      <c r="H572" s="144"/>
      <c r="I572" s="144"/>
      <c r="J572" s="144"/>
      <c r="K572" s="144"/>
      <c r="L572" s="144"/>
      <c r="M572" s="144"/>
      <c r="N572" s="83"/>
      <c r="O572" s="83"/>
      <c r="P572" s="83"/>
      <c r="Q572" s="230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64"/>
      <c r="AL572" s="45"/>
      <c r="AM572" s="65"/>
      <c r="AN572" s="145"/>
      <c r="AO572" s="149"/>
      <c r="AP572" s="183"/>
      <c r="AQ572" s="149"/>
      <c r="AR572" s="147"/>
      <c r="AS572" s="229"/>
      <c r="AT572" s="229"/>
      <c r="AU572" s="229"/>
      <c r="AV572" s="229"/>
      <c r="AW572" s="229"/>
      <c r="AX572" s="229"/>
      <c r="AY572" s="229"/>
      <c r="AZ572" s="229"/>
      <c r="BA572" s="229"/>
      <c r="BC572" s="229"/>
      <c r="BD572" s="229"/>
      <c r="BE572" s="229"/>
      <c r="BF572" s="57"/>
      <c r="BG572" s="57"/>
      <c r="BH572" s="57"/>
      <c r="BI572" s="57"/>
      <c r="BJ572" s="189"/>
      <c r="BK572" s="173"/>
      <c r="BL572" s="173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104"/>
      <c r="CB572" s="103"/>
      <c r="CC572" s="103"/>
      <c r="CD572" s="103"/>
      <c r="CE572" s="103"/>
      <c r="CF572" s="103"/>
      <c r="CG572" s="103"/>
      <c r="CH572" s="103"/>
      <c r="CI572" s="103"/>
      <c r="CJ572" s="103"/>
      <c r="CK572" s="103"/>
      <c r="CL572" s="103"/>
      <c r="CP572" s="93"/>
      <c r="CQ572" s="93"/>
      <c r="CV572" s="93"/>
      <c r="DA572" s="93"/>
      <c r="DF572" s="131"/>
      <c r="DG572" s="45"/>
      <c r="DH572" s="45"/>
      <c r="DI572" s="45"/>
      <c r="DJ572" s="45"/>
      <c r="DK572" s="121"/>
      <c r="DL572" s="121"/>
      <c r="DM572" s="121"/>
      <c r="DN572" s="121"/>
      <c r="DO572" s="121"/>
      <c r="DP572" s="121"/>
      <c r="DQ572" s="121"/>
      <c r="DR572" s="121"/>
      <c r="DS572" s="121"/>
      <c r="DT572" s="121"/>
      <c r="DU572" s="121"/>
      <c r="DV572" s="122"/>
      <c r="DW572" s="157"/>
      <c r="DX572" s="157"/>
      <c r="DY572" s="157"/>
      <c r="DZ572" s="238"/>
      <c r="EN572" s="50"/>
      <c r="EO572" s="50"/>
      <c r="EP572" s="55"/>
      <c r="EQ572" s="50"/>
      <c r="ER572" s="50"/>
      <c r="ES572" s="50" t="e">
        <f t="shared" si="466"/>
        <v>#DIV/0!</v>
      </c>
      <c r="ET572" s="50" t="e">
        <f t="shared" si="467"/>
        <v>#DIV/0!</v>
      </c>
      <c r="EU572" s="50" t="e">
        <f t="shared" si="468"/>
        <v>#DIV/0!</v>
      </c>
      <c r="EV572" s="56"/>
      <c r="EW572" s="56"/>
      <c r="EX572" s="56">
        <f t="shared" si="464"/>
        <v>0</v>
      </c>
      <c r="EY572" s="56">
        <f t="shared" si="465"/>
        <v>0</v>
      </c>
      <c r="EZ572" s="56"/>
      <c r="FA572" s="56"/>
      <c r="FB572" s="56"/>
      <c r="FC572" s="56"/>
      <c r="FD572" s="54"/>
    </row>
    <row r="573" spans="1:160" ht="16.899999999999999" customHeight="1">
      <c r="A573" s="66"/>
      <c r="B573" s="228"/>
      <c r="C573" s="228"/>
      <c r="D573" s="228"/>
      <c r="F573" s="229"/>
      <c r="G573" s="144"/>
      <c r="H573" s="144"/>
      <c r="I573" s="144"/>
      <c r="J573" s="144"/>
      <c r="K573" s="144"/>
      <c r="L573" s="144"/>
      <c r="M573" s="144"/>
      <c r="N573" s="144"/>
      <c r="O573" s="83"/>
      <c r="P573" s="83"/>
      <c r="Q573" s="230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64"/>
      <c r="AL573" s="45"/>
      <c r="AM573" s="65"/>
      <c r="AN573" s="145"/>
      <c r="AO573" s="149"/>
      <c r="AP573" s="183"/>
      <c r="AQ573" s="149"/>
      <c r="AR573" s="147"/>
      <c r="AS573" s="229"/>
      <c r="AT573" s="229"/>
      <c r="AU573" s="229"/>
      <c r="AV573" s="229"/>
      <c r="AW573" s="229"/>
      <c r="AX573" s="229"/>
      <c r="AY573" s="229"/>
      <c r="AZ573" s="229"/>
      <c r="BA573" s="229"/>
      <c r="BC573" s="229"/>
      <c r="BD573" s="229"/>
      <c r="BE573" s="229"/>
      <c r="BF573" s="57"/>
      <c r="BG573" s="57"/>
      <c r="BH573" s="57"/>
      <c r="BI573" s="57"/>
      <c r="BJ573" s="189"/>
      <c r="BK573" s="173"/>
      <c r="BL573" s="173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104"/>
      <c r="CB573" s="103"/>
      <c r="CC573" s="103"/>
      <c r="CD573" s="103"/>
      <c r="CE573" s="103"/>
      <c r="CF573" s="103"/>
      <c r="CG573" s="103"/>
      <c r="CH573" s="103"/>
      <c r="CI573" s="103"/>
      <c r="CJ573" s="103"/>
      <c r="CK573" s="103"/>
      <c r="CL573" s="103"/>
      <c r="CP573" s="93"/>
      <c r="CQ573" s="93"/>
      <c r="CV573" s="93"/>
      <c r="DA573" s="93"/>
      <c r="DF573" s="131"/>
      <c r="DG573" s="45"/>
      <c r="DH573" s="45"/>
      <c r="DI573" s="45"/>
      <c r="DJ573" s="45"/>
      <c r="DK573" s="121"/>
      <c r="DL573" s="121"/>
      <c r="DM573" s="121"/>
      <c r="DN573" s="121"/>
      <c r="DO573" s="121"/>
      <c r="DP573" s="121"/>
      <c r="DQ573" s="121"/>
      <c r="DR573" s="121"/>
      <c r="DS573" s="121"/>
      <c r="DT573" s="121"/>
      <c r="DU573" s="121"/>
      <c r="DV573" s="122"/>
      <c r="DW573" s="157"/>
      <c r="DX573" s="157"/>
      <c r="DY573" s="157"/>
      <c r="DZ573" s="238"/>
      <c r="EN573" s="50" t="e">
        <f t="shared" si="458"/>
        <v>#DIV/0!</v>
      </c>
      <c r="EO573" s="50" t="e">
        <f t="shared" si="459"/>
        <v>#DIV/0!</v>
      </c>
      <c r="EP573" s="55" t="e">
        <f t="shared" si="460"/>
        <v>#DIV/0!</v>
      </c>
      <c r="EQ573" s="50" t="e">
        <f>4.656*AR573*(((BL573/2.54)^2)+((BM573/2.54)^2)+((BN573/2.54)^2)+((BO573)/2.54^2)+((BP573/2.54)^2)+((BQ573/2.54)^2)+((BR573/2.54)^2)+((BS573/2.54)^2)+((BT573/2.54)^2)+((BU573/2.54)^2)+((BV573/2.54)^2)+((BW573/2.54)^2)+((BX573/2.54)^2)+((BY573/2.54)^2)+((BZ573/2.54)^2))/(BI573*3.28)</f>
        <v>#DIV/0!</v>
      </c>
      <c r="ER573" s="50" t="e">
        <f>3.492*AR573*((CA573/2.54)^2 + (CB573/2.54)^2 + (CC573/2.54)^2 + (CD573/2.54)^2 + (CE573/2.54)^2 + (CF573/2.54)^2 + (CG573/2.54)^2 +(CH573/2.54)^2 +(CI573/2.54)^2 + (CJ573/2.54)^2 +(CK573/2.54)^2 + (CL573/2.54)^2 +(CM573/2.54)^2 + (CN573/2.54)^2 + (CO573/2.54)^2)/(BI573*3.28)</f>
        <v>#DIV/0!</v>
      </c>
      <c r="ES573" s="50" t="e">
        <f t="shared" si="466"/>
        <v>#DIV/0!</v>
      </c>
      <c r="ET573" s="50" t="e">
        <f t="shared" si="467"/>
        <v>#DIV/0!</v>
      </c>
      <c r="EU573" s="50" t="e">
        <f t="shared" si="468"/>
        <v>#DIV/0!</v>
      </c>
      <c r="EV573" s="56" t="e">
        <f t="shared" si="461"/>
        <v>#DIV/0!</v>
      </c>
      <c r="EW573" s="56" t="e">
        <f t="shared" si="462"/>
        <v>#DIV/0!</v>
      </c>
      <c r="EX573" s="56">
        <f t="shared" si="464"/>
        <v>0</v>
      </c>
      <c r="EY573" s="56">
        <f t="shared" si="465"/>
        <v>0</v>
      </c>
      <c r="EZ573" s="56" t="e">
        <f t="shared" si="463"/>
        <v>#DIV/0!</v>
      </c>
      <c r="FA573" s="56"/>
      <c r="FB573" s="56"/>
      <c r="FC573" s="56"/>
      <c r="FD573" s="54"/>
    </row>
    <row r="574" spans="1:160" ht="16.899999999999999" customHeight="1">
      <c r="A574" s="66"/>
      <c r="B574" s="228"/>
      <c r="C574" s="228"/>
      <c r="D574" s="228"/>
      <c r="F574" s="229"/>
      <c r="G574" s="144"/>
      <c r="H574" s="144"/>
      <c r="I574" s="144"/>
      <c r="J574" s="144"/>
      <c r="K574" s="144"/>
      <c r="L574" s="144"/>
      <c r="M574" s="144"/>
      <c r="N574" s="144"/>
      <c r="O574" s="83"/>
      <c r="P574" s="83"/>
      <c r="Q574" s="230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64"/>
      <c r="AL574" s="45"/>
      <c r="AM574" s="65"/>
      <c r="AN574" s="145"/>
      <c r="AO574" s="149"/>
      <c r="AP574" s="183"/>
      <c r="AQ574" s="149"/>
      <c r="AR574" s="147"/>
      <c r="AS574" s="229"/>
      <c r="AT574" s="229"/>
      <c r="AU574" s="229"/>
      <c r="AV574" s="229"/>
      <c r="AW574" s="229"/>
      <c r="AX574" s="229"/>
      <c r="AY574" s="229"/>
      <c r="AZ574" s="229"/>
      <c r="BA574" s="229"/>
      <c r="BC574" s="229"/>
      <c r="BD574" s="229"/>
      <c r="BE574" s="229"/>
      <c r="BF574" s="57"/>
      <c r="BG574" s="57"/>
      <c r="BH574" s="57"/>
      <c r="BI574" s="57"/>
      <c r="BJ574" s="189"/>
      <c r="BK574" s="173"/>
      <c r="BL574" s="173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104"/>
      <c r="CB574" s="103"/>
      <c r="CC574" s="103"/>
      <c r="CD574" s="103"/>
      <c r="CE574" s="103"/>
      <c r="CF574" s="103"/>
      <c r="CG574" s="103"/>
      <c r="CH574" s="103"/>
      <c r="CI574" s="103"/>
      <c r="CJ574" s="103"/>
      <c r="CK574" s="103"/>
      <c r="CL574" s="103"/>
      <c r="CP574" s="93"/>
      <c r="CQ574" s="93"/>
      <c r="CV574" s="93"/>
      <c r="DA574" s="93"/>
      <c r="DF574" s="131"/>
      <c r="DG574" s="45"/>
      <c r="DH574" s="45"/>
      <c r="DI574" s="45"/>
      <c r="DJ574" s="45"/>
      <c r="DK574" s="121"/>
      <c r="DL574" s="121"/>
      <c r="DM574" s="121"/>
      <c r="DN574" s="121"/>
      <c r="DO574" s="121"/>
      <c r="DP574" s="121"/>
      <c r="DQ574" s="121"/>
      <c r="DR574" s="121"/>
      <c r="DS574" s="121"/>
      <c r="DT574" s="121"/>
      <c r="DU574" s="121"/>
      <c r="DV574" s="122"/>
      <c r="DW574" s="157"/>
      <c r="DX574" s="157"/>
      <c r="DY574" s="157"/>
      <c r="DZ574" s="238"/>
      <c r="EN574" s="50" t="e">
        <f t="shared" si="458"/>
        <v>#DIV/0!</v>
      </c>
      <c r="EO574" s="50" t="e">
        <f t="shared" si="459"/>
        <v>#DIV/0!</v>
      </c>
      <c r="EP574" s="55" t="e">
        <f t="shared" si="460"/>
        <v>#DIV/0!</v>
      </c>
      <c r="EQ574" s="50" t="e">
        <f>4.656*AR574*(((BL574/2.54)^2)+((BM574/2.54)^2)+((BN574/2.54)^2)+((BO574)/2.54^2)+((BP574/2.54)^2)+((BQ574/2.54)^2)+((BR574/2.54)^2)+((BS574/2.54)^2)+((BT574/2.54)^2)+((BU574/2.54)^2)+((BV574/2.54)^2)+((BW574/2.54)^2)+((BX574/2.54)^2)+((BY574/2.54)^2)+((BZ574/2.54)^2))/(BI574*3.28)</f>
        <v>#DIV/0!</v>
      </c>
      <c r="ER574" s="50" t="e">
        <f>3.492*AR574*((CA574/2.54)^2 + (CB574/2.54)^2 + (CC574/2.54)^2 + (CD574/2.54)^2 + (CE574/2.54)^2 + (CF574/2.54)^2 + (CG574/2.54)^2 +(CH574/2.54)^2 +(CI574/2.54)^2 + (CJ574/2.54)^2 +(CK574/2.54)^2 + (CL574/2.54)^2 +(CM574/2.54)^2 + (CN574/2.54)^2 + (CO574/2.54)^2)/(BI574*3.28)</f>
        <v>#DIV/0!</v>
      </c>
      <c r="ES574" s="50" t="e">
        <f t="shared" si="466"/>
        <v>#DIV/0!</v>
      </c>
      <c r="ET574" s="50" t="e">
        <f t="shared" si="467"/>
        <v>#DIV/0!</v>
      </c>
      <c r="EU574" s="50" t="e">
        <f t="shared" si="468"/>
        <v>#DIV/0!</v>
      </c>
      <c r="EV574" s="56" t="e">
        <f t="shared" si="461"/>
        <v>#DIV/0!</v>
      </c>
      <c r="EW574" s="56" t="e">
        <f t="shared" si="462"/>
        <v>#DIV/0!</v>
      </c>
      <c r="EX574" s="56">
        <f t="shared" si="464"/>
        <v>0</v>
      </c>
      <c r="EY574" s="56">
        <f t="shared" si="465"/>
        <v>0</v>
      </c>
      <c r="EZ574" s="56" t="e">
        <f t="shared" si="463"/>
        <v>#DIV/0!</v>
      </c>
      <c r="FA574" s="56"/>
      <c r="FB574" s="56"/>
      <c r="FC574" s="56"/>
      <c r="FD574" s="54"/>
    </row>
    <row r="575" spans="1:160" ht="16.899999999999999" customHeight="1">
      <c r="A575" s="66"/>
      <c r="B575" s="228"/>
      <c r="C575" s="228"/>
      <c r="D575" s="228"/>
      <c r="F575" s="229"/>
      <c r="G575" s="144"/>
      <c r="H575" s="144"/>
      <c r="I575" s="144"/>
      <c r="J575" s="144"/>
      <c r="K575" s="144"/>
      <c r="L575" s="144"/>
      <c r="M575" s="144"/>
      <c r="N575" s="144"/>
      <c r="O575" s="83"/>
      <c r="P575" s="83"/>
      <c r="Q575" s="230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64"/>
      <c r="AL575" s="45"/>
      <c r="AM575" s="65"/>
      <c r="AN575" s="145"/>
      <c r="AO575" s="149"/>
      <c r="AP575" s="183"/>
      <c r="AQ575" s="149"/>
      <c r="AR575" s="147"/>
      <c r="AS575" s="229"/>
      <c r="AT575" s="229"/>
      <c r="AU575" s="229"/>
      <c r="AV575" s="229"/>
      <c r="AW575" s="229"/>
      <c r="AX575" s="229"/>
      <c r="AY575" s="229"/>
      <c r="AZ575" s="229"/>
      <c r="BA575" s="229"/>
      <c r="BC575" s="229"/>
      <c r="BD575" s="229"/>
      <c r="BE575" s="229"/>
      <c r="BF575" s="57"/>
      <c r="BG575" s="57"/>
      <c r="BH575" s="57"/>
      <c r="BI575" s="57"/>
      <c r="BJ575" s="189"/>
      <c r="BK575" s="173"/>
      <c r="BL575" s="173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104"/>
      <c r="CB575" s="103"/>
      <c r="CC575" s="103"/>
      <c r="CD575" s="103"/>
      <c r="CE575" s="103"/>
      <c r="CF575" s="103"/>
      <c r="CG575" s="103"/>
      <c r="CH575" s="103"/>
      <c r="CI575" s="103"/>
      <c r="CJ575" s="103"/>
      <c r="CK575" s="103"/>
      <c r="CL575" s="103"/>
      <c r="CP575" s="93"/>
      <c r="CQ575" s="93"/>
      <c r="CV575" s="93"/>
      <c r="DA575" s="93"/>
      <c r="DF575" s="131"/>
      <c r="DG575" s="45"/>
      <c r="DH575" s="45"/>
      <c r="DI575" s="45"/>
      <c r="DJ575" s="45"/>
      <c r="DK575" s="121"/>
      <c r="DL575" s="121"/>
      <c r="DM575" s="121"/>
      <c r="DN575" s="121"/>
      <c r="DO575" s="121"/>
      <c r="DP575" s="121"/>
      <c r="DQ575" s="121"/>
      <c r="DR575" s="121"/>
      <c r="DS575" s="121"/>
      <c r="DT575" s="121"/>
      <c r="DU575" s="121"/>
      <c r="DV575" s="122"/>
      <c r="DW575" s="157"/>
      <c r="DX575" s="157"/>
      <c r="DY575" s="157"/>
      <c r="DZ575" s="238"/>
      <c r="EN575" s="50" t="e">
        <f t="shared" si="458"/>
        <v>#DIV/0!</v>
      </c>
      <c r="EO575" s="50" t="e">
        <f t="shared" si="459"/>
        <v>#DIV/0!</v>
      </c>
      <c r="EP575" s="55" t="e">
        <f t="shared" si="460"/>
        <v>#DIV/0!</v>
      </c>
      <c r="EQ575" s="50" t="e">
        <f>4.656*AR575*(((BL575/2.54)^2)+((BM575/2.54)^2)+((BN575/2.54)^2)+((BO575)/2.54^2)+((BP575/2.54)^2)+((BQ575/2.54)^2)+((BR575/2.54)^2)+((BS575/2.54)^2)+((BT575/2.54)^2)+((BU575/2.54)^2)+((BV575/2.54)^2)+((BW575/2.54)^2)+((BX575/2.54)^2)+((BY575/2.54)^2)+((BZ575/2.54)^2))/(BI575*3.28)</f>
        <v>#DIV/0!</v>
      </c>
      <c r="ER575" s="50" t="e">
        <f>3.492*AR575*((CA575/2.54)^2 + (CB575/2.54)^2 + (CC575/2.54)^2 + (CD575/2.54)^2 + (CE575/2.54)^2 + (CF575/2.54)^2 + (CG575/2.54)^2 +(CH575/2.54)^2 +(CI575/2.54)^2 + (CJ575/2.54)^2 +(CK575/2.54)^2 + (CL575/2.54)^2 +(CM575/2.54)^2 + (CN575/2.54)^2 + (CO575/2.54)^2)/(BI575*3.28)</f>
        <v>#DIV/0!</v>
      </c>
      <c r="ES575" s="50" t="e">
        <f t="shared" si="466"/>
        <v>#DIV/0!</v>
      </c>
      <c r="ET575" s="50" t="e">
        <f t="shared" si="467"/>
        <v>#DIV/0!</v>
      </c>
      <c r="EU575" s="50" t="e">
        <f t="shared" si="468"/>
        <v>#DIV/0!</v>
      </c>
      <c r="EV575" s="56" t="e">
        <f t="shared" si="461"/>
        <v>#DIV/0!</v>
      </c>
      <c r="EW575" s="56" t="e">
        <f t="shared" si="462"/>
        <v>#DIV/0!</v>
      </c>
      <c r="EX575" s="56">
        <f t="shared" si="464"/>
        <v>0</v>
      </c>
      <c r="EY575" s="56">
        <f t="shared" si="465"/>
        <v>0</v>
      </c>
      <c r="EZ575" s="56" t="e">
        <f t="shared" si="463"/>
        <v>#DIV/0!</v>
      </c>
      <c r="FA575" s="56"/>
      <c r="FB575" s="56"/>
      <c r="FC575" s="56"/>
      <c r="FD575" s="54"/>
    </row>
    <row r="576" spans="1:160" ht="16.899999999999999" customHeight="1">
      <c r="A576" s="66"/>
      <c r="B576" s="228"/>
      <c r="C576" s="228"/>
      <c r="D576" s="228"/>
      <c r="F576" s="229"/>
      <c r="G576" s="144"/>
      <c r="H576" s="144"/>
      <c r="I576" s="144"/>
      <c r="J576" s="144"/>
      <c r="K576" s="144"/>
      <c r="L576" s="144"/>
      <c r="M576" s="144"/>
      <c r="N576" s="83"/>
      <c r="O576" s="83"/>
      <c r="P576" s="83"/>
      <c r="Q576" s="230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64"/>
      <c r="AL576" s="45"/>
      <c r="AM576" s="65"/>
      <c r="AN576" s="145"/>
      <c r="AO576" s="149"/>
      <c r="AP576" s="183"/>
      <c r="AQ576" s="149"/>
      <c r="AR576" s="147"/>
      <c r="AS576" s="229"/>
      <c r="AT576" s="229"/>
      <c r="AU576" s="229"/>
      <c r="AV576" s="229"/>
      <c r="AW576" s="229"/>
      <c r="AX576" s="229"/>
      <c r="AY576" s="229"/>
      <c r="AZ576" s="229"/>
      <c r="BA576" s="229"/>
      <c r="BC576" s="229"/>
      <c r="BD576" s="229"/>
      <c r="BE576" s="229"/>
      <c r="BF576" s="57"/>
      <c r="BG576" s="57"/>
      <c r="BH576" s="57"/>
      <c r="BI576" s="57"/>
      <c r="BJ576" s="189"/>
      <c r="BK576" s="173"/>
      <c r="BL576" s="173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104"/>
      <c r="CB576" s="103"/>
      <c r="CC576" s="103"/>
      <c r="CD576" s="103"/>
      <c r="CE576" s="103"/>
      <c r="CF576" s="103"/>
      <c r="CG576" s="103"/>
      <c r="CH576" s="103"/>
      <c r="CI576" s="103"/>
      <c r="CJ576" s="103"/>
      <c r="CK576" s="103"/>
      <c r="CL576" s="103"/>
      <c r="CP576" s="93"/>
      <c r="CQ576" s="93"/>
      <c r="CV576" s="93"/>
      <c r="DA576" s="93"/>
      <c r="DF576" s="131"/>
      <c r="DG576" s="45"/>
      <c r="DH576" s="45"/>
      <c r="DI576" s="45"/>
      <c r="DJ576" s="45"/>
      <c r="DK576" s="121"/>
      <c r="DL576" s="121"/>
      <c r="DM576" s="121"/>
      <c r="DN576" s="121"/>
      <c r="DO576" s="121"/>
      <c r="DP576" s="121"/>
      <c r="DQ576" s="121"/>
      <c r="DR576" s="121"/>
      <c r="DS576" s="121"/>
      <c r="DT576" s="121"/>
      <c r="DU576" s="121"/>
      <c r="DV576" s="122"/>
      <c r="DW576" s="157"/>
      <c r="DX576" s="157"/>
      <c r="DY576" s="157"/>
      <c r="DZ576" s="238"/>
      <c r="EN576" s="50"/>
      <c r="EO576" s="50"/>
      <c r="EP576" s="55"/>
      <c r="EQ576" s="50"/>
      <c r="ER576" s="50"/>
      <c r="ES576" s="50" t="e">
        <f t="shared" si="466"/>
        <v>#DIV/0!</v>
      </c>
      <c r="ET576" s="50" t="e">
        <f t="shared" si="467"/>
        <v>#DIV/0!</v>
      </c>
      <c r="EU576" s="50" t="e">
        <f t="shared" si="468"/>
        <v>#DIV/0!</v>
      </c>
      <c r="EV576" s="56"/>
      <c r="EW576" s="56"/>
      <c r="EX576" s="56">
        <f t="shared" si="464"/>
        <v>0</v>
      </c>
      <c r="EY576" s="56">
        <f t="shared" si="465"/>
        <v>0</v>
      </c>
      <c r="EZ576" s="56"/>
      <c r="FA576" s="56"/>
      <c r="FB576" s="56"/>
      <c r="FC576" s="56"/>
      <c r="FD576" s="54"/>
    </row>
    <row r="577" spans="1:160" ht="16.899999999999999" customHeight="1">
      <c r="A577" s="66"/>
      <c r="B577" s="228"/>
      <c r="C577" s="228"/>
      <c r="D577" s="228"/>
      <c r="F577" s="229"/>
      <c r="G577" s="144"/>
      <c r="H577" s="144"/>
      <c r="I577" s="144"/>
      <c r="J577" s="144"/>
      <c r="K577" s="144"/>
      <c r="L577" s="144"/>
      <c r="M577" s="144"/>
      <c r="N577" s="83"/>
      <c r="O577" s="83"/>
      <c r="P577" s="83"/>
      <c r="Q577" s="230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64"/>
      <c r="AL577" s="45"/>
      <c r="AM577" s="65"/>
      <c r="AN577" s="145"/>
      <c r="AO577" s="149"/>
      <c r="AP577" s="183"/>
      <c r="AQ577" s="149"/>
      <c r="AR577" s="147"/>
      <c r="AS577" s="229"/>
      <c r="AT577" s="229"/>
      <c r="AU577" s="229"/>
      <c r="AV577" s="229"/>
      <c r="AW577" s="229"/>
      <c r="AX577" s="229"/>
      <c r="AY577" s="229"/>
      <c r="AZ577" s="229"/>
      <c r="BA577" s="229"/>
      <c r="BC577" s="229"/>
      <c r="BD577" s="229"/>
      <c r="BE577" s="229"/>
      <c r="BF577" s="57"/>
      <c r="BG577" s="57"/>
      <c r="BH577" s="57"/>
      <c r="BI577" s="57"/>
      <c r="BJ577" s="189"/>
      <c r="BK577" s="173"/>
      <c r="BL577" s="173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104"/>
      <c r="CB577" s="103"/>
      <c r="CC577" s="103"/>
      <c r="CD577" s="103"/>
      <c r="CE577" s="103"/>
      <c r="CF577" s="103"/>
      <c r="CG577" s="103"/>
      <c r="CH577" s="103"/>
      <c r="CI577" s="103"/>
      <c r="CJ577" s="103"/>
      <c r="CK577" s="103"/>
      <c r="CL577" s="103"/>
      <c r="CP577" s="93"/>
      <c r="CQ577" s="93"/>
      <c r="CV577" s="93"/>
      <c r="DA577" s="93"/>
      <c r="DF577" s="131"/>
      <c r="DG577" s="45"/>
      <c r="DH577" s="45"/>
      <c r="DI577" s="45"/>
      <c r="DJ577" s="45"/>
      <c r="DK577" s="121"/>
      <c r="DL577" s="121"/>
      <c r="DM577" s="121"/>
      <c r="DN577" s="121"/>
      <c r="DO577" s="121"/>
      <c r="DP577" s="121"/>
      <c r="DQ577" s="121"/>
      <c r="DR577" s="121"/>
      <c r="DS577" s="121"/>
      <c r="DT577" s="121"/>
      <c r="DU577" s="121"/>
      <c r="DV577" s="122"/>
      <c r="DW577" s="157"/>
      <c r="DX577" s="157"/>
      <c r="DY577" s="157"/>
      <c r="DZ577" s="238"/>
      <c r="EN577" s="50" t="e">
        <f t="shared" si="458"/>
        <v>#DIV/0!</v>
      </c>
      <c r="EO577" s="50" t="e">
        <f t="shared" si="459"/>
        <v>#DIV/0!</v>
      </c>
      <c r="EP577" s="55" t="e">
        <f t="shared" si="460"/>
        <v>#DIV/0!</v>
      </c>
      <c r="EQ577" s="50" t="e">
        <f>4.656*AR577*(((BL577/2.54)^2)+((BM577/2.54)^2)+((BN577/2.54)^2)+((BO577)/2.54^2)+((BP577/2.54)^2)+((BQ577/2.54)^2)+((BR577/2.54)^2)+((BS577/2.54)^2)+((BT577/2.54)^2)+((BU577/2.54)^2)+((BV577/2.54)^2)+((BW577/2.54)^2)+((BX577/2.54)^2)+((BY577/2.54)^2)+((BZ577/2.54)^2))/(BI577*3.28)</f>
        <v>#DIV/0!</v>
      </c>
      <c r="ER577" s="50" t="e">
        <f>3.492*AR577*((CA577/2.54)^2 + (CB577/2.54)^2 + (CC577/2.54)^2 + (CD577/2.54)^2 + (CE577/2.54)^2 + (CF577/2.54)^2 + (CG577/2.54)^2 +(CH577/2.54)^2 +(CI577/2.54)^2 + (CJ577/2.54)^2 +(CK577/2.54)^2 + (CL577/2.54)^2 +(CM577/2.54)^2 + (CN577/2.54)^2 + (CO577/2.54)^2)/(BI577*3.28)</f>
        <v>#DIV/0!</v>
      </c>
      <c r="ES577" s="50" t="e">
        <f t="shared" si="466"/>
        <v>#DIV/0!</v>
      </c>
      <c r="ET577" s="50" t="e">
        <f t="shared" si="467"/>
        <v>#DIV/0!</v>
      </c>
      <c r="EU577" s="50" t="e">
        <f t="shared" si="468"/>
        <v>#DIV/0!</v>
      </c>
      <c r="EV577" s="56" t="e">
        <f t="shared" si="461"/>
        <v>#DIV/0!</v>
      </c>
      <c r="EW577" s="56" t="e">
        <f t="shared" si="462"/>
        <v>#DIV/0!</v>
      </c>
      <c r="EX577" s="56">
        <f t="shared" si="464"/>
        <v>0</v>
      </c>
      <c r="EY577" s="56">
        <f t="shared" si="465"/>
        <v>0</v>
      </c>
      <c r="EZ577" s="56" t="e">
        <f t="shared" si="463"/>
        <v>#DIV/0!</v>
      </c>
      <c r="FA577" s="56"/>
      <c r="FB577" s="56"/>
      <c r="FC577" s="56"/>
      <c r="FD577" s="54"/>
    </row>
    <row r="578" spans="1:160" ht="16.899999999999999" customHeight="1">
      <c r="A578" s="66"/>
      <c r="B578" s="228"/>
      <c r="C578" s="228"/>
      <c r="D578" s="228"/>
      <c r="F578" s="229"/>
      <c r="G578" s="144"/>
      <c r="H578" s="144"/>
      <c r="I578" s="144"/>
      <c r="J578" s="144"/>
      <c r="K578" s="144"/>
      <c r="L578" s="144"/>
      <c r="M578" s="144"/>
      <c r="N578" s="83"/>
      <c r="O578" s="83"/>
      <c r="P578" s="83"/>
      <c r="Q578" s="230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64"/>
      <c r="AL578" s="45"/>
      <c r="AM578" s="65"/>
      <c r="AN578" s="145"/>
      <c r="AO578" s="149"/>
      <c r="AP578" s="183"/>
      <c r="AQ578" s="149"/>
      <c r="AR578" s="147"/>
      <c r="AS578" s="229"/>
      <c r="AT578" s="229"/>
      <c r="AU578" s="229"/>
      <c r="AV578" s="229"/>
      <c r="AW578" s="229"/>
      <c r="AX578" s="229"/>
      <c r="AY578" s="229"/>
      <c r="AZ578" s="229"/>
      <c r="BA578" s="229"/>
      <c r="BC578" s="229"/>
      <c r="BD578" s="229"/>
      <c r="BE578" s="229"/>
      <c r="BF578" s="57"/>
      <c r="BG578" s="57"/>
      <c r="BH578" s="57"/>
      <c r="BI578" s="57"/>
      <c r="BJ578" s="189"/>
      <c r="BK578" s="173"/>
      <c r="BL578" s="173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104"/>
      <c r="CB578" s="103"/>
      <c r="CC578" s="103"/>
      <c r="CD578" s="103"/>
      <c r="CE578" s="103"/>
      <c r="CF578" s="103"/>
      <c r="CG578" s="103"/>
      <c r="CH578" s="103"/>
      <c r="CI578" s="103"/>
      <c r="CJ578" s="103"/>
      <c r="CK578" s="103"/>
      <c r="CL578" s="103"/>
      <c r="CP578" s="93"/>
      <c r="CQ578" s="93"/>
      <c r="CV578" s="93"/>
      <c r="DA578" s="93"/>
      <c r="DF578" s="131"/>
      <c r="DG578" s="45"/>
      <c r="DH578" s="45"/>
      <c r="DI578" s="45"/>
      <c r="DJ578" s="45"/>
      <c r="DK578" s="121"/>
      <c r="DL578" s="121"/>
      <c r="DM578" s="121"/>
      <c r="DN578" s="121"/>
      <c r="DO578" s="121"/>
      <c r="DP578" s="121"/>
      <c r="DQ578" s="121"/>
      <c r="DR578" s="121"/>
      <c r="DS578" s="121"/>
      <c r="DT578" s="121"/>
      <c r="DU578" s="121"/>
      <c r="DV578" s="122"/>
      <c r="DW578" s="157"/>
      <c r="DX578" s="157"/>
      <c r="DY578" s="157"/>
      <c r="DZ578" s="238"/>
      <c r="EN578" s="50" t="e">
        <f t="shared" si="458"/>
        <v>#DIV/0!</v>
      </c>
      <c r="EO578" s="50" t="e">
        <f t="shared" si="459"/>
        <v>#DIV/0!</v>
      </c>
      <c r="EP578" s="55" t="e">
        <f t="shared" si="460"/>
        <v>#DIV/0!</v>
      </c>
      <c r="EQ578" s="50" t="e">
        <f>4.656*AR578*(((BL578/2.54)^2)+((BM578/2.54)^2)+((BN578/2.54)^2)+((BO578)/2.54^2)+((BP578/2.54)^2)+((BQ578/2.54)^2)+((BR578/2.54)^2)+((BS578/2.54)^2)+((BT578/2.54)^2)+((BU578/2.54)^2)+((BV578/2.54)^2)+((BW578/2.54)^2)+((BX578/2.54)^2)+((BY578/2.54)^2)+((BZ578/2.54)^2))/(BI578*3.28)</f>
        <v>#DIV/0!</v>
      </c>
      <c r="ER578" s="50" t="e">
        <f>3.492*AR578*((CA578/2.54)^2 + (CB578/2.54)^2 + (CC578/2.54)^2 + (CD578/2.54)^2 + (CE578/2.54)^2 + (CF578/2.54)^2 + (CG578/2.54)^2 +(CH578/2.54)^2 +(CI578/2.54)^2 + (CJ578/2.54)^2 +(CK578/2.54)^2 + (CL578/2.54)^2 +(CM578/2.54)^2 + (CN578/2.54)^2 + (CO578/2.54)^2)/(BI578*3.28)</f>
        <v>#DIV/0!</v>
      </c>
      <c r="ES578" s="50" t="e">
        <f t="shared" si="466"/>
        <v>#DIV/0!</v>
      </c>
      <c r="ET578" s="50" t="e">
        <f t="shared" si="467"/>
        <v>#DIV/0!</v>
      </c>
      <c r="EU578" s="50" t="e">
        <f t="shared" si="468"/>
        <v>#DIV/0!</v>
      </c>
      <c r="EV578" s="56" t="e">
        <f t="shared" si="461"/>
        <v>#DIV/0!</v>
      </c>
      <c r="EW578" s="56" t="e">
        <f t="shared" si="462"/>
        <v>#DIV/0!</v>
      </c>
      <c r="EX578" s="56">
        <f t="shared" si="464"/>
        <v>0</v>
      </c>
      <c r="EY578" s="56">
        <f t="shared" si="465"/>
        <v>0</v>
      </c>
      <c r="EZ578" s="56" t="e">
        <f t="shared" si="463"/>
        <v>#DIV/0!</v>
      </c>
      <c r="FA578" s="56"/>
      <c r="FB578" s="56"/>
      <c r="FC578" s="56"/>
      <c r="FD578" s="54"/>
    </row>
    <row r="579" spans="1:160" ht="16.899999999999999" customHeight="1">
      <c r="A579" s="66"/>
      <c r="B579" s="228"/>
      <c r="C579" s="228"/>
      <c r="D579" s="228"/>
      <c r="F579" s="229"/>
      <c r="G579" s="144"/>
      <c r="H579" s="144"/>
      <c r="I579" s="144"/>
      <c r="J579" s="144"/>
      <c r="K579" s="144"/>
      <c r="L579" s="144"/>
      <c r="M579" s="144"/>
      <c r="N579" s="83"/>
      <c r="O579" s="83"/>
      <c r="P579" s="83"/>
      <c r="Q579" s="230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64"/>
      <c r="AL579" s="45"/>
      <c r="AM579" s="65"/>
      <c r="AN579" s="145"/>
      <c r="AO579" s="149"/>
      <c r="AP579" s="183"/>
      <c r="AQ579" s="149"/>
      <c r="AR579" s="147"/>
      <c r="AS579" s="229"/>
      <c r="AT579" s="229"/>
      <c r="AU579" s="229"/>
      <c r="AV579" s="229"/>
      <c r="AW579" s="229"/>
      <c r="AX579" s="229"/>
      <c r="AY579" s="229"/>
      <c r="AZ579" s="229"/>
      <c r="BA579" s="229"/>
      <c r="BC579" s="229"/>
      <c r="BD579" s="229"/>
      <c r="BE579" s="229"/>
      <c r="BF579" s="57"/>
      <c r="BG579" s="57"/>
      <c r="BH579" s="57"/>
      <c r="BI579" s="57"/>
      <c r="BJ579" s="189"/>
      <c r="BK579" s="173"/>
      <c r="BL579" s="173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104"/>
      <c r="CB579" s="103"/>
      <c r="CC579" s="103"/>
      <c r="CD579" s="103"/>
      <c r="CE579" s="103"/>
      <c r="CF579" s="103"/>
      <c r="CG579" s="103"/>
      <c r="CH579" s="103"/>
      <c r="CI579" s="103"/>
      <c r="CJ579" s="103"/>
      <c r="CK579" s="103"/>
      <c r="CL579" s="103"/>
      <c r="CP579" s="93"/>
      <c r="CQ579" s="93"/>
      <c r="CV579" s="93"/>
      <c r="DA579" s="93"/>
      <c r="DF579" s="131"/>
      <c r="DG579" s="45"/>
      <c r="DH579" s="45"/>
      <c r="DI579" s="45"/>
      <c r="DJ579" s="45"/>
      <c r="DK579" s="121"/>
      <c r="DL579" s="121"/>
      <c r="DM579" s="121"/>
      <c r="DN579" s="121"/>
      <c r="DO579" s="121"/>
      <c r="DP579" s="121"/>
      <c r="DQ579" s="121"/>
      <c r="DR579" s="121"/>
      <c r="DS579" s="121"/>
      <c r="DT579" s="121"/>
      <c r="DU579" s="121"/>
      <c r="DV579" s="122"/>
      <c r="DW579" s="157"/>
      <c r="DX579" s="157"/>
      <c r="DY579" s="157"/>
      <c r="DZ579" s="238"/>
      <c r="EN579" s="50" t="e">
        <f t="shared" si="458"/>
        <v>#DIV/0!</v>
      </c>
      <c r="EO579" s="50" t="e">
        <f t="shared" si="459"/>
        <v>#DIV/0!</v>
      </c>
      <c r="EP579" s="55" t="e">
        <f t="shared" si="460"/>
        <v>#DIV/0!</v>
      </c>
      <c r="EQ579" s="50" t="e">
        <f>4.656*AR579*(((BL579/2.54)^2)+((BM579/2.54)^2)+((BN579/2.54)^2)+((BO579)/2.54^2)+((BP579/2.54)^2)+((BQ579/2.54)^2)+((BR579/2.54)^2)+((BS579/2.54)^2)+((BT579/2.54)^2)+((BU579/2.54)^2)+((BV579/2.54)^2)+((BW579/2.54)^2)+((BX579/2.54)^2)+((BY579/2.54)^2)+((BZ579/2.54)^2))/(BI579*3.28)</f>
        <v>#DIV/0!</v>
      </c>
      <c r="ER579" s="50" t="e">
        <f>3.492*AR579*((CA579/2.54)^2 + (CB579/2.54)^2 + (CC579/2.54)^2 + (CD579/2.54)^2 + (CE579/2.54)^2 + (CF579/2.54)^2 + (CG579/2.54)^2 +(CH579/2.54)^2 +(CI579/2.54)^2 + (CJ579/2.54)^2 +(CK579/2.54)^2 + (CL579/2.54)^2 +(CM579/2.54)^2 + (CN579/2.54)^2 + (CO579/2.54)^2)/(BI579*3.28)</f>
        <v>#DIV/0!</v>
      </c>
      <c r="ES579" s="50" t="e">
        <f t="shared" si="466"/>
        <v>#DIV/0!</v>
      </c>
      <c r="ET579" s="50" t="e">
        <f t="shared" si="467"/>
        <v>#DIV/0!</v>
      </c>
      <c r="EU579" s="50" t="e">
        <f t="shared" si="468"/>
        <v>#DIV/0!</v>
      </c>
      <c r="EV579" s="56" t="e">
        <f t="shared" si="461"/>
        <v>#DIV/0!</v>
      </c>
      <c r="EW579" s="56" t="e">
        <f t="shared" si="462"/>
        <v>#DIV/0!</v>
      </c>
      <c r="EX579" s="56">
        <f t="shared" si="464"/>
        <v>0</v>
      </c>
      <c r="EY579" s="56">
        <f t="shared" si="465"/>
        <v>0</v>
      </c>
      <c r="EZ579" s="56" t="e">
        <f t="shared" si="463"/>
        <v>#DIV/0!</v>
      </c>
      <c r="FA579" s="56"/>
      <c r="FB579" s="56"/>
      <c r="FC579" s="56"/>
      <c r="FD579" s="54"/>
    </row>
    <row r="580" spans="1:160" ht="16.899999999999999" customHeight="1">
      <c r="A580" s="66"/>
      <c r="B580" s="228"/>
      <c r="C580" s="228"/>
      <c r="D580" s="228"/>
      <c r="F580" s="229"/>
      <c r="G580" s="144"/>
      <c r="H580" s="144"/>
      <c r="I580" s="144"/>
      <c r="J580" s="144"/>
      <c r="K580" s="144"/>
      <c r="L580" s="144"/>
      <c r="M580" s="144"/>
      <c r="N580" s="83"/>
      <c r="O580" s="83"/>
      <c r="P580" s="83"/>
      <c r="Q580" s="230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64"/>
      <c r="AL580" s="45"/>
      <c r="AM580" s="65"/>
      <c r="AN580" s="145"/>
      <c r="AO580" s="149"/>
      <c r="AP580" s="183"/>
      <c r="AQ580" s="149"/>
      <c r="AR580" s="147"/>
      <c r="AS580" s="229"/>
      <c r="AT580" s="229"/>
      <c r="AU580" s="229"/>
      <c r="AV580" s="229"/>
      <c r="AW580" s="229"/>
      <c r="AX580" s="229"/>
      <c r="AY580" s="229"/>
      <c r="AZ580" s="229"/>
      <c r="BA580" s="229"/>
      <c r="BC580" s="229"/>
      <c r="BD580" s="229"/>
      <c r="BE580" s="229"/>
      <c r="BF580" s="57"/>
      <c r="BG580" s="57"/>
      <c r="BH580" s="57"/>
      <c r="BI580" s="57"/>
      <c r="BJ580" s="189"/>
      <c r="BK580" s="173"/>
      <c r="BL580" s="173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104"/>
      <c r="CB580" s="103"/>
      <c r="CC580" s="103"/>
      <c r="CD580" s="103"/>
      <c r="CE580" s="103"/>
      <c r="CF580" s="103"/>
      <c r="CG580" s="103"/>
      <c r="CH580" s="103"/>
      <c r="CI580" s="103"/>
      <c r="CJ580" s="103"/>
      <c r="CK580" s="103"/>
      <c r="CL580" s="103"/>
      <c r="CP580" s="93"/>
      <c r="CQ580" s="93"/>
      <c r="CV580" s="93"/>
      <c r="DA580" s="93"/>
      <c r="DF580" s="131"/>
      <c r="DG580" s="45"/>
      <c r="DH580" s="45"/>
      <c r="DI580" s="45"/>
      <c r="DJ580" s="45"/>
      <c r="DK580" s="121"/>
      <c r="DL580" s="121"/>
      <c r="DM580" s="121"/>
      <c r="DN580" s="121"/>
      <c r="DO580" s="121"/>
      <c r="DP580" s="121"/>
      <c r="DQ580" s="121"/>
      <c r="DR580" s="121"/>
      <c r="DS580" s="121"/>
      <c r="DT580" s="121"/>
      <c r="DU580" s="121"/>
      <c r="DV580" s="122"/>
      <c r="DW580" s="157"/>
      <c r="DX580" s="157"/>
      <c r="DY580" s="157"/>
      <c r="DZ580" s="238"/>
      <c r="EN580" s="50"/>
      <c r="EO580" s="50"/>
      <c r="EP580" s="55"/>
      <c r="EQ580" s="50"/>
      <c r="ER580" s="50"/>
      <c r="ES580" s="50" t="e">
        <f t="shared" ref="ES580:ES600" si="469">4.074*AR580*((CQ580/2.54)^2 + (CR580/2.54)^2 + (CS580/2.54)^2 + (CT580/2.54)^2 + (CU580/2.54)^2)/(BI580*3.28)</f>
        <v>#DIV/0!</v>
      </c>
      <c r="ET580" s="50" t="e">
        <f t="shared" ref="ET580:ET600" si="470">4.074*AR580*((CV580/2.54)^2 + (CW580/2.54)^2 + (CX580/2.54)^2 + (CY580/2.54)^2 + (CZ580/2.54)^2)/(BI580*3.28)</f>
        <v>#DIV/0!</v>
      </c>
      <c r="EU580" s="50" t="e">
        <f t="shared" ref="EU580:EU600" si="471">4.074*AR580*((DA580/2.54)^2 + (DB580/2.54)^2 + (DC580/2.54)^2 + (DD580/2.54)^2 + (DE580/2.54)^2)/(BI580*3.28)</f>
        <v>#DIV/0!</v>
      </c>
      <c r="EV580" s="56"/>
      <c r="EW580" s="56"/>
      <c r="EX580" s="56">
        <f t="shared" si="464"/>
        <v>0</v>
      </c>
      <c r="EY580" s="56">
        <f t="shared" si="465"/>
        <v>0</v>
      </c>
      <c r="EZ580" s="56"/>
      <c r="FA580" s="56"/>
      <c r="FB580" s="56"/>
      <c r="FC580" s="56"/>
      <c r="FD580" s="54"/>
    </row>
    <row r="581" spans="1:160" ht="16.899999999999999" customHeight="1">
      <c r="A581" s="66"/>
      <c r="B581" s="228"/>
      <c r="C581" s="228"/>
      <c r="D581" s="228"/>
      <c r="F581" s="229"/>
      <c r="G581" s="144"/>
      <c r="H581" s="144"/>
      <c r="I581" s="144"/>
      <c r="J581" s="144"/>
      <c r="K581" s="144"/>
      <c r="L581" s="144"/>
      <c r="M581" s="144"/>
      <c r="N581" s="83"/>
      <c r="O581" s="83"/>
      <c r="P581" s="83"/>
      <c r="Q581" s="230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64"/>
      <c r="AL581" s="45"/>
      <c r="AM581" s="65"/>
      <c r="AN581" s="145"/>
      <c r="AO581" s="149"/>
      <c r="AP581" s="183"/>
      <c r="AQ581" s="149"/>
      <c r="AR581" s="147"/>
      <c r="AS581" s="229"/>
      <c r="AT581" s="229"/>
      <c r="AU581" s="229"/>
      <c r="AV581" s="229"/>
      <c r="AW581" s="229"/>
      <c r="AX581" s="229"/>
      <c r="AY581" s="229"/>
      <c r="AZ581" s="229"/>
      <c r="BA581" s="229"/>
      <c r="BC581" s="229"/>
      <c r="BD581" s="229"/>
      <c r="BE581" s="229"/>
      <c r="BF581" s="57"/>
      <c r="BG581" s="57"/>
      <c r="BH581" s="57"/>
      <c r="BI581" s="57"/>
      <c r="BJ581" s="189"/>
      <c r="BK581" s="173"/>
      <c r="BL581" s="173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104"/>
      <c r="CB581" s="103"/>
      <c r="CC581" s="103"/>
      <c r="CD581" s="103"/>
      <c r="CE581" s="103"/>
      <c r="CF581" s="103"/>
      <c r="CG581" s="103"/>
      <c r="CH581" s="103"/>
      <c r="CI581" s="103"/>
      <c r="CJ581" s="103"/>
      <c r="CK581" s="103"/>
      <c r="CL581" s="103"/>
      <c r="CP581" s="93"/>
      <c r="CQ581" s="93"/>
      <c r="CV581" s="93"/>
      <c r="DA581" s="93"/>
      <c r="DF581" s="131"/>
      <c r="DG581" s="45"/>
      <c r="DH581" s="45"/>
      <c r="DI581" s="45"/>
      <c r="DJ581" s="45"/>
      <c r="DK581" s="121"/>
      <c r="DL581" s="121"/>
      <c r="DM581" s="121"/>
      <c r="DN581" s="121"/>
      <c r="DO581" s="121"/>
      <c r="DP581" s="121"/>
      <c r="DQ581" s="121"/>
      <c r="DR581" s="121"/>
      <c r="DS581" s="121"/>
      <c r="DT581" s="121"/>
      <c r="DU581" s="121"/>
      <c r="DV581" s="122"/>
      <c r="DW581" s="157"/>
      <c r="DX581" s="157"/>
      <c r="DY581" s="157"/>
      <c r="DZ581" s="238"/>
      <c r="EN581" s="50" t="e">
        <f t="shared" si="458"/>
        <v>#DIV/0!</v>
      </c>
      <c r="EO581" s="50" t="e">
        <f t="shared" si="459"/>
        <v>#DIV/0!</v>
      </c>
      <c r="EP581" s="55" t="e">
        <f t="shared" si="460"/>
        <v>#DIV/0!</v>
      </c>
      <c r="EQ581" s="50" t="e">
        <f>4.656*AR581*(((BL581/2.54)^2)+((BM581/2.54)^2)+((BN581/2.54)^2)+((BO581)/2.54^2)+((BP581/2.54)^2)+((BQ581/2.54)^2)+((BR581/2.54)^2)+((BS581/2.54)^2)+((BT581/2.54)^2)+((BU581/2.54)^2)+((BV581/2.54)^2)+((BW581/2.54)^2)+((BX581/2.54)^2)+((BY581/2.54)^2)+((BZ581/2.54)^2))/(BI581*3.28)</f>
        <v>#DIV/0!</v>
      </c>
      <c r="ER581" s="50" t="e">
        <f>3.492*AR581*((CA581/2.54)^2 + (CB581/2.54)^2 + (CC581/2.54)^2 + (CD581/2.54)^2 + (CE581/2.54)^2 + (CF581/2.54)^2 + (CG581/2.54)^2 +(CH581/2.54)^2 +(CI581/2.54)^2 + (CJ581/2.54)^2 +(CK581/2.54)^2 + (CL581/2.54)^2 +(CM581/2.54)^2 + (CN581/2.54)^2 + (CO581/2.54)^2)/(BI581*3.28)</f>
        <v>#DIV/0!</v>
      </c>
      <c r="ES581" s="50" t="e">
        <f t="shared" si="469"/>
        <v>#DIV/0!</v>
      </c>
      <c r="ET581" s="50" t="e">
        <f t="shared" si="470"/>
        <v>#DIV/0!</v>
      </c>
      <c r="EU581" s="50" t="e">
        <f t="shared" si="471"/>
        <v>#DIV/0!</v>
      </c>
      <c r="EV581" s="56" t="e">
        <f t="shared" si="461"/>
        <v>#DIV/0!</v>
      </c>
      <c r="EW581" s="56" t="e">
        <f t="shared" si="462"/>
        <v>#DIV/0!</v>
      </c>
      <c r="EX581" s="56">
        <f t="shared" si="464"/>
        <v>0</v>
      </c>
      <c r="EY581" s="56">
        <f t="shared" si="465"/>
        <v>0</v>
      </c>
      <c r="EZ581" s="56" t="e">
        <f t="shared" si="463"/>
        <v>#DIV/0!</v>
      </c>
      <c r="FA581" s="56"/>
      <c r="FB581" s="56"/>
      <c r="FC581" s="56"/>
      <c r="FD581" s="54"/>
    </row>
    <row r="582" spans="1:160" ht="16.899999999999999" customHeight="1">
      <c r="A582" s="66"/>
      <c r="B582" s="228"/>
      <c r="C582" s="228"/>
      <c r="D582" s="228"/>
      <c r="F582" s="229"/>
      <c r="G582" s="144"/>
      <c r="H582" s="144"/>
      <c r="I582" s="144"/>
      <c r="J582" s="144"/>
      <c r="K582" s="144"/>
      <c r="L582" s="144"/>
      <c r="M582" s="144"/>
      <c r="N582" s="83"/>
      <c r="O582" s="83"/>
      <c r="P582" s="83"/>
      <c r="Q582" s="230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64"/>
      <c r="AL582" s="45"/>
      <c r="AM582" s="65"/>
      <c r="AN582" s="145"/>
      <c r="AO582" s="149"/>
      <c r="AP582" s="183"/>
      <c r="AQ582" s="149"/>
      <c r="AR582" s="147"/>
      <c r="AS582" s="229"/>
      <c r="AT582" s="229"/>
      <c r="AU582" s="229"/>
      <c r="AV582" s="229"/>
      <c r="AW582" s="229"/>
      <c r="AX582" s="229"/>
      <c r="AY582" s="229"/>
      <c r="AZ582" s="229"/>
      <c r="BA582" s="229"/>
      <c r="BC582" s="229"/>
      <c r="BD582" s="229"/>
      <c r="BE582" s="229"/>
      <c r="BF582" s="57"/>
      <c r="BG582" s="57"/>
      <c r="BH582" s="57"/>
      <c r="BI582" s="57"/>
      <c r="BJ582" s="189"/>
      <c r="BK582" s="173"/>
      <c r="BL582" s="173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104"/>
      <c r="CB582" s="103"/>
      <c r="CC582" s="103"/>
      <c r="CD582" s="103"/>
      <c r="CE582" s="103"/>
      <c r="CF582" s="103"/>
      <c r="CG582" s="103"/>
      <c r="CH582" s="103"/>
      <c r="CI582" s="103"/>
      <c r="CJ582" s="103"/>
      <c r="CK582" s="103"/>
      <c r="CL582" s="103"/>
      <c r="CP582" s="93"/>
      <c r="CQ582" s="93"/>
      <c r="CV582" s="93"/>
      <c r="DA582" s="93"/>
      <c r="DF582" s="131"/>
      <c r="DG582" s="45"/>
      <c r="DH582" s="45"/>
      <c r="DI582" s="45"/>
      <c r="DJ582" s="45"/>
      <c r="DK582" s="121"/>
      <c r="DL582" s="121"/>
      <c r="DM582" s="121"/>
      <c r="DN582" s="121"/>
      <c r="DO582" s="121"/>
      <c r="DP582" s="121"/>
      <c r="DQ582" s="121"/>
      <c r="DR582" s="121"/>
      <c r="DS582" s="121"/>
      <c r="DT582" s="121"/>
      <c r="DU582" s="121"/>
      <c r="DV582" s="122"/>
      <c r="DW582" s="157"/>
      <c r="DX582" s="157"/>
      <c r="DY582" s="157"/>
      <c r="DZ582" s="238"/>
      <c r="EN582" s="50" t="e">
        <f t="shared" si="458"/>
        <v>#DIV/0!</v>
      </c>
      <c r="EO582" s="50" t="e">
        <f t="shared" si="459"/>
        <v>#DIV/0!</v>
      </c>
      <c r="EP582" s="55" t="e">
        <f t="shared" si="460"/>
        <v>#DIV/0!</v>
      </c>
      <c r="EQ582" s="50" t="e">
        <f>4.656*AR582*(((BL582/2.54)^2)+((BM582/2.54)^2)+((BN582/2.54)^2)+((BO582)/2.54^2)+((BP582/2.54)^2)+((BQ582/2.54)^2)+((BR582/2.54)^2)+((BS582/2.54)^2)+((BT582/2.54)^2)+((BU582/2.54)^2)+((BV582/2.54)^2)+((BW582/2.54)^2)+((BX582/2.54)^2)+((BY582/2.54)^2)+((BZ582/2.54)^2))/(BI582*3.28)</f>
        <v>#DIV/0!</v>
      </c>
      <c r="ER582" s="50" t="e">
        <f>3.492*AR582*((CA582/2.54)^2 + (CB582/2.54)^2 + (CC582/2.54)^2 + (CD582/2.54)^2 + (CE582/2.54)^2 + (CF582/2.54)^2 + (CG582/2.54)^2 +(CH582/2.54)^2 +(CI582/2.54)^2 + (CJ582/2.54)^2 +(CK582/2.54)^2 + (CL582/2.54)^2 +(CM582/2.54)^2 + (CN582/2.54)^2 + (CO582/2.54)^2)/(BI582*3.28)</f>
        <v>#DIV/0!</v>
      </c>
      <c r="ES582" s="50" t="e">
        <f t="shared" si="469"/>
        <v>#DIV/0!</v>
      </c>
      <c r="ET582" s="50" t="e">
        <f t="shared" si="470"/>
        <v>#DIV/0!</v>
      </c>
      <c r="EU582" s="50" t="e">
        <f t="shared" si="471"/>
        <v>#DIV/0!</v>
      </c>
      <c r="EV582" s="56" t="e">
        <f t="shared" si="461"/>
        <v>#DIV/0!</v>
      </c>
      <c r="EW582" s="56" t="e">
        <f t="shared" si="462"/>
        <v>#DIV/0!</v>
      </c>
      <c r="EX582" s="56">
        <f t="shared" si="464"/>
        <v>0</v>
      </c>
      <c r="EY582" s="56">
        <f t="shared" si="465"/>
        <v>0</v>
      </c>
      <c r="EZ582" s="56" t="e">
        <f t="shared" si="463"/>
        <v>#DIV/0!</v>
      </c>
      <c r="FA582" s="56"/>
      <c r="FB582" s="56"/>
      <c r="FC582" s="56"/>
      <c r="FD582" s="54"/>
    </row>
    <row r="583" spans="1:160" ht="16.899999999999999" customHeight="1">
      <c r="A583" s="66"/>
      <c r="B583" s="228"/>
      <c r="C583" s="228"/>
      <c r="D583" s="228"/>
      <c r="F583" s="229"/>
      <c r="G583" s="144"/>
      <c r="H583" s="144"/>
      <c r="I583" s="144"/>
      <c r="J583" s="144"/>
      <c r="K583" s="144"/>
      <c r="L583" s="144"/>
      <c r="M583" s="144"/>
      <c r="N583" s="83"/>
      <c r="O583" s="83"/>
      <c r="P583" s="83"/>
      <c r="Q583" s="230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64"/>
      <c r="AL583" s="45"/>
      <c r="AM583" s="65"/>
      <c r="AN583" s="145"/>
      <c r="AO583" s="149"/>
      <c r="AP583" s="183"/>
      <c r="AQ583" s="149"/>
      <c r="AR583" s="147"/>
      <c r="AS583" s="229"/>
      <c r="AT583" s="229"/>
      <c r="AU583" s="229"/>
      <c r="AV583" s="229"/>
      <c r="AW583" s="229"/>
      <c r="AX583" s="229"/>
      <c r="AY583" s="229"/>
      <c r="AZ583" s="229"/>
      <c r="BA583" s="229"/>
      <c r="BC583" s="229"/>
      <c r="BD583" s="229"/>
      <c r="BE583" s="229"/>
      <c r="BF583" s="57"/>
      <c r="BG583" s="57"/>
      <c r="BH583" s="57"/>
      <c r="BI583" s="57"/>
      <c r="BJ583" s="189"/>
      <c r="BK583" s="173"/>
      <c r="BL583" s="173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104"/>
      <c r="CB583" s="103"/>
      <c r="CC583" s="103"/>
      <c r="CD583" s="103"/>
      <c r="CE583" s="103"/>
      <c r="CF583" s="103"/>
      <c r="CG583" s="103"/>
      <c r="CH583" s="103"/>
      <c r="CI583" s="103"/>
      <c r="CJ583" s="103"/>
      <c r="CK583" s="103"/>
      <c r="CL583" s="103"/>
      <c r="CP583" s="93"/>
      <c r="CQ583" s="93"/>
      <c r="CV583" s="93"/>
      <c r="DA583" s="93"/>
      <c r="DF583" s="131"/>
      <c r="DG583" s="45"/>
      <c r="DH583" s="45"/>
      <c r="DI583" s="45"/>
      <c r="DJ583" s="45"/>
      <c r="DK583" s="121"/>
      <c r="DL583" s="121"/>
      <c r="DM583" s="121"/>
      <c r="DN583" s="121"/>
      <c r="DO583" s="121"/>
      <c r="DP583" s="121"/>
      <c r="DQ583" s="121"/>
      <c r="DR583" s="121"/>
      <c r="DS583" s="121"/>
      <c r="DT583" s="121"/>
      <c r="DU583" s="121"/>
      <c r="DV583" s="122"/>
      <c r="DW583" s="157"/>
      <c r="DX583" s="157"/>
      <c r="DY583" s="157"/>
      <c r="DZ583" s="238"/>
      <c r="EN583" s="50" t="e">
        <f t="shared" si="458"/>
        <v>#DIV/0!</v>
      </c>
      <c r="EO583" s="50" t="e">
        <f t="shared" si="459"/>
        <v>#DIV/0!</v>
      </c>
      <c r="EP583" s="55" t="e">
        <f t="shared" si="460"/>
        <v>#DIV/0!</v>
      </c>
      <c r="EQ583" s="50" t="e">
        <f>4.656*AR583*(((BL583/2.54)^2)+((BM583/2.54)^2)+((BN583/2.54)^2)+((BO583)/2.54^2)+((BP583/2.54)^2)+((BQ583/2.54)^2)+((BR583/2.54)^2)+((BS583/2.54)^2)+((BT583/2.54)^2)+((BU583/2.54)^2)+((BV583/2.54)^2)+((BW583/2.54)^2)+((BX583/2.54)^2)+((BY583/2.54)^2)+((BZ583/2.54)^2))/(BI583*3.28)</f>
        <v>#DIV/0!</v>
      </c>
      <c r="ER583" s="50" t="e">
        <f>3.492*AR583*((CA583/2.54)^2 + (CB583/2.54)^2 + (CC583/2.54)^2 + (CD583/2.54)^2 + (CE583/2.54)^2 + (CF583/2.54)^2 + (CG583/2.54)^2 +(CH583/2.54)^2 +(CI583/2.54)^2 + (CJ583/2.54)^2 +(CK583/2.54)^2 + (CL583/2.54)^2 +(CM583/2.54)^2 + (CN583/2.54)^2 + (CO583/2.54)^2)/(BI583*3.28)</f>
        <v>#DIV/0!</v>
      </c>
      <c r="ES583" s="50" t="e">
        <f t="shared" si="469"/>
        <v>#DIV/0!</v>
      </c>
      <c r="ET583" s="50" t="e">
        <f t="shared" si="470"/>
        <v>#DIV/0!</v>
      </c>
      <c r="EU583" s="50" t="e">
        <f t="shared" si="471"/>
        <v>#DIV/0!</v>
      </c>
      <c r="EV583" s="56" t="e">
        <f t="shared" si="461"/>
        <v>#DIV/0!</v>
      </c>
      <c r="EW583" s="56" t="e">
        <f t="shared" si="462"/>
        <v>#DIV/0!</v>
      </c>
      <c r="EX583" s="56">
        <f t="shared" si="464"/>
        <v>0</v>
      </c>
      <c r="EY583" s="56">
        <f t="shared" si="465"/>
        <v>0</v>
      </c>
      <c r="EZ583" s="56" t="e">
        <f t="shared" si="463"/>
        <v>#DIV/0!</v>
      </c>
      <c r="FA583" s="56"/>
      <c r="FB583" s="56"/>
      <c r="FC583" s="56"/>
      <c r="FD583" s="54"/>
    </row>
    <row r="584" spans="1:160" ht="16.899999999999999" customHeight="1">
      <c r="A584" s="66"/>
      <c r="B584" s="228"/>
      <c r="C584" s="228"/>
      <c r="D584" s="228"/>
      <c r="F584" s="229"/>
      <c r="G584" s="144"/>
      <c r="H584" s="144"/>
      <c r="I584" s="144"/>
      <c r="J584" s="144"/>
      <c r="K584" s="144"/>
      <c r="L584" s="144"/>
      <c r="M584" s="144"/>
      <c r="N584" s="83"/>
      <c r="O584" s="83"/>
      <c r="P584" s="83"/>
      <c r="Q584" s="230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64"/>
      <c r="AL584" s="45"/>
      <c r="AM584" s="65"/>
      <c r="AN584" s="145"/>
      <c r="AO584" s="149"/>
      <c r="AP584" s="183"/>
      <c r="AQ584" s="149"/>
      <c r="AR584" s="147"/>
      <c r="AS584" s="229"/>
      <c r="AT584" s="229"/>
      <c r="AU584" s="229"/>
      <c r="AV584" s="229"/>
      <c r="AW584" s="229"/>
      <c r="AX584" s="229"/>
      <c r="AY584" s="229"/>
      <c r="AZ584" s="229"/>
      <c r="BA584" s="229"/>
      <c r="BC584" s="229"/>
      <c r="BD584" s="229"/>
      <c r="BE584" s="229"/>
      <c r="BF584" s="57"/>
      <c r="BG584" s="57"/>
      <c r="BH584" s="57"/>
      <c r="BI584" s="57"/>
      <c r="BJ584" s="189"/>
      <c r="BK584" s="173"/>
      <c r="BL584" s="173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104"/>
      <c r="CB584" s="103"/>
      <c r="CC584" s="103"/>
      <c r="CD584" s="103"/>
      <c r="CE584" s="103"/>
      <c r="CF584" s="103"/>
      <c r="CG584" s="103"/>
      <c r="CH584" s="103"/>
      <c r="CI584" s="103"/>
      <c r="CJ584" s="103"/>
      <c r="CK584" s="103"/>
      <c r="CL584" s="103"/>
      <c r="CP584" s="93"/>
      <c r="CQ584" s="93"/>
      <c r="CV584" s="93"/>
      <c r="DA584" s="93"/>
      <c r="DF584" s="131"/>
      <c r="DG584" s="45"/>
      <c r="DH584" s="45"/>
      <c r="DI584" s="45"/>
      <c r="DJ584" s="45"/>
      <c r="DK584" s="121"/>
      <c r="DL584" s="121"/>
      <c r="DM584" s="121"/>
      <c r="DN584" s="121"/>
      <c r="DO584" s="121"/>
      <c r="DP584" s="121"/>
      <c r="DQ584" s="121"/>
      <c r="DR584" s="121"/>
      <c r="DS584" s="121"/>
      <c r="DT584" s="121"/>
      <c r="DU584" s="121"/>
      <c r="DV584" s="122"/>
      <c r="DW584" s="157"/>
      <c r="DX584" s="157"/>
      <c r="DY584" s="157"/>
      <c r="DZ584" s="238"/>
      <c r="EN584" s="50"/>
      <c r="EO584" s="50"/>
      <c r="EP584" s="55"/>
      <c r="EQ584" s="50"/>
      <c r="ER584" s="50"/>
      <c r="ES584" s="50" t="e">
        <f t="shared" si="469"/>
        <v>#DIV/0!</v>
      </c>
      <c r="ET584" s="50" t="e">
        <f t="shared" si="470"/>
        <v>#DIV/0!</v>
      </c>
      <c r="EU584" s="50" t="e">
        <f t="shared" si="471"/>
        <v>#DIV/0!</v>
      </c>
      <c r="EV584" s="56"/>
      <c r="EW584" s="56"/>
      <c r="EX584" s="56">
        <f t="shared" si="464"/>
        <v>0</v>
      </c>
      <c r="EY584" s="56">
        <f t="shared" si="465"/>
        <v>0</v>
      </c>
      <c r="EZ584" s="56"/>
      <c r="FA584" s="56"/>
      <c r="FB584" s="56"/>
      <c r="FC584" s="56"/>
      <c r="FD584" s="54"/>
    </row>
    <row r="585" spans="1:160" ht="16.899999999999999" customHeight="1">
      <c r="A585" s="66"/>
      <c r="B585" s="228"/>
      <c r="C585" s="228"/>
      <c r="D585" s="228"/>
      <c r="F585" s="229"/>
      <c r="G585" s="144"/>
      <c r="H585" s="144"/>
      <c r="I585" s="144"/>
      <c r="J585" s="144"/>
      <c r="K585" s="144"/>
      <c r="L585" s="144"/>
      <c r="M585" s="144"/>
      <c r="N585" s="144"/>
      <c r="O585" s="83"/>
      <c r="P585" s="83"/>
      <c r="Q585" s="230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64"/>
      <c r="AL585" s="45"/>
      <c r="AM585" s="65"/>
      <c r="AN585" s="145"/>
      <c r="AO585" s="149"/>
      <c r="AP585" s="183"/>
      <c r="AQ585" s="149"/>
      <c r="AR585" s="147"/>
      <c r="AS585" s="229"/>
      <c r="AT585" s="229"/>
      <c r="AU585" s="229"/>
      <c r="AV585" s="229"/>
      <c r="AW585" s="229"/>
      <c r="AX585" s="229"/>
      <c r="AY585" s="229"/>
      <c r="AZ585" s="229"/>
      <c r="BA585" s="229"/>
      <c r="BC585" s="229"/>
      <c r="BD585" s="229"/>
      <c r="BE585" s="229"/>
      <c r="BF585" s="57"/>
      <c r="BG585" s="57"/>
      <c r="BH585" s="57"/>
      <c r="BI585" s="57"/>
      <c r="BJ585" s="189"/>
      <c r="BK585" s="173"/>
      <c r="BL585" s="173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104"/>
      <c r="CB585" s="103"/>
      <c r="CC585" s="103"/>
      <c r="CD585" s="103"/>
      <c r="CE585" s="103"/>
      <c r="CF585" s="103"/>
      <c r="CG585" s="103"/>
      <c r="CH585" s="103"/>
      <c r="CI585" s="103"/>
      <c r="CJ585" s="103"/>
      <c r="CK585" s="103"/>
      <c r="CL585" s="103"/>
      <c r="CP585" s="93"/>
      <c r="CQ585" s="93"/>
      <c r="CV585" s="93"/>
      <c r="DA585" s="93"/>
      <c r="DF585" s="131"/>
      <c r="DG585" s="45"/>
      <c r="DH585" s="45"/>
      <c r="DI585" s="45"/>
      <c r="DJ585" s="45"/>
      <c r="DK585" s="121"/>
      <c r="DL585" s="121"/>
      <c r="DM585" s="121"/>
      <c r="DN585" s="121"/>
      <c r="DO585" s="121"/>
      <c r="DP585" s="121"/>
      <c r="DQ585" s="121"/>
      <c r="DR585" s="121"/>
      <c r="DS585" s="121"/>
      <c r="DT585" s="121"/>
      <c r="DU585" s="121"/>
      <c r="DV585" s="122"/>
      <c r="DW585" s="157"/>
      <c r="DX585" s="157"/>
      <c r="DY585" s="157"/>
      <c r="DZ585" s="238"/>
      <c r="EN585" s="50" t="e">
        <f t="shared" si="458"/>
        <v>#DIV/0!</v>
      </c>
      <c r="EO585" s="50" t="e">
        <f t="shared" si="459"/>
        <v>#DIV/0!</v>
      </c>
      <c r="EP585" s="55" t="e">
        <f t="shared" si="460"/>
        <v>#DIV/0!</v>
      </c>
      <c r="EQ585" s="50" t="e">
        <f>4.656*AR585*(((BL585/2.54)^2)+((BM585/2.54)^2)+((BN585/2.54)^2)+((BO585)/2.54^2)+((BP585/2.54)^2)+((BQ585/2.54)^2)+((BR585/2.54)^2)+((BS585/2.54)^2)+((BT585/2.54)^2)+((BU585/2.54)^2)+((BV585/2.54)^2)+((BW585/2.54)^2)+((BX585/2.54)^2)+((BY585/2.54)^2)+((BZ585/2.54)^2))/(BI585*3.28)</f>
        <v>#DIV/0!</v>
      </c>
      <c r="ER585" s="50" t="e">
        <f>3.492*AR585*((CA585/2.54)^2 + (CB585/2.54)^2 + (CC585/2.54)^2 + (CD585/2.54)^2 + (CE585/2.54)^2 + (CF585/2.54)^2 + (CG585/2.54)^2 +(CH585/2.54)^2 +(CI585/2.54)^2 + (CJ585/2.54)^2 +(CK585/2.54)^2 + (CL585/2.54)^2 +(CM585/2.54)^2 + (CN585/2.54)^2 + (CO585/2.54)^2)/(BI585*3.28)</f>
        <v>#DIV/0!</v>
      </c>
      <c r="ES585" s="50" t="e">
        <f t="shared" si="469"/>
        <v>#DIV/0!</v>
      </c>
      <c r="ET585" s="50" t="e">
        <f t="shared" si="470"/>
        <v>#DIV/0!</v>
      </c>
      <c r="EU585" s="50" t="e">
        <f t="shared" si="471"/>
        <v>#DIV/0!</v>
      </c>
      <c r="EV585" s="56" t="e">
        <f t="shared" si="461"/>
        <v>#DIV/0!</v>
      </c>
      <c r="EW585" s="56" t="e">
        <f t="shared" si="462"/>
        <v>#DIV/0!</v>
      </c>
      <c r="EX585" s="56">
        <f t="shared" si="464"/>
        <v>0</v>
      </c>
      <c r="EY585" s="56">
        <f t="shared" si="465"/>
        <v>0</v>
      </c>
      <c r="EZ585" s="56" t="e">
        <f t="shared" si="463"/>
        <v>#DIV/0!</v>
      </c>
      <c r="FA585" s="56"/>
      <c r="FB585" s="56"/>
      <c r="FC585" s="56"/>
      <c r="FD585" s="54"/>
    </row>
    <row r="586" spans="1:160" ht="16.899999999999999" customHeight="1">
      <c r="A586" s="66"/>
      <c r="B586" s="228"/>
      <c r="C586" s="228"/>
      <c r="D586" s="228"/>
      <c r="F586" s="229"/>
      <c r="G586" s="144"/>
      <c r="H586" s="144"/>
      <c r="I586" s="144"/>
      <c r="J586" s="144"/>
      <c r="K586" s="144"/>
      <c r="L586" s="144"/>
      <c r="M586" s="144"/>
      <c r="N586" s="144"/>
      <c r="O586" s="83"/>
      <c r="P586" s="83"/>
      <c r="Q586" s="230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64"/>
      <c r="AL586" s="45"/>
      <c r="AM586" s="65"/>
      <c r="AN586" s="145"/>
      <c r="AO586" s="149"/>
      <c r="AP586" s="183"/>
      <c r="AQ586" s="149"/>
      <c r="AR586" s="147"/>
      <c r="AS586" s="229"/>
      <c r="AT586" s="229"/>
      <c r="AU586" s="229"/>
      <c r="AV586" s="229"/>
      <c r="AW586" s="229"/>
      <c r="AX586" s="229"/>
      <c r="AY586" s="229"/>
      <c r="AZ586" s="229"/>
      <c r="BA586" s="229"/>
      <c r="BC586" s="229"/>
      <c r="BD586" s="229"/>
      <c r="BE586" s="229"/>
      <c r="BF586" s="57"/>
      <c r="BG586" s="57"/>
      <c r="BH586" s="57"/>
      <c r="BI586" s="57"/>
      <c r="BJ586" s="189"/>
      <c r="BK586" s="173"/>
      <c r="BL586" s="173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104"/>
      <c r="CB586" s="103"/>
      <c r="CC586" s="103"/>
      <c r="CD586" s="103"/>
      <c r="CE586" s="103"/>
      <c r="CF586" s="103"/>
      <c r="CG586" s="103"/>
      <c r="CH586" s="103"/>
      <c r="CI586" s="103"/>
      <c r="CJ586" s="103"/>
      <c r="CK586" s="103"/>
      <c r="CL586" s="103"/>
      <c r="CP586" s="93"/>
      <c r="CQ586" s="93"/>
      <c r="CV586" s="93"/>
      <c r="DA586" s="93"/>
      <c r="DF586" s="131"/>
      <c r="DG586" s="45"/>
      <c r="DH586" s="45"/>
      <c r="DI586" s="45"/>
      <c r="DJ586" s="45"/>
      <c r="DK586" s="121"/>
      <c r="DL586" s="121"/>
      <c r="DM586" s="121"/>
      <c r="DN586" s="121"/>
      <c r="DO586" s="121"/>
      <c r="DP586" s="121"/>
      <c r="DQ586" s="121"/>
      <c r="DR586" s="121"/>
      <c r="DS586" s="121"/>
      <c r="DT586" s="121"/>
      <c r="DU586" s="121"/>
      <c r="DV586" s="122"/>
      <c r="DW586" s="157"/>
      <c r="DX586" s="157"/>
      <c r="DY586" s="157"/>
      <c r="DZ586" s="238"/>
      <c r="EN586" s="50" t="e">
        <f t="shared" si="458"/>
        <v>#DIV/0!</v>
      </c>
      <c r="EO586" s="50" t="e">
        <f t="shared" si="459"/>
        <v>#DIV/0!</v>
      </c>
      <c r="EP586" s="55" t="e">
        <f t="shared" si="460"/>
        <v>#DIV/0!</v>
      </c>
      <c r="EQ586" s="50" t="e">
        <f>4.656*AR586*(((BL586/2.54)^2)+((BM586/2.54)^2)+((BN586/2.54)^2)+((BO586)/2.54^2)+((BP586/2.54)^2)+((BQ586/2.54)^2)+((BR586/2.54)^2)+((BS586/2.54)^2)+((BT586/2.54)^2)+((BU586/2.54)^2)+((BV586/2.54)^2)+((BW586/2.54)^2)+((BX586/2.54)^2)+((BY586/2.54)^2)+((BZ586/2.54)^2))/(BI586*3.28)</f>
        <v>#DIV/0!</v>
      </c>
      <c r="ER586" s="50" t="e">
        <f>3.492*AR586*((CA586/2.54)^2 + (CB586/2.54)^2 + (CC586/2.54)^2 + (CD586/2.54)^2 + (CE586/2.54)^2 + (CF586/2.54)^2 + (CG586/2.54)^2 +(CH586/2.54)^2 +(CI586/2.54)^2 + (CJ586/2.54)^2 +(CK586/2.54)^2 + (CL586/2.54)^2 +(CM586/2.54)^2 + (CN586/2.54)^2 + (CO586/2.54)^2)/(BI586*3.28)</f>
        <v>#DIV/0!</v>
      </c>
      <c r="ES586" s="50" t="e">
        <f t="shared" si="469"/>
        <v>#DIV/0!</v>
      </c>
      <c r="ET586" s="50" t="e">
        <f t="shared" si="470"/>
        <v>#DIV/0!</v>
      </c>
      <c r="EU586" s="50" t="e">
        <f t="shared" si="471"/>
        <v>#DIV/0!</v>
      </c>
      <c r="EV586" s="56" t="e">
        <f t="shared" si="461"/>
        <v>#DIV/0!</v>
      </c>
      <c r="EW586" s="56" t="e">
        <f t="shared" si="462"/>
        <v>#DIV/0!</v>
      </c>
      <c r="EX586" s="56">
        <f t="shared" si="464"/>
        <v>0</v>
      </c>
      <c r="EY586" s="56">
        <f t="shared" si="465"/>
        <v>0</v>
      </c>
      <c r="EZ586" s="56" t="e">
        <f t="shared" si="463"/>
        <v>#DIV/0!</v>
      </c>
      <c r="FA586" s="56"/>
      <c r="FB586" s="56"/>
      <c r="FC586" s="56"/>
      <c r="FD586" s="54"/>
    </row>
    <row r="587" spans="1:160" ht="16.899999999999999" customHeight="1">
      <c r="A587" s="66"/>
      <c r="B587" s="228"/>
      <c r="C587" s="228"/>
      <c r="D587" s="228"/>
      <c r="F587" s="229"/>
      <c r="G587" s="144"/>
      <c r="H587" s="144"/>
      <c r="I587" s="144"/>
      <c r="J587" s="144"/>
      <c r="K587" s="144"/>
      <c r="L587" s="144"/>
      <c r="M587" s="144"/>
      <c r="N587" s="144"/>
      <c r="O587" s="83"/>
      <c r="P587" s="83"/>
      <c r="Q587" s="230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64"/>
      <c r="AL587" s="45"/>
      <c r="AM587" s="65"/>
      <c r="AN587" s="145"/>
      <c r="AO587" s="149"/>
      <c r="AP587" s="183"/>
      <c r="AQ587" s="149"/>
      <c r="AR587" s="147"/>
      <c r="AS587" s="229"/>
      <c r="AT587" s="229"/>
      <c r="AU587" s="229"/>
      <c r="AV587" s="229"/>
      <c r="AW587" s="229"/>
      <c r="AX587" s="229"/>
      <c r="AY587" s="229"/>
      <c r="AZ587" s="229"/>
      <c r="BA587" s="229"/>
      <c r="BC587" s="229"/>
      <c r="BD587" s="229"/>
      <c r="BE587" s="229"/>
      <c r="BF587" s="57"/>
      <c r="BG587" s="57"/>
      <c r="BH587" s="57"/>
      <c r="BI587" s="57"/>
      <c r="BJ587" s="189"/>
      <c r="BK587" s="173"/>
      <c r="BL587" s="173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104"/>
      <c r="CB587" s="103"/>
      <c r="CC587" s="103"/>
      <c r="CD587" s="103"/>
      <c r="CE587" s="103"/>
      <c r="CF587" s="103"/>
      <c r="CG587" s="103"/>
      <c r="CH587" s="103"/>
      <c r="CI587" s="103"/>
      <c r="CJ587" s="103"/>
      <c r="CK587" s="103"/>
      <c r="CL587" s="103"/>
      <c r="CP587" s="93"/>
      <c r="CQ587" s="93"/>
      <c r="CV587" s="93"/>
      <c r="DA587" s="93"/>
      <c r="DF587" s="131"/>
      <c r="DG587" s="45"/>
      <c r="DH587" s="45"/>
      <c r="DI587" s="45"/>
      <c r="DJ587" s="45"/>
      <c r="DK587" s="121"/>
      <c r="DL587" s="121"/>
      <c r="DM587" s="121"/>
      <c r="DN587" s="121"/>
      <c r="DO587" s="121"/>
      <c r="DP587" s="121"/>
      <c r="DQ587" s="121"/>
      <c r="DR587" s="121"/>
      <c r="DS587" s="121"/>
      <c r="DT587" s="121"/>
      <c r="DU587" s="121"/>
      <c r="DV587" s="122"/>
      <c r="DW587" s="157"/>
      <c r="DX587" s="157"/>
      <c r="DY587" s="157"/>
      <c r="DZ587" s="238"/>
      <c r="EN587" s="50" t="e">
        <f t="shared" si="458"/>
        <v>#DIV/0!</v>
      </c>
      <c r="EO587" s="50" t="e">
        <f t="shared" si="459"/>
        <v>#DIV/0!</v>
      </c>
      <c r="EP587" s="55" t="e">
        <f t="shared" si="460"/>
        <v>#DIV/0!</v>
      </c>
      <c r="EQ587" s="50" t="e">
        <f>4.656*AR587*(((BL587/2.54)^2)+((BM587/2.54)^2)+((BN587/2.54)^2)+((BO587)/2.54^2)+((BP587/2.54)^2)+((BQ587/2.54)^2)+((BR587/2.54)^2)+((BS587/2.54)^2)+((BT587/2.54)^2)+((BU587/2.54)^2)+((BV587/2.54)^2)+((BW587/2.54)^2)+((BX587/2.54)^2)+((BY587/2.54)^2)+((BZ587/2.54)^2))/(BI587*3.28)</f>
        <v>#DIV/0!</v>
      </c>
      <c r="ER587" s="50" t="e">
        <f>3.492*AR587*((CA587/2.54)^2 + (CB587/2.54)^2 + (CC587/2.54)^2 + (CD587/2.54)^2 + (CE587/2.54)^2 + (CF587/2.54)^2 + (CG587/2.54)^2 +(CH587/2.54)^2 +(CI587/2.54)^2 + (CJ587/2.54)^2 +(CK587/2.54)^2 + (CL587/2.54)^2 +(CM587/2.54)^2 + (CN587/2.54)^2 + (CO587/2.54)^2)/(BI587*3.28)</f>
        <v>#DIV/0!</v>
      </c>
      <c r="ES587" s="50" t="e">
        <f t="shared" si="469"/>
        <v>#DIV/0!</v>
      </c>
      <c r="ET587" s="50" t="e">
        <f t="shared" si="470"/>
        <v>#DIV/0!</v>
      </c>
      <c r="EU587" s="50" t="e">
        <f t="shared" si="471"/>
        <v>#DIV/0!</v>
      </c>
      <c r="EV587" s="56" t="e">
        <f t="shared" si="461"/>
        <v>#DIV/0!</v>
      </c>
      <c r="EW587" s="56" t="e">
        <f t="shared" si="462"/>
        <v>#DIV/0!</v>
      </c>
      <c r="EX587" s="56">
        <f t="shared" si="464"/>
        <v>0</v>
      </c>
      <c r="EY587" s="56">
        <f t="shared" si="465"/>
        <v>0</v>
      </c>
      <c r="EZ587" s="56" t="e">
        <f t="shared" si="463"/>
        <v>#DIV/0!</v>
      </c>
      <c r="FA587" s="56"/>
      <c r="FB587" s="56"/>
      <c r="FC587" s="56"/>
      <c r="FD587" s="54"/>
    </row>
    <row r="588" spans="1:160" ht="16.899999999999999" customHeight="1">
      <c r="A588" s="66"/>
      <c r="B588" s="228"/>
      <c r="C588" s="228"/>
      <c r="D588" s="228"/>
      <c r="F588" s="229"/>
      <c r="G588" s="144"/>
      <c r="H588" s="144"/>
      <c r="I588" s="144"/>
      <c r="J588" s="144"/>
      <c r="K588" s="144"/>
      <c r="L588" s="144"/>
      <c r="M588" s="144"/>
      <c r="N588" s="83"/>
      <c r="O588" s="83"/>
      <c r="P588" s="83"/>
      <c r="Q588" s="230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64"/>
      <c r="AL588" s="45"/>
      <c r="AM588" s="65"/>
      <c r="AN588" s="145"/>
      <c r="AO588" s="149"/>
      <c r="AP588" s="183"/>
      <c r="AQ588" s="149"/>
      <c r="AR588" s="147"/>
      <c r="AS588" s="229"/>
      <c r="AT588" s="229"/>
      <c r="AU588" s="229"/>
      <c r="AV588" s="229"/>
      <c r="AW588" s="229"/>
      <c r="AX588" s="229"/>
      <c r="AY588" s="229"/>
      <c r="AZ588" s="229"/>
      <c r="BA588" s="229"/>
      <c r="BC588" s="229"/>
      <c r="BD588" s="229"/>
      <c r="BE588" s="229"/>
      <c r="BF588" s="57"/>
      <c r="BG588" s="57"/>
      <c r="BH588" s="57"/>
      <c r="BI588" s="57"/>
      <c r="BJ588" s="189"/>
      <c r="BK588" s="173"/>
      <c r="BL588" s="173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104"/>
      <c r="CB588" s="103"/>
      <c r="CC588" s="103"/>
      <c r="CD588" s="103"/>
      <c r="CE588" s="103"/>
      <c r="CF588" s="103"/>
      <c r="CG588" s="103"/>
      <c r="CH588" s="103"/>
      <c r="CI588" s="103"/>
      <c r="CJ588" s="103"/>
      <c r="CK588" s="103"/>
      <c r="CL588" s="103"/>
      <c r="CP588" s="93"/>
      <c r="CQ588" s="93"/>
      <c r="CV588" s="93"/>
      <c r="DA588" s="93"/>
      <c r="DF588" s="131"/>
      <c r="DG588" s="45"/>
      <c r="DH588" s="45"/>
      <c r="DI588" s="45"/>
      <c r="DJ588" s="45"/>
      <c r="DK588" s="121"/>
      <c r="DL588" s="121"/>
      <c r="DM588" s="121"/>
      <c r="DN588" s="121"/>
      <c r="DO588" s="121"/>
      <c r="DP588" s="121"/>
      <c r="DQ588" s="121"/>
      <c r="DR588" s="121"/>
      <c r="DS588" s="121"/>
      <c r="DT588" s="121"/>
      <c r="DU588" s="121"/>
      <c r="DV588" s="122"/>
      <c r="DW588" s="157"/>
      <c r="DX588" s="157"/>
      <c r="DY588" s="157"/>
      <c r="DZ588" s="238"/>
      <c r="EN588" s="50"/>
      <c r="EO588" s="50"/>
      <c r="EP588" s="55"/>
      <c r="EQ588" s="50"/>
      <c r="ER588" s="50"/>
      <c r="ES588" s="50" t="e">
        <f t="shared" si="469"/>
        <v>#DIV/0!</v>
      </c>
      <c r="ET588" s="50" t="e">
        <f t="shared" si="470"/>
        <v>#DIV/0!</v>
      </c>
      <c r="EU588" s="50" t="e">
        <f t="shared" si="471"/>
        <v>#DIV/0!</v>
      </c>
      <c r="EV588" s="56"/>
      <c r="EW588" s="56"/>
      <c r="EX588" s="56">
        <f t="shared" si="464"/>
        <v>0</v>
      </c>
      <c r="EY588" s="56">
        <f t="shared" si="465"/>
        <v>0</v>
      </c>
      <c r="EZ588" s="56"/>
      <c r="FA588" s="56"/>
      <c r="FB588" s="56"/>
      <c r="FC588" s="56"/>
      <c r="FD588" s="54"/>
    </row>
    <row r="589" spans="1:160" ht="16.899999999999999" customHeight="1">
      <c r="A589" s="66"/>
      <c r="B589" s="228"/>
      <c r="C589" s="228"/>
      <c r="D589" s="228"/>
      <c r="F589" s="229"/>
      <c r="G589" s="144"/>
      <c r="H589" s="144"/>
      <c r="I589" s="144"/>
      <c r="J589" s="144"/>
      <c r="K589" s="144"/>
      <c r="L589" s="144"/>
      <c r="M589" s="144"/>
      <c r="N589" s="144"/>
      <c r="O589" s="83"/>
      <c r="P589" s="83"/>
      <c r="Q589" s="230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64"/>
      <c r="AL589" s="45"/>
      <c r="AM589" s="65"/>
      <c r="AN589" s="145"/>
      <c r="AO589" s="149"/>
      <c r="AP589" s="183"/>
      <c r="AQ589" s="149"/>
      <c r="AR589" s="147"/>
      <c r="AS589" s="229"/>
      <c r="AT589" s="229"/>
      <c r="AU589" s="229"/>
      <c r="AV589" s="229"/>
      <c r="AW589" s="229"/>
      <c r="AX589" s="229"/>
      <c r="AY589" s="229"/>
      <c r="AZ589" s="229"/>
      <c r="BA589" s="229"/>
      <c r="BC589" s="229"/>
      <c r="BD589" s="229"/>
      <c r="BE589" s="229"/>
      <c r="BF589" s="57"/>
      <c r="BG589" s="57"/>
      <c r="BH589" s="57"/>
      <c r="BI589" s="57"/>
      <c r="BJ589" s="189"/>
      <c r="BK589" s="173"/>
      <c r="BL589" s="173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104"/>
      <c r="CB589" s="103"/>
      <c r="CC589" s="103"/>
      <c r="CD589" s="103"/>
      <c r="CE589" s="103"/>
      <c r="CF589" s="103"/>
      <c r="CG589" s="103"/>
      <c r="CH589" s="103"/>
      <c r="CI589" s="103"/>
      <c r="CJ589" s="103"/>
      <c r="CK589" s="103"/>
      <c r="CL589" s="103"/>
      <c r="CP589" s="93"/>
      <c r="CQ589" s="93"/>
      <c r="CV589" s="93"/>
      <c r="DA589" s="93"/>
      <c r="DF589" s="131"/>
      <c r="DG589" s="45"/>
      <c r="DH589" s="45"/>
      <c r="DI589" s="45"/>
      <c r="DJ589" s="45"/>
      <c r="DK589" s="121"/>
      <c r="DL589" s="121"/>
      <c r="DM589" s="121"/>
      <c r="DN589" s="121"/>
      <c r="DO589" s="121"/>
      <c r="DP589" s="121"/>
      <c r="DQ589" s="121"/>
      <c r="DR589" s="121"/>
      <c r="DS589" s="121"/>
      <c r="DT589" s="121"/>
      <c r="DU589" s="121"/>
      <c r="DV589" s="122"/>
      <c r="DW589" s="157"/>
      <c r="DX589" s="157"/>
      <c r="DY589" s="157"/>
      <c r="DZ589" s="238"/>
      <c r="EN589" s="50" t="e">
        <f t="shared" si="458"/>
        <v>#DIV/0!</v>
      </c>
      <c r="EO589" s="50" t="e">
        <f t="shared" si="459"/>
        <v>#DIV/0!</v>
      </c>
      <c r="EP589" s="55" t="e">
        <f t="shared" si="460"/>
        <v>#DIV/0!</v>
      </c>
      <c r="EQ589" s="50" t="e">
        <f>4.656*AR589*(((BL589/2.54)^2)+((BM589/2.54)^2)+((BN589/2.54)^2)+((BO589)/2.54^2)+((BP589/2.54)^2)+((BQ589/2.54)^2)+((BR589/2.54)^2)+((BS589/2.54)^2)+((BT589/2.54)^2)+((BU589/2.54)^2)+((BV589/2.54)^2)+((BW589/2.54)^2)+((BX589/2.54)^2)+((BY589/2.54)^2)+((BZ589/2.54)^2))/(BI589*3.28)</f>
        <v>#DIV/0!</v>
      </c>
      <c r="ER589" s="50" t="e">
        <f>3.492*AR589*((CA589/2.54)^2 + (CB589/2.54)^2 + (CC589/2.54)^2 + (CD589/2.54)^2 + (CE589/2.54)^2 + (CF589/2.54)^2 + (CG589/2.54)^2 +(CH589/2.54)^2 +(CI589/2.54)^2 + (CJ589/2.54)^2 +(CK589/2.54)^2 + (CL589/2.54)^2 +(CM589/2.54)^2 + (CN589/2.54)^2 + (CO589/2.54)^2)/(BI589*3.28)</f>
        <v>#DIV/0!</v>
      </c>
      <c r="ES589" s="50" t="e">
        <f t="shared" si="469"/>
        <v>#DIV/0!</v>
      </c>
      <c r="ET589" s="50" t="e">
        <f t="shared" si="470"/>
        <v>#DIV/0!</v>
      </c>
      <c r="EU589" s="50" t="e">
        <f t="shared" si="471"/>
        <v>#DIV/0!</v>
      </c>
      <c r="EV589" s="56" t="e">
        <f t="shared" si="461"/>
        <v>#DIV/0!</v>
      </c>
      <c r="EW589" s="56" t="e">
        <f t="shared" si="462"/>
        <v>#DIV/0!</v>
      </c>
      <c r="EX589" s="56">
        <f t="shared" si="464"/>
        <v>0</v>
      </c>
      <c r="EY589" s="56">
        <f t="shared" si="465"/>
        <v>0</v>
      </c>
      <c r="EZ589" s="56" t="e">
        <f t="shared" si="463"/>
        <v>#DIV/0!</v>
      </c>
      <c r="FA589" s="56"/>
      <c r="FB589" s="56"/>
      <c r="FC589" s="56"/>
      <c r="FD589" s="54"/>
    </row>
    <row r="590" spans="1:160" ht="16.899999999999999" customHeight="1">
      <c r="A590" s="66"/>
      <c r="B590" s="228"/>
      <c r="C590" s="228"/>
      <c r="D590" s="228"/>
      <c r="F590" s="229"/>
      <c r="G590" s="144"/>
      <c r="H590" s="144"/>
      <c r="I590" s="144"/>
      <c r="J590" s="144"/>
      <c r="K590" s="144"/>
      <c r="L590" s="144"/>
      <c r="M590" s="144"/>
      <c r="N590" s="144"/>
      <c r="O590" s="83"/>
      <c r="P590" s="83"/>
      <c r="Q590" s="230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64"/>
      <c r="AL590" s="45"/>
      <c r="AM590" s="65"/>
      <c r="AN590" s="145"/>
      <c r="AO590" s="149"/>
      <c r="AP590" s="183"/>
      <c r="AQ590" s="149"/>
      <c r="AR590" s="147"/>
      <c r="AS590" s="229"/>
      <c r="AT590" s="229"/>
      <c r="AU590" s="229"/>
      <c r="AV590" s="229"/>
      <c r="AW590" s="229"/>
      <c r="AX590" s="229"/>
      <c r="AY590" s="229"/>
      <c r="AZ590" s="229"/>
      <c r="BA590" s="229"/>
      <c r="BC590" s="229"/>
      <c r="BD590" s="229"/>
      <c r="BE590" s="229"/>
      <c r="BF590" s="57"/>
      <c r="BG590" s="57"/>
      <c r="BH590" s="57"/>
      <c r="BI590" s="57"/>
      <c r="BJ590" s="189"/>
      <c r="BK590" s="173"/>
      <c r="BL590" s="173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104"/>
      <c r="CB590" s="103"/>
      <c r="CC590" s="103"/>
      <c r="CD590" s="103"/>
      <c r="CE590" s="103"/>
      <c r="CF590" s="103"/>
      <c r="CG590" s="103"/>
      <c r="CH590" s="103"/>
      <c r="CI590" s="103"/>
      <c r="CJ590" s="103"/>
      <c r="CK590" s="103"/>
      <c r="CL590" s="103"/>
      <c r="CP590" s="93"/>
      <c r="CQ590" s="93"/>
      <c r="CV590" s="93"/>
      <c r="DA590" s="93"/>
      <c r="DF590" s="131"/>
      <c r="DG590" s="45"/>
      <c r="DH590" s="45"/>
      <c r="DI590" s="45"/>
      <c r="DJ590" s="45"/>
      <c r="DK590" s="121"/>
      <c r="DL590" s="121"/>
      <c r="DM590" s="121"/>
      <c r="DN590" s="121"/>
      <c r="DO590" s="121"/>
      <c r="DP590" s="121"/>
      <c r="DQ590" s="121"/>
      <c r="DR590" s="121"/>
      <c r="DS590" s="121"/>
      <c r="DT590" s="121"/>
      <c r="DU590" s="121"/>
      <c r="DV590" s="122"/>
      <c r="DW590" s="157"/>
      <c r="DX590" s="157"/>
      <c r="DY590" s="157"/>
      <c r="DZ590" s="238"/>
      <c r="EN590" s="50" t="e">
        <f t="shared" si="458"/>
        <v>#DIV/0!</v>
      </c>
      <c r="EO590" s="50" t="e">
        <f t="shared" si="459"/>
        <v>#DIV/0!</v>
      </c>
      <c r="EP590" s="55" t="e">
        <f t="shared" si="460"/>
        <v>#DIV/0!</v>
      </c>
      <c r="EQ590" s="50" t="e">
        <f>4.656*AR590*(((BL590/2.54)^2)+((BM590/2.54)^2)+((BN590/2.54)^2)+((BO590)/2.54^2)+((BP590/2.54)^2)+((BQ590/2.54)^2)+((BR590/2.54)^2)+((BS590/2.54)^2)+((BT590/2.54)^2)+((BU590/2.54)^2)+((BV590/2.54)^2)+((BW590/2.54)^2)+((BX590/2.54)^2)+((BY590/2.54)^2)+((BZ590/2.54)^2))/(BI590*3.28)</f>
        <v>#DIV/0!</v>
      </c>
      <c r="ER590" s="50" t="e">
        <f>3.492*AR590*((CA590/2.54)^2 + (CB590/2.54)^2 + (CC590/2.54)^2 + (CD590/2.54)^2 + (CE590/2.54)^2 + (CF590/2.54)^2 + (CG590/2.54)^2 +(CH590/2.54)^2 +(CI590/2.54)^2 + (CJ590/2.54)^2 +(CK590/2.54)^2 + (CL590/2.54)^2 +(CM590/2.54)^2 + (CN590/2.54)^2 + (CO590/2.54)^2)/(BI590*3.28)</f>
        <v>#DIV/0!</v>
      </c>
      <c r="ES590" s="50" t="e">
        <f t="shared" si="469"/>
        <v>#DIV/0!</v>
      </c>
      <c r="ET590" s="50" t="e">
        <f t="shared" si="470"/>
        <v>#DIV/0!</v>
      </c>
      <c r="EU590" s="50" t="e">
        <f t="shared" si="471"/>
        <v>#DIV/0!</v>
      </c>
      <c r="EV590" s="56" t="e">
        <f t="shared" si="461"/>
        <v>#DIV/0!</v>
      </c>
      <c r="EW590" s="56" t="e">
        <f t="shared" si="462"/>
        <v>#DIV/0!</v>
      </c>
      <c r="EX590" s="56">
        <f t="shared" si="464"/>
        <v>0</v>
      </c>
      <c r="EY590" s="56">
        <f t="shared" si="465"/>
        <v>0</v>
      </c>
      <c r="EZ590" s="56" t="e">
        <f t="shared" si="463"/>
        <v>#DIV/0!</v>
      </c>
      <c r="FA590" s="56"/>
      <c r="FB590" s="56"/>
      <c r="FC590" s="56"/>
      <c r="FD590" s="54"/>
    </row>
    <row r="591" spans="1:160" ht="16.899999999999999" customHeight="1">
      <c r="A591" s="66"/>
      <c r="B591" s="228"/>
      <c r="C591" s="228"/>
      <c r="D591" s="228"/>
      <c r="F591" s="229"/>
      <c r="G591" s="144"/>
      <c r="H591" s="144"/>
      <c r="I591" s="144"/>
      <c r="J591" s="144"/>
      <c r="K591" s="144"/>
      <c r="L591" s="144"/>
      <c r="M591" s="144"/>
      <c r="N591" s="144"/>
      <c r="O591" s="83"/>
      <c r="P591" s="83"/>
      <c r="Q591" s="230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64"/>
      <c r="AL591" s="45"/>
      <c r="AM591" s="65"/>
      <c r="AN591" s="145"/>
      <c r="AO591" s="149"/>
      <c r="AP591" s="183"/>
      <c r="AQ591" s="149"/>
      <c r="AR591" s="147"/>
      <c r="AS591" s="229"/>
      <c r="AT591" s="229"/>
      <c r="AU591" s="229"/>
      <c r="AV591" s="229"/>
      <c r="AW591" s="229"/>
      <c r="AX591" s="229"/>
      <c r="AY591" s="229"/>
      <c r="AZ591" s="229"/>
      <c r="BA591" s="229"/>
      <c r="BC591" s="229"/>
      <c r="BD591" s="229"/>
      <c r="BE591" s="229"/>
      <c r="BF591" s="57"/>
      <c r="BG591" s="57"/>
      <c r="BH591" s="57"/>
      <c r="BI591" s="57"/>
      <c r="BJ591" s="189"/>
      <c r="BK591" s="173"/>
      <c r="BL591" s="173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104"/>
      <c r="CB591" s="103"/>
      <c r="CC591" s="103"/>
      <c r="CD591" s="103"/>
      <c r="CE591" s="103"/>
      <c r="CF591" s="103"/>
      <c r="CG591" s="103"/>
      <c r="CH591" s="103"/>
      <c r="CI591" s="103"/>
      <c r="CJ591" s="103"/>
      <c r="CK591" s="103"/>
      <c r="CL591" s="103"/>
      <c r="CP591" s="93"/>
      <c r="CQ591" s="93"/>
      <c r="CV591" s="93"/>
      <c r="DA591" s="93"/>
      <c r="DF591" s="131"/>
      <c r="DG591" s="45"/>
      <c r="DH591" s="45"/>
      <c r="DI591" s="45"/>
      <c r="DJ591" s="45"/>
      <c r="DK591" s="121"/>
      <c r="DL591" s="121"/>
      <c r="DM591" s="121"/>
      <c r="DN591" s="121"/>
      <c r="DO591" s="121"/>
      <c r="DP591" s="121"/>
      <c r="DQ591" s="121"/>
      <c r="DR591" s="121"/>
      <c r="DS591" s="121"/>
      <c r="DT591" s="121"/>
      <c r="DU591" s="121"/>
      <c r="DV591" s="122"/>
      <c r="DW591" s="157"/>
      <c r="DX591" s="157"/>
      <c r="DY591" s="157"/>
      <c r="DZ591" s="238"/>
      <c r="EN591" s="50" t="e">
        <f t="shared" si="458"/>
        <v>#DIV/0!</v>
      </c>
      <c r="EO591" s="50" t="e">
        <f t="shared" si="459"/>
        <v>#DIV/0!</v>
      </c>
      <c r="EP591" s="55" t="e">
        <f t="shared" si="460"/>
        <v>#DIV/0!</v>
      </c>
      <c r="EQ591" s="50" t="e">
        <f>4.656*AR591*(((BL591/2.54)^2)+((BM591/2.54)^2)+((BN591/2.54)^2)+((BO591)/2.54^2)+((BP591/2.54)^2)+((BQ591/2.54)^2)+((BR591/2.54)^2)+((BS591/2.54)^2)+((BT591/2.54)^2)+((BU591/2.54)^2)+((BV591/2.54)^2)+((BW591/2.54)^2)+((BX591/2.54)^2)+((BY591/2.54)^2)+((BZ591/2.54)^2))/(BI591*3.28)</f>
        <v>#DIV/0!</v>
      </c>
      <c r="ER591" s="50" t="e">
        <f>3.492*AR591*((CA591/2.54)^2 + (CB591/2.54)^2 + (CC591/2.54)^2 + (CD591/2.54)^2 + (CE591/2.54)^2 + (CF591/2.54)^2 + (CG591/2.54)^2 +(CH591/2.54)^2 +(CI591/2.54)^2 + (CJ591/2.54)^2 +(CK591/2.54)^2 + (CL591/2.54)^2 +(CM591/2.54)^2 + (CN591/2.54)^2 + (CO591/2.54)^2)/(BI591*3.28)</f>
        <v>#DIV/0!</v>
      </c>
      <c r="ES591" s="50" t="e">
        <f t="shared" si="469"/>
        <v>#DIV/0!</v>
      </c>
      <c r="ET591" s="50" t="e">
        <f t="shared" si="470"/>
        <v>#DIV/0!</v>
      </c>
      <c r="EU591" s="50" t="e">
        <f t="shared" si="471"/>
        <v>#DIV/0!</v>
      </c>
      <c r="EV591" s="56" t="e">
        <f t="shared" si="461"/>
        <v>#DIV/0!</v>
      </c>
      <c r="EW591" s="56" t="e">
        <f t="shared" si="462"/>
        <v>#DIV/0!</v>
      </c>
      <c r="EX591" s="56">
        <f t="shared" si="464"/>
        <v>0</v>
      </c>
      <c r="EY591" s="56">
        <f t="shared" si="465"/>
        <v>0</v>
      </c>
      <c r="EZ591" s="56" t="e">
        <f t="shared" si="463"/>
        <v>#DIV/0!</v>
      </c>
      <c r="FA591" s="56"/>
      <c r="FB591" s="56"/>
      <c r="FC591" s="56"/>
      <c r="FD591" s="54"/>
    </row>
    <row r="592" spans="1:160" ht="16.899999999999999" customHeight="1">
      <c r="A592" s="66"/>
      <c r="B592" s="228"/>
      <c r="C592" s="228"/>
      <c r="D592" s="228"/>
      <c r="F592" s="229"/>
      <c r="G592" s="144"/>
      <c r="H592" s="144"/>
      <c r="I592" s="144"/>
      <c r="J592" s="144"/>
      <c r="K592" s="144"/>
      <c r="L592" s="144"/>
      <c r="M592" s="144"/>
      <c r="N592" s="83"/>
      <c r="O592" s="83"/>
      <c r="P592" s="83"/>
      <c r="Q592" s="230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64"/>
      <c r="AL592" s="45"/>
      <c r="AM592" s="65"/>
      <c r="AN592" s="145"/>
      <c r="AO592" s="149"/>
      <c r="AP592" s="183"/>
      <c r="AQ592" s="149"/>
      <c r="AR592" s="147"/>
      <c r="AS592" s="229"/>
      <c r="AT592" s="229"/>
      <c r="AU592" s="229"/>
      <c r="AV592" s="229"/>
      <c r="AW592" s="229"/>
      <c r="AX592" s="229"/>
      <c r="AY592" s="229"/>
      <c r="AZ592" s="229"/>
      <c r="BA592" s="229"/>
      <c r="BC592" s="229"/>
      <c r="BD592" s="229"/>
      <c r="BE592" s="229"/>
      <c r="BF592" s="57"/>
      <c r="BG592" s="57"/>
      <c r="BH592" s="57"/>
      <c r="BI592" s="57"/>
      <c r="BJ592" s="189"/>
      <c r="BK592" s="173"/>
      <c r="BL592" s="173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104"/>
      <c r="CB592" s="103"/>
      <c r="CC592" s="103"/>
      <c r="CD592" s="103"/>
      <c r="CE592" s="103"/>
      <c r="CF592" s="103"/>
      <c r="CG592" s="103"/>
      <c r="CH592" s="103"/>
      <c r="CI592" s="103"/>
      <c r="CJ592" s="103"/>
      <c r="CK592" s="103"/>
      <c r="CL592" s="103"/>
      <c r="CP592" s="93"/>
      <c r="CQ592" s="93"/>
      <c r="CV592" s="93"/>
      <c r="DA592" s="93"/>
      <c r="DF592" s="131"/>
      <c r="DG592" s="45"/>
      <c r="DH592" s="45"/>
      <c r="DI592" s="45"/>
      <c r="DJ592" s="45"/>
      <c r="DK592" s="121"/>
      <c r="DL592" s="121"/>
      <c r="DM592" s="121"/>
      <c r="DN592" s="121"/>
      <c r="DO592" s="121"/>
      <c r="DP592" s="121"/>
      <c r="DQ592" s="121"/>
      <c r="DR592" s="121"/>
      <c r="DS592" s="121"/>
      <c r="DT592" s="121"/>
      <c r="DU592" s="121"/>
      <c r="DV592" s="122"/>
      <c r="DW592" s="157"/>
      <c r="DX592" s="157"/>
      <c r="DY592" s="157"/>
      <c r="DZ592" s="238"/>
      <c r="EN592" s="50"/>
      <c r="EO592" s="50"/>
      <c r="EP592" s="55"/>
      <c r="EQ592" s="50"/>
      <c r="ER592" s="50"/>
      <c r="ES592" s="50" t="e">
        <f t="shared" si="469"/>
        <v>#DIV/0!</v>
      </c>
      <c r="ET592" s="50" t="e">
        <f t="shared" si="470"/>
        <v>#DIV/0!</v>
      </c>
      <c r="EU592" s="50" t="e">
        <f t="shared" si="471"/>
        <v>#DIV/0!</v>
      </c>
      <c r="EV592" s="56"/>
      <c r="EW592" s="56"/>
      <c r="EX592" s="56">
        <f t="shared" si="464"/>
        <v>0</v>
      </c>
      <c r="EY592" s="56">
        <f t="shared" si="465"/>
        <v>0</v>
      </c>
      <c r="EZ592" s="56"/>
      <c r="FA592" s="56"/>
      <c r="FB592" s="56"/>
      <c r="FC592" s="56"/>
      <c r="FD592" s="54"/>
    </row>
    <row r="593" spans="1:160" ht="16.899999999999999" customHeight="1">
      <c r="A593" s="66"/>
      <c r="B593" s="228"/>
      <c r="C593" s="228"/>
      <c r="D593" s="228"/>
      <c r="F593" s="229"/>
      <c r="G593" s="144"/>
      <c r="H593" s="144"/>
      <c r="I593" s="144"/>
      <c r="J593" s="144"/>
      <c r="K593" s="144"/>
      <c r="L593" s="144"/>
      <c r="M593" s="144"/>
      <c r="N593" s="144"/>
      <c r="O593" s="83"/>
      <c r="P593" s="83"/>
      <c r="Q593" s="230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64"/>
      <c r="AL593" s="45"/>
      <c r="AM593" s="65"/>
      <c r="AN593" s="145"/>
      <c r="AO593" s="149"/>
      <c r="AP593" s="183"/>
      <c r="AQ593" s="149"/>
      <c r="AR593" s="147"/>
      <c r="AS593" s="229"/>
      <c r="AT593" s="229"/>
      <c r="AU593" s="229"/>
      <c r="AV593" s="229"/>
      <c r="AW593" s="229"/>
      <c r="AX593" s="229"/>
      <c r="AY593" s="229"/>
      <c r="AZ593" s="229"/>
      <c r="BA593" s="229"/>
      <c r="BC593" s="229"/>
      <c r="BD593" s="229"/>
      <c r="BE593" s="229"/>
      <c r="BF593" s="57"/>
      <c r="BG593" s="57"/>
      <c r="BH593" s="57"/>
      <c r="BI593" s="57"/>
      <c r="BJ593" s="189"/>
      <c r="BK593" s="173"/>
      <c r="BL593" s="173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104"/>
      <c r="CB593" s="103"/>
      <c r="CC593" s="103"/>
      <c r="CD593" s="103"/>
      <c r="CE593" s="103"/>
      <c r="CF593" s="103"/>
      <c r="CG593" s="103"/>
      <c r="CH593" s="103"/>
      <c r="CI593" s="103"/>
      <c r="CJ593" s="103"/>
      <c r="CK593" s="103"/>
      <c r="CL593" s="103"/>
      <c r="CP593" s="93"/>
      <c r="CQ593" s="93"/>
      <c r="CV593" s="93"/>
      <c r="DA593" s="93"/>
      <c r="DF593" s="131"/>
      <c r="DG593" s="45"/>
      <c r="DH593" s="45"/>
      <c r="DI593" s="45"/>
      <c r="DJ593" s="45"/>
      <c r="DK593" s="121"/>
      <c r="DL593" s="121"/>
      <c r="DM593" s="121"/>
      <c r="DN593" s="121"/>
      <c r="DO593" s="121"/>
      <c r="DP593" s="121"/>
      <c r="DQ593" s="121"/>
      <c r="DR593" s="121"/>
      <c r="DS593" s="121"/>
      <c r="DT593" s="121"/>
      <c r="DU593" s="121"/>
      <c r="DV593" s="122"/>
      <c r="DW593" s="157"/>
      <c r="DX593" s="157"/>
      <c r="DY593" s="157"/>
      <c r="DZ593" s="238"/>
      <c r="EN593" s="50" t="e">
        <f t="shared" si="458"/>
        <v>#DIV/0!</v>
      </c>
      <c r="EO593" s="50" t="e">
        <f t="shared" si="459"/>
        <v>#DIV/0!</v>
      </c>
      <c r="EP593" s="55" t="e">
        <f t="shared" si="460"/>
        <v>#DIV/0!</v>
      </c>
      <c r="EQ593" s="50" t="e">
        <f>4.656*AR593*(((BL593/2.54)^2)+((BM593/2.54)^2)+((BN593/2.54)^2)+((BO593)/2.54^2)+((BP593/2.54)^2)+((BQ593/2.54)^2)+((BR593/2.54)^2)+((BS593/2.54)^2)+((BT593/2.54)^2)+((BU593/2.54)^2)+((BV593/2.54)^2)+((BW593/2.54)^2)+((BX593/2.54)^2)+((BY593/2.54)^2)+((BZ593/2.54)^2))/(BI593*3.28)</f>
        <v>#DIV/0!</v>
      </c>
      <c r="ER593" s="50" t="e">
        <f>3.492*AR593*((CA593/2.54)^2 + (CB593/2.54)^2 + (CC593/2.54)^2 + (CD593/2.54)^2 + (CE593/2.54)^2 + (CF593/2.54)^2 + (CG593/2.54)^2 +(CH593/2.54)^2 +(CI593/2.54)^2 + (CJ593/2.54)^2 +(CK593/2.54)^2 + (CL593/2.54)^2 +(CM593/2.54)^2 + (CN593/2.54)^2 + (CO593/2.54)^2)/(BI593*3.28)</f>
        <v>#DIV/0!</v>
      </c>
      <c r="ES593" s="50" t="e">
        <f t="shared" si="469"/>
        <v>#DIV/0!</v>
      </c>
      <c r="ET593" s="50" t="e">
        <f t="shared" si="470"/>
        <v>#DIV/0!</v>
      </c>
      <c r="EU593" s="50" t="e">
        <f t="shared" si="471"/>
        <v>#DIV/0!</v>
      </c>
      <c r="EV593" s="56" t="e">
        <f t="shared" si="461"/>
        <v>#DIV/0!</v>
      </c>
      <c r="EW593" s="56" t="e">
        <f t="shared" si="462"/>
        <v>#DIV/0!</v>
      </c>
      <c r="EX593" s="56">
        <f t="shared" si="464"/>
        <v>0</v>
      </c>
      <c r="EY593" s="56">
        <f t="shared" si="465"/>
        <v>0</v>
      </c>
      <c r="EZ593" s="56" t="e">
        <f t="shared" si="463"/>
        <v>#DIV/0!</v>
      </c>
      <c r="FA593" s="56"/>
      <c r="FB593" s="56"/>
      <c r="FC593" s="56"/>
      <c r="FD593" s="54"/>
    </row>
    <row r="594" spans="1:160" ht="16.899999999999999" customHeight="1">
      <c r="A594" s="66"/>
      <c r="B594" s="228"/>
      <c r="C594" s="228"/>
      <c r="D594" s="228"/>
      <c r="F594" s="229"/>
      <c r="G594" s="144"/>
      <c r="H594" s="144"/>
      <c r="I594" s="144"/>
      <c r="J594" s="144"/>
      <c r="K594" s="144"/>
      <c r="L594" s="144"/>
      <c r="M594" s="144"/>
      <c r="N594" s="144"/>
      <c r="O594" s="83"/>
      <c r="P594" s="83"/>
      <c r="Q594" s="230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64"/>
      <c r="AL594" s="45"/>
      <c r="AM594" s="65"/>
      <c r="AN594" s="145"/>
      <c r="AO594" s="149"/>
      <c r="AP594" s="183"/>
      <c r="AQ594" s="149"/>
      <c r="AR594" s="147"/>
      <c r="AS594" s="229"/>
      <c r="AT594" s="229"/>
      <c r="AU594" s="229"/>
      <c r="AV594" s="229"/>
      <c r="AW594" s="229"/>
      <c r="AX594" s="229"/>
      <c r="AY594" s="229"/>
      <c r="AZ594" s="229"/>
      <c r="BA594" s="229"/>
      <c r="BC594" s="229"/>
      <c r="BD594" s="229"/>
      <c r="BE594" s="229"/>
      <c r="BF594" s="57"/>
      <c r="BG594" s="57"/>
      <c r="BH594" s="57"/>
      <c r="BI594" s="57"/>
      <c r="BJ594" s="189"/>
      <c r="BK594" s="173"/>
      <c r="BL594" s="173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104"/>
      <c r="CB594" s="103"/>
      <c r="CC594" s="103"/>
      <c r="CD594" s="103"/>
      <c r="CE594" s="103"/>
      <c r="CF594" s="103"/>
      <c r="CG594" s="103"/>
      <c r="CH594" s="103"/>
      <c r="CI594" s="103"/>
      <c r="CJ594" s="103"/>
      <c r="CK594" s="103"/>
      <c r="CL594" s="103"/>
      <c r="CP594" s="93"/>
      <c r="CQ594" s="93"/>
      <c r="CV594" s="93"/>
      <c r="DA594" s="93"/>
      <c r="DF594" s="131"/>
      <c r="DG594" s="45"/>
      <c r="DH594" s="45"/>
      <c r="DI594" s="45"/>
      <c r="DJ594" s="45"/>
      <c r="DK594" s="121"/>
      <c r="DL594" s="121"/>
      <c r="DM594" s="121"/>
      <c r="DN594" s="121"/>
      <c r="DO594" s="121"/>
      <c r="DP594" s="121"/>
      <c r="DQ594" s="121"/>
      <c r="DR594" s="121"/>
      <c r="DS594" s="121"/>
      <c r="DT594" s="121"/>
      <c r="DU594" s="121"/>
      <c r="DV594" s="122"/>
      <c r="DW594" s="157"/>
      <c r="DX594" s="157"/>
      <c r="DY594" s="157"/>
      <c r="DZ594" s="238"/>
      <c r="EN594" s="50" t="e">
        <f t="shared" si="458"/>
        <v>#DIV/0!</v>
      </c>
      <c r="EO594" s="50" t="e">
        <f t="shared" si="459"/>
        <v>#DIV/0!</v>
      </c>
      <c r="EP594" s="55" t="e">
        <f t="shared" si="460"/>
        <v>#DIV/0!</v>
      </c>
      <c r="EQ594" s="50" t="e">
        <f>4.656*AR594*(((BL594/2.54)^2)+((BM594/2.54)^2)+((BN594/2.54)^2)+((BO594)/2.54^2)+((BP594/2.54)^2)+((BQ594/2.54)^2)+((BR594/2.54)^2)+((BS594/2.54)^2)+((BT594/2.54)^2)+((BU594/2.54)^2)+((BV594/2.54)^2)+((BW594/2.54)^2)+((BX594/2.54)^2)+((BY594/2.54)^2)+((BZ594/2.54)^2))/(BI594*3.28)</f>
        <v>#DIV/0!</v>
      </c>
      <c r="ER594" s="50" t="e">
        <f>3.492*AR594*((CA594/2.54)^2 + (CB594/2.54)^2 + (CC594/2.54)^2 + (CD594/2.54)^2 + (CE594/2.54)^2 + (CF594/2.54)^2 + (CG594/2.54)^2 +(CH594/2.54)^2 +(CI594/2.54)^2 + (CJ594/2.54)^2 +(CK594/2.54)^2 + (CL594/2.54)^2 +(CM594/2.54)^2 + (CN594/2.54)^2 + (CO594/2.54)^2)/(BI594*3.28)</f>
        <v>#DIV/0!</v>
      </c>
      <c r="ES594" s="50" t="e">
        <f t="shared" si="469"/>
        <v>#DIV/0!</v>
      </c>
      <c r="ET594" s="50" t="e">
        <f t="shared" si="470"/>
        <v>#DIV/0!</v>
      </c>
      <c r="EU594" s="50" t="e">
        <f t="shared" si="471"/>
        <v>#DIV/0!</v>
      </c>
      <c r="EV594" s="56" t="e">
        <f t="shared" si="461"/>
        <v>#DIV/0!</v>
      </c>
      <c r="EW594" s="56" t="e">
        <f t="shared" si="462"/>
        <v>#DIV/0!</v>
      </c>
      <c r="EX594" s="56">
        <f t="shared" si="464"/>
        <v>0</v>
      </c>
      <c r="EY594" s="56">
        <f t="shared" si="465"/>
        <v>0</v>
      </c>
      <c r="EZ594" s="56" t="e">
        <f t="shared" si="463"/>
        <v>#DIV/0!</v>
      </c>
      <c r="FA594" s="56"/>
      <c r="FB594" s="56"/>
      <c r="FC594" s="56"/>
      <c r="FD594" s="54"/>
    </row>
    <row r="595" spans="1:160" ht="16.899999999999999" customHeight="1">
      <c r="A595" s="66"/>
      <c r="B595" s="228"/>
      <c r="C595" s="228"/>
      <c r="D595" s="228"/>
      <c r="F595" s="229"/>
      <c r="G595" s="144"/>
      <c r="H595" s="144"/>
      <c r="I595" s="144"/>
      <c r="J595" s="144"/>
      <c r="K595" s="144"/>
      <c r="L595" s="144"/>
      <c r="M595" s="144"/>
      <c r="N595" s="144"/>
      <c r="O595" s="83"/>
      <c r="P595" s="83"/>
      <c r="Q595" s="230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64"/>
      <c r="AL595" s="45"/>
      <c r="AM595" s="65"/>
      <c r="AN595" s="145"/>
      <c r="AO595" s="149"/>
      <c r="AP595" s="183"/>
      <c r="AQ595" s="149"/>
      <c r="AR595" s="147"/>
      <c r="AS595" s="229"/>
      <c r="AT595" s="229"/>
      <c r="AU595" s="229"/>
      <c r="AV595" s="229"/>
      <c r="AW595" s="229"/>
      <c r="AX595" s="229"/>
      <c r="AY595" s="229"/>
      <c r="AZ595" s="229"/>
      <c r="BA595" s="229"/>
      <c r="BC595" s="229"/>
      <c r="BD595" s="229"/>
      <c r="BE595" s="229"/>
      <c r="BF595" s="57"/>
      <c r="BG595" s="57"/>
      <c r="BH595" s="57"/>
      <c r="BI595" s="57"/>
      <c r="BJ595" s="189"/>
      <c r="BK595" s="173"/>
      <c r="BL595" s="173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104"/>
      <c r="CB595" s="103"/>
      <c r="CC595" s="103"/>
      <c r="CD595" s="103"/>
      <c r="CE595" s="103"/>
      <c r="CF595" s="103"/>
      <c r="CG595" s="103"/>
      <c r="CH595" s="103"/>
      <c r="CI595" s="103"/>
      <c r="CJ595" s="103"/>
      <c r="CK595" s="103"/>
      <c r="CL595" s="103"/>
      <c r="CP595" s="93"/>
      <c r="CQ595" s="93"/>
      <c r="CV595" s="93"/>
      <c r="DA595" s="93"/>
      <c r="DF595" s="131"/>
      <c r="DG595" s="45"/>
      <c r="DH595" s="45"/>
      <c r="DI595" s="45"/>
      <c r="DJ595" s="45"/>
      <c r="DK595" s="121"/>
      <c r="DL595" s="121"/>
      <c r="DM595" s="121"/>
      <c r="DN595" s="121"/>
      <c r="DO595" s="121"/>
      <c r="DP595" s="121"/>
      <c r="DQ595" s="121"/>
      <c r="DR595" s="121"/>
      <c r="DS595" s="121"/>
      <c r="DT595" s="121"/>
      <c r="DU595" s="121"/>
      <c r="DV595" s="122"/>
      <c r="DW595" s="157"/>
      <c r="DX595" s="157"/>
      <c r="DY595" s="157"/>
      <c r="DZ595" s="238"/>
      <c r="EN595" s="50" t="e">
        <f t="shared" si="458"/>
        <v>#DIV/0!</v>
      </c>
      <c r="EO595" s="50" t="e">
        <f t="shared" si="459"/>
        <v>#DIV/0!</v>
      </c>
      <c r="EP595" s="55" t="e">
        <f t="shared" si="460"/>
        <v>#DIV/0!</v>
      </c>
      <c r="EQ595" s="50" t="e">
        <f>4.656*AR595*(((BL595/2.54)^2)+((BM595/2.54)^2)+((BN595/2.54)^2)+((BO595)/2.54^2)+((BP595/2.54)^2)+((BQ595/2.54)^2)+((BR595/2.54)^2)+((BS595/2.54)^2)+((BT595/2.54)^2)+((BU595/2.54)^2)+((BV595/2.54)^2)+((BW595/2.54)^2)+((BX595/2.54)^2)+((BY595/2.54)^2)+((BZ595/2.54)^2))/(BI595*3.28)</f>
        <v>#DIV/0!</v>
      </c>
      <c r="ER595" s="50" t="e">
        <f>3.492*AR595*((CA595/2.54)^2 + (CB595/2.54)^2 + (CC595/2.54)^2 + (CD595/2.54)^2 + (CE595/2.54)^2 + (CF595/2.54)^2 + (CG595/2.54)^2 +(CH595/2.54)^2 +(CI595/2.54)^2 + (CJ595/2.54)^2 +(CK595/2.54)^2 + (CL595/2.54)^2 +(CM595/2.54)^2 + (CN595/2.54)^2 + (CO595/2.54)^2)/(BI595*3.28)</f>
        <v>#DIV/0!</v>
      </c>
      <c r="ES595" s="50" t="e">
        <f t="shared" si="469"/>
        <v>#DIV/0!</v>
      </c>
      <c r="ET595" s="50" t="e">
        <f t="shared" si="470"/>
        <v>#DIV/0!</v>
      </c>
      <c r="EU595" s="50" t="e">
        <f t="shared" si="471"/>
        <v>#DIV/0!</v>
      </c>
      <c r="EV595" s="56" t="e">
        <f t="shared" si="461"/>
        <v>#DIV/0!</v>
      </c>
      <c r="EW595" s="56" t="e">
        <f t="shared" si="462"/>
        <v>#DIV/0!</v>
      </c>
      <c r="EX595" s="56">
        <f t="shared" si="464"/>
        <v>0</v>
      </c>
      <c r="EY595" s="56">
        <f t="shared" si="465"/>
        <v>0</v>
      </c>
      <c r="EZ595" s="56" t="e">
        <f t="shared" si="463"/>
        <v>#DIV/0!</v>
      </c>
      <c r="FA595" s="56"/>
      <c r="FB595" s="56"/>
      <c r="FC595" s="56"/>
      <c r="FD595" s="54"/>
    </row>
    <row r="596" spans="1:160" ht="16.899999999999999" customHeight="1">
      <c r="A596" s="66"/>
      <c r="B596" s="228"/>
      <c r="C596" s="228"/>
      <c r="D596" s="228"/>
      <c r="F596" s="229"/>
      <c r="G596" s="144"/>
      <c r="H596" s="144"/>
      <c r="I596" s="144"/>
      <c r="J596" s="144"/>
      <c r="K596" s="144"/>
      <c r="L596" s="144"/>
      <c r="M596" s="144"/>
      <c r="N596" s="83"/>
      <c r="O596" s="83"/>
      <c r="P596" s="83"/>
      <c r="Q596" s="230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64"/>
      <c r="AL596" s="45"/>
      <c r="AM596" s="65"/>
      <c r="AN596" s="145"/>
      <c r="AO596" s="149"/>
      <c r="AP596" s="183"/>
      <c r="AQ596" s="149"/>
      <c r="AR596" s="147"/>
      <c r="AS596" s="229"/>
      <c r="AT596" s="229"/>
      <c r="AU596" s="229"/>
      <c r="AV596" s="229"/>
      <c r="AW596" s="229"/>
      <c r="AX596" s="229"/>
      <c r="AY596" s="229"/>
      <c r="AZ596" s="229"/>
      <c r="BA596" s="229"/>
      <c r="BC596" s="229"/>
      <c r="BD596" s="229"/>
      <c r="BE596" s="229"/>
      <c r="BF596" s="57"/>
      <c r="BG596" s="57"/>
      <c r="BH596" s="57"/>
      <c r="BI596" s="57"/>
      <c r="BJ596" s="189"/>
      <c r="BK596" s="173"/>
      <c r="BL596" s="173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104"/>
      <c r="CB596" s="103"/>
      <c r="CC596" s="103"/>
      <c r="CD596" s="103"/>
      <c r="CE596" s="103"/>
      <c r="CF596" s="103"/>
      <c r="CG596" s="103"/>
      <c r="CH596" s="103"/>
      <c r="CI596" s="103"/>
      <c r="CJ596" s="103"/>
      <c r="CK596" s="103"/>
      <c r="CL596" s="103"/>
      <c r="CP596" s="93"/>
      <c r="CQ596" s="93"/>
      <c r="CV596" s="93"/>
      <c r="DA596" s="93"/>
      <c r="DF596" s="131"/>
      <c r="DG596" s="45"/>
      <c r="DH596" s="45"/>
      <c r="DI596" s="45"/>
      <c r="DJ596" s="45"/>
      <c r="DK596" s="121"/>
      <c r="DL596" s="121"/>
      <c r="DM596" s="121"/>
      <c r="DN596" s="121"/>
      <c r="DO596" s="121"/>
      <c r="DP596" s="121"/>
      <c r="DQ596" s="121"/>
      <c r="DR596" s="121"/>
      <c r="DS596" s="121"/>
      <c r="DT596" s="121"/>
      <c r="DU596" s="121"/>
      <c r="DV596" s="122"/>
      <c r="DW596" s="157"/>
      <c r="DX596" s="157"/>
      <c r="DY596" s="157"/>
      <c r="DZ596" s="238"/>
      <c r="EN596" s="50"/>
      <c r="EO596" s="50"/>
      <c r="EP596" s="55"/>
      <c r="EQ596" s="50"/>
      <c r="ER596" s="50"/>
      <c r="ES596" s="50" t="e">
        <f t="shared" si="469"/>
        <v>#DIV/0!</v>
      </c>
      <c r="ET596" s="50" t="e">
        <f t="shared" si="470"/>
        <v>#DIV/0!</v>
      </c>
      <c r="EU596" s="50" t="e">
        <f t="shared" si="471"/>
        <v>#DIV/0!</v>
      </c>
      <c r="EV596" s="56"/>
      <c r="EW596" s="56"/>
      <c r="EX596" s="56">
        <f t="shared" si="464"/>
        <v>0</v>
      </c>
      <c r="EY596" s="56">
        <f t="shared" si="465"/>
        <v>0</v>
      </c>
      <c r="EZ596" s="56"/>
      <c r="FA596" s="56"/>
      <c r="FB596" s="56"/>
      <c r="FC596" s="56"/>
      <c r="FD596" s="54"/>
    </row>
    <row r="597" spans="1:160" ht="16.899999999999999" customHeight="1">
      <c r="A597" s="66"/>
      <c r="B597" s="228"/>
      <c r="C597" s="228"/>
      <c r="D597" s="228"/>
      <c r="F597" s="229"/>
      <c r="G597" s="144"/>
      <c r="H597" s="144"/>
      <c r="I597" s="144"/>
      <c r="J597" s="144"/>
      <c r="K597" s="144"/>
      <c r="L597" s="144"/>
      <c r="M597" s="144"/>
      <c r="N597" s="83"/>
      <c r="O597" s="83"/>
      <c r="P597" s="83"/>
      <c r="Q597" s="230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64"/>
      <c r="AL597" s="45"/>
      <c r="AM597" s="65"/>
      <c r="AN597" s="145"/>
      <c r="AO597" s="149"/>
      <c r="AP597" s="183"/>
      <c r="AQ597" s="149"/>
      <c r="AR597" s="147"/>
      <c r="AS597" s="229"/>
      <c r="AT597" s="229"/>
      <c r="AU597" s="229"/>
      <c r="AV597" s="229"/>
      <c r="AW597" s="229"/>
      <c r="AX597" s="229"/>
      <c r="AY597" s="229"/>
      <c r="AZ597" s="229"/>
      <c r="BA597" s="229"/>
      <c r="BC597" s="229"/>
      <c r="BD597" s="229"/>
      <c r="BE597" s="229"/>
      <c r="BF597" s="57"/>
      <c r="BG597" s="57"/>
      <c r="BH597" s="57"/>
      <c r="BI597" s="57"/>
      <c r="BJ597" s="189"/>
      <c r="BK597" s="173"/>
      <c r="BL597" s="173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104"/>
      <c r="CB597" s="103"/>
      <c r="CC597" s="103"/>
      <c r="CD597" s="103"/>
      <c r="CE597" s="103"/>
      <c r="CF597" s="103"/>
      <c r="CG597" s="103"/>
      <c r="CH597" s="103"/>
      <c r="CI597" s="103"/>
      <c r="CJ597" s="103"/>
      <c r="CK597" s="103"/>
      <c r="CL597" s="103"/>
      <c r="CP597" s="93"/>
      <c r="CQ597" s="93"/>
      <c r="CV597" s="93"/>
      <c r="DA597" s="93"/>
      <c r="DF597" s="131"/>
      <c r="DG597" s="45"/>
      <c r="DH597" s="45"/>
      <c r="DI597" s="45"/>
      <c r="DJ597" s="45"/>
      <c r="DK597" s="121"/>
      <c r="DL597" s="121"/>
      <c r="DM597" s="121"/>
      <c r="DN597" s="121"/>
      <c r="DO597" s="121"/>
      <c r="DP597" s="121"/>
      <c r="DQ597" s="121"/>
      <c r="DR597" s="121"/>
      <c r="DS597" s="121"/>
      <c r="DT597" s="121"/>
      <c r="DU597" s="121"/>
      <c r="DV597" s="122"/>
      <c r="DW597" s="157"/>
      <c r="DX597" s="157"/>
      <c r="DY597" s="157"/>
      <c r="DZ597" s="238"/>
      <c r="EN597" s="50" t="e">
        <f t="shared" si="458"/>
        <v>#DIV/0!</v>
      </c>
      <c r="EO597" s="50" t="e">
        <f t="shared" si="459"/>
        <v>#DIV/0!</v>
      </c>
      <c r="EP597" s="55" t="e">
        <f t="shared" si="460"/>
        <v>#DIV/0!</v>
      </c>
      <c r="EQ597" s="50" t="e">
        <f>4.656*AR597*(((BL597/2.54)^2)+((BM597/2.54)^2)+((BN597/2.54)^2)+((BO597)/2.54^2)+((BP597/2.54)^2)+((BQ597/2.54)^2)+((BR597/2.54)^2)+((BS597/2.54)^2)+((BT597/2.54)^2)+((BU597/2.54)^2)+((BV597/2.54)^2)+((BW597/2.54)^2)+((BX597/2.54)^2)+((BY597/2.54)^2)+((BZ597/2.54)^2))/(BI597*3.28)</f>
        <v>#DIV/0!</v>
      </c>
      <c r="ER597" s="50" t="e">
        <f>3.492*AR597*((CA597/2.54)^2 + (CB597/2.54)^2 + (CC597/2.54)^2 + (CD597/2.54)^2 + (CE597/2.54)^2 + (CF597/2.54)^2 + (CG597/2.54)^2 +(CH597/2.54)^2 +(CI597/2.54)^2 + (CJ597/2.54)^2 +(CK597/2.54)^2 + (CL597/2.54)^2 +(CM597/2.54)^2 + (CN597/2.54)^2 + (CO597/2.54)^2)/(BI597*3.28)</f>
        <v>#DIV/0!</v>
      </c>
      <c r="ES597" s="50" t="e">
        <f t="shared" si="469"/>
        <v>#DIV/0!</v>
      </c>
      <c r="ET597" s="50" t="e">
        <f t="shared" si="470"/>
        <v>#DIV/0!</v>
      </c>
      <c r="EU597" s="50" t="e">
        <f t="shared" si="471"/>
        <v>#DIV/0!</v>
      </c>
      <c r="EV597" s="56" t="e">
        <f t="shared" si="461"/>
        <v>#DIV/0!</v>
      </c>
      <c r="EW597" s="56" t="e">
        <f t="shared" si="462"/>
        <v>#DIV/0!</v>
      </c>
      <c r="EX597" s="56">
        <f t="shared" si="464"/>
        <v>0</v>
      </c>
      <c r="EY597" s="56">
        <f t="shared" si="465"/>
        <v>0</v>
      </c>
      <c r="EZ597" s="56" t="e">
        <f t="shared" si="463"/>
        <v>#DIV/0!</v>
      </c>
      <c r="FA597" s="56"/>
      <c r="FB597" s="56"/>
      <c r="FC597" s="56"/>
      <c r="FD597" s="54"/>
    </row>
    <row r="598" spans="1:160" ht="16.899999999999999" customHeight="1">
      <c r="A598" s="66"/>
      <c r="B598" s="228"/>
      <c r="C598" s="228"/>
      <c r="D598" s="228"/>
      <c r="F598" s="229"/>
      <c r="G598" s="144"/>
      <c r="H598" s="144"/>
      <c r="I598" s="144"/>
      <c r="J598" s="144"/>
      <c r="K598" s="144"/>
      <c r="L598" s="144"/>
      <c r="M598" s="144"/>
      <c r="N598" s="83"/>
      <c r="O598" s="83"/>
      <c r="P598" s="83"/>
      <c r="Q598" s="230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64"/>
      <c r="AL598" s="45"/>
      <c r="AM598" s="65"/>
      <c r="AN598" s="145"/>
      <c r="AO598" s="149"/>
      <c r="AP598" s="183"/>
      <c r="AQ598" s="149"/>
      <c r="AR598" s="147"/>
      <c r="AS598" s="229"/>
      <c r="AT598" s="229"/>
      <c r="AU598" s="229"/>
      <c r="AV598" s="229"/>
      <c r="AW598" s="229"/>
      <c r="AX598" s="229"/>
      <c r="AY598" s="229"/>
      <c r="AZ598" s="229"/>
      <c r="BA598" s="229"/>
      <c r="BC598" s="229"/>
      <c r="BD598" s="229"/>
      <c r="BE598" s="229"/>
      <c r="BF598" s="57"/>
      <c r="BG598" s="57"/>
      <c r="BH598" s="57"/>
      <c r="BI598" s="57"/>
      <c r="BJ598" s="189"/>
      <c r="BK598" s="173"/>
      <c r="BL598" s="173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104"/>
      <c r="CB598" s="103"/>
      <c r="CC598" s="103"/>
      <c r="CD598" s="103"/>
      <c r="CE598" s="103"/>
      <c r="CF598" s="103"/>
      <c r="CG598" s="103"/>
      <c r="CH598" s="103"/>
      <c r="CI598" s="103"/>
      <c r="CJ598" s="103"/>
      <c r="CK598" s="103"/>
      <c r="CL598" s="103"/>
      <c r="CP598" s="93"/>
      <c r="CQ598" s="93"/>
      <c r="CV598" s="93"/>
      <c r="DA598" s="93"/>
      <c r="DF598" s="131"/>
      <c r="DG598" s="45"/>
      <c r="DH598" s="45"/>
      <c r="DI598" s="45"/>
      <c r="DJ598" s="45"/>
      <c r="DK598" s="121"/>
      <c r="DL598" s="121"/>
      <c r="DM598" s="121"/>
      <c r="DN598" s="121"/>
      <c r="DO598" s="121"/>
      <c r="DP598" s="121"/>
      <c r="DQ598" s="121"/>
      <c r="DR598" s="121"/>
      <c r="DS598" s="121"/>
      <c r="DT598" s="121"/>
      <c r="DU598" s="121"/>
      <c r="DV598" s="122"/>
      <c r="DW598" s="157"/>
      <c r="DX598" s="157"/>
      <c r="DY598" s="157"/>
      <c r="DZ598" s="238"/>
      <c r="EN598" s="50" t="e">
        <f t="shared" si="458"/>
        <v>#DIV/0!</v>
      </c>
      <c r="EO598" s="50" t="e">
        <f t="shared" si="459"/>
        <v>#DIV/0!</v>
      </c>
      <c r="EP598" s="55" t="e">
        <f t="shared" si="460"/>
        <v>#DIV/0!</v>
      </c>
      <c r="EQ598" s="50" t="e">
        <f>4.656*AR598*(((BL598/2.54)^2)+((BM598/2.54)^2)+((BN598/2.54)^2)+((BO598)/2.54^2)+((BP598/2.54)^2)+((BQ598/2.54)^2)+((BR598/2.54)^2)+((BS598/2.54)^2)+((BT598/2.54)^2)+((BU598/2.54)^2)+((BV598/2.54)^2)+((BW598/2.54)^2)+((BX598/2.54)^2)+((BY598/2.54)^2)+((BZ598/2.54)^2))/(BI598*3.28)</f>
        <v>#DIV/0!</v>
      </c>
      <c r="ER598" s="50" t="e">
        <f>3.492*AR598*((CA598/2.54)^2 + (CB598/2.54)^2 + (CC598/2.54)^2 + (CD598/2.54)^2 + (CE598/2.54)^2 + (CF598/2.54)^2 + (CG598/2.54)^2 +(CH598/2.54)^2 +(CI598/2.54)^2 + (CJ598/2.54)^2 +(CK598/2.54)^2 + (CL598/2.54)^2 +(CM598/2.54)^2 + (CN598/2.54)^2 + (CO598/2.54)^2)/(BI598*3.28)</f>
        <v>#DIV/0!</v>
      </c>
      <c r="ES598" s="50" t="e">
        <f t="shared" si="469"/>
        <v>#DIV/0!</v>
      </c>
      <c r="ET598" s="50" t="e">
        <f t="shared" si="470"/>
        <v>#DIV/0!</v>
      </c>
      <c r="EU598" s="50" t="e">
        <f t="shared" si="471"/>
        <v>#DIV/0!</v>
      </c>
      <c r="EV598" s="56" t="e">
        <f t="shared" si="461"/>
        <v>#DIV/0!</v>
      </c>
      <c r="EW598" s="56" t="e">
        <f t="shared" si="462"/>
        <v>#DIV/0!</v>
      </c>
      <c r="EX598" s="56">
        <f t="shared" si="464"/>
        <v>0</v>
      </c>
      <c r="EY598" s="56">
        <f t="shared" si="465"/>
        <v>0</v>
      </c>
      <c r="EZ598" s="56" t="e">
        <f t="shared" si="463"/>
        <v>#DIV/0!</v>
      </c>
      <c r="FA598" s="56"/>
      <c r="FB598" s="56"/>
      <c r="FC598" s="56"/>
      <c r="FD598" s="54"/>
    </row>
    <row r="599" spans="1:160" ht="16.899999999999999" customHeight="1">
      <c r="A599" s="66"/>
      <c r="B599" s="228"/>
      <c r="C599" s="228"/>
      <c r="D599" s="228"/>
      <c r="F599" s="229"/>
      <c r="G599" s="144"/>
      <c r="H599" s="144"/>
      <c r="I599" s="144"/>
      <c r="J599" s="144"/>
      <c r="K599" s="144"/>
      <c r="L599" s="144"/>
      <c r="M599" s="144"/>
      <c r="N599" s="83"/>
      <c r="O599" s="83"/>
      <c r="P599" s="83"/>
      <c r="Q599" s="230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64"/>
      <c r="AL599" s="45"/>
      <c r="AM599" s="65"/>
      <c r="AN599" s="145"/>
      <c r="AO599" s="149"/>
      <c r="AP599" s="183"/>
      <c r="AQ599" s="149"/>
      <c r="AR599" s="147"/>
      <c r="AS599" s="229"/>
      <c r="AT599" s="229"/>
      <c r="AU599" s="229"/>
      <c r="AV599" s="229"/>
      <c r="AW599" s="229"/>
      <c r="AX599" s="229"/>
      <c r="AY599" s="229"/>
      <c r="AZ599" s="229"/>
      <c r="BA599" s="229"/>
      <c r="BC599" s="229"/>
      <c r="BD599" s="229"/>
      <c r="BE599" s="229"/>
      <c r="BF599" s="57"/>
      <c r="BG599" s="57"/>
      <c r="BH599" s="57"/>
      <c r="BI599" s="57"/>
      <c r="BJ599" s="189"/>
      <c r="BK599" s="173"/>
      <c r="BL599" s="173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104"/>
      <c r="CB599" s="103"/>
      <c r="CC599" s="103"/>
      <c r="CD599" s="103"/>
      <c r="CE599" s="103"/>
      <c r="CF599" s="103"/>
      <c r="CG599" s="103"/>
      <c r="CH599" s="103"/>
      <c r="CI599" s="103"/>
      <c r="CJ599" s="103"/>
      <c r="CK599" s="103"/>
      <c r="CL599" s="103"/>
      <c r="CP599" s="93"/>
      <c r="CQ599" s="93"/>
      <c r="CV599" s="93"/>
      <c r="DA599" s="93"/>
      <c r="DF599" s="131"/>
      <c r="DG599" s="45"/>
      <c r="DH599" s="45"/>
      <c r="DI599" s="45"/>
      <c r="DJ599" s="45"/>
      <c r="DK599" s="121"/>
      <c r="DL599" s="121"/>
      <c r="DM599" s="121"/>
      <c r="DN599" s="121"/>
      <c r="DO599" s="121"/>
      <c r="DP599" s="121"/>
      <c r="DQ599" s="121"/>
      <c r="DR599" s="121"/>
      <c r="DS599" s="121"/>
      <c r="DT599" s="121"/>
      <c r="DU599" s="121"/>
      <c r="DV599" s="122"/>
      <c r="DW599" s="157"/>
      <c r="DX599" s="157"/>
      <c r="DY599" s="157"/>
      <c r="DZ599" s="238"/>
      <c r="EN599" s="50" t="e">
        <f t="shared" si="458"/>
        <v>#DIV/0!</v>
      </c>
      <c r="EO599" s="50" t="e">
        <f t="shared" si="459"/>
        <v>#DIV/0!</v>
      </c>
      <c r="EP599" s="55" t="e">
        <f t="shared" si="460"/>
        <v>#DIV/0!</v>
      </c>
      <c r="EQ599" s="50" t="e">
        <f>4.656*AR599*(((BL599/2.54)^2)+((BM599/2.54)^2)+((BN599/2.54)^2)+((BO599)/2.54^2)+((BP599/2.54)^2)+((BQ599/2.54)^2)+((BR599/2.54)^2)+((BS599/2.54)^2)+((BT599/2.54)^2)+((BU599/2.54)^2)+((BV599/2.54)^2)+((BW599/2.54)^2)+((BX599/2.54)^2)+((BY599/2.54)^2)+((BZ599/2.54)^2))/(BI599*3.28)</f>
        <v>#DIV/0!</v>
      </c>
      <c r="ER599" s="50" t="e">
        <f>3.492*AR599*((CA599/2.54)^2 + (CB599/2.54)^2 + (CC599/2.54)^2 + (CD599/2.54)^2 + (CE599/2.54)^2 + (CF599/2.54)^2 + (CG599/2.54)^2 +(CH599/2.54)^2 +(CI599/2.54)^2 + (CJ599/2.54)^2 +(CK599/2.54)^2 + (CL599/2.54)^2 +(CM599/2.54)^2 + (CN599/2.54)^2 + (CO599/2.54)^2)/(BI599*3.28)</f>
        <v>#DIV/0!</v>
      </c>
      <c r="ES599" s="50" t="e">
        <f t="shared" si="469"/>
        <v>#DIV/0!</v>
      </c>
      <c r="ET599" s="50" t="e">
        <f t="shared" si="470"/>
        <v>#DIV/0!</v>
      </c>
      <c r="EU599" s="50" t="e">
        <f t="shared" si="471"/>
        <v>#DIV/0!</v>
      </c>
      <c r="EV599" s="56" t="e">
        <f t="shared" si="461"/>
        <v>#DIV/0!</v>
      </c>
      <c r="EW599" s="56" t="e">
        <f t="shared" si="462"/>
        <v>#DIV/0!</v>
      </c>
      <c r="EX599" s="56">
        <f t="shared" si="464"/>
        <v>0</v>
      </c>
      <c r="EY599" s="56">
        <f t="shared" si="465"/>
        <v>0</v>
      </c>
      <c r="EZ599" s="56" t="e">
        <f t="shared" si="463"/>
        <v>#DIV/0!</v>
      </c>
      <c r="FA599" s="56"/>
      <c r="FB599" s="56"/>
      <c r="FC599" s="56"/>
      <c r="FD599" s="54"/>
    </row>
    <row r="600" spans="1:160" ht="16.899999999999999" customHeight="1">
      <c r="A600" s="66"/>
      <c r="B600" s="228"/>
      <c r="C600" s="228"/>
      <c r="D600" s="228"/>
      <c r="F600" s="229"/>
      <c r="G600" s="144"/>
      <c r="H600" s="144"/>
      <c r="I600" s="144"/>
      <c r="J600" s="144"/>
      <c r="K600" s="144"/>
      <c r="L600" s="144"/>
      <c r="M600" s="144"/>
      <c r="N600" s="83"/>
      <c r="O600" s="83"/>
      <c r="P600" s="83"/>
      <c r="Q600" s="230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64"/>
      <c r="AL600" s="45"/>
      <c r="AM600" s="65"/>
      <c r="AN600" s="145"/>
      <c r="AO600" s="149"/>
      <c r="AP600" s="183"/>
      <c r="AQ600" s="149"/>
      <c r="AR600" s="147"/>
      <c r="AS600" s="229"/>
      <c r="AT600" s="229"/>
      <c r="AU600" s="229"/>
      <c r="AV600" s="229"/>
      <c r="AW600" s="229"/>
      <c r="AX600" s="229"/>
      <c r="AY600" s="229"/>
      <c r="AZ600" s="229"/>
      <c r="BA600" s="229"/>
      <c r="BC600" s="229"/>
      <c r="BD600" s="229"/>
      <c r="BE600" s="229"/>
      <c r="BF600" s="57"/>
      <c r="BG600" s="57"/>
      <c r="BH600" s="57"/>
      <c r="BI600" s="57"/>
      <c r="BJ600" s="189"/>
      <c r="BK600" s="173"/>
      <c r="BL600" s="173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104"/>
      <c r="CB600" s="103"/>
      <c r="CC600" s="103"/>
      <c r="CD600" s="103"/>
      <c r="CE600" s="103"/>
      <c r="CF600" s="103"/>
      <c r="CG600" s="103"/>
      <c r="CH600" s="103"/>
      <c r="CI600" s="103"/>
      <c r="CJ600" s="103"/>
      <c r="CK600" s="103"/>
      <c r="CL600" s="103"/>
      <c r="CP600" s="93"/>
      <c r="CQ600" s="93"/>
      <c r="CV600" s="93"/>
      <c r="DA600" s="93"/>
      <c r="DF600" s="131"/>
      <c r="DG600" s="45"/>
      <c r="DH600" s="45"/>
      <c r="DI600" s="45"/>
      <c r="DJ600" s="45"/>
      <c r="DK600" s="121"/>
      <c r="DL600" s="121"/>
      <c r="DM600" s="121"/>
      <c r="DN600" s="121"/>
      <c r="DO600" s="121"/>
      <c r="DP600" s="121"/>
      <c r="DQ600" s="121"/>
      <c r="DR600" s="121"/>
      <c r="DS600" s="121"/>
      <c r="DT600" s="121"/>
      <c r="DU600" s="121"/>
      <c r="DV600" s="122"/>
      <c r="DW600" s="157"/>
      <c r="DX600" s="157"/>
      <c r="DY600" s="157"/>
      <c r="DZ600" s="238"/>
      <c r="EN600" s="50"/>
      <c r="EO600" s="50"/>
      <c r="EP600" s="55"/>
      <c r="EQ600" s="50"/>
      <c r="ER600" s="50"/>
      <c r="ES600" s="50" t="e">
        <f t="shared" si="469"/>
        <v>#DIV/0!</v>
      </c>
      <c r="ET600" s="50" t="e">
        <f t="shared" si="470"/>
        <v>#DIV/0!</v>
      </c>
      <c r="EU600" s="50" t="e">
        <f t="shared" si="471"/>
        <v>#DIV/0!</v>
      </c>
      <c r="EV600" s="56"/>
      <c r="EW600" s="56"/>
      <c r="EX600" s="56">
        <f t="shared" si="464"/>
        <v>0</v>
      </c>
      <c r="EY600" s="56">
        <f t="shared" si="465"/>
        <v>0</v>
      </c>
      <c r="EZ600" s="56"/>
      <c r="FA600" s="56"/>
      <c r="FB600" s="56"/>
      <c r="FC600" s="56"/>
      <c r="FD600" s="54"/>
    </row>
    <row r="601" spans="1:160" ht="16.899999999999999" customHeight="1">
      <c r="A601" s="66"/>
      <c r="B601" s="228"/>
      <c r="C601" s="228"/>
      <c r="D601" s="228"/>
      <c r="F601" s="229"/>
      <c r="G601" s="144"/>
      <c r="H601" s="144"/>
      <c r="I601" s="144"/>
      <c r="J601" s="144"/>
      <c r="K601" s="144"/>
      <c r="L601" s="144"/>
      <c r="M601" s="144"/>
      <c r="N601" s="144"/>
      <c r="O601" s="211"/>
      <c r="P601" s="211"/>
      <c r="Q601" s="230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64"/>
      <c r="AJ601" s="146"/>
      <c r="AK601" s="146"/>
      <c r="AL601" s="45"/>
      <c r="AM601" s="65"/>
      <c r="AN601" s="145"/>
      <c r="AO601" s="149"/>
      <c r="AP601" s="183"/>
      <c r="AQ601" s="149"/>
      <c r="AR601" s="147"/>
      <c r="AS601" s="229"/>
      <c r="AT601" s="229"/>
      <c r="AU601" s="229"/>
      <c r="AV601" s="229"/>
      <c r="AW601" s="229"/>
      <c r="AX601" s="229"/>
      <c r="AY601" s="229"/>
      <c r="AZ601" s="229"/>
      <c r="BA601" s="229"/>
      <c r="BB601" s="146"/>
      <c r="BC601" s="229"/>
      <c r="BD601" s="229"/>
      <c r="BE601" s="229"/>
      <c r="BF601" s="57"/>
      <c r="BG601" s="57"/>
      <c r="BH601" s="57"/>
      <c r="BI601" s="57"/>
      <c r="BJ601" s="189"/>
      <c r="BK601" s="173"/>
      <c r="BL601" s="185"/>
      <c r="BM601" s="185"/>
      <c r="BN601" s="185"/>
      <c r="BO601" s="185"/>
      <c r="BP601" s="185"/>
      <c r="BQ601" s="185"/>
      <c r="BR601" s="185"/>
      <c r="BS601" s="185"/>
      <c r="BT601" s="185"/>
      <c r="BU601" s="185"/>
      <c r="BV601" s="185"/>
      <c r="BW601" s="185"/>
      <c r="BX601" s="185"/>
      <c r="BY601" s="185"/>
      <c r="BZ601" s="185"/>
      <c r="CA601" s="235"/>
      <c r="CB601" s="184"/>
      <c r="CC601" s="184"/>
      <c r="CD601" s="184"/>
      <c r="CE601" s="184"/>
      <c r="CF601" s="184"/>
      <c r="CG601" s="184"/>
      <c r="CH601" s="184"/>
      <c r="CI601" s="184"/>
      <c r="CJ601" s="184"/>
      <c r="CK601" s="184"/>
      <c r="CL601" s="184"/>
      <c r="CM601" s="146"/>
      <c r="CN601" s="146"/>
      <c r="CO601" s="146"/>
      <c r="CP601" s="236"/>
      <c r="CQ601" s="236"/>
      <c r="CR601" s="146"/>
      <c r="CS601" s="146"/>
      <c r="CT601" s="146"/>
      <c r="CU601" s="146"/>
      <c r="CV601" s="236"/>
      <c r="CW601" s="146"/>
      <c r="CX601" s="146"/>
      <c r="CY601" s="146"/>
      <c r="CZ601" s="146"/>
      <c r="DA601" s="236"/>
      <c r="DB601" s="146"/>
      <c r="DC601" s="146"/>
      <c r="DD601" s="146"/>
      <c r="DE601" s="146"/>
      <c r="DF601" s="237"/>
      <c r="DG601" s="146"/>
      <c r="DH601" s="146"/>
      <c r="DI601" s="146"/>
      <c r="DJ601" s="146"/>
      <c r="DK601" s="121"/>
      <c r="DL601" s="121"/>
      <c r="DM601" s="121"/>
      <c r="DN601" s="121"/>
      <c r="DO601" s="121"/>
      <c r="DP601" s="121"/>
      <c r="DQ601" s="121"/>
      <c r="DR601" s="121"/>
      <c r="DS601" s="121"/>
      <c r="DT601" s="121"/>
      <c r="DU601" s="121"/>
      <c r="DV601" s="122"/>
      <c r="DW601" s="157"/>
      <c r="DX601" s="157"/>
      <c r="DY601" s="157"/>
      <c r="DZ601" s="238"/>
      <c r="EA601" s="158"/>
      <c r="EB601" s="158"/>
      <c r="EC601" s="158"/>
      <c r="ED601" s="158"/>
      <c r="EE601" s="158"/>
      <c r="EF601" s="158"/>
      <c r="EG601" s="158"/>
      <c r="EH601" s="158"/>
      <c r="EI601" s="158"/>
      <c r="EJ601" s="158"/>
      <c r="EK601" s="158"/>
      <c r="EL601" s="158"/>
      <c r="EM601" s="158"/>
      <c r="EN601" s="220"/>
      <c r="EO601" s="220"/>
      <c r="EP601" s="221"/>
      <c r="EQ601" s="220"/>
      <c r="ER601" s="220"/>
      <c r="ES601" s="220"/>
      <c r="ET601" s="220"/>
      <c r="EU601" s="220"/>
      <c r="EV601" s="222"/>
      <c r="EW601" s="222"/>
      <c r="EX601" s="222"/>
      <c r="EY601" s="222"/>
      <c r="EZ601" s="222"/>
      <c r="FA601" s="222"/>
      <c r="FB601" s="222"/>
      <c r="FC601" s="222"/>
      <c r="FD601" s="225"/>
    </row>
    <row r="602" spans="1:160" ht="16.899999999999999" customHeight="1">
      <c r="A602" s="66"/>
      <c r="B602" s="228"/>
      <c r="C602" s="228"/>
      <c r="D602" s="228"/>
      <c r="F602" s="229"/>
      <c r="G602" s="144"/>
      <c r="H602" s="144"/>
      <c r="I602" s="144"/>
      <c r="J602" s="144"/>
      <c r="K602" s="144"/>
      <c r="L602" s="144"/>
      <c r="M602" s="144"/>
      <c r="N602" s="144"/>
      <c r="O602" s="211"/>
      <c r="P602" s="211"/>
      <c r="Q602" s="230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64"/>
      <c r="AJ602" s="146"/>
      <c r="AK602" s="146"/>
      <c r="AL602" s="45"/>
      <c r="AM602" s="65"/>
      <c r="AN602" s="145"/>
      <c r="AO602" s="149"/>
      <c r="AP602" s="183"/>
      <c r="AQ602" s="149"/>
      <c r="AR602" s="147"/>
      <c r="AS602" s="229"/>
      <c r="AT602" s="229"/>
      <c r="AU602" s="229"/>
      <c r="AV602" s="229"/>
      <c r="AW602" s="229"/>
      <c r="AX602" s="229"/>
      <c r="AY602" s="229"/>
      <c r="AZ602" s="229"/>
      <c r="BA602" s="229"/>
      <c r="BB602" s="146"/>
      <c r="BC602" s="229"/>
      <c r="BD602" s="229"/>
      <c r="BE602" s="229"/>
      <c r="BF602" s="57"/>
      <c r="BG602" s="57"/>
      <c r="BH602" s="57"/>
      <c r="BI602" s="57"/>
      <c r="BJ602" s="189"/>
      <c r="BK602" s="173"/>
      <c r="BL602" s="185"/>
      <c r="BM602" s="185"/>
      <c r="BN602" s="185"/>
      <c r="BO602" s="185"/>
      <c r="BP602" s="185"/>
      <c r="BQ602" s="185"/>
      <c r="BR602" s="185"/>
      <c r="BS602" s="185"/>
      <c r="BT602" s="185"/>
      <c r="BU602" s="185"/>
      <c r="BV602" s="185"/>
      <c r="BW602" s="185"/>
      <c r="BX602" s="185"/>
      <c r="BY602" s="185"/>
      <c r="BZ602" s="185"/>
      <c r="CA602" s="235"/>
      <c r="CB602" s="184"/>
      <c r="CC602" s="184"/>
      <c r="CD602" s="184"/>
      <c r="CE602" s="184"/>
      <c r="CF602" s="184"/>
      <c r="CG602" s="184"/>
      <c r="CH602" s="184"/>
      <c r="CI602" s="184"/>
      <c r="CJ602" s="184"/>
      <c r="CK602" s="184"/>
      <c r="CL602" s="184"/>
      <c r="CM602" s="146"/>
      <c r="CN602" s="146"/>
      <c r="CO602" s="146"/>
      <c r="CP602" s="236"/>
      <c r="CQ602" s="236"/>
      <c r="CR602" s="146"/>
      <c r="CS602" s="146"/>
      <c r="CT602" s="146"/>
      <c r="CU602" s="146"/>
      <c r="CV602" s="236"/>
      <c r="CW602" s="146"/>
      <c r="CX602" s="146"/>
      <c r="CY602" s="146"/>
      <c r="CZ602" s="146"/>
      <c r="DA602" s="236"/>
      <c r="DB602" s="146"/>
      <c r="DC602" s="146"/>
      <c r="DD602" s="146"/>
      <c r="DE602" s="146"/>
      <c r="DF602" s="237"/>
      <c r="DG602" s="146"/>
      <c r="DH602" s="146"/>
      <c r="DI602" s="146"/>
      <c r="DJ602" s="146"/>
      <c r="DK602" s="121"/>
      <c r="DL602" s="121"/>
      <c r="DM602" s="121"/>
      <c r="DN602" s="121"/>
      <c r="DO602" s="121"/>
      <c r="DP602" s="121"/>
      <c r="DQ602" s="121"/>
      <c r="DR602" s="121"/>
      <c r="DS602" s="121"/>
      <c r="DT602" s="121"/>
      <c r="DU602" s="121"/>
      <c r="DV602" s="122"/>
      <c r="DW602" s="157"/>
      <c r="DX602" s="157"/>
      <c r="DY602" s="157"/>
      <c r="DZ602" s="238"/>
      <c r="EA602" s="158"/>
      <c r="EB602" s="158"/>
      <c r="EC602" s="158"/>
      <c r="ED602" s="158"/>
      <c r="EE602" s="158"/>
      <c r="EF602" s="158"/>
      <c r="EG602" s="158"/>
      <c r="EH602" s="158"/>
      <c r="EI602" s="158"/>
      <c r="EJ602" s="158"/>
      <c r="EK602" s="158"/>
      <c r="EL602" s="158"/>
      <c r="EM602" s="158"/>
      <c r="EN602" s="220"/>
      <c r="EO602" s="220"/>
      <c r="EP602" s="221"/>
      <c r="EQ602" s="220"/>
      <c r="ER602" s="220"/>
      <c r="ES602" s="220"/>
      <c r="ET602" s="220"/>
      <c r="EU602" s="220"/>
      <c r="EV602" s="222"/>
      <c r="EW602" s="222"/>
      <c r="EX602" s="222"/>
      <c r="EY602" s="222"/>
      <c r="EZ602" s="222"/>
      <c r="FA602" s="222"/>
      <c r="FB602" s="222"/>
      <c r="FC602" s="222"/>
      <c r="FD602" s="225"/>
    </row>
    <row r="603" spans="1:160" ht="16.899999999999999" customHeight="1">
      <c r="A603" s="66"/>
      <c r="B603" s="228"/>
      <c r="C603" s="228"/>
      <c r="D603" s="228"/>
      <c r="F603" s="229"/>
      <c r="G603" s="144"/>
      <c r="H603" s="144"/>
      <c r="I603" s="144"/>
      <c r="J603" s="144"/>
      <c r="K603" s="144"/>
      <c r="L603" s="144"/>
      <c r="M603" s="144"/>
      <c r="N603" s="144"/>
      <c r="O603" s="211"/>
      <c r="P603" s="211"/>
      <c r="Q603" s="230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64"/>
      <c r="AJ603" s="146"/>
      <c r="AK603" s="146"/>
      <c r="AL603" s="45"/>
      <c r="AM603" s="65"/>
      <c r="AN603" s="145"/>
      <c r="AO603" s="149"/>
      <c r="AP603" s="183"/>
      <c r="AQ603" s="149"/>
      <c r="AR603" s="147"/>
      <c r="AS603" s="229"/>
      <c r="AT603" s="229"/>
      <c r="AU603" s="229"/>
      <c r="AV603" s="229"/>
      <c r="AW603" s="229"/>
      <c r="AX603" s="229"/>
      <c r="AY603" s="229"/>
      <c r="AZ603" s="229"/>
      <c r="BA603" s="229"/>
      <c r="BB603" s="146"/>
      <c r="BC603" s="229"/>
      <c r="BD603" s="229"/>
      <c r="BE603" s="229"/>
      <c r="BF603" s="57"/>
      <c r="BG603" s="57"/>
      <c r="BH603" s="57"/>
      <c r="BI603" s="57"/>
      <c r="BJ603" s="189"/>
      <c r="BK603" s="173"/>
      <c r="BL603" s="185"/>
      <c r="BM603" s="185"/>
      <c r="BN603" s="185"/>
      <c r="BO603" s="185"/>
      <c r="BP603" s="185"/>
      <c r="BQ603" s="185"/>
      <c r="BR603" s="185"/>
      <c r="BS603" s="185"/>
      <c r="BT603" s="185"/>
      <c r="BU603" s="185"/>
      <c r="BV603" s="185"/>
      <c r="BW603" s="185"/>
      <c r="BX603" s="185"/>
      <c r="BY603" s="185"/>
      <c r="BZ603" s="185"/>
      <c r="CA603" s="235"/>
      <c r="CB603" s="184"/>
      <c r="CC603" s="184"/>
      <c r="CD603" s="184"/>
      <c r="CE603" s="184"/>
      <c r="CF603" s="184"/>
      <c r="CG603" s="184"/>
      <c r="CH603" s="184"/>
      <c r="CI603" s="184"/>
      <c r="CJ603" s="184"/>
      <c r="CK603" s="184"/>
      <c r="CL603" s="184"/>
      <c r="CM603" s="146"/>
      <c r="CN603" s="146"/>
      <c r="CO603" s="146"/>
      <c r="CP603" s="236"/>
      <c r="CQ603" s="236"/>
      <c r="CR603" s="146"/>
      <c r="CS603" s="146"/>
      <c r="CT603" s="146"/>
      <c r="CU603" s="146"/>
      <c r="CV603" s="236"/>
      <c r="CW603" s="146"/>
      <c r="CX603" s="146"/>
      <c r="CY603" s="146"/>
      <c r="CZ603" s="146"/>
      <c r="DA603" s="236"/>
      <c r="DB603" s="146"/>
      <c r="DC603" s="146"/>
      <c r="DD603" s="146"/>
      <c r="DE603" s="146"/>
      <c r="DF603" s="237"/>
      <c r="DG603" s="146"/>
      <c r="DH603" s="146"/>
      <c r="DI603" s="146"/>
      <c r="DJ603" s="146"/>
      <c r="DK603" s="121"/>
      <c r="DL603" s="121"/>
      <c r="DM603" s="121"/>
      <c r="DN603" s="121"/>
      <c r="DO603" s="121"/>
      <c r="DP603" s="121"/>
      <c r="DQ603" s="121"/>
      <c r="DR603" s="121"/>
      <c r="DS603" s="121"/>
      <c r="DT603" s="121"/>
      <c r="DU603" s="121"/>
      <c r="DV603" s="122"/>
      <c r="DW603" s="157"/>
      <c r="DX603" s="157"/>
      <c r="DY603" s="157"/>
      <c r="DZ603" s="238"/>
      <c r="EA603" s="158"/>
      <c r="EB603" s="158"/>
      <c r="EC603" s="158"/>
      <c r="ED603" s="158"/>
      <c r="EE603" s="158"/>
      <c r="EF603" s="158"/>
      <c r="EG603" s="158"/>
      <c r="EH603" s="158"/>
      <c r="EI603" s="158"/>
      <c r="EJ603" s="158"/>
      <c r="EK603" s="158"/>
      <c r="EL603" s="158"/>
      <c r="EM603" s="158"/>
      <c r="EN603" s="220"/>
      <c r="EO603" s="220"/>
      <c r="EP603" s="221"/>
      <c r="EQ603" s="220"/>
      <c r="ER603" s="220"/>
      <c r="ES603" s="220"/>
      <c r="ET603" s="220"/>
      <c r="EU603" s="220"/>
      <c r="EV603" s="222"/>
      <c r="EW603" s="222"/>
      <c r="EX603" s="222"/>
      <c r="EY603" s="222"/>
      <c r="EZ603" s="222"/>
      <c r="FA603" s="222"/>
      <c r="FB603" s="222"/>
      <c r="FC603" s="222"/>
      <c r="FD603" s="225"/>
    </row>
    <row r="604" spans="1:160" ht="16.899999999999999" customHeight="1">
      <c r="A604" s="66"/>
      <c r="B604" s="228"/>
      <c r="C604" s="228"/>
      <c r="D604" s="228"/>
      <c r="F604" s="229"/>
      <c r="G604" s="144"/>
      <c r="H604" s="144"/>
      <c r="I604" s="144"/>
      <c r="J604" s="144"/>
      <c r="K604" s="144"/>
      <c r="L604" s="144"/>
      <c r="M604" s="144"/>
      <c r="N604" s="83"/>
      <c r="O604" s="211"/>
      <c r="P604" s="211"/>
      <c r="Q604" s="230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64"/>
      <c r="AJ604" s="146"/>
      <c r="AK604" s="146"/>
      <c r="AL604" s="45"/>
      <c r="AM604" s="65"/>
      <c r="AN604" s="145"/>
      <c r="AO604" s="149"/>
      <c r="AP604" s="183"/>
      <c r="AQ604" s="149"/>
      <c r="AR604" s="147"/>
      <c r="AS604" s="229"/>
      <c r="AT604" s="229"/>
      <c r="AU604" s="229"/>
      <c r="AV604" s="229"/>
      <c r="AW604" s="229"/>
      <c r="AX604" s="229"/>
      <c r="AY604" s="229"/>
      <c r="AZ604" s="229"/>
      <c r="BA604" s="229"/>
      <c r="BB604" s="146"/>
      <c r="BC604" s="229"/>
      <c r="BD604" s="229"/>
      <c r="BE604" s="229"/>
      <c r="BF604" s="57"/>
      <c r="BG604" s="57"/>
      <c r="BH604" s="57"/>
      <c r="BI604" s="57"/>
      <c r="BJ604" s="189"/>
      <c r="BK604" s="173"/>
      <c r="BL604" s="185"/>
      <c r="BM604" s="185"/>
      <c r="BN604" s="185"/>
      <c r="BO604" s="185"/>
      <c r="BP604" s="185"/>
      <c r="BQ604" s="185"/>
      <c r="BR604" s="185"/>
      <c r="BS604" s="185"/>
      <c r="BT604" s="185"/>
      <c r="BU604" s="185"/>
      <c r="BV604" s="185"/>
      <c r="BW604" s="185"/>
      <c r="BX604" s="185"/>
      <c r="BY604" s="185"/>
      <c r="BZ604" s="185"/>
      <c r="CA604" s="235"/>
      <c r="CB604" s="184"/>
      <c r="CC604" s="184"/>
      <c r="CD604" s="184"/>
      <c r="CE604" s="184"/>
      <c r="CF604" s="184"/>
      <c r="CG604" s="184"/>
      <c r="CH604" s="184"/>
      <c r="CI604" s="184"/>
      <c r="CJ604" s="184"/>
      <c r="CK604" s="184"/>
      <c r="CL604" s="184"/>
      <c r="CM604" s="146"/>
      <c r="CN604" s="146"/>
      <c r="CO604" s="146"/>
      <c r="CP604" s="236"/>
      <c r="CQ604" s="236"/>
      <c r="CR604" s="146"/>
      <c r="CS604" s="146"/>
      <c r="CT604" s="146"/>
      <c r="CU604" s="146"/>
      <c r="CV604" s="236"/>
      <c r="CW604" s="146"/>
      <c r="CX604" s="146"/>
      <c r="CY604" s="146"/>
      <c r="CZ604" s="146"/>
      <c r="DA604" s="236"/>
      <c r="DB604" s="146"/>
      <c r="DC604" s="146"/>
      <c r="DD604" s="146"/>
      <c r="DE604" s="146"/>
      <c r="DF604" s="237"/>
      <c r="DG604" s="146"/>
      <c r="DH604" s="146"/>
      <c r="DI604" s="146"/>
      <c r="DJ604" s="146"/>
      <c r="DK604" s="121"/>
      <c r="DL604" s="121"/>
      <c r="DM604" s="121"/>
      <c r="DN604" s="121"/>
      <c r="DO604" s="121"/>
      <c r="DP604" s="121"/>
      <c r="DQ604" s="121"/>
      <c r="DR604" s="121"/>
      <c r="DS604" s="121"/>
      <c r="DT604" s="121"/>
      <c r="DU604" s="121"/>
      <c r="DV604" s="122"/>
      <c r="DW604" s="157"/>
      <c r="DX604" s="157"/>
      <c r="DY604" s="157"/>
      <c r="DZ604" s="238"/>
      <c r="EA604" s="158"/>
      <c r="EB604" s="158"/>
      <c r="EC604" s="158"/>
      <c r="ED604" s="158"/>
      <c r="EE604" s="158"/>
      <c r="EF604" s="158"/>
      <c r="EG604" s="158"/>
      <c r="EH604" s="158"/>
      <c r="EI604" s="158"/>
      <c r="EJ604" s="158"/>
      <c r="EK604" s="158"/>
      <c r="EL604" s="158"/>
      <c r="EM604" s="158"/>
      <c r="EN604" s="220"/>
      <c r="EO604" s="220"/>
      <c r="EP604" s="221"/>
      <c r="EQ604" s="220"/>
      <c r="ER604" s="220"/>
      <c r="ES604" s="220"/>
      <c r="ET604" s="220"/>
      <c r="EU604" s="220"/>
      <c r="EV604" s="222"/>
      <c r="EW604" s="222"/>
      <c r="EX604" s="222"/>
      <c r="EY604" s="222"/>
      <c r="EZ604" s="222"/>
      <c r="FA604" s="222"/>
      <c r="FB604" s="222"/>
      <c r="FC604" s="222"/>
      <c r="FD604" s="225"/>
    </row>
    <row r="605" spans="1:160" ht="16.899999999999999" customHeight="1">
      <c r="A605" s="66"/>
      <c r="B605" s="228"/>
      <c r="C605" s="228"/>
      <c r="D605" s="228"/>
      <c r="F605" s="229"/>
      <c r="G605" s="144"/>
      <c r="H605" s="144"/>
      <c r="I605" s="144"/>
      <c r="J605" s="144"/>
      <c r="K605" s="144"/>
      <c r="L605" s="144"/>
      <c r="M605" s="144"/>
      <c r="N605" s="83"/>
      <c r="O605" s="211"/>
      <c r="P605" s="211"/>
      <c r="Q605" s="230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64"/>
      <c r="AJ605" s="146"/>
      <c r="AK605" s="146"/>
      <c r="AL605" s="45"/>
      <c r="AM605" s="65"/>
      <c r="AN605" s="145"/>
      <c r="AO605" s="149"/>
      <c r="AP605" s="183"/>
      <c r="AQ605" s="149"/>
      <c r="AR605" s="147"/>
      <c r="AS605" s="229"/>
      <c r="AT605" s="229"/>
      <c r="AU605" s="229"/>
      <c r="AV605" s="229"/>
      <c r="AW605" s="229"/>
      <c r="AX605" s="229"/>
      <c r="AY605" s="229"/>
      <c r="AZ605" s="229"/>
      <c r="BA605" s="229"/>
      <c r="BB605" s="146"/>
      <c r="BC605" s="229"/>
      <c r="BD605" s="229"/>
      <c r="BE605" s="229"/>
      <c r="BF605" s="57"/>
      <c r="BG605" s="57"/>
      <c r="BH605" s="57"/>
      <c r="BI605" s="57"/>
      <c r="BJ605" s="189"/>
      <c r="BK605" s="173"/>
      <c r="BL605" s="185"/>
      <c r="BM605" s="185"/>
      <c r="BN605" s="185"/>
      <c r="BO605" s="185"/>
      <c r="BP605" s="185"/>
      <c r="BQ605" s="185"/>
      <c r="BR605" s="185"/>
      <c r="BS605" s="185"/>
      <c r="BT605" s="185"/>
      <c r="BU605" s="185"/>
      <c r="BV605" s="185"/>
      <c r="BW605" s="185"/>
      <c r="BX605" s="185"/>
      <c r="BY605" s="185"/>
      <c r="BZ605" s="185"/>
      <c r="CA605" s="235"/>
      <c r="CB605" s="184"/>
      <c r="CC605" s="184"/>
      <c r="CD605" s="184"/>
      <c r="CE605" s="184"/>
      <c r="CF605" s="184"/>
      <c r="CG605" s="184"/>
      <c r="CH605" s="184"/>
      <c r="CI605" s="184"/>
      <c r="CJ605" s="184"/>
      <c r="CK605" s="184"/>
      <c r="CL605" s="184"/>
      <c r="CM605" s="146"/>
      <c r="CN605" s="146"/>
      <c r="CO605" s="146"/>
      <c r="CP605" s="236"/>
      <c r="CQ605" s="236"/>
      <c r="CR605" s="146"/>
      <c r="CS605" s="146"/>
      <c r="CT605" s="146"/>
      <c r="CU605" s="146"/>
      <c r="CV605" s="236"/>
      <c r="CW605" s="146"/>
      <c r="CX605" s="146"/>
      <c r="CY605" s="146"/>
      <c r="CZ605" s="146"/>
      <c r="DA605" s="236"/>
      <c r="DB605" s="146"/>
      <c r="DC605" s="146"/>
      <c r="DD605" s="146"/>
      <c r="DE605" s="146"/>
      <c r="DF605" s="237"/>
      <c r="DG605" s="146"/>
      <c r="DH605" s="146"/>
      <c r="DI605" s="146"/>
      <c r="DJ605" s="146"/>
      <c r="DK605" s="121"/>
      <c r="DL605" s="121"/>
      <c r="DM605" s="121"/>
      <c r="DN605" s="121"/>
      <c r="DO605" s="121"/>
      <c r="DP605" s="121"/>
      <c r="DQ605" s="121"/>
      <c r="DR605" s="121"/>
      <c r="DS605" s="121"/>
      <c r="DT605" s="121"/>
      <c r="DU605" s="121"/>
      <c r="DV605" s="122"/>
      <c r="DW605" s="157"/>
      <c r="DX605" s="157"/>
      <c r="DY605" s="157"/>
      <c r="DZ605" s="238"/>
      <c r="EA605" s="158"/>
      <c r="EB605" s="158"/>
      <c r="EC605" s="158"/>
      <c r="ED605" s="158"/>
      <c r="EE605" s="158"/>
      <c r="EF605" s="158"/>
      <c r="EG605" s="158"/>
      <c r="EH605" s="158"/>
      <c r="EI605" s="158"/>
      <c r="EJ605" s="158"/>
      <c r="EK605" s="158"/>
      <c r="EL605" s="158"/>
      <c r="EM605" s="158"/>
      <c r="EN605" s="220"/>
      <c r="EO605" s="220"/>
      <c r="EP605" s="221"/>
      <c r="EQ605" s="220"/>
      <c r="ER605" s="220"/>
      <c r="ES605" s="220"/>
      <c r="ET605" s="220"/>
      <c r="EU605" s="220"/>
      <c r="EV605" s="222"/>
      <c r="EW605" s="222"/>
      <c r="EX605" s="222"/>
      <c r="EY605" s="222"/>
      <c r="EZ605" s="222"/>
      <c r="FA605" s="222"/>
      <c r="FB605" s="222"/>
      <c r="FC605" s="222"/>
      <c r="FD605" s="225"/>
    </row>
    <row r="606" spans="1:160" ht="16.899999999999999" customHeight="1">
      <c r="A606" s="66"/>
      <c r="B606" s="228"/>
      <c r="C606" s="228"/>
      <c r="D606" s="228"/>
      <c r="F606" s="229"/>
      <c r="G606" s="144"/>
      <c r="H606" s="144"/>
      <c r="I606" s="144"/>
      <c r="J606" s="144"/>
      <c r="K606" s="144"/>
      <c r="L606" s="144"/>
      <c r="M606" s="144"/>
      <c r="N606" s="83"/>
      <c r="O606" s="211"/>
      <c r="P606" s="211"/>
      <c r="Q606" s="230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64"/>
      <c r="AJ606" s="146"/>
      <c r="AK606" s="146"/>
      <c r="AL606" s="45"/>
      <c r="AM606" s="65"/>
      <c r="AN606" s="145"/>
      <c r="AO606" s="149"/>
      <c r="AP606" s="183"/>
      <c r="AQ606" s="149"/>
      <c r="AR606" s="147"/>
      <c r="AS606" s="229"/>
      <c r="AT606" s="229"/>
      <c r="AU606" s="229"/>
      <c r="AV606" s="229"/>
      <c r="AW606" s="229"/>
      <c r="AX606" s="229"/>
      <c r="AY606" s="229"/>
      <c r="AZ606" s="229"/>
      <c r="BA606" s="229"/>
      <c r="BB606" s="146"/>
      <c r="BC606" s="229"/>
      <c r="BD606" s="229"/>
      <c r="BE606" s="229"/>
      <c r="BF606" s="57"/>
      <c r="BG606" s="57"/>
      <c r="BH606" s="57"/>
      <c r="BI606" s="57"/>
      <c r="BJ606" s="189"/>
      <c r="BK606" s="173"/>
      <c r="BL606" s="185"/>
      <c r="BM606" s="185"/>
      <c r="BN606" s="185"/>
      <c r="BO606" s="185"/>
      <c r="BP606" s="185"/>
      <c r="BQ606" s="185"/>
      <c r="BR606" s="185"/>
      <c r="BS606" s="185"/>
      <c r="BT606" s="185"/>
      <c r="BU606" s="185"/>
      <c r="BV606" s="185"/>
      <c r="BW606" s="185"/>
      <c r="BX606" s="185"/>
      <c r="BY606" s="185"/>
      <c r="BZ606" s="185"/>
      <c r="CA606" s="235"/>
      <c r="CB606" s="184"/>
      <c r="CC606" s="184"/>
      <c r="CD606" s="184"/>
      <c r="CE606" s="184"/>
      <c r="CF606" s="184"/>
      <c r="CG606" s="184"/>
      <c r="CH606" s="184"/>
      <c r="CI606" s="184"/>
      <c r="CJ606" s="184"/>
      <c r="CK606" s="184"/>
      <c r="CL606" s="184"/>
      <c r="CM606" s="146"/>
      <c r="CN606" s="146"/>
      <c r="CO606" s="146"/>
      <c r="CP606" s="236"/>
      <c r="CQ606" s="236"/>
      <c r="CR606" s="146"/>
      <c r="CS606" s="146"/>
      <c r="CT606" s="146"/>
      <c r="CU606" s="146"/>
      <c r="CV606" s="236"/>
      <c r="CW606" s="146"/>
      <c r="CX606" s="146"/>
      <c r="CY606" s="146"/>
      <c r="CZ606" s="146"/>
      <c r="DA606" s="236"/>
      <c r="DB606" s="146"/>
      <c r="DC606" s="146"/>
      <c r="DD606" s="146"/>
      <c r="DE606" s="146"/>
      <c r="DF606" s="237"/>
      <c r="DG606" s="146"/>
      <c r="DH606" s="146"/>
      <c r="DI606" s="146"/>
      <c r="DJ606" s="146"/>
      <c r="DK606" s="121"/>
      <c r="DL606" s="121"/>
      <c r="DM606" s="121"/>
      <c r="DN606" s="121"/>
      <c r="DO606" s="121"/>
      <c r="DP606" s="121"/>
      <c r="DQ606" s="121"/>
      <c r="DR606" s="121"/>
      <c r="DS606" s="121"/>
      <c r="DT606" s="121"/>
      <c r="DU606" s="121"/>
      <c r="DV606" s="122"/>
      <c r="DW606" s="157"/>
      <c r="DX606" s="157"/>
      <c r="DY606" s="157"/>
      <c r="DZ606" s="238"/>
      <c r="EA606" s="158"/>
      <c r="EB606" s="158"/>
      <c r="EC606" s="158"/>
      <c r="ED606" s="158"/>
      <c r="EE606" s="158"/>
      <c r="EF606" s="158"/>
      <c r="EG606" s="158"/>
      <c r="EH606" s="158"/>
      <c r="EI606" s="158"/>
      <c r="EJ606" s="158"/>
      <c r="EK606" s="158"/>
      <c r="EL606" s="158"/>
      <c r="EM606" s="158"/>
      <c r="EN606" s="220"/>
      <c r="EO606" s="220"/>
      <c r="EP606" s="221"/>
      <c r="EQ606" s="220"/>
      <c r="ER606" s="220"/>
      <c r="ES606" s="220"/>
      <c r="ET606" s="220"/>
      <c r="EU606" s="220"/>
      <c r="EV606" s="222"/>
      <c r="EW606" s="222"/>
      <c r="EX606" s="222"/>
      <c r="EY606" s="222"/>
      <c r="EZ606" s="222"/>
      <c r="FA606" s="222"/>
      <c r="FB606" s="222"/>
      <c r="FC606" s="222"/>
      <c r="FD606" s="225"/>
    </row>
    <row r="607" spans="1:160" ht="16.899999999999999" customHeight="1">
      <c r="A607" s="66"/>
      <c r="B607" s="228"/>
      <c r="C607" s="228"/>
      <c r="D607" s="228"/>
      <c r="F607" s="229"/>
      <c r="G607" s="144"/>
      <c r="H607" s="144"/>
      <c r="I607" s="144"/>
      <c r="J607" s="144"/>
      <c r="K607" s="144"/>
      <c r="L607" s="144"/>
      <c r="M607" s="144"/>
      <c r="N607" s="83"/>
      <c r="O607" s="211"/>
      <c r="P607" s="211"/>
      <c r="Q607" s="230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64"/>
      <c r="AJ607" s="146"/>
      <c r="AK607" s="146"/>
      <c r="AL607" s="45"/>
      <c r="AM607" s="65"/>
      <c r="AN607" s="145"/>
      <c r="AO607" s="149"/>
      <c r="AP607" s="183"/>
      <c r="AQ607" s="149"/>
      <c r="AR607" s="147"/>
      <c r="AS607" s="229"/>
      <c r="AT607" s="229"/>
      <c r="AU607" s="229"/>
      <c r="AV607" s="229"/>
      <c r="AW607" s="229"/>
      <c r="AX607" s="229"/>
      <c r="AY607" s="229"/>
      <c r="AZ607" s="229"/>
      <c r="BA607" s="229"/>
      <c r="BB607" s="146"/>
      <c r="BC607" s="229"/>
      <c r="BD607" s="229"/>
      <c r="BE607" s="229"/>
      <c r="BF607" s="57"/>
      <c r="BG607" s="57"/>
      <c r="BH607" s="57"/>
      <c r="BI607" s="57"/>
      <c r="BJ607" s="189"/>
      <c r="BK607" s="173"/>
      <c r="BL607" s="185"/>
      <c r="BM607" s="185"/>
      <c r="BN607" s="185"/>
      <c r="BO607" s="185"/>
      <c r="BP607" s="185"/>
      <c r="BQ607" s="185"/>
      <c r="BR607" s="185"/>
      <c r="BS607" s="185"/>
      <c r="BT607" s="185"/>
      <c r="BU607" s="185"/>
      <c r="BV607" s="185"/>
      <c r="BW607" s="185"/>
      <c r="BX607" s="185"/>
      <c r="BY607" s="185"/>
      <c r="BZ607" s="185"/>
      <c r="CA607" s="235"/>
      <c r="CB607" s="184"/>
      <c r="CC607" s="184"/>
      <c r="CD607" s="184"/>
      <c r="CE607" s="184"/>
      <c r="CF607" s="184"/>
      <c r="CG607" s="184"/>
      <c r="CH607" s="184"/>
      <c r="CI607" s="184"/>
      <c r="CJ607" s="184"/>
      <c r="CK607" s="184"/>
      <c r="CL607" s="184"/>
      <c r="CM607" s="146"/>
      <c r="CN607" s="146"/>
      <c r="CO607" s="146"/>
      <c r="CP607" s="236"/>
      <c r="CQ607" s="236"/>
      <c r="CR607" s="146"/>
      <c r="CS607" s="146"/>
      <c r="CT607" s="146"/>
      <c r="CU607" s="146"/>
      <c r="CV607" s="236"/>
      <c r="CW607" s="146"/>
      <c r="CX607" s="146"/>
      <c r="CY607" s="146"/>
      <c r="CZ607" s="146"/>
      <c r="DA607" s="236"/>
      <c r="DB607" s="146"/>
      <c r="DC607" s="146"/>
      <c r="DD607" s="146"/>
      <c r="DE607" s="146"/>
      <c r="DF607" s="237"/>
      <c r="DG607" s="146"/>
      <c r="DH607" s="146"/>
      <c r="DI607" s="146"/>
      <c r="DJ607" s="146"/>
      <c r="DK607" s="121"/>
      <c r="DL607" s="121"/>
      <c r="DM607" s="121"/>
      <c r="DN607" s="121"/>
      <c r="DO607" s="121"/>
      <c r="DP607" s="121"/>
      <c r="DQ607" s="121"/>
      <c r="DR607" s="121"/>
      <c r="DS607" s="121"/>
      <c r="DT607" s="121"/>
      <c r="DU607" s="121"/>
      <c r="DV607" s="122"/>
      <c r="DW607" s="157"/>
      <c r="DX607" s="157"/>
      <c r="DY607" s="157"/>
      <c r="DZ607" s="238"/>
      <c r="EA607" s="158"/>
      <c r="EB607" s="158"/>
      <c r="EC607" s="158"/>
      <c r="ED607" s="158"/>
      <c r="EE607" s="158"/>
      <c r="EF607" s="158"/>
      <c r="EG607" s="158"/>
      <c r="EH607" s="158"/>
      <c r="EI607" s="158"/>
      <c r="EJ607" s="158"/>
      <c r="EK607" s="158"/>
      <c r="EL607" s="158"/>
      <c r="EM607" s="158"/>
      <c r="EN607" s="220"/>
      <c r="EO607" s="220"/>
      <c r="EP607" s="221"/>
      <c r="EQ607" s="220"/>
      <c r="ER607" s="220"/>
      <c r="ES607" s="220"/>
      <c r="ET607" s="220"/>
      <c r="EU607" s="220"/>
      <c r="EV607" s="222"/>
      <c r="EW607" s="222"/>
      <c r="EX607" s="222"/>
      <c r="EY607" s="222"/>
      <c r="EZ607" s="222"/>
      <c r="FA607" s="222"/>
      <c r="FB607" s="222"/>
      <c r="FC607" s="222"/>
      <c r="FD607" s="225"/>
    </row>
    <row r="608" spans="1:160" ht="16.899999999999999" customHeight="1">
      <c r="A608" s="66"/>
      <c r="B608" s="228"/>
      <c r="C608" s="228"/>
      <c r="D608" s="228"/>
      <c r="F608" s="229"/>
      <c r="G608" s="144"/>
      <c r="H608" s="144"/>
      <c r="I608" s="144"/>
      <c r="J608" s="144"/>
      <c r="K608" s="144"/>
      <c r="L608" s="144"/>
      <c r="M608" s="144"/>
      <c r="N608" s="83"/>
      <c r="O608" s="211"/>
      <c r="P608" s="211"/>
      <c r="Q608" s="230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64"/>
      <c r="AJ608" s="146"/>
      <c r="AK608" s="146"/>
      <c r="AL608" s="45"/>
      <c r="AM608" s="65"/>
      <c r="AN608" s="145"/>
      <c r="AO608" s="149"/>
      <c r="AP608" s="183"/>
      <c r="AQ608" s="149"/>
      <c r="AR608" s="147"/>
      <c r="AS608" s="229"/>
      <c r="AT608" s="229"/>
      <c r="AU608" s="229"/>
      <c r="AV608" s="229"/>
      <c r="AW608" s="229"/>
      <c r="AX608" s="229"/>
      <c r="AY608" s="229"/>
      <c r="AZ608" s="229"/>
      <c r="BA608" s="229"/>
      <c r="BB608" s="146"/>
      <c r="BC608" s="229"/>
      <c r="BD608" s="229"/>
      <c r="BE608" s="229"/>
      <c r="BF608" s="57"/>
      <c r="BG608" s="57"/>
      <c r="BH608" s="57"/>
      <c r="BI608" s="57"/>
      <c r="BJ608" s="189"/>
      <c r="BK608" s="173"/>
      <c r="BL608" s="185"/>
      <c r="BM608" s="185"/>
      <c r="BN608" s="185"/>
      <c r="BO608" s="185"/>
      <c r="BP608" s="185"/>
      <c r="BQ608" s="185"/>
      <c r="BR608" s="185"/>
      <c r="BS608" s="185"/>
      <c r="BT608" s="185"/>
      <c r="BU608" s="185"/>
      <c r="BV608" s="185"/>
      <c r="BW608" s="185"/>
      <c r="BX608" s="185"/>
      <c r="BY608" s="185"/>
      <c r="BZ608" s="185"/>
      <c r="CA608" s="235"/>
      <c r="CB608" s="184"/>
      <c r="CC608" s="184"/>
      <c r="CD608" s="184"/>
      <c r="CE608" s="184"/>
      <c r="CF608" s="184"/>
      <c r="CG608" s="184"/>
      <c r="CH608" s="184"/>
      <c r="CI608" s="184"/>
      <c r="CJ608" s="184"/>
      <c r="CK608" s="184"/>
      <c r="CL608" s="184"/>
      <c r="CM608" s="146"/>
      <c r="CN608" s="146"/>
      <c r="CO608" s="146"/>
      <c r="CP608" s="236"/>
      <c r="CQ608" s="236"/>
      <c r="CR608" s="146"/>
      <c r="CS608" s="146"/>
      <c r="CT608" s="146"/>
      <c r="CU608" s="146"/>
      <c r="CV608" s="236"/>
      <c r="CW608" s="146"/>
      <c r="CX608" s="146"/>
      <c r="CY608" s="146"/>
      <c r="CZ608" s="146"/>
      <c r="DA608" s="236"/>
      <c r="DB608" s="146"/>
      <c r="DC608" s="146"/>
      <c r="DD608" s="146"/>
      <c r="DE608" s="146"/>
      <c r="DF608" s="237"/>
      <c r="DG608" s="146"/>
      <c r="DH608" s="146"/>
      <c r="DI608" s="146"/>
      <c r="DJ608" s="146"/>
      <c r="DK608" s="121"/>
      <c r="DL608" s="121"/>
      <c r="DM608" s="121"/>
      <c r="DN608" s="121"/>
      <c r="DO608" s="121"/>
      <c r="DP608" s="121"/>
      <c r="DQ608" s="121"/>
      <c r="DR608" s="121"/>
      <c r="DS608" s="121"/>
      <c r="DT608" s="121"/>
      <c r="DU608" s="121"/>
      <c r="DV608" s="122"/>
      <c r="DW608" s="157"/>
      <c r="DX608" s="157"/>
      <c r="DY608" s="157"/>
      <c r="DZ608" s="238"/>
      <c r="EA608" s="158"/>
      <c r="EB608" s="158"/>
      <c r="EC608" s="158"/>
      <c r="ED608" s="158"/>
      <c r="EE608" s="158"/>
      <c r="EF608" s="158"/>
      <c r="EG608" s="158"/>
      <c r="EH608" s="158"/>
      <c r="EI608" s="158"/>
      <c r="EJ608" s="158"/>
      <c r="EK608" s="158"/>
      <c r="EL608" s="158"/>
      <c r="EM608" s="158"/>
      <c r="EN608" s="220"/>
      <c r="EO608" s="220"/>
      <c r="EP608" s="221"/>
      <c r="EQ608" s="220"/>
      <c r="ER608" s="220"/>
      <c r="ES608" s="220"/>
      <c r="ET608" s="220"/>
      <c r="EU608" s="220"/>
      <c r="EV608" s="222"/>
      <c r="EW608" s="222"/>
      <c r="EX608" s="222"/>
      <c r="EY608" s="222"/>
      <c r="EZ608" s="222"/>
      <c r="FA608" s="222"/>
      <c r="FB608" s="222"/>
      <c r="FC608" s="222"/>
      <c r="FD608" s="225"/>
    </row>
    <row r="609" spans="1:160" ht="16.899999999999999" customHeight="1">
      <c r="A609" s="66"/>
      <c r="B609" s="228"/>
      <c r="C609" s="228"/>
      <c r="D609" s="228"/>
      <c r="F609" s="229"/>
      <c r="G609" s="144"/>
      <c r="H609" s="144"/>
      <c r="I609" s="144"/>
      <c r="J609" s="144"/>
      <c r="K609" s="144"/>
      <c r="L609" s="144"/>
      <c r="M609" s="144"/>
      <c r="N609" s="83"/>
      <c r="O609" s="211"/>
      <c r="P609" s="211"/>
      <c r="Q609" s="230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64"/>
      <c r="AJ609" s="146"/>
      <c r="AK609" s="146"/>
      <c r="AL609" s="45"/>
      <c r="AM609" s="65"/>
      <c r="AN609" s="145"/>
      <c r="AO609" s="149"/>
      <c r="AP609" s="183"/>
      <c r="AQ609" s="149"/>
      <c r="AR609" s="147"/>
      <c r="AS609" s="229"/>
      <c r="AT609" s="229"/>
      <c r="AU609" s="229"/>
      <c r="AV609" s="229"/>
      <c r="AW609" s="229"/>
      <c r="AX609" s="229"/>
      <c r="AY609" s="229"/>
      <c r="AZ609" s="229"/>
      <c r="BA609" s="229"/>
      <c r="BB609" s="146"/>
      <c r="BC609" s="229"/>
      <c r="BD609" s="229"/>
      <c r="BE609" s="229"/>
      <c r="BF609" s="57"/>
      <c r="BG609" s="57"/>
      <c r="BH609" s="57"/>
      <c r="BI609" s="57"/>
      <c r="BJ609" s="189"/>
      <c r="BK609" s="173"/>
      <c r="BL609" s="185"/>
      <c r="BM609" s="185"/>
      <c r="BN609" s="185"/>
      <c r="BO609" s="185"/>
      <c r="BP609" s="185"/>
      <c r="BQ609" s="185"/>
      <c r="BR609" s="185"/>
      <c r="BS609" s="185"/>
      <c r="BT609" s="185"/>
      <c r="BU609" s="185"/>
      <c r="BV609" s="185"/>
      <c r="BW609" s="185"/>
      <c r="BX609" s="185"/>
      <c r="BY609" s="185"/>
      <c r="BZ609" s="185"/>
      <c r="CA609" s="235"/>
      <c r="CB609" s="184"/>
      <c r="CC609" s="184"/>
      <c r="CD609" s="184"/>
      <c r="CE609" s="184"/>
      <c r="CF609" s="184"/>
      <c r="CG609" s="184"/>
      <c r="CH609" s="184"/>
      <c r="CI609" s="184"/>
      <c r="CJ609" s="184"/>
      <c r="CK609" s="184"/>
      <c r="CL609" s="184"/>
      <c r="CM609" s="146"/>
      <c r="CN609" s="146"/>
      <c r="CO609" s="146"/>
      <c r="CP609" s="236"/>
      <c r="CQ609" s="236"/>
      <c r="CR609" s="146"/>
      <c r="CS609" s="146"/>
      <c r="CT609" s="146"/>
      <c r="CU609" s="146"/>
      <c r="CV609" s="236"/>
      <c r="CW609" s="146"/>
      <c r="CX609" s="146"/>
      <c r="CY609" s="146"/>
      <c r="CZ609" s="146"/>
      <c r="DA609" s="236"/>
      <c r="DB609" s="146"/>
      <c r="DC609" s="146"/>
      <c r="DD609" s="146"/>
      <c r="DE609" s="146"/>
      <c r="DF609" s="237"/>
      <c r="DG609" s="146"/>
      <c r="DH609" s="146"/>
      <c r="DI609" s="146"/>
      <c r="DJ609" s="146"/>
      <c r="DK609" s="121"/>
      <c r="DL609" s="121"/>
      <c r="DM609" s="121"/>
      <c r="DN609" s="121"/>
      <c r="DO609" s="121"/>
      <c r="DP609" s="121"/>
      <c r="DQ609" s="121"/>
      <c r="DR609" s="121"/>
      <c r="DS609" s="121"/>
      <c r="DT609" s="121"/>
      <c r="DU609" s="121"/>
      <c r="DV609" s="122"/>
      <c r="DW609" s="157"/>
      <c r="DX609" s="157"/>
      <c r="DY609" s="157"/>
      <c r="DZ609" s="238"/>
      <c r="EA609" s="158"/>
      <c r="EB609" s="158"/>
      <c r="EC609" s="158"/>
      <c r="ED609" s="158"/>
      <c r="EE609" s="158"/>
      <c r="EF609" s="158"/>
      <c r="EG609" s="158"/>
      <c r="EH609" s="158"/>
      <c r="EI609" s="158"/>
      <c r="EJ609" s="158"/>
      <c r="EK609" s="158"/>
      <c r="EL609" s="158"/>
      <c r="EM609" s="158"/>
      <c r="EN609" s="220"/>
      <c r="EO609" s="220"/>
      <c r="EP609" s="221"/>
      <c r="EQ609" s="220"/>
      <c r="ER609" s="220"/>
      <c r="ES609" s="220"/>
      <c r="ET609" s="220"/>
      <c r="EU609" s="220"/>
      <c r="EV609" s="222"/>
      <c r="EW609" s="222"/>
      <c r="EX609" s="222"/>
      <c r="EY609" s="222"/>
      <c r="EZ609" s="222"/>
      <c r="FA609" s="222"/>
      <c r="FB609" s="222"/>
      <c r="FC609" s="222"/>
      <c r="FD609" s="225"/>
    </row>
    <row r="610" spans="1:160" ht="16.899999999999999" customHeight="1">
      <c r="A610" s="66"/>
      <c r="B610" s="228"/>
      <c r="C610" s="228"/>
      <c r="D610" s="228"/>
      <c r="F610" s="229"/>
      <c r="G610" s="144"/>
      <c r="H610" s="144"/>
      <c r="I610" s="144"/>
      <c r="J610" s="144"/>
      <c r="K610" s="144"/>
      <c r="L610" s="144"/>
      <c r="M610" s="144"/>
      <c r="N610" s="83"/>
      <c r="O610" s="211"/>
      <c r="P610" s="211"/>
      <c r="Q610" s="230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64"/>
      <c r="AJ610" s="146"/>
      <c r="AK610" s="146"/>
      <c r="AL610" s="45"/>
      <c r="AM610" s="65"/>
      <c r="AN610" s="145"/>
      <c r="AO610" s="149"/>
      <c r="AP610" s="183"/>
      <c r="AQ610" s="149"/>
      <c r="AR610" s="147"/>
      <c r="AS610" s="229"/>
      <c r="AT610" s="229"/>
      <c r="AU610" s="229"/>
      <c r="AV610" s="229"/>
      <c r="AW610" s="229"/>
      <c r="AX610" s="229"/>
      <c r="AY610" s="229"/>
      <c r="AZ610" s="229"/>
      <c r="BA610" s="229"/>
      <c r="BB610" s="146"/>
      <c r="BC610" s="229"/>
      <c r="BD610" s="229"/>
      <c r="BE610" s="229"/>
      <c r="BF610" s="57"/>
      <c r="BG610" s="57"/>
      <c r="BH610" s="57"/>
      <c r="BI610" s="57"/>
      <c r="BJ610" s="189"/>
      <c r="BK610" s="173"/>
      <c r="BL610" s="185"/>
      <c r="BM610" s="185"/>
      <c r="BN610" s="185"/>
      <c r="BO610" s="185"/>
      <c r="BP610" s="185"/>
      <c r="BQ610" s="185"/>
      <c r="BR610" s="185"/>
      <c r="BS610" s="185"/>
      <c r="BT610" s="185"/>
      <c r="BU610" s="185"/>
      <c r="BV610" s="185"/>
      <c r="BW610" s="185"/>
      <c r="BX610" s="185"/>
      <c r="BY610" s="185"/>
      <c r="BZ610" s="185"/>
      <c r="CA610" s="235"/>
      <c r="CB610" s="184"/>
      <c r="CC610" s="184"/>
      <c r="CD610" s="184"/>
      <c r="CE610" s="184"/>
      <c r="CF610" s="184"/>
      <c r="CG610" s="184"/>
      <c r="CH610" s="184"/>
      <c r="CI610" s="184"/>
      <c r="CJ610" s="184"/>
      <c r="CK610" s="184"/>
      <c r="CL610" s="184"/>
      <c r="CM610" s="146"/>
      <c r="CN610" s="146"/>
      <c r="CO610" s="146"/>
      <c r="CP610" s="236"/>
      <c r="CQ610" s="236"/>
      <c r="CR610" s="146"/>
      <c r="CS610" s="146"/>
      <c r="CT610" s="146"/>
      <c r="CU610" s="146"/>
      <c r="CV610" s="236"/>
      <c r="CW610" s="146"/>
      <c r="CX610" s="146"/>
      <c r="CY610" s="146"/>
      <c r="CZ610" s="146"/>
      <c r="DA610" s="236"/>
      <c r="DB610" s="146"/>
      <c r="DC610" s="146"/>
      <c r="DD610" s="146"/>
      <c r="DE610" s="146"/>
      <c r="DF610" s="237"/>
      <c r="DG610" s="146"/>
      <c r="DH610" s="146"/>
      <c r="DI610" s="146"/>
      <c r="DJ610" s="146"/>
      <c r="DK610" s="121"/>
      <c r="DL610" s="121"/>
      <c r="DM610" s="121"/>
      <c r="DN610" s="121"/>
      <c r="DO610" s="121"/>
      <c r="DP610" s="121"/>
      <c r="DQ610" s="121"/>
      <c r="DR610" s="121"/>
      <c r="DS610" s="121"/>
      <c r="DT610" s="121"/>
      <c r="DU610" s="121"/>
      <c r="DV610" s="122"/>
      <c r="DW610" s="157"/>
      <c r="DX610" s="157"/>
      <c r="DY610" s="157"/>
      <c r="DZ610" s="238"/>
      <c r="EA610" s="158"/>
      <c r="EB610" s="158"/>
      <c r="EC610" s="158"/>
      <c r="ED610" s="158"/>
      <c r="EE610" s="158"/>
      <c r="EF610" s="158"/>
      <c r="EG610" s="158"/>
      <c r="EH610" s="158"/>
      <c r="EI610" s="158"/>
      <c r="EJ610" s="158"/>
      <c r="EK610" s="158"/>
      <c r="EL610" s="158"/>
      <c r="EM610" s="158"/>
      <c r="EN610" s="220"/>
      <c r="EO610" s="220"/>
      <c r="EP610" s="221"/>
      <c r="EQ610" s="220"/>
      <c r="ER610" s="220"/>
      <c r="ES610" s="220"/>
      <c r="ET610" s="220"/>
      <c r="EU610" s="220"/>
      <c r="EV610" s="222"/>
      <c r="EW610" s="222"/>
      <c r="EX610" s="222"/>
      <c r="EY610" s="222"/>
      <c r="EZ610" s="222"/>
      <c r="FA610" s="222"/>
      <c r="FB610" s="222"/>
      <c r="FC610" s="222"/>
      <c r="FD610" s="225"/>
    </row>
    <row r="611" spans="1:160" ht="16.899999999999999" customHeight="1">
      <c r="A611" s="66"/>
      <c r="B611" s="228"/>
      <c r="C611" s="228"/>
      <c r="D611" s="228"/>
      <c r="F611" s="229"/>
      <c r="G611" s="144"/>
      <c r="H611" s="144"/>
      <c r="I611" s="144"/>
      <c r="J611" s="144"/>
      <c r="K611" s="144"/>
      <c r="L611" s="144"/>
      <c r="M611" s="144"/>
      <c r="N611" s="83"/>
      <c r="O611" s="211"/>
      <c r="P611" s="211"/>
      <c r="Q611" s="230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64"/>
      <c r="AJ611" s="146"/>
      <c r="AK611" s="146"/>
      <c r="AL611" s="45"/>
      <c r="AM611" s="65"/>
      <c r="AN611" s="145"/>
      <c r="AO611" s="149"/>
      <c r="AP611" s="183"/>
      <c r="AQ611" s="149"/>
      <c r="AR611" s="147"/>
      <c r="AS611" s="229"/>
      <c r="AT611" s="229"/>
      <c r="AU611" s="229"/>
      <c r="AV611" s="229"/>
      <c r="AW611" s="229"/>
      <c r="AX611" s="229"/>
      <c r="AY611" s="229"/>
      <c r="AZ611" s="229"/>
      <c r="BA611" s="229"/>
      <c r="BB611" s="146"/>
      <c r="BC611" s="229"/>
      <c r="BD611" s="229"/>
      <c r="BE611" s="229"/>
      <c r="BF611" s="57"/>
      <c r="BG611" s="57"/>
      <c r="BH611" s="57"/>
      <c r="BI611" s="57"/>
      <c r="BJ611" s="189"/>
      <c r="BK611" s="173"/>
      <c r="BL611" s="185"/>
      <c r="BM611" s="185"/>
      <c r="BN611" s="185"/>
      <c r="BO611" s="185"/>
      <c r="BP611" s="185"/>
      <c r="BQ611" s="185"/>
      <c r="BR611" s="185"/>
      <c r="BS611" s="185"/>
      <c r="BT611" s="185"/>
      <c r="BU611" s="185"/>
      <c r="BV611" s="185"/>
      <c r="BW611" s="185"/>
      <c r="BX611" s="185"/>
      <c r="BY611" s="185"/>
      <c r="BZ611" s="185"/>
      <c r="CA611" s="235"/>
      <c r="CB611" s="184"/>
      <c r="CC611" s="184"/>
      <c r="CD611" s="184"/>
      <c r="CE611" s="184"/>
      <c r="CF611" s="184"/>
      <c r="CG611" s="184"/>
      <c r="CH611" s="184"/>
      <c r="CI611" s="184"/>
      <c r="CJ611" s="184"/>
      <c r="CK611" s="184"/>
      <c r="CL611" s="184"/>
      <c r="CM611" s="146"/>
      <c r="CN611" s="146"/>
      <c r="CO611" s="146"/>
      <c r="CP611" s="236"/>
      <c r="CQ611" s="236"/>
      <c r="CR611" s="146"/>
      <c r="CS611" s="146"/>
      <c r="CT611" s="146"/>
      <c r="CU611" s="146"/>
      <c r="CV611" s="236"/>
      <c r="CW611" s="146"/>
      <c r="CX611" s="146"/>
      <c r="CY611" s="146"/>
      <c r="CZ611" s="146"/>
      <c r="DA611" s="236"/>
      <c r="DB611" s="146"/>
      <c r="DC611" s="146"/>
      <c r="DD611" s="146"/>
      <c r="DE611" s="146"/>
      <c r="DF611" s="237"/>
      <c r="DG611" s="146"/>
      <c r="DH611" s="146"/>
      <c r="DI611" s="146"/>
      <c r="DJ611" s="146"/>
      <c r="DK611" s="121"/>
      <c r="DL611" s="121"/>
      <c r="DM611" s="121"/>
      <c r="DN611" s="121"/>
      <c r="DO611" s="121"/>
      <c r="DP611" s="121"/>
      <c r="DQ611" s="121"/>
      <c r="DR611" s="121"/>
      <c r="DS611" s="121"/>
      <c r="DT611" s="121"/>
      <c r="DU611" s="121"/>
      <c r="DV611" s="122"/>
      <c r="DW611" s="157"/>
      <c r="DX611" s="157"/>
      <c r="DY611" s="157"/>
      <c r="DZ611" s="238"/>
      <c r="EA611" s="158"/>
      <c r="EB611" s="158"/>
      <c r="EC611" s="158"/>
      <c r="ED611" s="158"/>
      <c r="EE611" s="158"/>
      <c r="EF611" s="158"/>
      <c r="EG611" s="158"/>
      <c r="EH611" s="158"/>
      <c r="EI611" s="158"/>
      <c r="EJ611" s="158"/>
      <c r="EK611" s="158"/>
      <c r="EL611" s="158"/>
      <c r="EM611" s="158"/>
      <c r="EN611" s="220"/>
      <c r="EO611" s="220"/>
      <c r="EP611" s="221"/>
      <c r="EQ611" s="220"/>
      <c r="ER611" s="220"/>
      <c r="ES611" s="220"/>
      <c r="ET611" s="220"/>
      <c r="EU611" s="220"/>
      <c r="EV611" s="222"/>
      <c r="EW611" s="222"/>
      <c r="EX611" s="222"/>
      <c r="EY611" s="222"/>
      <c r="EZ611" s="222"/>
      <c r="FA611" s="222"/>
      <c r="FB611" s="222"/>
      <c r="FC611" s="222"/>
      <c r="FD611" s="225"/>
    </row>
    <row r="612" spans="1:160" ht="16.899999999999999" customHeight="1">
      <c r="A612" s="66"/>
      <c r="B612" s="228"/>
      <c r="C612" s="228"/>
      <c r="D612" s="228"/>
      <c r="F612" s="229"/>
      <c r="G612" s="144"/>
      <c r="H612" s="144"/>
      <c r="I612" s="144"/>
      <c r="J612" s="144"/>
      <c r="K612" s="144"/>
      <c r="L612" s="144"/>
      <c r="M612" s="144"/>
      <c r="N612" s="83"/>
      <c r="O612" s="211"/>
      <c r="P612" s="211"/>
      <c r="Q612" s="230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64"/>
      <c r="AJ612" s="146"/>
      <c r="AK612" s="146"/>
      <c r="AL612" s="45"/>
      <c r="AM612" s="65"/>
      <c r="AN612" s="145"/>
      <c r="AO612" s="149"/>
      <c r="AP612" s="183"/>
      <c r="AQ612" s="149"/>
      <c r="AR612" s="147"/>
      <c r="AS612" s="229"/>
      <c r="AT612" s="229"/>
      <c r="AU612" s="229"/>
      <c r="AV612" s="229"/>
      <c r="AW612" s="229"/>
      <c r="AX612" s="229"/>
      <c r="AY612" s="229"/>
      <c r="AZ612" s="229"/>
      <c r="BA612" s="229"/>
      <c r="BB612" s="146"/>
      <c r="BC612" s="229"/>
      <c r="BD612" s="229"/>
      <c r="BE612" s="229"/>
      <c r="BF612" s="57"/>
      <c r="BG612" s="57"/>
      <c r="BH612" s="57"/>
      <c r="BI612" s="57"/>
      <c r="BJ612" s="189"/>
      <c r="BK612" s="173"/>
      <c r="BL612" s="185"/>
      <c r="BM612" s="185"/>
      <c r="BN612" s="185"/>
      <c r="BO612" s="185"/>
      <c r="BP612" s="185"/>
      <c r="BQ612" s="185"/>
      <c r="BR612" s="185"/>
      <c r="BS612" s="185"/>
      <c r="BT612" s="185"/>
      <c r="BU612" s="185"/>
      <c r="BV612" s="185"/>
      <c r="BW612" s="185"/>
      <c r="BX612" s="185"/>
      <c r="BY612" s="185"/>
      <c r="BZ612" s="185"/>
      <c r="CA612" s="235"/>
      <c r="CB612" s="184"/>
      <c r="CC612" s="184"/>
      <c r="CD612" s="184"/>
      <c r="CE612" s="184"/>
      <c r="CF612" s="184"/>
      <c r="CG612" s="184"/>
      <c r="CH612" s="184"/>
      <c r="CI612" s="184"/>
      <c r="CJ612" s="184"/>
      <c r="CK612" s="184"/>
      <c r="CL612" s="184"/>
      <c r="CM612" s="146"/>
      <c r="CN612" s="146"/>
      <c r="CO612" s="146"/>
      <c r="CP612" s="236"/>
      <c r="CQ612" s="236"/>
      <c r="CR612" s="146"/>
      <c r="CS612" s="146"/>
      <c r="CT612" s="146"/>
      <c r="CU612" s="146"/>
      <c r="CV612" s="236"/>
      <c r="CW612" s="146"/>
      <c r="CX612" s="146"/>
      <c r="CY612" s="146"/>
      <c r="CZ612" s="146"/>
      <c r="DA612" s="236"/>
      <c r="DB612" s="146"/>
      <c r="DC612" s="146"/>
      <c r="DD612" s="146"/>
      <c r="DE612" s="146"/>
      <c r="DF612" s="237"/>
      <c r="DG612" s="146"/>
      <c r="DH612" s="146"/>
      <c r="DI612" s="146"/>
      <c r="DJ612" s="146"/>
      <c r="DK612" s="121"/>
      <c r="DL612" s="121"/>
      <c r="DM612" s="121"/>
      <c r="DN612" s="121"/>
      <c r="DO612" s="121"/>
      <c r="DP612" s="121"/>
      <c r="DQ612" s="121"/>
      <c r="DR612" s="121"/>
      <c r="DS612" s="121"/>
      <c r="DT612" s="121"/>
      <c r="DU612" s="121"/>
      <c r="DV612" s="122"/>
      <c r="DW612" s="157"/>
      <c r="DX612" s="157"/>
      <c r="DY612" s="157"/>
      <c r="DZ612" s="238"/>
      <c r="EA612" s="158"/>
      <c r="EB612" s="158"/>
      <c r="EC612" s="158"/>
      <c r="ED612" s="158"/>
      <c r="EE612" s="158"/>
      <c r="EF612" s="158"/>
      <c r="EG612" s="158"/>
      <c r="EH612" s="158"/>
      <c r="EI612" s="158"/>
      <c r="EJ612" s="158"/>
      <c r="EK612" s="158"/>
      <c r="EL612" s="158"/>
      <c r="EM612" s="158"/>
      <c r="EN612" s="220"/>
      <c r="EO612" s="220"/>
      <c r="EP612" s="221"/>
      <c r="EQ612" s="220"/>
      <c r="ER612" s="220"/>
      <c r="ES612" s="220"/>
      <c r="ET612" s="220"/>
      <c r="EU612" s="220"/>
      <c r="EV612" s="222"/>
      <c r="EW612" s="222"/>
      <c r="EX612" s="222"/>
      <c r="EY612" s="222"/>
      <c r="EZ612" s="222"/>
      <c r="FA612" s="222"/>
      <c r="FB612" s="222"/>
      <c r="FC612" s="222"/>
      <c r="FD612" s="225"/>
    </row>
    <row r="613" spans="1:160" ht="16.899999999999999" customHeight="1">
      <c r="A613" s="66"/>
      <c r="B613" s="228"/>
      <c r="C613" s="228"/>
      <c r="D613" s="228"/>
      <c r="F613" s="229"/>
      <c r="G613" s="144"/>
      <c r="H613" s="144"/>
      <c r="I613" s="144"/>
      <c r="J613" s="144"/>
      <c r="K613" s="144"/>
      <c r="L613" s="144"/>
      <c r="M613" s="144"/>
      <c r="N613" s="83"/>
      <c r="O613" s="211"/>
      <c r="P613" s="211"/>
      <c r="Q613" s="230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64"/>
      <c r="AJ613" s="146"/>
      <c r="AK613" s="146"/>
      <c r="AL613" s="45"/>
      <c r="AM613" s="65"/>
      <c r="AN613" s="145"/>
      <c r="AO613" s="149"/>
      <c r="AP613" s="183"/>
      <c r="AQ613" s="149"/>
      <c r="AR613" s="147"/>
      <c r="AS613" s="229"/>
      <c r="AT613" s="229"/>
      <c r="AU613" s="229"/>
      <c r="AV613" s="229"/>
      <c r="AW613" s="229"/>
      <c r="AX613" s="229"/>
      <c r="AY613" s="229"/>
      <c r="AZ613" s="229"/>
      <c r="BA613" s="229"/>
      <c r="BB613" s="146"/>
      <c r="BC613" s="229"/>
      <c r="BD613" s="229"/>
      <c r="BE613" s="229"/>
      <c r="BF613" s="57"/>
      <c r="BG613" s="57"/>
      <c r="BH613" s="57"/>
      <c r="BI613" s="57"/>
      <c r="BJ613" s="189"/>
      <c r="BK613" s="173"/>
      <c r="BL613" s="185"/>
      <c r="BM613" s="185"/>
      <c r="BN613" s="185"/>
      <c r="BO613" s="185"/>
      <c r="BP613" s="185"/>
      <c r="BQ613" s="185"/>
      <c r="BR613" s="185"/>
      <c r="BS613" s="185"/>
      <c r="BT613" s="185"/>
      <c r="BU613" s="185"/>
      <c r="BV613" s="185"/>
      <c r="BW613" s="185"/>
      <c r="BX613" s="185"/>
      <c r="BY613" s="185"/>
      <c r="BZ613" s="185"/>
      <c r="CA613" s="235"/>
      <c r="CB613" s="184"/>
      <c r="CC613" s="184"/>
      <c r="CD613" s="184"/>
      <c r="CE613" s="184"/>
      <c r="CF613" s="184"/>
      <c r="CG613" s="184"/>
      <c r="CH613" s="184"/>
      <c r="CI613" s="184"/>
      <c r="CJ613" s="184"/>
      <c r="CK613" s="184"/>
      <c r="CL613" s="184"/>
      <c r="CM613" s="146"/>
      <c r="CN613" s="146"/>
      <c r="CO613" s="146"/>
      <c r="CP613" s="236"/>
      <c r="CQ613" s="236"/>
      <c r="CR613" s="146"/>
      <c r="CS613" s="146"/>
      <c r="CT613" s="146"/>
      <c r="CU613" s="146"/>
      <c r="CV613" s="236"/>
      <c r="CW613" s="146"/>
      <c r="CX613" s="146"/>
      <c r="CY613" s="146"/>
      <c r="CZ613" s="146"/>
      <c r="DA613" s="236"/>
      <c r="DB613" s="146"/>
      <c r="DC613" s="146"/>
      <c r="DD613" s="146"/>
      <c r="DE613" s="146"/>
      <c r="DF613" s="237"/>
      <c r="DG613" s="146"/>
      <c r="DH613" s="146"/>
      <c r="DI613" s="146"/>
      <c r="DJ613" s="146"/>
      <c r="DK613" s="121"/>
      <c r="DL613" s="121"/>
      <c r="DM613" s="121"/>
      <c r="DN613" s="121"/>
      <c r="DO613" s="121"/>
      <c r="DP613" s="121"/>
      <c r="DQ613" s="121"/>
      <c r="DR613" s="121"/>
      <c r="DS613" s="121"/>
      <c r="DT613" s="121"/>
      <c r="DU613" s="121"/>
      <c r="DV613" s="122"/>
      <c r="DW613" s="157"/>
      <c r="DX613" s="157"/>
      <c r="DY613" s="157"/>
      <c r="DZ613" s="238"/>
      <c r="EA613" s="158"/>
      <c r="EB613" s="158"/>
      <c r="EC613" s="158"/>
      <c r="ED613" s="158"/>
      <c r="EE613" s="158"/>
      <c r="EF613" s="158"/>
      <c r="EG613" s="158"/>
      <c r="EH613" s="158"/>
      <c r="EI613" s="158"/>
      <c r="EJ613" s="158"/>
      <c r="EK613" s="158"/>
      <c r="EL613" s="158"/>
      <c r="EM613" s="158"/>
      <c r="EN613" s="220"/>
      <c r="EO613" s="220"/>
      <c r="EP613" s="221"/>
      <c r="EQ613" s="220"/>
      <c r="ER613" s="220"/>
      <c r="ES613" s="220"/>
      <c r="ET613" s="220"/>
      <c r="EU613" s="220"/>
      <c r="EV613" s="222"/>
      <c r="EW613" s="222"/>
      <c r="EX613" s="222"/>
      <c r="EY613" s="222"/>
      <c r="EZ613" s="222"/>
      <c r="FA613" s="222"/>
      <c r="FB613" s="222"/>
      <c r="FC613" s="222"/>
      <c r="FD613" s="225"/>
    </row>
    <row r="614" spans="1:160" ht="16.899999999999999" customHeight="1">
      <c r="A614" s="66"/>
      <c r="B614" s="228"/>
      <c r="C614" s="228"/>
      <c r="D614" s="228"/>
      <c r="F614" s="229"/>
      <c r="G614" s="144"/>
      <c r="H614" s="144"/>
      <c r="I614" s="144"/>
      <c r="J614" s="144"/>
      <c r="K614" s="144"/>
      <c r="L614" s="144"/>
      <c r="M614" s="144"/>
      <c r="N614" s="83"/>
      <c r="O614" s="211"/>
      <c r="P614" s="211"/>
      <c r="Q614" s="230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64"/>
      <c r="AJ614" s="146"/>
      <c r="AK614" s="146"/>
      <c r="AL614" s="45"/>
      <c r="AM614" s="65"/>
      <c r="AN614" s="145"/>
      <c r="AO614" s="149"/>
      <c r="AP614" s="183"/>
      <c r="AQ614" s="149"/>
      <c r="AR614" s="147"/>
      <c r="AS614" s="229"/>
      <c r="AT614" s="229"/>
      <c r="AU614" s="229"/>
      <c r="AV614" s="229"/>
      <c r="AW614" s="229"/>
      <c r="AX614" s="229"/>
      <c r="AY614" s="229"/>
      <c r="AZ614" s="229"/>
      <c r="BA614" s="229"/>
      <c r="BB614" s="146"/>
      <c r="BC614" s="229"/>
      <c r="BD614" s="229"/>
      <c r="BE614" s="229"/>
      <c r="BF614" s="57"/>
      <c r="BG614" s="57"/>
      <c r="BH614" s="57"/>
      <c r="BI614" s="57"/>
      <c r="BJ614" s="189"/>
      <c r="BK614" s="173"/>
      <c r="BL614" s="185"/>
      <c r="BM614" s="185"/>
      <c r="BN614" s="185"/>
      <c r="BO614" s="185"/>
      <c r="BP614" s="185"/>
      <c r="BQ614" s="185"/>
      <c r="BR614" s="185"/>
      <c r="BS614" s="185"/>
      <c r="BT614" s="185"/>
      <c r="BU614" s="185"/>
      <c r="BV614" s="185"/>
      <c r="BW614" s="185"/>
      <c r="BX614" s="185"/>
      <c r="BY614" s="185"/>
      <c r="BZ614" s="185"/>
      <c r="CA614" s="235"/>
      <c r="CB614" s="184"/>
      <c r="CC614" s="184"/>
      <c r="CD614" s="184"/>
      <c r="CE614" s="184"/>
      <c r="CF614" s="184"/>
      <c r="CG614" s="184"/>
      <c r="CH614" s="184"/>
      <c r="CI614" s="184"/>
      <c r="CJ614" s="184"/>
      <c r="CK614" s="184"/>
      <c r="CL614" s="184"/>
      <c r="CM614" s="146"/>
      <c r="CN614" s="146"/>
      <c r="CO614" s="146"/>
      <c r="CP614" s="236"/>
      <c r="CQ614" s="236"/>
      <c r="CR614" s="146"/>
      <c r="CS614" s="146"/>
      <c r="CT614" s="146"/>
      <c r="CU614" s="146"/>
      <c r="CV614" s="236"/>
      <c r="CW614" s="146"/>
      <c r="CX614" s="146"/>
      <c r="CY614" s="146"/>
      <c r="CZ614" s="146"/>
      <c r="DA614" s="236"/>
      <c r="DB614" s="146"/>
      <c r="DC614" s="146"/>
      <c r="DD614" s="146"/>
      <c r="DE614" s="146"/>
      <c r="DF614" s="237"/>
      <c r="DG614" s="146"/>
      <c r="DH614" s="146"/>
      <c r="DI614" s="146"/>
      <c r="DJ614" s="146"/>
      <c r="DK614" s="121"/>
      <c r="DL614" s="121"/>
      <c r="DM614" s="121"/>
      <c r="DN614" s="121"/>
      <c r="DO614" s="121"/>
      <c r="DP614" s="121"/>
      <c r="DQ614" s="121"/>
      <c r="DR614" s="121"/>
      <c r="DS614" s="121"/>
      <c r="DT614" s="121"/>
      <c r="DU614" s="121"/>
      <c r="DV614" s="122"/>
      <c r="DW614" s="157"/>
      <c r="DX614" s="157"/>
      <c r="DY614" s="157"/>
      <c r="DZ614" s="238"/>
      <c r="EA614" s="158"/>
      <c r="EB614" s="158"/>
      <c r="EC614" s="158"/>
      <c r="ED614" s="158"/>
      <c r="EE614" s="158"/>
      <c r="EF614" s="158"/>
      <c r="EG614" s="158"/>
      <c r="EH614" s="158"/>
      <c r="EI614" s="158"/>
      <c r="EJ614" s="158"/>
      <c r="EK614" s="158"/>
      <c r="EL614" s="158"/>
      <c r="EM614" s="158"/>
      <c r="EN614" s="220"/>
      <c r="EO614" s="220"/>
      <c r="EP614" s="221"/>
      <c r="EQ614" s="220"/>
      <c r="ER614" s="220"/>
      <c r="ES614" s="220"/>
      <c r="ET614" s="220"/>
      <c r="EU614" s="220"/>
      <c r="EV614" s="222"/>
      <c r="EW614" s="222"/>
      <c r="EX614" s="222"/>
      <c r="EY614" s="222"/>
      <c r="EZ614" s="222"/>
      <c r="FA614" s="222"/>
      <c r="FB614" s="222"/>
      <c r="FC614" s="222"/>
      <c r="FD614" s="225"/>
    </row>
    <row r="615" spans="1:160" ht="16.899999999999999" customHeight="1">
      <c r="A615" s="66"/>
      <c r="B615" s="228"/>
      <c r="C615" s="228"/>
      <c r="D615" s="228"/>
      <c r="F615" s="229"/>
      <c r="G615" s="144"/>
      <c r="H615" s="144"/>
      <c r="I615" s="144"/>
      <c r="J615" s="144"/>
      <c r="K615" s="144"/>
      <c r="L615" s="144"/>
      <c r="M615" s="144"/>
      <c r="N615" s="83"/>
      <c r="O615" s="211"/>
      <c r="P615" s="211"/>
      <c r="Q615" s="230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64"/>
      <c r="AJ615" s="146"/>
      <c r="AK615" s="146"/>
      <c r="AL615" s="45"/>
      <c r="AM615" s="65"/>
      <c r="AN615" s="145"/>
      <c r="AO615" s="149"/>
      <c r="AP615" s="183"/>
      <c r="AQ615" s="149"/>
      <c r="AR615" s="147"/>
      <c r="AS615" s="229"/>
      <c r="AT615" s="229"/>
      <c r="AU615" s="229"/>
      <c r="AV615" s="229"/>
      <c r="AW615" s="229"/>
      <c r="AX615" s="229"/>
      <c r="AY615" s="229"/>
      <c r="AZ615" s="229"/>
      <c r="BA615" s="229"/>
      <c r="BB615" s="146"/>
      <c r="BC615" s="229"/>
      <c r="BD615" s="229"/>
      <c r="BE615" s="229"/>
      <c r="BF615" s="57"/>
      <c r="BG615" s="57"/>
      <c r="BH615" s="57"/>
      <c r="BI615" s="57"/>
      <c r="BJ615" s="189"/>
      <c r="BK615" s="173"/>
      <c r="BL615" s="185"/>
      <c r="BM615" s="185"/>
      <c r="BN615" s="185"/>
      <c r="BO615" s="185"/>
      <c r="BP615" s="185"/>
      <c r="BQ615" s="185"/>
      <c r="BR615" s="185"/>
      <c r="BS615" s="185"/>
      <c r="BT615" s="185"/>
      <c r="BU615" s="185"/>
      <c r="BV615" s="185"/>
      <c r="BW615" s="185"/>
      <c r="BX615" s="185"/>
      <c r="BY615" s="185"/>
      <c r="BZ615" s="185"/>
      <c r="CA615" s="235"/>
      <c r="CB615" s="184"/>
      <c r="CC615" s="184"/>
      <c r="CD615" s="184"/>
      <c r="CE615" s="184"/>
      <c r="CF615" s="184"/>
      <c r="CG615" s="184"/>
      <c r="CH615" s="184"/>
      <c r="CI615" s="184"/>
      <c r="CJ615" s="184"/>
      <c r="CK615" s="184"/>
      <c r="CL615" s="184"/>
      <c r="CM615" s="146"/>
      <c r="CN615" s="146"/>
      <c r="CO615" s="146"/>
      <c r="CP615" s="236"/>
      <c r="CQ615" s="236"/>
      <c r="CR615" s="146"/>
      <c r="CS615" s="146"/>
      <c r="CT615" s="146"/>
      <c r="CU615" s="146"/>
      <c r="CV615" s="236"/>
      <c r="CW615" s="146"/>
      <c r="CX615" s="146"/>
      <c r="CY615" s="146"/>
      <c r="CZ615" s="146"/>
      <c r="DA615" s="236"/>
      <c r="DB615" s="146"/>
      <c r="DC615" s="146"/>
      <c r="DD615" s="146"/>
      <c r="DE615" s="146"/>
      <c r="DF615" s="237"/>
      <c r="DG615" s="146"/>
      <c r="DH615" s="146"/>
      <c r="DI615" s="146"/>
      <c r="DJ615" s="146"/>
      <c r="DK615" s="121"/>
      <c r="DL615" s="121"/>
      <c r="DM615" s="121"/>
      <c r="DN615" s="121"/>
      <c r="DO615" s="121"/>
      <c r="DP615" s="121"/>
      <c r="DQ615" s="121"/>
      <c r="DR615" s="121"/>
      <c r="DS615" s="121"/>
      <c r="DT615" s="121"/>
      <c r="DU615" s="121"/>
      <c r="DV615" s="122"/>
      <c r="DW615" s="157"/>
      <c r="DX615" s="157"/>
      <c r="DY615" s="157"/>
      <c r="DZ615" s="238"/>
      <c r="EA615" s="158"/>
      <c r="EB615" s="158"/>
      <c r="EC615" s="158"/>
      <c r="ED615" s="158"/>
      <c r="EE615" s="158"/>
      <c r="EF615" s="158"/>
      <c r="EG615" s="158"/>
      <c r="EH615" s="158"/>
      <c r="EI615" s="158"/>
      <c r="EJ615" s="158"/>
      <c r="EK615" s="158"/>
      <c r="EL615" s="158"/>
      <c r="EM615" s="158"/>
      <c r="EN615" s="220"/>
      <c r="EO615" s="220"/>
      <c r="EP615" s="221"/>
      <c r="EQ615" s="220"/>
      <c r="ER615" s="220"/>
      <c r="ES615" s="220"/>
      <c r="ET615" s="220"/>
      <c r="EU615" s="220"/>
      <c r="EV615" s="222"/>
      <c r="EW615" s="222"/>
      <c r="EX615" s="222"/>
      <c r="EY615" s="222"/>
      <c r="EZ615" s="222"/>
      <c r="FA615" s="222"/>
      <c r="FB615" s="222"/>
      <c r="FC615" s="222"/>
      <c r="FD615" s="225"/>
    </row>
    <row r="616" spans="1:160" ht="16.899999999999999" customHeight="1">
      <c r="A616" s="66"/>
      <c r="B616" s="228"/>
      <c r="C616" s="228"/>
      <c r="D616" s="228"/>
      <c r="F616" s="229"/>
      <c r="G616" s="144"/>
      <c r="H616" s="144"/>
      <c r="I616" s="144"/>
      <c r="J616" s="144"/>
      <c r="K616" s="144"/>
      <c r="L616" s="144"/>
      <c r="M616" s="144"/>
      <c r="N616" s="83"/>
      <c r="O616" s="211"/>
      <c r="P616" s="211"/>
      <c r="Q616" s="230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64"/>
      <c r="AJ616" s="146"/>
      <c r="AK616" s="146"/>
      <c r="AL616" s="45"/>
      <c r="AM616" s="65"/>
      <c r="AN616" s="145"/>
      <c r="AO616" s="149"/>
      <c r="AP616" s="183"/>
      <c r="AQ616" s="149"/>
      <c r="AR616" s="147"/>
      <c r="AS616" s="229"/>
      <c r="AT616" s="229"/>
      <c r="AU616" s="229"/>
      <c r="AV616" s="229"/>
      <c r="AW616" s="229"/>
      <c r="AX616" s="229"/>
      <c r="AY616" s="229"/>
      <c r="AZ616" s="229"/>
      <c r="BA616" s="229"/>
      <c r="BB616" s="146"/>
      <c r="BC616" s="229"/>
      <c r="BD616" s="229"/>
      <c r="BE616" s="229"/>
      <c r="BF616" s="57"/>
      <c r="BG616" s="57"/>
      <c r="BH616" s="57"/>
      <c r="BI616" s="57"/>
      <c r="BJ616" s="189"/>
      <c r="BK616" s="173"/>
      <c r="BL616" s="185"/>
      <c r="BM616" s="185"/>
      <c r="BN616" s="185"/>
      <c r="BO616" s="185"/>
      <c r="BP616" s="185"/>
      <c r="BQ616" s="185"/>
      <c r="BR616" s="185"/>
      <c r="BS616" s="185"/>
      <c r="BT616" s="185"/>
      <c r="BU616" s="185"/>
      <c r="BV616" s="185"/>
      <c r="BW616" s="185"/>
      <c r="BX616" s="185"/>
      <c r="BY616" s="185"/>
      <c r="BZ616" s="185"/>
      <c r="CA616" s="235"/>
      <c r="CB616" s="184"/>
      <c r="CC616" s="184"/>
      <c r="CD616" s="184"/>
      <c r="CE616" s="184"/>
      <c r="CF616" s="184"/>
      <c r="CG616" s="184"/>
      <c r="CH616" s="184"/>
      <c r="CI616" s="184"/>
      <c r="CJ616" s="184"/>
      <c r="CK616" s="184"/>
      <c r="CL616" s="184"/>
      <c r="CM616" s="146"/>
      <c r="CN616" s="146"/>
      <c r="CO616" s="146"/>
      <c r="CP616" s="236"/>
      <c r="CQ616" s="236"/>
      <c r="CR616" s="146"/>
      <c r="CS616" s="146"/>
      <c r="CT616" s="146"/>
      <c r="CU616" s="146"/>
      <c r="CV616" s="236"/>
      <c r="CW616" s="146"/>
      <c r="CX616" s="146"/>
      <c r="CY616" s="146"/>
      <c r="CZ616" s="146"/>
      <c r="DA616" s="236"/>
      <c r="DB616" s="146"/>
      <c r="DC616" s="146"/>
      <c r="DD616" s="146"/>
      <c r="DE616" s="146"/>
      <c r="DF616" s="237"/>
      <c r="DG616" s="146"/>
      <c r="DH616" s="146"/>
      <c r="DI616" s="146"/>
      <c r="DJ616" s="146"/>
      <c r="DK616" s="121"/>
      <c r="DL616" s="121"/>
      <c r="DM616" s="121"/>
      <c r="DN616" s="121"/>
      <c r="DO616" s="121"/>
      <c r="DP616" s="121"/>
      <c r="DQ616" s="121"/>
      <c r="DR616" s="121"/>
      <c r="DS616" s="121"/>
      <c r="DT616" s="121"/>
      <c r="DU616" s="121"/>
      <c r="DV616" s="122"/>
      <c r="DW616" s="157"/>
      <c r="DX616" s="157"/>
      <c r="DY616" s="157"/>
      <c r="DZ616" s="238"/>
      <c r="EA616" s="158"/>
      <c r="EB616" s="158"/>
      <c r="EC616" s="158"/>
      <c r="ED616" s="158"/>
      <c r="EE616" s="158"/>
      <c r="EF616" s="158"/>
      <c r="EG616" s="158"/>
      <c r="EH616" s="158"/>
      <c r="EI616" s="158"/>
      <c r="EJ616" s="158"/>
      <c r="EK616" s="158"/>
      <c r="EL616" s="158"/>
      <c r="EM616" s="158"/>
      <c r="EN616" s="220"/>
      <c r="EO616" s="220"/>
      <c r="EP616" s="221"/>
      <c r="EQ616" s="220"/>
      <c r="ER616" s="220"/>
      <c r="ES616" s="220"/>
      <c r="ET616" s="220"/>
      <c r="EU616" s="220"/>
      <c r="EV616" s="222"/>
      <c r="EW616" s="222"/>
      <c r="EX616" s="222"/>
      <c r="EY616" s="222"/>
      <c r="EZ616" s="222"/>
      <c r="FA616" s="222"/>
      <c r="FB616" s="222"/>
      <c r="FC616" s="222"/>
      <c r="FD616" s="225"/>
    </row>
    <row r="617" spans="1:160" ht="16.899999999999999" customHeight="1">
      <c r="A617" s="66"/>
      <c r="B617" s="228"/>
      <c r="C617" s="228"/>
      <c r="D617" s="228"/>
      <c r="F617" s="229"/>
      <c r="G617" s="83"/>
      <c r="H617" s="83"/>
      <c r="I617" s="83"/>
      <c r="J617" s="83"/>
      <c r="K617" s="83"/>
      <c r="L617" s="83"/>
      <c r="M617" s="83"/>
      <c r="N617" s="83"/>
      <c r="O617" s="211"/>
      <c r="P617" s="211"/>
      <c r="Q617" s="230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64"/>
      <c r="AJ617" s="146"/>
      <c r="AK617" s="146"/>
      <c r="AL617" s="45"/>
      <c r="AM617" s="65"/>
      <c r="AN617" s="145"/>
      <c r="AO617" s="149"/>
      <c r="AP617" s="183"/>
      <c r="AQ617" s="149"/>
      <c r="AR617" s="147"/>
      <c r="AS617" s="229"/>
      <c r="AT617" s="229"/>
      <c r="AU617" s="229"/>
      <c r="AV617" s="229"/>
      <c r="AW617" s="229"/>
      <c r="AX617" s="229"/>
      <c r="AY617" s="229"/>
      <c r="AZ617" s="229"/>
      <c r="BA617" s="229"/>
      <c r="BB617" s="146"/>
      <c r="BC617" s="229"/>
      <c r="BD617" s="229"/>
      <c r="BE617" s="229"/>
      <c r="BF617" s="57"/>
      <c r="BG617" s="57"/>
      <c r="BH617" s="57"/>
      <c r="BI617" s="57"/>
      <c r="BJ617" s="189"/>
      <c r="BK617" s="173"/>
      <c r="BL617" s="185"/>
      <c r="BM617" s="185"/>
      <c r="BN617" s="185"/>
      <c r="BO617" s="185"/>
      <c r="BP617" s="185"/>
      <c r="BQ617" s="185"/>
      <c r="BR617" s="185"/>
      <c r="BS617" s="185"/>
      <c r="BT617" s="185"/>
      <c r="BU617" s="185"/>
      <c r="BV617" s="185"/>
      <c r="BW617" s="185"/>
      <c r="BX617" s="185"/>
      <c r="BY617" s="185"/>
      <c r="BZ617" s="185"/>
      <c r="CA617" s="235"/>
      <c r="CB617" s="184"/>
      <c r="CC617" s="184"/>
      <c r="CD617" s="184"/>
      <c r="CE617" s="184"/>
      <c r="CF617" s="184"/>
      <c r="CG617" s="184"/>
      <c r="CH617" s="184"/>
      <c r="CI617" s="184"/>
      <c r="CJ617" s="184"/>
      <c r="CK617" s="184"/>
      <c r="CL617" s="184"/>
      <c r="CM617" s="146"/>
      <c r="CN617" s="146"/>
      <c r="CO617" s="146"/>
      <c r="CP617" s="236"/>
      <c r="CQ617" s="236"/>
      <c r="CR617" s="146"/>
      <c r="CS617" s="146"/>
      <c r="CT617" s="146"/>
      <c r="CU617" s="146"/>
      <c r="CV617" s="236"/>
      <c r="CW617" s="146"/>
      <c r="CX617" s="146"/>
      <c r="CY617" s="146"/>
      <c r="CZ617" s="146"/>
      <c r="DA617" s="236"/>
      <c r="DB617" s="146"/>
      <c r="DC617" s="146"/>
      <c r="DD617" s="146"/>
      <c r="DE617" s="146"/>
      <c r="DF617" s="237"/>
      <c r="DG617" s="146"/>
      <c r="DH617" s="146"/>
      <c r="DI617" s="146"/>
      <c r="DJ617" s="146"/>
      <c r="DK617" s="121"/>
      <c r="DL617" s="121"/>
      <c r="DM617" s="121"/>
      <c r="DN617" s="121"/>
      <c r="DO617" s="121"/>
      <c r="DP617" s="121"/>
      <c r="DQ617" s="121"/>
      <c r="DR617" s="121"/>
      <c r="DS617" s="121"/>
      <c r="DT617" s="121"/>
      <c r="DU617" s="121"/>
      <c r="DV617" s="122"/>
      <c r="DW617" s="157"/>
      <c r="DX617" s="157"/>
      <c r="DY617" s="157"/>
      <c r="DZ617" s="238"/>
      <c r="EA617" s="158"/>
      <c r="EB617" s="158"/>
      <c r="EC617" s="158"/>
      <c r="ED617" s="158"/>
      <c r="EE617" s="158"/>
      <c r="EF617" s="158"/>
      <c r="EG617" s="158"/>
      <c r="EH617" s="158"/>
      <c r="EI617" s="158"/>
      <c r="EJ617" s="158"/>
      <c r="EK617" s="158"/>
      <c r="EL617" s="158"/>
      <c r="EM617" s="158"/>
      <c r="EN617" s="220"/>
      <c r="EO617" s="220"/>
      <c r="EP617" s="221"/>
      <c r="EQ617" s="220"/>
      <c r="ER617" s="220"/>
      <c r="ES617" s="220"/>
      <c r="ET617" s="220"/>
      <c r="EU617" s="220"/>
      <c r="EV617" s="222"/>
      <c r="EW617" s="222"/>
      <c r="EX617" s="222"/>
      <c r="EY617" s="222"/>
      <c r="EZ617" s="222"/>
      <c r="FA617" s="222"/>
      <c r="FB617" s="222"/>
      <c r="FC617" s="222"/>
      <c r="FD617" s="225"/>
    </row>
    <row r="618" spans="1:160" ht="16.899999999999999" customHeight="1">
      <c r="A618" s="66"/>
      <c r="B618" s="228"/>
      <c r="C618" s="228"/>
      <c r="D618" s="228"/>
      <c r="F618" s="229"/>
      <c r="G618" s="144"/>
      <c r="H618" s="144"/>
      <c r="I618" s="144"/>
      <c r="J618" s="144"/>
      <c r="K618" s="144"/>
      <c r="L618" s="144"/>
      <c r="M618" s="144"/>
      <c r="N618" s="83"/>
      <c r="O618" s="211"/>
      <c r="P618" s="211"/>
      <c r="Q618" s="230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64"/>
      <c r="AJ618" s="146"/>
      <c r="AK618" s="146"/>
      <c r="AL618" s="45"/>
      <c r="AM618" s="65"/>
      <c r="AN618" s="145"/>
      <c r="AO618" s="149"/>
      <c r="AP618" s="183"/>
      <c r="AQ618" s="149"/>
      <c r="AR618" s="147"/>
      <c r="AS618" s="229"/>
      <c r="AT618" s="229"/>
      <c r="AU618" s="229"/>
      <c r="AV618" s="229"/>
      <c r="AW618" s="229"/>
      <c r="AX618" s="229"/>
      <c r="AY618" s="229"/>
      <c r="AZ618" s="229"/>
      <c r="BA618" s="229"/>
      <c r="BB618" s="146"/>
      <c r="BC618" s="229"/>
      <c r="BD618" s="229"/>
      <c r="BE618" s="229"/>
      <c r="BF618" s="57"/>
      <c r="BG618" s="57"/>
      <c r="BH618" s="57"/>
      <c r="BI618" s="57"/>
      <c r="BJ618" s="189"/>
      <c r="BK618" s="173"/>
      <c r="BL618" s="185"/>
      <c r="BM618" s="185"/>
      <c r="BN618" s="185"/>
      <c r="BO618" s="185"/>
      <c r="BP618" s="185"/>
      <c r="BQ618" s="185"/>
      <c r="BR618" s="185"/>
      <c r="BS618" s="185"/>
      <c r="BT618" s="185"/>
      <c r="BU618" s="185"/>
      <c r="BV618" s="185"/>
      <c r="BW618" s="185"/>
      <c r="BX618" s="185"/>
      <c r="BY618" s="185"/>
      <c r="BZ618" s="185"/>
      <c r="CA618" s="235"/>
      <c r="CB618" s="184"/>
      <c r="CC618" s="184"/>
      <c r="CD618" s="184"/>
      <c r="CE618" s="184"/>
      <c r="CF618" s="184"/>
      <c r="CG618" s="184"/>
      <c r="CH618" s="184"/>
      <c r="CI618" s="184"/>
      <c r="CJ618" s="184"/>
      <c r="CK618" s="184"/>
      <c r="CL618" s="184"/>
      <c r="CM618" s="146"/>
      <c r="CN618" s="146"/>
      <c r="CO618" s="146"/>
      <c r="CP618" s="236"/>
      <c r="CQ618" s="236"/>
      <c r="CR618" s="146"/>
      <c r="CS618" s="146"/>
      <c r="CT618" s="146"/>
      <c r="CU618" s="146"/>
      <c r="CV618" s="236"/>
      <c r="CW618" s="146"/>
      <c r="CX618" s="146"/>
      <c r="CY618" s="146"/>
      <c r="CZ618" s="146"/>
      <c r="DA618" s="236"/>
      <c r="DB618" s="146"/>
      <c r="DC618" s="146"/>
      <c r="DD618" s="146"/>
      <c r="DE618" s="146"/>
      <c r="DF618" s="237"/>
      <c r="DG618" s="146"/>
      <c r="DH618" s="146"/>
      <c r="DI618" s="146"/>
      <c r="DJ618" s="146"/>
      <c r="DK618" s="121"/>
      <c r="DL618" s="121"/>
      <c r="DM618" s="121"/>
      <c r="DN618" s="121"/>
      <c r="DO618" s="121"/>
      <c r="DP618" s="121"/>
      <c r="DQ618" s="121"/>
      <c r="DR618" s="121"/>
      <c r="DS618" s="121"/>
      <c r="DT618" s="121"/>
      <c r="DU618" s="121"/>
      <c r="DV618" s="122"/>
      <c r="DW618" s="157"/>
      <c r="DX618" s="157"/>
      <c r="DY618" s="157"/>
      <c r="DZ618" s="238"/>
      <c r="EA618" s="158"/>
      <c r="EB618" s="158"/>
      <c r="EC618" s="158"/>
      <c r="ED618" s="158"/>
      <c r="EE618" s="158"/>
      <c r="EF618" s="158"/>
      <c r="EG618" s="158"/>
      <c r="EH618" s="158"/>
      <c r="EI618" s="158"/>
      <c r="EJ618" s="158"/>
      <c r="EK618" s="158"/>
      <c r="EL618" s="158"/>
      <c r="EM618" s="158"/>
      <c r="EN618" s="220"/>
      <c r="EO618" s="220"/>
      <c r="EP618" s="221"/>
      <c r="EQ618" s="220"/>
      <c r="ER618" s="220"/>
      <c r="ES618" s="220"/>
      <c r="ET618" s="220"/>
      <c r="EU618" s="220"/>
      <c r="EV618" s="222"/>
      <c r="EW618" s="222"/>
      <c r="EX618" s="222"/>
      <c r="EY618" s="222"/>
      <c r="EZ618" s="222"/>
      <c r="FA618" s="222"/>
      <c r="FB618" s="222"/>
      <c r="FC618" s="222"/>
      <c r="FD618" s="225"/>
    </row>
    <row r="619" spans="1:160" ht="16.899999999999999" customHeight="1">
      <c r="A619" s="66"/>
      <c r="B619" s="228"/>
      <c r="C619" s="228"/>
      <c r="D619" s="228"/>
      <c r="F619" s="229"/>
      <c r="G619" s="83"/>
      <c r="H619" s="83"/>
      <c r="I619" s="144"/>
      <c r="J619" s="144"/>
      <c r="K619" s="144"/>
      <c r="L619" s="144"/>
      <c r="M619" s="144"/>
      <c r="N619" s="83"/>
      <c r="O619" s="211"/>
      <c r="P619" s="211"/>
      <c r="Q619" s="230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64"/>
      <c r="AJ619" s="146"/>
      <c r="AK619" s="146"/>
      <c r="AL619" s="45"/>
      <c r="AM619" s="65"/>
      <c r="AN619" s="145"/>
      <c r="AO619" s="149"/>
      <c r="AP619" s="183"/>
      <c r="AQ619" s="149"/>
      <c r="AR619" s="147"/>
      <c r="AS619" s="229"/>
      <c r="AT619" s="229"/>
      <c r="AU619" s="229"/>
      <c r="AV619" s="229"/>
      <c r="AW619" s="229"/>
      <c r="AX619" s="229"/>
      <c r="AY619" s="229"/>
      <c r="AZ619" s="229"/>
      <c r="BA619" s="229"/>
      <c r="BB619" s="146"/>
      <c r="BC619" s="229"/>
      <c r="BD619" s="229"/>
      <c r="BE619" s="229"/>
      <c r="BF619" s="57"/>
      <c r="BG619" s="57"/>
      <c r="BH619" s="57"/>
      <c r="BI619" s="57"/>
      <c r="BJ619" s="189"/>
      <c r="BK619" s="173"/>
      <c r="BL619" s="185"/>
      <c r="BM619" s="185"/>
      <c r="BN619" s="185"/>
      <c r="BO619" s="185"/>
      <c r="BP619" s="185"/>
      <c r="BQ619" s="185"/>
      <c r="BR619" s="185"/>
      <c r="BS619" s="185"/>
      <c r="BT619" s="185"/>
      <c r="BU619" s="185"/>
      <c r="BV619" s="185"/>
      <c r="BW619" s="185"/>
      <c r="BX619" s="185"/>
      <c r="BY619" s="185"/>
      <c r="BZ619" s="185"/>
      <c r="CA619" s="235"/>
      <c r="CB619" s="184"/>
      <c r="CC619" s="184"/>
      <c r="CD619" s="184"/>
      <c r="CE619" s="184"/>
      <c r="CF619" s="184"/>
      <c r="CG619" s="184"/>
      <c r="CH619" s="184"/>
      <c r="CI619" s="184"/>
      <c r="CJ619" s="184"/>
      <c r="CK619" s="184"/>
      <c r="CL619" s="184"/>
      <c r="CM619" s="146"/>
      <c r="CN619" s="146"/>
      <c r="CO619" s="146"/>
      <c r="CP619" s="236"/>
      <c r="CQ619" s="236"/>
      <c r="CR619" s="146"/>
      <c r="CS619" s="146"/>
      <c r="CT619" s="146"/>
      <c r="CU619" s="146"/>
      <c r="CV619" s="236"/>
      <c r="CW619" s="146"/>
      <c r="CX619" s="146"/>
      <c r="CY619" s="146"/>
      <c r="CZ619" s="146"/>
      <c r="DA619" s="236"/>
      <c r="DB619" s="146"/>
      <c r="DC619" s="146"/>
      <c r="DD619" s="146"/>
      <c r="DE619" s="146"/>
      <c r="DF619" s="237"/>
      <c r="DG619" s="146"/>
      <c r="DH619" s="146"/>
      <c r="DI619" s="146"/>
      <c r="DJ619" s="146"/>
      <c r="DK619" s="121"/>
      <c r="DL619" s="121"/>
      <c r="DM619" s="121"/>
      <c r="DN619" s="121"/>
      <c r="DO619" s="121"/>
      <c r="DP619" s="121"/>
      <c r="DQ619" s="121"/>
      <c r="DR619" s="121"/>
      <c r="DS619" s="121"/>
      <c r="DT619" s="121"/>
      <c r="DU619" s="121"/>
      <c r="DV619" s="122"/>
      <c r="DW619" s="157"/>
      <c r="DX619" s="157"/>
      <c r="DY619" s="157"/>
      <c r="DZ619" s="238"/>
      <c r="EA619" s="158"/>
      <c r="EB619" s="158"/>
      <c r="EC619" s="158"/>
      <c r="ED619" s="158"/>
      <c r="EE619" s="158"/>
      <c r="EF619" s="158"/>
      <c r="EG619" s="158"/>
      <c r="EH619" s="158"/>
      <c r="EI619" s="158"/>
      <c r="EJ619" s="158"/>
      <c r="EK619" s="158"/>
      <c r="EL619" s="158"/>
      <c r="EM619" s="158"/>
      <c r="EN619" s="220"/>
      <c r="EO619" s="220"/>
      <c r="EP619" s="221"/>
      <c r="EQ619" s="220"/>
      <c r="ER619" s="220"/>
      <c r="ES619" s="220"/>
      <c r="ET619" s="220"/>
      <c r="EU619" s="220"/>
      <c r="EV619" s="222"/>
      <c r="EW619" s="222"/>
      <c r="EX619" s="222"/>
      <c r="EY619" s="222"/>
      <c r="EZ619" s="222"/>
      <c r="FA619" s="222"/>
      <c r="FB619" s="222"/>
      <c r="FC619" s="222"/>
      <c r="FD619" s="225"/>
    </row>
    <row r="620" spans="1:160" ht="16.899999999999999" customHeight="1">
      <c r="A620" s="66"/>
      <c r="B620" s="228"/>
      <c r="C620" s="228"/>
      <c r="D620" s="228"/>
      <c r="F620" s="229"/>
      <c r="G620" s="83"/>
      <c r="H620" s="83"/>
      <c r="I620" s="144"/>
      <c r="J620" s="144"/>
      <c r="K620" s="144"/>
      <c r="L620" s="144"/>
      <c r="M620" s="144"/>
      <c r="N620" s="83"/>
      <c r="O620" s="211"/>
      <c r="P620" s="211"/>
      <c r="Q620" s="230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64"/>
      <c r="AJ620" s="146"/>
      <c r="AK620" s="146"/>
      <c r="AL620" s="45"/>
      <c r="AM620" s="65"/>
      <c r="AN620" s="145"/>
      <c r="AO620" s="149"/>
      <c r="AP620" s="183"/>
      <c r="AQ620" s="149"/>
      <c r="AR620" s="147"/>
      <c r="AS620" s="229"/>
      <c r="AT620" s="229"/>
      <c r="AU620" s="229"/>
      <c r="AV620" s="229"/>
      <c r="AW620" s="229"/>
      <c r="AX620" s="229"/>
      <c r="AY620" s="229"/>
      <c r="AZ620" s="229"/>
      <c r="BA620" s="229"/>
      <c r="BB620" s="146"/>
      <c r="BC620" s="229"/>
      <c r="BD620" s="229"/>
      <c r="BE620" s="229"/>
      <c r="BF620" s="57"/>
      <c r="BG620" s="57"/>
      <c r="BH620" s="57"/>
      <c r="BI620" s="57"/>
      <c r="BJ620" s="189"/>
      <c r="BK620" s="173"/>
      <c r="BL620" s="185"/>
      <c r="BM620" s="185"/>
      <c r="BN620" s="185"/>
      <c r="BO620" s="185"/>
      <c r="BP620" s="185"/>
      <c r="BQ620" s="185"/>
      <c r="BR620" s="185"/>
      <c r="BS620" s="185"/>
      <c r="BT620" s="185"/>
      <c r="BU620" s="185"/>
      <c r="BV620" s="185"/>
      <c r="BW620" s="185"/>
      <c r="BX620" s="185"/>
      <c r="BY620" s="185"/>
      <c r="BZ620" s="185"/>
      <c r="CA620" s="235"/>
      <c r="CB620" s="184"/>
      <c r="CC620" s="184"/>
      <c r="CD620" s="184"/>
      <c r="CE620" s="184"/>
      <c r="CF620" s="184"/>
      <c r="CG620" s="184"/>
      <c r="CH620" s="184"/>
      <c r="CI620" s="184"/>
      <c r="CJ620" s="184"/>
      <c r="CK620" s="184"/>
      <c r="CL620" s="184"/>
      <c r="CM620" s="146"/>
      <c r="CN620" s="146"/>
      <c r="CO620" s="146"/>
      <c r="CP620" s="236"/>
      <c r="CQ620" s="236"/>
      <c r="CR620" s="146"/>
      <c r="CS620" s="146"/>
      <c r="CT620" s="146"/>
      <c r="CU620" s="146"/>
      <c r="CV620" s="236"/>
      <c r="CW620" s="146"/>
      <c r="CX620" s="146"/>
      <c r="CY620" s="146"/>
      <c r="CZ620" s="146"/>
      <c r="DA620" s="236"/>
      <c r="DB620" s="146"/>
      <c r="DC620" s="146"/>
      <c r="DD620" s="146"/>
      <c r="DE620" s="146"/>
      <c r="DF620" s="237"/>
      <c r="DG620" s="146"/>
      <c r="DH620" s="146"/>
      <c r="DI620" s="146"/>
      <c r="DJ620" s="146"/>
      <c r="DK620" s="121"/>
      <c r="DL620" s="121"/>
      <c r="DM620" s="121"/>
      <c r="DN620" s="121"/>
      <c r="DO620" s="121"/>
      <c r="DP620" s="121"/>
      <c r="DQ620" s="121"/>
      <c r="DR620" s="121"/>
      <c r="DS620" s="121"/>
      <c r="DT620" s="121"/>
      <c r="DU620" s="121"/>
      <c r="DV620" s="122"/>
      <c r="DW620" s="157"/>
      <c r="DX620" s="157"/>
      <c r="DY620" s="157"/>
      <c r="DZ620" s="238"/>
      <c r="EA620" s="158"/>
      <c r="EB620" s="158"/>
      <c r="EC620" s="158"/>
      <c r="ED620" s="158"/>
      <c r="EE620" s="158"/>
      <c r="EF620" s="158"/>
      <c r="EG620" s="158"/>
      <c r="EH620" s="158"/>
      <c r="EI620" s="158"/>
      <c r="EJ620" s="158"/>
      <c r="EK620" s="158"/>
      <c r="EL620" s="158"/>
      <c r="EM620" s="158"/>
      <c r="EN620" s="220"/>
      <c r="EO620" s="220"/>
      <c r="EP620" s="221"/>
      <c r="EQ620" s="220"/>
      <c r="ER620" s="220"/>
      <c r="ES620" s="220"/>
      <c r="ET620" s="220"/>
      <c r="EU620" s="220"/>
      <c r="EV620" s="222"/>
      <c r="EW620" s="222"/>
      <c r="EX620" s="222"/>
      <c r="EY620" s="222"/>
      <c r="EZ620" s="222"/>
      <c r="FA620" s="222"/>
      <c r="FB620" s="222"/>
      <c r="FC620" s="222"/>
      <c r="FD620" s="225"/>
    </row>
    <row r="621" spans="1:160" ht="16.899999999999999" customHeight="1">
      <c r="A621" s="66"/>
      <c r="B621" s="228"/>
      <c r="C621" s="228"/>
      <c r="D621" s="228"/>
      <c r="F621" s="229"/>
      <c r="G621" s="83"/>
      <c r="H621" s="83"/>
      <c r="I621" s="83"/>
      <c r="J621" s="83"/>
      <c r="K621" s="83"/>
      <c r="L621" s="83"/>
      <c r="M621" s="83"/>
      <c r="N621" s="144"/>
      <c r="O621" s="211"/>
      <c r="P621" s="211"/>
      <c r="Q621" s="230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64"/>
      <c r="AJ621" s="146"/>
      <c r="AK621" s="146"/>
      <c r="AL621" s="45"/>
      <c r="AM621" s="65"/>
      <c r="AN621" s="145"/>
      <c r="AO621" s="149"/>
      <c r="AP621" s="183"/>
      <c r="AQ621" s="149"/>
      <c r="AR621" s="147"/>
      <c r="AS621" s="229"/>
      <c r="AT621" s="229"/>
      <c r="AU621" s="229"/>
      <c r="AV621" s="229"/>
      <c r="AW621" s="229"/>
      <c r="AX621" s="229"/>
      <c r="AY621" s="229"/>
      <c r="AZ621" s="229"/>
      <c r="BA621" s="229"/>
      <c r="BB621" s="146"/>
      <c r="BC621" s="229"/>
      <c r="BD621" s="229"/>
      <c r="BE621" s="229"/>
      <c r="BF621" s="57"/>
      <c r="BG621" s="57"/>
      <c r="BH621" s="57"/>
      <c r="BI621" s="57"/>
      <c r="BJ621" s="189"/>
      <c r="BK621" s="173"/>
      <c r="BL621" s="185"/>
      <c r="BM621" s="185"/>
      <c r="BN621" s="185"/>
      <c r="BO621" s="185"/>
      <c r="BP621" s="185"/>
      <c r="BQ621" s="185"/>
      <c r="BR621" s="185"/>
      <c r="BS621" s="185"/>
      <c r="BT621" s="185"/>
      <c r="BU621" s="185"/>
      <c r="BV621" s="185"/>
      <c r="BW621" s="185"/>
      <c r="BX621" s="185"/>
      <c r="BY621" s="185"/>
      <c r="BZ621" s="185"/>
      <c r="CA621" s="235"/>
      <c r="CB621" s="184"/>
      <c r="CC621" s="184"/>
      <c r="CD621" s="184"/>
      <c r="CE621" s="184"/>
      <c r="CF621" s="184"/>
      <c r="CG621" s="184"/>
      <c r="CH621" s="184"/>
      <c r="CI621" s="184"/>
      <c r="CJ621" s="184"/>
      <c r="CK621" s="184"/>
      <c r="CL621" s="184"/>
      <c r="CM621" s="146"/>
      <c r="CN621" s="146"/>
      <c r="CO621" s="146"/>
      <c r="CP621" s="236"/>
      <c r="CQ621" s="236"/>
      <c r="CR621" s="146"/>
      <c r="CS621" s="146"/>
      <c r="CT621" s="146"/>
      <c r="CU621" s="146"/>
      <c r="CV621" s="236"/>
      <c r="CW621" s="146"/>
      <c r="CX621" s="146"/>
      <c r="CY621" s="146"/>
      <c r="CZ621" s="146"/>
      <c r="DA621" s="236"/>
      <c r="DB621" s="146"/>
      <c r="DC621" s="146"/>
      <c r="DD621" s="146"/>
      <c r="DE621" s="146"/>
      <c r="DF621" s="237"/>
      <c r="DG621" s="146"/>
      <c r="DH621" s="146"/>
      <c r="DI621" s="146"/>
      <c r="DJ621" s="146"/>
      <c r="DK621" s="121"/>
      <c r="DL621" s="121"/>
      <c r="DM621" s="121"/>
      <c r="DN621" s="121"/>
      <c r="DO621" s="121"/>
      <c r="DP621" s="121"/>
      <c r="DQ621" s="121"/>
      <c r="DR621" s="121"/>
      <c r="DS621" s="121"/>
      <c r="DT621" s="121"/>
      <c r="DU621" s="121"/>
      <c r="DV621" s="122"/>
      <c r="DW621" s="157"/>
      <c r="DX621" s="157"/>
      <c r="DY621" s="157"/>
      <c r="DZ621" s="238"/>
      <c r="EA621" s="158"/>
      <c r="EB621" s="158"/>
      <c r="EC621" s="158"/>
      <c r="ED621" s="158"/>
      <c r="EE621" s="158"/>
      <c r="EF621" s="158"/>
      <c r="EG621" s="158"/>
      <c r="EH621" s="158"/>
      <c r="EI621" s="158"/>
      <c r="EJ621" s="158"/>
      <c r="EK621" s="158"/>
      <c r="EL621" s="158"/>
      <c r="EM621" s="158"/>
      <c r="EN621" s="220"/>
      <c r="EO621" s="220"/>
      <c r="EP621" s="221"/>
      <c r="EQ621" s="220"/>
      <c r="ER621" s="220"/>
      <c r="ES621" s="220"/>
      <c r="ET621" s="220"/>
      <c r="EU621" s="220"/>
      <c r="EV621" s="222"/>
      <c r="EW621" s="222"/>
      <c r="EX621" s="222"/>
      <c r="EY621" s="222"/>
      <c r="EZ621" s="222"/>
      <c r="FA621" s="222"/>
      <c r="FB621" s="222"/>
      <c r="FC621" s="222"/>
      <c r="FD621" s="225"/>
    </row>
    <row r="622" spans="1:160" ht="16.899999999999999" customHeight="1">
      <c r="A622" s="66"/>
      <c r="B622" s="228"/>
      <c r="C622" s="228"/>
      <c r="D622" s="228"/>
      <c r="F622" s="229"/>
      <c r="G622" s="144"/>
      <c r="H622" s="144"/>
      <c r="I622" s="144"/>
      <c r="J622" s="144"/>
      <c r="K622" s="144"/>
      <c r="L622" s="144"/>
      <c r="M622" s="144"/>
      <c r="N622" s="144"/>
      <c r="O622" s="211"/>
      <c r="P622" s="211"/>
      <c r="Q622" s="230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64"/>
      <c r="AJ622" s="146"/>
      <c r="AK622" s="146"/>
      <c r="AL622" s="45"/>
      <c r="AM622" s="65"/>
      <c r="AN622" s="145"/>
      <c r="AO622" s="149"/>
      <c r="AP622" s="183"/>
      <c r="AQ622" s="149"/>
      <c r="AR622" s="147"/>
      <c r="AS622" s="229"/>
      <c r="AT622" s="229"/>
      <c r="AU622" s="229"/>
      <c r="AV622" s="229"/>
      <c r="AW622" s="229"/>
      <c r="AX622" s="229"/>
      <c r="AY622" s="229"/>
      <c r="AZ622" s="229"/>
      <c r="BA622" s="229"/>
      <c r="BB622" s="146"/>
      <c r="BC622" s="229"/>
      <c r="BD622" s="229"/>
      <c r="BE622" s="229"/>
      <c r="BF622" s="57"/>
      <c r="BG622" s="57"/>
      <c r="BH622" s="57"/>
      <c r="BI622" s="57"/>
      <c r="BJ622" s="189"/>
      <c r="BK622" s="173"/>
      <c r="BL622" s="185"/>
      <c r="BM622" s="185"/>
      <c r="BN622" s="185"/>
      <c r="BO622" s="185"/>
      <c r="BP622" s="185"/>
      <c r="BQ622" s="185"/>
      <c r="BR622" s="185"/>
      <c r="BS622" s="185"/>
      <c r="BT622" s="185"/>
      <c r="BU622" s="185"/>
      <c r="BV622" s="185"/>
      <c r="BW622" s="185"/>
      <c r="BX622" s="185"/>
      <c r="BY622" s="185"/>
      <c r="BZ622" s="185"/>
      <c r="CA622" s="235"/>
      <c r="CB622" s="184"/>
      <c r="CC622" s="184"/>
      <c r="CD622" s="184"/>
      <c r="CE622" s="184"/>
      <c r="CF622" s="184"/>
      <c r="CG622" s="184"/>
      <c r="CH622" s="184"/>
      <c r="CI622" s="184"/>
      <c r="CJ622" s="184"/>
      <c r="CK622" s="184"/>
      <c r="CL622" s="184"/>
      <c r="CM622" s="146"/>
      <c r="CN622" s="146"/>
      <c r="CO622" s="146"/>
      <c r="CP622" s="236"/>
      <c r="CQ622" s="236"/>
      <c r="CR622" s="146"/>
      <c r="CS622" s="146"/>
      <c r="CT622" s="146"/>
      <c r="CU622" s="146"/>
      <c r="CV622" s="236"/>
      <c r="CW622" s="146"/>
      <c r="CX622" s="146"/>
      <c r="CY622" s="146"/>
      <c r="CZ622" s="146"/>
      <c r="DA622" s="236"/>
      <c r="DB622" s="146"/>
      <c r="DC622" s="146"/>
      <c r="DD622" s="146"/>
      <c r="DE622" s="146"/>
      <c r="DF622" s="237"/>
      <c r="DG622" s="146"/>
      <c r="DH622" s="146"/>
      <c r="DI622" s="146"/>
      <c r="DJ622" s="146"/>
      <c r="DK622" s="121"/>
      <c r="DL622" s="121"/>
      <c r="DM622" s="121"/>
      <c r="DN622" s="121"/>
      <c r="DO622" s="121"/>
      <c r="DP622" s="121"/>
      <c r="DQ622" s="121"/>
      <c r="DR622" s="121"/>
      <c r="DS622" s="121"/>
      <c r="DT622" s="121"/>
      <c r="DU622" s="121"/>
      <c r="DV622" s="122"/>
      <c r="DW622" s="157"/>
      <c r="DX622" s="157"/>
      <c r="DY622" s="157"/>
      <c r="DZ622" s="238"/>
      <c r="EA622" s="158"/>
      <c r="EB622" s="158"/>
      <c r="EC622" s="158"/>
      <c r="ED622" s="158"/>
      <c r="EE622" s="158"/>
      <c r="EF622" s="158"/>
      <c r="EG622" s="158"/>
      <c r="EH622" s="158"/>
      <c r="EI622" s="158"/>
      <c r="EJ622" s="158"/>
      <c r="EK622" s="158"/>
      <c r="EL622" s="158"/>
      <c r="EM622" s="158"/>
      <c r="EN622" s="220"/>
      <c r="EO622" s="220"/>
      <c r="EP622" s="221"/>
      <c r="EQ622" s="220"/>
      <c r="ER622" s="220"/>
      <c r="ES622" s="220"/>
      <c r="ET622" s="220"/>
      <c r="EU622" s="220"/>
      <c r="EV622" s="222"/>
      <c r="EW622" s="222"/>
      <c r="EX622" s="222"/>
      <c r="EY622" s="222"/>
      <c r="EZ622" s="222"/>
      <c r="FA622" s="222"/>
      <c r="FB622" s="222"/>
      <c r="FC622" s="222"/>
      <c r="FD622" s="225"/>
    </row>
    <row r="623" spans="1:160" ht="16.899999999999999" customHeight="1">
      <c r="A623" s="66"/>
      <c r="B623" s="228"/>
      <c r="C623" s="228"/>
      <c r="D623" s="228"/>
      <c r="F623" s="229"/>
      <c r="G623" s="144"/>
      <c r="H623" s="144"/>
      <c r="I623" s="144"/>
      <c r="J623" s="83"/>
      <c r="K623" s="83"/>
      <c r="L623" s="83"/>
      <c r="M623" s="83"/>
      <c r="N623" s="144"/>
      <c r="O623" s="211"/>
      <c r="P623" s="211"/>
      <c r="Q623" s="230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64"/>
      <c r="AJ623" s="146"/>
      <c r="AK623" s="146"/>
      <c r="AL623" s="45"/>
      <c r="AM623" s="65"/>
      <c r="AN623" s="145"/>
      <c r="AO623" s="149"/>
      <c r="AP623" s="183"/>
      <c r="AQ623" s="149"/>
      <c r="AR623" s="147"/>
      <c r="AS623" s="229"/>
      <c r="AT623" s="229"/>
      <c r="AU623" s="229"/>
      <c r="AV623" s="229"/>
      <c r="AW623" s="229"/>
      <c r="AX623" s="229"/>
      <c r="AY623" s="229"/>
      <c r="AZ623" s="229"/>
      <c r="BA623" s="229"/>
      <c r="BB623" s="146"/>
      <c r="BC623" s="229"/>
      <c r="BD623" s="229"/>
      <c r="BE623" s="229"/>
      <c r="BF623" s="57"/>
      <c r="BG623" s="57"/>
      <c r="BH623" s="57"/>
      <c r="BI623" s="57"/>
      <c r="BJ623" s="189"/>
      <c r="BK623" s="173"/>
      <c r="BL623" s="185"/>
      <c r="BM623" s="185"/>
      <c r="BN623" s="185"/>
      <c r="BO623" s="185"/>
      <c r="BP623" s="185"/>
      <c r="BQ623" s="185"/>
      <c r="BR623" s="185"/>
      <c r="BS623" s="185"/>
      <c r="BT623" s="185"/>
      <c r="BU623" s="185"/>
      <c r="BV623" s="185"/>
      <c r="BW623" s="185"/>
      <c r="BX623" s="185"/>
      <c r="BY623" s="185"/>
      <c r="BZ623" s="185"/>
      <c r="CA623" s="235"/>
      <c r="CB623" s="184"/>
      <c r="CC623" s="184"/>
      <c r="CD623" s="184"/>
      <c r="CE623" s="184"/>
      <c r="CF623" s="184"/>
      <c r="CG623" s="184"/>
      <c r="CH623" s="184"/>
      <c r="CI623" s="184"/>
      <c r="CJ623" s="184"/>
      <c r="CK623" s="184"/>
      <c r="CL623" s="184"/>
      <c r="CM623" s="146"/>
      <c r="CN623" s="146"/>
      <c r="CO623" s="146"/>
      <c r="CP623" s="236"/>
      <c r="CQ623" s="236"/>
      <c r="CR623" s="146"/>
      <c r="CS623" s="146"/>
      <c r="CT623" s="146"/>
      <c r="CU623" s="146"/>
      <c r="CV623" s="236"/>
      <c r="CW623" s="146"/>
      <c r="CX623" s="146"/>
      <c r="CY623" s="146"/>
      <c r="CZ623" s="146"/>
      <c r="DA623" s="236"/>
      <c r="DB623" s="146"/>
      <c r="DC623" s="146"/>
      <c r="DD623" s="146"/>
      <c r="DE623" s="146"/>
      <c r="DF623" s="237"/>
      <c r="DG623" s="146"/>
      <c r="DH623" s="146"/>
      <c r="DI623" s="146"/>
      <c r="DJ623" s="146"/>
      <c r="DK623" s="121"/>
      <c r="DL623" s="121"/>
      <c r="DM623" s="121"/>
      <c r="DN623" s="121"/>
      <c r="DO623" s="121"/>
      <c r="DP623" s="121"/>
      <c r="DQ623" s="121"/>
      <c r="DR623" s="121"/>
      <c r="DS623" s="121"/>
      <c r="DT623" s="121"/>
      <c r="DU623" s="121"/>
      <c r="DV623" s="122"/>
      <c r="DW623" s="157"/>
      <c r="DX623" s="157"/>
      <c r="DY623" s="157"/>
      <c r="DZ623" s="238"/>
      <c r="EA623" s="158"/>
      <c r="EB623" s="158"/>
      <c r="EC623" s="158"/>
      <c r="ED623" s="158"/>
      <c r="EE623" s="158"/>
      <c r="EF623" s="158"/>
      <c r="EG623" s="158"/>
      <c r="EH623" s="158"/>
      <c r="EI623" s="158"/>
      <c r="EJ623" s="158"/>
      <c r="EK623" s="158"/>
      <c r="EL623" s="158"/>
      <c r="EM623" s="158"/>
      <c r="EN623" s="220"/>
      <c r="EO623" s="220"/>
      <c r="EP623" s="221"/>
      <c r="EQ623" s="220"/>
      <c r="ER623" s="220"/>
      <c r="ES623" s="220"/>
      <c r="ET623" s="220"/>
      <c r="EU623" s="220"/>
      <c r="EV623" s="222"/>
      <c r="EW623" s="222"/>
      <c r="EX623" s="222"/>
      <c r="EY623" s="222"/>
      <c r="EZ623" s="222"/>
      <c r="FA623" s="222"/>
      <c r="FB623" s="222"/>
      <c r="FC623" s="222"/>
      <c r="FD623" s="225"/>
    </row>
    <row r="624" spans="1:160" ht="16.899999999999999" customHeight="1">
      <c r="A624" s="66"/>
      <c r="B624" s="228"/>
      <c r="C624" s="228"/>
      <c r="D624" s="228"/>
      <c r="F624" s="229"/>
      <c r="G624" s="144"/>
      <c r="H624" s="144"/>
      <c r="I624" s="144"/>
      <c r="J624" s="83"/>
      <c r="K624" s="83"/>
      <c r="L624" s="83"/>
      <c r="M624" s="83"/>
      <c r="N624" s="83"/>
      <c r="O624" s="211"/>
      <c r="P624" s="211"/>
      <c r="Q624" s="230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64"/>
      <c r="AJ624" s="146"/>
      <c r="AK624" s="146"/>
      <c r="AL624" s="45"/>
      <c r="AM624" s="65"/>
      <c r="AN624" s="145"/>
      <c r="AO624" s="149"/>
      <c r="AP624" s="183"/>
      <c r="AQ624" s="149"/>
      <c r="AR624" s="147"/>
      <c r="AS624" s="229"/>
      <c r="AT624" s="229"/>
      <c r="AU624" s="229"/>
      <c r="AV624" s="229"/>
      <c r="AW624" s="229"/>
      <c r="AX624" s="229"/>
      <c r="AY624" s="229"/>
      <c r="AZ624" s="229"/>
      <c r="BA624" s="229"/>
      <c r="BB624" s="146"/>
      <c r="BC624" s="229"/>
      <c r="BD624" s="229"/>
      <c r="BE624" s="229"/>
      <c r="BF624" s="57"/>
      <c r="BG624" s="57"/>
      <c r="BH624" s="57"/>
      <c r="BI624" s="57"/>
      <c r="BJ624" s="189"/>
      <c r="BK624" s="173"/>
      <c r="BL624" s="185"/>
      <c r="BM624" s="185"/>
      <c r="BN624" s="185"/>
      <c r="BO624" s="185"/>
      <c r="BP624" s="185"/>
      <c r="BQ624" s="185"/>
      <c r="BR624" s="185"/>
      <c r="BS624" s="185"/>
      <c r="BT624" s="185"/>
      <c r="BU624" s="185"/>
      <c r="BV624" s="185"/>
      <c r="BW624" s="185"/>
      <c r="BX624" s="185"/>
      <c r="BY624" s="185"/>
      <c r="BZ624" s="185"/>
      <c r="CA624" s="235"/>
      <c r="CB624" s="184"/>
      <c r="CC624" s="184"/>
      <c r="CD624" s="184"/>
      <c r="CE624" s="184"/>
      <c r="CF624" s="184"/>
      <c r="CG624" s="184"/>
      <c r="CH624" s="184"/>
      <c r="CI624" s="184"/>
      <c r="CJ624" s="184"/>
      <c r="CK624" s="184"/>
      <c r="CL624" s="184"/>
      <c r="CM624" s="146"/>
      <c r="CN624" s="146"/>
      <c r="CO624" s="146"/>
      <c r="CP624" s="236"/>
      <c r="CQ624" s="236"/>
      <c r="CR624" s="146"/>
      <c r="CS624" s="146"/>
      <c r="CT624" s="146"/>
      <c r="CU624" s="146"/>
      <c r="CV624" s="236"/>
      <c r="CW624" s="146"/>
      <c r="CX624" s="146"/>
      <c r="CY624" s="146"/>
      <c r="CZ624" s="146"/>
      <c r="DA624" s="236"/>
      <c r="DB624" s="146"/>
      <c r="DC624" s="146"/>
      <c r="DD624" s="146"/>
      <c r="DE624" s="146"/>
      <c r="DF624" s="237"/>
      <c r="DG624" s="146"/>
      <c r="DH624" s="146"/>
      <c r="DI624" s="146"/>
      <c r="DJ624" s="146"/>
      <c r="DK624" s="121"/>
      <c r="DL624" s="121"/>
      <c r="DM624" s="121"/>
      <c r="DN624" s="121"/>
      <c r="DO624" s="121"/>
      <c r="DP624" s="121"/>
      <c r="DQ624" s="121"/>
      <c r="DR624" s="121"/>
      <c r="DS624" s="121"/>
      <c r="DT624" s="121"/>
      <c r="DU624" s="121"/>
      <c r="DV624" s="122"/>
      <c r="DW624" s="157"/>
      <c r="DX624" s="157"/>
      <c r="DY624" s="157"/>
      <c r="DZ624" s="238"/>
      <c r="EA624" s="158"/>
      <c r="EB624" s="158"/>
      <c r="EC624" s="158"/>
      <c r="ED624" s="158"/>
      <c r="EE624" s="158"/>
      <c r="EF624" s="158"/>
      <c r="EG624" s="158"/>
      <c r="EH624" s="158"/>
      <c r="EI624" s="158"/>
      <c r="EJ624" s="158"/>
      <c r="EK624" s="158"/>
      <c r="EL624" s="158"/>
      <c r="EM624" s="158"/>
      <c r="EN624" s="220"/>
      <c r="EO624" s="220"/>
      <c r="EP624" s="221"/>
      <c r="EQ624" s="220"/>
      <c r="ER624" s="220"/>
      <c r="ES624" s="220"/>
      <c r="ET624" s="220"/>
      <c r="EU624" s="220"/>
      <c r="EV624" s="222"/>
      <c r="EW624" s="222"/>
      <c r="EX624" s="222"/>
      <c r="EY624" s="222"/>
      <c r="EZ624" s="222"/>
      <c r="FA624" s="222"/>
      <c r="FB624" s="222"/>
      <c r="FC624" s="222"/>
      <c r="FD624" s="225"/>
    </row>
    <row r="625" spans="2:160" ht="16.899999999999999" customHeight="1">
      <c r="B625" s="228"/>
      <c r="C625" s="228"/>
      <c r="D625" s="228"/>
      <c r="F625" s="229"/>
      <c r="G625" s="83"/>
      <c r="H625" s="83"/>
      <c r="I625" s="83"/>
      <c r="J625" s="83"/>
      <c r="K625" s="83"/>
      <c r="L625" s="83"/>
      <c r="M625" s="83"/>
      <c r="N625" s="144"/>
      <c r="O625" s="211"/>
      <c r="P625" s="211"/>
      <c r="Q625" s="146"/>
      <c r="R625" s="215"/>
      <c r="S625" s="215"/>
      <c r="T625" s="215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185"/>
      <c r="AJ625" s="146"/>
      <c r="AK625" s="146"/>
      <c r="AL625" s="146"/>
      <c r="AM625" s="217"/>
      <c r="AN625" s="146"/>
      <c r="AO625" s="149"/>
      <c r="AP625" s="146"/>
      <c r="AQ625" s="149"/>
      <c r="AR625" s="185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146"/>
      <c r="BC625" s="218"/>
      <c r="BD625" s="218"/>
      <c r="BE625" s="218"/>
      <c r="BF625" s="185"/>
      <c r="BG625" s="185"/>
      <c r="BH625" s="185"/>
      <c r="BI625" s="185"/>
      <c r="BJ625" s="185"/>
      <c r="BK625" s="185"/>
      <c r="BL625" s="185"/>
      <c r="BM625" s="185"/>
      <c r="BN625" s="185"/>
      <c r="BO625" s="185"/>
      <c r="BP625" s="185"/>
      <c r="BQ625" s="185"/>
      <c r="BR625" s="185"/>
      <c r="BS625" s="185"/>
      <c r="BT625" s="185"/>
      <c r="BU625" s="185"/>
      <c r="BV625" s="185"/>
      <c r="BW625" s="185"/>
      <c r="BX625" s="185"/>
      <c r="BY625" s="185"/>
      <c r="BZ625" s="185"/>
      <c r="CA625" s="184"/>
      <c r="CB625" s="184"/>
      <c r="CC625" s="184"/>
      <c r="CD625" s="184"/>
      <c r="CE625" s="184"/>
      <c r="CF625" s="184"/>
      <c r="CG625" s="184"/>
      <c r="CH625" s="184"/>
      <c r="CI625" s="184"/>
      <c r="CJ625" s="184"/>
      <c r="CK625" s="184"/>
      <c r="CL625" s="184"/>
      <c r="CM625" s="146"/>
      <c r="CN625" s="146"/>
      <c r="CO625" s="146"/>
      <c r="CP625" s="146"/>
      <c r="CQ625" s="146"/>
      <c r="CR625" s="146"/>
      <c r="CS625" s="146"/>
      <c r="CT625" s="146"/>
      <c r="CU625" s="146"/>
      <c r="CV625" s="146"/>
      <c r="CW625" s="146"/>
      <c r="CX625" s="146"/>
      <c r="CY625" s="146"/>
      <c r="CZ625" s="146"/>
      <c r="DA625" s="146"/>
      <c r="DB625" s="146"/>
      <c r="DC625" s="146"/>
      <c r="DD625" s="146"/>
      <c r="DE625" s="146"/>
      <c r="DF625" s="146"/>
      <c r="DG625" s="146"/>
      <c r="DH625" s="146"/>
      <c r="DI625" s="146"/>
      <c r="DJ625" s="146"/>
      <c r="DK625" s="219"/>
      <c r="DL625" s="219"/>
      <c r="DM625" s="219"/>
      <c r="DN625" s="219"/>
      <c r="DO625" s="219"/>
      <c r="DP625" s="219"/>
      <c r="DQ625" s="219"/>
      <c r="DR625" s="219"/>
      <c r="DS625" s="219"/>
      <c r="DT625" s="219"/>
      <c r="DU625" s="219"/>
      <c r="DV625" s="157"/>
      <c r="DW625" s="157"/>
      <c r="DX625" s="157"/>
      <c r="DY625" s="157"/>
      <c r="DZ625" s="158"/>
      <c r="EA625" s="158"/>
      <c r="EB625" s="158"/>
      <c r="EC625" s="158"/>
      <c r="ED625" s="158"/>
      <c r="EE625" s="158"/>
      <c r="EF625" s="158"/>
      <c r="EG625" s="158"/>
      <c r="EH625" s="158"/>
      <c r="EI625" s="158"/>
      <c r="EJ625" s="158"/>
      <c r="EK625" s="158"/>
      <c r="EL625" s="158"/>
      <c r="EM625" s="158"/>
      <c r="EN625" s="220"/>
      <c r="EO625" s="220"/>
      <c r="EP625" s="221"/>
      <c r="EQ625" s="220"/>
      <c r="ER625" s="220"/>
      <c r="ES625" s="220"/>
      <c r="ET625" s="220"/>
      <c r="EU625" s="220"/>
      <c r="EV625" s="222"/>
      <c r="EW625" s="222"/>
      <c r="EX625" s="222"/>
      <c r="EY625" s="222"/>
      <c r="EZ625" s="222"/>
      <c r="FA625" s="222"/>
      <c r="FB625" s="222"/>
      <c r="FC625" s="222"/>
      <c r="FD625" s="225"/>
    </row>
    <row r="626" spans="2:160" ht="16.899999999999999" customHeight="1">
      <c r="G626" s="144"/>
      <c r="H626" s="144"/>
      <c r="I626" s="144"/>
      <c r="J626" s="144"/>
      <c r="K626" s="144"/>
      <c r="L626" s="144"/>
      <c r="M626" s="144"/>
      <c r="N626" s="144"/>
      <c r="O626" s="211"/>
      <c r="P626" s="211"/>
      <c r="Q626" s="146"/>
      <c r="R626" s="215"/>
      <c r="S626" s="215"/>
      <c r="T626" s="215"/>
      <c r="U626" s="216"/>
      <c r="V626" s="216"/>
      <c r="W626" s="216"/>
      <c r="X626" s="216"/>
      <c r="Y626" s="216"/>
      <c r="Z626" s="216"/>
      <c r="AA626" s="216"/>
      <c r="AB626" s="216"/>
      <c r="AC626" s="216"/>
      <c r="AD626" s="216"/>
      <c r="AE626" s="216"/>
      <c r="AF626" s="216"/>
      <c r="AG626" s="216"/>
      <c r="AH626" s="216"/>
      <c r="AI626" s="185"/>
      <c r="AJ626" s="146"/>
      <c r="AK626" s="146"/>
      <c r="AL626" s="146"/>
      <c r="AM626" s="217"/>
      <c r="AN626" s="146"/>
      <c r="AO626" s="149"/>
      <c r="AP626" s="146"/>
      <c r="AQ626" s="149"/>
      <c r="AR626" s="185"/>
      <c r="AS626" s="218"/>
      <c r="AT626" s="218"/>
      <c r="AU626" s="218"/>
      <c r="AV626" s="218"/>
      <c r="AW626" s="218"/>
      <c r="AX626" s="218"/>
      <c r="AY626" s="218"/>
      <c r="AZ626" s="218"/>
      <c r="BA626" s="218"/>
      <c r="BB626" s="146"/>
      <c r="BC626" s="218"/>
      <c r="BD626" s="218"/>
      <c r="BE626" s="218"/>
      <c r="BF626" s="185"/>
      <c r="BG626" s="185"/>
      <c r="BH626" s="185"/>
      <c r="BI626" s="185"/>
      <c r="BJ626" s="185"/>
      <c r="BK626" s="185"/>
      <c r="BL626" s="185"/>
      <c r="BM626" s="185"/>
      <c r="BN626" s="185"/>
      <c r="BO626" s="185"/>
      <c r="BP626" s="185"/>
      <c r="BQ626" s="185"/>
      <c r="BR626" s="185"/>
      <c r="BS626" s="185"/>
      <c r="BT626" s="185"/>
      <c r="BU626" s="185"/>
      <c r="BV626" s="185"/>
      <c r="BW626" s="185"/>
      <c r="BX626" s="185"/>
      <c r="BY626" s="185"/>
      <c r="BZ626" s="185"/>
      <c r="CA626" s="184"/>
      <c r="CB626" s="184"/>
      <c r="CC626" s="184"/>
      <c r="CD626" s="184"/>
      <c r="CE626" s="184"/>
      <c r="CF626" s="184"/>
      <c r="CG626" s="184"/>
      <c r="CH626" s="184"/>
      <c r="CI626" s="184"/>
      <c r="CJ626" s="184"/>
      <c r="CK626" s="184"/>
      <c r="CL626" s="184"/>
      <c r="CM626" s="146"/>
      <c r="CN626" s="146"/>
      <c r="CO626" s="146"/>
      <c r="CP626" s="146"/>
      <c r="CQ626" s="146"/>
      <c r="CR626" s="146"/>
      <c r="CS626" s="146"/>
      <c r="CT626" s="146"/>
      <c r="CU626" s="146"/>
      <c r="CV626" s="146"/>
      <c r="CW626" s="146"/>
      <c r="CX626" s="146"/>
      <c r="CY626" s="146"/>
      <c r="CZ626" s="146"/>
      <c r="DA626" s="146"/>
      <c r="DB626" s="146"/>
      <c r="DC626" s="146"/>
      <c r="DD626" s="146"/>
      <c r="DE626" s="146"/>
      <c r="DF626" s="146"/>
      <c r="DG626" s="146"/>
      <c r="DH626" s="146"/>
      <c r="DI626" s="146"/>
      <c r="DJ626" s="146"/>
      <c r="DK626" s="219"/>
      <c r="DL626" s="219"/>
      <c r="DM626" s="219"/>
      <c r="DN626" s="219"/>
      <c r="DO626" s="219"/>
      <c r="DP626" s="219"/>
      <c r="DQ626" s="219"/>
      <c r="DR626" s="219"/>
      <c r="DS626" s="219"/>
      <c r="DT626" s="219"/>
      <c r="DU626" s="219"/>
      <c r="DV626" s="157"/>
      <c r="DW626" s="157"/>
      <c r="DX626" s="157"/>
      <c r="DY626" s="157"/>
      <c r="DZ626" s="158"/>
      <c r="EA626" s="158"/>
      <c r="EB626" s="158"/>
      <c r="EC626" s="158"/>
      <c r="ED626" s="158"/>
      <c r="EE626" s="158"/>
      <c r="EF626" s="158"/>
      <c r="EG626" s="158"/>
      <c r="EH626" s="158"/>
      <c r="EI626" s="158"/>
      <c r="EJ626" s="158"/>
      <c r="EK626" s="158"/>
      <c r="EL626" s="158"/>
      <c r="EM626" s="158"/>
      <c r="EN626" s="220"/>
      <c r="EO626" s="220"/>
      <c r="EP626" s="221"/>
      <c r="EQ626" s="220"/>
      <c r="ER626" s="220"/>
      <c r="ES626" s="220"/>
      <c r="ET626" s="220"/>
      <c r="EU626" s="220"/>
      <c r="EV626" s="222"/>
      <c r="EW626" s="222"/>
      <c r="EX626" s="222"/>
      <c r="EY626" s="222"/>
      <c r="EZ626" s="222"/>
      <c r="FA626" s="222"/>
      <c r="FB626" s="222"/>
      <c r="FC626" s="222"/>
      <c r="FD626" s="225"/>
    </row>
    <row r="627" spans="2:160" ht="16.899999999999999" customHeight="1">
      <c r="G627" s="144"/>
      <c r="H627" s="83"/>
      <c r="I627" s="83"/>
      <c r="J627" s="83"/>
      <c r="K627" s="83"/>
      <c r="L627" s="83"/>
      <c r="M627" s="144"/>
      <c r="N627" s="144"/>
      <c r="O627" s="211"/>
      <c r="P627" s="211"/>
      <c r="Q627" s="146"/>
      <c r="R627" s="215"/>
      <c r="S627" s="215"/>
      <c r="T627" s="215"/>
      <c r="U627" s="216"/>
      <c r="V627" s="216"/>
      <c r="W627" s="216"/>
      <c r="X627" s="216"/>
      <c r="Y627" s="216"/>
      <c r="Z627" s="216"/>
      <c r="AA627" s="216"/>
      <c r="AB627" s="216"/>
      <c r="AC627" s="216"/>
      <c r="AD627" s="216"/>
      <c r="AE627" s="216"/>
      <c r="AF627" s="216"/>
      <c r="AG627" s="216"/>
      <c r="AH627" s="216"/>
      <c r="AI627" s="185"/>
      <c r="AJ627" s="146"/>
      <c r="AK627" s="146"/>
      <c r="AL627" s="146"/>
      <c r="AM627" s="217"/>
      <c r="AN627" s="146"/>
      <c r="AO627" s="149"/>
      <c r="AP627" s="146"/>
      <c r="AQ627" s="149"/>
      <c r="AR627" s="185"/>
      <c r="AS627" s="218"/>
      <c r="AT627" s="218"/>
      <c r="AU627" s="218"/>
      <c r="AV627" s="218"/>
      <c r="AW627" s="218"/>
      <c r="AX627" s="218"/>
      <c r="AY627" s="218"/>
      <c r="AZ627" s="218"/>
      <c r="BA627" s="218"/>
      <c r="BB627" s="146"/>
      <c r="BC627" s="218"/>
      <c r="BD627" s="218"/>
      <c r="BE627" s="218"/>
      <c r="BF627" s="185"/>
      <c r="BG627" s="185"/>
      <c r="BH627" s="185"/>
      <c r="BI627" s="185"/>
      <c r="BJ627" s="185"/>
      <c r="BK627" s="185"/>
      <c r="BL627" s="185"/>
      <c r="BM627" s="185"/>
      <c r="BN627" s="185"/>
      <c r="BO627" s="185"/>
      <c r="BP627" s="185"/>
      <c r="BQ627" s="185"/>
      <c r="BR627" s="185"/>
      <c r="BS627" s="185"/>
      <c r="BT627" s="185"/>
      <c r="BU627" s="185"/>
      <c r="BV627" s="185"/>
      <c r="BW627" s="185"/>
      <c r="BX627" s="185"/>
      <c r="BY627" s="185"/>
      <c r="BZ627" s="185"/>
      <c r="CA627" s="184"/>
      <c r="CB627" s="184"/>
      <c r="CC627" s="184"/>
      <c r="CD627" s="184"/>
      <c r="CE627" s="184"/>
      <c r="CF627" s="184"/>
      <c r="CG627" s="184"/>
      <c r="CH627" s="184"/>
      <c r="CI627" s="184"/>
      <c r="CJ627" s="184"/>
      <c r="CK627" s="184"/>
      <c r="CL627" s="184"/>
      <c r="CM627" s="146"/>
      <c r="CN627" s="146"/>
      <c r="CO627" s="146"/>
      <c r="CP627" s="146"/>
      <c r="CQ627" s="146"/>
      <c r="CR627" s="146"/>
      <c r="CS627" s="146"/>
      <c r="CT627" s="146"/>
      <c r="CU627" s="146"/>
      <c r="CV627" s="146"/>
      <c r="CW627" s="146"/>
      <c r="CX627" s="146"/>
      <c r="CY627" s="146"/>
      <c r="CZ627" s="146"/>
      <c r="DA627" s="146"/>
      <c r="DB627" s="146"/>
      <c r="DC627" s="146"/>
      <c r="DD627" s="146"/>
      <c r="DE627" s="146"/>
      <c r="DF627" s="146"/>
      <c r="DG627" s="146"/>
      <c r="DH627" s="146"/>
      <c r="DI627" s="146"/>
      <c r="DJ627" s="146"/>
      <c r="DK627" s="219"/>
      <c r="DL627" s="219"/>
      <c r="DM627" s="219"/>
      <c r="DN627" s="219"/>
      <c r="DO627" s="219"/>
      <c r="DP627" s="219"/>
      <c r="DQ627" s="219"/>
      <c r="DR627" s="219"/>
      <c r="DS627" s="219"/>
      <c r="DT627" s="219"/>
      <c r="DU627" s="219"/>
      <c r="DV627" s="157"/>
      <c r="DW627" s="157"/>
      <c r="DX627" s="157"/>
      <c r="DY627" s="157"/>
      <c r="DZ627" s="158"/>
      <c r="EA627" s="158"/>
      <c r="EB627" s="158"/>
      <c r="EC627" s="158"/>
      <c r="ED627" s="158"/>
      <c r="EE627" s="158"/>
      <c r="EF627" s="158"/>
      <c r="EG627" s="158"/>
      <c r="EH627" s="158"/>
      <c r="EI627" s="158"/>
      <c r="EJ627" s="158"/>
      <c r="EK627" s="158"/>
      <c r="EL627" s="158"/>
      <c r="EM627" s="158"/>
      <c r="EN627" s="220"/>
      <c r="EO627" s="220"/>
      <c r="EP627" s="221"/>
      <c r="EQ627" s="220"/>
      <c r="ER627" s="220"/>
      <c r="ES627" s="220"/>
      <c r="ET627" s="220"/>
      <c r="EU627" s="220"/>
      <c r="EV627" s="222"/>
      <c r="EW627" s="222"/>
      <c r="EX627" s="222"/>
      <c r="EY627" s="222"/>
      <c r="EZ627" s="222"/>
      <c r="FA627" s="222"/>
      <c r="FB627" s="222"/>
      <c r="FC627" s="222"/>
      <c r="FD627" s="225"/>
    </row>
    <row r="628" spans="2:160" ht="16.899999999999999" customHeight="1">
      <c r="G628" s="144"/>
      <c r="H628" s="83"/>
      <c r="I628" s="83"/>
      <c r="J628" s="83"/>
      <c r="K628" s="83"/>
      <c r="L628" s="83"/>
      <c r="M628" s="144"/>
      <c r="N628" s="83"/>
      <c r="O628" s="211"/>
      <c r="P628" s="211"/>
      <c r="Q628" s="146"/>
      <c r="R628" s="215"/>
      <c r="S628" s="215"/>
      <c r="T628" s="215"/>
      <c r="U628" s="216"/>
      <c r="V628" s="216"/>
      <c r="W628" s="216"/>
      <c r="X628" s="216"/>
      <c r="Y628" s="216"/>
      <c r="Z628" s="216"/>
      <c r="AA628" s="216"/>
      <c r="AB628" s="216"/>
      <c r="AC628" s="216"/>
      <c r="AD628" s="216"/>
      <c r="AE628" s="216"/>
      <c r="AF628" s="216"/>
      <c r="AG628" s="216"/>
      <c r="AH628" s="216"/>
      <c r="AI628" s="185"/>
      <c r="AJ628" s="146"/>
      <c r="AK628" s="146"/>
      <c r="AL628" s="146"/>
      <c r="AM628" s="217"/>
      <c r="AN628" s="146"/>
      <c r="AO628" s="149"/>
      <c r="AP628" s="146"/>
      <c r="AQ628" s="149"/>
      <c r="AR628" s="185"/>
      <c r="AS628" s="218"/>
      <c r="AT628" s="218"/>
      <c r="AU628" s="218"/>
      <c r="AV628" s="218"/>
      <c r="AW628" s="218"/>
      <c r="AX628" s="218"/>
      <c r="AY628" s="218"/>
      <c r="AZ628" s="218"/>
      <c r="BA628" s="218"/>
      <c r="BB628" s="146"/>
      <c r="BC628" s="218"/>
      <c r="BD628" s="218"/>
      <c r="BE628" s="218"/>
      <c r="BF628" s="185"/>
      <c r="BG628" s="185"/>
      <c r="BH628" s="185"/>
      <c r="BI628" s="185"/>
      <c r="BJ628" s="185"/>
      <c r="BK628" s="185"/>
      <c r="BL628" s="185"/>
      <c r="BM628" s="185"/>
      <c r="BN628" s="185"/>
      <c r="BO628" s="185"/>
      <c r="BP628" s="185"/>
      <c r="BQ628" s="185"/>
      <c r="BR628" s="185"/>
      <c r="BS628" s="185"/>
      <c r="BT628" s="185"/>
      <c r="BU628" s="185"/>
      <c r="BV628" s="185"/>
      <c r="BW628" s="185"/>
      <c r="BX628" s="185"/>
      <c r="BY628" s="185"/>
      <c r="BZ628" s="185"/>
      <c r="CA628" s="184"/>
      <c r="CB628" s="184"/>
      <c r="CC628" s="184"/>
      <c r="CD628" s="184"/>
      <c r="CE628" s="184"/>
      <c r="CF628" s="184"/>
      <c r="CG628" s="184"/>
      <c r="CH628" s="184"/>
      <c r="CI628" s="184"/>
      <c r="CJ628" s="184"/>
      <c r="CK628" s="184"/>
      <c r="CL628" s="184"/>
      <c r="CM628" s="146"/>
      <c r="CN628" s="146"/>
      <c r="CO628" s="146"/>
      <c r="CP628" s="146"/>
      <c r="CQ628" s="146"/>
      <c r="CR628" s="146"/>
      <c r="CS628" s="146"/>
      <c r="CT628" s="146"/>
      <c r="CU628" s="146"/>
      <c r="CV628" s="146"/>
      <c r="CW628" s="146"/>
      <c r="CX628" s="146"/>
      <c r="CY628" s="146"/>
      <c r="CZ628" s="146"/>
      <c r="DA628" s="146"/>
      <c r="DB628" s="146"/>
      <c r="DC628" s="146"/>
      <c r="DD628" s="146"/>
      <c r="DE628" s="146"/>
      <c r="DF628" s="146"/>
      <c r="DG628" s="146"/>
      <c r="DH628" s="146"/>
      <c r="DI628" s="146"/>
      <c r="DJ628" s="146"/>
      <c r="DK628" s="219"/>
      <c r="DL628" s="219"/>
      <c r="DM628" s="219"/>
      <c r="DN628" s="219"/>
      <c r="DO628" s="219"/>
      <c r="DP628" s="219"/>
      <c r="DQ628" s="219"/>
      <c r="DR628" s="219"/>
      <c r="DS628" s="219"/>
      <c r="DT628" s="219"/>
      <c r="DU628" s="219"/>
      <c r="DV628" s="157"/>
      <c r="DW628" s="157"/>
      <c r="DX628" s="157"/>
      <c r="DY628" s="157"/>
      <c r="DZ628" s="158"/>
      <c r="EA628" s="158"/>
      <c r="EB628" s="158"/>
      <c r="EC628" s="158"/>
      <c r="ED628" s="158"/>
      <c r="EE628" s="158"/>
      <c r="EF628" s="158"/>
      <c r="EG628" s="158"/>
      <c r="EH628" s="158"/>
      <c r="EI628" s="158"/>
      <c r="EJ628" s="158"/>
      <c r="EK628" s="158"/>
      <c r="EL628" s="158"/>
      <c r="EM628" s="158"/>
      <c r="EN628" s="220"/>
      <c r="EO628" s="220"/>
      <c r="EP628" s="221"/>
      <c r="EQ628" s="220"/>
      <c r="ER628" s="220"/>
      <c r="ES628" s="220"/>
      <c r="ET628" s="220"/>
      <c r="EU628" s="220"/>
      <c r="EV628" s="222"/>
      <c r="EW628" s="222"/>
      <c r="EX628" s="222"/>
      <c r="EY628" s="222"/>
      <c r="EZ628" s="222"/>
      <c r="FA628" s="222"/>
      <c r="FB628" s="222"/>
      <c r="FC628" s="222"/>
      <c r="FD628" s="225"/>
    </row>
    <row r="629" spans="2:160" ht="16.899999999999999" customHeight="1">
      <c r="G629" s="83"/>
      <c r="H629" s="83"/>
      <c r="I629" s="83"/>
      <c r="J629" s="83"/>
      <c r="K629" s="83"/>
      <c r="L629" s="83"/>
      <c r="M629" s="83"/>
      <c r="N629" s="83"/>
      <c r="O629" s="211"/>
      <c r="P629" s="211"/>
      <c r="Q629" s="146"/>
      <c r="R629" s="215"/>
      <c r="S629" s="215"/>
      <c r="T629" s="215"/>
      <c r="U629" s="216"/>
      <c r="V629" s="216"/>
      <c r="W629" s="216"/>
      <c r="X629" s="216"/>
      <c r="Y629" s="216"/>
      <c r="Z629" s="216"/>
      <c r="AA629" s="216"/>
      <c r="AB629" s="216"/>
      <c r="AC629" s="216"/>
      <c r="AD629" s="216"/>
      <c r="AE629" s="216"/>
      <c r="AF629" s="216"/>
      <c r="AG629" s="216"/>
      <c r="AH629" s="216"/>
      <c r="AI629" s="185"/>
      <c r="AJ629" s="146"/>
      <c r="AK629" s="146"/>
      <c r="AL629" s="146"/>
      <c r="AM629" s="217"/>
      <c r="AN629" s="146"/>
      <c r="AO629" s="149"/>
      <c r="AP629" s="146"/>
      <c r="AQ629" s="149"/>
      <c r="AR629" s="185"/>
      <c r="AS629" s="218"/>
      <c r="AT629" s="218"/>
      <c r="AU629" s="218"/>
      <c r="AV629" s="218"/>
      <c r="AW629" s="218"/>
      <c r="AX629" s="218"/>
      <c r="AY629" s="218"/>
      <c r="AZ629" s="218"/>
      <c r="BA629" s="218"/>
      <c r="BB629" s="146"/>
      <c r="BC629" s="218"/>
      <c r="BD629" s="218"/>
      <c r="BE629" s="218"/>
      <c r="BF629" s="185"/>
      <c r="BG629" s="185"/>
      <c r="BH629" s="185"/>
      <c r="BI629" s="185"/>
      <c r="BJ629" s="185"/>
      <c r="BK629" s="185"/>
      <c r="BL629" s="185"/>
      <c r="BM629" s="185"/>
      <c r="BN629" s="185"/>
      <c r="BO629" s="185"/>
      <c r="BP629" s="185"/>
      <c r="BQ629" s="185"/>
      <c r="BR629" s="185"/>
      <c r="BS629" s="185"/>
      <c r="BT629" s="185"/>
      <c r="BU629" s="185"/>
      <c r="BV629" s="185"/>
      <c r="BW629" s="185"/>
      <c r="BX629" s="185"/>
      <c r="BY629" s="185"/>
      <c r="BZ629" s="185"/>
      <c r="CA629" s="184"/>
      <c r="CB629" s="184"/>
      <c r="CC629" s="184"/>
      <c r="CD629" s="184"/>
      <c r="CE629" s="184"/>
      <c r="CF629" s="184"/>
      <c r="CG629" s="184"/>
      <c r="CH629" s="184"/>
      <c r="CI629" s="184"/>
      <c r="CJ629" s="184"/>
      <c r="CK629" s="184"/>
      <c r="CL629" s="184"/>
      <c r="CM629" s="146"/>
      <c r="CN629" s="146"/>
      <c r="CO629" s="146"/>
      <c r="CP629" s="146"/>
      <c r="CQ629" s="146"/>
      <c r="CR629" s="146"/>
      <c r="CS629" s="146"/>
      <c r="CT629" s="146"/>
      <c r="CU629" s="146"/>
      <c r="CV629" s="146"/>
      <c r="CW629" s="146"/>
      <c r="CX629" s="146"/>
      <c r="CY629" s="146"/>
      <c r="CZ629" s="146"/>
      <c r="DA629" s="146"/>
      <c r="DB629" s="146"/>
      <c r="DC629" s="146"/>
      <c r="DD629" s="146"/>
      <c r="DE629" s="146"/>
      <c r="DF629" s="146"/>
      <c r="DG629" s="146"/>
      <c r="DH629" s="146"/>
      <c r="DI629" s="146"/>
      <c r="DJ629" s="146"/>
      <c r="DK629" s="219"/>
      <c r="DL629" s="219"/>
      <c r="DM629" s="219"/>
      <c r="DN629" s="219"/>
      <c r="DO629" s="219"/>
      <c r="DP629" s="219"/>
      <c r="DQ629" s="219"/>
      <c r="DR629" s="219"/>
      <c r="DS629" s="219"/>
      <c r="DT629" s="219"/>
      <c r="DU629" s="219"/>
      <c r="DV629" s="157"/>
      <c r="DW629" s="157"/>
      <c r="DX629" s="157"/>
      <c r="DY629" s="157"/>
      <c r="DZ629" s="158"/>
      <c r="EA629" s="158"/>
      <c r="EB629" s="158"/>
      <c r="EC629" s="158"/>
      <c r="ED629" s="158"/>
      <c r="EE629" s="158"/>
      <c r="EF629" s="158"/>
      <c r="EG629" s="158"/>
      <c r="EH629" s="158"/>
      <c r="EI629" s="158"/>
      <c r="EJ629" s="158"/>
      <c r="EK629" s="158"/>
      <c r="EL629" s="158"/>
      <c r="EM629" s="158"/>
      <c r="EN629" s="220"/>
      <c r="EO629" s="220"/>
      <c r="EP629" s="221"/>
      <c r="EQ629" s="220"/>
      <c r="ER629" s="220"/>
      <c r="ES629" s="220"/>
      <c r="ET629" s="220"/>
      <c r="EU629" s="220"/>
      <c r="EV629" s="222"/>
      <c r="EW629" s="222"/>
      <c r="EX629" s="222"/>
      <c r="EY629" s="222"/>
      <c r="EZ629" s="222"/>
      <c r="FA629" s="222"/>
      <c r="FB629" s="222"/>
      <c r="FC629" s="222"/>
      <c r="FD629" s="225"/>
    </row>
    <row r="630" spans="2:160" ht="16.899999999999999" customHeight="1">
      <c r="G630" s="144"/>
      <c r="H630" s="144"/>
      <c r="I630" s="144"/>
      <c r="J630" s="144"/>
      <c r="K630" s="144"/>
      <c r="L630" s="144"/>
      <c r="M630" s="144"/>
      <c r="N630" s="83"/>
      <c r="O630" s="211"/>
      <c r="P630" s="211"/>
      <c r="Q630" s="146"/>
      <c r="R630" s="215"/>
      <c r="S630" s="215"/>
      <c r="T630" s="215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185"/>
      <c r="AJ630" s="146"/>
      <c r="AK630" s="146"/>
      <c r="AL630" s="146"/>
      <c r="AM630" s="217"/>
      <c r="AN630" s="146"/>
      <c r="AO630" s="149"/>
      <c r="AP630" s="146"/>
      <c r="AQ630" s="149"/>
      <c r="AR630" s="185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146"/>
      <c r="BC630" s="218"/>
      <c r="BD630" s="218"/>
      <c r="BE630" s="218"/>
      <c r="BF630" s="185"/>
      <c r="BG630" s="185"/>
      <c r="BH630" s="185"/>
      <c r="BI630" s="185"/>
      <c r="BJ630" s="185"/>
      <c r="BK630" s="185"/>
      <c r="BL630" s="185"/>
      <c r="BM630" s="185"/>
      <c r="BN630" s="185"/>
      <c r="BO630" s="185"/>
      <c r="BP630" s="185"/>
      <c r="BQ630" s="185"/>
      <c r="BR630" s="185"/>
      <c r="BS630" s="185"/>
      <c r="BT630" s="185"/>
      <c r="BU630" s="185"/>
      <c r="BV630" s="185"/>
      <c r="BW630" s="185"/>
      <c r="BX630" s="185"/>
      <c r="BY630" s="185"/>
      <c r="BZ630" s="185"/>
      <c r="CA630" s="184"/>
      <c r="CB630" s="184"/>
      <c r="CC630" s="184"/>
      <c r="CD630" s="184"/>
      <c r="CE630" s="184"/>
      <c r="CF630" s="184"/>
      <c r="CG630" s="184"/>
      <c r="CH630" s="184"/>
      <c r="CI630" s="184"/>
      <c r="CJ630" s="184"/>
      <c r="CK630" s="184"/>
      <c r="CL630" s="184"/>
      <c r="CM630" s="146"/>
      <c r="CN630" s="146"/>
      <c r="CO630" s="146"/>
      <c r="CP630" s="146"/>
      <c r="CQ630" s="146"/>
      <c r="CR630" s="146"/>
      <c r="CS630" s="146"/>
      <c r="CT630" s="146"/>
      <c r="CU630" s="146"/>
      <c r="CV630" s="146"/>
      <c r="CW630" s="146"/>
      <c r="CX630" s="146"/>
      <c r="CY630" s="146"/>
      <c r="CZ630" s="146"/>
      <c r="DA630" s="146"/>
      <c r="DB630" s="146"/>
      <c r="DC630" s="146"/>
      <c r="DD630" s="146"/>
      <c r="DE630" s="146"/>
      <c r="DF630" s="146"/>
      <c r="DG630" s="146"/>
      <c r="DH630" s="146"/>
      <c r="DI630" s="146"/>
      <c r="DJ630" s="146"/>
      <c r="DK630" s="219"/>
      <c r="DL630" s="219"/>
      <c r="DM630" s="219"/>
      <c r="DN630" s="219"/>
      <c r="DO630" s="219"/>
      <c r="DP630" s="219"/>
      <c r="DQ630" s="219"/>
      <c r="DR630" s="219"/>
      <c r="DS630" s="219"/>
      <c r="DT630" s="219"/>
      <c r="DU630" s="219"/>
      <c r="DV630" s="157"/>
      <c r="DW630" s="157"/>
      <c r="DX630" s="157"/>
      <c r="DY630" s="157"/>
      <c r="DZ630" s="158"/>
      <c r="EA630" s="158"/>
      <c r="EB630" s="158"/>
      <c r="EC630" s="158"/>
      <c r="ED630" s="158"/>
      <c r="EE630" s="158"/>
      <c r="EF630" s="158"/>
      <c r="EG630" s="158"/>
      <c r="EH630" s="158"/>
      <c r="EI630" s="158"/>
      <c r="EJ630" s="158"/>
      <c r="EK630" s="158"/>
      <c r="EL630" s="158"/>
      <c r="EM630" s="158"/>
      <c r="EN630" s="220"/>
      <c r="EO630" s="220"/>
      <c r="EP630" s="221"/>
      <c r="EQ630" s="220"/>
      <c r="ER630" s="220"/>
      <c r="ES630" s="220"/>
      <c r="ET630" s="220"/>
      <c r="EU630" s="220"/>
      <c r="EV630" s="222"/>
      <c r="EW630" s="222"/>
      <c r="EX630" s="222"/>
      <c r="EY630" s="222"/>
      <c r="EZ630" s="222"/>
      <c r="FA630" s="222"/>
      <c r="FB630" s="222"/>
      <c r="FC630" s="222"/>
      <c r="FD630" s="225"/>
    </row>
    <row r="631" spans="2:160" ht="16.899999999999999" customHeight="1">
      <c r="G631" s="83"/>
      <c r="H631" s="83"/>
      <c r="I631" s="83"/>
      <c r="J631" s="83"/>
      <c r="K631" s="83"/>
      <c r="L631" s="144"/>
      <c r="M631" s="144"/>
      <c r="N631" s="83"/>
      <c r="O631" s="211"/>
      <c r="P631" s="211"/>
      <c r="Q631" s="146"/>
      <c r="R631" s="215"/>
      <c r="S631" s="215"/>
      <c r="T631" s="215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185"/>
      <c r="AJ631" s="146"/>
      <c r="AK631" s="146"/>
      <c r="AL631" s="146"/>
      <c r="AM631" s="217"/>
      <c r="AN631" s="146"/>
      <c r="AO631" s="149"/>
      <c r="AP631" s="146"/>
      <c r="AQ631" s="149"/>
      <c r="AR631" s="185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146"/>
      <c r="BC631" s="218"/>
      <c r="BD631" s="218"/>
      <c r="BE631" s="218"/>
      <c r="BF631" s="185"/>
      <c r="BG631" s="185"/>
      <c r="BH631" s="185"/>
      <c r="BI631" s="185"/>
      <c r="BJ631" s="185"/>
      <c r="BK631" s="185"/>
      <c r="BL631" s="185"/>
      <c r="BM631" s="185"/>
      <c r="BN631" s="185"/>
      <c r="BO631" s="185"/>
      <c r="BP631" s="185"/>
      <c r="BQ631" s="185"/>
      <c r="BR631" s="185"/>
      <c r="BS631" s="185"/>
      <c r="BT631" s="185"/>
      <c r="BU631" s="185"/>
      <c r="BV631" s="185"/>
      <c r="BW631" s="185"/>
      <c r="BX631" s="185"/>
      <c r="BY631" s="185"/>
      <c r="BZ631" s="185"/>
      <c r="CA631" s="184"/>
      <c r="CB631" s="184"/>
      <c r="CC631" s="184"/>
      <c r="CD631" s="184"/>
      <c r="CE631" s="184"/>
      <c r="CF631" s="184"/>
      <c r="CG631" s="184"/>
      <c r="CH631" s="184"/>
      <c r="CI631" s="184"/>
      <c r="CJ631" s="184"/>
      <c r="CK631" s="184"/>
      <c r="CL631" s="184"/>
      <c r="CM631" s="146"/>
      <c r="CN631" s="146"/>
      <c r="CO631" s="146"/>
      <c r="CP631" s="146"/>
      <c r="CQ631" s="146"/>
      <c r="CR631" s="146"/>
      <c r="CS631" s="146"/>
      <c r="CT631" s="146"/>
      <c r="CU631" s="146"/>
      <c r="CV631" s="146"/>
      <c r="CW631" s="146"/>
      <c r="CX631" s="146"/>
      <c r="CY631" s="146"/>
      <c r="CZ631" s="146"/>
      <c r="DA631" s="146"/>
      <c r="DB631" s="146"/>
      <c r="DC631" s="146"/>
      <c r="DD631" s="146"/>
      <c r="DE631" s="146"/>
      <c r="DF631" s="146"/>
      <c r="DG631" s="146"/>
      <c r="DH631" s="146"/>
      <c r="DI631" s="146"/>
      <c r="DJ631" s="146"/>
      <c r="DK631" s="219"/>
      <c r="DL631" s="219"/>
      <c r="DM631" s="219"/>
      <c r="DN631" s="219"/>
      <c r="DO631" s="219"/>
      <c r="DP631" s="219"/>
      <c r="DQ631" s="219"/>
      <c r="DR631" s="219"/>
      <c r="DS631" s="219"/>
      <c r="DT631" s="219"/>
      <c r="DU631" s="219"/>
      <c r="DV631" s="157"/>
      <c r="DW631" s="157"/>
      <c r="DX631" s="157"/>
      <c r="DY631" s="157"/>
      <c r="DZ631" s="158"/>
      <c r="EA631" s="158"/>
      <c r="EB631" s="158"/>
      <c r="EC631" s="158"/>
      <c r="ED631" s="158"/>
      <c r="EE631" s="158"/>
      <c r="EF631" s="158"/>
      <c r="EG631" s="158"/>
      <c r="EH631" s="158"/>
      <c r="EI631" s="158"/>
      <c r="EJ631" s="158"/>
      <c r="EK631" s="158"/>
      <c r="EL631" s="158"/>
      <c r="EM631" s="158"/>
      <c r="EN631" s="220"/>
      <c r="EO631" s="220"/>
      <c r="EP631" s="221"/>
      <c r="EQ631" s="220"/>
      <c r="ER631" s="220"/>
      <c r="ES631" s="220"/>
      <c r="ET631" s="220"/>
      <c r="EU631" s="220"/>
      <c r="EV631" s="222"/>
      <c r="EW631" s="222"/>
      <c r="EX631" s="222"/>
      <c r="EY631" s="222"/>
      <c r="EZ631" s="222"/>
      <c r="FA631" s="222"/>
      <c r="FB631" s="222"/>
      <c r="FC631" s="222"/>
      <c r="FD631" s="225"/>
    </row>
    <row r="632" spans="2:160" ht="16.899999999999999" customHeight="1">
      <c r="G632" s="83"/>
      <c r="H632" s="83"/>
      <c r="I632" s="83"/>
      <c r="J632" s="83"/>
      <c r="K632" s="83"/>
      <c r="L632" s="144"/>
      <c r="M632" s="144"/>
      <c r="N632" s="83"/>
      <c r="O632" s="211"/>
      <c r="P632" s="211"/>
      <c r="Q632" s="146"/>
      <c r="R632" s="215"/>
      <c r="S632" s="215"/>
      <c r="T632" s="215"/>
      <c r="U632" s="216"/>
      <c r="V632" s="216"/>
      <c r="W632" s="216"/>
      <c r="X632" s="216"/>
      <c r="Y632" s="216"/>
      <c r="Z632" s="216"/>
      <c r="AA632" s="216"/>
      <c r="AB632" s="216"/>
      <c r="AC632" s="216"/>
      <c r="AD632" s="216"/>
      <c r="AE632" s="216"/>
      <c r="AF632" s="216"/>
      <c r="AG632" s="216"/>
      <c r="AH632" s="216"/>
      <c r="AI632" s="185"/>
      <c r="AJ632" s="146"/>
      <c r="AK632" s="146"/>
      <c r="AL632" s="146"/>
      <c r="AM632" s="217"/>
      <c r="AN632" s="146"/>
      <c r="AO632" s="149"/>
      <c r="AP632" s="146"/>
      <c r="AQ632" s="149"/>
      <c r="AR632" s="185"/>
      <c r="AS632" s="218"/>
      <c r="AT632" s="218"/>
      <c r="AU632" s="218"/>
      <c r="AV632" s="218"/>
      <c r="AW632" s="218"/>
      <c r="AX632" s="218"/>
      <c r="AY632" s="218"/>
      <c r="AZ632" s="218"/>
      <c r="BA632" s="218"/>
      <c r="BB632" s="146"/>
      <c r="BC632" s="218"/>
      <c r="BD632" s="218"/>
      <c r="BE632" s="218"/>
      <c r="BF632" s="185"/>
      <c r="BG632" s="185"/>
      <c r="BH632" s="185"/>
      <c r="BI632" s="185"/>
      <c r="BJ632" s="185"/>
      <c r="BK632" s="185"/>
      <c r="BL632" s="146"/>
      <c r="BM632" s="146"/>
      <c r="BN632" s="184"/>
      <c r="BO632" s="184"/>
      <c r="BP632" s="184"/>
      <c r="BQ632" s="184"/>
      <c r="BR632" s="184"/>
      <c r="BS632" s="184"/>
      <c r="BT632" s="184"/>
      <c r="BU632" s="184"/>
      <c r="BV632" s="184"/>
      <c r="BW632" s="184"/>
      <c r="BX632" s="184"/>
      <c r="BY632" s="184"/>
      <c r="BZ632" s="184"/>
      <c r="CA632" s="184"/>
      <c r="CB632" s="184"/>
      <c r="CC632" s="184"/>
      <c r="CD632" s="184"/>
      <c r="CE632" s="184"/>
      <c r="CF632" s="184"/>
      <c r="CG632" s="184"/>
      <c r="CH632" s="184"/>
      <c r="CI632" s="184"/>
      <c r="CJ632" s="184"/>
      <c r="CK632" s="184"/>
      <c r="CL632" s="184"/>
      <c r="CM632" s="146"/>
      <c r="CN632" s="146"/>
      <c r="CO632" s="146"/>
      <c r="CP632" s="146"/>
      <c r="CQ632" s="146"/>
      <c r="CR632" s="146"/>
      <c r="CS632" s="146"/>
      <c r="CT632" s="146"/>
      <c r="CU632" s="146"/>
      <c r="CV632" s="146"/>
      <c r="CW632" s="146"/>
      <c r="CX632" s="146"/>
      <c r="CY632" s="146"/>
      <c r="CZ632" s="146"/>
      <c r="DA632" s="146"/>
      <c r="DB632" s="146"/>
      <c r="DC632" s="146"/>
      <c r="DD632" s="146"/>
      <c r="DE632" s="146"/>
      <c r="DF632" s="146"/>
      <c r="DG632" s="146"/>
      <c r="DH632" s="146"/>
      <c r="DI632" s="146"/>
      <c r="DJ632" s="146"/>
      <c r="DK632" s="219"/>
      <c r="DL632" s="219"/>
      <c r="DM632" s="219"/>
      <c r="DN632" s="219"/>
      <c r="DO632" s="219"/>
      <c r="DP632" s="219"/>
      <c r="DQ632" s="219"/>
      <c r="DR632" s="219"/>
      <c r="DS632" s="219"/>
      <c r="DT632" s="219"/>
      <c r="DU632" s="219"/>
      <c r="DV632" s="157"/>
      <c r="DW632" s="157"/>
      <c r="DX632" s="157"/>
      <c r="DY632" s="157"/>
      <c r="DZ632" s="158"/>
      <c r="EA632" s="158"/>
      <c r="EB632" s="158"/>
      <c r="EC632" s="158"/>
      <c r="ED632" s="158"/>
      <c r="EE632" s="158"/>
      <c r="EF632" s="158"/>
      <c r="EG632" s="158"/>
      <c r="EH632" s="158"/>
      <c r="EI632" s="158"/>
      <c r="EJ632" s="158"/>
      <c r="EK632" s="158"/>
      <c r="EL632" s="158"/>
      <c r="EM632" s="158"/>
      <c r="EN632" s="220"/>
      <c r="EO632" s="220"/>
      <c r="EP632" s="221"/>
      <c r="EQ632" s="220"/>
      <c r="ER632" s="220"/>
      <c r="ES632" s="220"/>
      <c r="ET632" s="220"/>
      <c r="EU632" s="220"/>
      <c r="EV632" s="222"/>
      <c r="EW632" s="222"/>
      <c r="EX632" s="222"/>
      <c r="EY632" s="222"/>
      <c r="EZ632" s="222"/>
      <c r="FA632" s="222"/>
      <c r="FB632" s="222"/>
      <c r="FC632" s="222"/>
      <c r="FD632" s="225"/>
    </row>
    <row r="633" spans="2:160" ht="16.899999999999999" customHeight="1">
      <c r="G633" s="83"/>
      <c r="H633" s="83"/>
      <c r="I633" s="83"/>
      <c r="J633" s="83"/>
      <c r="K633" s="83"/>
      <c r="L633" s="83"/>
      <c r="M633" s="83"/>
      <c r="N633" s="144"/>
      <c r="O633" s="211"/>
      <c r="P633" s="211"/>
      <c r="Q633" s="146"/>
      <c r="R633" s="215"/>
      <c r="S633" s="215"/>
      <c r="T633" s="215"/>
      <c r="U633" s="216"/>
      <c r="V633" s="216"/>
      <c r="W633" s="216"/>
      <c r="X633" s="216"/>
      <c r="Y633" s="216"/>
      <c r="Z633" s="216"/>
      <c r="AA633" s="216"/>
      <c r="AB633" s="216"/>
      <c r="AC633" s="216"/>
      <c r="AD633" s="216"/>
      <c r="AE633" s="216"/>
      <c r="AF633" s="216"/>
      <c r="AG633" s="216"/>
      <c r="AH633" s="216"/>
      <c r="AI633" s="185"/>
      <c r="AJ633" s="146"/>
      <c r="AK633" s="146"/>
      <c r="AL633" s="146"/>
      <c r="AM633" s="217"/>
      <c r="AN633" s="146"/>
      <c r="AO633" s="149"/>
      <c r="AP633" s="146"/>
      <c r="AQ633" s="149"/>
      <c r="AR633" s="185"/>
      <c r="AS633" s="218"/>
      <c r="AT633" s="218"/>
      <c r="AU633" s="218"/>
      <c r="AV633" s="218"/>
      <c r="AW633" s="218"/>
      <c r="AX633" s="218"/>
      <c r="AY633" s="218"/>
      <c r="AZ633" s="218"/>
      <c r="BA633" s="218"/>
      <c r="BB633" s="146"/>
      <c r="BC633" s="218"/>
      <c r="BD633" s="218"/>
      <c r="BE633" s="218"/>
      <c r="BF633" s="185"/>
      <c r="BG633" s="185"/>
      <c r="BH633" s="185"/>
      <c r="BI633" s="185"/>
      <c r="BJ633" s="185"/>
      <c r="BK633" s="185"/>
      <c r="BL633" s="146"/>
      <c r="BM633" s="146"/>
      <c r="BN633" s="184"/>
      <c r="BO633" s="184"/>
      <c r="BP633" s="184"/>
      <c r="BQ633" s="184"/>
      <c r="BR633" s="184"/>
      <c r="BS633" s="184"/>
      <c r="BT633" s="184"/>
      <c r="BU633" s="184"/>
      <c r="BV633" s="184"/>
      <c r="BW633" s="184"/>
      <c r="BX633" s="184"/>
      <c r="BY633" s="184"/>
      <c r="BZ633" s="184"/>
      <c r="CA633" s="184"/>
      <c r="CB633" s="184"/>
      <c r="CC633" s="184"/>
      <c r="CD633" s="184"/>
      <c r="CE633" s="184"/>
      <c r="CF633" s="184"/>
      <c r="CG633" s="184"/>
      <c r="CH633" s="184"/>
      <c r="CI633" s="184"/>
      <c r="CJ633" s="184"/>
      <c r="CK633" s="184"/>
      <c r="CL633" s="184"/>
      <c r="CM633" s="146"/>
      <c r="CN633" s="146"/>
      <c r="CO633" s="146"/>
      <c r="CP633" s="146"/>
      <c r="CQ633" s="146"/>
      <c r="CR633" s="146"/>
      <c r="CS633" s="146"/>
      <c r="CT633" s="146"/>
      <c r="CU633" s="146"/>
      <c r="CV633" s="146"/>
      <c r="CW633" s="146"/>
      <c r="CX633" s="146"/>
      <c r="CY633" s="146"/>
      <c r="CZ633" s="146"/>
      <c r="DA633" s="146"/>
      <c r="DB633" s="146"/>
      <c r="DC633" s="146"/>
      <c r="DD633" s="146"/>
      <c r="DE633" s="146"/>
      <c r="DF633" s="146"/>
      <c r="DG633" s="146"/>
      <c r="DH633" s="146"/>
      <c r="DI633" s="146"/>
      <c r="DJ633" s="146"/>
      <c r="DK633" s="219"/>
      <c r="DL633" s="219"/>
      <c r="DM633" s="219"/>
      <c r="DN633" s="219"/>
      <c r="DO633" s="219"/>
      <c r="DP633" s="219"/>
      <c r="DQ633" s="219"/>
      <c r="DR633" s="219"/>
      <c r="DS633" s="219"/>
      <c r="DT633" s="219"/>
      <c r="DU633" s="219"/>
      <c r="DV633" s="157"/>
      <c r="DW633" s="157"/>
      <c r="DX633" s="157"/>
      <c r="DY633" s="157"/>
      <c r="DZ633" s="158"/>
      <c r="EA633" s="158"/>
      <c r="EB633" s="158"/>
      <c r="EC633" s="158"/>
      <c r="ED633" s="158"/>
      <c r="EE633" s="158"/>
      <c r="EF633" s="158"/>
      <c r="EG633" s="158"/>
      <c r="EH633" s="158"/>
      <c r="EI633" s="158"/>
      <c r="EJ633" s="158"/>
      <c r="EK633" s="158"/>
      <c r="EL633" s="158"/>
      <c r="EM633" s="158"/>
      <c r="EN633" s="220"/>
      <c r="EO633" s="220"/>
      <c r="EP633" s="221"/>
      <c r="EQ633" s="220"/>
      <c r="ER633" s="220"/>
      <c r="ES633" s="220"/>
      <c r="ET633" s="220"/>
      <c r="EU633" s="220"/>
      <c r="EV633" s="222"/>
      <c r="EW633" s="222"/>
      <c r="EX633" s="222"/>
      <c r="EY633" s="222"/>
      <c r="EZ633" s="222"/>
      <c r="FA633" s="222"/>
      <c r="FB633" s="222"/>
      <c r="FC633" s="222"/>
      <c r="FD633" s="225"/>
    </row>
    <row r="634" spans="2:160" ht="16.899999999999999" customHeight="1">
      <c r="G634" s="144"/>
      <c r="H634" s="144"/>
      <c r="I634" s="144"/>
      <c r="J634" s="144"/>
      <c r="K634" s="144"/>
      <c r="L634" s="144"/>
      <c r="M634" s="144"/>
      <c r="N634" s="144"/>
      <c r="O634" s="211"/>
      <c r="P634" s="211"/>
      <c r="Q634" s="146"/>
      <c r="R634" s="215"/>
      <c r="S634" s="215"/>
      <c r="T634" s="215"/>
      <c r="U634" s="216"/>
      <c r="V634" s="216"/>
      <c r="W634" s="216"/>
      <c r="X634" s="216"/>
      <c r="Y634" s="216"/>
      <c r="Z634" s="216"/>
      <c r="AA634" s="216"/>
      <c r="AB634" s="216"/>
      <c r="AC634" s="216"/>
      <c r="AD634" s="216"/>
      <c r="AE634" s="216"/>
      <c r="AF634" s="216"/>
      <c r="AG634" s="216"/>
      <c r="AH634" s="216"/>
      <c r="AI634" s="185"/>
      <c r="AJ634" s="146"/>
      <c r="AK634" s="146"/>
      <c r="AL634" s="146"/>
      <c r="AM634" s="217"/>
      <c r="AN634" s="146"/>
      <c r="AO634" s="149"/>
      <c r="AP634" s="146"/>
      <c r="AQ634" s="149"/>
      <c r="AR634" s="185"/>
      <c r="AS634" s="218"/>
      <c r="AT634" s="218"/>
      <c r="AU634" s="218"/>
      <c r="AV634" s="218"/>
      <c r="AW634" s="218"/>
      <c r="AX634" s="218"/>
      <c r="AY634" s="218"/>
      <c r="AZ634" s="218"/>
      <c r="BA634" s="218"/>
      <c r="BB634" s="146"/>
      <c r="BC634" s="218"/>
      <c r="BD634" s="218"/>
      <c r="BE634" s="218"/>
      <c r="BF634" s="185"/>
      <c r="BG634" s="185"/>
      <c r="BH634" s="185"/>
      <c r="BI634" s="185"/>
      <c r="BJ634" s="185"/>
      <c r="BK634" s="185"/>
      <c r="BL634" s="146"/>
      <c r="BM634" s="146"/>
      <c r="BN634" s="184"/>
      <c r="BO634" s="184"/>
      <c r="BP634" s="184"/>
      <c r="BQ634" s="184"/>
      <c r="BR634" s="184"/>
      <c r="BS634" s="184"/>
      <c r="BT634" s="184"/>
      <c r="BU634" s="184"/>
      <c r="BV634" s="184"/>
      <c r="BW634" s="184"/>
      <c r="BX634" s="184"/>
      <c r="BY634" s="184"/>
      <c r="BZ634" s="184"/>
      <c r="CA634" s="184"/>
      <c r="CB634" s="184"/>
      <c r="CC634" s="184"/>
      <c r="CD634" s="184"/>
      <c r="CE634" s="184"/>
      <c r="CF634" s="184"/>
      <c r="CG634" s="184"/>
      <c r="CH634" s="184"/>
      <c r="CI634" s="184"/>
      <c r="CJ634" s="184"/>
      <c r="CK634" s="184"/>
      <c r="CL634" s="184"/>
      <c r="CM634" s="146"/>
      <c r="CN634" s="146"/>
      <c r="CO634" s="146"/>
      <c r="CP634" s="146"/>
      <c r="CQ634" s="146"/>
      <c r="CR634" s="146"/>
      <c r="CS634" s="146"/>
      <c r="CT634" s="146"/>
      <c r="CU634" s="146"/>
      <c r="CV634" s="146"/>
      <c r="CW634" s="146"/>
      <c r="CX634" s="146"/>
      <c r="CY634" s="146"/>
      <c r="CZ634" s="146"/>
      <c r="DA634" s="146"/>
      <c r="DB634" s="146"/>
      <c r="DC634" s="146"/>
      <c r="DD634" s="146"/>
      <c r="DE634" s="146"/>
      <c r="DF634" s="146"/>
      <c r="DG634" s="146"/>
      <c r="DH634" s="146"/>
      <c r="DI634" s="146"/>
      <c r="DJ634" s="146"/>
      <c r="DK634" s="219"/>
      <c r="DL634" s="219"/>
      <c r="DM634" s="219"/>
      <c r="DN634" s="219"/>
      <c r="DO634" s="219"/>
      <c r="DP634" s="219"/>
      <c r="DQ634" s="219"/>
      <c r="DR634" s="219"/>
      <c r="DS634" s="219"/>
      <c r="DT634" s="219"/>
      <c r="DU634" s="219"/>
      <c r="DV634" s="157"/>
      <c r="DW634" s="157"/>
      <c r="DX634" s="157"/>
      <c r="DY634" s="157"/>
      <c r="DZ634" s="158"/>
      <c r="EA634" s="158"/>
      <c r="EB634" s="158"/>
      <c r="EC634" s="158"/>
      <c r="ED634" s="158"/>
      <c r="EE634" s="158"/>
      <c r="EF634" s="158"/>
      <c r="EG634" s="158"/>
      <c r="EH634" s="158"/>
      <c r="EI634" s="158"/>
      <c r="EJ634" s="158"/>
      <c r="EK634" s="158"/>
      <c r="EL634" s="158"/>
      <c r="EM634" s="158"/>
      <c r="EN634" s="220"/>
      <c r="EO634" s="220"/>
      <c r="EP634" s="221"/>
      <c r="EQ634" s="220"/>
      <c r="ER634" s="220"/>
      <c r="ES634" s="220"/>
      <c r="ET634" s="220"/>
      <c r="EU634" s="220"/>
      <c r="EV634" s="222"/>
      <c r="EW634" s="222"/>
      <c r="EX634" s="222"/>
      <c r="EY634" s="222"/>
      <c r="EZ634" s="222"/>
      <c r="FA634" s="222"/>
      <c r="FB634" s="222"/>
      <c r="FC634" s="222"/>
      <c r="FD634" s="225"/>
    </row>
    <row r="635" spans="2:160" ht="16.899999999999999" customHeight="1">
      <c r="G635" s="83"/>
      <c r="H635" s="83"/>
      <c r="I635" s="83"/>
      <c r="J635" s="83"/>
      <c r="K635" s="83"/>
      <c r="L635" s="83"/>
      <c r="M635" s="144"/>
      <c r="N635" s="144"/>
      <c r="O635" s="211"/>
      <c r="P635" s="211"/>
      <c r="Q635" s="146"/>
      <c r="R635" s="215"/>
      <c r="S635" s="215"/>
      <c r="T635" s="215"/>
      <c r="U635" s="216"/>
      <c r="V635" s="216"/>
      <c r="W635" s="216"/>
      <c r="X635" s="216"/>
      <c r="Y635" s="216"/>
      <c r="Z635" s="216"/>
      <c r="AA635" s="216"/>
      <c r="AB635" s="216"/>
      <c r="AC635" s="216"/>
      <c r="AD635" s="216"/>
      <c r="AE635" s="216"/>
      <c r="AF635" s="216"/>
      <c r="AG635" s="216"/>
      <c r="AH635" s="216"/>
      <c r="AI635" s="185"/>
      <c r="AJ635" s="146"/>
      <c r="AK635" s="146"/>
      <c r="AL635" s="146"/>
      <c r="AM635" s="217"/>
      <c r="AN635" s="146"/>
      <c r="AO635" s="149"/>
      <c r="AP635" s="146"/>
      <c r="AQ635" s="149"/>
      <c r="AR635" s="185"/>
      <c r="AS635" s="218"/>
      <c r="AT635" s="218"/>
      <c r="AU635" s="218"/>
      <c r="AV635" s="218"/>
      <c r="AW635" s="218"/>
      <c r="AX635" s="218"/>
      <c r="AY635" s="218"/>
      <c r="AZ635" s="218"/>
      <c r="BA635" s="218"/>
      <c r="BB635" s="146"/>
      <c r="BC635" s="218"/>
      <c r="BD635" s="218"/>
      <c r="BE635" s="218"/>
      <c r="BF635" s="185"/>
      <c r="BG635" s="185"/>
      <c r="BH635" s="185"/>
      <c r="BI635" s="185"/>
      <c r="BJ635" s="185"/>
      <c r="BK635" s="185"/>
      <c r="BL635" s="146"/>
      <c r="BM635" s="146"/>
      <c r="BN635" s="184"/>
      <c r="BO635" s="184"/>
      <c r="BP635" s="184"/>
      <c r="BQ635" s="184"/>
      <c r="BR635" s="184"/>
      <c r="BS635" s="184"/>
      <c r="BT635" s="184"/>
      <c r="BU635" s="184"/>
      <c r="BV635" s="184"/>
      <c r="BW635" s="184"/>
      <c r="BX635" s="184"/>
      <c r="BY635" s="184"/>
      <c r="BZ635" s="184"/>
      <c r="CA635" s="184"/>
      <c r="CB635" s="184"/>
      <c r="CC635" s="184"/>
      <c r="CD635" s="184"/>
      <c r="CE635" s="184"/>
      <c r="CF635" s="184"/>
      <c r="CG635" s="184"/>
      <c r="CH635" s="184"/>
      <c r="CI635" s="184"/>
      <c r="CJ635" s="184"/>
      <c r="CK635" s="184"/>
      <c r="CL635" s="184"/>
      <c r="CM635" s="146"/>
      <c r="CN635" s="146"/>
      <c r="CO635" s="146"/>
      <c r="CP635" s="146"/>
      <c r="CQ635" s="146"/>
      <c r="CR635" s="146"/>
      <c r="CS635" s="146"/>
      <c r="CT635" s="146"/>
      <c r="CU635" s="146"/>
      <c r="CV635" s="146"/>
      <c r="CW635" s="146"/>
      <c r="CX635" s="146"/>
      <c r="CY635" s="146"/>
      <c r="CZ635" s="146"/>
      <c r="DA635" s="146"/>
      <c r="DB635" s="146"/>
      <c r="DC635" s="146"/>
      <c r="DD635" s="146"/>
      <c r="DE635" s="146"/>
      <c r="DF635" s="146"/>
      <c r="DG635" s="146"/>
      <c r="DH635" s="146"/>
      <c r="DI635" s="146"/>
      <c r="DJ635" s="146"/>
      <c r="DK635" s="219"/>
      <c r="DL635" s="219"/>
      <c r="DM635" s="219"/>
      <c r="DN635" s="219"/>
      <c r="DO635" s="219"/>
      <c r="DP635" s="219"/>
      <c r="DQ635" s="219"/>
      <c r="DR635" s="219"/>
      <c r="DS635" s="219"/>
      <c r="DT635" s="219"/>
      <c r="DU635" s="219"/>
      <c r="DV635" s="157"/>
      <c r="DW635" s="157"/>
      <c r="DX635" s="157"/>
      <c r="DY635" s="157"/>
      <c r="DZ635" s="158"/>
      <c r="EA635" s="158"/>
      <c r="EB635" s="158"/>
      <c r="EC635" s="158"/>
      <c r="ED635" s="158"/>
      <c r="EE635" s="158"/>
      <c r="EF635" s="158"/>
      <c r="EG635" s="158"/>
      <c r="EH635" s="158"/>
      <c r="EI635" s="158"/>
      <c r="EJ635" s="158"/>
      <c r="EK635" s="158"/>
      <c r="EL635" s="158"/>
      <c r="EM635" s="158"/>
      <c r="EN635" s="220"/>
      <c r="EO635" s="220"/>
      <c r="EP635" s="221"/>
      <c r="EQ635" s="220"/>
      <c r="ER635" s="220"/>
      <c r="ES635" s="220"/>
      <c r="ET635" s="220"/>
      <c r="EU635" s="220"/>
      <c r="EV635" s="222"/>
      <c r="EW635" s="222"/>
      <c r="EX635" s="222"/>
      <c r="EY635" s="222"/>
      <c r="EZ635" s="222"/>
      <c r="FA635" s="222"/>
      <c r="FB635" s="222"/>
      <c r="FC635" s="222"/>
      <c r="FD635" s="225"/>
    </row>
    <row r="636" spans="2:160" ht="16.899999999999999" customHeight="1">
      <c r="D636" s="45"/>
      <c r="G636" s="83"/>
      <c r="H636" s="83"/>
      <c r="I636" s="83"/>
      <c r="J636" s="83"/>
      <c r="K636" s="83"/>
      <c r="L636" s="83"/>
      <c r="M636" s="144"/>
      <c r="N636" s="83"/>
      <c r="O636" s="211"/>
      <c r="P636" s="211"/>
      <c r="Q636" s="146"/>
      <c r="R636" s="215"/>
      <c r="S636" s="215"/>
      <c r="T636" s="215"/>
      <c r="U636" s="216"/>
      <c r="V636" s="216"/>
      <c r="W636" s="216"/>
      <c r="X636" s="216"/>
      <c r="Y636" s="216"/>
      <c r="Z636" s="216"/>
      <c r="AA636" s="216"/>
      <c r="AB636" s="216"/>
      <c r="AC636" s="216"/>
      <c r="AD636" s="216"/>
      <c r="AE636" s="216"/>
      <c r="AF636" s="216"/>
      <c r="AG636" s="216"/>
      <c r="AH636" s="216"/>
      <c r="AI636" s="185"/>
      <c r="AJ636" s="146"/>
      <c r="AK636" s="146"/>
      <c r="AL636" s="146"/>
      <c r="AM636" s="217"/>
      <c r="AN636" s="146"/>
      <c r="AO636" s="149"/>
      <c r="AP636" s="146"/>
      <c r="AQ636" s="149"/>
      <c r="AR636" s="185"/>
      <c r="AS636" s="218"/>
      <c r="AT636" s="218"/>
      <c r="AU636" s="218"/>
      <c r="AV636" s="218"/>
      <c r="AW636" s="218"/>
      <c r="AX636" s="218"/>
      <c r="AY636" s="218"/>
      <c r="AZ636" s="218"/>
      <c r="BA636" s="218"/>
      <c r="BB636" s="146"/>
      <c r="BC636" s="218"/>
      <c r="BD636" s="218"/>
      <c r="BE636" s="218"/>
      <c r="BF636" s="185"/>
      <c r="BG636" s="185"/>
      <c r="BH636" s="185"/>
      <c r="BI636" s="185"/>
      <c r="BJ636" s="185"/>
      <c r="BK636" s="185"/>
      <c r="BL636" s="146"/>
      <c r="BM636" s="146"/>
      <c r="BN636" s="184"/>
      <c r="BO636" s="184"/>
      <c r="BP636" s="184"/>
      <c r="BQ636" s="184"/>
      <c r="BR636" s="184"/>
      <c r="BS636" s="184"/>
      <c r="BT636" s="184"/>
      <c r="BU636" s="184"/>
      <c r="BV636" s="184"/>
      <c r="BW636" s="184"/>
      <c r="BX636" s="184"/>
      <c r="BY636" s="184"/>
      <c r="BZ636" s="184"/>
      <c r="CA636" s="184"/>
      <c r="CB636" s="184"/>
      <c r="CC636" s="184"/>
      <c r="CD636" s="184"/>
      <c r="CE636" s="184"/>
      <c r="CF636" s="184"/>
      <c r="CG636" s="184"/>
      <c r="CH636" s="184"/>
      <c r="CI636" s="184"/>
      <c r="CJ636" s="184"/>
      <c r="CK636" s="184"/>
      <c r="CL636" s="184"/>
      <c r="CM636" s="146"/>
      <c r="CN636" s="146"/>
      <c r="CO636" s="146"/>
      <c r="CP636" s="146"/>
      <c r="CQ636" s="146"/>
      <c r="CR636" s="146"/>
      <c r="CS636" s="146"/>
      <c r="CT636" s="146"/>
      <c r="CU636" s="146"/>
      <c r="CV636" s="146"/>
      <c r="CW636" s="146"/>
      <c r="CX636" s="146"/>
      <c r="CY636" s="146"/>
      <c r="CZ636" s="146"/>
      <c r="DA636" s="146"/>
      <c r="DB636" s="146"/>
      <c r="DC636" s="146"/>
      <c r="DD636" s="146"/>
      <c r="DE636" s="146"/>
      <c r="DF636" s="146"/>
      <c r="DG636" s="146"/>
      <c r="DH636" s="146"/>
      <c r="DI636" s="146"/>
      <c r="DJ636" s="146"/>
      <c r="DK636" s="219"/>
      <c r="DL636" s="219"/>
      <c r="DM636" s="219"/>
      <c r="DN636" s="219"/>
      <c r="DO636" s="219"/>
      <c r="DP636" s="219"/>
      <c r="DQ636" s="219"/>
      <c r="DR636" s="219"/>
      <c r="DS636" s="219"/>
      <c r="DT636" s="219"/>
      <c r="DU636" s="219"/>
      <c r="DV636" s="157"/>
      <c r="DW636" s="157"/>
      <c r="DX636" s="157"/>
      <c r="DY636" s="157"/>
      <c r="DZ636" s="158"/>
      <c r="EA636" s="158"/>
      <c r="EB636" s="158"/>
      <c r="EC636" s="158"/>
      <c r="ED636" s="158"/>
      <c r="EE636" s="158"/>
      <c r="EF636" s="158"/>
      <c r="EG636" s="158"/>
      <c r="EH636" s="158"/>
      <c r="EI636" s="158"/>
      <c r="EJ636" s="158"/>
      <c r="EK636" s="158"/>
      <c r="EL636" s="158"/>
      <c r="EM636" s="158"/>
      <c r="EN636" s="220"/>
      <c r="EO636" s="220"/>
      <c r="EP636" s="221"/>
      <c r="EQ636" s="220"/>
      <c r="ER636" s="220"/>
      <c r="ES636" s="220"/>
      <c r="ET636" s="220"/>
      <c r="EU636" s="220"/>
      <c r="EV636" s="222"/>
      <c r="EW636" s="222"/>
      <c r="EX636" s="222"/>
      <c r="EY636" s="222"/>
      <c r="EZ636" s="222"/>
      <c r="FA636" s="222"/>
      <c r="FB636" s="222"/>
      <c r="FC636" s="222"/>
      <c r="FD636" s="225"/>
    </row>
    <row r="637" spans="2:160" ht="16.899999999999999" customHeight="1">
      <c r="D637" s="45"/>
      <c r="G637" s="83"/>
      <c r="H637" s="83"/>
      <c r="I637" s="83"/>
      <c r="J637" s="83"/>
      <c r="K637" s="83"/>
      <c r="L637" s="83"/>
      <c r="M637" s="83"/>
      <c r="N637" s="144"/>
      <c r="O637" s="211"/>
      <c r="P637" s="211"/>
      <c r="Q637" s="146"/>
      <c r="R637" s="215"/>
      <c r="S637" s="215"/>
      <c r="T637" s="215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216"/>
      <c r="AF637" s="216"/>
      <c r="AG637" s="216"/>
      <c r="AH637" s="216"/>
      <c r="AI637" s="185"/>
      <c r="AJ637" s="146"/>
      <c r="AK637" s="146"/>
      <c r="AL637" s="146"/>
      <c r="AM637" s="217"/>
      <c r="AN637" s="146"/>
      <c r="AO637" s="149"/>
      <c r="AP637" s="146"/>
      <c r="AQ637" s="149"/>
      <c r="AR637" s="185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146"/>
      <c r="BC637" s="218"/>
      <c r="BD637" s="218"/>
      <c r="BE637" s="218"/>
      <c r="BF637" s="185"/>
      <c r="BG637" s="185"/>
      <c r="BH637" s="185"/>
      <c r="BI637" s="185"/>
      <c r="BJ637" s="185"/>
      <c r="BK637" s="185"/>
      <c r="BL637" s="146"/>
      <c r="BM637" s="146"/>
      <c r="BN637" s="184"/>
      <c r="BO637" s="184"/>
      <c r="BP637" s="184"/>
      <c r="BQ637" s="184"/>
      <c r="BR637" s="184"/>
      <c r="BS637" s="184"/>
      <c r="BT637" s="184"/>
      <c r="BU637" s="184"/>
      <c r="BV637" s="184"/>
      <c r="BW637" s="184"/>
      <c r="BX637" s="184"/>
      <c r="BY637" s="184"/>
      <c r="BZ637" s="184"/>
      <c r="CA637" s="184"/>
      <c r="CB637" s="184"/>
      <c r="CC637" s="184"/>
      <c r="CD637" s="184"/>
      <c r="CE637" s="184"/>
      <c r="CF637" s="184"/>
      <c r="CG637" s="184"/>
      <c r="CH637" s="184"/>
      <c r="CI637" s="184"/>
      <c r="CJ637" s="184"/>
      <c r="CK637" s="184"/>
      <c r="CL637" s="184"/>
      <c r="CM637" s="146"/>
      <c r="CN637" s="146"/>
      <c r="CO637" s="146"/>
      <c r="CP637" s="146"/>
      <c r="CQ637" s="146"/>
      <c r="CR637" s="146"/>
      <c r="CS637" s="146"/>
      <c r="CT637" s="146"/>
      <c r="CU637" s="146"/>
      <c r="CV637" s="146"/>
      <c r="CW637" s="146"/>
      <c r="CX637" s="146"/>
      <c r="CY637" s="146"/>
      <c r="CZ637" s="146"/>
      <c r="DA637" s="146"/>
      <c r="DB637" s="146"/>
      <c r="DC637" s="146"/>
      <c r="DD637" s="146"/>
      <c r="DE637" s="146"/>
      <c r="DF637" s="146"/>
      <c r="DG637" s="146"/>
      <c r="DH637" s="146"/>
      <c r="DI637" s="146"/>
      <c r="DJ637" s="146"/>
      <c r="DK637" s="219"/>
      <c r="DL637" s="219"/>
      <c r="DM637" s="219"/>
      <c r="DN637" s="219"/>
      <c r="DO637" s="219"/>
      <c r="DP637" s="219"/>
      <c r="DQ637" s="219"/>
      <c r="DR637" s="219"/>
      <c r="DS637" s="219"/>
      <c r="DT637" s="219"/>
      <c r="DU637" s="219"/>
      <c r="DV637" s="157"/>
      <c r="DW637" s="157"/>
      <c r="DX637" s="157"/>
      <c r="DY637" s="157"/>
      <c r="DZ637" s="158"/>
      <c r="EA637" s="158"/>
      <c r="EB637" s="158"/>
      <c r="EC637" s="158"/>
      <c r="ED637" s="158"/>
      <c r="EE637" s="158"/>
      <c r="EF637" s="158"/>
      <c r="EG637" s="158"/>
      <c r="EH637" s="158"/>
      <c r="EI637" s="158"/>
      <c r="EJ637" s="158"/>
      <c r="EK637" s="158"/>
      <c r="EL637" s="158"/>
      <c r="EM637" s="158"/>
      <c r="EN637" s="220"/>
      <c r="EO637" s="220"/>
      <c r="EP637" s="221"/>
      <c r="EQ637" s="220"/>
      <c r="ER637" s="220"/>
      <c r="ES637" s="220"/>
      <c r="ET637" s="220"/>
      <c r="EU637" s="220"/>
      <c r="EV637" s="222"/>
      <c r="EW637" s="222"/>
      <c r="EX637" s="222"/>
      <c r="EY637" s="222"/>
      <c r="EZ637" s="222"/>
      <c r="FA637" s="222"/>
      <c r="FB637" s="222"/>
      <c r="FC637" s="222"/>
      <c r="FD637" s="225"/>
    </row>
    <row r="638" spans="2:160" ht="16.899999999999999" customHeight="1">
      <c r="D638" s="45"/>
      <c r="G638" s="144"/>
      <c r="H638" s="144"/>
      <c r="I638" s="144"/>
      <c r="J638" s="144"/>
      <c r="K638" s="144"/>
      <c r="L638" s="144"/>
      <c r="M638" s="144"/>
      <c r="N638" s="144"/>
      <c r="O638" s="211"/>
      <c r="P638" s="211"/>
      <c r="Q638" s="146"/>
      <c r="R638" s="215"/>
      <c r="S638" s="215"/>
      <c r="T638" s="215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16"/>
      <c r="AF638" s="216"/>
      <c r="AG638" s="216"/>
      <c r="AH638" s="216"/>
      <c r="AI638" s="185"/>
      <c r="AJ638" s="146"/>
      <c r="AK638" s="146"/>
      <c r="AL638" s="146"/>
      <c r="AM638" s="217"/>
      <c r="AN638" s="146"/>
      <c r="AO638" s="149"/>
      <c r="AP638" s="146"/>
      <c r="AQ638" s="149"/>
      <c r="AR638" s="185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146"/>
      <c r="BC638" s="218"/>
      <c r="BD638" s="218"/>
      <c r="BE638" s="218"/>
      <c r="BF638" s="185"/>
      <c r="BG638" s="185"/>
      <c r="BH638" s="185"/>
      <c r="BI638" s="185"/>
      <c r="BJ638" s="185"/>
      <c r="BK638" s="185"/>
      <c r="BL638" s="146"/>
      <c r="BM638" s="146"/>
      <c r="BN638" s="184"/>
      <c r="BO638" s="184"/>
      <c r="BP638" s="184"/>
      <c r="BQ638" s="184"/>
      <c r="BR638" s="184"/>
      <c r="BS638" s="184"/>
      <c r="BT638" s="184"/>
      <c r="BU638" s="184"/>
      <c r="BV638" s="184"/>
      <c r="BW638" s="184"/>
      <c r="BX638" s="184"/>
      <c r="BY638" s="184"/>
      <c r="BZ638" s="184"/>
      <c r="CA638" s="184"/>
      <c r="CB638" s="184"/>
      <c r="CC638" s="184"/>
      <c r="CD638" s="184"/>
      <c r="CE638" s="184"/>
      <c r="CF638" s="184"/>
      <c r="CG638" s="184"/>
      <c r="CH638" s="184"/>
      <c r="CI638" s="184"/>
      <c r="CJ638" s="184"/>
      <c r="CK638" s="184"/>
      <c r="CL638" s="184"/>
      <c r="CM638" s="146"/>
      <c r="CN638" s="146"/>
      <c r="CO638" s="146"/>
      <c r="CP638" s="146"/>
      <c r="CQ638" s="146"/>
      <c r="CR638" s="146"/>
      <c r="CS638" s="146"/>
      <c r="CT638" s="146"/>
      <c r="CU638" s="146"/>
      <c r="CV638" s="146"/>
      <c r="CW638" s="146"/>
      <c r="CX638" s="146"/>
      <c r="CY638" s="146"/>
      <c r="CZ638" s="146"/>
      <c r="DA638" s="146"/>
      <c r="DB638" s="146"/>
      <c r="DC638" s="146"/>
      <c r="DD638" s="146"/>
      <c r="DE638" s="146"/>
      <c r="DF638" s="146"/>
      <c r="DG638" s="146"/>
      <c r="DH638" s="146"/>
      <c r="DI638" s="146"/>
      <c r="DJ638" s="146"/>
      <c r="DK638" s="219"/>
      <c r="DL638" s="219"/>
      <c r="DM638" s="219"/>
      <c r="DN638" s="219"/>
      <c r="DO638" s="219"/>
      <c r="DP638" s="219"/>
      <c r="DQ638" s="219"/>
      <c r="DR638" s="219"/>
      <c r="DS638" s="219"/>
      <c r="DT638" s="219"/>
      <c r="DU638" s="219"/>
      <c r="DV638" s="157"/>
      <c r="DW638" s="157"/>
      <c r="DX638" s="157"/>
      <c r="DY638" s="157"/>
      <c r="DZ638" s="158"/>
      <c r="EA638" s="158"/>
      <c r="EB638" s="158"/>
      <c r="EC638" s="158"/>
      <c r="ED638" s="158"/>
      <c r="EE638" s="158"/>
      <c r="EF638" s="158"/>
      <c r="EG638" s="158"/>
      <c r="EH638" s="158"/>
      <c r="EI638" s="158"/>
      <c r="EJ638" s="158"/>
      <c r="EK638" s="158"/>
      <c r="EL638" s="158"/>
      <c r="EM638" s="158"/>
      <c r="EN638" s="220"/>
      <c r="EO638" s="220"/>
      <c r="EP638" s="221"/>
      <c r="EQ638" s="220"/>
      <c r="ER638" s="220"/>
      <c r="ES638" s="220"/>
      <c r="ET638" s="220"/>
      <c r="EU638" s="220"/>
      <c r="EV638" s="222"/>
      <c r="EW638" s="222"/>
      <c r="EX638" s="222"/>
      <c r="EY638" s="222"/>
      <c r="EZ638" s="222"/>
      <c r="FA638" s="222"/>
      <c r="FB638" s="222"/>
      <c r="FC638" s="222"/>
      <c r="FD638" s="225"/>
    </row>
    <row r="639" spans="2:160" ht="16.899999999999999" customHeight="1">
      <c r="D639" s="45"/>
      <c r="G639" s="144"/>
      <c r="H639" s="83"/>
      <c r="I639" s="83"/>
      <c r="J639" s="144"/>
      <c r="K639" s="144"/>
      <c r="L639" s="144"/>
      <c r="M639" s="144"/>
      <c r="N639" s="144"/>
      <c r="O639" s="211"/>
      <c r="P639" s="211"/>
      <c r="Q639" s="146"/>
      <c r="R639" s="215"/>
      <c r="S639" s="215"/>
      <c r="T639" s="215"/>
      <c r="U639" s="216"/>
      <c r="V639" s="216"/>
      <c r="W639" s="216"/>
      <c r="X639" s="216"/>
      <c r="Y639" s="216"/>
      <c r="Z639" s="216"/>
      <c r="AA639" s="216"/>
      <c r="AB639" s="216"/>
      <c r="AC639" s="216"/>
      <c r="AD639" s="216"/>
      <c r="AE639" s="216"/>
      <c r="AF639" s="216"/>
      <c r="AG639" s="216"/>
      <c r="AH639" s="216"/>
      <c r="AI639" s="185"/>
      <c r="AJ639" s="146"/>
      <c r="AK639" s="146"/>
      <c r="AL639" s="146"/>
      <c r="AM639" s="217"/>
      <c r="AN639" s="146"/>
      <c r="AO639" s="149"/>
      <c r="AP639" s="146"/>
      <c r="AQ639" s="149"/>
      <c r="AR639" s="185"/>
      <c r="AS639" s="218"/>
      <c r="AT639" s="218"/>
      <c r="AU639" s="218"/>
      <c r="AV639" s="218"/>
      <c r="AW639" s="218"/>
      <c r="AX639" s="218"/>
      <c r="AY639" s="218"/>
      <c r="AZ639" s="218"/>
      <c r="BA639" s="218"/>
      <c r="BB639" s="146"/>
      <c r="BC639" s="218"/>
      <c r="BD639" s="218"/>
      <c r="BE639" s="218"/>
      <c r="BF639" s="185"/>
      <c r="BG639" s="185"/>
      <c r="BH639" s="185"/>
      <c r="BI639" s="185"/>
      <c r="BJ639" s="185"/>
      <c r="BK639" s="185"/>
      <c r="BL639" s="146"/>
      <c r="BM639" s="146"/>
      <c r="BN639" s="184"/>
      <c r="BO639" s="184"/>
      <c r="BP639" s="184"/>
      <c r="BQ639" s="184"/>
      <c r="BR639" s="184"/>
      <c r="BS639" s="184"/>
      <c r="BT639" s="184"/>
      <c r="BU639" s="184"/>
      <c r="BV639" s="184"/>
      <c r="BW639" s="184"/>
      <c r="BX639" s="184"/>
      <c r="BY639" s="184"/>
      <c r="BZ639" s="184"/>
      <c r="CA639" s="184"/>
      <c r="CB639" s="184"/>
      <c r="CC639" s="184"/>
      <c r="CD639" s="184"/>
      <c r="CE639" s="184"/>
      <c r="CF639" s="184"/>
      <c r="CG639" s="184"/>
      <c r="CH639" s="184"/>
      <c r="CI639" s="184"/>
      <c r="CJ639" s="184"/>
      <c r="CK639" s="184"/>
      <c r="CL639" s="184"/>
      <c r="CM639" s="146"/>
      <c r="CN639" s="146"/>
      <c r="CO639" s="146"/>
      <c r="CP639" s="146"/>
      <c r="CQ639" s="146"/>
      <c r="CR639" s="146"/>
      <c r="CS639" s="146"/>
      <c r="CT639" s="146"/>
      <c r="CU639" s="146"/>
      <c r="CV639" s="146"/>
      <c r="CW639" s="146"/>
      <c r="CX639" s="146"/>
      <c r="CY639" s="146"/>
      <c r="CZ639" s="146"/>
      <c r="DA639" s="146"/>
      <c r="DB639" s="146"/>
      <c r="DC639" s="146"/>
      <c r="DD639" s="146"/>
      <c r="DE639" s="146"/>
      <c r="DF639" s="146"/>
      <c r="DG639" s="146"/>
      <c r="DH639" s="146"/>
      <c r="DI639" s="146"/>
      <c r="DJ639" s="146"/>
      <c r="DK639" s="219"/>
      <c r="DL639" s="219"/>
      <c r="DM639" s="219"/>
      <c r="DN639" s="219"/>
      <c r="DO639" s="219"/>
      <c r="DP639" s="219"/>
      <c r="DQ639" s="219"/>
      <c r="DR639" s="219"/>
      <c r="DS639" s="219"/>
      <c r="DT639" s="219"/>
      <c r="DU639" s="219"/>
      <c r="DV639" s="157"/>
      <c r="DW639" s="157"/>
      <c r="DX639" s="157"/>
      <c r="DY639" s="157"/>
      <c r="DZ639" s="158"/>
      <c r="EA639" s="158"/>
      <c r="EB639" s="158"/>
      <c r="EC639" s="158"/>
      <c r="ED639" s="158"/>
      <c r="EE639" s="158"/>
      <c r="EF639" s="158"/>
      <c r="EG639" s="158"/>
      <c r="EH639" s="158"/>
      <c r="EI639" s="158"/>
      <c r="EJ639" s="158"/>
      <c r="EK639" s="158"/>
      <c r="EL639" s="158"/>
      <c r="EM639" s="158"/>
      <c r="EN639" s="220"/>
      <c r="EO639" s="220"/>
      <c r="EP639" s="221"/>
      <c r="EQ639" s="220"/>
      <c r="ER639" s="220"/>
      <c r="ES639" s="220"/>
      <c r="ET639" s="220"/>
      <c r="EU639" s="220"/>
      <c r="EV639" s="222"/>
      <c r="EW639" s="222"/>
      <c r="EX639" s="222"/>
      <c r="EY639" s="222"/>
      <c r="EZ639" s="222"/>
      <c r="FA639" s="222"/>
      <c r="FB639" s="222"/>
      <c r="FC639" s="222"/>
      <c r="FD639" s="225"/>
    </row>
    <row r="640" spans="2:160" ht="16.899999999999999" customHeight="1">
      <c r="D640" s="45"/>
      <c r="G640" s="144"/>
      <c r="H640" s="83"/>
      <c r="I640" s="83"/>
      <c r="J640" s="144"/>
      <c r="K640" s="144"/>
      <c r="L640" s="144"/>
      <c r="M640" s="144"/>
      <c r="N640" s="83"/>
      <c r="O640" s="211"/>
      <c r="P640" s="211"/>
      <c r="Q640" s="146"/>
      <c r="R640" s="215"/>
      <c r="S640" s="215"/>
      <c r="T640" s="215"/>
      <c r="U640" s="216"/>
      <c r="V640" s="216"/>
      <c r="W640" s="216"/>
      <c r="X640" s="216"/>
      <c r="Y640" s="216"/>
      <c r="Z640" s="216"/>
      <c r="AA640" s="216"/>
      <c r="AB640" s="216"/>
      <c r="AC640" s="216"/>
      <c r="AD640" s="216"/>
      <c r="AE640" s="216"/>
      <c r="AF640" s="216"/>
      <c r="AG640" s="216"/>
      <c r="AH640" s="216"/>
      <c r="AI640" s="185"/>
      <c r="AJ640" s="146"/>
      <c r="AK640" s="146"/>
      <c r="AL640" s="146"/>
      <c r="AM640" s="217"/>
      <c r="AN640" s="146"/>
      <c r="AO640" s="149"/>
      <c r="AP640" s="146"/>
      <c r="AQ640" s="149"/>
      <c r="AR640" s="185"/>
      <c r="AS640" s="218"/>
      <c r="AT640" s="218"/>
      <c r="AU640" s="218"/>
      <c r="AV640" s="218"/>
      <c r="AW640" s="218"/>
      <c r="AX640" s="218"/>
      <c r="AY640" s="218"/>
      <c r="AZ640" s="218"/>
      <c r="BA640" s="218"/>
      <c r="BB640" s="146"/>
      <c r="BC640" s="218"/>
      <c r="BD640" s="218"/>
      <c r="BE640" s="218"/>
      <c r="BF640" s="185"/>
      <c r="BG640" s="185"/>
      <c r="BH640" s="185"/>
      <c r="BI640" s="185"/>
      <c r="BJ640" s="185"/>
      <c r="BK640" s="185"/>
      <c r="BL640" s="146"/>
      <c r="BM640" s="146"/>
      <c r="BN640" s="184"/>
      <c r="BO640" s="184"/>
      <c r="BP640" s="184"/>
      <c r="BQ640" s="184"/>
      <c r="BR640" s="184"/>
      <c r="BS640" s="184"/>
      <c r="BT640" s="184"/>
      <c r="BU640" s="184"/>
      <c r="BV640" s="184"/>
      <c r="BW640" s="184"/>
      <c r="BX640" s="184"/>
      <c r="BY640" s="184"/>
      <c r="BZ640" s="184"/>
      <c r="CA640" s="184"/>
      <c r="CB640" s="184"/>
      <c r="CC640" s="184"/>
      <c r="CD640" s="184"/>
      <c r="CE640" s="184"/>
      <c r="CF640" s="184"/>
      <c r="CG640" s="184"/>
      <c r="CH640" s="184"/>
      <c r="CI640" s="184"/>
      <c r="CJ640" s="184"/>
      <c r="CK640" s="184"/>
      <c r="CL640" s="184"/>
      <c r="CM640" s="146"/>
      <c r="CN640" s="146"/>
      <c r="CO640" s="146"/>
      <c r="CP640" s="146"/>
      <c r="CQ640" s="146"/>
      <c r="CR640" s="146"/>
      <c r="CS640" s="146"/>
      <c r="CT640" s="146"/>
      <c r="CU640" s="146"/>
      <c r="CV640" s="146"/>
      <c r="CW640" s="146"/>
      <c r="CX640" s="146"/>
      <c r="CY640" s="146"/>
      <c r="CZ640" s="146"/>
      <c r="DA640" s="146"/>
      <c r="DB640" s="146"/>
      <c r="DC640" s="146"/>
      <c r="DD640" s="146"/>
      <c r="DE640" s="146"/>
      <c r="DF640" s="146"/>
      <c r="DG640" s="146"/>
      <c r="DH640" s="146"/>
      <c r="DI640" s="146"/>
      <c r="DJ640" s="146"/>
      <c r="DK640" s="219"/>
      <c r="DL640" s="219"/>
      <c r="DM640" s="219"/>
      <c r="DN640" s="219"/>
      <c r="DO640" s="219"/>
      <c r="DP640" s="219"/>
      <c r="DQ640" s="219"/>
      <c r="DR640" s="219"/>
      <c r="DS640" s="219"/>
      <c r="DT640" s="219"/>
      <c r="DU640" s="219"/>
      <c r="DV640" s="157"/>
      <c r="DW640" s="157"/>
      <c r="DX640" s="157"/>
      <c r="DY640" s="157"/>
      <c r="DZ640" s="158"/>
      <c r="EA640" s="158"/>
      <c r="EB640" s="158"/>
      <c r="EC640" s="158"/>
      <c r="ED640" s="158"/>
      <c r="EE640" s="158"/>
      <c r="EF640" s="158"/>
      <c r="EG640" s="158"/>
      <c r="EH640" s="158"/>
      <c r="EI640" s="158"/>
      <c r="EJ640" s="158"/>
      <c r="EK640" s="158"/>
      <c r="EL640" s="158"/>
      <c r="EM640" s="158"/>
      <c r="EN640" s="220"/>
      <c r="EO640" s="220"/>
      <c r="EP640" s="221"/>
      <c r="EQ640" s="220"/>
      <c r="ER640" s="220"/>
      <c r="ES640" s="220"/>
      <c r="ET640" s="220"/>
      <c r="EU640" s="220"/>
      <c r="EV640" s="222"/>
      <c r="EW640" s="222"/>
      <c r="EX640" s="222"/>
      <c r="EY640" s="222"/>
      <c r="EZ640" s="222"/>
      <c r="FA640" s="222"/>
      <c r="FB640" s="222"/>
      <c r="FC640" s="222"/>
      <c r="FD640" s="225"/>
    </row>
    <row r="641" spans="4:160" ht="16.899999999999999" customHeight="1">
      <c r="D641" s="45"/>
      <c r="G641" s="83"/>
      <c r="H641" s="83"/>
      <c r="I641" s="83"/>
      <c r="J641" s="83"/>
      <c r="K641" s="83"/>
      <c r="L641" s="83"/>
      <c r="M641" s="83"/>
      <c r="N641" s="83"/>
      <c r="O641" s="211"/>
      <c r="P641" s="211"/>
      <c r="Q641" s="146"/>
      <c r="R641" s="215"/>
      <c r="S641" s="215"/>
      <c r="T641" s="215"/>
      <c r="U641" s="216"/>
      <c r="V641" s="216"/>
      <c r="W641" s="216"/>
      <c r="X641" s="216"/>
      <c r="Y641" s="216"/>
      <c r="Z641" s="216"/>
      <c r="AA641" s="216"/>
      <c r="AB641" s="216"/>
      <c r="AC641" s="216"/>
      <c r="AD641" s="216"/>
      <c r="AE641" s="216"/>
      <c r="AF641" s="216"/>
      <c r="AG641" s="216"/>
      <c r="AH641" s="216"/>
      <c r="AI641" s="185"/>
      <c r="AJ641" s="146"/>
      <c r="AK641" s="146"/>
      <c r="AL641" s="146"/>
      <c r="AM641" s="217"/>
      <c r="AN641" s="146"/>
      <c r="AO641" s="149"/>
      <c r="AP641" s="146"/>
      <c r="AQ641" s="149"/>
      <c r="AR641" s="185"/>
      <c r="AS641" s="218"/>
      <c r="AT641" s="218"/>
      <c r="AU641" s="218"/>
      <c r="AV641" s="218"/>
      <c r="AW641" s="218"/>
      <c r="AX641" s="218"/>
      <c r="AY641" s="218"/>
      <c r="AZ641" s="218"/>
      <c r="BA641" s="218"/>
      <c r="BB641" s="146"/>
      <c r="BC641" s="218"/>
      <c r="BD641" s="218"/>
      <c r="BE641" s="218"/>
      <c r="BF641" s="185"/>
      <c r="BG641" s="185"/>
      <c r="BH641" s="185"/>
      <c r="BI641" s="185"/>
      <c r="BJ641" s="185"/>
      <c r="BK641" s="185"/>
      <c r="BL641" s="146"/>
      <c r="BM641" s="146"/>
      <c r="BN641" s="184"/>
      <c r="BO641" s="184"/>
      <c r="BP641" s="184"/>
      <c r="BQ641" s="184"/>
      <c r="BR641" s="184"/>
      <c r="BS641" s="184"/>
      <c r="BT641" s="184"/>
      <c r="BU641" s="184"/>
      <c r="BV641" s="184"/>
      <c r="BW641" s="184"/>
      <c r="BX641" s="184"/>
      <c r="BY641" s="184"/>
      <c r="BZ641" s="184"/>
      <c r="CA641" s="184"/>
      <c r="CB641" s="184"/>
      <c r="CC641" s="184"/>
      <c r="CD641" s="184"/>
      <c r="CE641" s="184"/>
      <c r="CF641" s="184"/>
      <c r="CG641" s="184"/>
      <c r="CH641" s="184"/>
      <c r="CI641" s="184"/>
      <c r="CJ641" s="184"/>
      <c r="CK641" s="184"/>
      <c r="CL641" s="184"/>
      <c r="CM641" s="146"/>
      <c r="CN641" s="146"/>
      <c r="CO641" s="146"/>
      <c r="CP641" s="146"/>
      <c r="CQ641" s="146"/>
      <c r="CR641" s="146"/>
      <c r="CS641" s="146"/>
      <c r="CT641" s="146"/>
      <c r="CU641" s="146"/>
      <c r="CV641" s="146"/>
      <c r="CW641" s="146"/>
      <c r="CX641" s="146"/>
      <c r="CY641" s="146"/>
      <c r="CZ641" s="146"/>
      <c r="DA641" s="146"/>
      <c r="DB641" s="146"/>
      <c r="DC641" s="146"/>
      <c r="DD641" s="146"/>
      <c r="DE641" s="146"/>
      <c r="DF641" s="146"/>
      <c r="DG641" s="146"/>
      <c r="DH641" s="146"/>
      <c r="DI641" s="146"/>
      <c r="DJ641" s="146"/>
      <c r="DK641" s="219"/>
      <c r="DL641" s="219"/>
      <c r="DM641" s="219"/>
      <c r="DN641" s="219"/>
      <c r="DO641" s="219"/>
      <c r="DP641" s="219"/>
      <c r="DQ641" s="219"/>
      <c r="DR641" s="219"/>
      <c r="DS641" s="219"/>
      <c r="DT641" s="219"/>
      <c r="DU641" s="219"/>
      <c r="DV641" s="157"/>
      <c r="DW641" s="157"/>
      <c r="DX641" s="157"/>
      <c r="DY641" s="157"/>
      <c r="DZ641" s="158"/>
      <c r="EA641" s="158"/>
      <c r="EB641" s="158"/>
      <c r="EC641" s="158"/>
      <c r="ED641" s="158"/>
      <c r="EE641" s="158"/>
      <c r="EF641" s="158"/>
      <c r="EG641" s="158"/>
      <c r="EH641" s="158"/>
      <c r="EI641" s="158"/>
      <c r="EJ641" s="158"/>
      <c r="EK641" s="158"/>
      <c r="EL641" s="158"/>
      <c r="EM641" s="158"/>
      <c r="EN641" s="220"/>
      <c r="EO641" s="220"/>
      <c r="EP641" s="221"/>
      <c r="EQ641" s="220"/>
      <c r="ER641" s="220"/>
      <c r="ES641" s="220"/>
      <c r="ET641" s="220"/>
      <c r="EU641" s="220"/>
      <c r="EV641" s="222"/>
      <c r="EW641" s="222"/>
      <c r="EX641" s="222"/>
      <c r="EY641" s="222"/>
      <c r="EZ641" s="222"/>
      <c r="FA641" s="222"/>
      <c r="FB641" s="222"/>
      <c r="FC641" s="222"/>
      <c r="FD641" s="225"/>
    </row>
    <row r="642" spans="4:160" ht="16.899999999999999" customHeight="1">
      <c r="D642" s="45"/>
      <c r="G642" s="144"/>
      <c r="H642" s="144"/>
      <c r="I642" s="144"/>
      <c r="J642" s="144"/>
      <c r="K642" s="144"/>
      <c r="L642" s="144"/>
      <c r="M642" s="83"/>
      <c r="N642" s="83"/>
      <c r="O642" s="211"/>
      <c r="P642" s="211"/>
      <c r="Q642" s="146"/>
      <c r="R642" s="215"/>
      <c r="S642" s="215"/>
      <c r="T642" s="215"/>
      <c r="U642" s="216"/>
      <c r="V642" s="216"/>
      <c r="W642" s="216"/>
      <c r="X642" s="216"/>
      <c r="Y642" s="216"/>
      <c r="Z642" s="216"/>
      <c r="AA642" s="216"/>
      <c r="AB642" s="216"/>
      <c r="AC642" s="216"/>
      <c r="AD642" s="216"/>
      <c r="AE642" s="216"/>
      <c r="AF642" s="216"/>
      <c r="AG642" s="216"/>
      <c r="AH642" s="216"/>
      <c r="AI642" s="185"/>
      <c r="AJ642" s="146"/>
      <c r="AK642" s="146"/>
      <c r="AL642" s="146"/>
      <c r="AM642" s="217"/>
      <c r="AN642" s="146"/>
      <c r="AO642" s="149"/>
      <c r="AP642" s="146"/>
      <c r="AQ642" s="149"/>
      <c r="AR642" s="185"/>
      <c r="AS642" s="218"/>
      <c r="AT642" s="218"/>
      <c r="AU642" s="218"/>
      <c r="AV642" s="218"/>
      <c r="AW642" s="218"/>
      <c r="AX642" s="218"/>
      <c r="AY642" s="218"/>
      <c r="AZ642" s="218"/>
      <c r="BA642" s="218"/>
      <c r="BB642" s="146"/>
      <c r="BC642" s="218"/>
      <c r="BD642" s="218"/>
      <c r="BE642" s="218"/>
      <c r="BF642" s="185"/>
      <c r="BG642" s="185"/>
      <c r="BH642" s="185"/>
      <c r="BI642" s="185"/>
      <c r="BJ642" s="185"/>
      <c r="BK642" s="185"/>
      <c r="BL642" s="146"/>
      <c r="BM642" s="146"/>
      <c r="BN642" s="184"/>
      <c r="BO642" s="184"/>
      <c r="BP642" s="184"/>
      <c r="BQ642" s="184"/>
      <c r="BR642" s="184"/>
      <c r="BS642" s="184"/>
      <c r="BT642" s="184"/>
      <c r="BU642" s="184"/>
      <c r="BV642" s="184"/>
      <c r="BW642" s="184"/>
      <c r="BX642" s="184"/>
      <c r="BY642" s="184"/>
      <c r="BZ642" s="184"/>
      <c r="CA642" s="184"/>
      <c r="CB642" s="184"/>
      <c r="CC642" s="184"/>
      <c r="CD642" s="184"/>
      <c r="CE642" s="184"/>
      <c r="CF642" s="184"/>
      <c r="CG642" s="184"/>
      <c r="CH642" s="184"/>
      <c r="CI642" s="184"/>
      <c r="CJ642" s="184"/>
      <c r="CK642" s="184"/>
      <c r="CL642" s="184"/>
      <c r="CM642" s="146"/>
      <c r="CN642" s="146"/>
      <c r="CO642" s="146"/>
      <c r="CP642" s="146"/>
      <c r="CQ642" s="146"/>
      <c r="CR642" s="146"/>
      <c r="CS642" s="146"/>
      <c r="CT642" s="146"/>
      <c r="CU642" s="146"/>
      <c r="CV642" s="146"/>
      <c r="CW642" s="146"/>
      <c r="CX642" s="146"/>
      <c r="CY642" s="146"/>
      <c r="CZ642" s="146"/>
      <c r="DA642" s="146"/>
      <c r="DB642" s="146"/>
      <c r="DC642" s="146"/>
      <c r="DD642" s="146"/>
      <c r="DE642" s="146"/>
      <c r="DF642" s="146"/>
      <c r="DG642" s="146"/>
      <c r="DH642" s="146"/>
      <c r="DI642" s="146"/>
      <c r="DJ642" s="146"/>
      <c r="DK642" s="219"/>
      <c r="DL642" s="219"/>
      <c r="DM642" s="219"/>
      <c r="DN642" s="219"/>
      <c r="DO642" s="219"/>
      <c r="DP642" s="219"/>
      <c r="DQ642" s="219"/>
      <c r="DR642" s="219"/>
      <c r="DS642" s="219"/>
      <c r="DT642" s="219"/>
      <c r="DU642" s="219"/>
      <c r="DV642" s="157"/>
      <c r="DW642" s="157"/>
      <c r="DX642" s="157"/>
      <c r="DY642" s="157"/>
      <c r="DZ642" s="158"/>
      <c r="EA642" s="158"/>
      <c r="EB642" s="158"/>
      <c r="EC642" s="158"/>
      <c r="ED642" s="158"/>
      <c r="EE642" s="158"/>
      <c r="EF642" s="158"/>
      <c r="EG642" s="158"/>
      <c r="EH642" s="158"/>
      <c r="EI642" s="158"/>
      <c r="EJ642" s="158"/>
      <c r="EK642" s="158"/>
      <c r="EL642" s="158"/>
      <c r="EM642" s="158"/>
      <c r="EN642" s="220"/>
      <c r="EO642" s="220"/>
      <c r="EP642" s="221"/>
      <c r="EQ642" s="220"/>
      <c r="ER642" s="220"/>
      <c r="ES642" s="220"/>
      <c r="ET642" s="220"/>
      <c r="EU642" s="220"/>
      <c r="EV642" s="222"/>
      <c r="EW642" s="222"/>
      <c r="EX642" s="222"/>
      <c r="EY642" s="222"/>
      <c r="EZ642" s="222"/>
      <c r="FA642" s="222"/>
      <c r="FB642" s="222"/>
      <c r="FC642" s="222"/>
      <c r="FD642" s="225"/>
    </row>
    <row r="643" spans="4:160" ht="16.899999999999999" customHeight="1">
      <c r="D643" s="45"/>
      <c r="G643" s="83"/>
      <c r="H643" s="83"/>
      <c r="I643" s="83"/>
      <c r="J643" s="144"/>
      <c r="K643" s="144"/>
      <c r="L643" s="144"/>
      <c r="M643" s="83"/>
      <c r="N643" s="83"/>
      <c r="O643" s="211"/>
      <c r="P643" s="211"/>
      <c r="Q643" s="146"/>
      <c r="R643" s="215"/>
      <c r="S643" s="215"/>
      <c r="T643" s="215"/>
      <c r="U643" s="216"/>
      <c r="V643" s="216"/>
      <c r="W643" s="216"/>
      <c r="X643" s="216"/>
      <c r="Y643" s="216"/>
      <c r="Z643" s="216"/>
      <c r="AA643" s="216"/>
      <c r="AB643" s="216"/>
      <c r="AC643" s="216"/>
      <c r="AD643" s="216"/>
      <c r="AE643" s="216"/>
      <c r="AF643" s="216"/>
      <c r="AG643" s="216"/>
      <c r="AH643" s="216"/>
      <c r="AI643" s="185"/>
      <c r="AJ643" s="146"/>
      <c r="AK643" s="146"/>
      <c r="AL643" s="146"/>
      <c r="AM643" s="217"/>
      <c r="AN643" s="146"/>
      <c r="AO643" s="149"/>
      <c r="AP643" s="146"/>
      <c r="AQ643" s="149"/>
      <c r="AR643" s="185"/>
      <c r="AS643" s="218"/>
      <c r="AT643" s="218"/>
      <c r="AU643" s="218"/>
      <c r="AV643" s="218"/>
      <c r="AW643" s="218"/>
      <c r="AX643" s="218"/>
      <c r="AY643" s="218"/>
      <c r="AZ643" s="218"/>
      <c r="BA643" s="218"/>
      <c r="BB643" s="146"/>
      <c r="BC643" s="218"/>
      <c r="BD643" s="218"/>
      <c r="BE643" s="218"/>
      <c r="BF643" s="185"/>
      <c r="BG643" s="185"/>
      <c r="BH643" s="185"/>
      <c r="BI643" s="185"/>
      <c r="BJ643" s="185"/>
      <c r="BK643" s="185"/>
      <c r="BL643" s="146"/>
      <c r="BM643" s="146"/>
      <c r="BN643" s="184"/>
      <c r="BO643" s="184"/>
      <c r="BP643" s="184"/>
      <c r="BQ643" s="184"/>
      <c r="BR643" s="184"/>
      <c r="BS643" s="184"/>
      <c r="BT643" s="184"/>
      <c r="BU643" s="184"/>
      <c r="BV643" s="184"/>
      <c r="BW643" s="184"/>
      <c r="BX643" s="184"/>
      <c r="BY643" s="184"/>
      <c r="BZ643" s="184"/>
      <c r="CA643" s="184"/>
      <c r="CB643" s="184"/>
      <c r="CC643" s="184"/>
      <c r="CD643" s="184"/>
      <c r="CE643" s="184"/>
      <c r="CF643" s="184"/>
      <c r="CG643" s="184"/>
      <c r="CH643" s="184"/>
      <c r="CI643" s="184"/>
      <c r="CJ643" s="184"/>
      <c r="CK643" s="184"/>
      <c r="CL643" s="184"/>
      <c r="CM643" s="146"/>
      <c r="CN643" s="146"/>
      <c r="CO643" s="146"/>
      <c r="CP643" s="146"/>
      <c r="CQ643" s="146"/>
      <c r="CR643" s="146"/>
      <c r="CS643" s="146"/>
      <c r="CT643" s="146"/>
      <c r="CU643" s="146"/>
      <c r="CV643" s="146"/>
      <c r="CW643" s="146"/>
      <c r="CX643" s="146"/>
      <c r="CY643" s="146"/>
      <c r="CZ643" s="146"/>
      <c r="DA643" s="146"/>
      <c r="DB643" s="146"/>
      <c r="DC643" s="146"/>
      <c r="DD643" s="146"/>
      <c r="DE643" s="146"/>
      <c r="DF643" s="146"/>
      <c r="DG643" s="146"/>
      <c r="DH643" s="146"/>
      <c r="DI643" s="146"/>
      <c r="DJ643" s="146"/>
      <c r="DK643" s="219"/>
      <c r="DL643" s="219"/>
      <c r="DM643" s="219"/>
      <c r="DN643" s="219"/>
      <c r="DO643" s="219"/>
      <c r="DP643" s="219"/>
      <c r="DQ643" s="219"/>
      <c r="DR643" s="219"/>
      <c r="DS643" s="219"/>
      <c r="DT643" s="219"/>
      <c r="DU643" s="219"/>
      <c r="DV643" s="157"/>
      <c r="DW643" s="157"/>
      <c r="DX643" s="157"/>
      <c r="DY643" s="157"/>
      <c r="DZ643" s="158"/>
      <c r="EA643" s="158"/>
      <c r="EB643" s="158"/>
      <c r="EC643" s="158"/>
      <c r="ED643" s="158"/>
      <c r="EE643" s="158"/>
      <c r="EF643" s="158"/>
      <c r="EG643" s="158"/>
      <c r="EH643" s="158"/>
      <c r="EI643" s="158"/>
      <c r="EJ643" s="158"/>
      <c r="EK643" s="158"/>
      <c r="EL643" s="158"/>
      <c r="EM643" s="158"/>
      <c r="EN643" s="220"/>
      <c r="EO643" s="220"/>
      <c r="EP643" s="221"/>
      <c r="EQ643" s="220"/>
      <c r="ER643" s="220"/>
      <c r="ES643" s="220"/>
      <c r="ET643" s="220"/>
      <c r="EU643" s="220"/>
      <c r="EV643" s="222"/>
      <c r="EW643" s="222"/>
      <c r="EX643" s="222"/>
      <c r="EY643" s="222"/>
      <c r="EZ643" s="222"/>
      <c r="FA643" s="222"/>
      <c r="FB643" s="222"/>
      <c r="FC643" s="222"/>
      <c r="FD643" s="225"/>
    </row>
    <row r="644" spans="4:160" ht="16.899999999999999" customHeight="1">
      <c r="D644" s="45"/>
      <c r="G644" s="83"/>
      <c r="H644" s="83"/>
      <c r="I644" s="83"/>
      <c r="J644" s="144"/>
      <c r="K644" s="144"/>
      <c r="L644" s="144"/>
      <c r="M644" s="83"/>
      <c r="N644" s="83"/>
      <c r="O644" s="211"/>
      <c r="P644" s="211"/>
      <c r="Q644" s="146"/>
      <c r="R644" s="215"/>
      <c r="S644" s="215"/>
      <c r="T644" s="215"/>
      <c r="U644" s="216"/>
      <c r="V644" s="216"/>
      <c r="W644" s="216"/>
      <c r="X644" s="216"/>
      <c r="Y644" s="216"/>
      <c r="Z644" s="216"/>
      <c r="AA644" s="216"/>
      <c r="AB644" s="216"/>
      <c r="AC644" s="216"/>
      <c r="AD644" s="216"/>
      <c r="AE644" s="216"/>
      <c r="AF644" s="216"/>
      <c r="AG644" s="216"/>
      <c r="AH644" s="216"/>
      <c r="AI644" s="185"/>
      <c r="AJ644" s="146"/>
      <c r="AK644" s="146"/>
      <c r="AL644" s="146"/>
      <c r="AM644" s="217"/>
      <c r="AN644" s="146"/>
      <c r="AO644" s="149"/>
      <c r="AP644" s="146"/>
      <c r="AQ644" s="149"/>
      <c r="AR644" s="185"/>
      <c r="AS644" s="218"/>
      <c r="AT644" s="218"/>
      <c r="AU644" s="218"/>
      <c r="AV644" s="218"/>
      <c r="AW644" s="218"/>
      <c r="AX644" s="218"/>
      <c r="AY644" s="218"/>
      <c r="AZ644" s="218"/>
      <c r="BA644" s="218"/>
      <c r="BB644" s="146"/>
      <c r="BC644" s="218"/>
      <c r="BD644" s="218"/>
      <c r="BE644" s="218"/>
      <c r="BF644" s="185"/>
      <c r="BG644" s="185"/>
      <c r="BH644" s="185"/>
      <c r="BI644" s="185"/>
      <c r="BJ644" s="185"/>
      <c r="BK644" s="185"/>
      <c r="BL644" s="146"/>
      <c r="BM644" s="146"/>
      <c r="BN644" s="184"/>
      <c r="BO644" s="184"/>
      <c r="BP644" s="184"/>
      <c r="BQ644" s="184"/>
      <c r="BR644" s="184"/>
      <c r="BS644" s="184"/>
      <c r="BT644" s="184"/>
      <c r="BU644" s="184"/>
      <c r="BV644" s="184"/>
      <c r="BW644" s="184"/>
      <c r="BX644" s="184"/>
      <c r="BY644" s="184"/>
      <c r="BZ644" s="184"/>
      <c r="CA644" s="184"/>
      <c r="CB644" s="184"/>
      <c r="CC644" s="184"/>
      <c r="CD644" s="184"/>
      <c r="CE644" s="184"/>
      <c r="CF644" s="184"/>
      <c r="CG644" s="184"/>
      <c r="CH644" s="184"/>
      <c r="CI644" s="184"/>
      <c r="CJ644" s="184"/>
      <c r="CK644" s="184"/>
      <c r="CL644" s="184"/>
      <c r="CM644" s="146"/>
      <c r="CN644" s="146"/>
      <c r="CO644" s="146"/>
      <c r="CP644" s="146"/>
      <c r="CQ644" s="146"/>
      <c r="CR644" s="146"/>
      <c r="CS644" s="146"/>
      <c r="CT644" s="146"/>
      <c r="CU644" s="146"/>
      <c r="CV644" s="146"/>
      <c r="CW644" s="146"/>
      <c r="CX644" s="146"/>
      <c r="CY644" s="146"/>
      <c r="CZ644" s="146"/>
      <c r="DA644" s="146"/>
      <c r="DB644" s="146"/>
      <c r="DC644" s="146"/>
      <c r="DD644" s="146"/>
      <c r="DE644" s="146"/>
      <c r="DF644" s="146"/>
      <c r="DG644" s="146"/>
      <c r="DH644" s="146"/>
      <c r="DI644" s="146"/>
      <c r="DJ644" s="146"/>
      <c r="DK644" s="219"/>
      <c r="DL644" s="219"/>
      <c r="DM644" s="219"/>
      <c r="DN644" s="219"/>
      <c r="DO644" s="219"/>
      <c r="DP644" s="219"/>
      <c r="DQ644" s="219"/>
      <c r="DR644" s="219"/>
      <c r="DS644" s="219"/>
      <c r="DT644" s="219"/>
      <c r="DU644" s="219"/>
      <c r="DV644" s="157"/>
      <c r="DW644" s="157"/>
      <c r="DX644" s="157"/>
      <c r="DY644" s="157"/>
      <c r="DZ644" s="158"/>
      <c r="EA644" s="158"/>
      <c r="EB644" s="158"/>
      <c r="EC644" s="158"/>
      <c r="ED644" s="158"/>
      <c r="EE644" s="158"/>
      <c r="EF644" s="158"/>
      <c r="EG644" s="158"/>
      <c r="EH644" s="158"/>
      <c r="EI644" s="158"/>
      <c r="EJ644" s="158"/>
      <c r="EK644" s="158"/>
      <c r="EL644" s="158"/>
      <c r="EM644" s="158"/>
      <c r="EN644" s="220"/>
      <c r="EO644" s="220"/>
      <c r="EP644" s="221"/>
      <c r="EQ644" s="220"/>
      <c r="ER644" s="220"/>
      <c r="ES644" s="220"/>
      <c r="ET644" s="220"/>
      <c r="EU644" s="220"/>
      <c r="EV644" s="222"/>
      <c r="EW644" s="222"/>
      <c r="EX644" s="222"/>
      <c r="EY644" s="222"/>
      <c r="EZ644" s="222"/>
      <c r="FA644" s="222"/>
      <c r="FB644" s="222"/>
      <c r="FC644" s="222"/>
      <c r="FD644" s="225"/>
    </row>
    <row r="645" spans="4:160" ht="16.899999999999999" customHeight="1">
      <c r="D645" s="45"/>
      <c r="G645" s="83"/>
      <c r="H645" s="83"/>
      <c r="I645" s="83"/>
      <c r="J645" s="83"/>
      <c r="K645" s="83"/>
      <c r="L645" s="83"/>
      <c r="M645" s="83"/>
      <c r="N645" s="83"/>
      <c r="O645" s="211"/>
      <c r="P645" s="211"/>
      <c r="Q645" s="146"/>
      <c r="R645" s="215"/>
      <c r="S645" s="215"/>
      <c r="T645" s="215"/>
      <c r="U645" s="216"/>
      <c r="V645" s="216"/>
      <c r="W645" s="216"/>
      <c r="X645" s="216"/>
      <c r="Y645" s="216"/>
      <c r="Z645" s="216"/>
      <c r="AA645" s="216"/>
      <c r="AB645" s="216"/>
      <c r="AC645" s="216"/>
      <c r="AD645" s="216"/>
      <c r="AE645" s="216"/>
      <c r="AF645" s="216"/>
      <c r="AG645" s="216"/>
      <c r="AH645" s="216"/>
      <c r="AI645" s="185"/>
      <c r="AJ645" s="146"/>
      <c r="AK645" s="146"/>
      <c r="AL645" s="146"/>
      <c r="AM645" s="217"/>
      <c r="AN645" s="146"/>
      <c r="AO645" s="149"/>
      <c r="AP645" s="146"/>
      <c r="AQ645" s="149"/>
      <c r="AR645" s="185"/>
      <c r="AS645" s="218"/>
      <c r="AT645" s="218"/>
      <c r="AU645" s="218"/>
      <c r="AV645" s="218"/>
      <c r="AW645" s="218"/>
      <c r="AX645" s="218"/>
      <c r="AY645" s="218"/>
      <c r="AZ645" s="218"/>
      <c r="BA645" s="218"/>
      <c r="BB645" s="146"/>
      <c r="BC645" s="218"/>
      <c r="BD645" s="218"/>
      <c r="BE645" s="218"/>
      <c r="BF645" s="185"/>
      <c r="BG645" s="185"/>
      <c r="BH645" s="185"/>
      <c r="BI645" s="185"/>
      <c r="BJ645" s="185"/>
      <c r="BK645" s="185"/>
      <c r="BL645" s="146"/>
      <c r="BM645" s="146"/>
      <c r="BN645" s="184"/>
      <c r="BO645" s="184"/>
      <c r="BP645" s="184"/>
      <c r="BQ645" s="184"/>
      <c r="BR645" s="184"/>
      <c r="BS645" s="184"/>
      <c r="BT645" s="184"/>
      <c r="BU645" s="184"/>
      <c r="BV645" s="184"/>
      <c r="BW645" s="184"/>
      <c r="BX645" s="184"/>
      <c r="BY645" s="184"/>
      <c r="BZ645" s="184"/>
      <c r="CA645" s="184"/>
      <c r="CB645" s="184"/>
      <c r="CC645" s="184"/>
      <c r="CD645" s="184"/>
      <c r="CE645" s="184"/>
      <c r="CF645" s="184"/>
      <c r="CG645" s="184"/>
      <c r="CH645" s="184"/>
      <c r="CI645" s="184"/>
      <c r="CJ645" s="184"/>
      <c r="CK645" s="184"/>
      <c r="CL645" s="184"/>
      <c r="CM645" s="146"/>
      <c r="CN645" s="146"/>
      <c r="CO645" s="146"/>
      <c r="CP645" s="146"/>
      <c r="CQ645" s="146"/>
      <c r="CR645" s="146"/>
      <c r="CS645" s="146"/>
      <c r="CT645" s="146"/>
      <c r="CU645" s="146"/>
      <c r="CV645" s="146"/>
      <c r="CW645" s="146"/>
      <c r="CX645" s="146"/>
      <c r="CY645" s="146"/>
      <c r="CZ645" s="146"/>
      <c r="DA645" s="146"/>
      <c r="DB645" s="146"/>
      <c r="DC645" s="146"/>
      <c r="DD645" s="146"/>
      <c r="DE645" s="146"/>
      <c r="DF645" s="146"/>
      <c r="DG645" s="146"/>
      <c r="DH645" s="146"/>
      <c r="DI645" s="146"/>
      <c r="DJ645" s="146"/>
      <c r="DK645" s="219"/>
      <c r="DL645" s="219"/>
      <c r="DM645" s="219"/>
      <c r="DN645" s="219"/>
      <c r="DO645" s="219"/>
      <c r="DP645" s="219"/>
      <c r="DQ645" s="219"/>
      <c r="DR645" s="219"/>
      <c r="DS645" s="219"/>
      <c r="DT645" s="219"/>
      <c r="DU645" s="219"/>
      <c r="DV645" s="157"/>
      <c r="DW645" s="157"/>
      <c r="DX645" s="157"/>
      <c r="DY645" s="157"/>
      <c r="DZ645" s="158"/>
      <c r="EA645" s="158"/>
      <c r="EB645" s="158"/>
      <c r="EC645" s="158"/>
      <c r="ED645" s="158"/>
      <c r="EE645" s="158"/>
      <c r="EF645" s="158"/>
      <c r="EG645" s="158"/>
      <c r="EH645" s="158"/>
      <c r="EI645" s="158"/>
      <c r="EJ645" s="158"/>
      <c r="EK645" s="158"/>
      <c r="EL645" s="158"/>
      <c r="EM645" s="158"/>
      <c r="EN645" s="220"/>
      <c r="EO645" s="220"/>
      <c r="EP645" s="221"/>
      <c r="EQ645" s="220"/>
      <c r="ER645" s="220"/>
      <c r="ES645" s="220"/>
      <c r="ET645" s="220"/>
      <c r="EU645" s="220"/>
      <c r="EV645" s="222"/>
      <c r="EW645" s="222"/>
      <c r="EX645" s="222"/>
      <c r="EY645" s="222"/>
      <c r="EZ645" s="222"/>
      <c r="FA645" s="222"/>
      <c r="FB645" s="222"/>
      <c r="FC645" s="222"/>
      <c r="FD645" s="225"/>
    </row>
    <row r="646" spans="4:160" ht="16.899999999999999" customHeight="1">
      <c r="D646" s="45"/>
      <c r="G646" s="144"/>
      <c r="H646" s="144"/>
      <c r="I646" s="144"/>
      <c r="J646" s="144"/>
      <c r="K646" s="144"/>
      <c r="L646" s="144"/>
      <c r="M646" s="144"/>
      <c r="N646" s="83"/>
      <c r="O646" s="211"/>
      <c r="P646" s="211"/>
      <c r="Q646" s="146"/>
      <c r="R646" s="215"/>
      <c r="S646" s="215"/>
      <c r="T646" s="215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185"/>
      <c r="AJ646" s="146"/>
      <c r="AK646" s="146"/>
      <c r="AL646" s="146"/>
      <c r="AM646" s="217"/>
      <c r="AN646" s="146"/>
      <c r="AO646" s="149"/>
      <c r="AP646" s="146"/>
      <c r="AQ646" s="149"/>
      <c r="AR646" s="185"/>
      <c r="AS646" s="218"/>
      <c r="AT646" s="218"/>
      <c r="AU646" s="218"/>
      <c r="AV646" s="218"/>
      <c r="AW646" s="218"/>
      <c r="AX646" s="218"/>
      <c r="AY646" s="218"/>
      <c r="AZ646" s="218"/>
      <c r="BA646" s="218"/>
      <c r="BB646" s="146"/>
      <c r="BC646" s="218"/>
      <c r="BD646" s="218"/>
      <c r="BE646" s="218"/>
      <c r="BF646" s="185"/>
      <c r="BG646" s="185"/>
      <c r="BH646" s="185"/>
      <c r="BI646" s="185"/>
      <c r="BJ646" s="185"/>
      <c r="BK646" s="185"/>
      <c r="BL646" s="146"/>
      <c r="BM646" s="146"/>
      <c r="BN646" s="184"/>
      <c r="BO646" s="184"/>
      <c r="BP646" s="184"/>
      <c r="BQ646" s="184"/>
      <c r="BR646" s="184"/>
      <c r="BS646" s="184"/>
      <c r="BT646" s="184"/>
      <c r="BU646" s="184"/>
      <c r="BV646" s="184"/>
      <c r="BW646" s="184"/>
      <c r="BX646" s="184"/>
      <c r="BY646" s="184"/>
      <c r="BZ646" s="184"/>
      <c r="CA646" s="184"/>
      <c r="CB646" s="184"/>
      <c r="CC646" s="184"/>
      <c r="CD646" s="184"/>
      <c r="CE646" s="184"/>
      <c r="CF646" s="184"/>
      <c r="CG646" s="184"/>
      <c r="CH646" s="184"/>
      <c r="CI646" s="184"/>
      <c r="CJ646" s="184"/>
      <c r="CK646" s="184"/>
      <c r="CL646" s="184"/>
      <c r="CM646" s="146"/>
      <c r="CN646" s="146"/>
      <c r="CO646" s="146"/>
      <c r="CP646" s="146"/>
      <c r="CQ646" s="146"/>
      <c r="CR646" s="146"/>
      <c r="CS646" s="146"/>
      <c r="CT646" s="146"/>
      <c r="CU646" s="146"/>
      <c r="CV646" s="146"/>
      <c r="CW646" s="146"/>
      <c r="CX646" s="146"/>
      <c r="CY646" s="146"/>
      <c r="CZ646" s="146"/>
      <c r="DA646" s="146"/>
      <c r="DB646" s="146"/>
      <c r="DC646" s="146"/>
      <c r="DD646" s="146"/>
      <c r="DE646" s="146"/>
      <c r="DF646" s="146"/>
      <c r="DG646" s="146"/>
      <c r="DH646" s="146"/>
      <c r="DI646" s="146"/>
      <c r="DJ646" s="146"/>
      <c r="DK646" s="219"/>
      <c r="DL646" s="219"/>
      <c r="DM646" s="219"/>
      <c r="DN646" s="219"/>
      <c r="DO646" s="219"/>
      <c r="DP646" s="219"/>
      <c r="DQ646" s="219"/>
      <c r="DR646" s="219"/>
      <c r="DS646" s="219"/>
      <c r="DT646" s="219"/>
      <c r="DU646" s="219"/>
      <c r="DV646" s="157"/>
      <c r="DW646" s="157"/>
      <c r="DX646" s="157"/>
      <c r="DY646" s="157"/>
      <c r="DZ646" s="158"/>
      <c r="EA646" s="158"/>
      <c r="EB646" s="158"/>
      <c r="EC646" s="158"/>
      <c r="ED646" s="158"/>
      <c r="EE646" s="158"/>
      <c r="EF646" s="158"/>
      <c r="EG646" s="158"/>
      <c r="EH646" s="158"/>
      <c r="EI646" s="158"/>
      <c r="EJ646" s="158"/>
      <c r="EK646" s="158"/>
      <c r="EL646" s="158"/>
      <c r="EM646" s="158"/>
      <c r="EN646" s="220"/>
      <c r="EO646" s="220"/>
      <c r="EP646" s="221"/>
      <c r="EQ646" s="220"/>
      <c r="ER646" s="220"/>
      <c r="ES646" s="220"/>
      <c r="ET646" s="220"/>
      <c r="EU646" s="220"/>
      <c r="EV646" s="222"/>
      <c r="EW646" s="222"/>
      <c r="EX646" s="222"/>
      <c r="EY646" s="222"/>
      <c r="EZ646" s="222"/>
      <c r="FA646" s="222"/>
      <c r="FB646" s="222"/>
      <c r="FC646" s="222"/>
      <c r="FD646" s="225"/>
    </row>
    <row r="647" spans="4:160" ht="16.899999999999999" customHeight="1">
      <c r="D647" s="45"/>
      <c r="G647" s="144"/>
      <c r="H647" s="144"/>
      <c r="I647" s="144"/>
      <c r="J647" s="144"/>
      <c r="K647" s="144"/>
      <c r="L647" s="144"/>
      <c r="M647" s="144"/>
      <c r="N647" s="83"/>
      <c r="O647" s="211"/>
      <c r="P647" s="211"/>
      <c r="Q647" s="146"/>
      <c r="R647" s="215"/>
      <c r="S647" s="215"/>
      <c r="T647" s="215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185"/>
      <c r="AJ647" s="146"/>
      <c r="AK647" s="146"/>
      <c r="AL647" s="146"/>
      <c r="AM647" s="217"/>
      <c r="AN647" s="146"/>
      <c r="AO647" s="149"/>
      <c r="AP647" s="146"/>
      <c r="AQ647" s="149"/>
      <c r="AR647" s="185"/>
      <c r="AS647" s="218"/>
      <c r="AT647" s="218"/>
      <c r="AU647" s="218"/>
      <c r="AV647" s="218"/>
      <c r="AW647" s="218"/>
      <c r="AX647" s="218"/>
      <c r="AY647" s="218"/>
      <c r="AZ647" s="218"/>
      <c r="BA647" s="218"/>
      <c r="BB647" s="146"/>
      <c r="BC647" s="218"/>
      <c r="BD647" s="218"/>
      <c r="BE647" s="218"/>
      <c r="BF647" s="185"/>
      <c r="BG647" s="185"/>
      <c r="BH647" s="185"/>
      <c r="BI647" s="185"/>
      <c r="BJ647" s="185"/>
      <c r="BK647" s="185"/>
      <c r="BL647" s="146"/>
      <c r="BM647" s="146"/>
      <c r="BN647" s="184"/>
      <c r="BO647" s="184"/>
      <c r="BP647" s="184"/>
      <c r="BQ647" s="184"/>
      <c r="BR647" s="184"/>
      <c r="BS647" s="184"/>
      <c r="BT647" s="184"/>
      <c r="BU647" s="184"/>
      <c r="BV647" s="184"/>
      <c r="BW647" s="184"/>
      <c r="BX647" s="184"/>
      <c r="BY647" s="184"/>
      <c r="BZ647" s="184"/>
      <c r="CA647" s="184"/>
      <c r="CB647" s="184"/>
      <c r="CC647" s="184"/>
      <c r="CD647" s="184"/>
      <c r="CE647" s="184"/>
      <c r="CF647" s="184"/>
      <c r="CG647" s="184"/>
      <c r="CH647" s="184"/>
      <c r="CI647" s="184"/>
      <c r="CJ647" s="184"/>
      <c r="CK647" s="184"/>
      <c r="CL647" s="184"/>
      <c r="CM647" s="146"/>
      <c r="CN647" s="146"/>
      <c r="CO647" s="146"/>
      <c r="CP647" s="146"/>
      <c r="CQ647" s="146"/>
      <c r="CR647" s="146"/>
      <c r="CS647" s="146"/>
      <c r="CT647" s="146"/>
      <c r="CU647" s="146"/>
      <c r="CV647" s="146"/>
      <c r="CW647" s="146"/>
      <c r="CX647" s="146"/>
      <c r="CY647" s="146"/>
      <c r="CZ647" s="146"/>
      <c r="DA647" s="146"/>
      <c r="DB647" s="146"/>
      <c r="DC647" s="146"/>
      <c r="DD647" s="146"/>
      <c r="DE647" s="146"/>
      <c r="DF647" s="146"/>
      <c r="DG647" s="146"/>
      <c r="DH647" s="146"/>
      <c r="DI647" s="146"/>
      <c r="DJ647" s="146"/>
      <c r="DK647" s="219"/>
      <c r="DL647" s="219"/>
      <c r="DM647" s="219"/>
      <c r="DN647" s="219"/>
      <c r="DO647" s="219"/>
      <c r="DP647" s="219"/>
      <c r="DQ647" s="219"/>
      <c r="DR647" s="219"/>
      <c r="DS647" s="219"/>
      <c r="DT647" s="219"/>
      <c r="DU647" s="219"/>
      <c r="DV647" s="157"/>
      <c r="DW647" s="157"/>
      <c r="DX647" s="157"/>
      <c r="DY647" s="157"/>
      <c r="DZ647" s="158"/>
      <c r="EA647" s="158"/>
      <c r="EB647" s="158"/>
      <c r="EC647" s="158"/>
      <c r="ED647" s="158"/>
      <c r="EE647" s="158"/>
      <c r="EF647" s="158"/>
      <c r="EG647" s="158"/>
      <c r="EH647" s="158"/>
      <c r="EI647" s="158"/>
      <c r="EJ647" s="158"/>
      <c r="EK647" s="158"/>
      <c r="EL647" s="158"/>
      <c r="EM647" s="158"/>
      <c r="EN647" s="220"/>
      <c r="EO647" s="220"/>
      <c r="EP647" s="221"/>
      <c r="EQ647" s="220"/>
      <c r="ER647" s="220"/>
      <c r="ES647" s="220"/>
      <c r="ET647" s="220"/>
      <c r="EU647" s="220"/>
      <c r="EV647" s="222"/>
      <c r="EW647" s="222"/>
      <c r="EX647" s="222"/>
      <c r="EY647" s="222"/>
      <c r="EZ647" s="222"/>
      <c r="FA647" s="222"/>
      <c r="FB647" s="222"/>
      <c r="FC647" s="222"/>
      <c r="FD647" s="225"/>
    </row>
    <row r="648" spans="4:160" ht="16.899999999999999" customHeight="1">
      <c r="D648" s="45"/>
      <c r="G648" s="144"/>
      <c r="H648" s="144"/>
      <c r="I648" s="144"/>
      <c r="J648" s="144"/>
      <c r="K648" s="144"/>
      <c r="L648" s="144"/>
      <c r="M648" s="144"/>
      <c r="N648" s="83"/>
      <c r="O648" s="211"/>
      <c r="P648" s="211"/>
      <c r="Q648" s="146"/>
      <c r="R648" s="215"/>
      <c r="S648" s="215"/>
      <c r="T648" s="215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185"/>
      <c r="AJ648" s="146"/>
      <c r="AK648" s="146"/>
      <c r="AL648" s="146"/>
      <c r="AM648" s="217"/>
      <c r="AN648" s="146"/>
      <c r="AO648" s="149"/>
      <c r="AP648" s="146"/>
      <c r="AQ648" s="149"/>
      <c r="AR648" s="185"/>
      <c r="AS648" s="218"/>
      <c r="AT648" s="218"/>
      <c r="AU648" s="218"/>
      <c r="AV648" s="218"/>
      <c r="AW648" s="218"/>
      <c r="AX648" s="218"/>
      <c r="AY648" s="218"/>
      <c r="AZ648" s="218"/>
      <c r="BA648" s="218"/>
      <c r="BB648" s="146"/>
      <c r="BC648" s="218"/>
      <c r="BD648" s="218"/>
      <c r="BE648" s="218"/>
      <c r="BF648" s="185"/>
      <c r="BG648" s="185"/>
      <c r="BH648" s="185"/>
      <c r="BI648" s="185"/>
      <c r="BJ648" s="185"/>
      <c r="BK648" s="185"/>
      <c r="BL648" s="146"/>
      <c r="BM648" s="146"/>
      <c r="BN648" s="184"/>
      <c r="BO648" s="184"/>
      <c r="BP648" s="184"/>
      <c r="BQ648" s="184"/>
      <c r="BR648" s="184"/>
      <c r="BS648" s="184"/>
      <c r="BT648" s="184"/>
      <c r="BU648" s="184"/>
      <c r="BV648" s="184"/>
      <c r="BW648" s="184"/>
      <c r="BX648" s="184"/>
      <c r="BY648" s="184"/>
      <c r="BZ648" s="184"/>
      <c r="CA648" s="184"/>
      <c r="CB648" s="184"/>
      <c r="CC648" s="184"/>
      <c r="CD648" s="184"/>
      <c r="CE648" s="184"/>
      <c r="CF648" s="184"/>
      <c r="CG648" s="184"/>
      <c r="CH648" s="184"/>
      <c r="CI648" s="184"/>
      <c r="CJ648" s="184"/>
      <c r="CK648" s="184"/>
      <c r="CL648" s="184"/>
      <c r="CM648" s="146"/>
      <c r="CN648" s="146"/>
      <c r="CO648" s="146"/>
      <c r="CP648" s="146"/>
      <c r="CQ648" s="146"/>
      <c r="CR648" s="146"/>
      <c r="CS648" s="146"/>
      <c r="CT648" s="146"/>
      <c r="CU648" s="146"/>
      <c r="CV648" s="146"/>
      <c r="CW648" s="146"/>
      <c r="CX648" s="146"/>
      <c r="CY648" s="146"/>
      <c r="CZ648" s="146"/>
      <c r="DA648" s="146"/>
      <c r="DB648" s="146"/>
      <c r="DC648" s="146"/>
      <c r="DD648" s="146"/>
      <c r="DE648" s="146"/>
      <c r="DF648" s="146"/>
      <c r="DG648" s="146"/>
      <c r="DH648" s="146"/>
      <c r="DI648" s="146"/>
      <c r="DJ648" s="146"/>
      <c r="DK648" s="219"/>
      <c r="DL648" s="219"/>
      <c r="DM648" s="219"/>
      <c r="DN648" s="219"/>
      <c r="DO648" s="219"/>
      <c r="DP648" s="219"/>
      <c r="DQ648" s="219"/>
      <c r="DR648" s="219"/>
      <c r="DS648" s="219"/>
      <c r="DT648" s="219"/>
      <c r="DU648" s="219"/>
      <c r="DV648" s="157"/>
      <c r="DW648" s="157"/>
      <c r="DX648" s="157"/>
      <c r="DY648" s="157"/>
      <c r="DZ648" s="158"/>
      <c r="EA648" s="158"/>
      <c r="EB648" s="158"/>
      <c r="EC648" s="158"/>
      <c r="ED648" s="158"/>
      <c r="EE648" s="158"/>
      <c r="EF648" s="158"/>
      <c r="EG648" s="158"/>
      <c r="EH648" s="158"/>
      <c r="EI648" s="158"/>
      <c r="EJ648" s="158"/>
      <c r="EK648" s="158"/>
      <c r="EL648" s="158"/>
      <c r="EM648" s="158"/>
      <c r="EN648" s="220"/>
      <c r="EO648" s="220"/>
      <c r="EP648" s="221"/>
      <c r="EQ648" s="220"/>
      <c r="ER648" s="220"/>
      <c r="ES648" s="220"/>
      <c r="ET648" s="220"/>
      <c r="EU648" s="220"/>
      <c r="EV648" s="222"/>
      <c r="EW648" s="222"/>
      <c r="EX648" s="222"/>
      <c r="EY648" s="222"/>
      <c r="EZ648" s="222"/>
      <c r="FA648" s="222"/>
      <c r="FB648" s="222"/>
      <c r="FC648" s="222"/>
      <c r="FD648" s="225"/>
    </row>
    <row r="649" spans="4:160" ht="16.899999999999999" customHeight="1">
      <c r="D649" s="45"/>
      <c r="G649" s="83"/>
      <c r="H649" s="83"/>
      <c r="I649" s="83"/>
      <c r="J649" s="83"/>
      <c r="K649" s="83"/>
      <c r="L649" s="83"/>
      <c r="M649" s="83"/>
      <c r="N649" s="83"/>
      <c r="O649" s="211"/>
      <c r="P649" s="211"/>
      <c r="Q649" s="146"/>
      <c r="R649" s="215"/>
      <c r="S649" s="215"/>
      <c r="T649" s="215"/>
      <c r="U649" s="216"/>
      <c r="V649" s="216"/>
      <c r="W649" s="216"/>
      <c r="X649" s="216"/>
      <c r="Y649" s="216"/>
      <c r="Z649" s="216"/>
      <c r="AA649" s="216"/>
      <c r="AB649" s="216"/>
      <c r="AC649" s="216"/>
      <c r="AD649" s="216"/>
      <c r="AE649" s="216"/>
      <c r="AF649" s="216"/>
      <c r="AG649" s="216"/>
      <c r="AH649" s="216"/>
      <c r="AI649" s="185"/>
      <c r="AJ649" s="146"/>
      <c r="AK649" s="146"/>
      <c r="AL649" s="146"/>
      <c r="AM649" s="217"/>
      <c r="AN649" s="146"/>
      <c r="AO649" s="149"/>
      <c r="AP649" s="146"/>
      <c r="AQ649" s="149"/>
      <c r="AR649" s="185"/>
      <c r="AS649" s="218"/>
      <c r="AT649" s="218"/>
      <c r="AU649" s="218"/>
      <c r="AV649" s="218"/>
      <c r="AW649" s="218"/>
      <c r="AX649" s="218"/>
      <c r="AY649" s="218"/>
      <c r="AZ649" s="218"/>
      <c r="BA649" s="218"/>
      <c r="BB649" s="146"/>
      <c r="BC649" s="218"/>
      <c r="BD649" s="218"/>
      <c r="BE649" s="218"/>
      <c r="BF649" s="185"/>
      <c r="BG649" s="185"/>
      <c r="BH649" s="185"/>
      <c r="BI649" s="185"/>
      <c r="BJ649" s="185"/>
      <c r="BK649" s="185"/>
      <c r="BL649" s="146"/>
      <c r="BM649" s="146"/>
      <c r="BN649" s="184"/>
      <c r="BO649" s="184"/>
      <c r="BP649" s="184"/>
      <c r="BQ649" s="184"/>
      <c r="BR649" s="184"/>
      <c r="BS649" s="184"/>
      <c r="BT649" s="184"/>
      <c r="BU649" s="184"/>
      <c r="BV649" s="184"/>
      <c r="BW649" s="184"/>
      <c r="BX649" s="184"/>
      <c r="BY649" s="184"/>
      <c r="BZ649" s="184"/>
      <c r="CA649" s="184"/>
      <c r="CB649" s="184"/>
      <c r="CC649" s="184"/>
      <c r="CD649" s="184"/>
      <c r="CE649" s="184"/>
      <c r="CF649" s="184"/>
      <c r="CG649" s="184"/>
      <c r="CH649" s="184"/>
      <c r="CI649" s="184"/>
      <c r="CJ649" s="184"/>
      <c r="CK649" s="184"/>
      <c r="CL649" s="184"/>
      <c r="CM649" s="146"/>
      <c r="CN649" s="146"/>
      <c r="CO649" s="146"/>
      <c r="CP649" s="146"/>
      <c r="CQ649" s="146"/>
      <c r="CR649" s="146"/>
      <c r="CS649" s="146"/>
      <c r="CT649" s="146"/>
      <c r="CU649" s="146"/>
      <c r="CV649" s="146"/>
      <c r="CW649" s="146"/>
      <c r="CX649" s="146"/>
      <c r="CY649" s="146"/>
      <c r="CZ649" s="146"/>
      <c r="DA649" s="146"/>
      <c r="DB649" s="146"/>
      <c r="DC649" s="146"/>
      <c r="DD649" s="146"/>
      <c r="DE649" s="146"/>
      <c r="DF649" s="146"/>
      <c r="DG649" s="146"/>
      <c r="DH649" s="146"/>
      <c r="DI649" s="146"/>
      <c r="DJ649" s="146"/>
      <c r="DK649" s="219"/>
      <c r="DL649" s="219"/>
      <c r="DM649" s="219"/>
      <c r="DN649" s="219"/>
      <c r="DO649" s="219"/>
      <c r="DP649" s="219"/>
      <c r="DQ649" s="219"/>
      <c r="DR649" s="219"/>
      <c r="DS649" s="219"/>
      <c r="DT649" s="219"/>
      <c r="DU649" s="219"/>
      <c r="DV649" s="157"/>
      <c r="DW649" s="157"/>
      <c r="DX649" s="157"/>
      <c r="DY649" s="157"/>
      <c r="DZ649" s="158"/>
      <c r="EA649" s="158"/>
      <c r="EB649" s="158"/>
      <c r="EC649" s="158"/>
      <c r="ED649" s="158"/>
      <c r="EE649" s="158"/>
      <c r="EF649" s="158"/>
      <c r="EG649" s="158"/>
      <c r="EH649" s="158"/>
      <c r="EI649" s="158"/>
      <c r="EJ649" s="158"/>
      <c r="EK649" s="158"/>
      <c r="EL649" s="158"/>
      <c r="EM649" s="158"/>
      <c r="EN649" s="220"/>
      <c r="EO649" s="220"/>
      <c r="EP649" s="221"/>
      <c r="EQ649" s="220"/>
      <c r="ER649" s="220"/>
      <c r="ES649" s="220"/>
      <c r="ET649" s="220"/>
      <c r="EU649" s="220"/>
      <c r="EV649" s="222"/>
      <c r="EW649" s="222"/>
      <c r="EX649" s="222"/>
      <c r="EY649" s="222"/>
      <c r="EZ649" s="222"/>
      <c r="FA649" s="222"/>
      <c r="FB649" s="222"/>
      <c r="FC649" s="222"/>
      <c r="FD649" s="225"/>
    </row>
    <row r="650" spans="4:160" ht="16.899999999999999" customHeight="1">
      <c r="D650" s="45"/>
      <c r="G650" s="144"/>
      <c r="H650" s="144"/>
      <c r="I650" s="144"/>
      <c r="J650" s="144"/>
      <c r="K650" s="144"/>
      <c r="L650" s="144"/>
      <c r="M650" s="144"/>
      <c r="N650" s="83"/>
      <c r="O650" s="211"/>
      <c r="P650" s="211"/>
      <c r="Q650" s="146"/>
      <c r="R650" s="215"/>
      <c r="S650" s="215"/>
      <c r="T650" s="215"/>
      <c r="U650" s="216"/>
      <c r="V650" s="216"/>
      <c r="W650" s="216"/>
      <c r="X650" s="216"/>
      <c r="Y650" s="216"/>
      <c r="Z650" s="216"/>
      <c r="AA650" s="216"/>
      <c r="AB650" s="216"/>
      <c r="AC650" s="216"/>
      <c r="AD650" s="216"/>
      <c r="AE650" s="216"/>
      <c r="AF650" s="216"/>
      <c r="AG650" s="216"/>
      <c r="AH650" s="216"/>
      <c r="AI650" s="185"/>
      <c r="AJ650" s="146"/>
      <c r="AK650" s="146"/>
      <c r="AL650" s="146"/>
      <c r="AM650" s="217"/>
      <c r="AN650" s="146"/>
      <c r="AO650" s="149"/>
      <c r="AP650" s="146"/>
      <c r="AQ650" s="149"/>
      <c r="AR650" s="185"/>
      <c r="AS650" s="218"/>
      <c r="AT650" s="218"/>
      <c r="AU650" s="218"/>
      <c r="AV650" s="218"/>
      <c r="AW650" s="218"/>
      <c r="AX650" s="218"/>
      <c r="AY650" s="218"/>
      <c r="AZ650" s="218"/>
      <c r="BA650" s="218"/>
      <c r="BB650" s="146"/>
      <c r="BC650" s="218"/>
      <c r="BD650" s="218"/>
      <c r="BE650" s="218"/>
      <c r="BF650" s="185"/>
      <c r="BG650" s="185"/>
      <c r="BH650" s="185"/>
      <c r="BI650" s="185"/>
      <c r="BJ650" s="185"/>
      <c r="BK650" s="185"/>
      <c r="BL650" s="146"/>
      <c r="BM650" s="146"/>
      <c r="BN650" s="184"/>
      <c r="BO650" s="184"/>
      <c r="BP650" s="184"/>
      <c r="BQ650" s="184"/>
      <c r="BR650" s="184"/>
      <c r="BS650" s="184"/>
      <c r="BT650" s="184"/>
      <c r="BU650" s="184"/>
      <c r="BV650" s="184"/>
      <c r="BW650" s="184"/>
      <c r="BX650" s="184"/>
      <c r="BY650" s="184"/>
      <c r="BZ650" s="184"/>
      <c r="CA650" s="184"/>
      <c r="CB650" s="184"/>
      <c r="CC650" s="184"/>
      <c r="CD650" s="184"/>
      <c r="CE650" s="184"/>
      <c r="CF650" s="184"/>
      <c r="CG650" s="184"/>
      <c r="CH650" s="184"/>
      <c r="CI650" s="184"/>
      <c r="CJ650" s="184"/>
      <c r="CK650" s="184"/>
      <c r="CL650" s="184"/>
      <c r="CM650" s="146"/>
      <c r="CN650" s="146"/>
      <c r="CO650" s="146"/>
      <c r="CP650" s="146"/>
      <c r="CQ650" s="146"/>
      <c r="CR650" s="146"/>
      <c r="CS650" s="146"/>
      <c r="CT650" s="146"/>
      <c r="CU650" s="146"/>
      <c r="CV650" s="146"/>
      <c r="CW650" s="146"/>
      <c r="CX650" s="146"/>
      <c r="CY650" s="146"/>
      <c r="CZ650" s="146"/>
      <c r="DA650" s="146"/>
      <c r="DB650" s="146"/>
      <c r="DC650" s="146"/>
      <c r="DD650" s="146"/>
      <c r="DE650" s="146"/>
      <c r="DF650" s="146"/>
      <c r="DG650" s="146"/>
      <c r="DH650" s="146"/>
      <c r="DI650" s="146"/>
      <c r="DJ650" s="146"/>
      <c r="DK650" s="219"/>
      <c r="DL650" s="219"/>
      <c r="DM650" s="219"/>
      <c r="DN650" s="219"/>
      <c r="DO650" s="219"/>
      <c r="DP650" s="219"/>
      <c r="DQ650" s="219"/>
      <c r="DR650" s="219"/>
      <c r="DS650" s="219"/>
      <c r="DT650" s="219"/>
      <c r="DU650" s="219"/>
      <c r="DV650" s="157"/>
      <c r="DW650" s="157"/>
      <c r="DX650" s="157"/>
      <c r="DY650" s="157"/>
      <c r="DZ650" s="158"/>
      <c r="EA650" s="158"/>
      <c r="EB650" s="158"/>
      <c r="EC650" s="158"/>
      <c r="ED650" s="158"/>
      <c r="EE650" s="158"/>
      <c r="EF650" s="158"/>
      <c r="EG650" s="158"/>
      <c r="EH650" s="158"/>
      <c r="EI650" s="158"/>
      <c r="EJ650" s="158"/>
      <c r="EK650" s="158"/>
      <c r="EL650" s="158"/>
      <c r="EM650" s="158"/>
      <c r="EN650" s="220"/>
      <c r="EO650" s="220"/>
      <c r="EP650" s="221"/>
      <c r="EQ650" s="220"/>
      <c r="ER650" s="220"/>
      <c r="ES650" s="220"/>
      <c r="ET650" s="220"/>
      <c r="EU650" s="220"/>
      <c r="EV650" s="222"/>
      <c r="EW650" s="222"/>
      <c r="EX650" s="222"/>
      <c r="EY650" s="222"/>
      <c r="EZ650" s="222"/>
      <c r="FA650" s="222"/>
      <c r="FB650" s="222"/>
      <c r="FC650" s="222"/>
      <c r="FD650" s="225"/>
    </row>
    <row r="651" spans="4:160" ht="16.899999999999999" customHeight="1">
      <c r="D651" s="45"/>
      <c r="G651" s="144"/>
      <c r="H651" s="144"/>
      <c r="I651" s="144"/>
      <c r="J651" s="144"/>
      <c r="K651" s="144"/>
      <c r="L651" s="144"/>
      <c r="M651" s="144"/>
      <c r="N651" s="83"/>
      <c r="O651" s="211"/>
      <c r="P651" s="211"/>
      <c r="Q651" s="146"/>
      <c r="R651" s="215"/>
      <c r="S651" s="215"/>
      <c r="T651" s="215"/>
      <c r="U651" s="216"/>
      <c r="V651" s="216"/>
      <c r="W651" s="216"/>
      <c r="X651" s="216"/>
      <c r="Y651" s="216"/>
      <c r="Z651" s="216"/>
      <c r="AA651" s="216"/>
      <c r="AB651" s="216"/>
      <c r="AC651" s="216"/>
      <c r="AD651" s="216"/>
      <c r="AE651" s="216"/>
      <c r="AF651" s="216"/>
      <c r="AG651" s="216"/>
      <c r="AH651" s="216"/>
      <c r="AI651" s="185"/>
      <c r="AJ651" s="146"/>
      <c r="AK651" s="146"/>
      <c r="AL651" s="146"/>
      <c r="AM651" s="217"/>
      <c r="AN651" s="146"/>
      <c r="AO651" s="149"/>
      <c r="AP651" s="146"/>
      <c r="AQ651" s="149"/>
      <c r="AR651" s="185"/>
      <c r="AS651" s="218"/>
      <c r="AT651" s="218"/>
      <c r="AU651" s="218"/>
      <c r="AV651" s="218"/>
      <c r="AW651" s="218"/>
      <c r="AX651" s="218"/>
      <c r="AY651" s="218"/>
      <c r="AZ651" s="218"/>
      <c r="BA651" s="218"/>
      <c r="BB651" s="146"/>
      <c r="BC651" s="218"/>
      <c r="BD651" s="218"/>
      <c r="BE651" s="218"/>
      <c r="BF651" s="185"/>
      <c r="BG651" s="185"/>
      <c r="BH651" s="185"/>
      <c r="BI651" s="185"/>
      <c r="BJ651" s="185"/>
      <c r="BK651" s="185"/>
      <c r="BL651" s="146"/>
      <c r="BM651" s="146"/>
      <c r="BN651" s="184"/>
      <c r="BO651" s="184"/>
      <c r="BP651" s="184"/>
      <c r="BQ651" s="184"/>
      <c r="BR651" s="184"/>
      <c r="BS651" s="184"/>
      <c r="BT651" s="184"/>
      <c r="BU651" s="184"/>
      <c r="BV651" s="184"/>
      <c r="BW651" s="184"/>
      <c r="BX651" s="184"/>
      <c r="BY651" s="184"/>
      <c r="BZ651" s="184"/>
      <c r="CA651" s="184"/>
      <c r="CB651" s="184"/>
      <c r="CC651" s="184"/>
      <c r="CD651" s="184"/>
      <c r="CE651" s="184"/>
      <c r="CF651" s="184"/>
      <c r="CG651" s="184"/>
      <c r="CH651" s="184"/>
      <c r="CI651" s="184"/>
      <c r="CJ651" s="184"/>
      <c r="CK651" s="184"/>
      <c r="CL651" s="184"/>
      <c r="CM651" s="146"/>
      <c r="CN651" s="146"/>
      <c r="CO651" s="146"/>
      <c r="CP651" s="146"/>
      <c r="CQ651" s="146"/>
      <c r="CR651" s="146"/>
      <c r="CS651" s="146"/>
      <c r="CT651" s="146"/>
      <c r="CU651" s="146"/>
      <c r="CV651" s="146"/>
      <c r="CW651" s="146"/>
      <c r="CX651" s="146"/>
      <c r="CY651" s="146"/>
      <c r="CZ651" s="146"/>
      <c r="DA651" s="146"/>
      <c r="DB651" s="146"/>
      <c r="DC651" s="146"/>
      <c r="DD651" s="146"/>
      <c r="DE651" s="146"/>
      <c r="DF651" s="146"/>
      <c r="DG651" s="146"/>
      <c r="DH651" s="146"/>
      <c r="DI651" s="146"/>
      <c r="DJ651" s="146"/>
      <c r="DK651" s="219"/>
      <c r="DL651" s="219"/>
      <c r="DM651" s="219"/>
      <c r="DN651" s="219"/>
      <c r="DO651" s="219"/>
      <c r="DP651" s="219"/>
      <c r="DQ651" s="219"/>
      <c r="DR651" s="219"/>
      <c r="DS651" s="219"/>
      <c r="DT651" s="219"/>
      <c r="DU651" s="219"/>
      <c r="DV651" s="157"/>
      <c r="DW651" s="157"/>
      <c r="DX651" s="157"/>
      <c r="DY651" s="157"/>
      <c r="DZ651" s="158"/>
      <c r="EA651" s="158"/>
      <c r="EB651" s="158"/>
      <c r="EC651" s="158"/>
      <c r="ED651" s="158"/>
      <c r="EE651" s="158"/>
      <c r="EF651" s="158"/>
      <c r="EG651" s="158"/>
      <c r="EH651" s="158"/>
      <c r="EI651" s="158"/>
      <c r="EJ651" s="158"/>
      <c r="EK651" s="158"/>
      <c r="EL651" s="158"/>
      <c r="EM651" s="158"/>
      <c r="EN651" s="220"/>
      <c r="EO651" s="220"/>
      <c r="EP651" s="221"/>
      <c r="EQ651" s="220"/>
      <c r="ER651" s="220"/>
      <c r="ES651" s="220"/>
      <c r="ET651" s="220"/>
      <c r="EU651" s="220"/>
      <c r="EV651" s="222"/>
      <c r="EW651" s="222"/>
      <c r="EX651" s="222"/>
      <c r="EY651" s="222"/>
      <c r="EZ651" s="222"/>
      <c r="FA651" s="222"/>
      <c r="FB651" s="222"/>
      <c r="FC651" s="222"/>
      <c r="FD651" s="225"/>
    </row>
    <row r="652" spans="4:160" ht="16.899999999999999" customHeight="1">
      <c r="D652" s="45"/>
      <c r="G652" s="144"/>
      <c r="H652" s="144"/>
      <c r="I652" s="144"/>
      <c r="J652" s="144"/>
      <c r="K652" s="144"/>
      <c r="L652" s="144"/>
      <c r="M652" s="144"/>
      <c r="N652" s="83"/>
      <c r="O652" s="211"/>
      <c r="P652" s="211"/>
      <c r="Q652" s="146"/>
      <c r="R652" s="215"/>
      <c r="S652" s="215"/>
      <c r="T652" s="215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16"/>
      <c r="AF652" s="216"/>
      <c r="AG652" s="216"/>
      <c r="AH652" s="216"/>
      <c r="AI652" s="185"/>
      <c r="AJ652" s="146"/>
      <c r="AK652" s="146"/>
      <c r="AL652" s="146"/>
      <c r="AM652" s="217"/>
      <c r="AN652" s="146"/>
      <c r="AO652" s="149"/>
      <c r="AP652" s="146"/>
      <c r="AQ652" s="149"/>
      <c r="AR652" s="185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146"/>
      <c r="BC652" s="218"/>
      <c r="BD652" s="218"/>
      <c r="BE652" s="218"/>
      <c r="BF652" s="185"/>
      <c r="BG652" s="185"/>
      <c r="BH652" s="185"/>
      <c r="BI652" s="185"/>
      <c r="BJ652" s="185"/>
      <c r="BK652" s="185"/>
      <c r="BL652" s="146"/>
      <c r="BM652" s="146"/>
      <c r="BN652" s="184"/>
      <c r="BO652" s="184"/>
      <c r="BP652" s="184"/>
      <c r="BQ652" s="184"/>
      <c r="BR652" s="184"/>
      <c r="BS652" s="184"/>
      <c r="BT652" s="184"/>
      <c r="BU652" s="184"/>
      <c r="BV652" s="184"/>
      <c r="BW652" s="184"/>
      <c r="BX652" s="184"/>
      <c r="BY652" s="184"/>
      <c r="BZ652" s="184"/>
      <c r="CA652" s="184"/>
      <c r="CB652" s="184"/>
      <c r="CC652" s="184"/>
      <c r="CD652" s="184"/>
      <c r="CE652" s="184"/>
      <c r="CF652" s="184"/>
      <c r="CG652" s="184"/>
      <c r="CH652" s="184"/>
      <c r="CI652" s="184"/>
      <c r="CJ652" s="184"/>
      <c r="CK652" s="184"/>
      <c r="CL652" s="184"/>
      <c r="CM652" s="146"/>
      <c r="CN652" s="146"/>
      <c r="CO652" s="146"/>
      <c r="CP652" s="146"/>
      <c r="CQ652" s="146"/>
      <c r="CR652" s="146"/>
      <c r="CS652" s="146"/>
      <c r="CT652" s="146"/>
      <c r="CU652" s="146"/>
      <c r="CV652" s="146"/>
      <c r="CW652" s="146"/>
      <c r="CX652" s="146"/>
      <c r="CY652" s="146"/>
      <c r="CZ652" s="146"/>
      <c r="DA652" s="146"/>
      <c r="DB652" s="146"/>
      <c r="DC652" s="146"/>
      <c r="DD652" s="146"/>
      <c r="DE652" s="146"/>
      <c r="DF652" s="146"/>
      <c r="DG652" s="146"/>
      <c r="DH652" s="146"/>
      <c r="DI652" s="146"/>
      <c r="DJ652" s="146"/>
      <c r="DK652" s="219"/>
      <c r="DL652" s="219"/>
      <c r="DM652" s="219"/>
      <c r="DN652" s="219"/>
      <c r="DO652" s="219"/>
      <c r="DP652" s="219"/>
      <c r="DQ652" s="219"/>
      <c r="DR652" s="219"/>
      <c r="DS652" s="219"/>
      <c r="DT652" s="219"/>
      <c r="DU652" s="219"/>
      <c r="DV652" s="157"/>
      <c r="DW652" s="157"/>
      <c r="DX652" s="157"/>
      <c r="DY652" s="157"/>
      <c r="DZ652" s="158"/>
      <c r="EA652" s="158"/>
      <c r="EB652" s="158"/>
      <c r="EC652" s="158"/>
      <c r="ED652" s="158"/>
      <c r="EE652" s="158"/>
      <c r="EF652" s="158"/>
      <c r="EG652" s="158"/>
      <c r="EH652" s="158"/>
      <c r="EI652" s="158"/>
      <c r="EJ652" s="158"/>
      <c r="EK652" s="158"/>
      <c r="EL652" s="158"/>
      <c r="EM652" s="158"/>
      <c r="EN652" s="220"/>
      <c r="EO652" s="220"/>
      <c r="EP652" s="221"/>
      <c r="EQ652" s="220"/>
      <c r="ER652" s="220"/>
      <c r="ES652" s="220"/>
      <c r="ET652" s="220"/>
      <c r="EU652" s="220"/>
      <c r="EV652" s="222"/>
      <c r="EW652" s="222"/>
      <c r="EX652" s="222"/>
      <c r="EY652" s="222"/>
      <c r="EZ652" s="222"/>
      <c r="FA652" s="222"/>
      <c r="FB652" s="222"/>
      <c r="FC652" s="222"/>
      <c r="FD652" s="225"/>
    </row>
    <row r="653" spans="4:160" ht="16.899999999999999" customHeight="1">
      <c r="D653" s="45"/>
      <c r="G653" s="83"/>
      <c r="H653" s="83"/>
      <c r="I653" s="83"/>
      <c r="J653" s="83"/>
      <c r="K653" s="83"/>
      <c r="L653" s="83"/>
      <c r="M653" s="83"/>
      <c r="N653" s="83"/>
      <c r="O653" s="211"/>
      <c r="P653" s="211"/>
      <c r="Q653" s="146"/>
      <c r="R653" s="215"/>
      <c r="S653" s="215"/>
      <c r="T653" s="215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16"/>
      <c r="AF653" s="216"/>
      <c r="AG653" s="216"/>
      <c r="AH653" s="216"/>
      <c r="AI653" s="185"/>
      <c r="AJ653" s="146"/>
      <c r="AK653" s="146"/>
      <c r="AL653" s="146"/>
      <c r="AM653" s="217"/>
      <c r="AN653" s="146"/>
      <c r="AO653" s="149"/>
      <c r="AP653" s="146"/>
      <c r="AQ653" s="149"/>
      <c r="AR653" s="185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146"/>
      <c r="BC653" s="218"/>
      <c r="BD653" s="218"/>
      <c r="BE653" s="218"/>
      <c r="BF653" s="185"/>
      <c r="BG653" s="185"/>
      <c r="BH653" s="185"/>
      <c r="BI653" s="185"/>
      <c r="BJ653" s="185"/>
      <c r="BK653" s="185"/>
      <c r="BL653" s="146"/>
      <c r="BM653" s="146"/>
      <c r="BN653" s="184"/>
      <c r="BO653" s="184"/>
      <c r="BP653" s="184"/>
      <c r="BQ653" s="184"/>
      <c r="BR653" s="184"/>
      <c r="BS653" s="184"/>
      <c r="BT653" s="184"/>
      <c r="BU653" s="184"/>
      <c r="BV653" s="184"/>
      <c r="BW653" s="184"/>
      <c r="BX653" s="184"/>
      <c r="BY653" s="184"/>
      <c r="BZ653" s="184"/>
      <c r="CA653" s="184"/>
      <c r="CB653" s="184"/>
      <c r="CC653" s="184"/>
      <c r="CD653" s="184"/>
      <c r="CE653" s="184"/>
      <c r="CF653" s="184"/>
      <c r="CG653" s="184"/>
      <c r="CH653" s="184"/>
      <c r="CI653" s="184"/>
      <c r="CJ653" s="184"/>
      <c r="CK653" s="184"/>
      <c r="CL653" s="184"/>
      <c r="CM653" s="146"/>
      <c r="CN653" s="146"/>
      <c r="CO653" s="146"/>
      <c r="CP653" s="146"/>
      <c r="CQ653" s="146"/>
      <c r="CR653" s="146"/>
      <c r="CS653" s="146"/>
      <c r="CT653" s="146"/>
      <c r="CU653" s="146"/>
      <c r="CV653" s="146"/>
      <c r="CW653" s="146"/>
      <c r="CX653" s="146"/>
      <c r="CY653" s="146"/>
      <c r="CZ653" s="146"/>
      <c r="DA653" s="146"/>
      <c r="DB653" s="146"/>
      <c r="DC653" s="146"/>
      <c r="DD653" s="146"/>
      <c r="DE653" s="146"/>
      <c r="DF653" s="146"/>
      <c r="DG653" s="146"/>
      <c r="DH653" s="146"/>
      <c r="DI653" s="146"/>
      <c r="DJ653" s="146"/>
      <c r="DK653" s="219"/>
      <c r="DL653" s="219"/>
      <c r="DM653" s="219"/>
      <c r="DN653" s="219"/>
      <c r="DO653" s="219"/>
      <c r="DP653" s="219"/>
      <c r="DQ653" s="219"/>
      <c r="DR653" s="219"/>
      <c r="DS653" s="219"/>
      <c r="DT653" s="219"/>
      <c r="DU653" s="219"/>
      <c r="DV653" s="157"/>
      <c r="DW653" s="157"/>
      <c r="DX653" s="157"/>
      <c r="DY653" s="157"/>
      <c r="DZ653" s="158"/>
      <c r="EA653" s="158"/>
      <c r="EB653" s="158"/>
      <c r="EC653" s="158"/>
      <c r="ED653" s="158"/>
      <c r="EE653" s="158"/>
      <c r="EF653" s="158"/>
      <c r="EG653" s="158"/>
      <c r="EH653" s="158"/>
      <c r="EI653" s="158"/>
      <c r="EJ653" s="158"/>
      <c r="EK653" s="158"/>
      <c r="EL653" s="158"/>
      <c r="EM653" s="158"/>
      <c r="EN653" s="220"/>
      <c r="EO653" s="220"/>
      <c r="EP653" s="221"/>
      <c r="EQ653" s="220"/>
      <c r="ER653" s="220"/>
      <c r="ES653" s="220"/>
      <c r="ET653" s="220"/>
      <c r="EU653" s="220"/>
      <c r="EV653" s="222"/>
      <c r="EW653" s="222"/>
      <c r="EX653" s="222"/>
      <c r="EY653" s="222"/>
      <c r="EZ653" s="222"/>
      <c r="FA653" s="222"/>
      <c r="FB653" s="222"/>
      <c r="FC653" s="222"/>
      <c r="FD653" s="225"/>
    </row>
    <row r="654" spans="4:160" ht="16.899999999999999" customHeight="1">
      <c r="D654" s="45"/>
      <c r="G654" s="144"/>
      <c r="H654" s="144"/>
      <c r="I654" s="144"/>
      <c r="J654" s="144"/>
      <c r="K654" s="144"/>
      <c r="L654" s="144"/>
      <c r="M654" s="144"/>
      <c r="N654" s="83"/>
      <c r="O654" s="211"/>
      <c r="P654" s="211"/>
      <c r="Q654" s="146"/>
      <c r="R654" s="215"/>
      <c r="S654" s="215"/>
      <c r="T654" s="215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16"/>
      <c r="AF654" s="216"/>
      <c r="AG654" s="216"/>
      <c r="AH654" s="216"/>
      <c r="AI654" s="185"/>
      <c r="AJ654" s="146"/>
      <c r="AK654" s="146"/>
      <c r="AL654" s="146"/>
      <c r="AM654" s="217"/>
      <c r="AN654" s="146"/>
      <c r="AO654" s="149"/>
      <c r="AP654" s="146"/>
      <c r="AQ654" s="149"/>
      <c r="AR654" s="185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146"/>
      <c r="BC654" s="218"/>
      <c r="BD654" s="218"/>
      <c r="BE654" s="218"/>
      <c r="BF654" s="185"/>
      <c r="BG654" s="185"/>
      <c r="BH654" s="185"/>
      <c r="BI654" s="185"/>
      <c r="BJ654" s="185"/>
      <c r="BK654" s="185"/>
      <c r="BL654" s="146"/>
      <c r="BM654" s="146"/>
      <c r="BN654" s="184"/>
      <c r="BO654" s="184"/>
      <c r="BP654" s="184"/>
      <c r="BQ654" s="184"/>
      <c r="BR654" s="184"/>
      <c r="BS654" s="184"/>
      <c r="BT654" s="184"/>
      <c r="BU654" s="184"/>
      <c r="BV654" s="184"/>
      <c r="BW654" s="184"/>
      <c r="BX654" s="184"/>
      <c r="BY654" s="184"/>
      <c r="BZ654" s="184"/>
      <c r="CA654" s="184"/>
      <c r="CB654" s="184"/>
      <c r="CC654" s="184"/>
      <c r="CD654" s="184"/>
      <c r="CE654" s="184"/>
      <c r="CF654" s="184"/>
      <c r="CG654" s="184"/>
      <c r="CH654" s="184"/>
      <c r="CI654" s="184"/>
      <c r="CJ654" s="184"/>
      <c r="CK654" s="184"/>
      <c r="CL654" s="184"/>
      <c r="CM654" s="146"/>
      <c r="CN654" s="146"/>
      <c r="CO654" s="146"/>
      <c r="CP654" s="146"/>
      <c r="CQ654" s="146"/>
      <c r="CR654" s="146"/>
      <c r="CS654" s="146"/>
      <c r="CT654" s="146"/>
      <c r="CU654" s="146"/>
      <c r="CV654" s="146"/>
      <c r="CW654" s="146"/>
      <c r="CX654" s="146"/>
      <c r="CY654" s="146"/>
      <c r="CZ654" s="146"/>
      <c r="DA654" s="146"/>
      <c r="DB654" s="146"/>
      <c r="DC654" s="146"/>
      <c r="DD654" s="146"/>
      <c r="DE654" s="146"/>
      <c r="DF654" s="146"/>
      <c r="DG654" s="146"/>
      <c r="DH654" s="146"/>
      <c r="DI654" s="146"/>
      <c r="DJ654" s="146"/>
      <c r="DK654" s="219"/>
      <c r="DL654" s="219"/>
      <c r="DM654" s="219"/>
      <c r="DN654" s="219"/>
      <c r="DO654" s="219"/>
      <c r="DP654" s="219"/>
      <c r="DQ654" s="219"/>
      <c r="DR654" s="219"/>
      <c r="DS654" s="219"/>
      <c r="DT654" s="219"/>
      <c r="DU654" s="219"/>
      <c r="DV654" s="157"/>
      <c r="DW654" s="157"/>
      <c r="DX654" s="157"/>
      <c r="DY654" s="157"/>
      <c r="DZ654" s="158"/>
      <c r="EA654" s="158"/>
      <c r="EB654" s="158"/>
      <c r="EC654" s="158"/>
      <c r="ED654" s="158"/>
      <c r="EE654" s="158"/>
      <c r="EF654" s="158"/>
      <c r="EG654" s="158"/>
      <c r="EH654" s="158"/>
      <c r="EI654" s="158"/>
      <c r="EJ654" s="158"/>
      <c r="EK654" s="158"/>
      <c r="EL654" s="158"/>
      <c r="EM654" s="158"/>
      <c r="EN654" s="220"/>
      <c r="EO654" s="220"/>
      <c r="EP654" s="221"/>
      <c r="EQ654" s="220"/>
      <c r="ER654" s="220"/>
      <c r="ES654" s="220"/>
      <c r="ET654" s="220"/>
      <c r="EU654" s="220"/>
      <c r="EV654" s="222"/>
      <c r="EW654" s="222"/>
      <c r="EX654" s="222"/>
      <c r="EY654" s="222"/>
      <c r="EZ654" s="222"/>
      <c r="FA654" s="222"/>
      <c r="FB654" s="222"/>
      <c r="FC654" s="222"/>
      <c r="FD654" s="225"/>
    </row>
    <row r="655" spans="4:160" ht="16.899999999999999" customHeight="1">
      <c r="D655" s="45"/>
      <c r="G655" s="83"/>
      <c r="H655" s="83"/>
      <c r="I655" s="83"/>
      <c r="J655" s="144"/>
      <c r="K655" s="144"/>
      <c r="L655" s="144"/>
      <c r="M655" s="144"/>
      <c r="N655" s="83"/>
      <c r="O655" s="211"/>
      <c r="P655" s="211"/>
      <c r="Q655" s="146"/>
      <c r="R655" s="215"/>
      <c r="S655" s="215"/>
      <c r="T655" s="215"/>
      <c r="U655" s="216"/>
      <c r="V655" s="216"/>
      <c r="W655" s="216"/>
      <c r="X655" s="216"/>
      <c r="Y655" s="216"/>
      <c r="Z655" s="216"/>
      <c r="AA655" s="216"/>
      <c r="AB655" s="216"/>
      <c r="AC655" s="216"/>
      <c r="AD655" s="216"/>
      <c r="AE655" s="216"/>
      <c r="AF655" s="216"/>
      <c r="AG655" s="216"/>
      <c r="AH655" s="216"/>
      <c r="AI655" s="185"/>
      <c r="AJ655" s="146"/>
      <c r="AK655" s="146"/>
      <c r="AL655" s="146"/>
      <c r="AM655" s="217"/>
      <c r="AN655" s="146"/>
      <c r="AO655" s="149"/>
      <c r="AP655" s="146"/>
      <c r="AQ655" s="149"/>
      <c r="AR655" s="185"/>
      <c r="AS655" s="218"/>
      <c r="AT655" s="218"/>
      <c r="AU655" s="218"/>
      <c r="AV655" s="218"/>
      <c r="AW655" s="218"/>
      <c r="AX655" s="218"/>
      <c r="AY655" s="218"/>
      <c r="AZ655" s="218"/>
      <c r="BA655" s="218"/>
      <c r="BB655" s="146"/>
      <c r="BC655" s="218"/>
      <c r="BD655" s="218"/>
      <c r="BE655" s="218"/>
      <c r="BF655" s="185"/>
      <c r="BG655" s="185"/>
      <c r="BH655" s="185"/>
      <c r="BI655" s="185"/>
      <c r="BJ655" s="185"/>
      <c r="BK655" s="185"/>
      <c r="BL655" s="146"/>
      <c r="BM655" s="146"/>
      <c r="BN655" s="184"/>
      <c r="BO655" s="184"/>
      <c r="BP655" s="184"/>
      <c r="BQ655" s="184"/>
      <c r="BR655" s="184"/>
      <c r="BS655" s="184"/>
      <c r="BT655" s="184"/>
      <c r="BU655" s="184"/>
      <c r="BV655" s="184"/>
      <c r="BW655" s="184"/>
      <c r="BX655" s="184"/>
      <c r="BY655" s="184"/>
      <c r="BZ655" s="184"/>
      <c r="CA655" s="184"/>
      <c r="CB655" s="184"/>
      <c r="CC655" s="184"/>
      <c r="CD655" s="184"/>
      <c r="CE655" s="184"/>
      <c r="CF655" s="184"/>
      <c r="CG655" s="184"/>
      <c r="CH655" s="184"/>
      <c r="CI655" s="184"/>
      <c r="CJ655" s="184"/>
      <c r="CK655" s="184"/>
      <c r="CL655" s="184"/>
      <c r="CM655" s="146"/>
      <c r="CN655" s="146"/>
      <c r="CO655" s="146"/>
      <c r="CP655" s="146"/>
      <c r="CQ655" s="146"/>
      <c r="CR655" s="146"/>
      <c r="CS655" s="146"/>
      <c r="CT655" s="146"/>
      <c r="CU655" s="146"/>
      <c r="CV655" s="146"/>
      <c r="CW655" s="146"/>
      <c r="CX655" s="146"/>
      <c r="CY655" s="146"/>
      <c r="CZ655" s="146"/>
      <c r="DA655" s="146"/>
      <c r="DB655" s="146"/>
      <c r="DC655" s="146"/>
      <c r="DD655" s="146"/>
      <c r="DE655" s="146"/>
      <c r="DF655" s="146"/>
      <c r="DG655" s="146"/>
      <c r="DH655" s="146"/>
      <c r="DI655" s="146"/>
      <c r="DJ655" s="146"/>
      <c r="DK655" s="219"/>
      <c r="DL655" s="219"/>
      <c r="DM655" s="219"/>
      <c r="DN655" s="219"/>
      <c r="DO655" s="219"/>
      <c r="DP655" s="219"/>
      <c r="DQ655" s="219"/>
      <c r="DR655" s="219"/>
      <c r="DS655" s="219"/>
      <c r="DT655" s="219"/>
      <c r="DU655" s="219"/>
      <c r="DV655" s="157"/>
      <c r="DW655" s="157"/>
      <c r="DX655" s="157"/>
      <c r="DY655" s="157"/>
      <c r="DZ655" s="158"/>
      <c r="EA655" s="158"/>
      <c r="EB655" s="158"/>
      <c r="EC655" s="158"/>
      <c r="ED655" s="158"/>
      <c r="EE655" s="158"/>
      <c r="EF655" s="158"/>
      <c r="EG655" s="158"/>
      <c r="EH655" s="158"/>
      <c r="EI655" s="158"/>
      <c r="EJ655" s="158"/>
      <c r="EK655" s="158"/>
      <c r="EL655" s="158"/>
      <c r="EM655" s="158"/>
      <c r="EN655" s="220"/>
      <c r="EO655" s="220"/>
      <c r="EP655" s="221"/>
      <c r="EQ655" s="220"/>
      <c r="ER655" s="220"/>
      <c r="ES655" s="220"/>
      <c r="ET655" s="220"/>
      <c r="EU655" s="220"/>
      <c r="EV655" s="222"/>
      <c r="EW655" s="222"/>
      <c r="EX655" s="222"/>
      <c r="EY655" s="222"/>
      <c r="EZ655" s="222"/>
      <c r="FA655" s="222"/>
      <c r="FB655" s="222"/>
      <c r="FC655" s="222"/>
      <c r="FD655" s="225"/>
    </row>
    <row r="656" spans="4:160" ht="16.899999999999999" customHeight="1">
      <c r="D656" s="45"/>
      <c r="G656" s="83"/>
      <c r="H656" s="83"/>
      <c r="I656" s="83"/>
      <c r="J656" s="144"/>
      <c r="K656" s="144"/>
      <c r="L656" s="144"/>
      <c r="M656" s="144"/>
      <c r="N656" s="83"/>
      <c r="O656" s="211"/>
      <c r="P656" s="211"/>
      <c r="Q656" s="146"/>
      <c r="R656" s="215"/>
      <c r="S656" s="215"/>
      <c r="T656" s="215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216"/>
      <c r="AF656" s="216"/>
      <c r="AG656" s="216"/>
      <c r="AH656" s="216"/>
      <c r="AI656" s="185"/>
      <c r="AJ656" s="146"/>
      <c r="AK656" s="146"/>
      <c r="AL656" s="146"/>
      <c r="AM656" s="217"/>
      <c r="AN656" s="146"/>
      <c r="AO656" s="149"/>
      <c r="AP656" s="146"/>
      <c r="AQ656" s="149"/>
      <c r="AR656" s="185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146"/>
      <c r="BC656" s="218"/>
      <c r="BD656" s="218"/>
      <c r="BE656" s="218"/>
      <c r="BF656" s="185"/>
      <c r="BG656" s="185"/>
      <c r="BH656" s="185"/>
      <c r="BI656" s="185"/>
      <c r="BJ656" s="185"/>
      <c r="BK656" s="185"/>
      <c r="BL656" s="146"/>
      <c r="BM656" s="146"/>
      <c r="BN656" s="184"/>
      <c r="BO656" s="184"/>
      <c r="BP656" s="184"/>
      <c r="BQ656" s="184"/>
      <c r="BR656" s="184"/>
      <c r="BS656" s="184"/>
      <c r="BT656" s="184"/>
      <c r="BU656" s="184"/>
      <c r="BV656" s="184"/>
      <c r="BW656" s="184"/>
      <c r="BX656" s="184"/>
      <c r="BY656" s="184"/>
      <c r="BZ656" s="184"/>
      <c r="CA656" s="184"/>
      <c r="CB656" s="184"/>
      <c r="CC656" s="184"/>
      <c r="CD656" s="184"/>
      <c r="CE656" s="184"/>
      <c r="CF656" s="184"/>
      <c r="CG656" s="184"/>
      <c r="CH656" s="184"/>
      <c r="CI656" s="184"/>
      <c r="CJ656" s="184"/>
      <c r="CK656" s="184"/>
      <c r="CL656" s="184"/>
      <c r="CM656" s="146"/>
      <c r="CN656" s="146"/>
      <c r="CO656" s="146"/>
      <c r="CP656" s="146"/>
      <c r="CQ656" s="146"/>
      <c r="CR656" s="146"/>
      <c r="CS656" s="146"/>
      <c r="CT656" s="146"/>
      <c r="CU656" s="146"/>
      <c r="CV656" s="146"/>
      <c r="CW656" s="146"/>
      <c r="CX656" s="146"/>
      <c r="CY656" s="146"/>
      <c r="CZ656" s="146"/>
      <c r="DA656" s="146"/>
      <c r="DB656" s="146"/>
      <c r="DC656" s="146"/>
      <c r="DD656" s="146"/>
      <c r="DE656" s="146"/>
      <c r="DF656" s="146"/>
      <c r="DG656" s="146"/>
      <c r="DH656" s="146"/>
      <c r="DI656" s="146"/>
      <c r="DJ656" s="146"/>
      <c r="DK656" s="219"/>
      <c r="DL656" s="219"/>
      <c r="DM656" s="219"/>
      <c r="DN656" s="219"/>
      <c r="DO656" s="219"/>
      <c r="DP656" s="219"/>
      <c r="DQ656" s="219"/>
      <c r="DR656" s="219"/>
      <c r="DS656" s="219"/>
      <c r="DT656" s="219"/>
      <c r="DU656" s="219"/>
      <c r="DV656" s="157"/>
      <c r="DW656" s="157"/>
      <c r="DX656" s="157"/>
      <c r="DY656" s="157"/>
      <c r="DZ656" s="158"/>
      <c r="EA656" s="158"/>
      <c r="EB656" s="158"/>
      <c r="EC656" s="158"/>
      <c r="ED656" s="158"/>
      <c r="EE656" s="158"/>
      <c r="EF656" s="158"/>
      <c r="EG656" s="158"/>
      <c r="EH656" s="158"/>
      <c r="EI656" s="158"/>
      <c r="EJ656" s="158"/>
      <c r="EK656" s="158"/>
      <c r="EL656" s="158"/>
      <c r="EM656" s="158"/>
      <c r="EN656" s="220"/>
      <c r="EO656" s="220"/>
      <c r="EP656" s="221"/>
      <c r="EQ656" s="220"/>
      <c r="ER656" s="220"/>
      <c r="ES656" s="220"/>
      <c r="ET656" s="220"/>
      <c r="EU656" s="220"/>
      <c r="EV656" s="222"/>
      <c r="EW656" s="222"/>
      <c r="EX656" s="222"/>
      <c r="EY656" s="222"/>
      <c r="EZ656" s="222"/>
      <c r="FA656" s="222"/>
      <c r="FB656" s="222"/>
      <c r="FC656" s="222"/>
      <c r="FD656" s="225"/>
    </row>
    <row r="657" spans="4:160" ht="16.899999999999999" customHeight="1">
      <c r="D657" s="45"/>
      <c r="G657" s="83"/>
      <c r="H657" s="83"/>
      <c r="I657" s="83"/>
      <c r="J657" s="83"/>
      <c r="K657" s="83"/>
      <c r="L657" s="83"/>
      <c r="M657" s="83"/>
      <c r="N657" s="83"/>
      <c r="O657" s="211"/>
      <c r="P657" s="211"/>
      <c r="Q657" s="146"/>
      <c r="R657" s="215"/>
      <c r="S657" s="215"/>
      <c r="T657" s="215"/>
      <c r="U657" s="216"/>
      <c r="V657" s="216"/>
      <c r="W657" s="216"/>
      <c r="X657" s="216"/>
      <c r="Y657" s="216"/>
      <c r="Z657" s="216"/>
      <c r="AA657" s="216"/>
      <c r="AB657" s="216"/>
      <c r="AC657" s="216"/>
      <c r="AD657" s="216"/>
      <c r="AE657" s="216"/>
      <c r="AF657" s="216"/>
      <c r="AG657" s="216"/>
      <c r="AH657" s="216"/>
      <c r="AI657" s="185"/>
      <c r="AJ657" s="146"/>
      <c r="AK657" s="146"/>
      <c r="AL657" s="146"/>
      <c r="AM657" s="217"/>
      <c r="AN657" s="146"/>
      <c r="AO657" s="149"/>
      <c r="AP657" s="146"/>
      <c r="AQ657" s="149"/>
      <c r="AR657" s="185"/>
      <c r="AS657" s="218"/>
      <c r="AT657" s="218"/>
      <c r="AU657" s="218"/>
      <c r="AV657" s="218"/>
      <c r="AW657" s="218"/>
      <c r="AX657" s="218"/>
      <c r="AY657" s="218"/>
      <c r="AZ657" s="218"/>
      <c r="BA657" s="218"/>
      <c r="BB657" s="146"/>
      <c r="BC657" s="218"/>
      <c r="BD657" s="218"/>
      <c r="BE657" s="218"/>
      <c r="BF657" s="185"/>
      <c r="BG657" s="185"/>
      <c r="BH657" s="185"/>
      <c r="BI657" s="185"/>
      <c r="BJ657" s="185"/>
      <c r="BK657" s="185"/>
      <c r="BL657" s="146"/>
      <c r="BM657" s="146"/>
      <c r="BN657" s="184"/>
      <c r="BO657" s="184"/>
      <c r="BP657" s="184"/>
      <c r="BQ657" s="184"/>
      <c r="BR657" s="184"/>
      <c r="BS657" s="184"/>
      <c r="BT657" s="184"/>
      <c r="BU657" s="184"/>
      <c r="BV657" s="184"/>
      <c r="BW657" s="184"/>
      <c r="BX657" s="184"/>
      <c r="BY657" s="184"/>
      <c r="BZ657" s="184"/>
      <c r="CA657" s="184"/>
      <c r="CB657" s="184"/>
      <c r="CC657" s="184"/>
      <c r="CD657" s="184"/>
      <c r="CE657" s="184"/>
      <c r="CF657" s="184"/>
      <c r="CG657" s="184"/>
      <c r="CH657" s="184"/>
      <c r="CI657" s="184"/>
      <c r="CJ657" s="184"/>
      <c r="CK657" s="184"/>
      <c r="CL657" s="184"/>
      <c r="CM657" s="146"/>
      <c r="CN657" s="146"/>
      <c r="CO657" s="146"/>
      <c r="CP657" s="146"/>
      <c r="CQ657" s="146"/>
      <c r="CR657" s="146"/>
      <c r="CS657" s="146"/>
      <c r="CT657" s="146"/>
      <c r="CU657" s="146"/>
      <c r="CV657" s="146"/>
      <c r="CW657" s="146"/>
      <c r="CX657" s="146"/>
      <c r="CY657" s="146"/>
      <c r="CZ657" s="146"/>
      <c r="DA657" s="146"/>
      <c r="DB657" s="146"/>
      <c r="DC657" s="146"/>
      <c r="DD657" s="146"/>
      <c r="DE657" s="146"/>
      <c r="DF657" s="146"/>
      <c r="DG657" s="146"/>
      <c r="DH657" s="146"/>
      <c r="DI657" s="146"/>
      <c r="DJ657" s="146"/>
      <c r="DK657" s="219"/>
      <c r="DL657" s="219"/>
      <c r="DM657" s="219"/>
      <c r="DN657" s="219"/>
      <c r="DO657" s="219"/>
      <c r="DP657" s="219"/>
      <c r="DQ657" s="219"/>
      <c r="DR657" s="219"/>
      <c r="DS657" s="219"/>
      <c r="DT657" s="219"/>
      <c r="DU657" s="219"/>
      <c r="DV657" s="157"/>
      <c r="DW657" s="157"/>
      <c r="DX657" s="157"/>
      <c r="DY657" s="157"/>
      <c r="DZ657" s="158"/>
      <c r="EA657" s="158"/>
      <c r="EB657" s="158"/>
      <c r="EC657" s="158"/>
      <c r="ED657" s="158"/>
      <c r="EE657" s="158"/>
      <c r="EF657" s="158"/>
      <c r="EG657" s="158"/>
      <c r="EH657" s="158"/>
      <c r="EI657" s="158"/>
      <c r="EJ657" s="158"/>
      <c r="EK657" s="158"/>
      <c r="EL657" s="158"/>
      <c r="EM657" s="158"/>
      <c r="EN657" s="220"/>
      <c r="EO657" s="220"/>
      <c r="EP657" s="221"/>
      <c r="EQ657" s="220"/>
      <c r="ER657" s="220"/>
      <c r="ES657" s="220"/>
      <c r="ET657" s="220"/>
      <c r="EU657" s="220"/>
      <c r="EV657" s="222"/>
      <c r="EW657" s="222"/>
      <c r="EX657" s="222"/>
      <c r="EY657" s="222"/>
      <c r="EZ657" s="222"/>
      <c r="FA657" s="222"/>
      <c r="FB657" s="222"/>
      <c r="FC657" s="222"/>
      <c r="FD657" s="225"/>
    </row>
    <row r="658" spans="4:160" ht="16.899999999999999" customHeight="1">
      <c r="D658" s="45"/>
      <c r="G658" s="144"/>
      <c r="H658" s="144"/>
      <c r="I658" s="144"/>
      <c r="J658" s="144"/>
      <c r="K658" s="144"/>
      <c r="L658" s="144"/>
      <c r="M658" s="144"/>
      <c r="N658" s="83"/>
      <c r="O658" s="211"/>
      <c r="P658" s="211"/>
      <c r="Q658" s="146"/>
      <c r="R658" s="215"/>
      <c r="S658" s="215"/>
      <c r="T658" s="215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16"/>
      <c r="AF658" s="216"/>
      <c r="AG658" s="216"/>
      <c r="AH658" s="216"/>
      <c r="AI658" s="185"/>
      <c r="AJ658" s="146"/>
      <c r="AK658" s="146"/>
      <c r="AL658" s="146"/>
      <c r="AM658" s="217"/>
      <c r="AN658" s="146"/>
      <c r="AO658" s="149"/>
      <c r="AP658" s="146"/>
      <c r="AQ658" s="149"/>
      <c r="AR658" s="185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146"/>
      <c r="BC658" s="218"/>
      <c r="BD658" s="218"/>
      <c r="BE658" s="218"/>
      <c r="BF658" s="185"/>
      <c r="BG658" s="185"/>
      <c r="BH658" s="185"/>
      <c r="BI658" s="185"/>
      <c r="BJ658" s="185"/>
      <c r="BK658" s="185"/>
      <c r="BL658" s="146"/>
      <c r="BM658" s="146"/>
      <c r="BN658" s="184"/>
      <c r="BO658" s="184"/>
      <c r="BP658" s="184"/>
      <c r="BQ658" s="184"/>
      <c r="BR658" s="184"/>
      <c r="BS658" s="184"/>
      <c r="BT658" s="184"/>
      <c r="BU658" s="184"/>
      <c r="BV658" s="184"/>
      <c r="BW658" s="184"/>
      <c r="BX658" s="184"/>
      <c r="BY658" s="184"/>
      <c r="BZ658" s="184"/>
      <c r="CA658" s="184"/>
      <c r="CB658" s="184"/>
      <c r="CC658" s="184"/>
      <c r="CD658" s="184"/>
      <c r="CE658" s="184"/>
      <c r="CF658" s="184"/>
      <c r="CG658" s="184"/>
      <c r="CH658" s="184"/>
      <c r="CI658" s="184"/>
      <c r="CJ658" s="184"/>
      <c r="CK658" s="184"/>
      <c r="CL658" s="184"/>
      <c r="CM658" s="146"/>
      <c r="CN658" s="146"/>
      <c r="CO658" s="146"/>
      <c r="CP658" s="146"/>
      <c r="CQ658" s="146"/>
      <c r="CR658" s="146"/>
      <c r="CS658" s="146"/>
      <c r="CT658" s="146"/>
      <c r="CU658" s="146"/>
      <c r="CV658" s="146"/>
      <c r="CW658" s="146"/>
      <c r="CX658" s="146"/>
      <c r="CY658" s="146"/>
      <c r="CZ658" s="146"/>
      <c r="DA658" s="146"/>
      <c r="DB658" s="146"/>
      <c r="DC658" s="146"/>
      <c r="DD658" s="146"/>
      <c r="DE658" s="146"/>
      <c r="DF658" s="146"/>
      <c r="DG658" s="146"/>
      <c r="DH658" s="146"/>
      <c r="DI658" s="146"/>
      <c r="DJ658" s="146"/>
      <c r="DK658" s="219"/>
      <c r="DL658" s="219"/>
      <c r="DM658" s="219"/>
      <c r="DN658" s="219"/>
      <c r="DO658" s="219"/>
      <c r="DP658" s="219"/>
      <c r="DQ658" s="219"/>
      <c r="DR658" s="219"/>
      <c r="DS658" s="219"/>
      <c r="DT658" s="219"/>
      <c r="DU658" s="219"/>
      <c r="DV658" s="157"/>
      <c r="DW658" s="157"/>
      <c r="DX658" s="157"/>
      <c r="DY658" s="157"/>
      <c r="DZ658" s="158"/>
      <c r="EA658" s="158"/>
      <c r="EB658" s="158"/>
      <c r="EC658" s="158"/>
      <c r="ED658" s="158"/>
      <c r="EE658" s="158"/>
      <c r="EF658" s="158"/>
      <c r="EG658" s="158"/>
      <c r="EH658" s="158"/>
      <c r="EI658" s="158"/>
      <c r="EJ658" s="158"/>
      <c r="EK658" s="158"/>
      <c r="EL658" s="158"/>
      <c r="EM658" s="158"/>
      <c r="EN658" s="220"/>
      <c r="EO658" s="220"/>
      <c r="EP658" s="221"/>
      <c r="EQ658" s="220"/>
      <c r="ER658" s="220"/>
      <c r="ES658" s="220"/>
      <c r="ET658" s="220"/>
      <c r="EU658" s="220"/>
      <c r="EV658" s="222"/>
      <c r="EW658" s="222"/>
      <c r="EX658" s="222"/>
      <c r="EY658" s="222"/>
      <c r="EZ658" s="222"/>
      <c r="FA658" s="222"/>
      <c r="FB658" s="222"/>
      <c r="FC658" s="222"/>
      <c r="FD658" s="225"/>
    </row>
    <row r="659" spans="4:160" ht="16.899999999999999" customHeight="1">
      <c r="D659" s="45"/>
      <c r="G659" s="144"/>
      <c r="H659" s="144"/>
      <c r="I659" s="144"/>
      <c r="J659" s="144"/>
      <c r="K659" s="144"/>
      <c r="L659" s="144"/>
      <c r="M659" s="144"/>
      <c r="N659" s="83"/>
      <c r="O659" s="211"/>
      <c r="P659" s="211"/>
      <c r="Q659" s="146"/>
      <c r="R659" s="215"/>
      <c r="S659" s="215"/>
      <c r="T659" s="215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16"/>
      <c r="AF659" s="216"/>
      <c r="AG659" s="216"/>
      <c r="AH659" s="216"/>
      <c r="AI659" s="185"/>
      <c r="AJ659" s="146"/>
      <c r="AK659" s="146"/>
      <c r="AL659" s="146"/>
      <c r="AM659" s="217"/>
      <c r="AN659" s="146"/>
      <c r="AO659" s="149"/>
      <c r="AP659" s="146"/>
      <c r="AQ659" s="149"/>
      <c r="AR659" s="185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146"/>
      <c r="BC659" s="218"/>
      <c r="BD659" s="218"/>
      <c r="BE659" s="218"/>
      <c r="BF659" s="185"/>
      <c r="BG659" s="185"/>
      <c r="BH659" s="185"/>
      <c r="BI659" s="185"/>
      <c r="BJ659" s="185"/>
      <c r="BK659" s="185"/>
      <c r="BL659" s="146"/>
      <c r="BM659" s="146"/>
      <c r="BN659" s="184"/>
      <c r="BO659" s="184"/>
      <c r="BP659" s="184"/>
      <c r="BQ659" s="184"/>
      <c r="BR659" s="184"/>
      <c r="BS659" s="184"/>
      <c r="BT659" s="184"/>
      <c r="BU659" s="184"/>
      <c r="BV659" s="184"/>
      <c r="BW659" s="184"/>
      <c r="BX659" s="184"/>
      <c r="BY659" s="184"/>
      <c r="BZ659" s="184"/>
      <c r="CA659" s="184"/>
      <c r="CB659" s="184"/>
      <c r="CC659" s="184"/>
      <c r="CD659" s="184"/>
      <c r="CE659" s="184"/>
      <c r="CF659" s="184"/>
      <c r="CG659" s="184"/>
      <c r="CH659" s="184"/>
      <c r="CI659" s="184"/>
      <c r="CJ659" s="184"/>
      <c r="CK659" s="184"/>
      <c r="CL659" s="184"/>
      <c r="CM659" s="146"/>
      <c r="CN659" s="146"/>
      <c r="CO659" s="146"/>
      <c r="CP659" s="146"/>
      <c r="CQ659" s="146"/>
      <c r="CR659" s="146"/>
      <c r="CS659" s="146"/>
      <c r="CT659" s="146"/>
      <c r="CU659" s="146"/>
      <c r="CV659" s="146"/>
      <c r="CW659" s="146"/>
      <c r="CX659" s="146"/>
      <c r="CY659" s="146"/>
      <c r="CZ659" s="146"/>
      <c r="DA659" s="146"/>
      <c r="DB659" s="146"/>
      <c r="DC659" s="146"/>
      <c r="DD659" s="146"/>
      <c r="DE659" s="146"/>
      <c r="DF659" s="146"/>
      <c r="DG659" s="146"/>
      <c r="DH659" s="146"/>
      <c r="DI659" s="146"/>
      <c r="DJ659" s="146"/>
      <c r="DK659" s="219"/>
      <c r="DL659" s="219"/>
      <c r="DM659" s="219"/>
      <c r="DN659" s="219"/>
      <c r="DO659" s="219"/>
      <c r="DP659" s="219"/>
      <c r="DQ659" s="219"/>
      <c r="DR659" s="219"/>
      <c r="DS659" s="219"/>
      <c r="DT659" s="219"/>
      <c r="DU659" s="219"/>
      <c r="DV659" s="157"/>
      <c r="DW659" s="157"/>
      <c r="DX659" s="157"/>
      <c r="DY659" s="157"/>
      <c r="DZ659" s="158"/>
      <c r="EA659" s="158"/>
      <c r="EB659" s="158"/>
      <c r="EC659" s="158"/>
      <c r="ED659" s="158"/>
      <c r="EE659" s="158"/>
      <c r="EF659" s="158"/>
      <c r="EG659" s="158"/>
      <c r="EH659" s="158"/>
      <c r="EI659" s="158"/>
      <c r="EJ659" s="158"/>
      <c r="EK659" s="158"/>
      <c r="EL659" s="158"/>
      <c r="EM659" s="158"/>
      <c r="EN659" s="220"/>
      <c r="EO659" s="220"/>
      <c r="EP659" s="221"/>
      <c r="EQ659" s="220"/>
      <c r="ER659" s="220"/>
      <c r="ES659" s="220"/>
      <c r="ET659" s="220"/>
      <c r="EU659" s="220"/>
      <c r="EV659" s="222"/>
      <c r="EW659" s="222"/>
      <c r="EX659" s="222"/>
      <c r="EY659" s="222"/>
      <c r="EZ659" s="222"/>
      <c r="FA659" s="222"/>
      <c r="FB659" s="222"/>
      <c r="FC659" s="222"/>
      <c r="FD659" s="225"/>
    </row>
    <row r="660" spans="4:160" ht="16.899999999999999" customHeight="1">
      <c r="D660" s="45"/>
      <c r="G660" s="144"/>
      <c r="H660" s="144"/>
      <c r="I660" s="144"/>
      <c r="J660" s="144"/>
      <c r="K660" s="144"/>
      <c r="L660" s="144"/>
      <c r="M660" s="144"/>
      <c r="N660" s="83"/>
      <c r="O660" s="211"/>
      <c r="P660" s="211"/>
      <c r="Q660" s="146"/>
      <c r="R660" s="215"/>
      <c r="S660" s="215"/>
      <c r="T660" s="215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16"/>
      <c r="AF660" s="216"/>
      <c r="AG660" s="216"/>
      <c r="AH660" s="216"/>
      <c r="AI660" s="185"/>
      <c r="AJ660" s="146"/>
      <c r="AK660" s="146"/>
      <c r="AL660" s="146"/>
      <c r="AM660" s="217"/>
      <c r="AN660" s="146"/>
      <c r="AO660" s="149"/>
      <c r="AP660" s="146"/>
      <c r="AQ660" s="149"/>
      <c r="AR660" s="185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146"/>
      <c r="BC660" s="218"/>
      <c r="BD660" s="218"/>
      <c r="BE660" s="218"/>
      <c r="BF660" s="185"/>
      <c r="BG660" s="185"/>
      <c r="BH660" s="185"/>
      <c r="BI660" s="185"/>
      <c r="BJ660" s="185"/>
      <c r="BK660" s="185"/>
      <c r="BL660" s="146"/>
      <c r="BM660" s="146"/>
      <c r="BN660" s="184"/>
      <c r="BO660" s="184"/>
      <c r="BP660" s="184"/>
      <c r="BQ660" s="184"/>
      <c r="BR660" s="184"/>
      <c r="BS660" s="184"/>
      <c r="BT660" s="184"/>
      <c r="BU660" s="184"/>
      <c r="BV660" s="184"/>
      <c r="BW660" s="184"/>
      <c r="BX660" s="184"/>
      <c r="BY660" s="184"/>
      <c r="BZ660" s="184"/>
      <c r="CA660" s="184"/>
      <c r="CB660" s="184"/>
      <c r="CC660" s="184"/>
      <c r="CD660" s="184"/>
      <c r="CE660" s="184"/>
      <c r="CF660" s="184"/>
      <c r="CG660" s="184"/>
      <c r="CH660" s="184"/>
      <c r="CI660" s="184"/>
      <c r="CJ660" s="184"/>
      <c r="CK660" s="184"/>
      <c r="CL660" s="184"/>
      <c r="CM660" s="146"/>
      <c r="CN660" s="146"/>
      <c r="CO660" s="146"/>
      <c r="CP660" s="146"/>
      <c r="CQ660" s="146"/>
      <c r="CR660" s="146"/>
      <c r="CS660" s="146"/>
      <c r="CT660" s="146"/>
      <c r="CU660" s="146"/>
      <c r="CV660" s="146"/>
      <c r="CW660" s="146"/>
      <c r="CX660" s="146"/>
      <c r="CY660" s="146"/>
      <c r="CZ660" s="146"/>
      <c r="DA660" s="146"/>
      <c r="DB660" s="146"/>
      <c r="DC660" s="146"/>
      <c r="DD660" s="146"/>
      <c r="DE660" s="146"/>
      <c r="DF660" s="146"/>
      <c r="DG660" s="146"/>
      <c r="DH660" s="146"/>
      <c r="DI660" s="146"/>
      <c r="DJ660" s="146"/>
      <c r="DK660" s="219"/>
      <c r="DL660" s="219"/>
      <c r="DM660" s="219"/>
      <c r="DN660" s="219"/>
      <c r="DO660" s="219"/>
      <c r="DP660" s="219"/>
      <c r="DQ660" s="219"/>
      <c r="DR660" s="219"/>
      <c r="DS660" s="219"/>
      <c r="DT660" s="219"/>
      <c r="DU660" s="219"/>
      <c r="DV660" s="157"/>
      <c r="DW660" s="157"/>
      <c r="DX660" s="157"/>
      <c r="DY660" s="157"/>
      <c r="DZ660" s="158"/>
      <c r="EA660" s="158"/>
      <c r="EB660" s="158"/>
      <c r="EC660" s="158"/>
      <c r="ED660" s="158"/>
      <c r="EE660" s="158"/>
      <c r="EF660" s="158"/>
      <c r="EG660" s="158"/>
      <c r="EH660" s="158"/>
      <c r="EI660" s="158"/>
      <c r="EJ660" s="158"/>
      <c r="EK660" s="158"/>
      <c r="EL660" s="158"/>
      <c r="EM660" s="158"/>
      <c r="EN660" s="220"/>
      <c r="EO660" s="220"/>
      <c r="EP660" s="221"/>
      <c r="EQ660" s="220"/>
      <c r="ER660" s="220"/>
      <c r="ES660" s="220"/>
      <c r="ET660" s="220"/>
      <c r="EU660" s="220"/>
      <c r="EV660" s="222"/>
      <c r="EW660" s="222"/>
      <c r="EX660" s="222"/>
      <c r="EY660" s="222"/>
      <c r="EZ660" s="222"/>
      <c r="FA660" s="222"/>
      <c r="FB660" s="222"/>
      <c r="FC660" s="222"/>
      <c r="FD660" s="225"/>
    </row>
    <row r="661" spans="4:160" ht="16.899999999999999" customHeight="1">
      <c r="D661" s="45"/>
      <c r="G661" s="83"/>
      <c r="H661" s="83"/>
      <c r="I661" s="83"/>
      <c r="J661" s="83"/>
      <c r="K661" s="83"/>
      <c r="L661" s="83"/>
      <c r="M661" s="83"/>
      <c r="N661" s="83"/>
      <c r="O661" s="211"/>
      <c r="P661" s="211"/>
      <c r="Q661" s="146"/>
      <c r="R661" s="215"/>
      <c r="S661" s="215"/>
      <c r="T661" s="215"/>
      <c r="U661" s="216"/>
      <c r="V661" s="216"/>
      <c r="W661" s="216"/>
      <c r="X661" s="216"/>
      <c r="Y661" s="216"/>
      <c r="Z661" s="216"/>
      <c r="AA661" s="216"/>
      <c r="AB661" s="216"/>
      <c r="AC661" s="216"/>
      <c r="AD661" s="216"/>
      <c r="AE661" s="216"/>
      <c r="AF661" s="216"/>
      <c r="AG661" s="216"/>
      <c r="AH661" s="216"/>
      <c r="AI661" s="185"/>
      <c r="AJ661" s="146"/>
      <c r="AK661" s="146"/>
      <c r="AL661" s="146"/>
      <c r="AM661" s="217"/>
      <c r="AN661" s="146"/>
      <c r="AO661" s="149"/>
      <c r="AP661" s="146"/>
      <c r="AQ661" s="149"/>
      <c r="AR661" s="185"/>
      <c r="AS661" s="218"/>
      <c r="AT661" s="218"/>
      <c r="AU661" s="218"/>
      <c r="AV661" s="218"/>
      <c r="AW661" s="218"/>
      <c r="AX661" s="218"/>
      <c r="AY661" s="218"/>
      <c r="AZ661" s="218"/>
      <c r="BA661" s="218"/>
      <c r="BB661" s="146"/>
      <c r="BC661" s="218"/>
      <c r="BD661" s="218"/>
      <c r="BE661" s="218"/>
      <c r="BF661" s="185"/>
      <c r="BG661" s="185"/>
      <c r="BH661" s="185"/>
      <c r="BI661" s="185"/>
      <c r="BJ661" s="185"/>
      <c r="BK661" s="185"/>
      <c r="BL661" s="146"/>
      <c r="BM661" s="146"/>
      <c r="BN661" s="184"/>
      <c r="BO661" s="184"/>
      <c r="BP661" s="184"/>
      <c r="BQ661" s="184"/>
      <c r="BR661" s="184"/>
      <c r="BS661" s="184"/>
      <c r="BT661" s="184"/>
      <c r="BU661" s="184"/>
      <c r="BV661" s="184"/>
      <c r="BW661" s="184"/>
      <c r="BX661" s="184"/>
      <c r="BY661" s="184"/>
      <c r="BZ661" s="184"/>
      <c r="CA661" s="184"/>
      <c r="CB661" s="184"/>
      <c r="CC661" s="184"/>
      <c r="CD661" s="184"/>
      <c r="CE661" s="184"/>
      <c r="CF661" s="184"/>
      <c r="CG661" s="184"/>
      <c r="CH661" s="184"/>
      <c r="CI661" s="184"/>
      <c r="CJ661" s="184"/>
      <c r="CK661" s="184"/>
      <c r="CL661" s="184"/>
      <c r="CM661" s="146"/>
      <c r="CN661" s="146"/>
      <c r="CO661" s="146"/>
      <c r="CP661" s="146"/>
      <c r="CQ661" s="146"/>
      <c r="CR661" s="146"/>
      <c r="CS661" s="146"/>
      <c r="CT661" s="146"/>
      <c r="CU661" s="146"/>
      <c r="CV661" s="146"/>
      <c r="CW661" s="146"/>
      <c r="CX661" s="146"/>
      <c r="CY661" s="146"/>
      <c r="CZ661" s="146"/>
      <c r="DA661" s="146"/>
      <c r="DB661" s="146"/>
      <c r="DC661" s="146"/>
      <c r="DD661" s="146"/>
      <c r="DE661" s="146"/>
      <c r="DF661" s="146"/>
      <c r="DG661" s="146"/>
      <c r="DH661" s="146"/>
      <c r="DI661" s="146"/>
      <c r="DJ661" s="146"/>
      <c r="DK661" s="219"/>
      <c r="DL661" s="219"/>
      <c r="DM661" s="219"/>
      <c r="DN661" s="219"/>
      <c r="DO661" s="219"/>
      <c r="DP661" s="219"/>
      <c r="DQ661" s="219"/>
      <c r="DR661" s="219"/>
      <c r="DS661" s="219"/>
      <c r="DT661" s="219"/>
      <c r="DU661" s="219"/>
      <c r="DV661" s="157"/>
      <c r="DW661" s="157"/>
      <c r="DX661" s="157"/>
      <c r="DY661" s="157"/>
      <c r="DZ661" s="158"/>
      <c r="EA661" s="158"/>
      <c r="EB661" s="158"/>
      <c r="EC661" s="158"/>
      <c r="ED661" s="158"/>
      <c r="EE661" s="158"/>
      <c r="EF661" s="158"/>
      <c r="EG661" s="158"/>
      <c r="EH661" s="158"/>
      <c r="EI661" s="158"/>
      <c r="EJ661" s="158"/>
      <c r="EK661" s="158"/>
      <c r="EL661" s="158"/>
      <c r="EM661" s="158"/>
      <c r="EN661" s="220"/>
      <c r="EO661" s="220"/>
      <c r="EP661" s="221"/>
      <c r="EQ661" s="220"/>
      <c r="ER661" s="220"/>
      <c r="ES661" s="220"/>
      <c r="ET661" s="220"/>
      <c r="EU661" s="220"/>
      <c r="EV661" s="222"/>
      <c r="EW661" s="222"/>
      <c r="EX661" s="222"/>
      <c r="EY661" s="222"/>
      <c r="EZ661" s="222"/>
      <c r="FA661" s="222"/>
      <c r="FB661" s="222"/>
      <c r="FC661" s="222"/>
      <c r="FD661" s="225"/>
    </row>
    <row r="662" spans="4:160" ht="16.899999999999999" customHeight="1">
      <c r="D662" s="45"/>
      <c r="G662" s="144"/>
      <c r="H662" s="83"/>
      <c r="I662" s="83"/>
      <c r="J662" s="83"/>
      <c r="K662" s="83"/>
      <c r="L662" s="83"/>
      <c r="M662" s="83"/>
      <c r="N662" s="83"/>
      <c r="O662" s="211"/>
      <c r="P662" s="211"/>
      <c r="Q662" s="146"/>
      <c r="R662" s="215"/>
      <c r="S662" s="215"/>
      <c r="T662" s="215"/>
      <c r="U662" s="216"/>
      <c r="V662" s="216"/>
      <c r="W662" s="216"/>
      <c r="X662" s="216"/>
      <c r="Y662" s="216"/>
      <c r="Z662" s="216"/>
      <c r="AA662" s="216"/>
      <c r="AB662" s="216"/>
      <c r="AC662" s="216"/>
      <c r="AD662" s="216"/>
      <c r="AE662" s="216"/>
      <c r="AF662" s="216"/>
      <c r="AG662" s="216"/>
      <c r="AH662" s="216"/>
      <c r="AI662" s="185"/>
      <c r="AJ662" s="146"/>
      <c r="AK662" s="146"/>
      <c r="AL662" s="146"/>
      <c r="AM662" s="217"/>
      <c r="AN662" s="146"/>
      <c r="AO662" s="149"/>
      <c r="AP662" s="146"/>
      <c r="AQ662" s="149"/>
      <c r="AR662" s="185"/>
      <c r="AS662" s="218"/>
      <c r="AT662" s="218"/>
      <c r="AU662" s="218"/>
      <c r="AV662" s="218"/>
      <c r="AW662" s="218"/>
      <c r="AX662" s="218"/>
      <c r="AY662" s="218"/>
      <c r="AZ662" s="218"/>
      <c r="BA662" s="218"/>
      <c r="BB662" s="146"/>
      <c r="BC662" s="218"/>
      <c r="BD662" s="218"/>
      <c r="BE662" s="218"/>
      <c r="BF662" s="185"/>
      <c r="BG662" s="185"/>
      <c r="BH662" s="185"/>
      <c r="BI662" s="185"/>
      <c r="BJ662" s="185"/>
      <c r="BK662" s="185"/>
      <c r="BL662" s="146"/>
      <c r="BM662" s="146"/>
      <c r="BN662" s="184"/>
      <c r="BO662" s="184"/>
      <c r="BP662" s="184"/>
      <c r="BQ662" s="184"/>
      <c r="BR662" s="184"/>
      <c r="BS662" s="184"/>
      <c r="BT662" s="184"/>
      <c r="BU662" s="184"/>
      <c r="BV662" s="184"/>
      <c r="BW662" s="184"/>
      <c r="BX662" s="184"/>
      <c r="BY662" s="184"/>
      <c r="BZ662" s="184"/>
      <c r="CA662" s="184"/>
      <c r="CB662" s="184"/>
      <c r="CC662" s="184"/>
      <c r="CD662" s="184"/>
      <c r="CE662" s="184"/>
      <c r="CF662" s="184"/>
      <c r="CG662" s="184"/>
      <c r="CH662" s="184"/>
      <c r="CI662" s="184"/>
      <c r="CJ662" s="184"/>
      <c r="CK662" s="184"/>
      <c r="CL662" s="184"/>
      <c r="CM662" s="146"/>
      <c r="CN662" s="146"/>
      <c r="CO662" s="146"/>
      <c r="CP662" s="146"/>
      <c r="CQ662" s="146"/>
      <c r="CR662" s="146"/>
      <c r="CS662" s="146"/>
      <c r="CT662" s="146"/>
      <c r="CU662" s="146"/>
      <c r="CV662" s="146"/>
      <c r="CW662" s="146"/>
      <c r="CX662" s="146"/>
      <c r="CY662" s="146"/>
      <c r="CZ662" s="146"/>
      <c r="DA662" s="146"/>
      <c r="DB662" s="146"/>
      <c r="DC662" s="146"/>
      <c r="DD662" s="146"/>
      <c r="DE662" s="146"/>
      <c r="DF662" s="146"/>
      <c r="DG662" s="146"/>
      <c r="DH662" s="146"/>
      <c r="DI662" s="146"/>
      <c r="DJ662" s="146"/>
      <c r="DK662" s="219"/>
      <c r="DL662" s="219"/>
      <c r="DM662" s="219"/>
      <c r="DN662" s="219"/>
      <c r="DO662" s="219"/>
      <c r="DP662" s="219"/>
      <c r="DQ662" s="219"/>
      <c r="DR662" s="219"/>
      <c r="DS662" s="219"/>
      <c r="DT662" s="219"/>
      <c r="DU662" s="219"/>
      <c r="DV662" s="157"/>
      <c r="DW662" s="157"/>
      <c r="DX662" s="157"/>
      <c r="DY662" s="157"/>
      <c r="DZ662" s="158"/>
      <c r="EA662" s="158"/>
      <c r="EB662" s="158"/>
      <c r="EC662" s="158"/>
      <c r="ED662" s="158"/>
      <c r="EE662" s="158"/>
      <c r="EF662" s="158"/>
      <c r="EG662" s="158"/>
      <c r="EH662" s="158"/>
      <c r="EI662" s="158"/>
      <c r="EJ662" s="158"/>
      <c r="EK662" s="158"/>
      <c r="EL662" s="158"/>
      <c r="EM662" s="158"/>
      <c r="EN662" s="220"/>
      <c r="EO662" s="220"/>
      <c r="EP662" s="221"/>
      <c r="EQ662" s="220"/>
      <c r="ER662" s="220"/>
      <c r="ES662" s="220"/>
      <c r="ET662" s="220"/>
      <c r="EU662" s="220"/>
      <c r="EV662" s="222"/>
      <c r="EW662" s="222"/>
      <c r="EX662" s="222"/>
      <c r="EY662" s="222"/>
      <c r="EZ662" s="222"/>
      <c r="FA662" s="222"/>
      <c r="FB662" s="222"/>
      <c r="FC662" s="222"/>
      <c r="FD662" s="225"/>
    </row>
    <row r="663" spans="4:160" ht="16.899999999999999" customHeight="1">
      <c r="D663" s="45"/>
      <c r="G663" s="144"/>
      <c r="H663" s="83"/>
      <c r="I663" s="83"/>
      <c r="J663" s="83"/>
      <c r="K663" s="83"/>
      <c r="L663" s="83"/>
      <c r="M663" s="83"/>
      <c r="N663" s="83"/>
      <c r="O663" s="211"/>
      <c r="P663" s="211"/>
      <c r="Q663" s="146"/>
      <c r="R663" s="215"/>
      <c r="S663" s="215"/>
      <c r="T663" s="215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185"/>
      <c r="AJ663" s="146"/>
      <c r="AK663" s="146"/>
      <c r="AL663" s="146"/>
      <c r="AM663" s="217"/>
      <c r="AN663" s="146"/>
      <c r="AO663" s="149"/>
      <c r="AP663" s="146"/>
      <c r="AQ663" s="149"/>
      <c r="AR663" s="185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146"/>
      <c r="BC663" s="218"/>
      <c r="BD663" s="218"/>
      <c r="BE663" s="218"/>
      <c r="BF663" s="185"/>
      <c r="BG663" s="185"/>
      <c r="BH663" s="185"/>
      <c r="BI663" s="185"/>
      <c r="BJ663" s="185"/>
      <c r="BK663" s="185"/>
      <c r="BL663" s="146"/>
      <c r="BM663" s="146"/>
      <c r="BN663" s="184"/>
      <c r="BO663" s="184"/>
      <c r="BP663" s="184"/>
      <c r="BQ663" s="184"/>
      <c r="BR663" s="184"/>
      <c r="BS663" s="184"/>
      <c r="BT663" s="184"/>
      <c r="BU663" s="184"/>
      <c r="BV663" s="184"/>
      <c r="BW663" s="184"/>
      <c r="BX663" s="184"/>
      <c r="BY663" s="184"/>
      <c r="BZ663" s="184"/>
      <c r="CA663" s="184"/>
      <c r="CB663" s="184"/>
      <c r="CC663" s="184"/>
      <c r="CD663" s="184"/>
      <c r="CE663" s="184"/>
      <c r="CF663" s="184"/>
      <c r="CG663" s="184"/>
      <c r="CH663" s="184"/>
      <c r="CI663" s="184"/>
      <c r="CJ663" s="184"/>
      <c r="CK663" s="184"/>
      <c r="CL663" s="184"/>
      <c r="CM663" s="146"/>
      <c r="CN663" s="146"/>
      <c r="CO663" s="146"/>
      <c r="CP663" s="146"/>
      <c r="CQ663" s="146"/>
      <c r="CR663" s="146"/>
      <c r="CS663" s="146"/>
      <c r="CT663" s="146"/>
      <c r="CU663" s="146"/>
      <c r="CV663" s="146"/>
      <c r="CW663" s="146"/>
      <c r="CX663" s="146"/>
      <c r="CY663" s="146"/>
      <c r="CZ663" s="146"/>
      <c r="DA663" s="146"/>
      <c r="DB663" s="146"/>
      <c r="DC663" s="146"/>
      <c r="DD663" s="146"/>
      <c r="DE663" s="146"/>
      <c r="DF663" s="146"/>
      <c r="DG663" s="146"/>
      <c r="DH663" s="146"/>
      <c r="DI663" s="146"/>
      <c r="DJ663" s="146"/>
      <c r="DK663" s="219"/>
      <c r="DL663" s="219"/>
      <c r="DM663" s="219"/>
      <c r="DN663" s="219"/>
      <c r="DO663" s="219"/>
      <c r="DP663" s="219"/>
      <c r="DQ663" s="219"/>
      <c r="DR663" s="219"/>
      <c r="DS663" s="219"/>
      <c r="DT663" s="219"/>
      <c r="DU663" s="219"/>
      <c r="DV663" s="157"/>
      <c r="DW663" s="157"/>
      <c r="DX663" s="157"/>
      <c r="DY663" s="157"/>
      <c r="DZ663" s="158"/>
      <c r="EA663" s="158"/>
      <c r="EB663" s="158"/>
      <c r="EC663" s="158"/>
      <c r="ED663" s="158"/>
      <c r="EE663" s="158"/>
      <c r="EF663" s="158"/>
      <c r="EG663" s="158"/>
      <c r="EH663" s="158"/>
      <c r="EI663" s="158"/>
      <c r="EJ663" s="158"/>
      <c r="EK663" s="158"/>
      <c r="EL663" s="158"/>
      <c r="EM663" s="158"/>
      <c r="EN663" s="220"/>
      <c r="EO663" s="220"/>
      <c r="EP663" s="221"/>
      <c r="EQ663" s="220"/>
      <c r="ER663" s="220"/>
      <c r="ES663" s="220"/>
      <c r="ET663" s="220"/>
      <c r="EU663" s="220"/>
      <c r="EV663" s="222"/>
      <c r="EW663" s="222"/>
      <c r="EX663" s="222"/>
      <c r="EY663" s="222"/>
      <c r="EZ663" s="222"/>
      <c r="FA663" s="222"/>
      <c r="FB663" s="222"/>
      <c r="FC663" s="222"/>
      <c r="FD663" s="225"/>
    </row>
    <row r="664" spans="4:160" ht="16.899999999999999" customHeight="1">
      <c r="D664" s="45"/>
      <c r="G664" s="144"/>
      <c r="H664" s="83"/>
      <c r="I664" s="83"/>
      <c r="J664" s="83"/>
      <c r="K664" s="83"/>
      <c r="L664" s="83"/>
      <c r="M664" s="83"/>
      <c r="N664" s="83"/>
      <c r="O664" s="211"/>
      <c r="P664" s="211"/>
      <c r="Q664" s="146"/>
      <c r="R664" s="215"/>
      <c r="S664" s="215"/>
      <c r="T664" s="215"/>
      <c r="U664" s="216"/>
      <c r="V664" s="216"/>
      <c r="W664" s="216"/>
      <c r="X664" s="216"/>
      <c r="Y664" s="216"/>
      <c r="Z664" s="216"/>
      <c r="AA664" s="216"/>
      <c r="AB664" s="216"/>
      <c r="AC664" s="216"/>
      <c r="AD664" s="216"/>
      <c r="AE664" s="216"/>
      <c r="AF664" s="216"/>
      <c r="AG664" s="216"/>
      <c r="AH664" s="216"/>
      <c r="AI664" s="185"/>
      <c r="AJ664" s="146"/>
      <c r="AK664" s="146"/>
      <c r="AL664" s="146"/>
      <c r="AM664" s="217"/>
      <c r="AN664" s="146"/>
      <c r="AO664" s="149"/>
      <c r="AP664" s="146"/>
      <c r="AQ664" s="149"/>
      <c r="AR664" s="185"/>
      <c r="AS664" s="218"/>
      <c r="AT664" s="218"/>
      <c r="AU664" s="218"/>
      <c r="AV664" s="218"/>
      <c r="AW664" s="218"/>
      <c r="AX664" s="218"/>
      <c r="AY664" s="218"/>
      <c r="AZ664" s="218"/>
      <c r="BA664" s="218"/>
      <c r="BB664" s="146"/>
      <c r="BC664" s="218"/>
      <c r="BD664" s="218"/>
      <c r="BE664" s="218"/>
      <c r="BF664" s="185"/>
      <c r="BG664" s="185"/>
      <c r="BH664" s="185"/>
      <c r="BI664" s="185"/>
      <c r="BJ664" s="185"/>
      <c r="BK664" s="185"/>
      <c r="BL664" s="146"/>
      <c r="BM664" s="146"/>
      <c r="BN664" s="184"/>
      <c r="BO664" s="184"/>
      <c r="BP664" s="184"/>
      <c r="BQ664" s="184"/>
      <c r="BR664" s="184"/>
      <c r="BS664" s="184"/>
      <c r="BT664" s="184"/>
      <c r="BU664" s="184"/>
      <c r="BV664" s="184"/>
      <c r="BW664" s="184"/>
      <c r="BX664" s="184"/>
      <c r="BY664" s="184"/>
      <c r="BZ664" s="184"/>
      <c r="CA664" s="184"/>
      <c r="CB664" s="184"/>
      <c r="CC664" s="184"/>
      <c r="CD664" s="184"/>
      <c r="CE664" s="184"/>
      <c r="CF664" s="184"/>
      <c r="CG664" s="184"/>
      <c r="CH664" s="184"/>
      <c r="CI664" s="184"/>
      <c r="CJ664" s="184"/>
      <c r="CK664" s="184"/>
      <c r="CL664" s="184"/>
      <c r="CM664" s="146"/>
      <c r="CN664" s="146"/>
      <c r="CO664" s="146"/>
      <c r="CP664" s="146"/>
      <c r="CQ664" s="146"/>
      <c r="CR664" s="146"/>
      <c r="CS664" s="146"/>
      <c r="CT664" s="146"/>
      <c r="CU664" s="146"/>
      <c r="CV664" s="146"/>
      <c r="CW664" s="146"/>
      <c r="CX664" s="146"/>
      <c r="CY664" s="146"/>
      <c r="CZ664" s="146"/>
      <c r="DA664" s="146"/>
      <c r="DB664" s="146"/>
      <c r="DC664" s="146"/>
      <c r="DD664" s="146"/>
      <c r="DE664" s="146"/>
      <c r="DF664" s="146"/>
      <c r="DG664" s="146"/>
      <c r="DH664" s="146"/>
      <c r="DI664" s="146"/>
      <c r="DJ664" s="146"/>
      <c r="DK664" s="219"/>
      <c r="DL664" s="219"/>
      <c r="DM664" s="219"/>
      <c r="DN664" s="219"/>
      <c r="DO664" s="219"/>
      <c r="DP664" s="219"/>
      <c r="DQ664" s="219"/>
      <c r="DR664" s="219"/>
      <c r="DS664" s="219"/>
      <c r="DT664" s="219"/>
      <c r="DU664" s="219"/>
      <c r="DV664" s="157"/>
      <c r="DW664" s="157"/>
      <c r="DX664" s="157"/>
      <c r="DY664" s="157"/>
      <c r="DZ664" s="158"/>
      <c r="EA664" s="158"/>
      <c r="EB664" s="158"/>
      <c r="EC664" s="158"/>
      <c r="ED664" s="158"/>
      <c r="EE664" s="158"/>
      <c r="EF664" s="158"/>
      <c r="EG664" s="158"/>
      <c r="EH664" s="158"/>
      <c r="EI664" s="158"/>
      <c r="EJ664" s="158"/>
      <c r="EK664" s="158"/>
      <c r="EL664" s="158"/>
      <c r="EM664" s="158"/>
      <c r="EN664" s="220"/>
      <c r="EO664" s="220"/>
      <c r="EP664" s="221"/>
      <c r="EQ664" s="220"/>
      <c r="ER664" s="220"/>
      <c r="ES664" s="220"/>
      <c r="ET664" s="220"/>
      <c r="EU664" s="220"/>
      <c r="EV664" s="222"/>
      <c r="EW664" s="222"/>
      <c r="EX664" s="222"/>
      <c r="EY664" s="222"/>
      <c r="EZ664" s="222"/>
      <c r="FA664" s="222"/>
      <c r="FB664" s="222"/>
      <c r="FC664" s="222"/>
      <c r="FD664" s="225"/>
    </row>
    <row r="665" spans="4:160" ht="16.899999999999999" customHeight="1">
      <c r="D665" s="45"/>
      <c r="G665" s="83"/>
      <c r="H665" s="83"/>
      <c r="I665" s="83"/>
      <c r="J665" s="83"/>
      <c r="K665" s="83"/>
      <c r="L665" s="83"/>
      <c r="M665" s="83"/>
      <c r="N665" s="83"/>
      <c r="O665" s="211"/>
      <c r="P665" s="211"/>
      <c r="Q665" s="146"/>
      <c r="R665" s="215"/>
      <c r="S665" s="215"/>
      <c r="T665" s="215"/>
      <c r="U665" s="216"/>
      <c r="V665" s="216"/>
      <c r="W665" s="216"/>
      <c r="X665" s="216"/>
      <c r="Y665" s="216"/>
      <c r="Z665" s="216"/>
      <c r="AA665" s="216"/>
      <c r="AB665" s="216"/>
      <c r="AC665" s="216"/>
      <c r="AD665" s="216"/>
      <c r="AE665" s="216"/>
      <c r="AF665" s="216"/>
      <c r="AG665" s="216"/>
      <c r="AH665" s="216"/>
      <c r="AI665" s="185"/>
      <c r="AJ665" s="146"/>
      <c r="AK665" s="146"/>
      <c r="AL665" s="146"/>
      <c r="AM665" s="217"/>
      <c r="AN665" s="146"/>
      <c r="AO665" s="149"/>
      <c r="AP665" s="146"/>
      <c r="AQ665" s="149"/>
      <c r="AR665" s="185"/>
      <c r="AS665" s="218"/>
      <c r="AT665" s="218"/>
      <c r="AU665" s="218"/>
      <c r="AV665" s="218"/>
      <c r="AW665" s="218"/>
      <c r="AX665" s="218"/>
      <c r="AY665" s="218"/>
      <c r="AZ665" s="218"/>
      <c r="BA665" s="218"/>
      <c r="BB665" s="146"/>
      <c r="BC665" s="218"/>
      <c r="BD665" s="218"/>
      <c r="BE665" s="218"/>
      <c r="BF665" s="185"/>
      <c r="BG665" s="185"/>
      <c r="BH665" s="185"/>
      <c r="BI665" s="185"/>
      <c r="BJ665" s="185"/>
      <c r="BK665" s="185"/>
      <c r="BL665" s="146"/>
      <c r="BM665" s="146"/>
      <c r="BN665" s="184"/>
      <c r="BO665" s="184"/>
      <c r="BP665" s="184"/>
      <c r="BQ665" s="184"/>
      <c r="BR665" s="184"/>
      <c r="BS665" s="184"/>
      <c r="BT665" s="184"/>
      <c r="BU665" s="184"/>
      <c r="BV665" s="184"/>
      <c r="BW665" s="184"/>
      <c r="BX665" s="184"/>
      <c r="BY665" s="184"/>
      <c r="BZ665" s="184"/>
      <c r="CA665" s="184"/>
      <c r="CB665" s="184"/>
      <c r="CC665" s="184"/>
      <c r="CD665" s="184"/>
      <c r="CE665" s="184"/>
      <c r="CF665" s="184"/>
      <c r="CG665" s="184"/>
      <c r="CH665" s="184"/>
      <c r="CI665" s="184"/>
      <c r="CJ665" s="184"/>
      <c r="CK665" s="184"/>
      <c r="CL665" s="184"/>
      <c r="CM665" s="146"/>
      <c r="CN665" s="146"/>
      <c r="CO665" s="146"/>
      <c r="CP665" s="146"/>
      <c r="CQ665" s="146"/>
      <c r="CR665" s="146"/>
      <c r="CS665" s="146"/>
      <c r="CT665" s="146"/>
      <c r="CU665" s="146"/>
      <c r="CV665" s="146"/>
      <c r="CW665" s="146"/>
      <c r="CX665" s="146"/>
      <c r="CY665" s="146"/>
      <c r="CZ665" s="146"/>
      <c r="DA665" s="146"/>
      <c r="DB665" s="146"/>
      <c r="DC665" s="146"/>
      <c r="DD665" s="146"/>
      <c r="DE665" s="146"/>
      <c r="DF665" s="146"/>
      <c r="DG665" s="146"/>
      <c r="DH665" s="146"/>
      <c r="DI665" s="146"/>
      <c r="DJ665" s="146"/>
      <c r="DK665" s="219"/>
      <c r="DL665" s="219"/>
      <c r="DM665" s="219"/>
      <c r="DN665" s="219"/>
      <c r="DO665" s="219"/>
      <c r="DP665" s="219"/>
      <c r="DQ665" s="219"/>
      <c r="DR665" s="219"/>
      <c r="DS665" s="219"/>
      <c r="DT665" s="219"/>
      <c r="DU665" s="219"/>
      <c r="DV665" s="157"/>
      <c r="DW665" s="157"/>
      <c r="DX665" s="157"/>
      <c r="DY665" s="157"/>
      <c r="DZ665" s="158"/>
      <c r="EA665" s="158"/>
      <c r="EB665" s="158"/>
      <c r="EC665" s="158"/>
      <c r="ED665" s="158"/>
      <c r="EE665" s="158"/>
      <c r="EF665" s="158"/>
      <c r="EG665" s="158"/>
      <c r="EH665" s="158"/>
      <c r="EI665" s="158"/>
      <c r="EJ665" s="158"/>
      <c r="EK665" s="158"/>
      <c r="EL665" s="158"/>
      <c r="EM665" s="158"/>
      <c r="EN665" s="220"/>
      <c r="EO665" s="220"/>
      <c r="EP665" s="221"/>
      <c r="EQ665" s="220"/>
      <c r="ER665" s="220"/>
      <c r="ES665" s="220"/>
      <c r="ET665" s="220"/>
      <c r="EU665" s="220"/>
      <c r="EV665" s="222"/>
      <c r="EW665" s="222"/>
      <c r="EX665" s="222"/>
      <c r="EY665" s="222"/>
      <c r="EZ665" s="222"/>
      <c r="FA665" s="222"/>
      <c r="FB665" s="222"/>
      <c r="FC665" s="222"/>
      <c r="FD665" s="225"/>
    </row>
    <row r="666" spans="4:160" ht="16.899999999999999" customHeight="1">
      <c r="D666" s="45"/>
      <c r="G666" s="144"/>
      <c r="H666" s="144"/>
      <c r="I666" s="144"/>
      <c r="J666" s="144"/>
      <c r="K666" s="144"/>
      <c r="L666" s="144"/>
      <c r="M666" s="144"/>
      <c r="N666" s="83"/>
      <c r="O666" s="211"/>
      <c r="P666" s="211"/>
      <c r="Q666" s="146"/>
      <c r="R666" s="215"/>
      <c r="S666" s="215"/>
      <c r="T666" s="215"/>
      <c r="U666" s="216"/>
      <c r="V666" s="216"/>
      <c r="W666" s="216"/>
      <c r="X666" s="216"/>
      <c r="Y666" s="216"/>
      <c r="Z666" s="216"/>
      <c r="AA666" s="216"/>
      <c r="AB666" s="216"/>
      <c r="AC666" s="216"/>
      <c r="AD666" s="216"/>
      <c r="AE666" s="216"/>
      <c r="AF666" s="216"/>
      <c r="AG666" s="216"/>
      <c r="AH666" s="216"/>
      <c r="AI666" s="185"/>
      <c r="AJ666" s="146"/>
      <c r="AK666" s="146"/>
      <c r="AL666" s="146"/>
      <c r="AM666" s="217"/>
      <c r="AN666" s="146"/>
      <c r="AO666" s="149"/>
      <c r="AP666" s="146"/>
      <c r="AQ666" s="149"/>
      <c r="AR666" s="185"/>
      <c r="AS666" s="218"/>
      <c r="AT666" s="218"/>
      <c r="AU666" s="218"/>
      <c r="AV666" s="218"/>
      <c r="AW666" s="218"/>
      <c r="AX666" s="218"/>
      <c r="AY666" s="218"/>
      <c r="AZ666" s="218"/>
      <c r="BA666" s="218"/>
      <c r="BB666" s="146"/>
      <c r="BC666" s="218"/>
      <c r="BD666" s="218"/>
      <c r="BE666" s="218"/>
      <c r="BF666" s="185"/>
      <c r="BG666" s="185"/>
      <c r="BH666" s="185"/>
      <c r="BI666" s="185"/>
      <c r="BJ666" s="185"/>
      <c r="BK666" s="185"/>
      <c r="BL666" s="146"/>
      <c r="BM666" s="146"/>
      <c r="BN666" s="184"/>
      <c r="BO666" s="184"/>
      <c r="BP666" s="184"/>
      <c r="BQ666" s="184"/>
      <c r="BR666" s="184"/>
      <c r="BS666" s="184"/>
      <c r="BT666" s="184"/>
      <c r="BU666" s="184"/>
      <c r="BV666" s="184"/>
      <c r="BW666" s="184"/>
      <c r="BX666" s="184"/>
      <c r="BY666" s="184"/>
      <c r="BZ666" s="184"/>
      <c r="CA666" s="184"/>
      <c r="CB666" s="184"/>
      <c r="CC666" s="184"/>
      <c r="CD666" s="184"/>
      <c r="CE666" s="184"/>
      <c r="CF666" s="184"/>
      <c r="CG666" s="184"/>
      <c r="CH666" s="184"/>
      <c r="CI666" s="184"/>
      <c r="CJ666" s="184"/>
      <c r="CK666" s="184"/>
      <c r="CL666" s="184"/>
      <c r="CM666" s="146"/>
      <c r="CN666" s="146"/>
      <c r="CO666" s="146"/>
      <c r="CP666" s="146"/>
      <c r="CQ666" s="146"/>
      <c r="CR666" s="146"/>
      <c r="CS666" s="146"/>
      <c r="CT666" s="146"/>
      <c r="CU666" s="146"/>
      <c r="CV666" s="146"/>
      <c r="CW666" s="146"/>
      <c r="CX666" s="146"/>
      <c r="CY666" s="146"/>
      <c r="CZ666" s="146"/>
      <c r="DA666" s="146"/>
      <c r="DB666" s="146"/>
      <c r="DC666" s="146"/>
      <c r="DD666" s="146"/>
      <c r="DE666" s="146"/>
      <c r="DF666" s="146"/>
      <c r="DG666" s="146"/>
      <c r="DH666" s="146"/>
      <c r="DI666" s="146"/>
      <c r="DJ666" s="146"/>
      <c r="DK666" s="219"/>
      <c r="DL666" s="219"/>
      <c r="DM666" s="219"/>
      <c r="DN666" s="219"/>
      <c r="DO666" s="219"/>
      <c r="DP666" s="219"/>
      <c r="DQ666" s="219"/>
      <c r="DR666" s="219"/>
      <c r="DS666" s="219"/>
      <c r="DT666" s="219"/>
      <c r="DU666" s="219"/>
      <c r="DV666" s="157"/>
      <c r="DW666" s="157"/>
      <c r="DX666" s="157"/>
      <c r="DY666" s="157"/>
      <c r="DZ666" s="158"/>
      <c r="EA666" s="158"/>
      <c r="EB666" s="158"/>
      <c r="EC666" s="158"/>
      <c r="ED666" s="158"/>
      <c r="EE666" s="158"/>
      <c r="EF666" s="158"/>
      <c r="EG666" s="158"/>
      <c r="EH666" s="158"/>
      <c r="EI666" s="158"/>
      <c r="EJ666" s="158"/>
      <c r="EK666" s="158"/>
      <c r="EL666" s="158"/>
      <c r="EM666" s="158"/>
      <c r="EN666" s="220"/>
      <c r="EO666" s="220"/>
      <c r="EP666" s="221"/>
      <c r="EQ666" s="220"/>
      <c r="ER666" s="220"/>
      <c r="ES666" s="220"/>
      <c r="ET666" s="220"/>
      <c r="EU666" s="220"/>
      <c r="EV666" s="222"/>
      <c r="EW666" s="222"/>
      <c r="EX666" s="222"/>
      <c r="EY666" s="222"/>
      <c r="EZ666" s="222"/>
      <c r="FA666" s="222"/>
      <c r="FB666" s="222"/>
      <c r="FC666" s="222"/>
      <c r="FD666" s="225"/>
    </row>
    <row r="667" spans="4:160" ht="16.899999999999999" customHeight="1">
      <c r="D667" s="45"/>
      <c r="G667" s="83"/>
      <c r="H667" s="83"/>
      <c r="I667" s="144"/>
      <c r="J667" s="83"/>
      <c r="K667" s="83"/>
      <c r="L667" s="144"/>
      <c r="M667" s="144"/>
      <c r="N667" s="83"/>
      <c r="O667" s="211"/>
      <c r="P667" s="211"/>
      <c r="Q667" s="146"/>
      <c r="R667" s="215"/>
      <c r="S667" s="215"/>
      <c r="T667" s="215"/>
      <c r="U667" s="216"/>
      <c r="V667" s="216"/>
      <c r="W667" s="216"/>
      <c r="X667" s="216"/>
      <c r="Y667" s="216"/>
      <c r="Z667" s="216"/>
      <c r="AA667" s="216"/>
      <c r="AB667" s="216"/>
      <c r="AC667" s="216"/>
      <c r="AD667" s="216"/>
      <c r="AE667" s="216"/>
      <c r="AF667" s="216"/>
      <c r="AG667" s="216"/>
      <c r="AH667" s="216"/>
      <c r="AI667" s="185"/>
      <c r="AJ667" s="146"/>
      <c r="AK667" s="146"/>
      <c r="AL667" s="146"/>
      <c r="AM667" s="217"/>
      <c r="AN667" s="146"/>
      <c r="AO667" s="149"/>
      <c r="AP667" s="146"/>
      <c r="AQ667" s="149"/>
      <c r="AR667" s="185"/>
      <c r="AS667" s="218"/>
      <c r="AT667" s="218"/>
      <c r="AU667" s="218"/>
      <c r="AV667" s="218"/>
      <c r="AW667" s="218"/>
      <c r="AX667" s="218"/>
      <c r="AY667" s="218"/>
      <c r="AZ667" s="218"/>
      <c r="BA667" s="218"/>
      <c r="BB667" s="146"/>
      <c r="BC667" s="218"/>
      <c r="BD667" s="218"/>
      <c r="BE667" s="218"/>
      <c r="BF667" s="185"/>
      <c r="BG667" s="185"/>
      <c r="BH667" s="185"/>
      <c r="BI667" s="185"/>
      <c r="BJ667" s="185"/>
      <c r="BK667" s="185"/>
      <c r="BL667" s="146"/>
      <c r="BM667" s="146"/>
      <c r="BN667" s="184"/>
      <c r="BO667" s="184"/>
      <c r="BP667" s="184"/>
      <c r="BQ667" s="184"/>
      <c r="BR667" s="184"/>
      <c r="BS667" s="184"/>
      <c r="BT667" s="184"/>
      <c r="BU667" s="184"/>
      <c r="BV667" s="184"/>
      <c r="BW667" s="184"/>
      <c r="BX667" s="184"/>
      <c r="BY667" s="184"/>
      <c r="BZ667" s="184"/>
      <c r="CA667" s="184"/>
      <c r="CB667" s="184"/>
      <c r="CC667" s="184"/>
      <c r="CD667" s="184"/>
      <c r="CE667" s="184"/>
      <c r="CF667" s="184"/>
      <c r="CG667" s="184"/>
      <c r="CH667" s="184"/>
      <c r="CI667" s="184"/>
      <c r="CJ667" s="184"/>
      <c r="CK667" s="184"/>
      <c r="CL667" s="184"/>
      <c r="CM667" s="146"/>
      <c r="CN667" s="146"/>
      <c r="CO667" s="146"/>
      <c r="CP667" s="146"/>
      <c r="CQ667" s="146"/>
      <c r="CR667" s="146"/>
      <c r="CS667" s="146"/>
      <c r="CT667" s="146"/>
      <c r="CU667" s="146"/>
      <c r="CV667" s="146"/>
      <c r="CW667" s="146"/>
      <c r="CX667" s="146"/>
      <c r="CY667" s="146"/>
      <c r="CZ667" s="146"/>
      <c r="DA667" s="146"/>
      <c r="DB667" s="146"/>
      <c r="DC667" s="146"/>
      <c r="DD667" s="146"/>
      <c r="DE667" s="146"/>
      <c r="DF667" s="146"/>
      <c r="DG667" s="146"/>
      <c r="DH667" s="146"/>
      <c r="DI667" s="146"/>
      <c r="DJ667" s="146"/>
      <c r="DK667" s="219"/>
      <c r="DL667" s="219"/>
      <c r="DM667" s="219"/>
      <c r="DN667" s="219"/>
      <c r="DO667" s="219"/>
      <c r="DP667" s="219"/>
      <c r="DQ667" s="219"/>
      <c r="DR667" s="219"/>
      <c r="DS667" s="219"/>
      <c r="DT667" s="219"/>
      <c r="DU667" s="219"/>
      <c r="DV667" s="157"/>
      <c r="DW667" s="157"/>
      <c r="DX667" s="157"/>
      <c r="DY667" s="157"/>
      <c r="DZ667" s="158"/>
      <c r="EA667" s="158"/>
      <c r="EB667" s="158"/>
      <c r="EC667" s="158"/>
      <c r="ED667" s="158"/>
      <c r="EE667" s="158"/>
      <c r="EF667" s="158"/>
      <c r="EG667" s="158"/>
      <c r="EH667" s="158"/>
      <c r="EI667" s="158"/>
      <c r="EJ667" s="158"/>
      <c r="EK667" s="158"/>
      <c r="EL667" s="158"/>
      <c r="EM667" s="158"/>
      <c r="EN667" s="220"/>
      <c r="EO667" s="220"/>
      <c r="EP667" s="221"/>
      <c r="EQ667" s="220"/>
      <c r="ER667" s="220"/>
      <c r="ES667" s="220"/>
      <c r="ET667" s="220"/>
      <c r="EU667" s="220"/>
      <c r="EV667" s="222"/>
      <c r="EW667" s="222"/>
      <c r="EX667" s="222"/>
      <c r="EY667" s="222"/>
      <c r="EZ667" s="222"/>
      <c r="FA667" s="222"/>
      <c r="FB667" s="222"/>
      <c r="FC667" s="222"/>
      <c r="FD667" s="225"/>
    </row>
    <row r="668" spans="4:160" ht="16.899999999999999" customHeight="1">
      <c r="D668" s="45"/>
      <c r="G668" s="83"/>
      <c r="H668" s="83"/>
      <c r="I668" s="144"/>
      <c r="J668" s="83"/>
      <c r="K668" s="83"/>
      <c r="L668" s="144"/>
      <c r="M668" s="144"/>
      <c r="N668" s="83"/>
      <c r="O668" s="211"/>
      <c r="P668" s="211"/>
      <c r="Q668" s="146"/>
      <c r="R668" s="215"/>
      <c r="S668" s="215"/>
      <c r="T668" s="215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185"/>
      <c r="AJ668" s="146"/>
      <c r="AK668" s="146"/>
      <c r="AL668" s="146"/>
      <c r="AM668" s="217"/>
      <c r="AN668" s="146"/>
      <c r="AO668" s="149"/>
      <c r="AP668" s="146"/>
      <c r="AQ668" s="149"/>
      <c r="AR668" s="185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146"/>
      <c r="BC668" s="218"/>
      <c r="BD668" s="218"/>
      <c r="BE668" s="218"/>
      <c r="BF668" s="185"/>
      <c r="BG668" s="185"/>
      <c r="BH668" s="185"/>
      <c r="BI668" s="185"/>
      <c r="BJ668" s="185"/>
      <c r="BK668" s="185"/>
      <c r="BL668" s="146"/>
      <c r="BM668" s="146"/>
      <c r="BN668" s="184"/>
      <c r="BO668" s="184"/>
      <c r="BP668" s="184"/>
      <c r="BQ668" s="184"/>
      <c r="BR668" s="184"/>
      <c r="BS668" s="184"/>
      <c r="BT668" s="184"/>
      <c r="BU668" s="184"/>
      <c r="BV668" s="184"/>
      <c r="BW668" s="184"/>
      <c r="BX668" s="184"/>
      <c r="BY668" s="184"/>
      <c r="BZ668" s="184"/>
      <c r="CA668" s="184"/>
      <c r="CB668" s="184"/>
      <c r="CC668" s="184"/>
      <c r="CD668" s="184"/>
      <c r="CE668" s="184"/>
      <c r="CF668" s="184"/>
      <c r="CG668" s="184"/>
      <c r="CH668" s="184"/>
      <c r="CI668" s="184"/>
      <c r="CJ668" s="184"/>
      <c r="CK668" s="184"/>
      <c r="CL668" s="184"/>
      <c r="CM668" s="146"/>
      <c r="CN668" s="146"/>
      <c r="CO668" s="146"/>
      <c r="CP668" s="146"/>
      <c r="CQ668" s="146"/>
      <c r="CR668" s="146"/>
      <c r="CS668" s="146"/>
      <c r="CT668" s="146"/>
      <c r="CU668" s="146"/>
      <c r="CV668" s="146"/>
      <c r="CW668" s="146"/>
      <c r="CX668" s="146"/>
      <c r="CY668" s="146"/>
      <c r="CZ668" s="146"/>
      <c r="DA668" s="146"/>
      <c r="DB668" s="146"/>
      <c r="DC668" s="146"/>
      <c r="DD668" s="146"/>
      <c r="DE668" s="146"/>
      <c r="DF668" s="146"/>
      <c r="DG668" s="146"/>
      <c r="DH668" s="146"/>
      <c r="DI668" s="146"/>
      <c r="DJ668" s="146"/>
      <c r="DK668" s="219"/>
      <c r="DL668" s="219"/>
      <c r="DM668" s="219"/>
      <c r="DN668" s="219"/>
      <c r="DO668" s="219"/>
      <c r="DP668" s="219"/>
      <c r="DQ668" s="219"/>
      <c r="DR668" s="219"/>
      <c r="DS668" s="219"/>
      <c r="DT668" s="219"/>
      <c r="DU668" s="219"/>
      <c r="DV668" s="157"/>
      <c r="DW668" s="157"/>
      <c r="DX668" s="157"/>
      <c r="DY668" s="157"/>
      <c r="DZ668" s="158"/>
      <c r="EA668" s="158"/>
      <c r="EB668" s="158"/>
      <c r="EC668" s="158"/>
      <c r="ED668" s="158"/>
      <c r="EE668" s="158"/>
      <c r="EF668" s="158"/>
      <c r="EG668" s="158"/>
      <c r="EH668" s="158"/>
      <c r="EI668" s="158"/>
      <c r="EJ668" s="158"/>
      <c r="EK668" s="158"/>
      <c r="EL668" s="158"/>
      <c r="EM668" s="158"/>
      <c r="EN668" s="220"/>
      <c r="EO668" s="220"/>
      <c r="EP668" s="221"/>
      <c r="EQ668" s="220"/>
      <c r="ER668" s="220"/>
      <c r="ES668" s="220"/>
      <c r="ET668" s="220"/>
      <c r="EU668" s="220"/>
      <c r="EV668" s="222"/>
      <c r="EW668" s="222"/>
      <c r="EX668" s="222"/>
      <c r="EY668" s="222"/>
      <c r="EZ668" s="222"/>
      <c r="FA668" s="222"/>
      <c r="FB668" s="222"/>
      <c r="FC668" s="222"/>
      <c r="FD668" s="225"/>
    </row>
    <row r="669" spans="4:160" ht="16.899999999999999" customHeight="1">
      <c r="D669" s="45"/>
      <c r="G669" s="83"/>
      <c r="H669" s="83"/>
      <c r="I669" s="83"/>
      <c r="J669" s="83"/>
      <c r="K669" s="83"/>
      <c r="L669" s="83"/>
      <c r="M669" s="83"/>
      <c r="N669" s="83"/>
      <c r="O669" s="211"/>
      <c r="P669" s="211"/>
      <c r="Q669" s="146"/>
      <c r="R669" s="215"/>
      <c r="S669" s="215"/>
      <c r="T669" s="215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185"/>
      <c r="AJ669" s="146"/>
      <c r="AK669" s="146"/>
      <c r="AL669" s="146"/>
      <c r="AM669" s="217"/>
      <c r="AN669" s="146"/>
      <c r="AO669" s="149"/>
      <c r="AP669" s="146"/>
      <c r="AQ669" s="149"/>
      <c r="AR669" s="185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146"/>
      <c r="BC669" s="218"/>
      <c r="BD669" s="218"/>
      <c r="BE669" s="218"/>
      <c r="BF669" s="185"/>
      <c r="BG669" s="185"/>
      <c r="BH669" s="185"/>
      <c r="BI669" s="185"/>
      <c r="BJ669" s="185"/>
      <c r="BK669" s="185"/>
      <c r="BL669" s="146"/>
      <c r="BM669" s="146"/>
      <c r="BN669" s="184"/>
      <c r="BO669" s="184"/>
      <c r="BP669" s="184"/>
      <c r="BQ669" s="184"/>
      <c r="BR669" s="184"/>
      <c r="BS669" s="184"/>
      <c r="BT669" s="184"/>
      <c r="BU669" s="184"/>
      <c r="BV669" s="184"/>
      <c r="BW669" s="184"/>
      <c r="BX669" s="184"/>
      <c r="BY669" s="184"/>
      <c r="BZ669" s="184"/>
      <c r="CA669" s="184"/>
      <c r="CB669" s="184"/>
      <c r="CC669" s="184"/>
      <c r="CD669" s="184"/>
      <c r="CE669" s="184"/>
      <c r="CF669" s="184"/>
      <c r="CG669" s="184"/>
      <c r="CH669" s="184"/>
      <c r="CI669" s="184"/>
      <c r="CJ669" s="184"/>
      <c r="CK669" s="184"/>
      <c r="CL669" s="184"/>
      <c r="CM669" s="146"/>
      <c r="CN669" s="146"/>
      <c r="CO669" s="146"/>
      <c r="CP669" s="146"/>
      <c r="CQ669" s="146"/>
      <c r="CR669" s="146"/>
      <c r="CS669" s="146"/>
      <c r="CT669" s="146"/>
      <c r="CU669" s="146"/>
      <c r="CV669" s="146"/>
      <c r="CW669" s="146"/>
      <c r="CX669" s="146"/>
      <c r="CY669" s="146"/>
      <c r="CZ669" s="146"/>
      <c r="DA669" s="146"/>
      <c r="DB669" s="146"/>
      <c r="DC669" s="146"/>
      <c r="DD669" s="146"/>
      <c r="DE669" s="146"/>
      <c r="DF669" s="146"/>
      <c r="DG669" s="146"/>
      <c r="DH669" s="146"/>
      <c r="DI669" s="146"/>
      <c r="DJ669" s="146"/>
      <c r="DK669" s="219"/>
      <c r="DL669" s="219"/>
      <c r="DM669" s="219"/>
      <c r="DN669" s="219"/>
      <c r="DO669" s="219"/>
      <c r="DP669" s="219"/>
      <c r="DQ669" s="219"/>
      <c r="DR669" s="219"/>
      <c r="DS669" s="219"/>
      <c r="DT669" s="219"/>
      <c r="DU669" s="219"/>
      <c r="DV669" s="157"/>
      <c r="DW669" s="157"/>
      <c r="DX669" s="157"/>
      <c r="DY669" s="157"/>
      <c r="DZ669" s="158"/>
      <c r="EA669" s="158"/>
      <c r="EB669" s="158"/>
      <c r="EC669" s="158"/>
      <c r="ED669" s="158"/>
      <c r="EE669" s="158"/>
      <c r="EF669" s="158"/>
      <c r="EG669" s="158"/>
      <c r="EH669" s="158"/>
      <c r="EI669" s="158"/>
      <c r="EJ669" s="158"/>
      <c r="EK669" s="158"/>
      <c r="EL669" s="158"/>
      <c r="EM669" s="158"/>
      <c r="EN669" s="220"/>
      <c r="EO669" s="220"/>
      <c r="EP669" s="221"/>
      <c r="EQ669" s="220"/>
      <c r="ER669" s="220"/>
      <c r="ES669" s="220"/>
      <c r="ET669" s="220"/>
      <c r="EU669" s="220"/>
      <c r="EV669" s="222"/>
      <c r="EW669" s="222"/>
      <c r="EX669" s="222"/>
      <c r="EY669" s="222"/>
      <c r="EZ669" s="222"/>
      <c r="FA669" s="222"/>
      <c r="FB669" s="222"/>
      <c r="FC669" s="222"/>
      <c r="FD669" s="225"/>
    </row>
    <row r="670" spans="4:160" ht="16.899999999999999" customHeight="1">
      <c r="D670" s="45"/>
      <c r="G670" s="144"/>
      <c r="H670" s="144"/>
      <c r="I670" s="144"/>
      <c r="J670" s="144"/>
      <c r="K670" s="144"/>
      <c r="L670" s="144"/>
      <c r="M670" s="144"/>
      <c r="N670" s="83"/>
      <c r="O670" s="211"/>
      <c r="P670" s="211"/>
      <c r="Q670" s="146"/>
      <c r="R670" s="215"/>
      <c r="S670" s="215"/>
      <c r="T670" s="215"/>
      <c r="U670" s="216"/>
      <c r="V670" s="216"/>
      <c r="W670" s="216"/>
      <c r="X670" s="216"/>
      <c r="Y670" s="216"/>
      <c r="Z670" s="216"/>
      <c r="AA670" s="216"/>
      <c r="AB670" s="216"/>
      <c r="AC670" s="216"/>
      <c r="AD670" s="216"/>
      <c r="AE670" s="216"/>
      <c r="AF670" s="216"/>
      <c r="AG670" s="216"/>
      <c r="AH670" s="216"/>
      <c r="AI670" s="185"/>
      <c r="AJ670" s="146"/>
      <c r="AK670" s="146"/>
      <c r="AL670" s="146"/>
      <c r="AM670" s="217"/>
      <c r="AN670" s="146"/>
      <c r="AO670" s="149"/>
      <c r="AP670" s="146"/>
      <c r="AQ670" s="149"/>
      <c r="AR670" s="185"/>
      <c r="AS670" s="218"/>
      <c r="AT670" s="218"/>
      <c r="AU670" s="218"/>
      <c r="AV670" s="218"/>
      <c r="AW670" s="218"/>
      <c r="AX670" s="218"/>
      <c r="AY670" s="218"/>
      <c r="AZ670" s="218"/>
      <c r="BA670" s="218"/>
      <c r="BB670" s="146"/>
      <c r="BC670" s="218"/>
      <c r="BD670" s="218"/>
      <c r="BE670" s="218"/>
      <c r="BF670" s="185"/>
      <c r="BG670" s="185"/>
      <c r="BH670" s="185"/>
      <c r="BI670" s="185"/>
      <c r="BJ670" s="185"/>
      <c r="BK670" s="185"/>
      <c r="BL670" s="146"/>
      <c r="BM670" s="146"/>
      <c r="BN670" s="184"/>
      <c r="BO670" s="184"/>
      <c r="BP670" s="184"/>
      <c r="BQ670" s="184"/>
      <c r="BR670" s="184"/>
      <c r="BS670" s="184"/>
      <c r="BT670" s="184"/>
      <c r="BU670" s="184"/>
      <c r="BV670" s="184"/>
      <c r="BW670" s="184"/>
      <c r="BX670" s="184"/>
      <c r="BY670" s="184"/>
      <c r="BZ670" s="184"/>
      <c r="CA670" s="184"/>
      <c r="CB670" s="184"/>
      <c r="CC670" s="184"/>
      <c r="CD670" s="184"/>
      <c r="CE670" s="184"/>
      <c r="CF670" s="184"/>
      <c r="CG670" s="184"/>
      <c r="CH670" s="184"/>
      <c r="CI670" s="184"/>
      <c r="CJ670" s="184"/>
      <c r="CK670" s="184"/>
      <c r="CL670" s="184"/>
      <c r="CM670" s="146"/>
      <c r="CN670" s="146"/>
      <c r="CO670" s="146"/>
      <c r="CP670" s="146"/>
      <c r="CQ670" s="146"/>
      <c r="CR670" s="146"/>
      <c r="CS670" s="146"/>
      <c r="CT670" s="146"/>
      <c r="CU670" s="146"/>
      <c r="CV670" s="146"/>
      <c r="CW670" s="146"/>
      <c r="CX670" s="146"/>
      <c r="CY670" s="146"/>
      <c r="CZ670" s="146"/>
      <c r="DA670" s="146"/>
      <c r="DB670" s="146"/>
      <c r="DC670" s="146"/>
      <c r="DD670" s="146"/>
      <c r="DE670" s="146"/>
      <c r="DF670" s="146"/>
      <c r="DG670" s="146"/>
      <c r="DH670" s="146"/>
      <c r="DI670" s="146"/>
      <c r="DJ670" s="146"/>
      <c r="DK670" s="219"/>
      <c r="DL670" s="219"/>
      <c r="DM670" s="219"/>
      <c r="DN670" s="219"/>
      <c r="DO670" s="219"/>
      <c r="DP670" s="219"/>
      <c r="DQ670" s="219"/>
      <c r="DR670" s="219"/>
      <c r="DS670" s="219"/>
      <c r="DT670" s="219"/>
      <c r="DU670" s="219"/>
      <c r="DV670" s="157"/>
      <c r="DW670" s="157"/>
      <c r="DX670" s="157"/>
      <c r="DY670" s="157"/>
      <c r="DZ670" s="158"/>
      <c r="EA670" s="158"/>
      <c r="EB670" s="158"/>
      <c r="EC670" s="158"/>
      <c r="ED670" s="158"/>
      <c r="EE670" s="158"/>
      <c r="EF670" s="158"/>
      <c r="EG670" s="158"/>
      <c r="EH670" s="158"/>
      <c r="EI670" s="158"/>
      <c r="EJ670" s="158"/>
      <c r="EK670" s="158"/>
      <c r="EL670" s="158"/>
      <c r="EM670" s="158"/>
      <c r="EN670" s="220"/>
      <c r="EO670" s="220"/>
      <c r="EP670" s="221"/>
      <c r="EQ670" s="220"/>
      <c r="ER670" s="220"/>
      <c r="ES670" s="220"/>
      <c r="ET670" s="220"/>
      <c r="EU670" s="220"/>
      <c r="EV670" s="222"/>
      <c r="EW670" s="222"/>
      <c r="EX670" s="222"/>
      <c r="EY670" s="222"/>
      <c r="EZ670" s="222"/>
      <c r="FA670" s="222"/>
      <c r="FB670" s="222"/>
      <c r="FC670" s="222"/>
      <c r="FD670" s="225"/>
    </row>
    <row r="671" spans="4:160" ht="16.899999999999999" customHeight="1">
      <c r="D671" s="45"/>
      <c r="G671" s="144"/>
      <c r="H671" s="144"/>
      <c r="I671" s="144"/>
      <c r="J671" s="144"/>
      <c r="K671" s="144"/>
      <c r="L671" s="144"/>
      <c r="M671" s="144"/>
      <c r="N671" s="83"/>
      <c r="O671" s="211"/>
      <c r="P671" s="211"/>
      <c r="Q671" s="146"/>
      <c r="R671" s="215"/>
      <c r="S671" s="215"/>
      <c r="T671" s="215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185"/>
      <c r="AJ671" s="146"/>
      <c r="AK671" s="146"/>
      <c r="AL671" s="146"/>
      <c r="AM671" s="217"/>
      <c r="AN671" s="146"/>
      <c r="AO671" s="149"/>
      <c r="AP671" s="146"/>
      <c r="AQ671" s="149"/>
      <c r="AR671" s="185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146"/>
      <c r="BC671" s="218"/>
      <c r="BD671" s="218"/>
      <c r="BE671" s="218"/>
      <c r="BF671" s="185"/>
      <c r="BG671" s="185"/>
      <c r="BH671" s="185"/>
      <c r="BI671" s="185"/>
      <c r="BJ671" s="185"/>
      <c r="BK671" s="185"/>
      <c r="BL671" s="146"/>
      <c r="BM671" s="146"/>
      <c r="BN671" s="184"/>
      <c r="BO671" s="184"/>
      <c r="BP671" s="184"/>
      <c r="BQ671" s="184"/>
      <c r="BR671" s="184"/>
      <c r="BS671" s="184"/>
      <c r="BT671" s="184"/>
      <c r="BU671" s="184"/>
      <c r="BV671" s="184"/>
      <c r="BW671" s="184"/>
      <c r="BX671" s="184"/>
      <c r="BY671" s="184"/>
      <c r="BZ671" s="184"/>
      <c r="CA671" s="184"/>
      <c r="CB671" s="184"/>
      <c r="CC671" s="184"/>
      <c r="CD671" s="184"/>
      <c r="CE671" s="184"/>
      <c r="CF671" s="184"/>
      <c r="CG671" s="184"/>
      <c r="CH671" s="184"/>
      <c r="CI671" s="184"/>
      <c r="CJ671" s="184"/>
      <c r="CK671" s="184"/>
      <c r="CL671" s="184"/>
      <c r="CM671" s="146"/>
      <c r="CN671" s="146"/>
      <c r="CO671" s="146"/>
      <c r="CP671" s="146"/>
      <c r="CQ671" s="146"/>
      <c r="CR671" s="146"/>
      <c r="CS671" s="146"/>
      <c r="CT671" s="146"/>
      <c r="CU671" s="146"/>
      <c r="CV671" s="146"/>
      <c r="CW671" s="146"/>
      <c r="CX671" s="146"/>
      <c r="CY671" s="146"/>
      <c r="CZ671" s="146"/>
      <c r="DA671" s="146"/>
      <c r="DB671" s="146"/>
      <c r="DC671" s="146"/>
      <c r="DD671" s="146"/>
      <c r="DE671" s="146"/>
      <c r="DF671" s="146"/>
      <c r="DG671" s="146"/>
      <c r="DH671" s="146"/>
      <c r="DI671" s="146"/>
      <c r="DJ671" s="146"/>
      <c r="DK671" s="219"/>
      <c r="DL671" s="219"/>
      <c r="DM671" s="219"/>
      <c r="DN671" s="219"/>
      <c r="DO671" s="219"/>
      <c r="DP671" s="219"/>
      <c r="DQ671" s="219"/>
      <c r="DR671" s="219"/>
      <c r="DS671" s="219"/>
      <c r="DT671" s="219"/>
      <c r="DU671" s="219"/>
      <c r="DV671" s="157"/>
      <c r="DW671" s="157"/>
      <c r="DX671" s="157"/>
      <c r="DY671" s="157"/>
      <c r="DZ671" s="158"/>
      <c r="EA671" s="158"/>
      <c r="EB671" s="158"/>
      <c r="EC671" s="158"/>
      <c r="ED671" s="158"/>
      <c r="EE671" s="158"/>
      <c r="EF671" s="158"/>
      <c r="EG671" s="158"/>
      <c r="EH671" s="158"/>
      <c r="EI671" s="158"/>
      <c r="EJ671" s="158"/>
      <c r="EK671" s="158"/>
      <c r="EL671" s="158"/>
      <c r="EM671" s="158"/>
      <c r="EN671" s="220"/>
      <c r="EO671" s="220"/>
      <c r="EP671" s="221"/>
      <c r="EQ671" s="220"/>
      <c r="ER671" s="220"/>
      <c r="ES671" s="220"/>
      <c r="ET671" s="220"/>
      <c r="EU671" s="220"/>
      <c r="EV671" s="222"/>
      <c r="EW671" s="222"/>
      <c r="EX671" s="222"/>
      <c r="EY671" s="222"/>
      <c r="EZ671" s="222"/>
      <c r="FA671" s="222"/>
      <c r="FB671" s="222"/>
      <c r="FC671" s="222"/>
      <c r="FD671" s="225"/>
    </row>
    <row r="672" spans="4:160" ht="16.899999999999999" customHeight="1">
      <c r="D672" s="45"/>
      <c r="G672" s="144"/>
      <c r="H672" s="144"/>
      <c r="I672" s="144"/>
      <c r="J672" s="144"/>
      <c r="K672" s="144"/>
      <c r="L672" s="144"/>
      <c r="M672" s="144"/>
      <c r="N672" s="83"/>
      <c r="O672" s="211"/>
      <c r="P672" s="211"/>
      <c r="Q672" s="146"/>
      <c r="R672" s="215"/>
      <c r="S672" s="215"/>
      <c r="T672" s="215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185"/>
      <c r="AJ672" s="146"/>
      <c r="AK672" s="146"/>
      <c r="AL672" s="146"/>
      <c r="AM672" s="217"/>
      <c r="AN672" s="146"/>
      <c r="AO672" s="149"/>
      <c r="AP672" s="146"/>
      <c r="AQ672" s="149"/>
      <c r="AR672" s="185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146"/>
      <c r="BC672" s="218"/>
      <c r="BD672" s="218"/>
      <c r="BE672" s="218"/>
      <c r="BF672" s="185"/>
      <c r="BG672" s="185"/>
      <c r="BH672" s="185"/>
      <c r="BI672" s="185"/>
      <c r="BJ672" s="185"/>
      <c r="BK672" s="185"/>
      <c r="BL672" s="146"/>
      <c r="BM672" s="146"/>
      <c r="BN672" s="184"/>
      <c r="BO672" s="184"/>
      <c r="BP672" s="184"/>
      <c r="BQ672" s="184"/>
      <c r="BR672" s="184"/>
      <c r="BS672" s="184"/>
      <c r="BT672" s="184"/>
      <c r="BU672" s="184"/>
      <c r="BV672" s="184"/>
      <c r="BW672" s="184"/>
      <c r="BX672" s="184"/>
      <c r="BY672" s="184"/>
      <c r="BZ672" s="184"/>
      <c r="CA672" s="184"/>
      <c r="CB672" s="184"/>
      <c r="CC672" s="184"/>
      <c r="CD672" s="184"/>
      <c r="CE672" s="184"/>
      <c r="CF672" s="184"/>
      <c r="CG672" s="184"/>
      <c r="CH672" s="184"/>
      <c r="CI672" s="184"/>
      <c r="CJ672" s="184"/>
      <c r="CK672" s="184"/>
      <c r="CL672" s="184"/>
      <c r="CM672" s="146"/>
      <c r="CN672" s="146"/>
      <c r="CO672" s="146"/>
      <c r="CP672" s="146"/>
      <c r="CQ672" s="146"/>
      <c r="CR672" s="146"/>
      <c r="CS672" s="146"/>
      <c r="CT672" s="146"/>
      <c r="CU672" s="146"/>
      <c r="CV672" s="146"/>
      <c r="CW672" s="146"/>
      <c r="CX672" s="146"/>
      <c r="CY672" s="146"/>
      <c r="CZ672" s="146"/>
      <c r="DA672" s="146"/>
      <c r="DB672" s="146"/>
      <c r="DC672" s="146"/>
      <c r="DD672" s="146"/>
      <c r="DE672" s="146"/>
      <c r="DF672" s="146"/>
      <c r="DG672" s="146"/>
      <c r="DH672" s="146"/>
      <c r="DI672" s="146"/>
      <c r="DJ672" s="146"/>
      <c r="DK672" s="219"/>
      <c r="DL672" s="219"/>
      <c r="DM672" s="219"/>
      <c r="DN672" s="219"/>
      <c r="DO672" s="219"/>
      <c r="DP672" s="219"/>
      <c r="DQ672" s="219"/>
      <c r="DR672" s="219"/>
      <c r="DS672" s="219"/>
      <c r="DT672" s="219"/>
      <c r="DU672" s="219"/>
      <c r="DV672" s="157"/>
      <c r="DW672" s="157"/>
      <c r="DX672" s="157"/>
      <c r="DY672" s="157"/>
      <c r="DZ672" s="158"/>
      <c r="EA672" s="158"/>
      <c r="EB672" s="158"/>
      <c r="EC672" s="158"/>
      <c r="ED672" s="158"/>
      <c r="EE672" s="158"/>
      <c r="EF672" s="158"/>
      <c r="EG672" s="158"/>
      <c r="EH672" s="158"/>
      <c r="EI672" s="158"/>
      <c r="EJ672" s="158"/>
      <c r="EK672" s="158"/>
      <c r="EL672" s="158"/>
      <c r="EM672" s="158"/>
      <c r="EN672" s="220"/>
      <c r="EO672" s="220"/>
      <c r="EP672" s="221"/>
      <c r="EQ672" s="220"/>
      <c r="ER672" s="220"/>
      <c r="ES672" s="220"/>
      <c r="ET672" s="220"/>
      <c r="EU672" s="220"/>
      <c r="EV672" s="222"/>
      <c r="EW672" s="222"/>
      <c r="EX672" s="222"/>
      <c r="EY672" s="222"/>
      <c r="EZ672" s="222"/>
      <c r="FA672" s="222"/>
      <c r="FB672" s="222"/>
      <c r="FC672" s="222"/>
      <c r="FD672" s="225"/>
    </row>
    <row r="673" spans="4:160" ht="16.899999999999999" customHeight="1">
      <c r="D673" s="45"/>
      <c r="G673" s="83"/>
      <c r="H673" s="83"/>
      <c r="I673" s="83"/>
      <c r="J673" s="83"/>
      <c r="K673" s="83"/>
      <c r="L673" s="83"/>
      <c r="M673" s="83"/>
      <c r="N673" s="83"/>
      <c r="O673" s="211"/>
      <c r="P673" s="211"/>
      <c r="Q673" s="146"/>
      <c r="R673" s="215"/>
      <c r="S673" s="215"/>
      <c r="T673" s="215"/>
      <c r="U673" s="216"/>
      <c r="V673" s="216"/>
      <c r="W673" s="216"/>
      <c r="X673" s="216"/>
      <c r="Y673" s="216"/>
      <c r="Z673" s="216"/>
      <c r="AA673" s="216"/>
      <c r="AB673" s="216"/>
      <c r="AC673" s="216"/>
      <c r="AD673" s="216"/>
      <c r="AE673" s="216"/>
      <c r="AF673" s="216"/>
      <c r="AG673" s="216"/>
      <c r="AH673" s="216"/>
      <c r="AI673" s="185"/>
      <c r="AJ673" s="146"/>
      <c r="AK673" s="146"/>
      <c r="AL673" s="146"/>
      <c r="AM673" s="217"/>
      <c r="AN673" s="146"/>
      <c r="AO673" s="149"/>
      <c r="AP673" s="146"/>
      <c r="AQ673" s="149"/>
      <c r="AR673" s="185"/>
      <c r="AS673" s="218"/>
      <c r="AT673" s="218"/>
      <c r="AU673" s="218"/>
      <c r="AV673" s="218"/>
      <c r="AW673" s="218"/>
      <c r="AX673" s="218"/>
      <c r="AY673" s="218"/>
      <c r="AZ673" s="218"/>
      <c r="BA673" s="218"/>
      <c r="BB673" s="146"/>
      <c r="BC673" s="218"/>
      <c r="BD673" s="218"/>
      <c r="BE673" s="218"/>
      <c r="BF673" s="185"/>
      <c r="BG673" s="185"/>
      <c r="BH673" s="185"/>
      <c r="BI673" s="185"/>
      <c r="BJ673" s="185"/>
      <c r="BK673" s="185"/>
      <c r="BL673" s="146"/>
      <c r="BM673" s="146"/>
      <c r="BN673" s="184"/>
      <c r="BO673" s="184"/>
      <c r="BP673" s="184"/>
      <c r="BQ673" s="184"/>
      <c r="BR673" s="184"/>
      <c r="BS673" s="184"/>
      <c r="BT673" s="184"/>
      <c r="BU673" s="184"/>
      <c r="BV673" s="184"/>
      <c r="BW673" s="184"/>
      <c r="BX673" s="184"/>
      <c r="BY673" s="184"/>
      <c r="BZ673" s="184"/>
      <c r="CA673" s="184"/>
      <c r="CB673" s="184"/>
      <c r="CC673" s="184"/>
      <c r="CD673" s="184"/>
      <c r="CE673" s="184"/>
      <c r="CF673" s="184"/>
      <c r="CG673" s="184"/>
      <c r="CH673" s="184"/>
      <c r="CI673" s="184"/>
      <c r="CJ673" s="184"/>
      <c r="CK673" s="184"/>
      <c r="CL673" s="184"/>
      <c r="CM673" s="146"/>
      <c r="CN673" s="146"/>
      <c r="CO673" s="146"/>
      <c r="CP673" s="146"/>
      <c r="CQ673" s="146"/>
      <c r="CR673" s="146"/>
      <c r="CS673" s="146"/>
      <c r="CT673" s="146"/>
      <c r="CU673" s="146"/>
      <c r="CV673" s="146"/>
      <c r="CW673" s="146"/>
      <c r="CX673" s="146"/>
      <c r="CY673" s="146"/>
      <c r="CZ673" s="146"/>
      <c r="DA673" s="146"/>
      <c r="DB673" s="146"/>
      <c r="DC673" s="146"/>
      <c r="DD673" s="146"/>
      <c r="DE673" s="146"/>
      <c r="DF673" s="146"/>
      <c r="DG673" s="146"/>
      <c r="DH673" s="146"/>
      <c r="DI673" s="146"/>
      <c r="DJ673" s="146"/>
      <c r="DK673" s="219"/>
      <c r="DL673" s="219"/>
      <c r="DM673" s="219"/>
      <c r="DN673" s="219"/>
      <c r="DO673" s="219"/>
      <c r="DP673" s="219"/>
      <c r="DQ673" s="219"/>
      <c r="DR673" s="219"/>
      <c r="DS673" s="219"/>
      <c r="DT673" s="219"/>
      <c r="DU673" s="219"/>
      <c r="DV673" s="157"/>
      <c r="DW673" s="157"/>
      <c r="DX673" s="157"/>
      <c r="DY673" s="157"/>
      <c r="DZ673" s="158"/>
      <c r="EA673" s="158"/>
      <c r="EB673" s="158"/>
      <c r="EC673" s="158"/>
      <c r="ED673" s="158"/>
      <c r="EE673" s="158"/>
      <c r="EF673" s="158"/>
      <c r="EG673" s="158"/>
      <c r="EH673" s="158"/>
      <c r="EI673" s="158"/>
      <c r="EJ673" s="158"/>
      <c r="EK673" s="158"/>
      <c r="EL673" s="158"/>
      <c r="EM673" s="158"/>
      <c r="EN673" s="220"/>
      <c r="EO673" s="220"/>
      <c r="EP673" s="221"/>
      <c r="EQ673" s="220"/>
      <c r="ER673" s="220"/>
      <c r="ES673" s="220"/>
      <c r="ET673" s="220"/>
      <c r="EU673" s="220"/>
      <c r="EV673" s="222"/>
      <c r="EW673" s="222"/>
      <c r="EX673" s="222"/>
      <c r="EY673" s="222"/>
      <c r="EZ673" s="222"/>
      <c r="FA673" s="222"/>
      <c r="FB673" s="222"/>
      <c r="FC673" s="222"/>
      <c r="FD673" s="225"/>
    </row>
    <row r="674" spans="4:160" ht="16.899999999999999" customHeight="1">
      <c r="D674" s="45"/>
      <c r="G674" s="144"/>
      <c r="H674" s="144"/>
      <c r="I674" s="144"/>
      <c r="J674" s="144"/>
      <c r="K674" s="144"/>
      <c r="L674" s="144"/>
      <c r="M674" s="144"/>
      <c r="N674" s="83"/>
      <c r="O674" s="211"/>
      <c r="P674" s="211"/>
      <c r="Q674" s="146"/>
      <c r="R674" s="215"/>
      <c r="S674" s="215"/>
      <c r="T674" s="215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185"/>
      <c r="AJ674" s="146"/>
      <c r="AK674" s="146"/>
      <c r="AL674" s="146"/>
      <c r="AM674" s="217"/>
      <c r="AN674" s="146"/>
      <c r="AO674" s="149"/>
      <c r="AP674" s="146"/>
      <c r="AQ674" s="149"/>
      <c r="AR674" s="185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146"/>
      <c r="BC674" s="218"/>
      <c r="BD674" s="218"/>
      <c r="BE674" s="218"/>
      <c r="BF674" s="185"/>
      <c r="BG674" s="185"/>
      <c r="BH674" s="185"/>
      <c r="BI674" s="185"/>
      <c r="BJ674" s="185"/>
      <c r="BK674" s="185"/>
      <c r="BL674" s="146"/>
      <c r="BM674" s="146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46"/>
      <c r="CN674" s="146"/>
      <c r="CO674" s="146"/>
      <c r="CP674" s="146"/>
      <c r="CQ674" s="146"/>
      <c r="CR674" s="146"/>
      <c r="CS674" s="146"/>
      <c r="CT674" s="146"/>
      <c r="CU674" s="146"/>
      <c r="CV674" s="146"/>
      <c r="CW674" s="146"/>
      <c r="CX674" s="146"/>
      <c r="CY674" s="146"/>
      <c r="CZ674" s="146"/>
      <c r="DA674" s="146"/>
      <c r="DB674" s="146"/>
      <c r="DC674" s="146"/>
      <c r="DD674" s="146"/>
      <c r="DE674" s="146"/>
      <c r="DF674" s="146"/>
      <c r="DG674" s="146"/>
      <c r="DH674" s="146"/>
      <c r="DI674" s="146"/>
      <c r="DJ674" s="146"/>
      <c r="DK674" s="219"/>
      <c r="DL674" s="219"/>
      <c r="DM674" s="219"/>
      <c r="DN674" s="219"/>
      <c r="DO674" s="219"/>
      <c r="DP674" s="219"/>
      <c r="DQ674" s="219"/>
      <c r="DR674" s="219"/>
      <c r="DS674" s="219"/>
      <c r="DT674" s="219"/>
      <c r="DU674" s="219"/>
      <c r="DV674" s="157"/>
      <c r="DW674" s="157"/>
      <c r="DX674" s="157"/>
      <c r="DY674" s="157"/>
      <c r="DZ674" s="158"/>
      <c r="EA674" s="158"/>
      <c r="EB674" s="158"/>
      <c r="EC674" s="158"/>
      <c r="ED674" s="158"/>
      <c r="EE674" s="158"/>
      <c r="EF674" s="158"/>
      <c r="EG674" s="158"/>
      <c r="EH674" s="158"/>
      <c r="EI674" s="158"/>
      <c r="EJ674" s="158"/>
      <c r="EK674" s="158"/>
      <c r="EL674" s="158"/>
      <c r="EM674" s="158"/>
      <c r="EN674" s="220"/>
      <c r="EO674" s="220"/>
      <c r="EP674" s="221"/>
      <c r="EQ674" s="220"/>
      <c r="ER674" s="220"/>
      <c r="ES674" s="220"/>
      <c r="ET674" s="220"/>
      <c r="EU674" s="220"/>
      <c r="EV674" s="222"/>
      <c r="EW674" s="222"/>
      <c r="EX674" s="222"/>
      <c r="EY674" s="222"/>
      <c r="EZ674" s="222"/>
      <c r="FA674" s="222"/>
      <c r="FB674" s="222"/>
      <c r="FC674" s="222"/>
      <c r="FD674" s="225"/>
    </row>
    <row r="675" spans="4:160" ht="16.899999999999999" customHeight="1">
      <c r="D675" s="45"/>
      <c r="G675" s="144"/>
      <c r="H675" s="144"/>
      <c r="I675" s="144"/>
      <c r="J675" s="144"/>
      <c r="K675" s="144"/>
      <c r="L675" s="144"/>
      <c r="M675" s="144"/>
      <c r="N675" s="83"/>
      <c r="O675" s="211"/>
      <c r="P675" s="211"/>
      <c r="Q675" s="146"/>
      <c r="R675" s="215"/>
      <c r="S675" s="215"/>
      <c r="T675" s="215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185"/>
      <c r="AJ675" s="146"/>
      <c r="AK675" s="146"/>
      <c r="AL675" s="146"/>
      <c r="AM675" s="217"/>
      <c r="AN675" s="146"/>
      <c r="AO675" s="149"/>
      <c r="AP675" s="146"/>
      <c r="AQ675" s="149"/>
      <c r="AR675" s="185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146"/>
      <c r="BC675" s="218"/>
      <c r="BD675" s="218"/>
      <c r="BE675" s="218"/>
      <c r="BF675" s="185"/>
      <c r="BG675" s="185"/>
      <c r="BH675" s="185"/>
      <c r="BI675" s="185"/>
      <c r="BJ675" s="185"/>
      <c r="BK675" s="185"/>
      <c r="BL675" s="146"/>
      <c r="BM675" s="146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46"/>
      <c r="CN675" s="146"/>
      <c r="CO675" s="146"/>
      <c r="CP675" s="146"/>
      <c r="CQ675" s="146"/>
      <c r="CR675" s="146"/>
      <c r="CS675" s="146"/>
      <c r="CT675" s="146"/>
      <c r="CU675" s="146"/>
      <c r="CV675" s="146"/>
      <c r="CW675" s="146"/>
      <c r="CX675" s="146"/>
      <c r="CY675" s="146"/>
      <c r="CZ675" s="146"/>
      <c r="DA675" s="146"/>
      <c r="DB675" s="146"/>
      <c r="DC675" s="146"/>
      <c r="DD675" s="146"/>
      <c r="DE675" s="146"/>
      <c r="DF675" s="146"/>
      <c r="DG675" s="146"/>
      <c r="DH675" s="146"/>
      <c r="DI675" s="146"/>
      <c r="DJ675" s="146"/>
      <c r="DK675" s="219"/>
      <c r="DL675" s="219"/>
      <c r="DM675" s="219"/>
      <c r="DN675" s="219"/>
      <c r="DO675" s="219"/>
      <c r="DP675" s="219"/>
      <c r="DQ675" s="219"/>
      <c r="DR675" s="219"/>
      <c r="DS675" s="219"/>
      <c r="DT675" s="219"/>
      <c r="DU675" s="219"/>
      <c r="DV675" s="157"/>
      <c r="DW675" s="157"/>
      <c r="DX675" s="157"/>
      <c r="DY675" s="157"/>
      <c r="DZ675" s="158"/>
      <c r="EA675" s="158"/>
      <c r="EB675" s="158"/>
      <c r="EC675" s="158"/>
      <c r="ED675" s="158"/>
      <c r="EE675" s="158"/>
      <c r="EF675" s="158"/>
      <c r="EG675" s="158"/>
      <c r="EH675" s="158"/>
      <c r="EI675" s="158"/>
      <c r="EJ675" s="158"/>
      <c r="EK675" s="158"/>
      <c r="EL675" s="158"/>
      <c r="EM675" s="158"/>
      <c r="EN675" s="220"/>
      <c r="EO675" s="220"/>
      <c r="EP675" s="221"/>
      <c r="EQ675" s="220"/>
      <c r="ER675" s="220"/>
      <c r="ES675" s="220"/>
      <c r="ET675" s="220"/>
      <c r="EU675" s="220"/>
      <c r="EV675" s="222"/>
      <c r="EW675" s="222"/>
      <c r="EX675" s="222"/>
      <c r="EY675" s="222"/>
      <c r="EZ675" s="222"/>
      <c r="FA675" s="222"/>
      <c r="FB675" s="222"/>
      <c r="FC675" s="222"/>
      <c r="FD675" s="225"/>
    </row>
    <row r="676" spans="4:160" ht="16.899999999999999" customHeight="1">
      <c r="D676" s="45"/>
      <c r="G676" s="144"/>
      <c r="H676" s="144"/>
      <c r="I676" s="144"/>
      <c r="J676" s="144"/>
      <c r="K676" s="144"/>
      <c r="L676" s="144"/>
      <c r="M676" s="144"/>
      <c r="N676" s="83"/>
      <c r="O676" s="211"/>
      <c r="P676" s="211"/>
      <c r="Q676" s="146"/>
      <c r="R676" s="215"/>
      <c r="S676" s="215"/>
      <c r="T676" s="215"/>
      <c r="U676" s="216"/>
      <c r="V676" s="216"/>
      <c r="W676" s="216"/>
      <c r="X676" s="216"/>
      <c r="Y676" s="216"/>
      <c r="Z676" s="216"/>
      <c r="AA676" s="216"/>
      <c r="AB676" s="216"/>
      <c r="AC676" s="216"/>
      <c r="AD676" s="216"/>
      <c r="AE676" s="216"/>
      <c r="AF676" s="216"/>
      <c r="AG676" s="216"/>
      <c r="AH676" s="216"/>
      <c r="AI676" s="185"/>
      <c r="AJ676" s="146"/>
      <c r="AK676" s="146"/>
      <c r="AL676" s="146"/>
      <c r="AM676" s="217"/>
      <c r="AN676" s="146"/>
      <c r="AO676" s="149"/>
      <c r="AP676" s="146"/>
      <c r="AQ676" s="149"/>
      <c r="AR676" s="185"/>
      <c r="AS676" s="218"/>
      <c r="AT676" s="218"/>
      <c r="AU676" s="218"/>
      <c r="AV676" s="218"/>
      <c r="AW676" s="218"/>
      <c r="AX676" s="218"/>
      <c r="AY676" s="218"/>
      <c r="AZ676" s="218"/>
      <c r="BA676" s="218"/>
      <c r="BB676" s="146"/>
      <c r="BC676" s="218"/>
      <c r="BD676" s="218"/>
      <c r="BE676" s="218"/>
      <c r="BF676" s="185"/>
      <c r="BG676" s="185"/>
      <c r="BH676" s="185"/>
      <c r="BI676" s="185"/>
      <c r="BJ676" s="185"/>
      <c r="BK676" s="185"/>
      <c r="BL676" s="146"/>
      <c r="BM676" s="146"/>
      <c r="BN676" s="184"/>
      <c r="BO676" s="184"/>
      <c r="BP676" s="184"/>
      <c r="BQ676" s="184"/>
      <c r="BR676" s="184"/>
      <c r="BS676" s="184"/>
      <c r="BT676" s="184"/>
      <c r="BU676" s="184"/>
      <c r="BV676" s="184"/>
      <c r="BW676" s="184"/>
      <c r="BX676" s="184"/>
      <c r="BY676" s="184"/>
      <c r="BZ676" s="184"/>
      <c r="CA676" s="184"/>
      <c r="CB676" s="184"/>
      <c r="CC676" s="184"/>
      <c r="CD676" s="184"/>
      <c r="CE676" s="184"/>
      <c r="CF676" s="184"/>
      <c r="CG676" s="184"/>
      <c r="CH676" s="184"/>
      <c r="CI676" s="184"/>
      <c r="CJ676" s="184"/>
      <c r="CK676" s="184"/>
      <c r="CL676" s="184"/>
      <c r="CM676" s="146"/>
      <c r="CN676" s="146"/>
      <c r="CO676" s="146"/>
      <c r="CP676" s="146"/>
      <c r="CQ676" s="146"/>
      <c r="CR676" s="146"/>
      <c r="CS676" s="146"/>
      <c r="CT676" s="146"/>
      <c r="CU676" s="146"/>
      <c r="CV676" s="146"/>
      <c r="CW676" s="146"/>
      <c r="CX676" s="146"/>
      <c r="CY676" s="146"/>
      <c r="CZ676" s="146"/>
      <c r="DA676" s="146"/>
      <c r="DB676" s="146"/>
      <c r="DC676" s="146"/>
      <c r="DD676" s="146"/>
      <c r="DE676" s="146"/>
      <c r="DF676" s="146"/>
      <c r="DG676" s="146"/>
      <c r="DH676" s="146"/>
      <c r="DI676" s="146"/>
      <c r="DJ676" s="146"/>
      <c r="DK676" s="219"/>
      <c r="DL676" s="219"/>
      <c r="DM676" s="219"/>
      <c r="DN676" s="219"/>
      <c r="DO676" s="219"/>
      <c r="DP676" s="219"/>
      <c r="DQ676" s="219"/>
      <c r="DR676" s="219"/>
      <c r="DS676" s="219"/>
      <c r="DT676" s="219"/>
      <c r="DU676" s="219"/>
      <c r="DV676" s="157"/>
      <c r="DW676" s="157"/>
      <c r="DX676" s="157"/>
      <c r="DY676" s="157"/>
      <c r="DZ676" s="158"/>
      <c r="EA676" s="158"/>
      <c r="EB676" s="158"/>
      <c r="EC676" s="158"/>
      <c r="ED676" s="158"/>
      <c r="EE676" s="158"/>
      <c r="EF676" s="158"/>
      <c r="EG676" s="158"/>
      <c r="EH676" s="158"/>
      <c r="EI676" s="158"/>
      <c r="EJ676" s="158"/>
      <c r="EK676" s="158"/>
      <c r="EL676" s="158"/>
      <c r="EM676" s="158"/>
      <c r="EN676" s="220"/>
      <c r="EO676" s="220"/>
      <c r="EP676" s="221"/>
      <c r="EQ676" s="220"/>
      <c r="ER676" s="220"/>
      <c r="ES676" s="220"/>
      <c r="ET676" s="220"/>
      <c r="EU676" s="220"/>
      <c r="EV676" s="222"/>
      <c r="EW676" s="222"/>
      <c r="EX676" s="222"/>
      <c r="EY676" s="222"/>
      <c r="EZ676" s="222"/>
      <c r="FA676" s="222"/>
      <c r="FB676" s="222"/>
      <c r="FC676" s="222"/>
      <c r="FD676" s="225"/>
    </row>
    <row r="677" spans="4:160" ht="16.899999999999999" customHeight="1">
      <c r="D677" s="45"/>
      <c r="G677" s="83"/>
      <c r="H677" s="83"/>
      <c r="I677" s="83"/>
      <c r="J677" s="83"/>
      <c r="K677" s="83"/>
      <c r="L677" s="83"/>
      <c r="M677" s="83"/>
      <c r="N677" s="144"/>
      <c r="O677" s="187"/>
      <c r="P677" s="211"/>
      <c r="Q677" s="146"/>
      <c r="R677" s="215"/>
      <c r="S677" s="215"/>
      <c r="T677" s="215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185"/>
      <c r="AJ677" s="146"/>
      <c r="AK677" s="146"/>
      <c r="AL677" s="146"/>
      <c r="AM677" s="217"/>
      <c r="AN677" s="146"/>
      <c r="AO677" s="149"/>
      <c r="AP677" s="146"/>
      <c r="AQ677" s="149"/>
      <c r="AR677" s="185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146"/>
      <c r="BC677" s="218"/>
      <c r="BD677" s="218"/>
      <c r="BE677" s="218"/>
      <c r="BF677" s="185"/>
      <c r="BG677" s="185"/>
      <c r="BH677" s="185"/>
      <c r="BI677" s="185"/>
      <c r="BJ677" s="185"/>
      <c r="BK677" s="185"/>
      <c r="BL677" s="146"/>
      <c r="BM677" s="146"/>
      <c r="BN677" s="184"/>
      <c r="BO677" s="184"/>
      <c r="BP677" s="184"/>
      <c r="BQ677" s="184"/>
      <c r="BR677" s="184"/>
      <c r="BS677" s="184"/>
      <c r="BT677" s="184"/>
      <c r="BU677" s="184"/>
      <c r="BV677" s="184"/>
      <c r="BW677" s="184"/>
      <c r="BX677" s="184"/>
      <c r="BY677" s="184"/>
      <c r="BZ677" s="184"/>
      <c r="CA677" s="184"/>
      <c r="CB677" s="184"/>
      <c r="CC677" s="184"/>
      <c r="CD677" s="184"/>
      <c r="CE677" s="184"/>
      <c r="CF677" s="184"/>
      <c r="CG677" s="184"/>
      <c r="CH677" s="184"/>
      <c r="CI677" s="184"/>
      <c r="CJ677" s="184"/>
      <c r="CK677" s="184"/>
      <c r="CL677" s="184"/>
      <c r="CM677" s="146"/>
      <c r="CN677" s="146"/>
      <c r="CO677" s="146"/>
      <c r="CP677" s="146"/>
      <c r="CQ677" s="146"/>
      <c r="CR677" s="146"/>
      <c r="CS677" s="146"/>
      <c r="CT677" s="146"/>
      <c r="CU677" s="146"/>
      <c r="CV677" s="146"/>
      <c r="CW677" s="146"/>
      <c r="CX677" s="146"/>
      <c r="CY677" s="146"/>
      <c r="CZ677" s="146"/>
      <c r="DA677" s="146"/>
      <c r="DB677" s="146"/>
      <c r="DC677" s="146"/>
      <c r="DD677" s="146"/>
      <c r="DE677" s="146"/>
      <c r="DF677" s="146"/>
      <c r="DG677" s="146"/>
      <c r="DH677" s="146"/>
      <c r="DI677" s="146"/>
      <c r="DJ677" s="146"/>
      <c r="DK677" s="219"/>
      <c r="DL677" s="219"/>
      <c r="DM677" s="219"/>
      <c r="DN677" s="219"/>
      <c r="DO677" s="219"/>
      <c r="DP677" s="219"/>
      <c r="DQ677" s="219"/>
      <c r="DR677" s="219"/>
      <c r="DS677" s="219"/>
      <c r="DT677" s="219"/>
      <c r="DU677" s="219"/>
      <c r="DV677" s="157"/>
      <c r="DW677" s="157"/>
      <c r="DX677" s="157"/>
      <c r="DY677" s="157"/>
      <c r="DZ677" s="158"/>
      <c r="EA677" s="158"/>
      <c r="EB677" s="158"/>
      <c r="EC677" s="158"/>
      <c r="ED677" s="158"/>
      <c r="EE677" s="158"/>
      <c r="EF677" s="158"/>
      <c r="EG677" s="158"/>
      <c r="EH677" s="158"/>
      <c r="EI677" s="158"/>
      <c r="EJ677" s="158"/>
      <c r="EK677" s="158"/>
      <c r="EL677" s="158"/>
      <c r="EM677" s="158"/>
      <c r="EN677" s="220"/>
      <c r="EO677" s="220"/>
      <c r="EP677" s="221"/>
      <c r="EQ677" s="220"/>
      <c r="ER677" s="220"/>
      <c r="ES677" s="220"/>
      <c r="ET677" s="220"/>
      <c r="EU677" s="220"/>
      <c r="EV677" s="222"/>
      <c r="EW677" s="222"/>
      <c r="EX677" s="222"/>
      <c r="EY677" s="222"/>
      <c r="EZ677" s="222"/>
      <c r="FA677" s="222"/>
      <c r="FB677" s="222"/>
      <c r="FC677" s="222"/>
      <c r="FD677" s="225"/>
    </row>
    <row r="678" spans="4:160" ht="16.899999999999999" customHeight="1">
      <c r="D678" s="45"/>
      <c r="G678" s="144"/>
      <c r="H678" s="144"/>
      <c r="I678" s="144"/>
      <c r="J678" s="144"/>
      <c r="K678" s="144"/>
      <c r="L678" s="144"/>
      <c r="M678" s="144"/>
      <c r="N678" s="144"/>
      <c r="O678" s="211"/>
      <c r="P678" s="211"/>
      <c r="Q678" s="146"/>
      <c r="R678" s="215"/>
      <c r="S678" s="215"/>
      <c r="T678" s="215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185"/>
      <c r="AJ678" s="146"/>
      <c r="AK678" s="146"/>
      <c r="AL678" s="146"/>
      <c r="AM678" s="217"/>
      <c r="AN678" s="146"/>
      <c r="AO678" s="149"/>
      <c r="AP678" s="146"/>
      <c r="AQ678" s="149"/>
      <c r="AR678" s="185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146"/>
      <c r="BC678" s="218"/>
      <c r="BD678" s="218"/>
      <c r="BE678" s="218"/>
      <c r="BF678" s="185"/>
      <c r="BG678" s="185"/>
      <c r="BH678" s="185"/>
      <c r="BI678" s="185"/>
      <c r="BJ678" s="185"/>
      <c r="BK678" s="185"/>
      <c r="BL678" s="146"/>
      <c r="BM678" s="146"/>
      <c r="BN678" s="184"/>
      <c r="BO678" s="184"/>
      <c r="BP678" s="184"/>
      <c r="BQ678" s="184"/>
      <c r="BR678" s="184"/>
      <c r="BS678" s="184"/>
      <c r="BT678" s="184"/>
      <c r="BU678" s="184"/>
      <c r="BV678" s="184"/>
      <c r="BW678" s="184"/>
      <c r="BX678" s="184"/>
      <c r="BY678" s="184"/>
      <c r="BZ678" s="184"/>
      <c r="CA678" s="184"/>
      <c r="CB678" s="184"/>
      <c r="CC678" s="184"/>
      <c r="CD678" s="184"/>
      <c r="CE678" s="184"/>
      <c r="CF678" s="184"/>
      <c r="CG678" s="184"/>
      <c r="CH678" s="184"/>
      <c r="CI678" s="184"/>
      <c r="CJ678" s="184"/>
      <c r="CK678" s="184"/>
      <c r="CL678" s="184"/>
      <c r="CM678" s="146"/>
      <c r="CN678" s="146"/>
      <c r="CO678" s="146"/>
      <c r="CP678" s="146"/>
      <c r="CQ678" s="146"/>
      <c r="CR678" s="146"/>
      <c r="CS678" s="146"/>
      <c r="CT678" s="146"/>
      <c r="CU678" s="146"/>
      <c r="CV678" s="146"/>
      <c r="CW678" s="146"/>
      <c r="CX678" s="146"/>
      <c r="CY678" s="146"/>
      <c r="CZ678" s="146"/>
      <c r="DA678" s="146"/>
      <c r="DB678" s="146"/>
      <c r="DC678" s="146"/>
      <c r="DD678" s="146"/>
      <c r="DE678" s="146"/>
      <c r="DF678" s="146"/>
      <c r="DG678" s="146"/>
      <c r="DH678" s="146"/>
      <c r="DI678" s="146"/>
      <c r="DJ678" s="146"/>
      <c r="DK678" s="219"/>
      <c r="DL678" s="219"/>
      <c r="DM678" s="219"/>
      <c r="DN678" s="219"/>
      <c r="DO678" s="219"/>
      <c r="DP678" s="219"/>
      <c r="DQ678" s="219"/>
      <c r="DR678" s="219"/>
      <c r="DS678" s="219"/>
      <c r="DT678" s="219"/>
      <c r="DU678" s="219"/>
      <c r="DV678" s="157"/>
      <c r="DW678" s="157"/>
      <c r="DX678" s="157"/>
      <c r="DY678" s="157"/>
      <c r="DZ678" s="158"/>
      <c r="EA678" s="158"/>
      <c r="EB678" s="158"/>
      <c r="EC678" s="158"/>
      <c r="ED678" s="158"/>
      <c r="EE678" s="158"/>
      <c r="EF678" s="158"/>
      <c r="EG678" s="158"/>
      <c r="EH678" s="158"/>
      <c r="EI678" s="158"/>
      <c r="EJ678" s="158"/>
      <c r="EK678" s="158"/>
      <c r="EL678" s="158"/>
      <c r="EM678" s="158"/>
      <c r="EN678" s="220"/>
      <c r="EO678" s="220"/>
      <c r="EP678" s="221"/>
      <c r="EQ678" s="220"/>
      <c r="ER678" s="220"/>
      <c r="ES678" s="220"/>
      <c r="ET678" s="220"/>
      <c r="EU678" s="220"/>
      <c r="EV678" s="222"/>
      <c r="EW678" s="222"/>
      <c r="EX678" s="222"/>
      <c r="EY678" s="222"/>
      <c r="EZ678" s="222"/>
      <c r="FA678" s="222"/>
      <c r="FB678" s="222"/>
      <c r="FC678" s="222"/>
      <c r="FD678" s="225"/>
    </row>
    <row r="679" spans="4:160" ht="16.899999999999999" customHeight="1">
      <c r="D679" s="45"/>
      <c r="G679" s="144"/>
      <c r="H679" s="144"/>
      <c r="I679" s="144"/>
      <c r="J679" s="144"/>
      <c r="K679" s="144"/>
      <c r="L679" s="144"/>
      <c r="M679" s="144"/>
      <c r="N679" s="144"/>
      <c r="O679" s="211"/>
      <c r="P679" s="211"/>
      <c r="Q679" s="146"/>
      <c r="R679" s="215"/>
      <c r="S679" s="215"/>
      <c r="T679" s="215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185"/>
      <c r="AJ679" s="146"/>
      <c r="AK679" s="146"/>
      <c r="AL679" s="146"/>
      <c r="AM679" s="217"/>
      <c r="AN679" s="146"/>
      <c r="AO679" s="149"/>
      <c r="AP679" s="146"/>
      <c r="AQ679" s="149"/>
      <c r="AR679" s="185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146"/>
      <c r="BC679" s="218"/>
      <c r="BD679" s="218"/>
      <c r="BE679" s="218"/>
      <c r="BF679" s="185"/>
      <c r="BG679" s="185"/>
      <c r="BH679" s="185"/>
      <c r="BI679" s="185"/>
      <c r="BJ679" s="185"/>
      <c r="BK679" s="185"/>
      <c r="BL679" s="146"/>
      <c r="BM679" s="146"/>
      <c r="BN679" s="184"/>
      <c r="BO679" s="184"/>
      <c r="BP679" s="184"/>
      <c r="BQ679" s="184"/>
      <c r="BR679" s="184"/>
      <c r="BS679" s="184"/>
      <c r="BT679" s="184"/>
      <c r="BU679" s="184"/>
      <c r="BV679" s="184"/>
      <c r="BW679" s="184"/>
      <c r="BX679" s="184"/>
      <c r="BY679" s="184"/>
      <c r="BZ679" s="184"/>
      <c r="CA679" s="184"/>
      <c r="CB679" s="184"/>
      <c r="CC679" s="184"/>
      <c r="CD679" s="184"/>
      <c r="CE679" s="184"/>
      <c r="CF679" s="184"/>
      <c r="CG679" s="184"/>
      <c r="CH679" s="184"/>
      <c r="CI679" s="184"/>
      <c r="CJ679" s="184"/>
      <c r="CK679" s="184"/>
      <c r="CL679" s="184"/>
      <c r="CM679" s="146"/>
      <c r="CN679" s="146"/>
      <c r="CO679" s="146"/>
      <c r="CP679" s="146"/>
      <c r="CQ679" s="146"/>
      <c r="CR679" s="146"/>
      <c r="CS679" s="146"/>
      <c r="CT679" s="146"/>
      <c r="CU679" s="146"/>
      <c r="CV679" s="146"/>
      <c r="CW679" s="146"/>
      <c r="CX679" s="146"/>
      <c r="CY679" s="146"/>
      <c r="CZ679" s="146"/>
      <c r="DA679" s="146"/>
      <c r="DB679" s="146"/>
      <c r="DC679" s="146"/>
      <c r="DD679" s="146"/>
      <c r="DE679" s="146"/>
      <c r="DF679" s="146"/>
      <c r="DG679" s="146"/>
      <c r="DH679" s="146"/>
      <c r="DI679" s="146"/>
      <c r="DJ679" s="146"/>
      <c r="DK679" s="219"/>
      <c r="DL679" s="219"/>
      <c r="DM679" s="219"/>
      <c r="DN679" s="219"/>
      <c r="DO679" s="219"/>
      <c r="DP679" s="219"/>
      <c r="DQ679" s="219"/>
      <c r="DR679" s="219"/>
      <c r="DS679" s="219"/>
      <c r="DT679" s="219"/>
      <c r="DU679" s="219"/>
      <c r="DV679" s="157"/>
      <c r="DW679" s="157"/>
      <c r="DX679" s="157"/>
      <c r="DY679" s="157"/>
      <c r="DZ679" s="158"/>
      <c r="EA679" s="158"/>
      <c r="EB679" s="158"/>
      <c r="EC679" s="158"/>
      <c r="ED679" s="158"/>
      <c r="EE679" s="158"/>
      <c r="EF679" s="158"/>
      <c r="EG679" s="158"/>
      <c r="EH679" s="158"/>
      <c r="EI679" s="158"/>
      <c r="EJ679" s="158"/>
      <c r="EK679" s="158"/>
      <c r="EL679" s="158"/>
      <c r="EM679" s="158"/>
      <c r="EN679" s="220"/>
      <c r="EO679" s="220"/>
      <c r="EP679" s="221"/>
      <c r="EQ679" s="220"/>
      <c r="ER679" s="220"/>
      <c r="ES679" s="220"/>
      <c r="ET679" s="220"/>
      <c r="EU679" s="220"/>
      <c r="EV679" s="222"/>
      <c r="EW679" s="222"/>
      <c r="EX679" s="222"/>
      <c r="EY679" s="222"/>
      <c r="EZ679" s="222"/>
      <c r="FA679" s="222"/>
      <c r="FB679" s="222"/>
      <c r="FC679" s="222"/>
      <c r="FD679" s="225"/>
    </row>
    <row r="680" spans="4:160" ht="16.899999999999999" customHeight="1">
      <c r="D680" s="45"/>
      <c r="G680" s="144"/>
      <c r="H680" s="144"/>
      <c r="I680" s="144"/>
      <c r="J680" s="144"/>
      <c r="K680" s="144"/>
      <c r="L680" s="144"/>
      <c r="M680" s="144"/>
      <c r="N680" s="83"/>
      <c r="O680" s="211"/>
      <c r="P680" s="211"/>
      <c r="Q680" s="146"/>
      <c r="R680" s="215"/>
      <c r="S680" s="215"/>
      <c r="T680" s="215"/>
      <c r="U680" s="216"/>
      <c r="V680" s="216"/>
      <c r="W680" s="216"/>
      <c r="X680" s="216"/>
      <c r="Y680" s="216"/>
      <c r="Z680" s="216"/>
      <c r="AA680" s="216"/>
      <c r="AB680" s="216"/>
      <c r="AC680" s="216"/>
      <c r="AD680" s="216"/>
      <c r="AE680" s="216"/>
      <c r="AF680" s="216"/>
      <c r="AG680" s="216"/>
      <c r="AH680" s="216"/>
      <c r="AI680" s="185"/>
      <c r="AJ680" s="146"/>
      <c r="AK680" s="146"/>
      <c r="AL680" s="146"/>
      <c r="AM680" s="217"/>
      <c r="AN680" s="146"/>
      <c r="AO680" s="149"/>
      <c r="AP680" s="146"/>
      <c r="AQ680" s="149"/>
      <c r="AR680" s="185"/>
      <c r="AS680" s="218"/>
      <c r="AT680" s="218"/>
      <c r="AU680" s="218"/>
      <c r="AV680" s="218"/>
      <c r="AW680" s="218"/>
      <c r="AX680" s="218"/>
      <c r="AY680" s="218"/>
      <c r="AZ680" s="218"/>
      <c r="BA680" s="218"/>
      <c r="BB680" s="146"/>
      <c r="BC680" s="218"/>
      <c r="BD680" s="218"/>
      <c r="BE680" s="218"/>
      <c r="BF680" s="185"/>
      <c r="BG680" s="185"/>
      <c r="BH680" s="185"/>
      <c r="BI680" s="185"/>
      <c r="BJ680" s="185"/>
      <c r="BK680" s="185"/>
      <c r="BL680" s="146"/>
      <c r="BM680" s="146"/>
      <c r="BN680" s="184"/>
      <c r="BO680" s="184"/>
      <c r="BP680" s="184"/>
      <c r="BQ680" s="184"/>
      <c r="BR680" s="184"/>
      <c r="BS680" s="184"/>
      <c r="BT680" s="184"/>
      <c r="BU680" s="184"/>
      <c r="BV680" s="184"/>
      <c r="BW680" s="184"/>
      <c r="BX680" s="184"/>
      <c r="BY680" s="184"/>
      <c r="BZ680" s="184"/>
      <c r="CA680" s="184"/>
      <c r="CB680" s="184"/>
      <c r="CC680" s="184"/>
      <c r="CD680" s="184"/>
      <c r="CE680" s="184"/>
      <c r="CF680" s="184"/>
      <c r="CG680" s="184"/>
      <c r="CH680" s="184"/>
      <c r="CI680" s="184"/>
      <c r="CJ680" s="184"/>
      <c r="CK680" s="184"/>
      <c r="CL680" s="184"/>
      <c r="CM680" s="146"/>
      <c r="CN680" s="146"/>
      <c r="CO680" s="146"/>
      <c r="CP680" s="146"/>
      <c r="CQ680" s="146"/>
      <c r="CR680" s="146"/>
      <c r="CS680" s="146"/>
      <c r="CT680" s="146"/>
      <c r="CU680" s="146"/>
      <c r="CV680" s="146"/>
      <c r="CW680" s="146"/>
      <c r="CX680" s="146"/>
      <c r="CY680" s="146"/>
      <c r="CZ680" s="146"/>
      <c r="DA680" s="146"/>
      <c r="DB680" s="146"/>
      <c r="DC680" s="146"/>
      <c r="DD680" s="146"/>
      <c r="DE680" s="146"/>
      <c r="DF680" s="146"/>
      <c r="DG680" s="146"/>
      <c r="DH680" s="146"/>
      <c r="DI680" s="146"/>
      <c r="DJ680" s="146"/>
      <c r="DK680" s="219"/>
      <c r="DL680" s="219"/>
      <c r="DM680" s="219"/>
      <c r="DN680" s="219"/>
      <c r="DO680" s="219"/>
      <c r="DP680" s="219"/>
      <c r="DQ680" s="219"/>
      <c r="DR680" s="219"/>
      <c r="DS680" s="219"/>
      <c r="DT680" s="219"/>
      <c r="DU680" s="219"/>
      <c r="DV680" s="157"/>
      <c r="DW680" s="157"/>
      <c r="DX680" s="157"/>
      <c r="DY680" s="157"/>
      <c r="DZ680" s="158"/>
      <c r="EA680" s="158"/>
      <c r="EB680" s="158"/>
      <c r="EC680" s="158"/>
      <c r="ED680" s="158"/>
      <c r="EE680" s="158"/>
      <c r="EF680" s="158"/>
      <c r="EG680" s="158"/>
      <c r="EH680" s="158"/>
      <c r="EI680" s="158"/>
      <c r="EJ680" s="158"/>
      <c r="EK680" s="158"/>
      <c r="EL680" s="158"/>
      <c r="EM680" s="158"/>
      <c r="EN680" s="220"/>
      <c r="EO680" s="220"/>
      <c r="EP680" s="221"/>
      <c r="EQ680" s="220"/>
      <c r="ER680" s="220"/>
      <c r="ES680" s="220"/>
      <c r="ET680" s="220"/>
      <c r="EU680" s="220"/>
      <c r="EV680" s="222"/>
      <c r="EW680" s="222"/>
      <c r="EX680" s="222"/>
      <c r="EY680" s="222"/>
      <c r="EZ680" s="222"/>
      <c r="FA680" s="222"/>
      <c r="FB680" s="222"/>
      <c r="FC680" s="222"/>
      <c r="FD680" s="225"/>
    </row>
    <row r="681" spans="4:160" ht="16.899999999999999" customHeight="1">
      <c r="D681" s="45"/>
      <c r="G681" s="83"/>
      <c r="H681" s="83"/>
      <c r="I681" s="83"/>
      <c r="J681" s="83"/>
      <c r="K681" s="83"/>
      <c r="L681" s="83"/>
      <c r="M681" s="83"/>
      <c r="N681" s="83"/>
      <c r="O681" s="211"/>
      <c r="P681" s="211"/>
      <c r="Q681" s="146"/>
      <c r="R681" s="215"/>
      <c r="S681" s="215"/>
      <c r="T681" s="215"/>
      <c r="U681" s="216"/>
      <c r="V681" s="216"/>
      <c r="W681" s="216"/>
      <c r="X681" s="216"/>
      <c r="Y681" s="216"/>
      <c r="Z681" s="216"/>
      <c r="AA681" s="216"/>
      <c r="AB681" s="216"/>
      <c r="AC681" s="216"/>
      <c r="AD681" s="216"/>
      <c r="AE681" s="216"/>
      <c r="AF681" s="216"/>
      <c r="AG681" s="216"/>
      <c r="AH681" s="216"/>
      <c r="AI681" s="185"/>
      <c r="AJ681" s="146"/>
      <c r="AK681" s="146"/>
      <c r="AL681" s="146"/>
      <c r="AM681" s="217"/>
      <c r="AN681" s="146"/>
      <c r="AO681" s="149"/>
      <c r="AP681" s="146"/>
      <c r="AQ681" s="149"/>
      <c r="AR681" s="185"/>
      <c r="AS681" s="218"/>
      <c r="AT681" s="218"/>
      <c r="AU681" s="218"/>
      <c r="AV681" s="218"/>
      <c r="AW681" s="218"/>
      <c r="AX681" s="218"/>
      <c r="AY681" s="218"/>
      <c r="AZ681" s="218"/>
      <c r="BA681" s="218"/>
      <c r="BB681" s="146"/>
      <c r="BC681" s="218"/>
      <c r="BD681" s="218"/>
      <c r="BE681" s="218"/>
      <c r="BF681" s="185"/>
      <c r="BG681" s="185"/>
      <c r="BH681" s="185"/>
      <c r="BI681" s="185"/>
      <c r="BJ681" s="185"/>
      <c r="BK681" s="185"/>
      <c r="BL681" s="146"/>
      <c r="BM681" s="146"/>
      <c r="BN681" s="184"/>
      <c r="BO681" s="184"/>
      <c r="BP681" s="184"/>
      <c r="BQ681" s="184"/>
      <c r="BR681" s="184"/>
      <c r="BS681" s="184"/>
      <c r="BT681" s="184"/>
      <c r="BU681" s="184"/>
      <c r="BV681" s="184"/>
      <c r="BW681" s="184"/>
      <c r="BX681" s="184"/>
      <c r="BY681" s="184"/>
      <c r="BZ681" s="184"/>
      <c r="CA681" s="184"/>
      <c r="CB681" s="184"/>
      <c r="CC681" s="184"/>
      <c r="CD681" s="184"/>
      <c r="CE681" s="184"/>
      <c r="CF681" s="184"/>
      <c r="CG681" s="184"/>
      <c r="CH681" s="184"/>
      <c r="CI681" s="184"/>
      <c r="CJ681" s="184"/>
      <c r="CK681" s="184"/>
      <c r="CL681" s="184"/>
      <c r="CM681" s="146"/>
      <c r="CN681" s="146"/>
      <c r="CO681" s="146"/>
      <c r="CP681" s="146"/>
      <c r="CQ681" s="146"/>
      <c r="CR681" s="146"/>
      <c r="CS681" s="146"/>
      <c r="CT681" s="146"/>
      <c r="CU681" s="146"/>
      <c r="CV681" s="146"/>
      <c r="CW681" s="146"/>
      <c r="CX681" s="146"/>
      <c r="CY681" s="146"/>
      <c r="CZ681" s="146"/>
      <c r="DA681" s="146"/>
      <c r="DB681" s="146"/>
      <c r="DC681" s="146"/>
      <c r="DD681" s="146"/>
      <c r="DE681" s="146"/>
      <c r="DF681" s="146"/>
      <c r="DG681" s="146"/>
      <c r="DH681" s="146"/>
      <c r="DI681" s="146"/>
      <c r="DJ681" s="146"/>
      <c r="DK681" s="219"/>
      <c r="DL681" s="219"/>
      <c r="DM681" s="219"/>
      <c r="DN681" s="219"/>
      <c r="DO681" s="219"/>
      <c r="DP681" s="219"/>
      <c r="DQ681" s="219"/>
      <c r="DR681" s="219"/>
      <c r="DS681" s="219"/>
      <c r="DT681" s="219"/>
      <c r="DU681" s="219"/>
      <c r="DV681" s="157"/>
      <c r="DW681" s="157"/>
      <c r="DX681" s="157"/>
      <c r="DY681" s="157"/>
      <c r="DZ681" s="158"/>
      <c r="EA681" s="158"/>
      <c r="EB681" s="158"/>
      <c r="EC681" s="158"/>
      <c r="ED681" s="158"/>
      <c r="EE681" s="158"/>
      <c r="EF681" s="158"/>
      <c r="EG681" s="158"/>
      <c r="EH681" s="158"/>
      <c r="EI681" s="158"/>
      <c r="EJ681" s="158"/>
      <c r="EK681" s="158"/>
      <c r="EL681" s="158"/>
      <c r="EM681" s="158"/>
      <c r="EN681" s="220"/>
      <c r="EO681" s="220"/>
      <c r="EP681" s="221"/>
      <c r="EQ681" s="220"/>
      <c r="ER681" s="220"/>
      <c r="ES681" s="220"/>
      <c r="ET681" s="220"/>
      <c r="EU681" s="220"/>
      <c r="EV681" s="222"/>
      <c r="EW681" s="222"/>
      <c r="EX681" s="222"/>
      <c r="EY681" s="222"/>
      <c r="EZ681" s="222"/>
      <c r="FA681" s="222"/>
      <c r="FB681" s="222"/>
      <c r="FC681" s="222"/>
      <c r="FD681" s="225"/>
    </row>
    <row r="682" spans="4:160" ht="16.899999999999999" customHeight="1">
      <c r="D682" s="45"/>
      <c r="G682" s="144"/>
      <c r="H682" s="144"/>
      <c r="I682" s="144"/>
      <c r="J682" s="144"/>
      <c r="K682" s="144"/>
      <c r="L682" s="144"/>
      <c r="M682" s="144"/>
      <c r="N682" s="83"/>
      <c r="O682" s="211"/>
      <c r="P682" s="211"/>
      <c r="Q682" s="146"/>
      <c r="R682" s="215"/>
      <c r="S682" s="215"/>
      <c r="T682" s="215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185"/>
      <c r="AJ682" s="146"/>
      <c r="AK682" s="146"/>
      <c r="AL682" s="146"/>
      <c r="AM682" s="217"/>
      <c r="AN682" s="146"/>
      <c r="AO682" s="149"/>
      <c r="AP682" s="146"/>
      <c r="AQ682" s="149"/>
      <c r="AR682" s="185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146"/>
      <c r="BC682" s="218"/>
      <c r="BD682" s="218"/>
      <c r="BE682" s="218"/>
      <c r="BF682" s="185"/>
      <c r="BG682" s="185"/>
      <c r="BH682" s="185"/>
      <c r="BI682" s="185"/>
      <c r="BJ682" s="185"/>
      <c r="BK682" s="185"/>
      <c r="BL682" s="146"/>
      <c r="BM682" s="146"/>
      <c r="BN682" s="184"/>
      <c r="BO682" s="184"/>
      <c r="BP682" s="184"/>
      <c r="BQ682" s="184"/>
      <c r="BR682" s="184"/>
      <c r="BS682" s="184"/>
      <c r="BT682" s="184"/>
      <c r="BU682" s="184"/>
      <c r="BV682" s="184"/>
      <c r="BW682" s="184"/>
      <c r="BX682" s="184"/>
      <c r="BY682" s="184"/>
      <c r="BZ682" s="184"/>
      <c r="CA682" s="184"/>
      <c r="CB682" s="184"/>
      <c r="CC682" s="184"/>
      <c r="CD682" s="184"/>
      <c r="CE682" s="184"/>
      <c r="CF682" s="184"/>
      <c r="CG682" s="184"/>
      <c r="CH682" s="184"/>
      <c r="CI682" s="184"/>
      <c r="CJ682" s="184"/>
      <c r="CK682" s="184"/>
      <c r="CL682" s="184"/>
      <c r="CM682" s="146"/>
      <c r="CN682" s="146"/>
      <c r="CO682" s="146"/>
      <c r="CP682" s="146"/>
      <c r="CQ682" s="146"/>
      <c r="CR682" s="146"/>
      <c r="CS682" s="146"/>
      <c r="CT682" s="146"/>
      <c r="CU682" s="146"/>
      <c r="CV682" s="146"/>
      <c r="CW682" s="146"/>
      <c r="CX682" s="146"/>
      <c r="CY682" s="146"/>
      <c r="CZ682" s="146"/>
      <c r="DA682" s="146"/>
      <c r="DB682" s="146"/>
      <c r="DC682" s="146"/>
      <c r="DD682" s="146"/>
      <c r="DE682" s="146"/>
      <c r="DF682" s="146"/>
      <c r="DG682" s="146"/>
      <c r="DH682" s="146"/>
      <c r="DI682" s="146"/>
      <c r="DJ682" s="146"/>
      <c r="DK682" s="219"/>
      <c r="DL682" s="219"/>
      <c r="DM682" s="219"/>
      <c r="DN682" s="219"/>
      <c r="DO682" s="219"/>
      <c r="DP682" s="219"/>
      <c r="DQ682" s="219"/>
      <c r="DR682" s="219"/>
      <c r="DS682" s="219"/>
      <c r="DT682" s="219"/>
      <c r="DU682" s="219"/>
      <c r="DV682" s="157"/>
      <c r="DW682" s="157"/>
      <c r="DX682" s="157"/>
      <c r="DY682" s="157"/>
      <c r="DZ682" s="158"/>
      <c r="EA682" s="158"/>
      <c r="EB682" s="158"/>
      <c r="EC682" s="158"/>
      <c r="ED682" s="158"/>
      <c r="EE682" s="158"/>
      <c r="EF682" s="158"/>
      <c r="EG682" s="158"/>
      <c r="EH682" s="158"/>
      <c r="EI682" s="158"/>
      <c r="EJ682" s="158"/>
      <c r="EK682" s="158"/>
      <c r="EL682" s="158"/>
      <c r="EM682" s="158"/>
      <c r="EN682" s="220"/>
      <c r="EO682" s="220"/>
      <c r="EP682" s="221"/>
      <c r="EQ682" s="220"/>
      <c r="ER682" s="220"/>
      <c r="ES682" s="220"/>
      <c r="ET682" s="220"/>
      <c r="EU682" s="220"/>
      <c r="EV682" s="222"/>
      <c r="EW682" s="222"/>
      <c r="EX682" s="222"/>
      <c r="EY682" s="222"/>
      <c r="EZ682" s="222"/>
      <c r="FA682" s="222"/>
      <c r="FB682" s="222"/>
      <c r="FC682" s="222"/>
      <c r="FD682" s="225"/>
    </row>
    <row r="683" spans="4:160" ht="16.899999999999999" customHeight="1">
      <c r="D683" s="45"/>
      <c r="G683" s="83"/>
      <c r="H683" s="83"/>
      <c r="I683" s="83"/>
      <c r="J683" s="83"/>
      <c r="K683" s="83"/>
      <c r="L683" s="144"/>
      <c r="M683" s="144"/>
      <c r="N683" s="83"/>
      <c r="O683" s="211"/>
      <c r="P683" s="211"/>
      <c r="Q683" s="146"/>
      <c r="R683" s="215"/>
      <c r="S683" s="215"/>
      <c r="T683" s="215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185"/>
      <c r="AJ683" s="146"/>
      <c r="AK683" s="146"/>
      <c r="AL683" s="146"/>
      <c r="AM683" s="217"/>
      <c r="AN683" s="146"/>
      <c r="AO683" s="149"/>
      <c r="AP683" s="146"/>
      <c r="AQ683" s="149"/>
      <c r="AR683" s="185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146"/>
      <c r="BC683" s="218"/>
      <c r="BD683" s="218"/>
      <c r="BE683" s="218"/>
      <c r="BF683" s="185"/>
      <c r="BG683" s="185"/>
      <c r="BH683" s="185"/>
      <c r="BI683" s="185"/>
      <c r="BJ683" s="185"/>
      <c r="BK683" s="185"/>
      <c r="BL683" s="146"/>
      <c r="BM683" s="146"/>
      <c r="BN683" s="184"/>
      <c r="BO683" s="184"/>
      <c r="BP683" s="184"/>
      <c r="BQ683" s="184"/>
      <c r="BR683" s="184"/>
      <c r="BS683" s="184"/>
      <c r="BT683" s="184"/>
      <c r="BU683" s="184"/>
      <c r="BV683" s="184"/>
      <c r="BW683" s="184"/>
      <c r="BX683" s="184"/>
      <c r="BY683" s="184"/>
      <c r="BZ683" s="184"/>
      <c r="CA683" s="184"/>
      <c r="CB683" s="184"/>
      <c r="CC683" s="184"/>
      <c r="CD683" s="184"/>
      <c r="CE683" s="184"/>
      <c r="CF683" s="184"/>
      <c r="CG683" s="184"/>
      <c r="CH683" s="184"/>
      <c r="CI683" s="184"/>
      <c r="CJ683" s="184"/>
      <c r="CK683" s="184"/>
      <c r="CL683" s="184"/>
      <c r="CM683" s="146"/>
      <c r="CN683" s="146"/>
      <c r="CO683" s="146"/>
      <c r="CP683" s="146"/>
      <c r="CQ683" s="146"/>
      <c r="CR683" s="146"/>
      <c r="CS683" s="146"/>
      <c r="CT683" s="146"/>
      <c r="CU683" s="146"/>
      <c r="CV683" s="146"/>
      <c r="CW683" s="146"/>
      <c r="CX683" s="146"/>
      <c r="CY683" s="146"/>
      <c r="CZ683" s="146"/>
      <c r="DA683" s="146"/>
      <c r="DB683" s="146"/>
      <c r="DC683" s="146"/>
      <c r="DD683" s="146"/>
      <c r="DE683" s="146"/>
      <c r="DF683" s="146"/>
      <c r="DG683" s="146"/>
      <c r="DH683" s="146"/>
      <c r="DI683" s="146"/>
      <c r="DJ683" s="146"/>
      <c r="DK683" s="219"/>
      <c r="DL683" s="219"/>
      <c r="DM683" s="219"/>
      <c r="DN683" s="219"/>
      <c r="DO683" s="219"/>
      <c r="DP683" s="219"/>
      <c r="DQ683" s="219"/>
      <c r="DR683" s="219"/>
      <c r="DS683" s="219"/>
      <c r="DT683" s="219"/>
      <c r="DU683" s="219"/>
      <c r="DV683" s="157"/>
      <c r="DW683" s="157"/>
      <c r="DX683" s="157"/>
      <c r="DY683" s="157"/>
      <c r="DZ683" s="158"/>
      <c r="EA683" s="158"/>
      <c r="EB683" s="158"/>
      <c r="EC683" s="158"/>
      <c r="ED683" s="158"/>
      <c r="EE683" s="158"/>
      <c r="EF683" s="158"/>
      <c r="EG683" s="158"/>
      <c r="EH683" s="158"/>
      <c r="EI683" s="158"/>
      <c r="EJ683" s="158"/>
      <c r="EK683" s="158"/>
      <c r="EL683" s="158"/>
      <c r="EM683" s="158"/>
      <c r="EN683" s="220"/>
      <c r="EO683" s="220"/>
      <c r="EP683" s="221"/>
      <c r="EQ683" s="220"/>
      <c r="ER683" s="220"/>
      <c r="ES683" s="220"/>
      <c r="ET683" s="220"/>
      <c r="EU683" s="220"/>
      <c r="EV683" s="222"/>
      <c r="EW683" s="222"/>
      <c r="EX683" s="222"/>
      <c r="EY683" s="222"/>
      <c r="EZ683" s="222"/>
      <c r="FA683" s="222"/>
      <c r="FB683" s="222"/>
      <c r="FC683" s="222"/>
      <c r="FD683" s="225"/>
    </row>
    <row r="684" spans="4:160" ht="16.899999999999999" customHeight="1">
      <c r="D684" s="45"/>
      <c r="G684" s="83"/>
      <c r="H684" s="83"/>
      <c r="I684" s="83"/>
      <c r="J684" s="83"/>
      <c r="K684" s="83"/>
      <c r="L684" s="144"/>
      <c r="M684" s="144"/>
      <c r="N684" s="83"/>
      <c r="O684" s="211"/>
      <c r="P684" s="211"/>
      <c r="Q684" s="146"/>
      <c r="R684" s="215"/>
      <c r="S684" s="215"/>
      <c r="T684" s="215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185"/>
      <c r="AJ684" s="146"/>
      <c r="AK684" s="146"/>
      <c r="AL684" s="146"/>
      <c r="AM684" s="217"/>
      <c r="AN684" s="146"/>
      <c r="AO684" s="149"/>
      <c r="AP684" s="146"/>
      <c r="AQ684" s="149"/>
      <c r="AR684" s="185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146"/>
      <c r="BC684" s="218"/>
      <c r="BD684" s="218"/>
      <c r="BE684" s="218"/>
      <c r="BF684" s="185"/>
      <c r="BG684" s="185"/>
      <c r="BH684" s="185"/>
      <c r="BI684" s="185"/>
      <c r="BJ684" s="185"/>
      <c r="BK684" s="185"/>
      <c r="BL684" s="146"/>
      <c r="BM684" s="146"/>
      <c r="BN684" s="184"/>
      <c r="BO684" s="184"/>
      <c r="BP684" s="184"/>
      <c r="BQ684" s="184"/>
      <c r="BR684" s="184"/>
      <c r="BS684" s="184"/>
      <c r="BT684" s="184"/>
      <c r="BU684" s="184"/>
      <c r="BV684" s="184"/>
      <c r="BW684" s="184"/>
      <c r="BX684" s="184"/>
      <c r="BY684" s="184"/>
      <c r="BZ684" s="184"/>
      <c r="CA684" s="184"/>
      <c r="CB684" s="184"/>
      <c r="CC684" s="184"/>
      <c r="CD684" s="184"/>
      <c r="CE684" s="184"/>
      <c r="CF684" s="184"/>
      <c r="CG684" s="184"/>
      <c r="CH684" s="184"/>
      <c r="CI684" s="184"/>
      <c r="CJ684" s="184"/>
      <c r="CK684" s="184"/>
      <c r="CL684" s="184"/>
      <c r="CM684" s="146"/>
      <c r="CN684" s="146"/>
      <c r="CO684" s="146"/>
      <c r="CP684" s="146"/>
      <c r="CQ684" s="146"/>
      <c r="CR684" s="146"/>
      <c r="CS684" s="146"/>
      <c r="CT684" s="146"/>
      <c r="CU684" s="146"/>
      <c r="CV684" s="146"/>
      <c r="CW684" s="146"/>
      <c r="CX684" s="146"/>
      <c r="CY684" s="146"/>
      <c r="CZ684" s="146"/>
      <c r="DA684" s="146"/>
      <c r="DB684" s="146"/>
      <c r="DC684" s="146"/>
      <c r="DD684" s="146"/>
      <c r="DE684" s="146"/>
      <c r="DF684" s="146"/>
      <c r="DG684" s="146"/>
      <c r="DH684" s="146"/>
      <c r="DI684" s="146"/>
      <c r="DJ684" s="146"/>
      <c r="DK684" s="219"/>
      <c r="DL684" s="219"/>
      <c r="DM684" s="219"/>
      <c r="DN684" s="219"/>
      <c r="DO684" s="219"/>
      <c r="DP684" s="219"/>
      <c r="DQ684" s="219"/>
      <c r="DR684" s="219"/>
      <c r="DS684" s="219"/>
      <c r="DT684" s="219"/>
      <c r="DU684" s="219"/>
      <c r="DV684" s="157"/>
      <c r="DW684" s="157"/>
      <c r="DX684" s="157"/>
      <c r="DY684" s="157"/>
      <c r="DZ684" s="158"/>
      <c r="EA684" s="158"/>
      <c r="EB684" s="158"/>
      <c r="EC684" s="158"/>
      <c r="ED684" s="158"/>
      <c r="EE684" s="158"/>
      <c r="EF684" s="158"/>
      <c r="EG684" s="158"/>
      <c r="EH684" s="158"/>
      <c r="EI684" s="158"/>
      <c r="EJ684" s="158"/>
      <c r="EK684" s="158"/>
      <c r="EL684" s="158"/>
      <c r="EM684" s="158"/>
      <c r="EN684" s="220"/>
      <c r="EO684" s="220"/>
      <c r="EP684" s="221"/>
      <c r="EQ684" s="220"/>
      <c r="ER684" s="220"/>
      <c r="ES684" s="220"/>
      <c r="ET684" s="220"/>
      <c r="EU684" s="220"/>
      <c r="EV684" s="222"/>
      <c r="EW684" s="222"/>
      <c r="EX684" s="222"/>
      <c r="EY684" s="222"/>
      <c r="EZ684" s="222"/>
      <c r="FA684" s="222"/>
      <c r="FB684" s="222"/>
      <c r="FC684" s="222"/>
      <c r="FD684" s="225"/>
    </row>
    <row r="685" spans="4:160" ht="16.899999999999999" customHeight="1">
      <c r="D685" s="45"/>
      <c r="G685" s="83"/>
      <c r="H685" s="83"/>
      <c r="I685" s="83"/>
      <c r="J685" s="83"/>
      <c r="K685" s="83"/>
      <c r="L685" s="83"/>
      <c r="M685" s="83"/>
      <c r="N685" s="83"/>
      <c r="O685" s="211"/>
      <c r="P685" s="211"/>
      <c r="Q685" s="146"/>
      <c r="R685" s="215"/>
      <c r="S685" s="215"/>
      <c r="T685" s="215"/>
      <c r="U685" s="216"/>
      <c r="V685" s="216"/>
      <c r="W685" s="216"/>
      <c r="X685" s="216"/>
      <c r="Y685" s="216"/>
      <c r="Z685" s="216"/>
      <c r="AA685" s="216"/>
      <c r="AB685" s="216"/>
      <c r="AC685" s="216"/>
      <c r="AD685" s="216"/>
      <c r="AE685" s="216"/>
      <c r="AF685" s="216"/>
      <c r="AG685" s="216"/>
      <c r="AH685" s="216"/>
      <c r="AI685" s="185"/>
      <c r="AJ685" s="146"/>
      <c r="AK685" s="146"/>
      <c r="AL685" s="146"/>
      <c r="AM685" s="217"/>
      <c r="AN685" s="146"/>
      <c r="AO685" s="149"/>
      <c r="AP685" s="146"/>
      <c r="AQ685" s="149"/>
      <c r="AR685" s="185"/>
      <c r="AS685" s="218"/>
      <c r="AT685" s="218"/>
      <c r="AU685" s="218"/>
      <c r="AV685" s="218"/>
      <c r="AW685" s="218"/>
      <c r="AX685" s="218"/>
      <c r="AY685" s="218"/>
      <c r="AZ685" s="218"/>
      <c r="BA685" s="218"/>
      <c r="BB685" s="146"/>
      <c r="BC685" s="218"/>
      <c r="BD685" s="218"/>
      <c r="BE685" s="218"/>
      <c r="BF685" s="185"/>
      <c r="BG685" s="185"/>
      <c r="BH685" s="185"/>
      <c r="BI685" s="185"/>
      <c r="BJ685" s="185"/>
      <c r="BK685" s="185"/>
      <c r="BL685" s="146"/>
      <c r="BM685" s="146"/>
      <c r="BN685" s="184"/>
      <c r="BO685" s="184"/>
      <c r="BP685" s="184"/>
      <c r="BQ685" s="184"/>
      <c r="BR685" s="184"/>
      <c r="BS685" s="184"/>
      <c r="BT685" s="184"/>
      <c r="BU685" s="184"/>
      <c r="BV685" s="184"/>
      <c r="BW685" s="184"/>
      <c r="BX685" s="184"/>
      <c r="BY685" s="184"/>
      <c r="BZ685" s="184"/>
      <c r="CA685" s="184"/>
      <c r="CB685" s="184"/>
      <c r="CC685" s="184"/>
      <c r="CD685" s="184"/>
      <c r="CE685" s="184"/>
      <c r="CF685" s="184"/>
      <c r="CG685" s="184"/>
      <c r="CH685" s="184"/>
      <c r="CI685" s="184"/>
      <c r="CJ685" s="184"/>
      <c r="CK685" s="184"/>
      <c r="CL685" s="184"/>
      <c r="CM685" s="146"/>
      <c r="CN685" s="146"/>
      <c r="CO685" s="146"/>
      <c r="CP685" s="146"/>
      <c r="CQ685" s="146"/>
      <c r="CR685" s="146"/>
      <c r="CS685" s="146"/>
      <c r="CT685" s="146"/>
      <c r="CU685" s="146"/>
      <c r="CV685" s="146"/>
      <c r="CW685" s="146"/>
      <c r="CX685" s="146"/>
      <c r="CY685" s="146"/>
      <c r="CZ685" s="146"/>
      <c r="DA685" s="146"/>
      <c r="DB685" s="146"/>
      <c r="DC685" s="146"/>
      <c r="DD685" s="146"/>
      <c r="DE685" s="146"/>
      <c r="DF685" s="146"/>
      <c r="DG685" s="146"/>
      <c r="DH685" s="146"/>
      <c r="DI685" s="146"/>
      <c r="DJ685" s="146"/>
      <c r="DK685" s="219"/>
      <c r="DL685" s="219"/>
      <c r="DM685" s="219"/>
      <c r="DN685" s="219"/>
      <c r="DO685" s="219"/>
      <c r="DP685" s="219"/>
      <c r="DQ685" s="219"/>
      <c r="DR685" s="219"/>
      <c r="DS685" s="219"/>
      <c r="DT685" s="219"/>
      <c r="DU685" s="219"/>
      <c r="DV685" s="157"/>
      <c r="DW685" s="157"/>
      <c r="DX685" s="157"/>
      <c r="DY685" s="157"/>
      <c r="DZ685" s="158"/>
      <c r="EA685" s="158"/>
      <c r="EB685" s="158"/>
      <c r="EC685" s="158"/>
      <c r="ED685" s="158"/>
      <c r="EE685" s="158"/>
      <c r="EF685" s="158"/>
      <c r="EG685" s="158"/>
      <c r="EH685" s="158"/>
      <c r="EI685" s="158"/>
      <c r="EJ685" s="158"/>
      <c r="EK685" s="158"/>
      <c r="EL685" s="158"/>
      <c r="EM685" s="158"/>
      <c r="EN685" s="220"/>
      <c r="EO685" s="220"/>
      <c r="EP685" s="221"/>
      <c r="EQ685" s="220"/>
      <c r="ER685" s="220"/>
      <c r="ES685" s="220"/>
      <c r="ET685" s="220"/>
      <c r="EU685" s="220"/>
      <c r="EV685" s="222"/>
      <c r="EW685" s="222"/>
      <c r="EX685" s="222"/>
      <c r="EY685" s="222"/>
      <c r="EZ685" s="222"/>
      <c r="FA685" s="222"/>
      <c r="FB685" s="222"/>
      <c r="FC685" s="222"/>
      <c r="FD685" s="225"/>
    </row>
    <row r="686" spans="4:160" ht="16.899999999999999" customHeight="1">
      <c r="D686" s="45"/>
      <c r="G686" s="144"/>
      <c r="H686" s="144"/>
      <c r="I686" s="144"/>
      <c r="J686" s="144"/>
      <c r="K686" s="144"/>
      <c r="L686" s="144"/>
      <c r="M686" s="144"/>
      <c r="N686" s="83"/>
      <c r="O686" s="211"/>
      <c r="P686" s="211"/>
      <c r="Q686" s="146"/>
      <c r="R686" s="215"/>
      <c r="S686" s="215"/>
      <c r="T686" s="215"/>
      <c r="U686" s="216"/>
      <c r="V686" s="216"/>
      <c r="W686" s="216"/>
      <c r="X686" s="216"/>
      <c r="Y686" s="216"/>
      <c r="Z686" s="216"/>
      <c r="AA686" s="216"/>
      <c r="AB686" s="216"/>
      <c r="AC686" s="216"/>
      <c r="AD686" s="216"/>
      <c r="AE686" s="216"/>
      <c r="AF686" s="216"/>
      <c r="AG686" s="216"/>
      <c r="AH686" s="216"/>
      <c r="AI686" s="185"/>
      <c r="AJ686" s="146"/>
      <c r="AK686" s="146"/>
      <c r="AL686" s="146"/>
      <c r="AM686" s="217"/>
      <c r="AN686" s="146"/>
      <c r="AO686" s="149"/>
      <c r="AP686" s="146"/>
      <c r="AQ686" s="149"/>
      <c r="AR686" s="185"/>
      <c r="AS686" s="218"/>
      <c r="AT686" s="218"/>
      <c r="AU686" s="218"/>
      <c r="AV686" s="218"/>
      <c r="AW686" s="218"/>
      <c r="AX686" s="218"/>
      <c r="AY686" s="218"/>
      <c r="AZ686" s="218"/>
      <c r="BA686" s="218"/>
      <c r="BB686" s="146"/>
      <c r="BC686" s="218"/>
      <c r="BD686" s="218"/>
      <c r="BE686" s="218"/>
      <c r="BF686" s="185"/>
      <c r="BG686" s="185"/>
      <c r="BH686" s="185"/>
      <c r="BI686" s="185"/>
      <c r="BJ686" s="185"/>
      <c r="BK686" s="185"/>
      <c r="BL686" s="146"/>
      <c r="BM686" s="146"/>
      <c r="BN686" s="184"/>
      <c r="BO686" s="184"/>
      <c r="BP686" s="184"/>
      <c r="BQ686" s="184"/>
      <c r="BR686" s="184"/>
      <c r="BS686" s="184"/>
      <c r="BT686" s="184"/>
      <c r="BU686" s="184"/>
      <c r="BV686" s="184"/>
      <c r="BW686" s="184"/>
      <c r="BX686" s="184"/>
      <c r="BY686" s="184"/>
      <c r="BZ686" s="184"/>
      <c r="CA686" s="184"/>
      <c r="CB686" s="184"/>
      <c r="CC686" s="184"/>
      <c r="CD686" s="184"/>
      <c r="CE686" s="184"/>
      <c r="CF686" s="184"/>
      <c r="CG686" s="184"/>
      <c r="CH686" s="184"/>
      <c r="CI686" s="184"/>
      <c r="CJ686" s="184"/>
      <c r="CK686" s="184"/>
      <c r="CL686" s="184"/>
      <c r="CM686" s="146"/>
      <c r="CN686" s="146"/>
      <c r="CO686" s="146"/>
      <c r="CP686" s="146"/>
      <c r="CQ686" s="146"/>
      <c r="CR686" s="146"/>
      <c r="CS686" s="146"/>
      <c r="CT686" s="146"/>
      <c r="CU686" s="146"/>
      <c r="CV686" s="146"/>
      <c r="CW686" s="146"/>
      <c r="CX686" s="146"/>
      <c r="CY686" s="146"/>
      <c r="CZ686" s="146"/>
      <c r="DA686" s="146"/>
      <c r="DB686" s="146"/>
      <c r="DC686" s="146"/>
      <c r="DD686" s="146"/>
      <c r="DE686" s="146"/>
      <c r="DF686" s="146"/>
      <c r="DG686" s="146"/>
      <c r="DH686" s="146"/>
      <c r="DI686" s="146"/>
      <c r="DJ686" s="146"/>
      <c r="DK686" s="219"/>
      <c r="DL686" s="219"/>
      <c r="DM686" s="219"/>
      <c r="DN686" s="219"/>
      <c r="DO686" s="219"/>
      <c r="DP686" s="219"/>
      <c r="DQ686" s="219"/>
      <c r="DR686" s="219"/>
      <c r="DS686" s="219"/>
      <c r="DT686" s="219"/>
      <c r="DU686" s="219"/>
      <c r="DV686" s="157"/>
      <c r="DW686" s="157"/>
      <c r="DX686" s="157"/>
      <c r="DY686" s="157"/>
      <c r="DZ686" s="158"/>
      <c r="EA686" s="158"/>
      <c r="EB686" s="158"/>
      <c r="EC686" s="158"/>
      <c r="ED686" s="158"/>
      <c r="EE686" s="158"/>
      <c r="EF686" s="158"/>
      <c r="EG686" s="158"/>
      <c r="EH686" s="158"/>
      <c r="EI686" s="158"/>
      <c r="EJ686" s="158"/>
      <c r="EK686" s="158"/>
      <c r="EL686" s="158"/>
      <c r="EM686" s="158"/>
      <c r="EN686" s="220"/>
      <c r="EO686" s="220"/>
      <c r="EP686" s="221"/>
      <c r="EQ686" s="220"/>
      <c r="ER686" s="220"/>
      <c r="ES686" s="220"/>
      <c r="ET686" s="220"/>
      <c r="EU686" s="220"/>
      <c r="EV686" s="222"/>
      <c r="EW686" s="222"/>
      <c r="EX686" s="222"/>
      <c r="EY686" s="222"/>
      <c r="EZ686" s="222"/>
      <c r="FA686" s="222"/>
      <c r="FB686" s="222"/>
      <c r="FC686" s="222"/>
      <c r="FD686" s="225"/>
    </row>
    <row r="687" spans="4:160" ht="16.899999999999999" customHeight="1">
      <c r="D687" s="45"/>
      <c r="G687" s="144"/>
      <c r="H687" s="144"/>
      <c r="I687" s="144"/>
      <c r="J687" s="144"/>
      <c r="K687" s="144"/>
      <c r="L687" s="144"/>
      <c r="M687" s="144"/>
      <c r="N687" s="83"/>
      <c r="O687" s="211"/>
      <c r="P687" s="211"/>
      <c r="Q687" s="146"/>
      <c r="R687" s="215"/>
      <c r="S687" s="215"/>
      <c r="T687" s="215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185"/>
      <c r="AJ687" s="146"/>
      <c r="AK687" s="146"/>
      <c r="AL687" s="146"/>
      <c r="AM687" s="217"/>
      <c r="AN687" s="146"/>
      <c r="AO687" s="149"/>
      <c r="AP687" s="146"/>
      <c r="AQ687" s="149"/>
      <c r="AR687" s="185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146"/>
      <c r="BC687" s="218"/>
      <c r="BD687" s="218"/>
      <c r="BE687" s="218"/>
      <c r="BF687" s="185"/>
      <c r="BG687" s="185"/>
      <c r="BH687" s="185"/>
      <c r="BI687" s="185"/>
      <c r="BJ687" s="185"/>
      <c r="BK687" s="185"/>
      <c r="BL687" s="146"/>
      <c r="BM687" s="146"/>
      <c r="BN687" s="184"/>
      <c r="BO687" s="184"/>
      <c r="BP687" s="184"/>
      <c r="BQ687" s="184"/>
      <c r="BR687" s="184"/>
      <c r="BS687" s="184"/>
      <c r="BT687" s="184"/>
      <c r="BU687" s="184"/>
      <c r="BV687" s="184"/>
      <c r="BW687" s="184"/>
      <c r="BX687" s="184"/>
      <c r="BY687" s="184"/>
      <c r="BZ687" s="184"/>
      <c r="CA687" s="184"/>
      <c r="CB687" s="184"/>
      <c r="CC687" s="184"/>
      <c r="CD687" s="184"/>
      <c r="CE687" s="184"/>
      <c r="CF687" s="184"/>
      <c r="CG687" s="184"/>
      <c r="CH687" s="184"/>
      <c r="CI687" s="184"/>
      <c r="CJ687" s="184"/>
      <c r="CK687" s="184"/>
      <c r="CL687" s="184"/>
      <c r="CM687" s="146"/>
      <c r="CN687" s="146"/>
      <c r="CO687" s="146"/>
      <c r="CP687" s="146"/>
      <c r="CQ687" s="146"/>
      <c r="CR687" s="146"/>
      <c r="CS687" s="146"/>
      <c r="CT687" s="146"/>
      <c r="CU687" s="146"/>
      <c r="CV687" s="146"/>
      <c r="CW687" s="146"/>
      <c r="CX687" s="146"/>
      <c r="CY687" s="146"/>
      <c r="CZ687" s="146"/>
      <c r="DA687" s="146"/>
      <c r="DB687" s="146"/>
      <c r="DC687" s="146"/>
      <c r="DD687" s="146"/>
      <c r="DE687" s="146"/>
      <c r="DF687" s="146"/>
      <c r="DG687" s="146"/>
      <c r="DH687" s="146"/>
      <c r="DI687" s="146"/>
      <c r="DJ687" s="146"/>
      <c r="DK687" s="219"/>
      <c r="DL687" s="219"/>
      <c r="DM687" s="219"/>
      <c r="DN687" s="219"/>
      <c r="DO687" s="219"/>
      <c r="DP687" s="219"/>
      <c r="DQ687" s="219"/>
      <c r="DR687" s="219"/>
      <c r="DS687" s="219"/>
      <c r="DT687" s="219"/>
      <c r="DU687" s="219"/>
      <c r="DV687" s="157"/>
      <c r="DW687" s="157"/>
      <c r="DX687" s="157"/>
      <c r="DY687" s="157"/>
      <c r="DZ687" s="158"/>
      <c r="EA687" s="158"/>
      <c r="EB687" s="158"/>
      <c r="EC687" s="158"/>
      <c r="ED687" s="158"/>
      <c r="EE687" s="158"/>
      <c r="EF687" s="158"/>
      <c r="EG687" s="158"/>
      <c r="EH687" s="158"/>
      <c r="EI687" s="158"/>
      <c r="EJ687" s="158"/>
      <c r="EK687" s="158"/>
      <c r="EL687" s="158"/>
      <c r="EM687" s="158"/>
      <c r="EN687" s="220"/>
      <c r="EO687" s="220"/>
      <c r="EP687" s="221"/>
      <c r="EQ687" s="220"/>
      <c r="ER687" s="220"/>
      <c r="ES687" s="220"/>
      <c r="ET687" s="220"/>
      <c r="EU687" s="220"/>
      <c r="EV687" s="222"/>
      <c r="EW687" s="222"/>
      <c r="EX687" s="222"/>
      <c r="EY687" s="222"/>
      <c r="EZ687" s="222"/>
      <c r="FA687" s="222"/>
      <c r="FB687" s="222"/>
      <c r="FC687" s="222"/>
      <c r="FD687" s="225"/>
    </row>
    <row r="688" spans="4:160" ht="16.899999999999999" customHeight="1">
      <c r="D688" s="45"/>
      <c r="G688" s="144"/>
      <c r="H688" s="144"/>
      <c r="I688" s="144"/>
      <c r="J688" s="144"/>
      <c r="K688" s="144"/>
      <c r="L688" s="144"/>
      <c r="M688" s="144"/>
      <c r="N688" s="83"/>
      <c r="O688" s="211"/>
      <c r="P688" s="211"/>
      <c r="Q688" s="146"/>
      <c r="R688" s="215"/>
      <c r="S688" s="215"/>
      <c r="T688" s="215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185"/>
      <c r="AJ688" s="146"/>
      <c r="AK688" s="146"/>
      <c r="AL688" s="146"/>
      <c r="AM688" s="217"/>
      <c r="AN688" s="146"/>
      <c r="AO688" s="149"/>
      <c r="AP688" s="146"/>
      <c r="AQ688" s="149"/>
      <c r="AR688" s="185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146"/>
      <c r="BC688" s="218"/>
      <c r="BD688" s="218"/>
      <c r="BE688" s="218"/>
      <c r="BF688" s="185"/>
      <c r="BG688" s="185"/>
      <c r="BH688" s="185"/>
      <c r="BI688" s="185"/>
      <c r="BJ688" s="185"/>
      <c r="BK688" s="185"/>
      <c r="BL688" s="146"/>
      <c r="BM688" s="146"/>
      <c r="BN688" s="184"/>
      <c r="BO688" s="184"/>
      <c r="BP688" s="184"/>
      <c r="BQ688" s="184"/>
      <c r="BR688" s="184"/>
      <c r="BS688" s="184"/>
      <c r="BT688" s="184"/>
      <c r="BU688" s="184"/>
      <c r="BV688" s="184"/>
      <c r="BW688" s="184"/>
      <c r="BX688" s="184"/>
      <c r="BY688" s="184"/>
      <c r="BZ688" s="184"/>
      <c r="CA688" s="184"/>
      <c r="CB688" s="184"/>
      <c r="CC688" s="184"/>
      <c r="CD688" s="184"/>
      <c r="CE688" s="184"/>
      <c r="CF688" s="184"/>
      <c r="CG688" s="184"/>
      <c r="CH688" s="184"/>
      <c r="CI688" s="184"/>
      <c r="CJ688" s="184"/>
      <c r="CK688" s="184"/>
      <c r="CL688" s="184"/>
      <c r="CM688" s="146"/>
      <c r="CN688" s="146"/>
      <c r="CO688" s="146"/>
      <c r="CP688" s="146"/>
      <c r="CQ688" s="146"/>
      <c r="CR688" s="146"/>
      <c r="CS688" s="146"/>
      <c r="CT688" s="146"/>
      <c r="CU688" s="146"/>
      <c r="CV688" s="146"/>
      <c r="CW688" s="146"/>
      <c r="CX688" s="146"/>
      <c r="CY688" s="146"/>
      <c r="CZ688" s="146"/>
      <c r="DA688" s="146"/>
      <c r="DB688" s="146"/>
      <c r="DC688" s="146"/>
      <c r="DD688" s="146"/>
      <c r="DE688" s="146"/>
      <c r="DF688" s="146"/>
      <c r="DG688" s="146"/>
      <c r="DH688" s="146"/>
      <c r="DI688" s="146"/>
      <c r="DJ688" s="146"/>
      <c r="DK688" s="219"/>
      <c r="DL688" s="219"/>
      <c r="DM688" s="219"/>
      <c r="DN688" s="219"/>
      <c r="DO688" s="219"/>
      <c r="DP688" s="219"/>
      <c r="DQ688" s="219"/>
      <c r="DR688" s="219"/>
      <c r="DS688" s="219"/>
      <c r="DT688" s="219"/>
      <c r="DU688" s="219"/>
      <c r="DV688" s="157"/>
      <c r="DW688" s="157"/>
      <c r="DX688" s="157"/>
      <c r="DY688" s="157"/>
      <c r="DZ688" s="158"/>
      <c r="EA688" s="158"/>
      <c r="EB688" s="158"/>
      <c r="EC688" s="158"/>
      <c r="ED688" s="158"/>
      <c r="EE688" s="158"/>
      <c r="EF688" s="158"/>
      <c r="EG688" s="158"/>
      <c r="EH688" s="158"/>
      <c r="EI688" s="158"/>
      <c r="EJ688" s="158"/>
      <c r="EK688" s="158"/>
      <c r="EL688" s="158"/>
      <c r="EM688" s="158"/>
      <c r="EN688" s="220"/>
      <c r="EO688" s="220"/>
      <c r="EP688" s="221"/>
      <c r="EQ688" s="220"/>
      <c r="ER688" s="220"/>
      <c r="ES688" s="220"/>
      <c r="ET688" s="220"/>
      <c r="EU688" s="220"/>
      <c r="EV688" s="222"/>
      <c r="EW688" s="222"/>
      <c r="EX688" s="222"/>
      <c r="EY688" s="222"/>
      <c r="EZ688" s="222"/>
      <c r="FA688" s="222"/>
      <c r="FB688" s="222"/>
      <c r="FC688" s="222"/>
      <c r="FD688" s="225"/>
    </row>
    <row r="689" spans="4:160" ht="16.899999999999999" customHeight="1">
      <c r="D689" s="45"/>
      <c r="G689" s="83"/>
      <c r="H689" s="83"/>
      <c r="I689" s="83"/>
      <c r="J689" s="83"/>
      <c r="K689" s="83"/>
      <c r="L689" s="83"/>
      <c r="M689" s="83"/>
      <c r="N689" s="83"/>
      <c r="O689" s="211"/>
      <c r="P689" s="211"/>
      <c r="Q689" s="146"/>
      <c r="R689" s="215"/>
      <c r="S689" s="215"/>
      <c r="T689" s="215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185"/>
      <c r="AJ689" s="146"/>
      <c r="AK689" s="146"/>
      <c r="AL689" s="146"/>
      <c r="AM689" s="217"/>
      <c r="AN689" s="146"/>
      <c r="AO689" s="149"/>
      <c r="AP689" s="146"/>
      <c r="AQ689" s="149"/>
      <c r="AR689" s="185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146"/>
      <c r="BC689" s="218"/>
      <c r="BD689" s="218"/>
      <c r="BE689" s="218"/>
      <c r="BF689" s="185"/>
      <c r="BG689" s="185"/>
      <c r="BH689" s="185"/>
      <c r="BI689" s="185"/>
      <c r="BJ689" s="185"/>
      <c r="BK689" s="185"/>
      <c r="BL689" s="146"/>
      <c r="BM689" s="146"/>
      <c r="BN689" s="184"/>
      <c r="BO689" s="184"/>
      <c r="BP689" s="184"/>
      <c r="BQ689" s="184"/>
      <c r="BR689" s="184"/>
      <c r="BS689" s="184"/>
      <c r="BT689" s="184"/>
      <c r="BU689" s="184"/>
      <c r="BV689" s="184"/>
      <c r="BW689" s="184"/>
      <c r="BX689" s="184"/>
      <c r="BY689" s="184"/>
      <c r="BZ689" s="184"/>
      <c r="CA689" s="184"/>
      <c r="CB689" s="184"/>
      <c r="CC689" s="184"/>
      <c r="CD689" s="184"/>
      <c r="CE689" s="184"/>
      <c r="CF689" s="184"/>
      <c r="CG689" s="184"/>
      <c r="CH689" s="184"/>
      <c r="CI689" s="184"/>
      <c r="CJ689" s="184"/>
      <c r="CK689" s="184"/>
      <c r="CL689" s="184"/>
      <c r="CM689" s="146"/>
      <c r="CN689" s="146"/>
      <c r="CO689" s="146"/>
      <c r="CP689" s="146"/>
      <c r="CQ689" s="146"/>
      <c r="CR689" s="146"/>
      <c r="CS689" s="146"/>
      <c r="CT689" s="146"/>
      <c r="CU689" s="146"/>
      <c r="CV689" s="146"/>
      <c r="CW689" s="146"/>
      <c r="CX689" s="146"/>
      <c r="CY689" s="146"/>
      <c r="CZ689" s="146"/>
      <c r="DA689" s="146"/>
      <c r="DB689" s="146"/>
      <c r="DC689" s="146"/>
      <c r="DD689" s="146"/>
      <c r="DE689" s="146"/>
      <c r="DF689" s="146"/>
      <c r="DG689" s="146"/>
      <c r="DH689" s="146"/>
      <c r="DI689" s="146"/>
      <c r="DJ689" s="146"/>
      <c r="DK689" s="219"/>
      <c r="DL689" s="219"/>
      <c r="DM689" s="219"/>
      <c r="DN689" s="219"/>
      <c r="DO689" s="219"/>
      <c r="DP689" s="219"/>
      <c r="DQ689" s="219"/>
      <c r="DR689" s="219"/>
      <c r="DS689" s="219"/>
      <c r="DT689" s="219"/>
      <c r="DU689" s="219"/>
      <c r="DV689" s="157"/>
      <c r="DW689" s="157"/>
      <c r="DX689" s="157"/>
      <c r="DY689" s="157"/>
      <c r="DZ689" s="158"/>
      <c r="EA689" s="158"/>
      <c r="EB689" s="158"/>
      <c r="EC689" s="158"/>
      <c r="ED689" s="158"/>
      <c r="EE689" s="158"/>
      <c r="EF689" s="158"/>
      <c r="EG689" s="158"/>
      <c r="EH689" s="158"/>
      <c r="EI689" s="158"/>
      <c r="EJ689" s="158"/>
      <c r="EK689" s="158"/>
      <c r="EL689" s="158"/>
      <c r="EM689" s="158"/>
      <c r="EN689" s="220"/>
      <c r="EO689" s="220"/>
      <c r="EP689" s="221"/>
      <c r="EQ689" s="220"/>
      <c r="ER689" s="220"/>
      <c r="ES689" s="220"/>
      <c r="ET689" s="220"/>
      <c r="EU689" s="220"/>
      <c r="EV689" s="222"/>
      <c r="EW689" s="222"/>
      <c r="EX689" s="222"/>
      <c r="EY689" s="222"/>
      <c r="EZ689" s="222"/>
      <c r="FA689" s="222"/>
      <c r="FB689" s="222"/>
      <c r="FC689" s="222"/>
      <c r="FD689" s="225"/>
    </row>
    <row r="690" spans="4:160" ht="16.899999999999999" customHeight="1">
      <c r="D690" s="45"/>
      <c r="G690" s="144"/>
      <c r="H690" s="144"/>
      <c r="I690" s="144"/>
      <c r="J690" s="144"/>
      <c r="K690" s="144"/>
      <c r="L690" s="144"/>
      <c r="M690" s="144"/>
      <c r="N690" s="83"/>
      <c r="O690" s="211"/>
      <c r="P690" s="211"/>
      <c r="Q690" s="146"/>
      <c r="R690" s="215"/>
      <c r="S690" s="215"/>
      <c r="T690" s="215"/>
      <c r="U690" s="216"/>
      <c r="V690" s="216"/>
      <c r="W690" s="216"/>
      <c r="X690" s="216"/>
      <c r="Y690" s="216"/>
      <c r="Z690" s="216"/>
      <c r="AA690" s="216"/>
      <c r="AB690" s="216"/>
      <c r="AC690" s="216"/>
      <c r="AD690" s="216"/>
      <c r="AE690" s="216"/>
      <c r="AF690" s="216"/>
      <c r="AG690" s="216"/>
      <c r="AH690" s="216"/>
      <c r="AI690" s="185"/>
      <c r="AJ690" s="146"/>
      <c r="AK690" s="146"/>
      <c r="AL690" s="146"/>
      <c r="AM690" s="217"/>
      <c r="AN690" s="146"/>
      <c r="AO690" s="149"/>
      <c r="AP690" s="146"/>
      <c r="AQ690" s="149"/>
      <c r="AR690" s="185"/>
      <c r="AS690" s="218"/>
      <c r="AT690" s="218"/>
      <c r="AU690" s="218"/>
      <c r="AV690" s="218"/>
      <c r="AW690" s="218"/>
      <c r="AX690" s="218"/>
      <c r="AY690" s="218"/>
      <c r="AZ690" s="218"/>
      <c r="BA690" s="218"/>
      <c r="BB690" s="146"/>
      <c r="BC690" s="218"/>
      <c r="BD690" s="218"/>
      <c r="BE690" s="218"/>
      <c r="BF690" s="185"/>
      <c r="BG690" s="185"/>
      <c r="BH690" s="185"/>
      <c r="BI690" s="185"/>
      <c r="BJ690" s="185"/>
      <c r="BK690" s="185"/>
      <c r="BL690" s="146"/>
      <c r="BM690" s="146"/>
      <c r="BN690" s="184"/>
      <c r="BO690" s="184"/>
      <c r="BP690" s="184"/>
      <c r="BQ690" s="184"/>
      <c r="BR690" s="184"/>
      <c r="BS690" s="184"/>
      <c r="BT690" s="184"/>
      <c r="BU690" s="184"/>
      <c r="BV690" s="184"/>
      <c r="BW690" s="184"/>
      <c r="BX690" s="184"/>
      <c r="BY690" s="184"/>
      <c r="BZ690" s="184"/>
      <c r="CA690" s="184"/>
      <c r="CB690" s="184"/>
      <c r="CC690" s="184"/>
      <c r="CD690" s="184"/>
      <c r="CE690" s="184"/>
      <c r="CF690" s="184"/>
      <c r="CG690" s="184"/>
      <c r="CH690" s="184"/>
      <c r="CI690" s="184"/>
      <c r="CJ690" s="184"/>
      <c r="CK690" s="184"/>
      <c r="CL690" s="184"/>
      <c r="CM690" s="146"/>
      <c r="CN690" s="146"/>
      <c r="CO690" s="146"/>
      <c r="CP690" s="146"/>
      <c r="CQ690" s="146"/>
      <c r="CR690" s="146"/>
      <c r="CS690" s="146"/>
      <c r="CT690" s="146"/>
      <c r="CU690" s="146"/>
      <c r="CV690" s="146"/>
      <c r="CW690" s="146"/>
      <c r="CX690" s="146"/>
      <c r="CY690" s="146"/>
      <c r="CZ690" s="146"/>
      <c r="DA690" s="146"/>
      <c r="DB690" s="146"/>
      <c r="DC690" s="146"/>
      <c r="DD690" s="146"/>
      <c r="DE690" s="146"/>
      <c r="DF690" s="146"/>
      <c r="DG690" s="146"/>
      <c r="DH690" s="146"/>
      <c r="DI690" s="146"/>
      <c r="DJ690" s="146"/>
      <c r="DK690" s="219"/>
      <c r="DL690" s="219"/>
      <c r="DM690" s="219"/>
      <c r="DN690" s="219"/>
      <c r="DO690" s="219"/>
      <c r="DP690" s="219"/>
      <c r="DQ690" s="219"/>
      <c r="DR690" s="219"/>
      <c r="DS690" s="219"/>
      <c r="DT690" s="219"/>
      <c r="DU690" s="219"/>
      <c r="DV690" s="157"/>
      <c r="DW690" s="157"/>
      <c r="DX690" s="157"/>
      <c r="DY690" s="157"/>
      <c r="DZ690" s="158"/>
      <c r="EA690" s="158"/>
      <c r="EB690" s="158"/>
      <c r="EC690" s="158"/>
      <c r="ED690" s="158"/>
      <c r="EE690" s="158"/>
      <c r="EF690" s="158"/>
      <c r="EG690" s="158"/>
      <c r="EH690" s="158"/>
      <c r="EI690" s="158"/>
      <c r="EJ690" s="158"/>
      <c r="EK690" s="158"/>
      <c r="EL690" s="158"/>
      <c r="EM690" s="158"/>
      <c r="EN690" s="220"/>
      <c r="EO690" s="220"/>
      <c r="EP690" s="221"/>
      <c r="EQ690" s="220"/>
      <c r="ER690" s="220"/>
      <c r="ES690" s="220"/>
      <c r="ET690" s="220"/>
      <c r="EU690" s="220"/>
      <c r="EV690" s="222"/>
      <c r="EW690" s="222"/>
      <c r="EX690" s="222"/>
      <c r="EY690" s="222"/>
      <c r="EZ690" s="222"/>
      <c r="FA690" s="222"/>
      <c r="FB690" s="222"/>
      <c r="FC690" s="222"/>
      <c r="FD690" s="225"/>
    </row>
    <row r="691" spans="4:160" ht="16.899999999999999" customHeight="1">
      <c r="D691" s="45"/>
      <c r="G691" s="144"/>
      <c r="H691" s="144"/>
      <c r="I691" s="144"/>
      <c r="J691" s="144"/>
      <c r="K691" s="144"/>
      <c r="L691" s="144"/>
      <c r="M691" s="144"/>
      <c r="N691" s="83"/>
      <c r="O691" s="211"/>
      <c r="P691" s="211"/>
      <c r="Q691" s="146"/>
      <c r="R691" s="215"/>
      <c r="S691" s="215"/>
      <c r="T691" s="215"/>
      <c r="U691" s="216"/>
      <c r="V691" s="216"/>
      <c r="W691" s="216"/>
      <c r="X691" s="216"/>
      <c r="Y691" s="216"/>
      <c r="Z691" s="216"/>
      <c r="AA691" s="216"/>
      <c r="AB691" s="216"/>
      <c r="AC691" s="216"/>
      <c r="AD691" s="216"/>
      <c r="AE691" s="216"/>
      <c r="AF691" s="216"/>
      <c r="AG691" s="216"/>
      <c r="AH691" s="216"/>
      <c r="AI691" s="185"/>
      <c r="AJ691" s="146"/>
      <c r="AK691" s="146"/>
      <c r="AL691" s="146"/>
      <c r="AM691" s="217"/>
      <c r="AN691" s="146"/>
      <c r="AO691" s="149"/>
      <c r="AP691" s="146"/>
      <c r="AQ691" s="149"/>
      <c r="AR691" s="185"/>
      <c r="AS691" s="218"/>
      <c r="AT691" s="218"/>
      <c r="AU691" s="218"/>
      <c r="AV691" s="218"/>
      <c r="AW691" s="218"/>
      <c r="AX691" s="218"/>
      <c r="AY691" s="218"/>
      <c r="AZ691" s="218"/>
      <c r="BA691" s="218"/>
      <c r="BB691" s="146"/>
      <c r="BC691" s="218"/>
      <c r="BD691" s="218"/>
      <c r="BE691" s="218"/>
      <c r="BF691" s="185"/>
      <c r="BG691" s="185"/>
      <c r="BH691" s="185"/>
      <c r="BI691" s="185"/>
      <c r="BJ691" s="185"/>
      <c r="BK691" s="185"/>
      <c r="BL691" s="146"/>
      <c r="BM691" s="146"/>
      <c r="BN691" s="184"/>
      <c r="BO691" s="184"/>
      <c r="BP691" s="184"/>
      <c r="BQ691" s="184"/>
      <c r="BR691" s="184"/>
      <c r="BS691" s="184"/>
      <c r="BT691" s="184"/>
      <c r="BU691" s="184"/>
      <c r="BV691" s="184"/>
      <c r="BW691" s="184"/>
      <c r="BX691" s="184"/>
      <c r="BY691" s="184"/>
      <c r="BZ691" s="184"/>
      <c r="CA691" s="184"/>
      <c r="CB691" s="184"/>
      <c r="CC691" s="184"/>
      <c r="CD691" s="184"/>
      <c r="CE691" s="184"/>
      <c r="CF691" s="184"/>
      <c r="CG691" s="184"/>
      <c r="CH691" s="184"/>
      <c r="CI691" s="184"/>
      <c r="CJ691" s="184"/>
      <c r="CK691" s="184"/>
      <c r="CL691" s="184"/>
      <c r="CM691" s="146"/>
      <c r="CN691" s="146"/>
      <c r="CO691" s="146"/>
      <c r="CP691" s="146"/>
      <c r="CQ691" s="146"/>
      <c r="CR691" s="146"/>
      <c r="CS691" s="146"/>
      <c r="CT691" s="146"/>
      <c r="CU691" s="146"/>
      <c r="CV691" s="146"/>
      <c r="CW691" s="146"/>
      <c r="CX691" s="146"/>
      <c r="CY691" s="146"/>
      <c r="CZ691" s="146"/>
      <c r="DA691" s="146"/>
      <c r="DB691" s="146"/>
      <c r="DC691" s="146"/>
      <c r="DD691" s="146"/>
      <c r="DE691" s="146"/>
      <c r="DF691" s="146"/>
      <c r="DG691" s="146"/>
      <c r="DH691" s="146"/>
      <c r="DI691" s="146"/>
      <c r="DJ691" s="146"/>
      <c r="DK691" s="219"/>
      <c r="DL691" s="219"/>
      <c r="DM691" s="219"/>
      <c r="DN691" s="219"/>
      <c r="DO691" s="219"/>
      <c r="DP691" s="219"/>
      <c r="DQ691" s="219"/>
      <c r="DR691" s="219"/>
      <c r="DS691" s="219"/>
      <c r="DT691" s="219"/>
      <c r="DU691" s="219"/>
      <c r="DV691" s="157"/>
      <c r="DW691" s="157"/>
      <c r="DX691" s="157"/>
      <c r="DY691" s="157"/>
      <c r="DZ691" s="158"/>
      <c r="EA691" s="158"/>
      <c r="EB691" s="158"/>
      <c r="EC691" s="158"/>
      <c r="ED691" s="158"/>
      <c r="EE691" s="158"/>
      <c r="EF691" s="158"/>
      <c r="EG691" s="158"/>
      <c r="EH691" s="158"/>
      <c r="EI691" s="158"/>
      <c r="EJ691" s="158"/>
      <c r="EK691" s="158"/>
      <c r="EL691" s="158"/>
      <c r="EM691" s="158"/>
      <c r="EN691" s="220"/>
      <c r="EO691" s="220"/>
      <c r="EP691" s="221"/>
      <c r="EQ691" s="220"/>
      <c r="ER691" s="220"/>
      <c r="ES691" s="220"/>
      <c r="ET691" s="220"/>
      <c r="EU691" s="220"/>
      <c r="EV691" s="222"/>
      <c r="EW691" s="222"/>
      <c r="EX691" s="222"/>
      <c r="EY691" s="222"/>
      <c r="EZ691" s="222"/>
      <c r="FA691" s="222"/>
      <c r="FB691" s="222"/>
      <c r="FC691" s="222"/>
      <c r="FD691" s="225"/>
    </row>
    <row r="692" spans="4:160" ht="16.899999999999999" customHeight="1">
      <c r="D692" s="45"/>
      <c r="G692" s="144"/>
      <c r="H692" s="144"/>
      <c r="I692" s="144"/>
      <c r="J692" s="144"/>
      <c r="K692" s="144"/>
      <c r="L692" s="144"/>
      <c r="M692" s="144"/>
      <c r="N692" s="83"/>
      <c r="O692" s="211"/>
      <c r="P692" s="211"/>
      <c r="Q692" s="146"/>
      <c r="R692" s="215"/>
      <c r="S692" s="215"/>
      <c r="T692" s="215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185"/>
      <c r="AJ692" s="146"/>
      <c r="AK692" s="146"/>
      <c r="AL692" s="146"/>
      <c r="AM692" s="217"/>
      <c r="AN692" s="146"/>
      <c r="AO692" s="149"/>
      <c r="AP692" s="146"/>
      <c r="AQ692" s="149"/>
      <c r="AR692" s="185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146"/>
      <c r="BC692" s="218"/>
      <c r="BD692" s="218"/>
      <c r="BE692" s="218"/>
      <c r="BF692" s="185"/>
      <c r="BG692" s="185"/>
      <c r="BH692" s="185"/>
      <c r="BI692" s="185"/>
      <c r="BJ692" s="185"/>
      <c r="BK692" s="185"/>
      <c r="BL692" s="146"/>
      <c r="BM692" s="146"/>
      <c r="BN692" s="184"/>
      <c r="BO692" s="184"/>
      <c r="BP692" s="184"/>
      <c r="BQ692" s="184"/>
      <c r="BR692" s="184"/>
      <c r="BS692" s="184"/>
      <c r="BT692" s="184"/>
      <c r="BU692" s="184"/>
      <c r="BV692" s="184"/>
      <c r="BW692" s="184"/>
      <c r="BX692" s="184"/>
      <c r="BY692" s="184"/>
      <c r="BZ692" s="184"/>
      <c r="CA692" s="184"/>
      <c r="CB692" s="184"/>
      <c r="CC692" s="184"/>
      <c r="CD692" s="184"/>
      <c r="CE692" s="184"/>
      <c r="CF692" s="184"/>
      <c r="CG692" s="184"/>
      <c r="CH692" s="184"/>
      <c r="CI692" s="184"/>
      <c r="CJ692" s="184"/>
      <c r="CK692" s="184"/>
      <c r="CL692" s="184"/>
      <c r="CM692" s="146"/>
      <c r="CN692" s="146"/>
      <c r="CO692" s="146"/>
      <c r="CP692" s="146"/>
      <c r="CQ692" s="146"/>
      <c r="CR692" s="146"/>
      <c r="CS692" s="146"/>
      <c r="CT692" s="146"/>
      <c r="CU692" s="146"/>
      <c r="CV692" s="146"/>
      <c r="CW692" s="146"/>
      <c r="CX692" s="146"/>
      <c r="CY692" s="146"/>
      <c r="CZ692" s="146"/>
      <c r="DA692" s="146"/>
      <c r="DB692" s="146"/>
      <c r="DC692" s="146"/>
      <c r="DD692" s="146"/>
      <c r="DE692" s="146"/>
      <c r="DF692" s="146"/>
      <c r="DG692" s="146"/>
      <c r="DH692" s="146"/>
      <c r="DI692" s="146"/>
      <c r="DJ692" s="146"/>
      <c r="DK692" s="219"/>
      <c r="DL692" s="219"/>
      <c r="DM692" s="219"/>
      <c r="DN692" s="219"/>
      <c r="DO692" s="219"/>
      <c r="DP692" s="219"/>
      <c r="DQ692" s="219"/>
      <c r="DR692" s="219"/>
      <c r="DS692" s="219"/>
      <c r="DT692" s="219"/>
      <c r="DU692" s="219"/>
      <c r="DV692" s="157"/>
      <c r="DW692" s="157"/>
      <c r="DX692" s="157"/>
      <c r="DY692" s="157"/>
      <c r="DZ692" s="158"/>
      <c r="EA692" s="158"/>
      <c r="EB692" s="158"/>
      <c r="EC692" s="158"/>
      <c r="ED692" s="158"/>
      <c r="EE692" s="158"/>
      <c r="EF692" s="158"/>
      <c r="EG692" s="158"/>
      <c r="EH692" s="158"/>
      <c r="EI692" s="158"/>
      <c r="EJ692" s="158"/>
      <c r="EK692" s="158"/>
      <c r="EL692" s="158"/>
      <c r="EM692" s="158"/>
      <c r="EN692" s="220"/>
      <c r="EO692" s="220"/>
      <c r="EP692" s="221"/>
      <c r="EQ692" s="220"/>
      <c r="ER692" s="220"/>
      <c r="ES692" s="220"/>
      <c r="ET692" s="220"/>
      <c r="EU692" s="220"/>
      <c r="EV692" s="222"/>
      <c r="EW692" s="222"/>
      <c r="EX692" s="222"/>
      <c r="EY692" s="222"/>
      <c r="EZ692" s="222"/>
      <c r="FA692" s="222"/>
      <c r="FB692" s="222"/>
      <c r="FC692" s="222"/>
      <c r="FD692" s="225"/>
    </row>
    <row r="693" spans="4:160" ht="16.899999999999999" customHeight="1">
      <c r="D693" s="45"/>
      <c r="G693" s="83"/>
      <c r="H693" s="83"/>
      <c r="I693" s="83"/>
      <c r="J693" s="83"/>
      <c r="K693" s="83"/>
      <c r="L693" s="83"/>
      <c r="M693" s="83"/>
      <c r="N693" s="83"/>
      <c r="O693" s="211"/>
      <c r="P693" s="211"/>
      <c r="Q693" s="146"/>
      <c r="R693" s="215"/>
      <c r="S693" s="215"/>
      <c r="T693" s="215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185"/>
      <c r="AJ693" s="146"/>
      <c r="AK693" s="146"/>
      <c r="AL693" s="146"/>
      <c r="AM693" s="217"/>
      <c r="AN693" s="146"/>
      <c r="AO693" s="149"/>
      <c r="AP693" s="146"/>
      <c r="AQ693" s="149"/>
      <c r="AR693" s="185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146"/>
      <c r="BC693" s="218"/>
      <c r="BD693" s="218"/>
      <c r="BE693" s="218"/>
      <c r="BF693" s="185"/>
      <c r="BG693" s="185"/>
      <c r="BH693" s="185"/>
      <c r="BI693" s="185"/>
      <c r="BJ693" s="185"/>
      <c r="BK693" s="185"/>
      <c r="BL693" s="146"/>
      <c r="BM693" s="146"/>
      <c r="BN693" s="184"/>
      <c r="BO693" s="184"/>
      <c r="BP693" s="184"/>
      <c r="BQ693" s="184"/>
      <c r="BR693" s="184"/>
      <c r="BS693" s="184"/>
      <c r="BT693" s="184"/>
      <c r="BU693" s="184"/>
      <c r="BV693" s="184"/>
      <c r="BW693" s="184"/>
      <c r="BX693" s="184"/>
      <c r="BY693" s="184"/>
      <c r="BZ693" s="184"/>
      <c r="CA693" s="184"/>
      <c r="CB693" s="184"/>
      <c r="CC693" s="184"/>
      <c r="CD693" s="184"/>
      <c r="CE693" s="184"/>
      <c r="CF693" s="184"/>
      <c r="CG693" s="184"/>
      <c r="CH693" s="184"/>
      <c r="CI693" s="184"/>
      <c r="CJ693" s="184"/>
      <c r="CK693" s="184"/>
      <c r="CL693" s="184"/>
      <c r="CM693" s="146"/>
      <c r="CN693" s="146"/>
      <c r="CO693" s="146"/>
      <c r="CP693" s="146"/>
      <c r="CQ693" s="146"/>
      <c r="CR693" s="146"/>
      <c r="CS693" s="146"/>
      <c r="CT693" s="146"/>
      <c r="CU693" s="146"/>
      <c r="CV693" s="146"/>
      <c r="CW693" s="146"/>
      <c r="CX693" s="146"/>
      <c r="CY693" s="146"/>
      <c r="CZ693" s="146"/>
      <c r="DA693" s="146"/>
      <c r="DB693" s="146"/>
      <c r="DC693" s="146"/>
      <c r="DD693" s="146"/>
      <c r="DE693" s="146"/>
      <c r="DF693" s="146"/>
      <c r="DG693" s="146"/>
      <c r="DH693" s="146"/>
      <c r="DI693" s="146"/>
      <c r="DJ693" s="146"/>
      <c r="DK693" s="219"/>
      <c r="DL693" s="219"/>
      <c r="DM693" s="219"/>
      <c r="DN693" s="219"/>
      <c r="DO693" s="219"/>
      <c r="DP693" s="219"/>
      <c r="DQ693" s="219"/>
      <c r="DR693" s="219"/>
      <c r="DS693" s="219"/>
      <c r="DT693" s="219"/>
      <c r="DU693" s="219"/>
      <c r="DV693" s="157"/>
      <c r="DW693" s="157"/>
      <c r="DX693" s="157"/>
      <c r="DY693" s="157"/>
      <c r="DZ693" s="158"/>
      <c r="EA693" s="158"/>
      <c r="EB693" s="158"/>
      <c r="EC693" s="158"/>
      <c r="ED693" s="158"/>
      <c r="EE693" s="158"/>
      <c r="EF693" s="158"/>
      <c r="EG693" s="158"/>
      <c r="EH693" s="158"/>
      <c r="EI693" s="158"/>
      <c r="EJ693" s="158"/>
      <c r="EK693" s="158"/>
      <c r="EL693" s="158"/>
      <c r="EM693" s="158"/>
      <c r="EN693" s="220"/>
      <c r="EO693" s="220"/>
      <c r="EP693" s="221"/>
      <c r="EQ693" s="220"/>
      <c r="ER693" s="220"/>
      <c r="ES693" s="220"/>
      <c r="ET693" s="220"/>
      <c r="EU693" s="220"/>
      <c r="EV693" s="222"/>
      <c r="EW693" s="222"/>
      <c r="EX693" s="222"/>
      <c r="EY693" s="222"/>
      <c r="EZ693" s="222"/>
      <c r="FA693" s="222"/>
      <c r="FB693" s="222"/>
      <c r="FC693" s="222"/>
      <c r="FD693" s="225"/>
    </row>
    <row r="694" spans="4:160" ht="16.899999999999999" customHeight="1">
      <c r="D694" s="45"/>
      <c r="G694" s="144"/>
      <c r="H694" s="144"/>
      <c r="I694" s="144"/>
      <c r="J694" s="144"/>
      <c r="K694" s="144"/>
      <c r="L694" s="144"/>
      <c r="M694" s="144"/>
      <c r="N694" s="83"/>
      <c r="O694" s="211"/>
      <c r="P694" s="211"/>
      <c r="Q694" s="146"/>
      <c r="R694" s="215"/>
      <c r="S694" s="215"/>
      <c r="T694" s="215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185"/>
      <c r="AJ694" s="146"/>
      <c r="AK694" s="146"/>
      <c r="AL694" s="146"/>
      <c r="AM694" s="217"/>
      <c r="AN694" s="146"/>
      <c r="AO694" s="149"/>
      <c r="AP694" s="146"/>
      <c r="AQ694" s="149"/>
      <c r="AR694" s="185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146"/>
      <c r="BC694" s="218"/>
      <c r="BD694" s="218"/>
      <c r="BE694" s="218"/>
      <c r="BF694" s="185"/>
      <c r="BG694" s="185"/>
      <c r="BH694" s="185"/>
      <c r="BI694" s="185"/>
      <c r="BJ694" s="185"/>
      <c r="BK694" s="185"/>
      <c r="BL694" s="146"/>
      <c r="BM694" s="146"/>
      <c r="BN694" s="184"/>
      <c r="BO694" s="184"/>
      <c r="BP694" s="184"/>
      <c r="BQ694" s="184"/>
      <c r="BR694" s="184"/>
      <c r="BS694" s="184"/>
      <c r="BT694" s="184"/>
      <c r="BU694" s="184"/>
      <c r="BV694" s="184"/>
      <c r="BW694" s="184"/>
      <c r="BX694" s="184"/>
      <c r="BY694" s="184"/>
      <c r="BZ694" s="184"/>
      <c r="CA694" s="184"/>
      <c r="CB694" s="184"/>
      <c r="CC694" s="184"/>
      <c r="CD694" s="184"/>
      <c r="CE694" s="184"/>
      <c r="CF694" s="184"/>
      <c r="CG694" s="184"/>
      <c r="CH694" s="184"/>
      <c r="CI694" s="184"/>
      <c r="CJ694" s="184"/>
      <c r="CK694" s="184"/>
      <c r="CL694" s="184"/>
      <c r="CM694" s="146"/>
      <c r="CN694" s="146"/>
      <c r="CO694" s="146"/>
      <c r="CP694" s="146"/>
      <c r="CQ694" s="146"/>
      <c r="CR694" s="146"/>
      <c r="CS694" s="146"/>
      <c r="CT694" s="146"/>
      <c r="CU694" s="146"/>
      <c r="CV694" s="146"/>
      <c r="CW694" s="146"/>
      <c r="CX694" s="146"/>
      <c r="CY694" s="146"/>
      <c r="CZ694" s="146"/>
      <c r="DA694" s="146"/>
      <c r="DB694" s="146"/>
      <c r="DC694" s="146"/>
      <c r="DD694" s="146"/>
      <c r="DE694" s="146"/>
      <c r="DF694" s="146"/>
      <c r="DG694" s="146"/>
      <c r="DH694" s="146"/>
      <c r="DI694" s="146"/>
      <c r="DJ694" s="146"/>
      <c r="DK694" s="219"/>
      <c r="DL694" s="219"/>
      <c r="DM694" s="219"/>
      <c r="DN694" s="219"/>
      <c r="DO694" s="219"/>
      <c r="DP694" s="219"/>
      <c r="DQ694" s="219"/>
      <c r="DR694" s="219"/>
      <c r="DS694" s="219"/>
      <c r="DT694" s="219"/>
      <c r="DU694" s="219"/>
      <c r="DV694" s="157"/>
      <c r="DW694" s="157"/>
      <c r="DX694" s="157"/>
      <c r="DY694" s="157"/>
      <c r="DZ694" s="158"/>
      <c r="EA694" s="158"/>
      <c r="EB694" s="158"/>
      <c r="EC694" s="158"/>
      <c r="ED694" s="158"/>
      <c r="EE694" s="158"/>
      <c r="EF694" s="158"/>
      <c r="EG694" s="158"/>
      <c r="EH694" s="158"/>
      <c r="EI694" s="158"/>
      <c r="EJ694" s="158"/>
      <c r="EK694" s="158"/>
      <c r="EL694" s="158"/>
      <c r="EM694" s="158"/>
      <c r="EN694" s="220"/>
      <c r="EO694" s="220"/>
      <c r="EP694" s="221"/>
      <c r="EQ694" s="220"/>
      <c r="ER694" s="220"/>
      <c r="ES694" s="220"/>
      <c r="ET694" s="220"/>
      <c r="EU694" s="220"/>
      <c r="EV694" s="222"/>
      <c r="EW694" s="222"/>
      <c r="EX694" s="222"/>
      <c r="EY694" s="222"/>
      <c r="EZ694" s="222"/>
      <c r="FA694" s="222"/>
      <c r="FB694" s="222"/>
      <c r="FC694" s="222"/>
      <c r="FD694" s="225"/>
    </row>
    <row r="695" spans="4:160" ht="16.899999999999999" customHeight="1">
      <c r="D695" s="45"/>
      <c r="G695" s="144"/>
      <c r="H695" s="83"/>
      <c r="I695" s="83"/>
      <c r="J695" s="83"/>
      <c r="K695" s="83"/>
      <c r="L695" s="144"/>
      <c r="M695" s="144"/>
      <c r="N695" s="83"/>
      <c r="O695" s="211"/>
      <c r="P695" s="211"/>
      <c r="Q695" s="146"/>
      <c r="R695" s="215"/>
      <c r="S695" s="215"/>
      <c r="T695" s="215"/>
      <c r="U695" s="216"/>
      <c r="V695" s="216"/>
      <c r="W695" s="216"/>
      <c r="X695" s="216"/>
      <c r="Y695" s="216"/>
      <c r="Z695" s="216"/>
      <c r="AA695" s="216"/>
      <c r="AB695" s="216"/>
      <c r="AC695" s="216"/>
      <c r="AD695" s="216"/>
      <c r="AE695" s="216"/>
      <c r="AF695" s="216"/>
      <c r="AG695" s="216"/>
      <c r="AH695" s="216"/>
      <c r="AI695" s="185"/>
      <c r="AJ695" s="146"/>
      <c r="AK695" s="146"/>
      <c r="AL695" s="146"/>
      <c r="AM695" s="217"/>
      <c r="AN695" s="146"/>
      <c r="AO695" s="149"/>
      <c r="AP695" s="146"/>
      <c r="AQ695" s="149"/>
      <c r="AR695" s="185"/>
      <c r="AS695" s="218"/>
      <c r="AT695" s="218"/>
      <c r="AU695" s="218"/>
      <c r="AV695" s="218"/>
      <c r="AW695" s="218"/>
      <c r="AX695" s="218"/>
      <c r="AY695" s="218"/>
      <c r="AZ695" s="218"/>
      <c r="BA695" s="218"/>
      <c r="BB695" s="146"/>
      <c r="BC695" s="218"/>
      <c r="BD695" s="218"/>
      <c r="BE695" s="218"/>
      <c r="BF695" s="185"/>
      <c r="BG695" s="185"/>
      <c r="BH695" s="185"/>
      <c r="BI695" s="185"/>
      <c r="BJ695" s="185"/>
      <c r="BK695" s="185"/>
      <c r="BL695" s="146"/>
      <c r="BM695" s="146"/>
      <c r="BN695" s="184"/>
      <c r="BO695" s="184"/>
      <c r="BP695" s="184"/>
      <c r="BQ695" s="184"/>
      <c r="BR695" s="184"/>
      <c r="BS695" s="184"/>
      <c r="BT695" s="184"/>
      <c r="BU695" s="184"/>
      <c r="BV695" s="184"/>
      <c r="BW695" s="184"/>
      <c r="BX695" s="184"/>
      <c r="BY695" s="184"/>
      <c r="BZ695" s="184"/>
      <c r="CA695" s="184"/>
      <c r="CB695" s="184"/>
      <c r="CC695" s="184"/>
      <c r="CD695" s="184"/>
      <c r="CE695" s="184"/>
      <c r="CF695" s="184"/>
      <c r="CG695" s="184"/>
      <c r="CH695" s="184"/>
      <c r="CI695" s="184"/>
      <c r="CJ695" s="184"/>
      <c r="CK695" s="184"/>
      <c r="CL695" s="184"/>
      <c r="CM695" s="146"/>
      <c r="CN695" s="146"/>
      <c r="CO695" s="146"/>
      <c r="CP695" s="146"/>
      <c r="CQ695" s="146"/>
      <c r="CR695" s="146"/>
      <c r="CS695" s="146"/>
      <c r="CT695" s="146"/>
      <c r="CU695" s="146"/>
      <c r="CV695" s="146"/>
      <c r="CW695" s="146"/>
      <c r="CX695" s="146"/>
      <c r="CY695" s="146"/>
      <c r="CZ695" s="146"/>
      <c r="DA695" s="146"/>
      <c r="DB695" s="146"/>
      <c r="DC695" s="146"/>
      <c r="DD695" s="146"/>
      <c r="DE695" s="146"/>
      <c r="DF695" s="146"/>
      <c r="DG695" s="146"/>
      <c r="DH695" s="146"/>
      <c r="DI695" s="146"/>
      <c r="DJ695" s="146"/>
      <c r="DK695" s="219"/>
      <c r="DL695" s="219"/>
      <c r="DM695" s="219"/>
      <c r="DN695" s="219"/>
      <c r="DO695" s="219"/>
      <c r="DP695" s="219"/>
      <c r="DQ695" s="219"/>
      <c r="DR695" s="219"/>
      <c r="DS695" s="219"/>
      <c r="DT695" s="219"/>
      <c r="DU695" s="219"/>
      <c r="DV695" s="157"/>
      <c r="DW695" s="157"/>
      <c r="DX695" s="157"/>
      <c r="DY695" s="157"/>
      <c r="DZ695" s="158"/>
      <c r="EA695" s="158"/>
      <c r="EB695" s="158"/>
      <c r="EC695" s="158"/>
      <c r="ED695" s="158"/>
      <c r="EE695" s="158"/>
      <c r="EF695" s="158"/>
      <c r="EG695" s="158"/>
      <c r="EH695" s="158"/>
      <c r="EI695" s="158"/>
      <c r="EJ695" s="158"/>
      <c r="EK695" s="158"/>
      <c r="EL695" s="158"/>
      <c r="EM695" s="158"/>
      <c r="EN695" s="220"/>
      <c r="EO695" s="220"/>
      <c r="EP695" s="221"/>
      <c r="EQ695" s="220"/>
      <c r="ER695" s="220"/>
      <c r="ES695" s="220"/>
      <c r="ET695" s="220"/>
      <c r="EU695" s="220"/>
      <c r="EV695" s="222"/>
      <c r="EW695" s="222"/>
      <c r="EX695" s="222"/>
      <c r="EY695" s="222"/>
      <c r="EZ695" s="222"/>
      <c r="FA695" s="222"/>
      <c r="FB695" s="222"/>
      <c r="FC695" s="222"/>
      <c r="FD695" s="225"/>
    </row>
    <row r="696" spans="4:160" ht="16.899999999999999" customHeight="1">
      <c r="D696" s="45"/>
      <c r="G696" s="144"/>
      <c r="H696" s="83"/>
      <c r="I696" s="83"/>
      <c r="J696" s="83"/>
      <c r="K696" s="83"/>
      <c r="L696" s="144"/>
      <c r="M696" s="144"/>
      <c r="N696" s="83"/>
      <c r="O696" s="211"/>
      <c r="P696" s="211"/>
      <c r="Q696" s="146"/>
      <c r="R696" s="215"/>
      <c r="S696" s="215"/>
      <c r="T696" s="215"/>
      <c r="U696" s="216"/>
      <c r="V696" s="216"/>
      <c r="W696" s="216"/>
      <c r="X696" s="216"/>
      <c r="Y696" s="216"/>
      <c r="Z696" s="216"/>
      <c r="AA696" s="216"/>
      <c r="AB696" s="216"/>
      <c r="AC696" s="216"/>
      <c r="AD696" s="216"/>
      <c r="AE696" s="216"/>
      <c r="AF696" s="216"/>
      <c r="AG696" s="216"/>
      <c r="AH696" s="216"/>
      <c r="AI696" s="185"/>
      <c r="AJ696" s="146"/>
      <c r="AK696" s="146"/>
      <c r="AL696" s="146"/>
      <c r="AM696" s="217"/>
      <c r="AN696" s="146"/>
      <c r="AO696" s="149"/>
      <c r="AP696" s="146"/>
      <c r="AQ696" s="149"/>
      <c r="AR696" s="185"/>
      <c r="AS696" s="218"/>
      <c r="AT696" s="218"/>
      <c r="AU696" s="218"/>
      <c r="AV696" s="218"/>
      <c r="AW696" s="218"/>
      <c r="AX696" s="218"/>
      <c r="AY696" s="218"/>
      <c r="AZ696" s="218"/>
      <c r="BA696" s="218"/>
      <c r="BB696" s="146"/>
      <c r="BC696" s="218"/>
      <c r="BD696" s="218"/>
      <c r="BE696" s="218"/>
      <c r="BF696" s="185"/>
      <c r="BG696" s="185"/>
      <c r="BH696" s="185"/>
      <c r="BI696" s="185"/>
      <c r="BJ696" s="185"/>
      <c r="BK696" s="185"/>
      <c r="BL696" s="146"/>
      <c r="BM696" s="146"/>
      <c r="BN696" s="184"/>
      <c r="BO696" s="184"/>
      <c r="BP696" s="184"/>
      <c r="BQ696" s="184"/>
      <c r="BR696" s="184"/>
      <c r="BS696" s="184"/>
      <c r="BT696" s="184"/>
      <c r="BU696" s="184"/>
      <c r="BV696" s="184"/>
      <c r="BW696" s="184"/>
      <c r="BX696" s="184"/>
      <c r="BY696" s="184"/>
      <c r="BZ696" s="184"/>
      <c r="CA696" s="184"/>
      <c r="CB696" s="184"/>
      <c r="CC696" s="184"/>
      <c r="CD696" s="184"/>
      <c r="CE696" s="184"/>
      <c r="CF696" s="184"/>
      <c r="CG696" s="184"/>
      <c r="CH696" s="184"/>
      <c r="CI696" s="184"/>
      <c r="CJ696" s="184"/>
      <c r="CK696" s="184"/>
      <c r="CL696" s="184"/>
      <c r="CM696" s="146"/>
      <c r="CN696" s="146"/>
      <c r="CO696" s="146"/>
      <c r="CP696" s="146"/>
      <c r="CQ696" s="146"/>
      <c r="CR696" s="146"/>
      <c r="CS696" s="146"/>
      <c r="CT696" s="146"/>
      <c r="CU696" s="146"/>
      <c r="CV696" s="146"/>
      <c r="CW696" s="146"/>
      <c r="CX696" s="146"/>
      <c r="CY696" s="146"/>
      <c r="CZ696" s="146"/>
      <c r="DA696" s="146"/>
      <c r="DB696" s="146"/>
      <c r="DC696" s="146"/>
      <c r="DD696" s="146"/>
      <c r="DE696" s="146"/>
      <c r="DF696" s="146"/>
      <c r="DG696" s="146"/>
      <c r="DH696" s="146"/>
      <c r="DI696" s="146"/>
      <c r="DJ696" s="146"/>
      <c r="DK696" s="219"/>
      <c r="DL696" s="219"/>
      <c r="DM696" s="219"/>
      <c r="DN696" s="219"/>
      <c r="DO696" s="219"/>
      <c r="DP696" s="219"/>
      <c r="DQ696" s="219"/>
      <c r="DR696" s="219"/>
      <c r="DS696" s="219"/>
      <c r="DT696" s="219"/>
      <c r="DU696" s="219"/>
      <c r="DV696" s="157"/>
      <c r="DW696" s="157"/>
      <c r="DX696" s="157"/>
      <c r="DY696" s="157"/>
      <c r="DZ696" s="158"/>
      <c r="EA696" s="158"/>
      <c r="EB696" s="158"/>
      <c r="EC696" s="158"/>
      <c r="ED696" s="158"/>
      <c r="EE696" s="158"/>
      <c r="EF696" s="158"/>
      <c r="EG696" s="158"/>
      <c r="EH696" s="158"/>
      <c r="EI696" s="158"/>
      <c r="EJ696" s="158"/>
      <c r="EK696" s="158"/>
      <c r="EL696" s="158"/>
      <c r="EM696" s="158"/>
      <c r="EN696" s="220"/>
      <c r="EO696" s="220"/>
      <c r="EP696" s="221"/>
      <c r="EQ696" s="220"/>
      <c r="ER696" s="220"/>
      <c r="ES696" s="220"/>
      <c r="ET696" s="220"/>
      <c r="EU696" s="220"/>
      <c r="EV696" s="222"/>
      <c r="EW696" s="222"/>
      <c r="EX696" s="222"/>
      <c r="EY696" s="222"/>
      <c r="EZ696" s="222"/>
      <c r="FA696" s="222"/>
      <c r="FB696" s="222"/>
      <c r="FC696" s="222"/>
      <c r="FD696" s="225"/>
    </row>
    <row r="697" spans="4:160" ht="16.899999999999999" customHeight="1">
      <c r="D697" s="45"/>
      <c r="G697" s="83"/>
      <c r="H697" s="83"/>
      <c r="I697" s="83"/>
      <c r="J697" s="83"/>
      <c r="K697" s="83"/>
      <c r="L697" s="83"/>
      <c r="M697" s="83"/>
      <c r="N697" s="83"/>
      <c r="O697" s="211"/>
      <c r="P697" s="211"/>
      <c r="Q697" s="146"/>
      <c r="R697" s="215"/>
      <c r="S697" s="215"/>
      <c r="T697" s="215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185"/>
      <c r="AJ697" s="146"/>
      <c r="AK697" s="146"/>
      <c r="AL697" s="146"/>
      <c r="AM697" s="217"/>
      <c r="AN697" s="146"/>
      <c r="AO697" s="149"/>
      <c r="AP697" s="146"/>
      <c r="AQ697" s="149"/>
      <c r="AR697" s="185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146"/>
      <c r="BC697" s="218"/>
      <c r="BD697" s="218"/>
      <c r="BE697" s="218"/>
      <c r="BF697" s="185"/>
      <c r="BG697" s="185"/>
      <c r="BH697" s="185"/>
      <c r="BI697" s="185"/>
      <c r="BJ697" s="185"/>
      <c r="BK697" s="185"/>
      <c r="BL697" s="146"/>
      <c r="BM697" s="146"/>
      <c r="BN697" s="184"/>
      <c r="BO697" s="184"/>
      <c r="BP697" s="184"/>
      <c r="BQ697" s="184"/>
      <c r="BR697" s="184"/>
      <c r="BS697" s="184"/>
      <c r="BT697" s="184"/>
      <c r="BU697" s="184"/>
      <c r="BV697" s="184"/>
      <c r="BW697" s="184"/>
      <c r="BX697" s="184"/>
      <c r="BY697" s="184"/>
      <c r="BZ697" s="184"/>
      <c r="CA697" s="184"/>
      <c r="CB697" s="184"/>
      <c r="CC697" s="184"/>
      <c r="CD697" s="184"/>
      <c r="CE697" s="184"/>
      <c r="CF697" s="184"/>
      <c r="CG697" s="184"/>
      <c r="CH697" s="184"/>
      <c r="CI697" s="184"/>
      <c r="CJ697" s="184"/>
      <c r="CK697" s="184"/>
      <c r="CL697" s="184"/>
      <c r="CM697" s="146"/>
      <c r="CN697" s="146"/>
      <c r="CO697" s="146"/>
      <c r="CP697" s="146"/>
      <c r="CQ697" s="146"/>
      <c r="CR697" s="146"/>
      <c r="CS697" s="146"/>
      <c r="CT697" s="146"/>
      <c r="CU697" s="146"/>
      <c r="CV697" s="146"/>
      <c r="CW697" s="146"/>
      <c r="CX697" s="146"/>
      <c r="CY697" s="146"/>
      <c r="CZ697" s="146"/>
      <c r="DA697" s="146"/>
      <c r="DB697" s="146"/>
      <c r="DC697" s="146"/>
      <c r="DD697" s="146"/>
      <c r="DE697" s="146"/>
      <c r="DF697" s="146"/>
      <c r="DG697" s="146"/>
      <c r="DH697" s="146"/>
      <c r="DI697" s="146"/>
      <c r="DJ697" s="146"/>
      <c r="DK697" s="219"/>
      <c r="DL697" s="219"/>
      <c r="DM697" s="219"/>
      <c r="DN697" s="219"/>
      <c r="DO697" s="219"/>
      <c r="DP697" s="219"/>
      <c r="DQ697" s="219"/>
      <c r="DR697" s="219"/>
      <c r="DS697" s="219"/>
      <c r="DT697" s="219"/>
      <c r="DU697" s="219"/>
      <c r="DV697" s="157"/>
      <c r="DW697" s="157"/>
      <c r="DX697" s="157"/>
      <c r="DY697" s="157"/>
      <c r="DZ697" s="158"/>
      <c r="EA697" s="158"/>
      <c r="EB697" s="158"/>
      <c r="EC697" s="158"/>
      <c r="ED697" s="158"/>
      <c r="EE697" s="158"/>
      <c r="EF697" s="158"/>
      <c r="EG697" s="158"/>
      <c r="EH697" s="158"/>
      <c r="EI697" s="158"/>
      <c r="EJ697" s="158"/>
      <c r="EK697" s="158"/>
      <c r="EL697" s="158"/>
      <c r="EM697" s="158"/>
      <c r="EN697" s="220"/>
      <c r="EO697" s="220"/>
      <c r="EP697" s="221"/>
      <c r="EQ697" s="220"/>
      <c r="ER697" s="220"/>
      <c r="ES697" s="220"/>
      <c r="ET697" s="220"/>
      <c r="EU697" s="220"/>
      <c r="EV697" s="222"/>
      <c r="EW697" s="222"/>
      <c r="EX697" s="222"/>
      <c r="EY697" s="222"/>
      <c r="EZ697" s="222"/>
      <c r="FA697" s="222"/>
      <c r="FB697" s="222"/>
      <c r="FC697" s="222"/>
      <c r="FD697" s="225"/>
    </row>
    <row r="698" spans="4:160" ht="16.899999999999999" customHeight="1">
      <c r="D698" s="45"/>
      <c r="G698" s="144"/>
      <c r="H698" s="144"/>
      <c r="I698" s="144"/>
      <c r="J698" s="144"/>
      <c r="K698" s="144"/>
      <c r="L698" s="144"/>
      <c r="M698" s="144"/>
      <c r="N698" s="83"/>
      <c r="O698" s="211"/>
      <c r="P698" s="211"/>
      <c r="Q698" s="146"/>
      <c r="R698" s="215"/>
      <c r="S698" s="215"/>
      <c r="T698" s="215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185"/>
      <c r="AJ698" s="146"/>
      <c r="AK698" s="146"/>
      <c r="AL698" s="146"/>
      <c r="AM698" s="217"/>
      <c r="AN698" s="146"/>
      <c r="AO698" s="149"/>
      <c r="AP698" s="146"/>
      <c r="AQ698" s="149"/>
      <c r="AR698" s="185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146"/>
      <c r="BC698" s="218"/>
      <c r="BD698" s="218"/>
      <c r="BE698" s="218"/>
      <c r="BF698" s="185"/>
      <c r="BG698" s="185"/>
      <c r="BH698" s="185"/>
      <c r="BI698" s="185"/>
      <c r="BJ698" s="185"/>
      <c r="BK698" s="185"/>
      <c r="BL698" s="146"/>
      <c r="BM698" s="146"/>
      <c r="BN698" s="184"/>
      <c r="BO698" s="184"/>
      <c r="BP698" s="184"/>
      <c r="BQ698" s="184"/>
      <c r="BR698" s="184"/>
      <c r="BS698" s="184"/>
      <c r="BT698" s="184"/>
      <c r="BU698" s="184"/>
      <c r="BV698" s="184"/>
      <c r="BW698" s="184"/>
      <c r="BX698" s="184"/>
      <c r="BY698" s="184"/>
      <c r="BZ698" s="184"/>
      <c r="CA698" s="184"/>
      <c r="CB698" s="184"/>
      <c r="CC698" s="184"/>
      <c r="CD698" s="184"/>
      <c r="CE698" s="184"/>
      <c r="CF698" s="184"/>
      <c r="CG698" s="184"/>
      <c r="CH698" s="184"/>
      <c r="CI698" s="184"/>
      <c r="CJ698" s="184"/>
      <c r="CK698" s="184"/>
      <c r="CL698" s="184"/>
      <c r="CM698" s="146"/>
      <c r="CN698" s="146"/>
      <c r="CO698" s="146"/>
      <c r="CP698" s="146"/>
      <c r="CQ698" s="146"/>
      <c r="CR698" s="146"/>
      <c r="CS698" s="146"/>
      <c r="CT698" s="146"/>
      <c r="CU698" s="146"/>
      <c r="CV698" s="146"/>
      <c r="CW698" s="146"/>
      <c r="CX698" s="146"/>
      <c r="CY698" s="146"/>
      <c r="CZ698" s="146"/>
      <c r="DA698" s="146"/>
      <c r="DB698" s="146"/>
      <c r="DC698" s="146"/>
      <c r="DD698" s="146"/>
      <c r="DE698" s="146"/>
      <c r="DF698" s="146"/>
      <c r="DG698" s="146"/>
      <c r="DH698" s="146"/>
      <c r="DI698" s="146"/>
      <c r="DJ698" s="146"/>
      <c r="DK698" s="219"/>
      <c r="DL698" s="219"/>
      <c r="DM698" s="219"/>
      <c r="DN698" s="219"/>
      <c r="DO698" s="219"/>
      <c r="DP698" s="219"/>
      <c r="DQ698" s="219"/>
      <c r="DR698" s="219"/>
      <c r="DS698" s="219"/>
      <c r="DT698" s="219"/>
      <c r="DU698" s="219"/>
      <c r="DV698" s="157"/>
      <c r="DW698" s="157"/>
      <c r="DX698" s="157"/>
      <c r="DY698" s="157"/>
      <c r="DZ698" s="158"/>
      <c r="EA698" s="158"/>
      <c r="EB698" s="158"/>
      <c r="EC698" s="158"/>
      <c r="ED698" s="158"/>
      <c r="EE698" s="158"/>
      <c r="EF698" s="158"/>
      <c r="EG698" s="158"/>
      <c r="EH698" s="158"/>
      <c r="EI698" s="158"/>
      <c r="EJ698" s="158"/>
      <c r="EK698" s="158"/>
      <c r="EL698" s="158"/>
      <c r="EM698" s="158"/>
      <c r="EN698" s="220"/>
      <c r="EO698" s="220"/>
      <c r="EP698" s="221"/>
      <c r="EQ698" s="220"/>
      <c r="ER698" s="220"/>
      <c r="ES698" s="220"/>
      <c r="ET698" s="220"/>
      <c r="EU698" s="220"/>
      <c r="EV698" s="222"/>
      <c r="EW698" s="222"/>
      <c r="EX698" s="222"/>
      <c r="EY698" s="222"/>
      <c r="EZ698" s="222"/>
      <c r="FA698" s="222"/>
      <c r="FB698" s="222"/>
      <c r="FC698" s="222"/>
      <c r="FD698" s="225"/>
    </row>
    <row r="699" spans="4:160" ht="16.899999999999999" customHeight="1">
      <c r="D699" s="45"/>
      <c r="G699" s="144"/>
      <c r="H699" s="144"/>
      <c r="I699" s="144"/>
      <c r="J699" s="144"/>
      <c r="K699" s="144"/>
      <c r="L699" s="144"/>
      <c r="M699" s="144"/>
      <c r="N699" s="83"/>
      <c r="O699" s="211"/>
      <c r="P699" s="211"/>
      <c r="Q699" s="146"/>
      <c r="R699" s="215"/>
      <c r="S699" s="215"/>
      <c r="T699" s="215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185"/>
      <c r="AJ699" s="146"/>
      <c r="AK699" s="146"/>
      <c r="AL699" s="146"/>
      <c r="AM699" s="217"/>
      <c r="AN699" s="146"/>
      <c r="AO699" s="149"/>
      <c r="AP699" s="146"/>
      <c r="AQ699" s="149"/>
      <c r="AR699" s="185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146"/>
      <c r="BC699" s="218"/>
      <c r="BD699" s="218"/>
      <c r="BE699" s="218"/>
      <c r="BF699" s="185"/>
      <c r="BG699" s="185"/>
      <c r="BH699" s="185"/>
      <c r="BI699" s="185"/>
      <c r="BJ699" s="185"/>
      <c r="BK699" s="185"/>
      <c r="BL699" s="146"/>
      <c r="BM699" s="146"/>
      <c r="BN699" s="184"/>
      <c r="BO699" s="184"/>
      <c r="BP699" s="184"/>
      <c r="BQ699" s="184"/>
      <c r="BR699" s="184"/>
      <c r="BS699" s="184"/>
      <c r="BT699" s="184"/>
      <c r="BU699" s="184"/>
      <c r="BV699" s="184"/>
      <c r="BW699" s="184"/>
      <c r="BX699" s="184"/>
      <c r="BY699" s="184"/>
      <c r="BZ699" s="184"/>
      <c r="CA699" s="184"/>
      <c r="CB699" s="184"/>
      <c r="CC699" s="184"/>
      <c r="CD699" s="184"/>
      <c r="CE699" s="184"/>
      <c r="CF699" s="184"/>
      <c r="CG699" s="184"/>
      <c r="CH699" s="184"/>
      <c r="CI699" s="184"/>
      <c r="CJ699" s="184"/>
      <c r="CK699" s="184"/>
      <c r="CL699" s="184"/>
      <c r="CM699" s="146"/>
      <c r="CN699" s="146"/>
      <c r="CO699" s="146"/>
      <c r="CP699" s="146"/>
      <c r="CQ699" s="146"/>
      <c r="CR699" s="146"/>
      <c r="CS699" s="146"/>
      <c r="CT699" s="146"/>
      <c r="CU699" s="146"/>
      <c r="CV699" s="146"/>
      <c r="CW699" s="146"/>
      <c r="CX699" s="146"/>
      <c r="CY699" s="146"/>
      <c r="CZ699" s="146"/>
      <c r="DA699" s="146"/>
      <c r="DB699" s="146"/>
      <c r="DC699" s="146"/>
      <c r="DD699" s="146"/>
      <c r="DE699" s="146"/>
      <c r="DF699" s="146"/>
      <c r="DG699" s="146"/>
      <c r="DH699" s="146"/>
      <c r="DI699" s="146"/>
      <c r="DJ699" s="146"/>
      <c r="DK699" s="219"/>
      <c r="DL699" s="219"/>
      <c r="DM699" s="219"/>
      <c r="DN699" s="219"/>
      <c r="DO699" s="219"/>
      <c r="DP699" s="219"/>
      <c r="DQ699" s="219"/>
      <c r="DR699" s="219"/>
      <c r="DS699" s="219"/>
      <c r="DT699" s="219"/>
      <c r="DU699" s="219"/>
      <c r="DV699" s="157"/>
      <c r="DW699" s="157"/>
      <c r="DX699" s="157"/>
      <c r="DY699" s="157"/>
      <c r="DZ699" s="158"/>
      <c r="EA699" s="158"/>
      <c r="EB699" s="158"/>
      <c r="EC699" s="158"/>
      <c r="ED699" s="158"/>
      <c r="EE699" s="158"/>
      <c r="EF699" s="158"/>
      <c r="EG699" s="158"/>
      <c r="EH699" s="158"/>
      <c r="EI699" s="158"/>
      <c r="EJ699" s="158"/>
      <c r="EK699" s="158"/>
      <c r="EL699" s="158"/>
      <c r="EM699" s="158"/>
      <c r="EN699" s="220"/>
      <c r="EO699" s="220"/>
      <c r="EP699" s="221"/>
      <c r="EQ699" s="220"/>
      <c r="ER699" s="220"/>
      <c r="ES699" s="220"/>
      <c r="ET699" s="220"/>
      <c r="EU699" s="220"/>
      <c r="EV699" s="222"/>
      <c r="EW699" s="222"/>
      <c r="EX699" s="222"/>
      <c r="EY699" s="222"/>
      <c r="EZ699" s="222"/>
      <c r="FA699" s="222"/>
      <c r="FB699" s="222"/>
      <c r="FC699" s="222"/>
      <c r="FD699" s="225"/>
    </row>
    <row r="700" spans="4:160" ht="16.899999999999999" customHeight="1">
      <c r="D700" s="45"/>
      <c r="G700" s="144"/>
      <c r="H700" s="144"/>
      <c r="I700" s="144"/>
      <c r="J700" s="144"/>
      <c r="K700" s="144"/>
      <c r="L700" s="144"/>
      <c r="M700" s="144"/>
      <c r="N700" s="83"/>
      <c r="O700" s="211"/>
      <c r="P700" s="211"/>
      <c r="Q700" s="146"/>
      <c r="R700" s="215"/>
      <c r="S700" s="215"/>
      <c r="T700" s="215"/>
      <c r="U700" s="216"/>
      <c r="V700" s="216"/>
      <c r="W700" s="216"/>
      <c r="X700" s="216"/>
      <c r="Y700" s="216"/>
      <c r="Z700" s="216"/>
      <c r="AA700" s="216"/>
      <c r="AB700" s="216"/>
      <c r="AC700" s="216"/>
      <c r="AD700" s="216"/>
      <c r="AE700" s="216"/>
      <c r="AF700" s="216"/>
      <c r="AG700" s="216"/>
      <c r="AH700" s="216"/>
      <c r="AI700" s="185"/>
      <c r="AJ700" s="146"/>
      <c r="AK700" s="146"/>
      <c r="AL700" s="146"/>
      <c r="AM700" s="217"/>
      <c r="AN700" s="146"/>
      <c r="AO700" s="149"/>
      <c r="AP700" s="146"/>
      <c r="AQ700" s="149"/>
      <c r="AR700" s="185"/>
      <c r="AS700" s="218"/>
      <c r="AT700" s="218"/>
      <c r="AU700" s="218"/>
      <c r="AV700" s="218"/>
      <c r="AW700" s="218"/>
      <c r="AX700" s="218"/>
      <c r="AY700" s="218"/>
      <c r="AZ700" s="218"/>
      <c r="BA700" s="218"/>
      <c r="BB700" s="146"/>
      <c r="BC700" s="218"/>
      <c r="BD700" s="218"/>
      <c r="BE700" s="218"/>
      <c r="BF700" s="185"/>
      <c r="BG700" s="185"/>
      <c r="BH700" s="185"/>
      <c r="BI700" s="185"/>
      <c r="BJ700" s="185"/>
      <c r="BK700" s="185"/>
      <c r="BL700" s="146"/>
      <c r="BM700" s="146"/>
      <c r="BN700" s="184"/>
      <c r="BO700" s="184"/>
      <c r="BP700" s="184"/>
      <c r="BQ700" s="184"/>
      <c r="BR700" s="184"/>
      <c r="BS700" s="184"/>
      <c r="BT700" s="184"/>
      <c r="BU700" s="184"/>
      <c r="BV700" s="184"/>
      <c r="BW700" s="184"/>
      <c r="BX700" s="184"/>
      <c r="BY700" s="184"/>
      <c r="BZ700" s="184"/>
      <c r="CA700" s="184"/>
      <c r="CB700" s="184"/>
      <c r="CC700" s="184"/>
      <c r="CD700" s="184"/>
      <c r="CE700" s="184"/>
      <c r="CF700" s="184"/>
      <c r="CG700" s="184"/>
      <c r="CH700" s="184"/>
      <c r="CI700" s="184"/>
      <c r="CJ700" s="184"/>
      <c r="CK700" s="184"/>
      <c r="CL700" s="184"/>
      <c r="CM700" s="146"/>
      <c r="CN700" s="146"/>
      <c r="CO700" s="146"/>
      <c r="CP700" s="146"/>
      <c r="CQ700" s="146"/>
      <c r="CR700" s="146"/>
      <c r="CS700" s="146"/>
      <c r="CT700" s="146"/>
      <c r="CU700" s="146"/>
      <c r="CV700" s="146"/>
      <c r="CW700" s="146"/>
      <c r="CX700" s="146"/>
      <c r="CY700" s="146"/>
      <c r="CZ700" s="146"/>
      <c r="DA700" s="146"/>
      <c r="DB700" s="146"/>
      <c r="DC700" s="146"/>
      <c r="DD700" s="146"/>
      <c r="DE700" s="146"/>
      <c r="DF700" s="146"/>
      <c r="DG700" s="146"/>
      <c r="DH700" s="146"/>
      <c r="DI700" s="146"/>
      <c r="DJ700" s="146"/>
      <c r="DK700" s="219"/>
      <c r="DL700" s="219"/>
      <c r="DM700" s="219"/>
      <c r="DN700" s="219"/>
      <c r="DO700" s="219"/>
      <c r="DP700" s="219"/>
      <c r="DQ700" s="219"/>
      <c r="DR700" s="219"/>
      <c r="DS700" s="219"/>
      <c r="DT700" s="219"/>
      <c r="DU700" s="219"/>
      <c r="DV700" s="157"/>
      <c r="DW700" s="157"/>
      <c r="DX700" s="157"/>
      <c r="DY700" s="157"/>
      <c r="DZ700" s="158"/>
      <c r="EA700" s="158"/>
      <c r="EB700" s="158"/>
      <c r="EC700" s="158"/>
      <c r="ED700" s="158"/>
      <c r="EE700" s="158"/>
      <c r="EF700" s="158"/>
      <c r="EG700" s="158"/>
      <c r="EH700" s="158"/>
      <c r="EI700" s="158"/>
      <c r="EJ700" s="158"/>
      <c r="EK700" s="158"/>
      <c r="EL700" s="158"/>
      <c r="EM700" s="158"/>
      <c r="EN700" s="220"/>
      <c r="EO700" s="220"/>
      <c r="EP700" s="221"/>
      <c r="EQ700" s="220"/>
      <c r="ER700" s="220"/>
      <c r="ES700" s="220"/>
      <c r="ET700" s="220"/>
      <c r="EU700" s="220"/>
      <c r="EV700" s="222"/>
      <c r="EW700" s="222"/>
      <c r="EX700" s="222"/>
      <c r="EY700" s="222"/>
      <c r="EZ700" s="222"/>
      <c r="FA700" s="222"/>
      <c r="FB700" s="222"/>
      <c r="FC700" s="222"/>
      <c r="FD700" s="225"/>
    </row>
    <row r="701" spans="4:160" ht="16.899999999999999" customHeight="1">
      <c r="D701" s="45"/>
      <c r="G701" s="83"/>
      <c r="H701" s="83"/>
      <c r="I701" s="83"/>
      <c r="J701" s="83"/>
      <c r="K701" s="83"/>
      <c r="L701" s="83"/>
      <c r="M701" s="83"/>
      <c r="N701" s="144"/>
      <c r="O701" s="211"/>
      <c r="P701" s="211"/>
      <c r="Q701" s="146"/>
      <c r="R701" s="215"/>
      <c r="S701" s="215"/>
      <c r="T701" s="215"/>
      <c r="U701" s="216"/>
      <c r="V701" s="216"/>
      <c r="W701" s="216"/>
      <c r="X701" s="216"/>
      <c r="Y701" s="216"/>
      <c r="Z701" s="216"/>
      <c r="AA701" s="216"/>
      <c r="AB701" s="216"/>
      <c r="AC701" s="216"/>
      <c r="AD701" s="216"/>
      <c r="AE701" s="216"/>
      <c r="AF701" s="216"/>
      <c r="AG701" s="216"/>
      <c r="AH701" s="216"/>
      <c r="AI701" s="185"/>
      <c r="AJ701" s="146"/>
      <c r="AK701" s="146"/>
      <c r="AL701" s="146"/>
      <c r="AM701" s="217"/>
      <c r="AN701" s="146"/>
      <c r="AO701" s="149"/>
      <c r="AP701" s="146"/>
      <c r="AQ701" s="149"/>
      <c r="AR701" s="185"/>
      <c r="AS701" s="218"/>
      <c r="AT701" s="218"/>
      <c r="AU701" s="218"/>
      <c r="AV701" s="218"/>
      <c r="AW701" s="218"/>
      <c r="AX701" s="218"/>
      <c r="AY701" s="218"/>
      <c r="AZ701" s="218"/>
      <c r="BA701" s="218"/>
      <c r="BB701" s="146"/>
      <c r="BC701" s="218"/>
      <c r="BD701" s="218"/>
      <c r="BE701" s="218"/>
      <c r="BF701" s="185"/>
      <c r="BG701" s="185"/>
      <c r="BH701" s="185"/>
      <c r="BI701" s="185"/>
      <c r="BJ701" s="185"/>
      <c r="BK701" s="185"/>
      <c r="BL701" s="146"/>
      <c r="BM701" s="146"/>
      <c r="BN701" s="184"/>
      <c r="BO701" s="184"/>
      <c r="BP701" s="184"/>
      <c r="BQ701" s="184"/>
      <c r="BR701" s="184"/>
      <c r="BS701" s="184"/>
      <c r="BT701" s="184"/>
      <c r="BU701" s="184"/>
      <c r="BV701" s="184"/>
      <c r="BW701" s="184"/>
      <c r="BX701" s="184"/>
      <c r="BY701" s="184"/>
      <c r="BZ701" s="184"/>
      <c r="CA701" s="184"/>
      <c r="CB701" s="184"/>
      <c r="CC701" s="184"/>
      <c r="CD701" s="184"/>
      <c r="CE701" s="184"/>
      <c r="CF701" s="184"/>
      <c r="CG701" s="184"/>
      <c r="CH701" s="184"/>
      <c r="CI701" s="184"/>
      <c r="CJ701" s="184"/>
      <c r="CK701" s="184"/>
      <c r="CL701" s="184"/>
      <c r="CM701" s="146"/>
      <c r="CN701" s="146"/>
      <c r="CO701" s="146"/>
      <c r="CP701" s="146"/>
      <c r="CQ701" s="146"/>
      <c r="CR701" s="146"/>
      <c r="CS701" s="146"/>
      <c r="CT701" s="146"/>
      <c r="CU701" s="146"/>
      <c r="CV701" s="146"/>
      <c r="CW701" s="146"/>
      <c r="CX701" s="146"/>
      <c r="CY701" s="146"/>
      <c r="CZ701" s="146"/>
      <c r="DA701" s="146"/>
      <c r="DB701" s="146"/>
      <c r="DC701" s="146"/>
      <c r="DD701" s="146"/>
      <c r="DE701" s="146"/>
      <c r="DF701" s="146"/>
      <c r="DG701" s="146"/>
      <c r="DH701" s="146"/>
      <c r="DI701" s="146"/>
      <c r="DJ701" s="146"/>
      <c r="DK701" s="219"/>
      <c r="DL701" s="219"/>
      <c r="DM701" s="219"/>
      <c r="DN701" s="219"/>
      <c r="DO701" s="219"/>
      <c r="DP701" s="219"/>
      <c r="DQ701" s="219"/>
      <c r="DR701" s="219"/>
      <c r="DS701" s="219"/>
      <c r="DT701" s="219"/>
      <c r="DU701" s="219"/>
      <c r="DV701" s="157"/>
      <c r="DW701" s="157"/>
      <c r="DX701" s="157"/>
      <c r="DY701" s="157"/>
      <c r="DZ701" s="158"/>
      <c r="EA701" s="158"/>
      <c r="EB701" s="158"/>
      <c r="EC701" s="158"/>
      <c r="ED701" s="158"/>
      <c r="EE701" s="158"/>
      <c r="EF701" s="158"/>
      <c r="EG701" s="158"/>
      <c r="EH701" s="158"/>
      <c r="EI701" s="158"/>
      <c r="EJ701" s="158"/>
      <c r="EK701" s="158"/>
      <c r="EL701" s="158"/>
      <c r="EM701" s="158"/>
      <c r="EN701" s="220"/>
      <c r="EO701" s="220"/>
      <c r="EP701" s="221"/>
      <c r="EQ701" s="220"/>
      <c r="ER701" s="220"/>
      <c r="ES701" s="220"/>
      <c r="ET701" s="220"/>
      <c r="EU701" s="220"/>
      <c r="EV701" s="222"/>
      <c r="EW701" s="222"/>
      <c r="EX701" s="222"/>
      <c r="EY701" s="222"/>
      <c r="EZ701" s="222"/>
      <c r="FA701" s="222"/>
      <c r="FB701" s="222"/>
      <c r="FC701" s="222"/>
      <c r="FD701" s="225"/>
    </row>
    <row r="702" spans="4:160" ht="16.899999999999999" customHeight="1">
      <c r="D702" s="45"/>
      <c r="G702" s="144"/>
      <c r="H702" s="144"/>
      <c r="I702" s="144"/>
      <c r="J702" s="144"/>
      <c r="K702" s="144"/>
      <c r="L702" s="144"/>
      <c r="M702" s="144"/>
      <c r="N702" s="144"/>
      <c r="O702" s="211"/>
      <c r="P702" s="211"/>
      <c r="Q702" s="146"/>
      <c r="R702" s="215"/>
      <c r="S702" s="215"/>
      <c r="T702" s="215"/>
      <c r="U702" s="216"/>
      <c r="V702" s="216"/>
      <c r="W702" s="216"/>
      <c r="X702" s="216"/>
      <c r="Y702" s="216"/>
      <c r="Z702" s="216"/>
      <c r="AA702" s="216"/>
      <c r="AB702" s="216"/>
      <c r="AC702" s="216"/>
      <c r="AD702" s="216"/>
      <c r="AE702" s="216"/>
      <c r="AF702" s="216"/>
      <c r="AG702" s="216"/>
      <c r="AH702" s="216"/>
      <c r="AI702" s="185"/>
      <c r="AJ702" s="146"/>
      <c r="AK702" s="146"/>
      <c r="AL702" s="146"/>
      <c r="AM702" s="217"/>
      <c r="AN702" s="146"/>
      <c r="AO702" s="149"/>
      <c r="AP702" s="146"/>
      <c r="AQ702" s="149"/>
      <c r="AR702" s="185"/>
      <c r="AS702" s="218"/>
      <c r="AT702" s="218"/>
      <c r="AU702" s="218"/>
      <c r="AV702" s="218"/>
      <c r="AW702" s="218"/>
      <c r="AX702" s="218"/>
      <c r="AY702" s="218"/>
      <c r="AZ702" s="218"/>
      <c r="BA702" s="218"/>
      <c r="BB702" s="146"/>
      <c r="BC702" s="218"/>
      <c r="BD702" s="218"/>
      <c r="BE702" s="218"/>
      <c r="BF702" s="185"/>
      <c r="BG702" s="185"/>
      <c r="BH702" s="185"/>
      <c r="BI702" s="185"/>
      <c r="BJ702" s="185"/>
      <c r="BK702" s="185"/>
      <c r="BL702" s="146"/>
      <c r="BM702" s="146"/>
      <c r="BN702" s="184"/>
      <c r="BO702" s="184"/>
      <c r="BP702" s="184"/>
      <c r="BQ702" s="184"/>
      <c r="BR702" s="184"/>
      <c r="BS702" s="184"/>
      <c r="BT702" s="184"/>
      <c r="BU702" s="184"/>
      <c r="BV702" s="184"/>
      <c r="BW702" s="184"/>
      <c r="BX702" s="184"/>
      <c r="BY702" s="184"/>
      <c r="BZ702" s="184"/>
      <c r="CA702" s="184"/>
      <c r="CB702" s="184"/>
      <c r="CC702" s="184"/>
      <c r="CD702" s="184"/>
      <c r="CE702" s="184"/>
      <c r="CF702" s="184"/>
      <c r="CG702" s="184"/>
      <c r="CH702" s="184"/>
      <c r="CI702" s="184"/>
      <c r="CJ702" s="184"/>
      <c r="CK702" s="184"/>
      <c r="CL702" s="184"/>
      <c r="CM702" s="146"/>
      <c r="CN702" s="146"/>
      <c r="CO702" s="146"/>
      <c r="CP702" s="146"/>
      <c r="CQ702" s="146"/>
      <c r="CR702" s="146"/>
      <c r="CS702" s="146"/>
      <c r="CT702" s="146"/>
      <c r="CU702" s="146"/>
      <c r="CV702" s="146"/>
      <c r="CW702" s="146"/>
      <c r="CX702" s="146"/>
      <c r="CY702" s="146"/>
      <c r="CZ702" s="146"/>
      <c r="DA702" s="146"/>
      <c r="DB702" s="146"/>
      <c r="DC702" s="146"/>
      <c r="DD702" s="146"/>
      <c r="DE702" s="146"/>
      <c r="DF702" s="146"/>
      <c r="DG702" s="146"/>
      <c r="DH702" s="146"/>
      <c r="DI702" s="146"/>
      <c r="DJ702" s="146"/>
      <c r="DK702" s="219"/>
      <c r="DL702" s="219"/>
      <c r="DM702" s="219"/>
      <c r="DN702" s="219"/>
      <c r="DO702" s="219"/>
      <c r="DP702" s="219"/>
      <c r="DQ702" s="219"/>
      <c r="DR702" s="219"/>
      <c r="DS702" s="219"/>
      <c r="DT702" s="219"/>
      <c r="DU702" s="219"/>
      <c r="DV702" s="157"/>
      <c r="DW702" s="157"/>
      <c r="DX702" s="157"/>
      <c r="DY702" s="157"/>
      <c r="DZ702" s="158"/>
      <c r="EA702" s="158"/>
      <c r="EB702" s="158"/>
      <c r="EC702" s="158"/>
      <c r="ED702" s="158"/>
      <c r="EE702" s="158"/>
      <c r="EF702" s="158"/>
      <c r="EG702" s="158"/>
      <c r="EH702" s="158"/>
      <c r="EI702" s="158"/>
      <c r="EJ702" s="158"/>
      <c r="EK702" s="158"/>
      <c r="EL702" s="158"/>
      <c r="EM702" s="158"/>
      <c r="EN702" s="220"/>
      <c r="EO702" s="220"/>
      <c r="EP702" s="221"/>
      <c r="EQ702" s="220"/>
      <c r="ER702" s="220"/>
      <c r="ES702" s="220"/>
      <c r="ET702" s="220"/>
      <c r="EU702" s="220"/>
      <c r="EV702" s="222"/>
      <c r="EW702" s="222"/>
      <c r="EX702" s="222"/>
      <c r="EY702" s="222"/>
      <c r="EZ702" s="222"/>
      <c r="FA702" s="222"/>
      <c r="FB702" s="222"/>
      <c r="FC702" s="222"/>
      <c r="FD702" s="225"/>
    </row>
    <row r="703" spans="4:160" ht="16.899999999999999" customHeight="1">
      <c r="D703" s="45"/>
      <c r="G703" s="144"/>
      <c r="H703" s="144"/>
      <c r="I703" s="144"/>
      <c r="J703" s="144"/>
      <c r="K703" s="144"/>
      <c r="L703" s="144"/>
      <c r="M703" s="144"/>
      <c r="N703" s="144"/>
      <c r="O703" s="211"/>
      <c r="P703" s="211"/>
      <c r="Q703" s="146"/>
      <c r="R703" s="215"/>
      <c r="S703" s="215"/>
      <c r="T703" s="215"/>
      <c r="U703" s="216"/>
      <c r="V703" s="216"/>
      <c r="W703" s="216"/>
      <c r="X703" s="216"/>
      <c r="Y703" s="216"/>
      <c r="Z703" s="216"/>
      <c r="AA703" s="216"/>
      <c r="AB703" s="216"/>
      <c r="AC703" s="216"/>
      <c r="AD703" s="216"/>
      <c r="AE703" s="216"/>
      <c r="AF703" s="216"/>
      <c r="AG703" s="216"/>
      <c r="AH703" s="216"/>
      <c r="AI703" s="185"/>
      <c r="AJ703" s="146"/>
      <c r="AK703" s="146"/>
      <c r="AL703" s="146"/>
      <c r="AM703" s="217"/>
      <c r="AN703" s="146"/>
      <c r="AO703" s="149"/>
      <c r="AP703" s="146"/>
      <c r="AQ703" s="149"/>
      <c r="AR703" s="185"/>
      <c r="AS703" s="218"/>
      <c r="AT703" s="218"/>
      <c r="AU703" s="218"/>
      <c r="AV703" s="218"/>
      <c r="AW703" s="218"/>
      <c r="AX703" s="218"/>
      <c r="AY703" s="218"/>
      <c r="AZ703" s="218"/>
      <c r="BA703" s="218"/>
      <c r="BB703" s="146"/>
      <c r="BC703" s="218"/>
      <c r="BD703" s="218"/>
      <c r="BE703" s="218"/>
      <c r="BF703" s="185"/>
      <c r="BG703" s="185"/>
      <c r="BH703" s="185"/>
      <c r="BI703" s="185"/>
      <c r="BJ703" s="185"/>
      <c r="BK703" s="185"/>
      <c r="BL703" s="146"/>
      <c r="BM703" s="146"/>
      <c r="BN703" s="184"/>
      <c r="BO703" s="184"/>
      <c r="BP703" s="184"/>
      <c r="BQ703" s="184"/>
      <c r="BR703" s="184"/>
      <c r="BS703" s="184"/>
      <c r="BT703" s="184"/>
      <c r="BU703" s="184"/>
      <c r="BV703" s="184"/>
      <c r="BW703" s="184"/>
      <c r="BX703" s="184"/>
      <c r="BY703" s="184"/>
      <c r="BZ703" s="184"/>
      <c r="CA703" s="184"/>
      <c r="CB703" s="184"/>
      <c r="CC703" s="184"/>
      <c r="CD703" s="184"/>
      <c r="CE703" s="184"/>
      <c r="CF703" s="184"/>
      <c r="CG703" s="184"/>
      <c r="CH703" s="184"/>
      <c r="CI703" s="184"/>
      <c r="CJ703" s="184"/>
      <c r="CK703" s="184"/>
      <c r="CL703" s="184"/>
      <c r="CM703" s="146"/>
      <c r="CN703" s="146"/>
      <c r="CO703" s="146"/>
      <c r="CP703" s="146"/>
      <c r="CQ703" s="146"/>
      <c r="CR703" s="146"/>
      <c r="CS703" s="146"/>
      <c r="CT703" s="146"/>
      <c r="CU703" s="146"/>
      <c r="CV703" s="146"/>
      <c r="CW703" s="146"/>
      <c r="CX703" s="146"/>
      <c r="CY703" s="146"/>
      <c r="CZ703" s="146"/>
      <c r="DA703" s="146"/>
      <c r="DB703" s="146"/>
      <c r="DC703" s="146"/>
      <c r="DD703" s="146"/>
      <c r="DE703" s="146"/>
      <c r="DF703" s="146"/>
      <c r="DG703" s="146"/>
      <c r="DH703" s="146"/>
      <c r="DI703" s="146"/>
      <c r="DJ703" s="146"/>
      <c r="DK703" s="219"/>
      <c r="DL703" s="219"/>
      <c r="DM703" s="219"/>
      <c r="DN703" s="219"/>
      <c r="DO703" s="219"/>
      <c r="DP703" s="219"/>
      <c r="DQ703" s="219"/>
      <c r="DR703" s="219"/>
      <c r="DS703" s="219"/>
      <c r="DT703" s="219"/>
      <c r="DU703" s="219"/>
      <c r="DV703" s="157"/>
      <c r="DW703" s="157"/>
      <c r="DX703" s="157"/>
      <c r="DY703" s="157"/>
      <c r="DZ703" s="158"/>
      <c r="EA703" s="158"/>
      <c r="EB703" s="158"/>
      <c r="EC703" s="158"/>
      <c r="ED703" s="158"/>
      <c r="EE703" s="158"/>
      <c r="EF703" s="158"/>
      <c r="EG703" s="158"/>
      <c r="EH703" s="158"/>
      <c r="EI703" s="158"/>
      <c r="EJ703" s="158"/>
      <c r="EK703" s="158"/>
      <c r="EL703" s="158"/>
      <c r="EM703" s="158"/>
      <c r="EN703" s="220"/>
      <c r="EO703" s="220"/>
      <c r="EP703" s="221"/>
      <c r="EQ703" s="220"/>
      <c r="ER703" s="220"/>
      <c r="ES703" s="220"/>
      <c r="ET703" s="220"/>
      <c r="EU703" s="220"/>
      <c r="EV703" s="222"/>
      <c r="EW703" s="222"/>
      <c r="EX703" s="222"/>
      <c r="EY703" s="222"/>
      <c r="EZ703" s="222"/>
      <c r="FA703" s="222"/>
      <c r="FB703" s="222"/>
      <c r="FC703" s="222"/>
      <c r="FD703" s="225"/>
    </row>
    <row r="704" spans="4:160" ht="16.899999999999999" customHeight="1">
      <c r="D704" s="45"/>
      <c r="G704" s="144"/>
      <c r="H704" s="144"/>
      <c r="I704" s="144"/>
      <c r="J704" s="144"/>
      <c r="K704" s="144"/>
      <c r="L704" s="144"/>
      <c r="M704" s="144"/>
      <c r="N704" s="83"/>
      <c r="O704" s="211"/>
      <c r="P704" s="211"/>
      <c r="Q704" s="146"/>
      <c r="R704" s="215"/>
      <c r="S704" s="215"/>
      <c r="T704" s="215"/>
      <c r="U704" s="216"/>
      <c r="V704" s="216"/>
      <c r="W704" s="216"/>
      <c r="X704" s="216"/>
      <c r="Y704" s="216"/>
      <c r="Z704" s="216"/>
      <c r="AA704" s="216"/>
      <c r="AB704" s="216"/>
      <c r="AC704" s="216"/>
      <c r="AD704" s="216"/>
      <c r="AE704" s="216"/>
      <c r="AF704" s="216"/>
      <c r="AG704" s="216"/>
      <c r="AH704" s="216"/>
      <c r="AI704" s="185"/>
      <c r="AJ704" s="146"/>
      <c r="AK704" s="146"/>
      <c r="AL704" s="146"/>
      <c r="AM704" s="217"/>
      <c r="AN704" s="146"/>
      <c r="AO704" s="149"/>
      <c r="AP704" s="146"/>
      <c r="AQ704" s="149"/>
      <c r="AR704" s="185"/>
      <c r="AS704" s="218"/>
      <c r="AT704" s="218"/>
      <c r="AU704" s="218"/>
      <c r="AV704" s="218"/>
      <c r="AW704" s="218"/>
      <c r="AX704" s="218"/>
      <c r="AY704" s="218"/>
      <c r="AZ704" s="218"/>
      <c r="BA704" s="218"/>
      <c r="BB704" s="146"/>
      <c r="BC704" s="218"/>
      <c r="BD704" s="218"/>
      <c r="BE704" s="218"/>
      <c r="BF704" s="185"/>
      <c r="BG704" s="185"/>
      <c r="BH704" s="185"/>
      <c r="BI704" s="185"/>
      <c r="BJ704" s="185"/>
      <c r="BK704" s="185"/>
      <c r="BL704" s="146"/>
      <c r="BM704" s="146"/>
      <c r="BN704" s="184"/>
      <c r="BO704" s="184"/>
      <c r="BP704" s="184"/>
      <c r="BQ704" s="184"/>
      <c r="BR704" s="184"/>
      <c r="BS704" s="184"/>
      <c r="BT704" s="184"/>
      <c r="BU704" s="184"/>
      <c r="BV704" s="184"/>
      <c r="BW704" s="184"/>
      <c r="BX704" s="184"/>
      <c r="BY704" s="184"/>
      <c r="BZ704" s="184"/>
      <c r="CA704" s="184"/>
      <c r="CB704" s="184"/>
      <c r="CC704" s="184"/>
      <c r="CD704" s="184"/>
      <c r="CE704" s="184"/>
      <c r="CF704" s="184"/>
      <c r="CG704" s="184"/>
      <c r="CH704" s="184"/>
      <c r="CI704" s="184"/>
      <c r="CJ704" s="184"/>
      <c r="CK704" s="184"/>
      <c r="CL704" s="184"/>
      <c r="CM704" s="146"/>
      <c r="CN704" s="146"/>
      <c r="CO704" s="146"/>
      <c r="CP704" s="146"/>
      <c r="CQ704" s="146"/>
      <c r="CR704" s="146"/>
      <c r="CS704" s="146"/>
      <c r="CT704" s="146"/>
      <c r="CU704" s="146"/>
      <c r="CV704" s="146"/>
      <c r="CW704" s="146"/>
      <c r="CX704" s="146"/>
      <c r="CY704" s="146"/>
      <c r="CZ704" s="146"/>
      <c r="DA704" s="146"/>
      <c r="DB704" s="146"/>
      <c r="DC704" s="146"/>
      <c r="DD704" s="146"/>
      <c r="DE704" s="146"/>
      <c r="DF704" s="146"/>
      <c r="DG704" s="146"/>
      <c r="DH704" s="146"/>
      <c r="DI704" s="146"/>
      <c r="DJ704" s="146"/>
      <c r="DK704" s="219"/>
      <c r="DL704" s="219"/>
      <c r="DM704" s="219"/>
      <c r="DN704" s="219"/>
      <c r="DO704" s="219"/>
      <c r="DP704" s="219"/>
      <c r="DQ704" s="219"/>
      <c r="DR704" s="219"/>
      <c r="DS704" s="219"/>
      <c r="DT704" s="219"/>
      <c r="DU704" s="219"/>
      <c r="DV704" s="157"/>
      <c r="DW704" s="157"/>
      <c r="DX704" s="157"/>
      <c r="DY704" s="157"/>
      <c r="DZ704" s="158"/>
      <c r="EA704" s="158"/>
      <c r="EB704" s="158"/>
      <c r="EC704" s="158"/>
      <c r="ED704" s="158"/>
      <c r="EE704" s="158"/>
      <c r="EF704" s="158"/>
      <c r="EG704" s="158"/>
      <c r="EH704" s="158"/>
      <c r="EI704" s="158"/>
      <c r="EJ704" s="158"/>
      <c r="EK704" s="158"/>
      <c r="EL704" s="158"/>
      <c r="EM704" s="158"/>
      <c r="EN704" s="220"/>
      <c r="EO704" s="220"/>
      <c r="EP704" s="221"/>
      <c r="EQ704" s="220"/>
      <c r="ER704" s="220"/>
      <c r="ES704" s="220"/>
      <c r="ET704" s="220"/>
      <c r="EU704" s="220"/>
      <c r="EV704" s="222"/>
      <c r="EW704" s="222"/>
      <c r="EX704" s="222"/>
      <c r="EY704" s="222"/>
      <c r="EZ704" s="222"/>
      <c r="FA704" s="222"/>
      <c r="FB704" s="222"/>
      <c r="FC704" s="222"/>
      <c r="FD704" s="225"/>
    </row>
    <row r="705" spans="4:160" ht="16.899999999999999" customHeight="1">
      <c r="D705" s="45"/>
      <c r="G705" s="83"/>
      <c r="H705" s="83"/>
      <c r="I705" s="83"/>
      <c r="J705" s="83"/>
      <c r="K705" s="83"/>
      <c r="L705" s="83"/>
      <c r="M705" s="83"/>
      <c r="N705" s="83"/>
      <c r="O705" s="211"/>
      <c r="P705" s="211"/>
      <c r="Q705" s="146"/>
      <c r="R705" s="215"/>
      <c r="S705" s="215"/>
      <c r="T705" s="215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185"/>
      <c r="AJ705" s="146"/>
      <c r="AK705" s="146"/>
      <c r="AL705" s="146"/>
      <c r="AM705" s="217"/>
      <c r="AN705" s="146"/>
      <c r="AO705" s="149"/>
      <c r="AP705" s="146"/>
      <c r="AQ705" s="149"/>
      <c r="AR705" s="185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146"/>
      <c r="BC705" s="218"/>
      <c r="BD705" s="218"/>
      <c r="BE705" s="218"/>
      <c r="BF705" s="185"/>
      <c r="BG705" s="185"/>
      <c r="BH705" s="185"/>
      <c r="BI705" s="185"/>
      <c r="BJ705" s="185"/>
      <c r="BK705" s="185"/>
      <c r="BL705" s="146"/>
      <c r="BM705" s="146"/>
      <c r="BN705" s="184"/>
      <c r="BO705" s="184"/>
      <c r="BP705" s="184"/>
      <c r="BQ705" s="184"/>
      <c r="BR705" s="184"/>
      <c r="BS705" s="184"/>
      <c r="BT705" s="184"/>
      <c r="BU705" s="184"/>
      <c r="BV705" s="184"/>
      <c r="BW705" s="184"/>
      <c r="BX705" s="184"/>
      <c r="BY705" s="184"/>
      <c r="BZ705" s="184"/>
      <c r="CA705" s="184"/>
      <c r="CB705" s="184"/>
      <c r="CC705" s="184"/>
      <c r="CD705" s="184"/>
      <c r="CE705" s="184"/>
      <c r="CF705" s="184"/>
      <c r="CG705" s="184"/>
      <c r="CH705" s="184"/>
      <c r="CI705" s="184"/>
      <c r="CJ705" s="184"/>
      <c r="CK705" s="184"/>
      <c r="CL705" s="184"/>
      <c r="CM705" s="146"/>
      <c r="CN705" s="146"/>
      <c r="CO705" s="146"/>
      <c r="CP705" s="146"/>
      <c r="CQ705" s="146"/>
      <c r="CR705" s="146"/>
      <c r="CS705" s="146"/>
      <c r="CT705" s="146"/>
      <c r="CU705" s="146"/>
      <c r="CV705" s="146"/>
      <c r="CW705" s="146"/>
      <c r="CX705" s="146"/>
      <c r="CY705" s="146"/>
      <c r="CZ705" s="146"/>
      <c r="DA705" s="146"/>
      <c r="DB705" s="146"/>
      <c r="DC705" s="146"/>
      <c r="DD705" s="146"/>
      <c r="DE705" s="146"/>
      <c r="DF705" s="146"/>
      <c r="DG705" s="146"/>
      <c r="DH705" s="146"/>
      <c r="DI705" s="146"/>
      <c r="DJ705" s="146"/>
      <c r="DK705" s="219"/>
      <c r="DL705" s="219"/>
      <c r="DM705" s="219"/>
      <c r="DN705" s="219"/>
      <c r="DO705" s="219"/>
      <c r="DP705" s="219"/>
      <c r="DQ705" s="219"/>
      <c r="DR705" s="219"/>
      <c r="DS705" s="219"/>
      <c r="DT705" s="219"/>
      <c r="DU705" s="219"/>
      <c r="DV705" s="157"/>
      <c r="DW705" s="157"/>
      <c r="DX705" s="157"/>
      <c r="DY705" s="157"/>
      <c r="DZ705" s="158"/>
      <c r="EA705" s="158"/>
      <c r="EB705" s="158"/>
      <c r="EC705" s="158"/>
      <c r="ED705" s="158"/>
      <c r="EE705" s="158"/>
      <c r="EF705" s="158"/>
      <c r="EG705" s="158"/>
      <c r="EH705" s="158"/>
      <c r="EI705" s="158"/>
      <c r="EJ705" s="158"/>
      <c r="EK705" s="158"/>
      <c r="EL705" s="158"/>
      <c r="EM705" s="158"/>
      <c r="EN705" s="220"/>
      <c r="EO705" s="220"/>
      <c r="EP705" s="221"/>
      <c r="EQ705" s="220"/>
      <c r="ER705" s="220"/>
      <c r="ES705" s="220"/>
      <c r="ET705" s="220"/>
      <c r="EU705" s="220"/>
      <c r="EV705" s="222"/>
      <c r="EW705" s="222"/>
      <c r="EX705" s="222"/>
      <c r="EY705" s="222"/>
      <c r="EZ705" s="222"/>
      <c r="FA705" s="222"/>
      <c r="FB705" s="222"/>
      <c r="FC705" s="222"/>
      <c r="FD705" s="225"/>
    </row>
    <row r="706" spans="4:160" ht="16.899999999999999" customHeight="1">
      <c r="D706" s="45"/>
      <c r="G706" s="144"/>
      <c r="H706" s="144"/>
      <c r="I706" s="144"/>
      <c r="J706" s="144"/>
      <c r="K706" s="144"/>
      <c r="L706" s="144"/>
      <c r="M706" s="144"/>
      <c r="N706" s="83"/>
      <c r="O706" s="211"/>
      <c r="P706" s="211"/>
      <c r="Q706" s="146"/>
      <c r="R706" s="215"/>
      <c r="S706" s="215"/>
      <c r="T706" s="215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185"/>
      <c r="AJ706" s="146"/>
      <c r="AK706" s="146"/>
      <c r="AL706" s="146"/>
      <c r="AM706" s="217"/>
      <c r="AN706" s="146"/>
      <c r="AO706" s="149"/>
      <c r="AP706" s="146"/>
      <c r="AQ706" s="149"/>
      <c r="AR706" s="185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146"/>
      <c r="BC706" s="218"/>
      <c r="BD706" s="218"/>
      <c r="BE706" s="218"/>
      <c r="BF706" s="185"/>
      <c r="BG706" s="185"/>
      <c r="BH706" s="185"/>
      <c r="BI706" s="185"/>
      <c r="BJ706" s="185"/>
      <c r="BK706" s="185"/>
      <c r="BL706" s="146"/>
      <c r="BM706" s="146"/>
      <c r="BN706" s="184"/>
      <c r="BO706" s="184"/>
      <c r="BP706" s="184"/>
      <c r="BQ706" s="184"/>
      <c r="BR706" s="184"/>
      <c r="BS706" s="184"/>
      <c r="BT706" s="184"/>
      <c r="BU706" s="184"/>
      <c r="BV706" s="184"/>
      <c r="BW706" s="184"/>
      <c r="BX706" s="184"/>
      <c r="BY706" s="184"/>
      <c r="BZ706" s="184"/>
      <c r="CA706" s="184"/>
      <c r="CB706" s="184"/>
      <c r="CC706" s="184"/>
      <c r="CD706" s="184"/>
      <c r="CE706" s="184"/>
      <c r="CF706" s="184"/>
      <c r="CG706" s="184"/>
      <c r="CH706" s="184"/>
      <c r="CI706" s="184"/>
      <c r="CJ706" s="184"/>
      <c r="CK706" s="184"/>
      <c r="CL706" s="184"/>
      <c r="CM706" s="146"/>
      <c r="CN706" s="146"/>
      <c r="CO706" s="146"/>
      <c r="CP706" s="146"/>
      <c r="CQ706" s="146"/>
      <c r="CR706" s="146"/>
      <c r="CS706" s="146"/>
      <c r="CT706" s="146"/>
      <c r="CU706" s="146"/>
      <c r="CV706" s="146"/>
      <c r="CW706" s="146"/>
      <c r="CX706" s="146"/>
      <c r="CY706" s="146"/>
      <c r="CZ706" s="146"/>
      <c r="DA706" s="146"/>
      <c r="DB706" s="146"/>
      <c r="DC706" s="146"/>
      <c r="DD706" s="146"/>
      <c r="DE706" s="146"/>
      <c r="DF706" s="146"/>
      <c r="DG706" s="146"/>
      <c r="DH706" s="146"/>
      <c r="DI706" s="146"/>
      <c r="DJ706" s="146"/>
      <c r="DK706" s="219"/>
      <c r="DL706" s="219"/>
      <c r="DM706" s="219"/>
      <c r="DN706" s="219"/>
      <c r="DO706" s="219"/>
      <c r="DP706" s="219"/>
      <c r="DQ706" s="219"/>
      <c r="DR706" s="219"/>
      <c r="DS706" s="219"/>
      <c r="DT706" s="219"/>
      <c r="DU706" s="219"/>
      <c r="DV706" s="157"/>
      <c r="DW706" s="157"/>
      <c r="DX706" s="157"/>
      <c r="DY706" s="157"/>
      <c r="DZ706" s="158"/>
      <c r="EA706" s="158"/>
      <c r="EB706" s="158"/>
      <c r="EC706" s="158"/>
      <c r="ED706" s="158"/>
      <c r="EE706" s="158"/>
      <c r="EF706" s="158"/>
      <c r="EG706" s="158"/>
      <c r="EH706" s="158"/>
      <c r="EI706" s="158"/>
      <c r="EJ706" s="158"/>
      <c r="EK706" s="158"/>
      <c r="EL706" s="158"/>
      <c r="EM706" s="158"/>
      <c r="EN706" s="220"/>
      <c r="EO706" s="220"/>
      <c r="EP706" s="221"/>
      <c r="EQ706" s="220"/>
      <c r="ER706" s="220"/>
      <c r="ES706" s="220"/>
      <c r="ET706" s="220"/>
      <c r="EU706" s="220"/>
      <c r="EV706" s="222"/>
      <c r="EW706" s="222"/>
      <c r="EX706" s="222"/>
      <c r="EY706" s="222"/>
      <c r="EZ706" s="222"/>
      <c r="FA706" s="222"/>
      <c r="FB706" s="222"/>
      <c r="FC706" s="222"/>
      <c r="FD706" s="225"/>
    </row>
    <row r="707" spans="4:160" ht="16.899999999999999" customHeight="1">
      <c r="D707" s="45"/>
      <c r="G707" s="144"/>
      <c r="H707" s="144"/>
      <c r="I707" s="144"/>
      <c r="J707" s="144"/>
      <c r="K707" s="144"/>
      <c r="L707" s="144"/>
      <c r="M707" s="144"/>
      <c r="N707" s="83"/>
      <c r="O707" s="211"/>
      <c r="P707" s="211"/>
      <c r="Q707" s="146"/>
      <c r="R707" s="215"/>
      <c r="S707" s="215"/>
      <c r="T707" s="215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185"/>
      <c r="AJ707" s="146"/>
      <c r="AK707" s="146"/>
      <c r="AL707" s="146"/>
      <c r="AM707" s="217"/>
      <c r="AN707" s="146"/>
      <c r="AO707" s="149"/>
      <c r="AP707" s="146"/>
      <c r="AQ707" s="149"/>
      <c r="AR707" s="185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146"/>
      <c r="BC707" s="218"/>
      <c r="BD707" s="218"/>
      <c r="BE707" s="218"/>
      <c r="BF707" s="185"/>
      <c r="BG707" s="185"/>
      <c r="BH707" s="185"/>
      <c r="BI707" s="185"/>
      <c r="BJ707" s="185"/>
      <c r="BK707" s="185"/>
      <c r="BL707" s="146"/>
      <c r="BM707" s="146"/>
      <c r="BN707" s="184"/>
      <c r="BO707" s="184"/>
      <c r="BP707" s="184"/>
      <c r="BQ707" s="184"/>
      <c r="BR707" s="184"/>
      <c r="BS707" s="184"/>
      <c r="BT707" s="184"/>
      <c r="BU707" s="184"/>
      <c r="BV707" s="184"/>
      <c r="BW707" s="184"/>
      <c r="BX707" s="184"/>
      <c r="BY707" s="184"/>
      <c r="BZ707" s="184"/>
      <c r="CA707" s="184"/>
      <c r="CB707" s="184"/>
      <c r="CC707" s="184"/>
      <c r="CD707" s="184"/>
      <c r="CE707" s="184"/>
      <c r="CF707" s="184"/>
      <c r="CG707" s="184"/>
      <c r="CH707" s="184"/>
      <c r="CI707" s="184"/>
      <c r="CJ707" s="184"/>
      <c r="CK707" s="184"/>
      <c r="CL707" s="184"/>
      <c r="CM707" s="146"/>
      <c r="CN707" s="146"/>
      <c r="CO707" s="146"/>
      <c r="CP707" s="146"/>
      <c r="CQ707" s="146"/>
      <c r="CR707" s="146"/>
      <c r="CS707" s="146"/>
      <c r="CT707" s="146"/>
      <c r="CU707" s="146"/>
      <c r="CV707" s="146"/>
      <c r="CW707" s="146"/>
      <c r="CX707" s="146"/>
      <c r="CY707" s="146"/>
      <c r="CZ707" s="146"/>
      <c r="DA707" s="146"/>
      <c r="DB707" s="146"/>
      <c r="DC707" s="146"/>
      <c r="DD707" s="146"/>
      <c r="DE707" s="146"/>
      <c r="DF707" s="146"/>
      <c r="DG707" s="146"/>
      <c r="DH707" s="146"/>
      <c r="DI707" s="146"/>
      <c r="DJ707" s="146"/>
      <c r="DK707" s="219"/>
      <c r="DL707" s="219"/>
      <c r="DM707" s="219"/>
      <c r="DN707" s="219"/>
      <c r="DO707" s="219"/>
      <c r="DP707" s="219"/>
      <c r="DQ707" s="219"/>
      <c r="DR707" s="219"/>
      <c r="DS707" s="219"/>
      <c r="DT707" s="219"/>
      <c r="DU707" s="219"/>
      <c r="DV707" s="157"/>
      <c r="DW707" s="157"/>
      <c r="DX707" s="157"/>
      <c r="DY707" s="157"/>
      <c r="DZ707" s="158"/>
      <c r="EA707" s="158"/>
      <c r="EB707" s="158"/>
      <c r="EC707" s="158"/>
      <c r="ED707" s="158"/>
      <c r="EE707" s="158"/>
      <c r="EF707" s="158"/>
      <c r="EG707" s="158"/>
      <c r="EH707" s="158"/>
      <c r="EI707" s="158"/>
      <c r="EJ707" s="158"/>
      <c r="EK707" s="158"/>
      <c r="EL707" s="158"/>
      <c r="EM707" s="158"/>
      <c r="EN707" s="220"/>
      <c r="EO707" s="220"/>
      <c r="EP707" s="221"/>
      <c r="EQ707" s="220"/>
      <c r="ER707" s="220"/>
      <c r="ES707" s="220"/>
      <c r="ET707" s="220"/>
      <c r="EU707" s="220"/>
      <c r="EV707" s="222"/>
      <c r="EW707" s="222"/>
      <c r="EX707" s="222"/>
      <c r="EY707" s="222"/>
      <c r="EZ707" s="222"/>
      <c r="FA707" s="222"/>
      <c r="FB707" s="222"/>
      <c r="FC707" s="222"/>
      <c r="FD707" s="225"/>
    </row>
    <row r="708" spans="4:160" ht="16.899999999999999" customHeight="1">
      <c r="D708" s="45"/>
      <c r="G708" s="144"/>
      <c r="H708" s="144"/>
      <c r="I708" s="144"/>
      <c r="J708" s="144"/>
      <c r="K708" s="144"/>
      <c r="L708" s="144"/>
      <c r="M708" s="144"/>
      <c r="N708" s="83"/>
      <c r="O708" s="211"/>
      <c r="P708" s="211"/>
      <c r="Q708" s="146"/>
      <c r="R708" s="215"/>
      <c r="S708" s="215"/>
      <c r="T708" s="215"/>
      <c r="U708" s="216"/>
      <c r="V708" s="216"/>
      <c r="W708" s="216"/>
      <c r="X708" s="216"/>
      <c r="Y708" s="216"/>
      <c r="Z708" s="216"/>
      <c r="AA708" s="216"/>
      <c r="AB708" s="216"/>
      <c r="AC708" s="216"/>
      <c r="AD708" s="216"/>
      <c r="AE708" s="216"/>
      <c r="AF708" s="216"/>
      <c r="AG708" s="216"/>
      <c r="AH708" s="216"/>
      <c r="AI708" s="185"/>
      <c r="AJ708" s="146"/>
      <c r="AK708" s="146"/>
      <c r="AL708" s="146"/>
      <c r="AM708" s="217"/>
      <c r="AN708" s="146"/>
      <c r="AO708" s="149"/>
      <c r="AP708" s="146"/>
      <c r="AQ708" s="149"/>
      <c r="AR708" s="185"/>
      <c r="AS708" s="218"/>
      <c r="AT708" s="218"/>
      <c r="AU708" s="218"/>
      <c r="AV708" s="218"/>
      <c r="AW708" s="218"/>
      <c r="AX708" s="218"/>
      <c r="AY708" s="218"/>
      <c r="AZ708" s="218"/>
      <c r="BA708" s="218"/>
      <c r="BB708" s="146"/>
      <c r="BC708" s="218"/>
      <c r="BD708" s="218"/>
      <c r="BE708" s="218"/>
      <c r="BF708" s="185"/>
      <c r="BG708" s="185"/>
      <c r="BH708" s="185"/>
      <c r="BI708" s="185"/>
      <c r="BJ708" s="185"/>
      <c r="BK708" s="185"/>
      <c r="BL708" s="146"/>
      <c r="BM708" s="146"/>
      <c r="BN708" s="184"/>
      <c r="BO708" s="184"/>
      <c r="BP708" s="184"/>
      <c r="BQ708" s="184"/>
      <c r="BR708" s="184"/>
      <c r="BS708" s="184"/>
      <c r="BT708" s="184"/>
      <c r="BU708" s="184"/>
      <c r="BV708" s="184"/>
      <c r="BW708" s="184"/>
      <c r="BX708" s="184"/>
      <c r="BY708" s="184"/>
      <c r="BZ708" s="184"/>
      <c r="CA708" s="184"/>
      <c r="CB708" s="184"/>
      <c r="CC708" s="184"/>
      <c r="CD708" s="184"/>
      <c r="CE708" s="184"/>
      <c r="CF708" s="184"/>
      <c r="CG708" s="184"/>
      <c r="CH708" s="184"/>
      <c r="CI708" s="184"/>
      <c r="CJ708" s="184"/>
      <c r="CK708" s="184"/>
      <c r="CL708" s="184"/>
      <c r="CM708" s="146"/>
      <c r="CN708" s="146"/>
      <c r="CO708" s="146"/>
      <c r="CP708" s="146"/>
      <c r="CQ708" s="146"/>
      <c r="CR708" s="146"/>
      <c r="CS708" s="146"/>
      <c r="CT708" s="146"/>
      <c r="CU708" s="146"/>
      <c r="CV708" s="146"/>
      <c r="CW708" s="146"/>
      <c r="CX708" s="146"/>
      <c r="CY708" s="146"/>
      <c r="CZ708" s="146"/>
      <c r="DA708" s="146"/>
      <c r="DB708" s="146"/>
      <c r="DC708" s="146"/>
      <c r="DD708" s="146"/>
      <c r="DE708" s="146"/>
      <c r="DF708" s="146"/>
      <c r="DG708" s="146"/>
      <c r="DH708" s="146"/>
      <c r="DI708" s="146"/>
      <c r="DJ708" s="146"/>
      <c r="DK708" s="219"/>
      <c r="DL708" s="219"/>
      <c r="DM708" s="219"/>
      <c r="DN708" s="219"/>
      <c r="DO708" s="219"/>
      <c r="DP708" s="219"/>
      <c r="DQ708" s="219"/>
      <c r="DR708" s="219"/>
      <c r="DS708" s="219"/>
      <c r="DT708" s="219"/>
      <c r="DU708" s="219"/>
      <c r="DV708" s="157"/>
      <c r="DW708" s="157"/>
      <c r="DX708" s="157"/>
      <c r="DY708" s="157"/>
      <c r="DZ708" s="158"/>
      <c r="EA708" s="158"/>
      <c r="EB708" s="158"/>
      <c r="EC708" s="158"/>
      <c r="ED708" s="158"/>
      <c r="EE708" s="158"/>
      <c r="EF708" s="158"/>
      <c r="EG708" s="158"/>
      <c r="EH708" s="158"/>
      <c r="EI708" s="158"/>
      <c r="EJ708" s="158"/>
      <c r="EK708" s="158"/>
      <c r="EL708" s="158"/>
      <c r="EM708" s="158"/>
      <c r="EN708" s="220"/>
      <c r="EO708" s="220"/>
      <c r="EP708" s="221"/>
      <c r="EQ708" s="220"/>
      <c r="ER708" s="220"/>
      <c r="ES708" s="220"/>
      <c r="ET708" s="220"/>
      <c r="EU708" s="220"/>
      <c r="EV708" s="222"/>
      <c r="EW708" s="222"/>
      <c r="EX708" s="222"/>
      <c r="EY708" s="222"/>
      <c r="EZ708" s="222"/>
      <c r="FA708" s="222"/>
      <c r="FB708" s="222"/>
      <c r="FC708" s="222"/>
      <c r="FD708" s="225"/>
    </row>
    <row r="709" spans="4:160" ht="16.899999999999999" customHeight="1">
      <c r="D709" s="45"/>
      <c r="G709" s="83"/>
      <c r="H709" s="83"/>
      <c r="I709" s="83"/>
      <c r="J709" s="83"/>
      <c r="K709" s="83"/>
      <c r="L709" s="83"/>
      <c r="M709" s="83"/>
      <c r="N709" s="83"/>
      <c r="O709" s="211"/>
      <c r="P709" s="211"/>
      <c r="Q709" s="146"/>
      <c r="R709" s="215"/>
      <c r="S709" s="215"/>
      <c r="T709" s="215"/>
      <c r="U709" s="216"/>
      <c r="V709" s="216"/>
      <c r="W709" s="216"/>
      <c r="X709" s="216"/>
      <c r="Y709" s="216"/>
      <c r="Z709" s="216"/>
      <c r="AA709" s="216"/>
      <c r="AB709" s="216"/>
      <c r="AC709" s="216"/>
      <c r="AD709" s="216"/>
      <c r="AE709" s="216"/>
      <c r="AF709" s="216"/>
      <c r="AG709" s="216"/>
      <c r="AH709" s="216"/>
      <c r="AI709" s="185"/>
      <c r="AJ709" s="146"/>
      <c r="AK709" s="146"/>
      <c r="AL709" s="146"/>
      <c r="AM709" s="217"/>
      <c r="AN709" s="146"/>
      <c r="AO709" s="149"/>
      <c r="AP709" s="146"/>
      <c r="AQ709" s="149"/>
      <c r="AR709" s="185"/>
      <c r="AS709" s="218"/>
      <c r="AT709" s="218"/>
      <c r="AU709" s="218"/>
      <c r="AV709" s="218"/>
      <c r="AW709" s="218"/>
      <c r="AX709" s="218"/>
      <c r="AY709" s="218"/>
      <c r="AZ709" s="218"/>
      <c r="BA709" s="218"/>
      <c r="BB709" s="146"/>
      <c r="BC709" s="218"/>
      <c r="BD709" s="218"/>
      <c r="BE709" s="218"/>
      <c r="BF709" s="185"/>
      <c r="BG709" s="185"/>
      <c r="BH709" s="185"/>
      <c r="BI709" s="185"/>
      <c r="BJ709" s="185"/>
      <c r="BK709" s="185"/>
      <c r="BL709" s="146"/>
      <c r="BM709" s="146"/>
      <c r="BN709" s="184"/>
      <c r="BO709" s="184"/>
      <c r="BP709" s="184"/>
      <c r="BQ709" s="184"/>
      <c r="BR709" s="184"/>
      <c r="BS709" s="184"/>
      <c r="BT709" s="184"/>
      <c r="BU709" s="184"/>
      <c r="BV709" s="184"/>
      <c r="BW709" s="184"/>
      <c r="BX709" s="184"/>
      <c r="BY709" s="184"/>
      <c r="BZ709" s="184"/>
      <c r="CA709" s="184"/>
      <c r="CB709" s="184"/>
      <c r="CC709" s="184"/>
      <c r="CD709" s="184"/>
      <c r="CE709" s="184"/>
      <c r="CF709" s="184"/>
      <c r="CG709" s="184"/>
      <c r="CH709" s="184"/>
      <c r="CI709" s="184"/>
      <c r="CJ709" s="184"/>
      <c r="CK709" s="184"/>
      <c r="CL709" s="184"/>
      <c r="CM709" s="146"/>
      <c r="CN709" s="146"/>
      <c r="CO709" s="146"/>
      <c r="CP709" s="146"/>
      <c r="CQ709" s="146"/>
      <c r="CR709" s="146"/>
      <c r="CS709" s="146"/>
      <c r="CT709" s="146"/>
      <c r="CU709" s="146"/>
      <c r="CV709" s="146"/>
      <c r="CW709" s="146"/>
      <c r="CX709" s="146"/>
      <c r="CY709" s="146"/>
      <c r="CZ709" s="146"/>
      <c r="DA709" s="146"/>
      <c r="DB709" s="146"/>
      <c r="DC709" s="146"/>
      <c r="DD709" s="146"/>
      <c r="DE709" s="146"/>
      <c r="DF709" s="146"/>
      <c r="DG709" s="146"/>
      <c r="DH709" s="146"/>
      <c r="DI709" s="146"/>
      <c r="DJ709" s="146"/>
      <c r="DK709" s="219"/>
      <c r="DL709" s="219"/>
      <c r="DM709" s="219"/>
      <c r="DN709" s="219"/>
      <c r="DO709" s="219"/>
      <c r="DP709" s="219"/>
      <c r="DQ709" s="219"/>
      <c r="DR709" s="219"/>
      <c r="DS709" s="219"/>
      <c r="DT709" s="219"/>
      <c r="DU709" s="219"/>
      <c r="DV709" s="157"/>
      <c r="DW709" s="157"/>
      <c r="DX709" s="157"/>
      <c r="DY709" s="157"/>
      <c r="DZ709" s="158"/>
      <c r="EA709" s="158"/>
      <c r="EB709" s="158"/>
      <c r="EC709" s="158"/>
      <c r="ED709" s="158"/>
      <c r="EE709" s="158"/>
      <c r="EF709" s="158"/>
      <c r="EG709" s="158"/>
      <c r="EH709" s="158"/>
      <c r="EI709" s="158"/>
      <c r="EJ709" s="158"/>
      <c r="EK709" s="158"/>
      <c r="EL709" s="158"/>
      <c r="EM709" s="158"/>
      <c r="EN709" s="220"/>
      <c r="EO709" s="220"/>
      <c r="EP709" s="221"/>
      <c r="EQ709" s="220"/>
      <c r="ER709" s="220"/>
      <c r="ES709" s="220"/>
      <c r="ET709" s="220"/>
      <c r="EU709" s="220"/>
      <c r="EV709" s="222"/>
      <c r="EW709" s="222"/>
      <c r="EX709" s="222"/>
      <c r="EY709" s="222"/>
      <c r="EZ709" s="222"/>
      <c r="FA709" s="222"/>
      <c r="FB709" s="222"/>
      <c r="FC709" s="222"/>
      <c r="FD709" s="225"/>
    </row>
    <row r="710" spans="4:160" ht="16.899999999999999" customHeight="1">
      <c r="D710" s="45"/>
      <c r="G710" s="144"/>
      <c r="H710" s="144"/>
      <c r="I710" s="144"/>
      <c r="J710" s="144"/>
      <c r="K710" s="144"/>
      <c r="L710" s="144"/>
      <c r="M710" s="144"/>
      <c r="N710" s="83"/>
      <c r="O710" s="211"/>
      <c r="P710" s="211"/>
      <c r="Q710" s="146"/>
      <c r="R710" s="215"/>
      <c r="S710" s="215"/>
      <c r="T710" s="215"/>
      <c r="U710" s="216"/>
      <c r="V710" s="216"/>
      <c r="W710" s="216"/>
      <c r="X710" s="216"/>
      <c r="Y710" s="216"/>
      <c r="Z710" s="216"/>
      <c r="AA710" s="216"/>
      <c r="AB710" s="216"/>
      <c r="AC710" s="216"/>
      <c r="AD710" s="216"/>
      <c r="AE710" s="216"/>
      <c r="AF710" s="216"/>
      <c r="AG710" s="216"/>
      <c r="AH710" s="216"/>
      <c r="AI710" s="185"/>
      <c r="AJ710" s="146"/>
      <c r="AK710" s="146"/>
      <c r="AL710" s="146"/>
      <c r="AM710" s="217"/>
      <c r="AN710" s="146"/>
      <c r="AO710" s="149"/>
      <c r="AP710" s="146"/>
      <c r="AQ710" s="149"/>
      <c r="AR710" s="185"/>
      <c r="AS710" s="218"/>
      <c r="AT710" s="218"/>
      <c r="AU710" s="218"/>
      <c r="AV710" s="218"/>
      <c r="AW710" s="218"/>
      <c r="AX710" s="218"/>
      <c r="AY710" s="218"/>
      <c r="AZ710" s="218"/>
      <c r="BA710" s="218"/>
      <c r="BB710" s="146"/>
      <c r="BC710" s="218"/>
      <c r="BD710" s="218"/>
      <c r="BE710" s="218"/>
      <c r="BF710" s="185"/>
      <c r="BG710" s="185"/>
      <c r="BH710" s="185"/>
      <c r="BI710" s="185"/>
      <c r="BJ710" s="185"/>
      <c r="BK710" s="185"/>
      <c r="BL710" s="146"/>
      <c r="BM710" s="146"/>
      <c r="BN710" s="184"/>
      <c r="BO710" s="184"/>
      <c r="BP710" s="184"/>
      <c r="BQ710" s="184"/>
      <c r="BR710" s="184"/>
      <c r="BS710" s="184"/>
      <c r="BT710" s="184"/>
      <c r="BU710" s="184"/>
      <c r="BV710" s="184"/>
      <c r="BW710" s="184"/>
      <c r="BX710" s="184"/>
      <c r="BY710" s="184"/>
      <c r="BZ710" s="184"/>
      <c r="CA710" s="184"/>
      <c r="CB710" s="184"/>
      <c r="CC710" s="184"/>
      <c r="CD710" s="184"/>
      <c r="CE710" s="184"/>
      <c r="CF710" s="184"/>
      <c r="CG710" s="184"/>
      <c r="CH710" s="184"/>
      <c r="CI710" s="184"/>
      <c r="CJ710" s="184"/>
      <c r="CK710" s="184"/>
      <c r="CL710" s="184"/>
      <c r="CM710" s="146"/>
      <c r="CN710" s="146"/>
      <c r="CO710" s="146"/>
      <c r="CP710" s="146"/>
      <c r="CQ710" s="146"/>
      <c r="CR710" s="146"/>
      <c r="CS710" s="146"/>
      <c r="CT710" s="146"/>
      <c r="CU710" s="146"/>
      <c r="CV710" s="146"/>
      <c r="CW710" s="146"/>
      <c r="CX710" s="146"/>
      <c r="CY710" s="146"/>
      <c r="CZ710" s="146"/>
      <c r="DA710" s="146"/>
      <c r="DB710" s="146"/>
      <c r="DC710" s="146"/>
      <c r="DD710" s="146"/>
      <c r="DE710" s="146"/>
      <c r="DF710" s="146"/>
      <c r="DG710" s="146"/>
      <c r="DH710" s="146"/>
      <c r="DI710" s="146"/>
      <c r="DJ710" s="146"/>
      <c r="DK710" s="219"/>
      <c r="DL710" s="219"/>
      <c r="DM710" s="219"/>
      <c r="DN710" s="219"/>
      <c r="DO710" s="219"/>
      <c r="DP710" s="219"/>
      <c r="DQ710" s="219"/>
      <c r="DR710" s="219"/>
      <c r="DS710" s="219"/>
      <c r="DT710" s="219"/>
      <c r="DU710" s="219"/>
      <c r="DV710" s="157"/>
      <c r="DW710" s="157"/>
      <c r="DX710" s="157"/>
      <c r="DY710" s="157"/>
      <c r="DZ710" s="158"/>
      <c r="EA710" s="158"/>
      <c r="EB710" s="158"/>
      <c r="EC710" s="158"/>
      <c r="ED710" s="158"/>
      <c r="EE710" s="158"/>
      <c r="EF710" s="158"/>
      <c r="EG710" s="158"/>
      <c r="EH710" s="158"/>
      <c r="EI710" s="158"/>
      <c r="EJ710" s="158"/>
      <c r="EK710" s="158"/>
      <c r="EL710" s="158"/>
      <c r="EM710" s="158"/>
      <c r="EN710" s="220"/>
      <c r="EO710" s="220"/>
      <c r="EP710" s="221"/>
      <c r="EQ710" s="220"/>
      <c r="ER710" s="220"/>
      <c r="ES710" s="220"/>
      <c r="ET710" s="220"/>
      <c r="EU710" s="220"/>
      <c r="EV710" s="222"/>
      <c r="EW710" s="222"/>
      <c r="EX710" s="222"/>
      <c r="EY710" s="222"/>
      <c r="EZ710" s="222"/>
      <c r="FA710" s="222"/>
      <c r="FB710" s="222"/>
      <c r="FC710" s="222"/>
      <c r="FD710" s="225"/>
    </row>
    <row r="711" spans="4:160" ht="16.899999999999999" customHeight="1">
      <c r="D711" s="45"/>
      <c r="G711" s="144"/>
      <c r="H711" s="144"/>
      <c r="I711" s="144"/>
      <c r="J711" s="144"/>
      <c r="K711" s="144"/>
      <c r="L711" s="144"/>
      <c r="M711" s="144"/>
      <c r="N711" s="83"/>
      <c r="O711" s="211"/>
      <c r="P711" s="211"/>
      <c r="Q711" s="146"/>
      <c r="R711" s="215"/>
      <c r="S711" s="215"/>
      <c r="T711" s="215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185"/>
      <c r="AJ711" s="146"/>
      <c r="AK711" s="146"/>
      <c r="AL711" s="146"/>
      <c r="AM711" s="217"/>
      <c r="AN711" s="146"/>
      <c r="AO711" s="149"/>
      <c r="AP711" s="146"/>
      <c r="AQ711" s="149"/>
      <c r="AR711" s="185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146"/>
      <c r="BC711" s="218"/>
      <c r="BD711" s="218"/>
      <c r="BE711" s="218"/>
      <c r="BF711" s="185"/>
      <c r="BG711" s="185"/>
      <c r="BH711" s="185"/>
      <c r="BI711" s="185"/>
      <c r="BJ711" s="185"/>
      <c r="BK711" s="185"/>
      <c r="BL711" s="146"/>
      <c r="BM711" s="146"/>
      <c r="BN711" s="184"/>
      <c r="BO711" s="184"/>
      <c r="BP711" s="184"/>
      <c r="BQ711" s="184"/>
      <c r="BR711" s="184"/>
      <c r="BS711" s="184"/>
      <c r="BT711" s="184"/>
      <c r="BU711" s="184"/>
      <c r="BV711" s="184"/>
      <c r="BW711" s="184"/>
      <c r="BX711" s="184"/>
      <c r="BY711" s="184"/>
      <c r="BZ711" s="184"/>
      <c r="CA711" s="184"/>
      <c r="CB711" s="184"/>
      <c r="CC711" s="184"/>
      <c r="CD711" s="184"/>
      <c r="CE711" s="184"/>
      <c r="CF711" s="184"/>
      <c r="CG711" s="184"/>
      <c r="CH711" s="184"/>
      <c r="CI711" s="184"/>
      <c r="CJ711" s="184"/>
      <c r="CK711" s="184"/>
      <c r="CL711" s="184"/>
      <c r="CM711" s="146"/>
      <c r="CN711" s="146"/>
      <c r="CO711" s="146"/>
      <c r="CP711" s="146"/>
      <c r="CQ711" s="146"/>
      <c r="CR711" s="146"/>
      <c r="CS711" s="146"/>
      <c r="CT711" s="146"/>
      <c r="CU711" s="146"/>
      <c r="CV711" s="146"/>
      <c r="CW711" s="146"/>
      <c r="CX711" s="146"/>
      <c r="CY711" s="146"/>
      <c r="CZ711" s="146"/>
      <c r="DA711" s="146"/>
      <c r="DB711" s="146"/>
      <c r="DC711" s="146"/>
      <c r="DD711" s="146"/>
      <c r="DE711" s="146"/>
      <c r="DF711" s="146"/>
      <c r="DG711" s="146"/>
      <c r="DH711" s="146"/>
      <c r="DI711" s="146"/>
      <c r="DJ711" s="146"/>
      <c r="DK711" s="219"/>
      <c r="DL711" s="219"/>
      <c r="DM711" s="219"/>
      <c r="DN711" s="219"/>
      <c r="DO711" s="219"/>
      <c r="DP711" s="219"/>
      <c r="DQ711" s="219"/>
      <c r="DR711" s="219"/>
      <c r="DS711" s="219"/>
      <c r="DT711" s="219"/>
      <c r="DU711" s="219"/>
      <c r="DV711" s="157"/>
      <c r="DW711" s="157"/>
      <c r="DX711" s="157"/>
      <c r="DY711" s="157"/>
      <c r="DZ711" s="158"/>
      <c r="EA711" s="158"/>
      <c r="EB711" s="158"/>
      <c r="EC711" s="158"/>
      <c r="ED711" s="158"/>
      <c r="EE711" s="158"/>
      <c r="EF711" s="158"/>
      <c r="EG711" s="158"/>
      <c r="EH711" s="158"/>
      <c r="EI711" s="158"/>
      <c r="EJ711" s="158"/>
      <c r="EK711" s="158"/>
      <c r="EL711" s="158"/>
      <c r="EM711" s="158"/>
      <c r="EN711" s="220"/>
      <c r="EO711" s="220"/>
      <c r="EP711" s="221"/>
      <c r="EQ711" s="220"/>
      <c r="ER711" s="220"/>
      <c r="ES711" s="220"/>
      <c r="ET711" s="220"/>
      <c r="EU711" s="220"/>
      <c r="EV711" s="222"/>
      <c r="EW711" s="222"/>
      <c r="EX711" s="222"/>
      <c r="EY711" s="222"/>
      <c r="EZ711" s="222"/>
      <c r="FA711" s="222"/>
      <c r="FB711" s="222"/>
      <c r="FC711" s="222"/>
      <c r="FD711" s="225"/>
    </row>
    <row r="712" spans="4:160" ht="16.899999999999999" customHeight="1">
      <c r="D712" s="45"/>
      <c r="G712" s="144"/>
      <c r="H712" s="144"/>
      <c r="I712" s="144"/>
      <c r="J712" s="144"/>
      <c r="K712" s="144"/>
      <c r="L712" s="144"/>
      <c r="M712" s="144"/>
      <c r="N712" s="83"/>
      <c r="O712" s="211"/>
      <c r="P712" s="211"/>
      <c r="Q712" s="146"/>
      <c r="R712" s="215"/>
      <c r="S712" s="215"/>
      <c r="T712" s="215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185"/>
      <c r="AJ712" s="146"/>
      <c r="AK712" s="146"/>
      <c r="AL712" s="146"/>
      <c r="AM712" s="217"/>
      <c r="AN712" s="146"/>
      <c r="AO712" s="149"/>
      <c r="AP712" s="146"/>
      <c r="AQ712" s="149"/>
      <c r="AR712" s="185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146"/>
      <c r="BC712" s="218"/>
      <c r="BD712" s="218"/>
      <c r="BE712" s="218"/>
      <c r="BF712" s="185"/>
      <c r="BG712" s="185"/>
      <c r="BH712" s="185"/>
      <c r="BI712" s="185"/>
      <c r="BJ712" s="185"/>
      <c r="BK712" s="185"/>
      <c r="BL712" s="146"/>
      <c r="BM712" s="146"/>
      <c r="BN712" s="184"/>
      <c r="BO712" s="184"/>
      <c r="BP712" s="184"/>
      <c r="BQ712" s="184"/>
      <c r="BR712" s="184"/>
      <c r="BS712" s="184"/>
      <c r="BT712" s="184"/>
      <c r="BU712" s="184"/>
      <c r="BV712" s="184"/>
      <c r="BW712" s="184"/>
      <c r="BX712" s="184"/>
      <c r="BY712" s="184"/>
      <c r="BZ712" s="184"/>
      <c r="CA712" s="184"/>
      <c r="CB712" s="184"/>
      <c r="CC712" s="184"/>
      <c r="CD712" s="184"/>
      <c r="CE712" s="184"/>
      <c r="CF712" s="184"/>
      <c r="CG712" s="184"/>
      <c r="CH712" s="184"/>
      <c r="CI712" s="184"/>
      <c r="CJ712" s="184"/>
      <c r="CK712" s="184"/>
      <c r="CL712" s="184"/>
      <c r="CM712" s="146"/>
      <c r="CN712" s="146"/>
      <c r="CO712" s="146"/>
      <c r="CP712" s="146"/>
      <c r="CQ712" s="146"/>
      <c r="CR712" s="146"/>
      <c r="CS712" s="146"/>
      <c r="CT712" s="146"/>
      <c r="CU712" s="146"/>
      <c r="CV712" s="146"/>
      <c r="CW712" s="146"/>
      <c r="CX712" s="146"/>
      <c r="CY712" s="146"/>
      <c r="CZ712" s="146"/>
      <c r="DA712" s="146"/>
      <c r="DB712" s="146"/>
      <c r="DC712" s="146"/>
      <c r="DD712" s="146"/>
      <c r="DE712" s="146"/>
      <c r="DF712" s="146"/>
      <c r="DG712" s="146"/>
      <c r="DH712" s="146"/>
      <c r="DI712" s="146"/>
      <c r="DJ712" s="146"/>
      <c r="DK712" s="219"/>
      <c r="DL712" s="219"/>
      <c r="DM712" s="219"/>
      <c r="DN712" s="219"/>
      <c r="DO712" s="219"/>
      <c r="DP712" s="219"/>
      <c r="DQ712" s="219"/>
      <c r="DR712" s="219"/>
      <c r="DS712" s="219"/>
      <c r="DT712" s="219"/>
      <c r="DU712" s="219"/>
      <c r="DV712" s="157"/>
      <c r="DW712" s="157"/>
      <c r="DX712" s="157"/>
      <c r="DY712" s="157"/>
      <c r="DZ712" s="158"/>
      <c r="EA712" s="158"/>
      <c r="EB712" s="158"/>
      <c r="EC712" s="158"/>
      <c r="ED712" s="158"/>
      <c r="EE712" s="158"/>
      <c r="EF712" s="158"/>
      <c r="EG712" s="158"/>
      <c r="EH712" s="158"/>
      <c r="EI712" s="158"/>
      <c r="EJ712" s="158"/>
      <c r="EK712" s="158"/>
      <c r="EL712" s="158"/>
      <c r="EM712" s="158"/>
      <c r="EN712" s="220"/>
      <c r="EO712" s="220"/>
      <c r="EP712" s="221"/>
      <c r="EQ712" s="220"/>
      <c r="ER712" s="220"/>
      <c r="ES712" s="220"/>
      <c r="ET712" s="220"/>
      <c r="EU712" s="220"/>
      <c r="EV712" s="222"/>
      <c r="EW712" s="222"/>
      <c r="EX712" s="222"/>
      <c r="EY712" s="222"/>
      <c r="EZ712" s="222"/>
      <c r="FA712" s="222"/>
      <c r="FB712" s="222"/>
      <c r="FC712" s="222"/>
      <c r="FD712" s="225"/>
    </row>
    <row r="713" spans="4:160" ht="16.899999999999999" customHeight="1">
      <c r="D713" s="45"/>
      <c r="G713" s="83"/>
      <c r="H713" s="83"/>
      <c r="I713" s="83"/>
      <c r="J713" s="83"/>
      <c r="K713" s="83"/>
      <c r="L713" s="83"/>
      <c r="M713" s="83"/>
      <c r="N713" s="83"/>
      <c r="O713" s="211"/>
      <c r="P713" s="211"/>
      <c r="Q713" s="146"/>
      <c r="R713" s="215"/>
      <c r="S713" s="215"/>
      <c r="T713" s="215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185"/>
      <c r="AJ713" s="146"/>
      <c r="AK713" s="146"/>
      <c r="AL713" s="146"/>
      <c r="AM713" s="217"/>
      <c r="AN713" s="146"/>
      <c r="AO713" s="149"/>
      <c r="AP713" s="146"/>
      <c r="AQ713" s="149"/>
      <c r="AR713" s="185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146"/>
      <c r="BC713" s="218"/>
      <c r="BD713" s="218"/>
      <c r="BE713" s="218"/>
      <c r="BF713" s="185"/>
      <c r="BG713" s="185"/>
      <c r="BH713" s="185"/>
      <c r="BI713" s="185"/>
      <c r="BJ713" s="185"/>
      <c r="BK713" s="185"/>
      <c r="BL713" s="146"/>
      <c r="BM713" s="146"/>
      <c r="BN713" s="184"/>
      <c r="BO713" s="184"/>
      <c r="BP713" s="184"/>
      <c r="BQ713" s="184"/>
      <c r="BR713" s="184"/>
      <c r="BS713" s="184"/>
      <c r="BT713" s="184"/>
      <c r="BU713" s="184"/>
      <c r="BV713" s="184"/>
      <c r="BW713" s="184"/>
      <c r="BX713" s="184"/>
      <c r="BY713" s="184"/>
      <c r="BZ713" s="184"/>
      <c r="CA713" s="184"/>
      <c r="CB713" s="184"/>
      <c r="CC713" s="184"/>
      <c r="CD713" s="184"/>
      <c r="CE713" s="184"/>
      <c r="CF713" s="184"/>
      <c r="CG713" s="184"/>
      <c r="CH713" s="184"/>
      <c r="CI713" s="184"/>
      <c r="CJ713" s="184"/>
      <c r="CK713" s="184"/>
      <c r="CL713" s="184"/>
      <c r="CM713" s="146"/>
      <c r="CN713" s="146"/>
      <c r="CO713" s="146"/>
      <c r="CP713" s="146"/>
      <c r="CQ713" s="146"/>
      <c r="CR713" s="146"/>
      <c r="CS713" s="146"/>
      <c r="CT713" s="146"/>
      <c r="CU713" s="146"/>
      <c r="CV713" s="146"/>
      <c r="CW713" s="146"/>
      <c r="CX713" s="146"/>
      <c r="CY713" s="146"/>
      <c r="CZ713" s="146"/>
      <c r="DA713" s="146"/>
      <c r="DB713" s="146"/>
      <c r="DC713" s="146"/>
      <c r="DD713" s="146"/>
      <c r="DE713" s="146"/>
      <c r="DF713" s="146"/>
      <c r="DG713" s="146"/>
      <c r="DH713" s="146"/>
      <c r="DI713" s="146"/>
      <c r="DJ713" s="146"/>
      <c r="DK713" s="219"/>
      <c r="DL713" s="219"/>
      <c r="DM713" s="219"/>
      <c r="DN713" s="219"/>
      <c r="DO713" s="219"/>
      <c r="DP713" s="219"/>
      <c r="DQ713" s="219"/>
      <c r="DR713" s="219"/>
      <c r="DS713" s="219"/>
      <c r="DT713" s="219"/>
      <c r="DU713" s="219"/>
      <c r="DV713" s="157"/>
      <c r="DW713" s="157"/>
      <c r="DX713" s="157"/>
      <c r="DY713" s="157"/>
      <c r="DZ713" s="158"/>
      <c r="EA713" s="158"/>
      <c r="EB713" s="158"/>
      <c r="EC713" s="158"/>
      <c r="ED713" s="158"/>
      <c r="EE713" s="158"/>
      <c r="EF713" s="158"/>
      <c r="EG713" s="158"/>
      <c r="EH713" s="158"/>
      <c r="EI713" s="158"/>
      <c r="EJ713" s="158"/>
      <c r="EK713" s="158"/>
      <c r="EL713" s="158"/>
      <c r="EM713" s="158"/>
      <c r="EN713" s="220"/>
      <c r="EO713" s="220"/>
      <c r="EP713" s="221"/>
      <c r="EQ713" s="220"/>
      <c r="ER713" s="220"/>
      <c r="ES713" s="220"/>
      <c r="ET713" s="220"/>
      <c r="EU713" s="220"/>
      <c r="EV713" s="222"/>
      <c r="EW713" s="222"/>
      <c r="EX713" s="222"/>
      <c r="EY713" s="222"/>
      <c r="EZ713" s="222"/>
      <c r="FA713" s="222"/>
      <c r="FB713" s="222"/>
      <c r="FC713" s="222"/>
      <c r="FD713" s="225"/>
    </row>
    <row r="714" spans="4:160" ht="16.899999999999999" customHeight="1">
      <c r="D714" s="45"/>
      <c r="G714" s="144"/>
      <c r="H714" s="144"/>
      <c r="I714" s="144"/>
      <c r="J714" s="144"/>
      <c r="K714" s="144"/>
      <c r="L714" s="144"/>
      <c r="M714" s="144"/>
      <c r="N714" s="83"/>
      <c r="O714" s="211"/>
      <c r="P714" s="211"/>
      <c r="Q714" s="146"/>
      <c r="R714" s="215"/>
      <c r="S714" s="215"/>
      <c r="T714" s="215"/>
      <c r="U714" s="216"/>
      <c r="V714" s="216"/>
      <c r="W714" s="216"/>
      <c r="X714" s="216"/>
      <c r="Y714" s="216"/>
      <c r="Z714" s="216"/>
      <c r="AA714" s="216"/>
      <c r="AB714" s="216"/>
      <c r="AC714" s="216"/>
      <c r="AD714" s="216"/>
      <c r="AE714" s="216"/>
      <c r="AF714" s="216"/>
      <c r="AG714" s="216"/>
      <c r="AH714" s="216"/>
      <c r="AI714" s="185"/>
      <c r="AJ714" s="146"/>
      <c r="AK714" s="146"/>
      <c r="AL714" s="146"/>
      <c r="AM714" s="217"/>
      <c r="AN714" s="146"/>
      <c r="AO714" s="149"/>
      <c r="AP714" s="146"/>
      <c r="AQ714" s="149"/>
      <c r="AR714" s="185"/>
      <c r="AS714" s="218"/>
      <c r="AT714" s="218"/>
      <c r="AU714" s="218"/>
      <c r="AV714" s="218"/>
      <c r="AW714" s="218"/>
      <c r="AX714" s="218"/>
      <c r="AY714" s="218"/>
      <c r="AZ714" s="218"/>
      <c r="BA714" s="218"/>
      <c r="BB714" s="146"/>
      <c r="BC714" s="218"/>
      <c r="BD714" s="218"/>
      <c r="BE714" s="218"/>
      <c r="BF714" s="185"/>
      <c r="BG714" s="185"/>
      <c r="BH714" s="185"/>
      <c r="BI714" s="185"/>
      <c r="BJ714" s="185"/>
      <c r="BK714" s="185"/>
      <c r="BL714" s="146"/>
      <c r="BM714" s="146"/>
      <c r="BN714" s="184"/>
      <c r="BO714" s="184"/>
      <c r="BP714" s="184"/>
      <c r="BQ714" s="184"/>
      <c r="BR714" s="184"/>
      <c r="BS714" s="184"/>
      <c r="BT714" s="184"/>
      <c r="BU714" s="184"/>
      <c r="BV714" s="184"/>
      <c r="BW714" s="184"/>
      <c r="BX714" s="184"/>
      <c r="BY714" s="184"/>
      <c r="BZ714" s="184"/>
      <c r="CA714" s="184"/>
      <c r="CB714" s="184"/>
      <c r="CC714" s="184"/>
      <c r="CD714" s="184"/>
      <c r="CE714" s="184"/>
      <c r="CF714" s="184"/>
      <c r="CG714" s="184"/>
      <c r="CH714" s="184"/>
      <c r="CI714" s="184"/>
      <c r="CJ714" s="184"/>
      <c r="CK714" s="184"/>
      <c r="CL714" s="184"/>
      <c r="CM714" s="146"/>
      <c r="CN714" s="146"/>
      <c r="CO714" s="146"/>
      <c r="CP714" s="146"/>
      <c r="CQ714" s="146"/>
      <c r="CR714" s="146"/>
      <c r="CS714" s="146"/>
      <c r="CT714" s="146"/>
      <c r="CU714" s="146"/>
      <c r="CV714" s="146"/>
      <c r="CW714" s="146"/>
      <c r="CX714" s="146"/>
      <c r="CY714" s="146"/>
      <c r="CZ714" s="146"/>
      <c r="DA714" s="146"/>
      <c r="DB714" s="146"/>
      <c r="DC714" s="146"/>
      <c r="DD714" s="146"/>
      <c r="DE714" s="146"/>
      <c r="DF714" s="146"/>
      <c r="DG714" s="146"/>
      <c r="DH714" s="146"/>
      <c r="DI714" s="146"/>
      <c r="DJ714" s="146"/>
      <c r="DK714" s="219"/>
      <c r="DL714" s="219"/>
      <c r="DM714" s="219"/>
      <c r="DN714" s="219"/>
      <c r="DO714" s="219"/>
      <c r="DP714" s="219"/>
      <c r="DQ714" s="219"/>
      <c r="DR714" s="219"/>
      <c r="DS714" s="219"/>
      <c r="DT714" s="219"/>
      <c r="DU714" s="219"/>
      <c r="DV714" s="157"/>
      <c r="DW714" s="157"/>
      <c r="DX714" s="157"/>
      <c r="DY714" s="157"/>
      <c r="DZ714" s="158"/>
      <c r="EA714" s="158"/>
      <c r="EB714" s="158"/>
      <c r="EC714" s="158"/>
      <c r="ED714" s="158"/>
      <c r="EE714" s="158"/>
      <c r="EF714" s="158"/>
      <c r="EG714" s="158"/>
      <c r="EH714" s="158"/>
      <c r="EI714" s="158"/>
      <c r="EJ714" s="158"/>
      <c r="EK714" s="158"/>
      <c r="EL714" s="158"/>
      <c r="EM714" s="158"/>
      <c r="EN714" s="220"/>
      <c r="EO714" s="220"/>
      <c r="EP714" s="221"/>
      <c r="EQ714" s="220"/>
      <c r="ER714" s="220"/>
      <c r="ES714" s="220"/>
      <c r="ET714" s="220"/>
      <c r="EU714" s="220"/>
      <c r="EV714" s="222"/>
      <c r="EW714" s="222"/>
      <c r="EX714" s="222"/>
      <c r="EY714" s="222"/>
      <c r="EZ714" s="222"/>
      <c r="FA714" s="222"/>
      <c r="FB714" s="222"/>
      <c r="FC714" s="222"/>
      <c r="FD714" s="225"/>
    </row>
    <row r="715" spans="4:160" ht="16.899999999999999" customHeight="1">
      <c r="D715" s="45"/>
      <c r="G715" s="144"/>
      <c r="H715" s="144"/>
      <c r="I715" s="144"/>
      <c r="J715" s="144"/>
      <c r="K715" s="144"/>
      <c r="L715" s="144"/>
      <c r="M715" s="144"/>
      <c r="N715" s="83"/>
      <c r="O715" s="211"/>
      <c r="P715" s="211"/>
      <c r="Q715" s="146"/>
      <c r="R715" s="215"/>
      <c r="S715" s="215"/>
      <c r="T715" s="215"/>
      <c r="U715" s="216"/>
      <c r="V715" s="216"/>
      <c r="W715" s="216"/>
      <c r="X715" s="216"/>
      <c r="Y715" s="216"/>
      <c r="Z715" s="216"/>
      <c r="AA715" s="216"/>
      <c r="AB715" s="216"/>
      <c r="AC715" s="216"/>
      <c r="AD715" s="216"/>
      <c r="AE715" s="216"/>
      <c r="AF715" s="216"/>
      <c r="AG715" s="216"/>
      <c r="AH715" s="216"/>
      <c r="AI715" s="185"/>
      <c r="AJ715" s="146"/>
      <c r="AK715" s="146"/>
      <c r="AL715" s="146"/>
      <c r="AM715" s="217"/>
      <c r="AN715" s="146"/>
      <c r="AO715" s="149"/>
      <c r="AP715" s="146"/>
      <c r="AQ715" s="149"/>
      <c r="AR715" s="185"/>
      <c r="AS715" s="218"/>
      <c r="AT715" s="218"/>
      <c r="AU715" s="218"/>
      <c r="AV715" s="218"/>
      <c r="AW715" s="218"/>
      <c r="AX715" s="218"/>
      <c r="AY715" s="218"/>
      <c r="AZ715" s="218"/>
      <c r="BA715" s="218"/>
      <c r="BB715" s="146"/>
      <c r="BC715" s="218"/>
      <c r="BD715" s="218"/>
      <c r="BE715" s="218"/>
      <c r="BF715" s="185"/>
      <c r="BG715" s="185"/>
      <c r="BH715" s="185"/>
      <c r="BI715" s="185"/>
      <c r="BJ715" s="185"/>
      <c r="BK715" s="185"/>
      <c r="BL715" s="146"/>
      <c r="BM715" s="146"/>
      <c r="BN715" s="184"/>
      <c r="BO715" s="184"/>
      <c r="BP715" s="184"/>
      <c r="BQ715" s="184"/>
      <c r="BR715" s="184"/>
      <c r="BS715" s="184"/>
      <c r="BT715" s="184"/>
      <c r="BU715" s="184"/>
      <c r="BV715" s="184"/>
      <c r="BW715" s="184"/>
      <c r="BX715" s="184"/>
      <c r="BY715" s="184"/>
      <c r="BZ715" s="184"/>
      <c r="CA715" s="184"/>
      <c r="CB715" s="184"/>
      <c r="CC715" s="184"/>
      <c r="CD715" s="184"/>
      <c r="CE715" s="184"/>
      <c r="CF715" s="184"/>
      <c r="CG715" s="184"/>
      <c r="CH715" s="184"/>
      <c r="CI715" s="184"/>
      <c r="CJ715" s="184"/>
      <c r="CK715" s="184"/>
      <c r="CL715" s="184"/>
      <c r="CM715" s="146"/>
      <c r="CN715" s="146"/>
      <c r="CO715" s="146"/>
      <c r="CP715" s="146"/>
      <c r="CQ715" s="146"/>
      <c r="CR715" s="146"/>
      <c r="CS715" s="146"/>
      <c r="CT715" s="146"/>
      <c r="CU715" s="146"/>
      <c r="CV715" s="146"/>
      <c r="CW715" s="146"/>
      <c r="CX715" s="146"/>
      <c r="CY715" s="146"/>
      <c r="CZ715" s="146"/>
      <c r="DA715" s="146"/>
      <c r="DB715" s="146"/>
      <c r="DC715" s="146"/>
      <c r="DD715" s="146"/>
      <c r="DE715" s="146"/>
      <c r="DF715" s="146"/>
      <c r="DG715" s="146"/>
      <c r="DH715" s="146"/>
      <c r="DI715" s="146"/>
      <c r="DJ715" s="146"/>
      <c r="DK715" s="219"/>
      <c r="DL715" s="219"/>
      <c r="DM715" s="219"/>
      <c r="DN715" s="219"/>
      <c r="DO715" s="219"/>
      <c r="DP715" s="219"/>
      <c r="DQ715" s="219"/>
      <c r="DR715" s="219"/>
      <c r="DS715" s="219"/>
      <c r="DT715" s="219"/>
      <c r="DU715" s="219"/>
      <c r="DV715" s="157"/>
      <c r="DW715" s="157"/>
      <c r="DX715" s="157"/>
      <c r="DY715" s="157"/>
      <c r="DZ715" s="158"/>
      <c r="EA715" s="158"/>
      <c r="EB715" s="158"/>
      <c r="EC715" s="158"/>
      <c r="ED715" s="158"/>
      <c r="EE715" s="158"/>
      <c r="EF715" s="158"/>
      <c r="EG715" s="158"/>
      <c r="EH715" s="158"/>
      <c r="EI715" s="158"/>
      <c r="EJ715" s="158"/>
      <c r="EK715" s="158"/>
      <c r="EL715" s="158"/>
      <c r="EM715" s="158"/>
      <c r="EN715" s="220"/>
      <c r="EO715" s="220"/>
      <c r="EP715" s="221"/>
      <c r="EQ715" s="220"/>
      <c r="ER715" s="220"/>
      <c r="ES715" s="220"/>
      <c r="ET715" s="220"/>
      <c r="EU715" s="220"/>
      <c r="EV715" s="222"/>
      <c r="EW715" s="222"/>
      <c r="EX715" s="222"/>
      <c r="EY715" s="222"/>
      <c r="EZ715" s="222"/>
      <c r="FA715" s="222"/>
      <c r="FB715" s="222"/>
      <c r="FC715" s="222"/>
      <c r="FD715" s="225"/>
    </row>
    <row r="716" spans="4:160" ht="16.899999999999999" customHeight="1">
      <c r="D716" s="45"/>
      <c r="G716" s="144"/>
      <c r="H716" s="144"/>
      <c r="I716" s="144"/>
      <c r="J716" s="144"/>
      <c r="K716" s="144"/>
      <c r="L716" s="144"/>
      <c r="M716" s="144"/>
      <c r="N716" s="83"/>
      <c r="O716" s="211"/>
      <c r="P716" s="211"/>
      <c r="Q716" s="146"/>
      <c r="R716" s="215"/>
      <c r="S716" s="215"/>
      <c r="T716" s="215"/>
      <c r="U716" s="216"/>
      <c r="V716" s="216"/>
      <c r="W716" s="216"/>
      <c r="X716" s="216"/>
      <c r="Y716" s="216"/>
      <c r="Z716" s="216"/>
      <c r="AA716" s="216"/>
      <c r="AB716" s="216"/>
      <c r="AC716" s="216"/>
      <c r="AD716" s="216"/>
      <c r="AE716" s="216"/>
      <c r="AF716" s="216"/>
      <c r="AG716" s="216"/>
      <c r="AH716" s="216"/>
      <c r="AI716" s="185"/>
      <c r="AJ716" s="146"/>
      <c r="AK716" s="146"/>
      <c r="AL716" s="146"/>
      <c r="AM716" s="217"/>
      <c r="AN716" s="146"/>
      <c r="AO716" s="149"/>
      <c r="AP716" s="146"/>
      <c r="AQ716" s="149"/>
      <c r="AR716" s="185"/>
      <c r="AS716" s="218"/>
      <c r="AT716" s="218"/>
      <c r="AU716" s="218"/>
      <c r="AV716" s="218"/>
      <c r="AW716" s="218"/>
      <c r="AX716" s="218"/>
      <c r="AY716" s="218"/>
      <c r="AZ716" s="218"/>
      <c r="BA716" s="218"/>
      <c r="BB716" s="146"/>
      <c r="BC716" s="218"/>
      <c r="BD716" s="218"/>
      <c r="BE716" s="218"/>
      <c r="BF716" s="185"/>
      <c r="BG716" s="185"/>
      <c r="BH716" s="185"/>
      <c r="BI716" s="185"/>
      <c r="BJ716" s="185"/>
      <c r="BK716" s="185"/>
      <c r="BL716" s="146"/>
      <c r="BM716" s="146"/>
      <c r="BN716" s="184"/>
      <c r="BO716" s="184"/>
      <c r="BP716" s="184"/>
      <c r="BQ716" s="184"/>
      <c r="BR716" s="184"/>
      <c r="BS716" s="184"/>
      <c r="BT716" s="184"/>
      <c r="BU716" s="184"/>
      <c r="BV716" s="184"/>
      <c r="BW716" s="184"/>
      <c r="BX716" s="184"/>
      <c r="BY716" s="184"/>
      <c r="BZ716" s="184"/>
      <c r="CA716" s="184"/>
      <c r="CB716" s="184"/>
      <c r="CC716" s="184"/>
      <c r="CD716" s="184"/>
      <c r="CE716" s="184"/>
      <c r="CF716" s="184"/>
      <c r="CG716" s="184"/>
      <c r="CH716" s="184"/>
      <c r="CI716" s="184"/>
      <c r="CJ716" s="184"/>
      <c r="CK716" s="184"/>
      <c r="CL716" s="184"/>
      <c r="CM716" s="146"/>
      <c r="CN716" s="146"/>
      <c r="CO716" s="146"/>
      <c r="CP716" s="146"/>
      <c r="CQ716" s="146"/>
      <c r="CR716" s="146"/>
      <c r="CS716" s="146"/>
      <c r="CT716" s="146"/>
      <c r="CU716" s="146"/>
      <c r="CV716" s="146"/>
      <c r="CW716" s="146"/>
      <c r="CX716" s="146"/>
      <c r="CY716" s="146"/>
      <c r="CZ716" s="146"/>
      <c r="DA716" s="146"/>
      <c r="DB716" s="146"/>
      <c r="DC716" s="146"/>
      <c r="DD716" s="146"/>
      <c r="DE716" s="146"/>
      <c r="DF716" s="146"/>
      <c r="DG716" s="146"/>
      <c r="DH716" s="146"/>
      <c r="DI716" s="146"/>
      <c r="DJ716" s="146"/>
      <c r="DK716" s="219"/>
      <c r="DL716" s="219"/>
      <c r="DM716" s="219"/>
      <c r="DN716" s="219"/>
      <c r="DO716" s="219"/>
      <c r="DP716" s="219"/>
      <c r="DQ716" s="219"/>
      <c r="DR716" s="219"/>
      <c r="DS716" s="219"/>
      <c r="DT716" s="219"/>
      <c r="DU716" s="219"/>
      <c r="DV716" s="157"/>
      <c r="DW716" s="157"/>
      <c r="DX716" s="157"/>
      <c r="DY716" s="157"/>
      <c r="DZ716" s="158"/>
      <c r="EA716" s="158"/>
      <c r="EB716" s="158"/>
      <c r="EC716" s="158"/>
      <c r="ED716" s="158"/>
      <c r="EE716" s="158"/>
      <c r="EF716" s="158"/>
      <c r="EG716" s="158"/>
      <c r="EH716" s="158"/>
      <c r="EI716" s="158"/>
      <c r="EJ716" s="158"/>
      <c r="EK716" s="158"/>
      <c r="EL716" s="158"/>
      <c r="EM716" s="158"/>
      <c r="EN716" s="220"/>
      <c r="EO716" s="220"/>
      <c r="EP716" s="221"/>
      <c r="EQ716" s="220"/>
      <c r="ER716" s="220"/>
      <c r="ES716" s="220"/>
      <c r="ET716" s="220"/>
      <c r="EU716" s="220"/>
      <c r="EV716" s="222"/>
      <c r="EW716" s="222"/>
      <c r="EX716" s="222"/>
      <c r="EY716" s="222"/>
      <c r="EZ716" s="222"/>
      <c r="FA716" s="222"/>
      <c r="FB716" s="222"/>
      <c r="FC716" s="222"/>
      <c r="FD716" s="225"/>
    </row>
    <row r="717" spans="4:160" ht="16.899999999999999" customHeight="1">
      <c r="D717" s="45"/>
      <c r="G717" s="83"/>
      <c r="H717" s="83"/>
      <c r="I717" s="83"/>
      <c r="J717" s="83"/>
      <c r="K717" s="83"/>
      <c r="L717" s="83"/>
      <c r="M717" s="83"/>
      <c r="N717" s="83"/>
      <c r="O717" s="211"/>
      <c r="P717" s="211"/>
      <c r="Q717" s="146"/>
      <c r="R717" s="215"/>
      <c r="S717" s="215"/>
      <c r="T717" s="215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185"/>
      <c r="AJ717" s="146"/>
      <c r="AK717" s="146"/>
      <c r="AL717" s="146"/>
      <c r="AM717" s="217"/>
      <c r="AN717" s="146"/>
      <c r="AO717" s="186"/>
      <c r="AP717" s="146"/>
      <c r="AQ717" s="149"/>
      <c r="AR717" s="185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146"/>
      <c r="BC717" s="218"/>
      <c r="BD717" s="218"/>
      <c r="BE717" s="218"/>
      <c r="BF717" s="185"/>
      <c r="BG717" s="185"/>
      <c r="BH717" s="185"/>
      <c r="BI717" s="185"/>
      <c r="BJ717" s="185"/>
      <c r="BK717" s="185"/>
      <c r="BL717" s="146"/>
      <c r="BM717" s="146"/>
      <c r="BN717" s="184"/>
      <c r="BO717" s="184"/>
      <c r="BP717" s="184"/>
      <c r="BQ717" s="184"/>
      <c r="BR717" s="184"/>
      <c r="BS717" s="184"/>
      <c r="BT717" s="184"/>
      <c r="BU717" s="184"/>
      <c r="BV717" s="184"/>
      <c r="BW717" s="184"/>
      <c r="BX717" s="184"/>
      <c r="BY717" s="184"/>
      <c r="BZ717" s="184"/>
      <c r="CA717" s="184"/>
      <c r="CB717" s="184"/>
      <c r="CC717" s="184"/>
      <c r="CD717" s="184"/>
      <c r="CE717" s="184"/>
      <c r="CF717" s="184"/>
      <c r="CG717" s="184"/>
      <c r="CH717" s="184"/>
      <c r="CI717" s="184"/>
      <c r="CJ717" s="184"/>
      <c r="CK717" s="184"/>
      <c r="CL717" s="184"/>
      <c r="CM717" s="146"/>
      <c r="CN717" s="146"/>
      <c r="CO717" s="146"/>
      <c r="CP717" s="146"/>
      <c r="CQ717" s="146"/>
      <c r="CR717" s="146"/>
      <c r="CS717" s="146"/>
      <c r="CT717" s="146"/>
      <c r="CU717" s="146"/>
      <c r="CV717" s="146"/>
      <c r="CW717" s="146"/>
      <c r="CX717" s="146"/>
      <c r="CY717" s="146"/>
      <c r="CZ717" s="146"/>
      <c r="DA717" s="146"/>
      <c r="DB717" s="146"/>
      <c r="DC717" s="146"/>
      <c r="DD717" s="146"/>
      <c r="DE717" s="146"/>
      <c r="DF717" s="146"/>
      <c r="DG717" s="146"/>
      <c r="DH717" s="146"/>
      <c r="DI717" s="146"/>
      <c r="DJ717" s="146"/>
      <c r="DK717" s="219"/>
      <c r="DL717" s="219"/>
      <c r="DM717" s="219"/>
      <c r="DN717" s="219"/>
      <c r="DO717" s="219"/>
      <c r="DP717" s="219"/>
      <c r="DQ717" s="219"/>
      <c r="DR717" s="219"/>
      <c r="DS717" s="219"/>
      <c r="DT717" s="219"/>
      <c r="DU717" s="219"/>
      <c r="DV717" s="157"/>
      <c r="DW717" s="157"/>
      <c r="DX717" s="157"/>
      <c r="DY717" s="157"/>
      <c r="DZ717" s="158"/>
      <c r="EA717" s="158"/>
      <c r="EB717" s="158"/>
      <c r="EC717" s="158"/>
      <c r="ED717" s="158"/>
      <c r="EE717" s="158"/>
      <c r="EF717" s="158"/>
      <c r="EG717" s="158"/>
      <c r="EH717" s="158"/>
      <c r="EI717" s="158"/>
      <c r="EJ717" s="158"/>
      <c r="EK717" s="158"/>
      <c r="EL717" s="158"/>
      <c r="EM717" s="158"/>
      <c r="EN717" s="220"/>
      <c r="EO717" s="220"/>
      <c r="EP717" s="221"/>
      <c r="EQ717" s="220"/>
      <c r="ER717" s="220"/>
      <c r="ES717" s="220"/>
      <c r="ET717" s="220"/>
      <c r="EU717" s="220"/>
      <c r="EV717" s="222"/>
      <c r="EW717" s="222"/>
      <c r="EX717" s="222"/>
      <c r="EY717" s="222"/>
      <c r="EZ717" s="222"/>
      <c r="FA717" s="222"/>
      <c r="FB717" s="222"/>
      <c r="FC717" s="222"/>
      <c r="FD717" s="225"/>
    </row>
    <row r="718" spans="4:160" ht="16.899999999999999" customHeight="1">
      <c r="D718" s="45"/>
      <c r="G718" s="144"/>
      <c r="H718" s="144"/>
      <c r="I718" s="144"/>
      <c r="J718" s="144"/>
      <c r="K718" s="144"/>
      <c r="L718" s="144"/>
      <c r="M718" s="144"/>
      <c r="N718" s="83"/>
      <c r="O718" s="211"/>
      <c r="P718" s="211"/>
      <c r="Q718" s="146"/>
      <c r="R718" s="215"/>
      <c r="S718" s="215"/>
      <c r="T718" s="215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185"/>
      <c r="AJ718" s="146"/>
      <c r="AK718" s="146"/>
      <c r="AL718" s="146"/>
      <c r="AM718" s="217"/>
      <c r="AN718" s="146"/>
      <c r="AO718" s="149"/>
      <c r="AP718" s="146"/>
      <c r="AQ718" s="149"/>
      <c r="AR718" s="185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146"/>
      <c r="BC718" s="218"/>
      <c r="BD718" s="218"/>
      <c r="BE718" s="218"/>
      <c r="BF718" s="185"/>
      <c r="BG718" s="185"/>
      <c r="BH718" s="185"/>
      <c r="BI718" s="185"/>
      <c r="BJ718" s="185"/>
      <c r="BK718" s="185"/>
      <c r="BL718" s="146"/>
      <c r="BM718" s="146"/>
      <c r="BN718" s="184"/>
      <c r="BO718" s="184"/>
      <c r="BP718" s="184"/>
      <c r="BQ718" s="184"/>
      <c r="BR718" s="184"/>
      <c r="BS718" s="184"/>
      <c r="BT718" s="184"/>
      <c r="BU718" s="184"/>
      <c r="BV718" s="184"/>
      <c r="BW718" s="184"/>
      <c r="BX718" s="184"/>
      <c r="BY718" s="184"/>
      <c r="BZ718" s="184"/>
      <c r="CA718" s="184"/>
      <c r="CB718" s="184"/>
      <c r="CC718" s="184"/>
      <c r="CD718" s="184"/>
      <c r="CE718" s="184"/>
      <c r="CF718" s="184"/>
      <c r="CG718" s="184"/>
      <c r="CH718" s="184"/>
      <c r="CI718" s="184"/>
      <c r="CJ718" s="184"/>
      <c r="CK718" s="184"/>
      <c r="CL718" s="184"/>
      <c r="CM718" s="146"/>
      <c r="CN718" s="146"/>
      <c r="CO718" s="146"/>
      <c r="CP718" s="146"/>
      <c r="CQ718" s="146"/>
      <c r="CR718" s="146"/>
      <c r="CS718" s="146"/>
      <c r="CT718" s="146"/>
      <c r="CU718" s="146"/>
      <c r="CV718" s="146"/>
      <c r="CW718" s="146"/>
      <c r="CX718" s="146"/>
      <c r="CY718" s="146"/>
      <c r="CZ718" s="146"/>
      <c r="DA718" s="146"/>
      <c r="DB718" s="146"/>
      <c r="DC718" s="146"/>
      <c r="DD718" s="146"/>
      <c r="DE718" s="146"/>
      <c r="DF718" s="146"/>
      <c r="DG718" s="146"/>
      <c r="DH718" s="146"/>
      <c r="DI718" s="146"/>
      <c r="DJ718" s="146"/>
      <c r="DK718" s="219"/>
      <c r="DL718" s="219"/>
      <c r="DM718" s="219"/>
      <c r="DN718" s="219"/>
      <c r="DO718" s="219"/>
      <c r="DP718" s="219"/>
      <c r="DQ718" s="219"/>
      <c r="DR718" s="219"/>
      <c r="DS718" s="219"/>
      <c r="DT718" s="219"/>
      <c r="DU718" s="219"/>
      <c r="DV718" s="157"/>
      <c r="DW718" s="157"/>
      <c r="DX718" s="157"/>
      <c r="DY718" s="157"/>
      <c r="DZ718" s="158"/>
      <c r="EA718" s="158"/>
      <c r="EB718" s="158"/>
      <c r="EC718" s="158"/>
      <c r="ED718" s="158"/>
      <c r="EE718" s="158"/>
      <c r="EF718" s="158"/>
      <c r="EG718" s="158"/>
      <c r="EH718" s="158"/>
      <c r="EI718" s="158"/>
      <c r="EJ718" s="158"/>
      <c r="EK718" s="158"/>
      <c r="EL718" s="158"/>
      <c r="EM718" s="158"/>
      <c r="EN718" s="220"/>
      <c r="EO718" s="220"/>
      <c r="EP718" s="221"/>
      <c r="EQ718" s="220"/>
      <c r="ER718" s="220"/>
      <c r="ES718" s="220"/>
      <c r="ET718" s="220"/>
      <c r="EU718" s="220"/>
      <c r="EV718" s="222"/>
      <c r="EW718" s="222"/>
      <c r="EX718" s="222"/>
      <c r="EY718" s="222"/>
      <c r="EZ718" s="222"/>
      <c r="FA718" s="222"/>
      <c r="FB718" s="222"/>
      <c r="FC718" s="222"/>
      <c r="FD718" s="225"/>
    </row>
    <row r="719" spans="4:160" ht="16.899999999999999" customHeight="1">
      <c r="D719" s="45"/>
      <c r="G719" s="144"/>
      <c r="H719" s="144"/>
      <c r="I719" s="144"/>
      <c r="J719" s="144"/>
      <c r="K719" s="144"/>
      <c r="L719" s="144"/>
      <c r="M719" s="144"/>
      <c r="N719" s="83"/>
      <c r="O719" s="211"/>
      <c r="P719" s="211"/>
      <c r="Q719" s="146"/>
      <c r="R719" s="215"/>
      <c r="S719" s="215"/>
      <c r="T719" s="215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185"/>
      <c r="AJ719" s="146"/>
      <c r="AK719" s="146"/>
      <c r="AL719" s="146"/>
      <c r="AM719" s="217"/>
      <c r="AN719" s="146"/>
      <c r="AO719" s="149"/>
      <c r="AP719" s="146"/>
      <c r="AQ719" s="149"/>
      <c r="AR719" s="185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146"/>
      <c r="BC719" s="218"/>
      <c r="BD719" s="218"/>
      <c r="BE719" s="218"/>
      <c r="BF719" s="185"/>
      <c r="BG719" s="185"/>
      <c r="BH719" s="185"/>
      <c r="BI719" s="185"/>
      <c r="BJ719" s="185"/>
      <c r="BK719" s="185"/>
      <c r="BL719" s="146"/>
      <c r="BM719" s="146"/>
      <c r="BN719" s="184"/>
      <c r="BO719" s="184"/>
      <c r="BP719" s="184"/>
      <c r="BQ719" s="184"/>
      <c r="BR719" s="184"/>
      <c r="BS719" s="184"/>
      <c r="BT719" s="184"/>
      <c r="BU719" s="184"/>
      <c r="BV719" s="184"/>
      <c r="BW719" s="184"/>
      <c r="BX719" s="184"/>
      <c r="BY719" s="184"/>
      <c r="BZ719" s="184"/>
      <c r="CA719" s="184"/>
      <c r="CB719" s="184"/>
      <c r="CC719" s="184"/>
      <c r="CD719" s="184"/>
      <c r="CE719" s="184"/>
      <c r="CF719" s="184"/>
      <c r="CG719" s="184"/>
      <c r="CH719" s="184"/>
      <c r="CI719" s="184"/>
      <c r="CJ719" s="184"/>
      <c r="CK719" s="184"/>
      <c r="CL719" s="184"/>
      <c r="CM719" s="146"/>
      <c r="CN719" s="146"/>
      <c r="CO719" s="146"/>
      <c r="CP719" s="146"/>
      <c r="CQ719" s="146"/>
      <c r="CR719" s="146"/>
      <c r="CS719" s="146"/>
      <c r="CT719" s="146"/>
      <c r="CU719" s="146"/>
      <c r="CV719" s="146"/>
      <c r="CW719" s="146"/>
      <c r="CX719" s="146"/>
      <c r="CY719" s="146"/>
      <c r="CZ719" s="146"/>
      <c r="DA719" s="146"/>
      <c r="DB719" s="146"/>
      <c r="DC719" s="146"/>
      <c r="DD719" s="146"/>
      <c r="DE719" s="146"/>
      <c r="DF719" s="146"/>
      <c r="DG719" s="146"/>
      <c r="DH719" s="146"/>
      <c r="DI719" s="146"/>
      <c r="DJ719" s="146"/>
      <c r="DK719" s="219"/>
      <c r="DL719" s="219"/>
      <c r="DM719" s="219"/>
      <c r="DN719" s="219"/>
      <c r="DO719" s="219"/>
      <c r="DP719" s="219"/>
      <c r="DQ719" s="219"/>
      <c r="DR719" s="219"/>
      <c r="DS719" s="219"/>
      <c r="DT719" s="219"/>
      <c r="DU719" s="219"/>
      <c r="DV719" s="157"/>
      <c r="DW719" s="157"/>
      <c r="DX719" s="157"/>
      <c r="DY719" s="157"/>
      <c r="DZ719" s="158"/>
      <c r="EA719" s="158"/>
      <c r="EB719" s="158"/>
      <c r="EC719" s="158"/>
      <c r="ED719" s="158"/>
      <c r="EE719" s="158"/>
      <c r="EF719" s="158"/>
      <c r="EG719" s="158"/>
      <c r="EH719" s="158"/>
      <c r="EI719" s="158"/>
      <c r="EJ719" s="158"/>
      <c r="EK719" s="158"/>
      <c r="EL719" s="158"/>
      <c r="EM719" s="158"/>
      <c r="EN719" s="220"/>
      <c r="EO719" s="220"/>
      <c r="EP719" s="221"/>
      <c r="EQ719" s="220"/>
      <c r="ER719" s="220"/>
      <c r="ES719" s="220"/>
      <c r="ET719" s="220"/>
      <c r="EU719" s="220"/>
      <c r="EV719" s="222"/>
      <c r="EW719" s="222"/>
      <c r="EX719" s="222"/>
      <c r="EY719" s="222"/>
      <c r="EZ719" s="222"/>
      <c r="FA719" s="222"/>
      <c r="FB719" s="222"/>
      <c r="FC719" s="222"/>
      <c r="FD719" s="225"/>
    </row>
    <row r="720" spans="4:160" ht="16.899999999999999" customHeight="1">
      <c r="D720" s="45"/>
      <c r="G720" s="144"/>
      <c r="H720" s="144"/>
      <c r="I720" s="144"/>
      <c r="J720" s="144"/>
      <c r="K720" s="144"/>
      <c r="L720" s="144"/>
      <c r="M720" s="144"/>
      <c r="N720" s="83"/>
      <c r="O720" s="211"/>
      <c r="P720" s="211"/>
      <c r="Q720" s="146"/>
      <c r="R720" s="215"/>
      <c r="S720" s="215"/>
      <c r="T720" s="215"/>
      <c r="U720" s="216"/>
      <c r="V720" s="216"/>
      <c r="W720" s="216"/>
      <c r="X720" s="216"/>
      <c r="Y720" s="216"/>
      <c r="Z720" s="216"/>
      <c r="AA720" s="216"/>
      <c r="AB720" s="216"/>
      <c r="AC720" s="216"/>
      <c r="AD720" s="216"/>
      <c r="AE720" s="216"/>
      <c r="AF720" s="216"/>
      <c r="AG720" s="216"/>
      <c r="AH720" s="216"/>
      <c r="AI720" s="185"/>
      <c r="AJ720" s="146"/>
      <c r="AK720" s="146"/>
      <c r="AL720" s="146"/>
      <c r="AM720" s="217"/>
      <c r="AN720" s="146"/>
      <c r="AO720" s="149"/>
      <c r="AP720" s="146"/>
      <c r="AQ720" s="149"/>
      <c r="AR720" s="185"/>
      <c r="AS720" s="218"/>
      <c r="AT720" s="218"/>
      <c r="AU720" s="218"/>
      <c r="AV720" s="218"/>
      <c r="AW720" s="218"/>
      <c r="AX720" s="218"/>
      <c r="AY720" s="218"/>
      <c r="AZ720" s="218"/>
      <c r="BA720" s="218"/>
      <c r="BB720" s="146"/>
      <c r="BC720" s="218"/>
      <c r="BD720" s="218"/>
      <c r="BE720" s="218"/>
      <c r="BF720" s="185"/>
      <c r="BG720" s="185"/>
      <c r="BH720" s="185"/>
      <c r="BI720" s="185"/>
      <c r="BJ720" s="185"/>
      <c r="BK720" s="185"/>
      <c r="BL720" s="146"/>
      <c r="BM720" s="146"/>
      <c r="BN720" s="184"/>
      <c r="BO720" s="184"/>
      <c r="BP720" s="184"/>
      <c r="BQ720" s="184"/>
      <c r="BR720" s="184"/>
      <c r="BS720" s="184"/>
      <c r="BT720" s="184"/>
      <c r="BU720" s="184"/>
      <c r="BV720" s="184"/>
      <c r="BW720" s="184"/>
      <c r="BX720" s="184"/>
      <c r="BY720" s="184"/>
      <c r="BZ720" s="184"/>
      <c r="CA720" s="184"/>
      <c r="CB720" s="184"/>
      <c r="CC720" s="184"/>
      <c r="CD720" s="184"/>
      <c r="CE720" s="184"/>
      <c r="CF720" s="184"/>
      <c r="CG720" s="184"/>
      <c r="CH720" s="184"/>
      <c r="CI720" s="184"/>
      <c r="CJ720" s="184"/>
      <c r="CK720" s="184"/>
      <c r="CL720" s="184"/>
      <c r="CM720" s="146"/>
      <c r="CN720" s="146"/>
      <c r="CO720" s="146"/>
      <c r="CP720" s="146"/>
      <c r="CQ720" s="146"/>
      <c r="CR720" s="146"/>
      <c r="CS720" s="146"/>
      <c r="CT720" s="146"/>
      <c r="CU720" s="146"/>
      <c r="CV720" s="146"/>
      <c r="CW720" s="146"/>
      <c r="CX720" s="146"/>
      <c r="CY720" s="146"/>
      <c r="CZ720" s="146"/>
      <c r="DA720" s="146"/>
      <c r="DB720" s="146"/>
      <c r="DC720" s="146"/>
      <c r="DD720" s="146"/>
      <c r="DE720" s="146"/>
      <c r="DF720" s="146"/>
      <c r="DG720" s="146"/>
      <c r="DH720" s="146"/>
      <c r="DI720" s="146"/>
      <c r="DJ720" s="146"/>
      <c r="DK720" s="219"/>
      <c r="DL720" s="219"/>
      <c r="DM720" s="219"/>
      <c r="DN720" s="219"/>
      <c r="DO720" s="219"/>
      <c r="DP720" s="219"/>
      <c r="DQ720" s="219"/>
      <c r="DR720" s="219"/>
      <c r="DS720" s="219"/>
      <c r="DT720" s="219"/>
      <c r="DU720" s="219"/>
      <c r="DV720" s="157"/>
      <c r="DW720" s="157"/>
      <c r="DX720" s="157"/>
      <c r="DY720" s="157"/>
      <c r="DZ720" s="158"/>
      <c r="EA720" s="158"/>
      <c r="EB720" s="158"/>
      <c r="EC720" s="158"/>
      <c r="ED720" s="158"/>
      <c r="EE720" s="158"/>
      <c r="EF720" s="158"/>
      <c r="EG720" s="158"/>
      <c r="EH720" s="158"/>
      <c r="EI720" s="158"/>
      <c r="EJ720" s="158"/>
      <c r="EK720" s="158"/>
      <c r="EL720" s="158"/>
      <c r="EM720" s="158"/>
      <c r="EN720" s="220"/>
      <c r="EO720" s="220"/>
      <c r="EP720" s="221"/>
      <c r="EQ720" s="220"/>
      <c r="ER720" s="220"/>
      <c r="ES720" s="220"/>
      <c r="ET720" s="220"/>
      <c r="EU720" s="220"/>
      <c r="EV720" s="222"/>
      <c r="EW720" s="222"/>
      <c r="EX720" s="222"/>
      <c r="EY720" s="222"/>
      <c r="EZ720" s="222"/>
      <c r="FA720" s="222"/>
      <c r="FB720" s="222"/>
      <c r="FC720" s="222"/>
      <c r="FD720" s="225"/>
    </row>
    <row r="721" spans="4:160" ht="16.899999999999999" customHeight="1">
      <c r="D721" s="45"/>
      <c r="G721" s="83"/>
      <c r="H721" s="83"/>
      <c r="I721" s="83"/>
      <c r="J721" s="83"/>
      <c r="K721" s="83"/>
      <c r="L721" s="83"/>
      <c r="M721" s="83"/>
      <c r="N721" s="83"/>
      <c r="O721" s="211"/>
      <c r="P721" s="211"/>
      <c r="Q721" s="146"/>
      <c r="R721" s="215"/>
      <c r="S721" s="215"/>
      <c r="T721" s="215"/>
      <c r="U721" s="216"/>
      <c r="V721" s="216"/>
      <c r="W721" s="216"/>
      <c r="X721" s="216"/>
      <c r="Y721" s="216"/>
      <c r="Z721" s="216"/>
      <c r="AA721" s="216"/>
      <c r="AB721" s="216"/>
      <c r="AC721" s="216"/>
      <c r="AD721" s="216"/>
      <c r="AE721" s="216"/>
      <c r="AF721" s="216"/>
      <c r="AG721" s="216"/>
      <c r="AH721" s="216"/>
      <c r="AI721" s="185"/>
      <c r="AJ721" s="146"/>
      <c r="AK721" s="146"/>
      <c r="AL721" s="146"/>
      <c r="AM721" s="217"/>
      <c r="AN721" s="146"/>
      <c r="AO721" s="149"/>
      <c r="AP721" s="146"/>
      <c r="AQ721" s="149"/>
      <c r="AR721" s="185"/>
      <c r="AS721" s="218"/>
      <c r="AT721" s="218"/>
      <c r="AU721" s="218"/>
      <c r="AV721" s="218"/>
      <c r="AW721" s="218"/>
      <c r="AX721" s="218"/>
      <c r="AY721" s="218"/>
      <c r="AZ721" s="218"/>
      <c r="BA721" s="218"/>
      <c r="BB721" s="146"/>
      <c r="BC721" s="218"/>
      <c r="BD721" s="218"/>
      <c r="BE721" s="218"/>
      <c r="BF721" s="185"/>
      <c r="BG721" s="185"/>
      <c r="BH721" s="185"/>
      <c r="BI721" s="185"/>
      <c r="BJ721" s="185"/>
      <c r="BK721" s="185"/>
      <c r="BL721" s="146"/>
      <c r="BM721" s="146"/>
      <c r="BN721" s="184"/>
      <c r="BO721" s="184"/>
      <c r="BP721" s="184"/>
      <c r="BQ721" s="184"/>
      <c r="BR721" s="184"/>
      <c r="BS721" s="184"/>
      <c r="BT721" s="184"/>
      <c r="BU721" s="184"/>
      <c r="BV721" s="184"/>
      <c r="BW721" s="184"/>
      <c r="BX721" s="184"/>
      <c r="BY721" s="184"/>
      <c r="BZ721" s="184"/>
      <c r="CA721" s="184"/>
      <c r="CB721" s="184"/>
      <c r="CC721" s="184"/>
      <c r="CD721" s="184"/>
      <c r="CE721" s="184"/>
      <c r="CF721" s="184"/>
      <c r="CG721" s="184"/>
      <c r="CH721" s="184"/>
      <c r="CI721" s="184"/>
      <c r="CJ721" s="184"/>
      <c r="CK721" s="184"/>
      <c r="CL721" s="184"/>
      <c r="CM721" s="146"/>
      <c r="CN721" s="146"/>
      <c r="CO721" s="146"/>
      <c r="CP721" s="146"/>
      <c r="CQ721" s="146"/>
      <c r="CR721" s="146"/>
      <c r="CS721" s="146"/>
      <c r="CT721" s="146"/>
      <c r="CU721" s="146"/>
      <c r="CV721" s="146"/>
      <c r="CW721" s="146"/>
      <c r="CX721" s="146"/>
      <c r="CY721" s="146"/>
      <c r="CZ721" s="146"/>
      <c r="DA721" s="146"/>
      <c r="DB721" s="146"/>
      <c r="DC721" s="146"/>
      <c r="DD721" s="146"/>
      <c r="DE721" s="146"/>
      <c r="DF721" s="146"/>
      <c r="DG721" s="146"/>
      <c r="DH721" s="146"/>
      <c r="DI721" s="146"/>
      <c r="DJ721" s="146"/>
      <c r="DK721" s="219"/>
      <c r="DL721" s="219"/>
      <c r="DM721" s="219"/>
      <c r="DN721" s="219"/>
      <c r="DO721" s="219"/>
      <c r="DP721" s="219"/>
      <c r="DQ721" s="219"/>
      <c r="DR721" s="219"/>
      <c r="DS721" s="219"/>
      <c r="DT721" s="219"/>
      <c r="DU721" s="219"/>
      <c r="DV721" s="157"/>
      <c r="DW721" s="157"/>
      <c r="DX721" s="157"/>
      <c r="DY721" s="157"/>
      <c r="DZ721" s="158"/>
      <c r="EA721" s="158"/>
      <c r="EB721" s="158"/>
      <c r="EC721" s="158"/>
      <c r="ED721" s="158"/>
      <c r="EE721" s="158"/>
      <c r="EF721" s="158"/>
      <c r="EG721" s="158"/>
      <c r="EH721" s="158"/>
      <c r="EI721" s="158"/>
      <c r="EJ721" s="158"/>
      <c r="EK721" s="158"/>
      <c r="EL721" s="158"/>
      <c r="EM721" s="158"/>
      <c r="EN721" s="220"/>
      <c r="EO721" s="220"/>
      <c r="EP721" s="221"/>
      <c r="EQ721" s="220"/>
      <c r="ER721" s="220"/>
      <c r="ES721" s="220"/>
      <c r="ET721" s="220"/>
      <c r="EU721" s="220"/>
      <c r="EV721" s="222"/>
      <c r="EW721" s="222"/>
      <c r="EX721" s="222"/>
      <c r="EY721" s="222"/>
      <c r="EZ721" s="222"/>
      <c r="FA721" s="222"/>
      <c r="FB721" s="222"/>
      <c r="FC721" s="222"/>
      <c r="FD721" s="225"/>
    </row>
    <row r="722" spans="4:160" ht="16.899999999999999" customHeight="1">
      <c r="D722" s="146"/>
      <c r="G722" s="144"/>
      <c r="H722" s="144"/>
      <c r="I722" s="144"/>
      <c r="J722" s="144"/>
      <c r="K722" s="144"/>
      <c r="L722" s="144"/>
      <c r="M722" s="144"/>
      <c r="N722" s="83"/>
      <c r="O722" s="211"/>
      <c r="P722" s="211"/>
      <c r="Q722" s="146"/>
      <c r="R722" s="215"/>
      <c r="S722" s="215"/>
      <c r="T722" s="215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185"/>
      <c r="AJ722" s="146"/>
      <c r="AK722" s="146"/>
      <c r="AL722" s="146"/>
      <c r="AM722" s="217"/>
      <c r="AN722" s="146"/>
      <c r="AO722" s="149"/>
      <c r="AP722" s="146"/>
      <c r="AQ722" s="149"/>
      <c r="AR722" s="185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146"/>
      <c r="BC722" s="218"/>
      <c r="BD722" s="218"/>
      <c r="BE722" s="218"/>
      <c r="BF722" s="185"/>
      <c r="BG722" s="185"/>
      <c r="BH722" s="185"/>
      <c r="BI722" s="185"/>
      <c r="BJ722" s="185"/>
      <c r="BK722" s="185"/>
      <c r="BL722" s="146"/>
      <c r="BM722" s="146"/>
      <c r="BN722" s="184"/>
      <c r="BO722" s="184"/>
      <c r="BP722" s="184"/>
      <c r="BQ722" s="184"/>
      <c r="BR722" s="184"/>
      <c r="BS722" s="184"/>
      <c r="BT722" s="184"/>
      <c r="BU722" s="184"/>
      <c r="BV722" s="184"/>
      <c r="BW722" s="184"/>
      <c r="BX722" s="184"/>
      <c r="BY722" s="184"/>
      <c r="BZ722" s="184"/>
      <c r="CA722" s="184"/>
      <c r="CB722" s="184"/>
      <c r="CC722" s="184"/>
      <c r="CD722" s="184"/>
      <c r="CE722" s="184"/>
      <c r="CF722" s="184"/>
      <c r="CG722" s="184"/>
      <c r="CH722" s="184"/>
      <c r="CI722" s="184"/>
      <c r="CJ722" s="184"/>
      <c r="CK722" s="184"/>
      <c r="CL722" s="184"/>
      <c r="CM722" s="146"/>
      <c r="CN722" s="146"/>
      <c r="CO722" s="146"/>
      <c r="CP722" s="146"/>
      <c r="CQ722" s="146"/>
      <c r="CR722" s="146"/>
      <c r="CS722" s="146"/>
      <c r="CT722" s="146"/>
      <c r="CU722" s="146"/>
      <c r="CV722" s="146"/>
      <c r="CW722" s="146"/>
      <c r="CX722" s="146"/>
      <c r="CY722" s="146"/>
      <c r="CZ722" s="146"/>
      <c r="DA722" s="146"/>
      <c r="DB722" s="146"/>
      <c r="DC722" s="146"/>
      <c r="DD722" s="146"/>
      <c r="DE722" s="146"/>
      <c r="DF722" s="146"/>
      <c r="DG722" s="146"/>
      <c r="DH722" s="146"/>
      <c r="DI722" s="146"/>
      <c r="DJ722" s="146"/>
      <c r="DK722" s="219"/>
      <c r="DL722" s="219"/>
      <c r="DM722" s="219"/>
      <c r="DN722" s="219"/>
      <c r="DO722" s="219"/>
      <c r="DP722" s="219"/>
      <c r="DQ722" s="219"/>
      <c r="DR722" s="219"/>
      <c r="DS722" s="219"/>
      <c r="DT722" s="219"/>
      <c r="DU722" s="219"/>
      <c r="DV722" s="157"/>
      <c r="DW722" s="157"/>
      <c r="DX722" s="157"/>
      <c r="DY722" s="157"/>
      <c r="DZ722" s="158"/>
      <c r="EA722" s="158"/>
      <c r="EB722" s="158"/>
      <c r="EC722" s="158"/>
      <c r="ED722" s="158"/>
      <c r="EE722" s="158"/>
      <c r="EF722" s="158"/>
      <c r="EG722" s="158"/>
      <c r="EH722" s="158"/>
      <c r="EI722" s="158"/>
      <c r="EJ722" s="158"/>
      <c r="EK722" s="158"/>
      <c r="EL722" s="158"/>
      <c r="EM722" s="158"/>
      <c r="EN722" s="220"/>
      <c r="EO722" s="220"/>
      <c r="EP722" s="221"/>
      <c r="EQ722" s="220"/>
      <c r="ER722" s="220"/>
      <c r="ES722" s="220"/>
      <c r="ET722" s="220"/>
      <c r="EU722" s="220"/>
      <c r="EV722" s="222"/>
      <c r="EW722" s="222"/>
      <c r="EX722" s="222"/>
      <c r="EY722" s="222"/>
      <c r="EZ722" s="222"/>
      <c r="FA722" s="222"/>
      <c r="FB722" s="222"/>
      <c r="FC722" s="222"/>
      <c r="FD722" s="225"/>
    </row>
    <row r="723" spans="4:160" ht="16.899999999999999" customHeight="1">
      <c r="D723" s="146"/>
      <c r="G723" s="144"/>
      <c r="H723" s="144"/>
      <c r="I723" s="144"/>
      <c r="J723" s="144"/>
      <c r="K723" s="144"/>
      <c r="L723" s="144"/>
      <c r="M723" s="144"/>
      <c r="N723" s="83"/>
      <c r="O723" s="211"/>
      <c r="P723" s="211"/>
      <c r="Q723" s="146"/>
      <c r="R723" s="215"/>
      <c r="S723" s="215"/>
      <c r="T723" s="215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185"/>
      <c r="AJ723" s="146"/>
      <c r="AK723" s="146"/>
      <c r="AL723" s="146"/>
      <c r="AM723" s="217"/>
      <c r="AN723" s="146"/>
      <c r="AO723" s="149"/>
      <c r="AP723" s="146"/>
      <c r="AQ723" s="149"/>
      <c r="AR723" s="185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146"/>
      <c r="BC723" s="218"/>
      <c r="BD723" s="218"/>
      <c r="BE723" s="218"/>
      <c r="BF723" s="185"/>
      <c r="BG723" s="185"/>
      <c r="BH723" s="185"/>
      <c r="BI723" s="185"/>
      <c r="BJ723" s="185"/>
      <c r="BK723" s="185"/>
      <c r="BL723" s="146"/>
      <c r="BM723" s="146"/>
      <c r="BN723" s="184"/>
      <c r="BO723" s="184"/>
      <c r="BP723" s="184"/>
      <c r="BQ723" s="184"/>
      <c r="BR723" s="184"/>
      <c r="BS723" s="184"/>
      <c r="BT723" s="184"/>
      <c r="BU723" s="184"/>
      <c r="BV723" s="184"/>
      <c r="BW723" s="184"/>
      <c r="BX723" s="184"/>
      <c r="BY723" s="184"/>
      <c r="BZ723" s="184"/>
      <c r="CA723" s="184"/>
      <c r="CB723" s="184"/>
      <c r="CC723" s="184"/>
      <c r="CD723" s="184"/>
      <c r="CE723" s="184"/>
      <c r="CF723" s="184"/>
      <c r="CG723" s="184"/>
      <c r="CH723" s="184"/>
      <c r="CI723" s="184"/>
      <c r="CJ723" s="184"/>
      <c r="CK723" s="184"/>
      <c r="CL723" s="184"/>
      <c r="CM723" s="146"/>
      <c r="CN723" s="146"/>
      <c r="CO723" s="146"/>
      <c r="CP723" s="146"/>
      <c r="CQ723" s="146"/>
      <c r="CR723" s="146"/>
      <c r="CS723" s="146"/>
      <c r="CT723" s="146"/>
      <c r="CU723" s="146"/>
      <c r="CV723" s="146"/>
      <c r="CW723" s="146"/>
      <c r="CX723" s="146"/>
      <c r="CY723" s="146"/>
      <c r="CZ723" s="146"/>
      <c r="DA723" s="146"/>
      <c r="DB723" s="146"/>
      <c r="DC723" s="146"/>
      <c r="DD723" s="146"/>
      <c r="DE723" s="146"/>
      <c r="DF723" s="146"/>
      <c r="DG723" s="146"/>
      <c r="DH723" s="146"/>
      <c r="DI723" s="146"/>
      <c r="DJ723" s="146"/>
      <c r="DK723" s="219"/>
      <c r="DL723" s="219"/>
      <c r="DM723" s="219"/>
      <c r="DN723" s="219"/>
      <c r="DO723" s="219"/>
      <c r="DP723" s="219"/>
      <c r="DQ723" s="219"/>
      <c r="DR723" s="219"/>
      <c r="DS723" s="219"/>
      <c r="DT723" s="219"/>
      <c r="DU723" s="219"/>
      <c r="DV723" s="157"/>
      <c r="DW723" s="157"/>
      <c r="DX723" s="157"/>
      <c r="DY723" s="157"/>
      <c r="DZ723" s="158"/>
      <c r="EA723" s="158"/>
      <c r="EB723" s="158"/>
      <c r="EC723" s="158"/>
      <c r="ED723" s="158"/>
      <c r="EE723" s="158"/>
      <c r="EF723" s="158"/>
      <c r="EG723" s="158"/>
      <c r="EH723" s="158"/>
      <c r="EI723" s="158"/>
      <c r="EJ723" s="158"/>
      <c r="EK723" s="158"/>
      <c r="EL723" s="158"/>
      <c r="EM723" s="158"/>
      <c r="EN723" s="220"/>
      <c r="EO723" s="220"/>
      <c r="EP723" s="221"/>
      <c r="EQ723" s="220"/>
      <c r="ER723" s="220"/>
      <c r="ES723" s="220"/>
      <c r="ET723" s="220"/>
      <c r="EU723" s="220"/>
      <c r="EV723" s="222"/>
      <c r="EW723" s="222"/>
      <c r="EX723" s="222"/>
      <c r="EY723" s="222"/>
      <c r="EZ723" s="222"/>
      <c r="FA723" s="222"/>
      <c r="FB723" s="222"/>
      <c r="FC723" s="222"/>
      <c r="FD723" s="225"/>
    </row>
    <row r="724" spans="4:160" ht="16.899999999999999" customHeight="1">
      <c r="D724" s="146"/>
      <c r="G724" s="144"/>
      <c r="H724" s="144"/>
      <c r="I724" s="144"/>
      <c r="J724" s="144"/>
      <c r="K724" s="144"/>
      <c r="L724" s="144"/>
      <c r="M724" s="144"/>
      <c r="N724" s="83"/>
      <c r="O724" s="211"/>
      <c r="P724" s="211"/>
      <c r="Q724" s="146"/>
      <c r="R724" s="215"/>
      <c r="S724" s="215"/>
      <c r="T724" s="215"/>
      <c r="U724" s="216"/>
      <c r="V724" s="216"/>
      <c r="W724" s="216"/>
      <c r="X724" s="216"/>
      <c r="Y724" s="216"/>
      <c r="Z724" s="216"/>
      <c r="AA724" s="216"/>
      <c r="AB724" s="216"/>
      <c r="AC724" s="216"/>
      <c r="AD724" s="216"/>
      <c r="AE724" s="216"/>
      <c r="AF724" s="216"/>
      <c r="AG724" s="216"/>
      <c r="AH724" s="216"/>
      <c r="AI724" s="185"/>
      <c r="AJ724" s="146"/>
      <c r="AK724" s="146"/>
      <c r="AL724" s="146"/>
      <c r="AM724" s="217"/>
      <c r="AN724" s="146"/>
      <c r="AO724" s="149"/>
      <c r="AP724" s="146"/>
      <c r="AQ724" s="149"/>
      <c r="AR724" s="185"/>
      <c r="AS724" s="218"/>
      <c r="AT724" s="218"/>
      <c r="AU724" s="218"/>
      <c r="AV724" s="218"/>
      <c r="AW724" s="218"/>
      <c r="AX724" s="218"/>
      <c r="AY724" s="218"/>
      <c r="AZ724" s="218"/>
      <c r="BA724" s="218"/>
      <c r="BB724" s="146"/>
      <c r="BC724" s="218"/>
      <c r="BD724" s="218"/>
      <c r="BE724" s="218"/>
      <c r="BF724" s="185"/>
      <c r="BG724" s="185"/>
      <c r="BH724" s="185"/>
      <c r="BI724" s="185"/>
      <c r="BJ724" s="185"/>
      <c r="BK724" s="185"/>
      <c r="BL724" s="146"/>
      <c r="BM724" s="146"/>
      <c r="BN724" s="184"/>
      <c r="BO724" s="184"/>
      <c r="BP724" s="184"/>
      <c r="BQ724" s="184"/>
      <c r="BR724" s="184"/>
      <c r="BS724" s="184"/>
      <c r="BT724" s="184"/>
      <c r="BU724" s="184"/>
      <c r="BV724" s="184"/>
      <c r="BW724" s="184"/>
      <c r="BX724" s="184"/>
      <c r="BY724" s="184"/>
      <c r="BZ724" s="184"/>
      <c r="CA724" s="184"/>
      <c r="CB724" s="184"/>
      <c r="CC724" s="184"/>
      <c r="CD724" s="184"/>
      <c r="CE724" s="184"/>
      <c r="CF724" s="184"/>
      <c r="CG724" s="184"/>
      <c r="CH724" s="184"/>
      <c r="CI724" s="184"/>
      <c r="CJ724" s="184"/>
      <c r="CK724" s="184"/>
      <c r="CL724" s="184"/>
      <c r="CM724" s="146"/>
      <c r="CN724" s="146"/>
      <c r="CO724" s="146"/>
      <c r="CP724" s="146"/>
      <c r="CQ724" s="146"/>
      <c r="CR724" s="146"/>
      <c r="CS724" s="146"/>
      <c r="CT724" s="146"/>
      <c r="CU724" s="146"/>
      <c r="CV724" s="146"/>
      <c r="CW724" s="146"/>
      <c r="CX724" s="146"/>
      <c r="CY724" s="146"/>
      <c r="CZ724" s="146"/>
      <c r="DA724" s="146"/>
      <c r="DB724" s="146"/>
      <c r="DC724" s="146"/>
      <c r="DD724" s="146"/>
      <c r="DE724" s="146"/>
      <c r="DF724" s="146"/>
      <c r="DG724" s="146"/>
      <c r="DH724" s="146"/>
      <c r="DI724" s="146"/>
      <c r="DJ724" s="146"/>
      <c r="DK724" s="219"/>
      <c r="DL724" s="219"/>
      <c r="DM724" s="219"/>
      <c r="DN724" s="219"/>
      <c r="DO724" s="219"/>
      <c r="DP724" s="219"/>
      <c r="DQ724" s="219"/>
      <c r="DR724" s="219"/>
      <c r="DS724" s="219"/>
      <c r="DT724" s="219"/>
      <c r="DU724" s="219"/>
      <c r="DV724" s="157"/>
      <c r="DW724" s="157"/>
      <c r="DX724" s="157"/>
      <c r="DY724" s="157"/>
      <c r="DZ724" s="158"/>
      <c r="EA724" s="158"/>
      <c r="EB724" s="158"/>
      <c r="EC724" s="158"/>
      <c r="ED724" s="158"/>
      <c r="EE724" s="158"/>
      <c r="EF724" s="158"/>
      <c r="EG724" s="158"/>
      <c r="EH724" s="158"/>
      <c r="EI724" s="158"/>
      <c r="EJ724" s="158"/>
      <c r="EK724" s="158"/>
      <c r="EL724" s="158"/>
      <c r="EM724" s="158"/>
      <c r="EN724" s="220"/>
      <c r="EO724" s="220"/>
      <c r="EP724" s="221"/>
      <c r="EQ724" s="220"/>
      <c r="ER724" s="220"/>
      <c r="ES724" s="220"/>
      <c r="ET724" s="220"/>
      <c r="EU724" s="220"/>
      <c r="EV724" s="222"/>
      <c r="EW724" s="222"/>
      <c r="EX724" s="222"/>
      <c r="EY724" s="222"/>
      <c r="EZ724" s="222"/>
      <c r="FA724" s="222"/>
      <c r="FB724" s="222"/>
      <c r="FC724" s="222"/>
      <c r="FD724" s="225"/>
    </row>
    <row r="725" spans="4:160" ht="16.899999999999999" customHeight="1">
      <c r="D725" s="45"/>
      <c r="G725" s="83"/>
      <c r="H725" s="83"/>
      <c r="I725" s="83"/>
      <c r="J725" s="83"/>
      <c r="K725" s="83"/>
      <c r="L725" s="83"/>
      <c r="M725" s="83"/>
      <c r="N725" s="83"/>
      <c r="O725" s="211"/>
      <c r="P725" s="211"/>
      <c r="Q725" s="146"/>
      <c r="R725" s="215"/>
      <c r="S725" s="215"/>
      <c r="T725" s="215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185"/>
      <c r="AJ725" s="146"/>
      <c r="AK725" s="146"/>
      <c r="AL725" s="146"/>
      <c r="AM725" s="217"/>
      <c r="AN725" s="146"/>
      <c r="AO725" s="149"/>
      <c r="AP725" s="146"/>
      <c r="AQ725" s="149"/>
      <c r="AR725" s="185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146"/>
      <c r="BC725" s="218"/>
      <c r="BD725" s="218"/>
      <c r="BE725" s="218"/>
      <c r="BF725" s="185"/>
      <c r="BG725" s="185"/>
      <c r="BH725" s="185"/>
      <c r="BI725" s="185"/>
      <c r="BJ725" s="185"/>
      <c r="BK725" s="185"/>
      <c r="BL725" s="146"/>
      <c r="BM725" s="146"/>
      <c r="BN725" s="184"/>
      <c r="BO725" s="184"/>
      <c r="BP725" s="184"/>
      <c r="BQ725" s="184"/>
      <c r="BR725" s="184"/>
      <c r="BS725" s="184"/>
      <c r="BT725" s="184"/>
      <c r="BU725" s="184"/>
      <c r="BV725" s="184"/>
      <c r="BW725" s="184"/>
      <c r="BX725" s="184"/>
      <c r="BY725" s="184"/>
      <c r="BZ725" s="184"/>
      <c r="CA725" s="184"/>
      <c r="CB725" s="184"/>
      <c r="CC725" s="184"/>
      <c r="CD725" s="184"/>
      <c r="CE725" s="184"/>
      <c r="CF725" s="184"/>
      <c r="CG725" s="184"/>
      <c r="CH725" s="184"/>
      <c r="CI725" s="184"/>
      <c r="CJ725" s="184"/>
      <c r="CK725" s="184"/>
      <c r="CL725" s="184"/>
      <c r="CM725" s="146"/>
      <c r="CN725" s="146"/>
      <c r="CO725" s="146"/>
      <c r="CP725" s="146"/>
      <c r="CQ725" s="146"/>
      <c r="CR725" s="146"/>
      <c r="CS725" s="146"/>
      <c r="CT725" s="146"/>
      <c r="CU725" s="146"/>
      <c r="CV725" s="146"/>
      <c r="CW725" s="146"/>
      <c r="CX725" s="146"/>
      <c r="CY725" s="146"/>
      <c r="CZ725" s="146"/>
      <c r="DA725" s="146"/>
      <c r="DB725" s="146"/>
      <c r="DC725" s="146"/>
      <c r="DD725" s="146"/>
      <c r="DE725" s="146"/>
      <c r="DF725" s="146"/>
      <c r="DG725" s="146"/>
      <c r="DH725" s="146"/>
      <c r="DI725" s="146"/>
      <c r="DJ725" s="146"/>
      <c r="DK725" s="219"/>
      <c r="DL725" s="219"/>
      <c r="DM725" s="219"/>
      <c r="DN725" s="219"/>
      <c r="DO725" s="219"/>
      <c r="DP725" s="219"/>
      <c r="DQ725" s="219"/>
      <c r="DR725" s="219"/>
      <c r="DS725" s="219"/>
      <c r="DT725" s="219"/>
      <c r="DU725" s="219"/>
      <c r="DV725" s="157"/>
      <c r="DW725" s="157"/>
      <c r="DX725" s="157"/>
      <c r="DY725" s="157"/>
      <c r="DZ725" s="158"/>
      <c r="EA725" s="158"/>
      <c r="EB725" s="158"/>
      <c r="EC725" s="158"/>
      <c r="ED725" s="158"/>
      <c r="EE725" s="158"/>
      <c r="EF725" s="158"/>
      <c r="EG725" s="158"/>
      <c r="EH725" s="158"/>
      <c r="EI725" s="158"/>
      <c r="EJ725" s="158"/>
      <c r="EK725" s="158"/>
      <c r="EL725" s="158"/>
      <c r="EM725" s="158"/>
      <c r="EN725" s="220"/>
      <c r="EO725" s="220"/>
      <c r="EP725" s="221"/>
      <c r="EQ725" s="220"/>
      <c r="ER725" s="220"/>
      <c r="ES725" s="220"/>
      <c r="ET725" s="220"/>
      <c r="EU725" s="220"/>
      <c r="EV725" s="222"/>
      <c r="EW725" s="222"/>
      <c r="EX725" s="222"/>
      <c r="EY725" s="222"/>
      <c r="EZ725" s="222"/>
      <c r="FA725" s="222"/>
      <c r="FB725" s="222"/>
      <c r="FC725" s="222"/>
      <c r="FD725" s="225"/>
    </row>
    <row r="726" spans="4:160" ht="16.899999999999999" customHeight="1">
      <c r="D726" s="45"/>
      <c r="G726" s="144"/>
      <c r="H726" s="144"/>
      <c r="I726" s="144"/>
      <c r="J726" s="144"/>
      <c r="K726" s="144"/>
      <c r="L726" s="144"/>
      <c r="M726" s="144"/>
      <c r="N726" s="83"/>
      <c r="O726" s="211"/>
      <c r="P726" s="211"/>
      <c r="Q726" s="146"/>
      <c r="R726" s="215"/>
      <c r="S726" s="215"/>
      <c r="T726" s="215"/>
      <c r="U726" s="216"/>
      <c r="V726" s="216"/>
      <c r="W726" s="216"/>
      <c r="X726" s="216"/>
      <c r="Y726" s="216"/>
      <c r="Z726" s="216"/>
      <c r="AA726" s="216"/>
      <c r="AB726" s="216"/>
      <c r="AC726" s="216"/>
      <c r="AD726" s="216"/>
      <c r="AE726" s="216"/>
      <c r="AF726" s="216"/>
      <c r="AG726" s="216"/>
      <c r="AH726" s="216"/>
      <c r="AI726" s="185"/>
      <c r="AJ726" s="146"/>
      <c r="AK726" s="146"/>
      <c r="AL726" s="146"/>
      <c r="AM726" s="217"/>
      <c r="AN726" s="146"/>
      <c r="AO726" s="149"/>
      <c r="AP726" s="146"/>
      <c r="AQ726" s="149"/>
      <c r="AR726" s="185"/>
      <c r="AS726" s="218"/>
      <c r="AT726" s="218"/>
      <c r="AU726" s="218"/>
      <c r="AV726" s="218"/>
      <c r="AW726" s="218"/>
      <c r="AX726" s="218"/>
      <c r="AY726" s="218"/>
      <c r="AZ726" s="218"/>
      <c r="BA726" s="218"/>
      <c r="BB726" s="146"/>
      <c r="BC726" s="218"/>
      <c r="BD726" s="218"/>
      <c r="BE726" s="218"/>
      <c r="BF726" s="185"/>
      <c r="BG726" s="185"/>
      <c r="BH726" s="185"/>
      <c r="BI726" s="185"/>
      <c r="BJ726" s="185"/>
      <c r="BK726" s="185"/>
      <c r="BL726" s="146"/>
      <c r="BM726" s="146"/>
      <c r="BN726" s="184"/>
      <c r="BO726" s="184"/>
      <c r="BP726" s="184"/>
      <c r="BQ726" s="184"/>
      <c r="BR726" s="184"/>
      <c r="BS726" s="184"/>
      <c r="BT726" s="184"/>
      <c r="BU726" s="184"/>
      <c r="BV726" s="184"/>
      <c r="BW726" s="184"/>
      <c r="BX726" s="184"/>
      <c r="BY726" s="184"/>
      <c r="BZ726" s="184"/>
      <c r="CA726" s="184"/>
      <c r="CB726" s="184"/>
      <c r="CC726" s="184"/>
      <c r="CD726" s="184"/>
      <c r="CE726" s="184"/>
      <c r="CF726" s="184"/>
      <c r="CG726" s="184"/>
      <c r="CH726" s="184"/>
      <c r="CI726" s="184"/>
      <c r="CJ726" s="184"/>
      <c r="CK726" s="184"/>
      <c r="CL726" s="184"/>
      <c r="CM726" s="146"/>
      <c r="CN726" s="146"/>
      <c r="CO726" s="146"/>
      <c r="CP726" s="146"/>
      <c r="CQ726" s="146"/>
      <c r="CR726" s="146"/>
      <c r="CS726" s="146"/>
      <c r="CT726" s="146"/>
      <c r="CU726" s="146"/>
      <c r="CV726" s="146"/>
      <c r="CW726" s="146"/>
      <c r="CX726" s="146"/>
      <c r="CY726" s="146"/>
      <c r="CZ726" s="146"/>
      <c r="DA726" s="146"/>
      <c r="DB726" s="146"/>
      <c r="DC726" s="146"/>
      <c r="DD726" s="146"/>
      <c r="DE726" s="146"/>
      <c r="DF726" s="146"/>
      <c r="DG726" s="146"/>
      <c r="DH726" s="146"/>
      <c r="DI726" s="146"/>
      <c r="DJ726" s="146"/>
      <c r="DK726" s="219"/>
      <c r="DL726" s="219"/>
      <c r="DM726" s="219"/>
      <c r="DN726" s="219"/>
      <c r="DO726" s="219"/>
      <c r="DP726" s="219"/>
      <c r="DQ726" s="219"/>
      <c r="DR726" s="219"/>
      <c r="DS726" s="219"/>
      <c r="DT726" s="219"/>
      <c r="DU726" s="219"/>
      <c r="DV726" s="157"/>
      <c r="DW726" s="157"/>
      <c r="DX726" s="157"/>
      <c r="DY726" s="157"/>
      <c r="DZ726" s="158"/>
      <c r="EA726" s="158"/>
      <c r="EB726" s="158"/>
      <c r="EC726" s="158"/>
      <c r="ED726" s="158"/>
      <c r="EE726" s="158"/>
      <c r="EF726" s="158"/>
      <c r="EG726" s="158"/>
      <c r="EH726" s="158"/>
      <c r="EI726" s="158"/>
      <c r="EJ726" s="158"/>
      <c r="EK726" s="158"/>
      <c r="EL726" s="158"/>
      <c r="EM726" s="158"/>
      <c r="EN726" s="220"/>
      <c r="EO726" s="220"/>
      <c r="EP726" s="221"/>
      <c r="EQ726" s="220"/>
      <c r="ER726" s="220"/>
      <c r="ES726" s="220"/>
      <c r="ET726" s="220"/>
      <c r="EU726" s="220"/>
      <c r="EV726" s="222"/>
      <c r="EW726" s="222"/>
      <c r="EX726" s="222"/>
      <c r="EY726" s="222"/>
      <c r="EZ726" s="222"/>
      <c r="FA726" s="222"/>
      <c r="FB726" s="222"/>
      <c r="FC726" s="222"/>
      <c r="FD726" s="225"/>
    </row>
    <row r="727" spans="4:160" ht="16.899999999999999" customHeight="1">
      <c r="D727" s="45"/>
      <c r="G727" s="144"/>
      <c r="H727" s="144"/>
      <c r="I727" s="144"/>
      <c r="J727" s="144"/>
      <c r="K727" s="144"/>
      <c r="L727" s="144"/>
      <c r="M727" s="144"/>
      <c r="N727" s="83"/>
      <c r="O727" s="211"/>
      <c r="P727" s="211"/>
      <c r="Q727" s="146"/>
      <c r="R727" s="215"/>
      <c r="S727" s="215"/>
      <c r="T727" s="215"/>
      <c r="U727" s="216"/>
      <c r="V727" s="216"/>
      <c r="W727" s="216"/>
      <c r="X727" s="216"/>
      <c r="Y727" s="216"/>
      <c r="Z727" s="216"/>
      <c r="AA727" s="216"/>
      <c r="AB727" s="216"/>
      <c r="AC727" s="216"/>
      <c r="AD727" s="216"/>
      <c r="AE727" s="216"/>
      <c r="AF727" s="216"/>
      <c r="AG727" s="216"/>
      <c r="AH727" s="216"/>
      <c r="AI727" s="185"/>
      <c r="AJ727" s="146"/>
      <c r="AK727" s="146"/>
      <c r="AL727" s="146"/>
      <c r="AM727" s="217"/>
      <c r="AN727" s="146"/>
      <c r="AO727" s="149"/>
      <c r="AP727" s="146"/>
      <c r="AQ727" s="149"/>
      <c r="AR727" s="185"/>
      <c r="AS727" s="218"/>
      <c r="AT727" s="218"/>
      <c r="AU727" s="218"/>
      <c r="AV727" s="218"/>
      <c r="AW727" s="218"/>
      <c r="AX727" s="218"/>
      <c r="AY727" s="218"/>
      <c r="AZ727" s="218"/>
      <c r="BA727" s="218"/>
      <c r="BB727" s="146"/>
      <c r="BC727" s="218"/>
      <c r="BD727" s="218"/>
      <c r="BE727" s="218"/>
      <c r="BF727" s="185"/>
      <c r="BG727" s="185"/>
      <c r="BH727" s="185"/>
      <c r="BI727" s="185"/>
      <c r="BJ727" s="185"/>
      <c r="BK727" s="185"/>
      <c r="BL727" s="146"/>
      <c r="BM727" s="146"/>
      <c r="BN727" s="184"/>
      <c r="BO727" s="184"/>
      <c r="BP727" s="184"/>
      <c r="BQ727" s="184"/>
      <c r="BR727" s="184"/>
      <c r="BS727" s="184"/>
      <c r="BT727" s="184"/>
      <c r="BU727" s="184"/>
      <c r="BV727" s="184"/>
      <c r="BW727" s="184"/>
      <c r="BX727" s="184"/>
      <c r="BY727" s="184"/>
      <c r="BZ727" s="184"/>
      <c r="CA727" s="184"/>
      <c r="CB727" s="184"/>
      <c r="CC727" s="184"/>
      <c r="CD727" s="184"/>
      <c r="CE727" s="184"/>
      <c r="CF727" s="184"/>
      <c r="CG727" s="184"/>
      <c r="CH727" s="184"/>
      <c r="CI727" s="184"/>
      <c r="CJ727" s="184"/>
      <c r="CK727" s="184"/>
      <c r="CL727" s="184"/>
      <c r="CM727" s="146"/>
      <c r="CN727" s="146"/>
      <c r="CO727" s="146"/>
      <c r="CP727" s="146"/>
      <c r="CQ727" s="146"/>
      <c r="CR727" s="146"/>
      <c r="CS727" s="146"/>
      <c r="CT727" s="146"/>
      <c r="CU727" s="146"/>
      <c r="CV727" s="146"/>
      <c r="CW727" s="146"/>
      <c r="CX727" s="146"/>
      <c r="CY727" s="146"/>
      <c r="CZ727" s="146"/>
      <c r="DA727" s="146"/>
      <c r="DB727" s="146"/>
      <c r="DC727" s="146"/>
      <c r="DD727" s="146"/>
      <c r="DE727" s="146"/>
      <c r="DF727" s="146"/>
      <c r="DG727" s="146"/>
      <c r="DH727" s="146"/>
      <c r="DI727" s="146"/>
      <c r="DJ727" s="146"/>
      <c r="DK727" s="219"/>
      <c r="DL727" s="219"/>
      <c r="DM727" s="219"/>
      <c r="DN727" s="219"/>
      <c r="DO727" s="219"/>
      <c r="DP727" s="219"/>
      <c r="DQ727" s="219"/>
      <c r="DR727" s="219"/>
      <c r="DS727" s="219"/>
      <c r="DT727" s="219"/>
      <c r="DU727" s="219"/>
      <c r="DV727" s="157"/>
      <c r="DW727" s="157"/>
      <c r="DX727" s="157"/>
      <c r="DY727" s="157"/>
      <c r="DZ727" s="158"/>
      <c r="EA727" s="158"/>
      <c r="EB727" s="158"/>
      <c r="EC727" s="158"/>
      <c r="ED727" s="158"/>
      <c r="EE727" s="158"/>
      <c r="EF727" s="158"/>
      <c r="EG727" s="158"/>
      <c r="EH727" s="158"/>
      <c r="EI727" s="158"/>
      <c r="EJ727" s="158"/>
      <c r="EK727" s="158"/>
      <c r="EL727" s="158"/>
      <c r="EM727" s="158"/>
      <c r="EN727" s="220"/>
      <c r="EO727" s="220"/>
      <c r="EP727" s="221"/>
      <c r="EQ727" s="220"/>
      <c r="ER727" s="220"/>
      <c r="ES727" s="220"/>
      <c r="ET727" s="220"/>
      <c r="EU727" s="220"/>
      <c r="EV727" s="222"/>
      <c r="EW727" s="222"/>
      <c r="EX727" s="222"/>
      <c r="EY727" s="222"/>
      <c r="EZ727" s="222"/>
      <c r="FA727" s="222"/>
      <c r="FB727" s="222"/>
      <c r="FC727" s="222"/>
      <c r="FD727" s="225"/>
    </row>
    <row r="728" spans="4:160" ht="16.899999999999999" customHeight="1">
      <c r="D728" s="45"/>
      <c r="G728" s="144"/>
      <c r="H728" s="144"/>
      <c r="I728" s="144"/>
      <c r="J728" s="144"/>
      <c r="K728" s="144"/>
      <c r="L728" s="144"/>
      <c r="M728" s="144"/>
      <c r="N728" s="83"/>
      <c r="O728" s="211"/>
      <c r="P728" s="211"/>
      <c r="Q728" s="146"/>
      <c r="R728" s="215"/>
      <c r="S728" s="215"/>
      <c r="T728" s="215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185"/>
      <c r="AJ728" s="146"/>
      <c r="AK728" s="146"/>
      <c r="AL728" s="146"/>
      <c r="AM728" s="217"/>
      <c r="AN728" s="146"/>
      <c r="AO728" s="149"/>
      <c r="AP728" s="146"/>
      <c r="AQ728" s="149"/>
      <c r="AR728" s="185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146"/>
      <c r="BC728" s="218"/>
      <c r="BD728" s="218"/>
      <c r="BE728" s="218"/>
      <c r="BF728" s="185"/>
      <c r="BG728" s="185"/>
      <c r="BH728" s="185"/>
      <c r="BI728" s="185"/>
      <c r="BJ728" s="185"/>
      <c r="BK728" s="185"/>
      <c r="BL728" s="146"/>
      <c r="BM728" s="146"/>
      <c r="BN728" s="184"/>
      <c r="BO728" s="184"/>
      <c r="BP728" s="184"/>
      <c r="BQ728" s="184"/>
      <c r="BR728" s="184"/>
      <c r="BS728" s="184"/>
      <c r="BT728" s="184"/>
      <c r="BU728" s="184"/>
      <c r="BV728" s="184"/>
      <c r="BW728" s="184"/>
      <c r="BX728" s="184"/>
      <c r="BY728" s="184"/>
      <c r="BZ728" s="184"/>
      <c r="CA728" s="184"/>
      <c r="CB728" s="184"/>
      <c r="CC728" s="184"/>
      <c r="CD728" s="184"/>
      <c r="CE728" s="184"/>
      <c r="CF728" s="184"/>
      <c r="CG728" s="184"/>
      <c r="CH728" s="184"/>
      <c r="CI728" s="184"/>
      <c r="CJ728" s="184"/>
      <c r="CK728" s="184"/>
      <c r="CL728" s="184"/>
      <c r="CM728" s="146"/>
      <c r="CN728" s="146"/>
      <c r="CO728" s="146"/>
      <c r="CP728" s="146"/>
      <c r="CQ728" s="146"/>
      <c r="CR728" s="146"/>
      <c r="CS728" s="146"/>
      <c r="CT728" s="146"/>
      <c r="CU728" s="146"/>
      <c r="CV728" s="146"/>
      <c r="CW728" s="146"/>
      <c r="CX728" s="146"/>
      <c r="CY728" s="146"/>
      <c r="CZ728" s="146"/>
      <c r="DA728" s="146"/>
      <c r="DB728" s="146"/>
      <c r="DC728" s="146"/>
      <c r="DD728" s="146"/>
      <c r="DE728" s="146"/>
      <c r="DF728" s="146"/>
      <c r="DG728" s="146"/>
      <c r="DH728" s="146"/>
      <c r="DI728" s="146"/>
      <c r="DJ728" s="146"/>
      <c r="DK728" s="219"/>
      <c r="DL728" s="219"/>
      <c r="DM728" s="219"/>
      <c r="DN728" s="219"/>
      <c r="DO728" s="219"/>
      <c r="DP728" s="219"/>
      <c r="DQ728" s="219"/>
      <c r="DR728" s="219"/>
      <c r="DS728" s="219"/>
      <c r="DT728" s="219"/>
      <c r="DU728" s="219"/>
      <c r="DV728" s="157"/>
      <c r="DW728" s="157"/>
      <c r="DX728" s="157"/>
      <c r="DY728" s="157"/>
      <c r="DZ728" s="158"/>
      <c r="EA728" s="158"/>
      <c r="EB728" s="158"/>
      <c r="EC728" s="158"/>
      <c r="ED728" s="158"/>
      <c r="EE728" s="158"/>
      <c r="EF728" s="158"/>
      <c r="EG728" s="158"/>
      <c r="EH728" s="158"/>
      <c r="EI728" s="158"/>
      <c r="EJ728" s="158"/>
      <c r="EK728" s="158"/>
      <c r="EL728" s="158"/>
      <c r="EM728" s="158"/>
      <c r="EN728" s="220"/>
      <c r="EO728" s="220"/>
      <c r="EP728" s="221"/>
      <c r="EQ728" s="220"/>
      <c r="ER728" s="220"/>
      <c r="ES728" s="220"/>
      <c r="ET728" s="220"/>
      <c r="EU728" s="220"/>
      <c r="EV728" s="222"/>
      <c r="EW728" s="222"/>
      <c r="EX728" s="222"/>
      <c r="EY728" s="222"/>
      <c r="EZ728" s="222"/>
      <c r="FA728" s="222"/>
      <c r="FB728" s="222"/>
      <c r="FC728" s="222"/>
      <c r="FD728" s="225"/>
    </row>
    <row r="729" spans="4:160" ht="16.899999999999999" customHeight="1">
      <c r="D729" s="45"/>
      <c r="G729" s="83"/>
      <c r="H729" s="83"/>
      <c r="I729" s="83"/>
      <c r="J729" s="83"/>
      <c r="K729" s="83"/>
      <c r="L729" s="83"/>
      <c r="M729" s="83"/>
      <c r="N729" s="83"/>
      <c r="O729" s="211"/>
      <c r="P729" s="211"/>
      <c r="Q729" s="146"/>
      <c r="R729" s="215"/>
      <c r="S729" s="215"/>
      <c r="T729" s="215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185"/>
      <c r="AJ729" s="146"/>
      <c r="AK729" s="146"/>
      <c r="AL729" s="146"/>
      <c r="AM729" s="217"/>
      <c r="AN729" s="146"/>
      <c r="AO729" s="149"/>
      <c r="AP729" s="146"/>
      <c r="AQ729" s="149"/>
      <c r="AR729" s="185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146"/>
      <c r="BC729" s="218"/>
      <c r="BD729" s="218"/>
      <c r="BE729" s="218"/>
      <c r="BF729" s="185"/>
      <c r="BG729" s="185"/>
      <c r="BH729" s="185"/>
      <c r="BI729" s="185"/>
      <c r="BJ729" s="185"/>
      <c r="BK729" s="185"/>
      <c r="BL729" s="146"/>
      <c r="BM729" s="146"/>
      <c r="BN729" s="184"/>
      <c r="BO729" s="184"/>
      <c r="BP729" s="184"/>
      <c r="BQ729" s="184"/>
      <c r="BR729" s="184"/>
      <c r="BS729" s="184"/>
      <c r="BT729" s="184"/>
      <c r="BU729" s="184"/>
      <c r="BV729" s="184"/>
      <c r="BW729" s="184"/>
      <c r="BX729" s="184"/>
      <c r="BY729" s="184"/>
      <c r="BZ729" s="184"/>
      <c r="CA729" s="184"/>
      <c r="CB729" s="184"/>
      <c r="CC729" s="184"/>
      <c r="CD729" s="184"/>
      <c r="CE729" s="184"/>
      <c r="CF729" s="184"/>
      <c r="CG729" s="184"/>
      <c r="CH729" s="184"/>
      <c r="CI729" s="184"/>
      <c r="CJ729" s="184"/>
      <c r="CK729" s="184"/>
      <c r="CL729" s="184"/>
      <c r="CM729" s="146"/>
      <c r="CN729" s="146"/>
      <c r="CO729" s="146"/>
      <c r="CP729" s="146"/>
      <c r="CQ729" s="146"/>
      <c r="CR729" s="146"/>
      <c r="CS729" s="146"/>
      <c r="CT729" s="146"/>
      <c r="CU729" s="146"/>
      <c r="CV729" s="146"/>
      <c r="CW729" s="146"/>
      <c r="CX729" s="146"/>
      <c r="CY729" s="146"/>
      <c r="CZ729" s="146"/>
      <c r="DA729" s="146"/>
      <c r="DB729" s="146"/>
      <c r="DC729" s="146"/>
      <c r="DD729" s="146"/>
      <c r="DE729" s="146"/>
      <c r="DF729" s="146"/>
      <c r="DG729" s="146"/>
      <c r="DH729" s="146"/>
      <c r="DI729" s="146"/>
      <c r="DJ729" s="146"/>
      <c r="DK729" s="219"/>
      <c r="DL729" s="219"/>
      <c r="DM729" s="219"/>
      <c r="DN729" s="219"/>
      <c r="DO729" s="219"/>
      <c r="DP729" s="219"/>
      <c r="DQ729" s="219"/>
      <c r="DR729" s="219"/>
      <c r="DS729" s="219"/>
      <c r="DT729" s="219"/>
      <c r="DU729" s="219"/>
      <c r="DV729" s="157"/>
      <c r="DW729" s="157"/>
      <c r="DX729" s="157"/>
      <c r="DY729" s="157"/>
      <c r="DZ729" s="158"/>
      <c r="EA729" s="158"/>
      <c r="EB729" s="158"/>
      <c r="EC729" s="158"/>
      <c r="ED729" s="158"/>
      <c r="EE729" s="158"/>
      <c r="EF729" s="158"/>
      <c r="EG729" s="158"/>
      <c r="EH729" s="158"/>
      <c r="EI729" s="158"/>
      <c r="EJ729" s="158"/>
      <c r="EK729" s="158"/>
      <c r="EL729" s="158"/>
      <c r="EM729" s="158"/>
      <c r="EN729" s="220"/>
      <c r="EO729" s="220"/>
      <c r="EP729" s="221"/>
      <c r="EQ729" s="220"/>
      <c r="ER729" s="220"/>
      <c r="ES729" s="220"/>
      <c r="ET729" s="220"/>
      <c r="EU729" s="220"/>
      <c r="EV729" s="222"/>
      <c r="EW729" s="222"/>
      <c r="EX729" s="222"/>
      <c r="EY729" s="222"/>
      <c r="EZ729" s="222"/>
      <c r="FA729" s="222"/>
      <c r="FB729" s="222"/>
      <c r="FC729" s="222"/>
      <c r="FD729" s="225"/>
    </row>
    <row r="730" spans="4:160" ht="16.899999999999999" customHeight="1">
      <c r="D730" s="45"/>
      <c r="G730" s="144"/>
      <c r="H730" s="144"/>
      <c r="I730" s="144"/>
      <c r="J730" s="144"/>
      <c r="K730" s="144"/>
      <c r="L730" s="144"/>
      <c r="M730" s="144"/>
      <c r="N730" s="83"/>
      <c r="O730" s="211"/>
      <c r="P730" s="211"/>
      <c r="Q730" s="146"/>
      <c r="R730" s="215"/>
      <c r="S730" s="215"/>
      <c r="T730" s="215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185"/>
      <c r="AJ730" s="146"/>
      <c r="AK730" s="146"/>
      <c r="AL730" s="146"/>
      <c r="AM730" s="217"/>
      <c r="AN730" s="146"/>
      <c r="AO730" s="149"/>
      <c r="AP730" s="146"/>
      <c r="AQ730" s="149"/>
      <c r="AR730" s="185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146"/>
      <c r="BC730" s="218"/>
      <c r="BD730" s="218"/>
      <c r="BE730" s="218"/>
      <c r="BF730" s="185"/>
      <c r="BG730" s="185"/>
      <c r="BH730" s="185"/>
      <c r="BI730" s="185"/>
      <c r="BJ730" s="185"/>
      <c r="BK730" s="185"/>
      <c r="BL730" s="146"/>
      <c r="BM730" s="146"/>
      <c r="BN730" s="184"/>
      <c r="BO730" s="184"/>
      <c r="BP730" s="184"/>
      <c r="BQ730" s="184"/>
      <c r="BR730" s="184"/>
      <c r="BS730" s="184"/>
      <c r="BT730" s="184"/>
      <c r="BU730" s="184"/>
      <c r="BV730" s="184"/>
      <c r="BW730" s="184"/>
      <c r="BX730" s="184"/>
      <c r="BY730" s="184"/>
      <c r="BZ730" s="184"/>
      <c r="CA730" s="184"/>
      <c r="CB730" s="184"/>
      <c r="CC730" s="184"/>
      <c r="CD730" s="184"/>
      <c r="CE730" s="184"/>
      <c r="CF730" s="184"/>
      <c r="CG730" s="184"/>
      <c r="CH730" s="184"/>
      <c r="CI730" s="184"/>
      <c r="CJ730" s="184"/>
      <c r="CK730" s="184"/>
      <c r="CL730" s="184"/>
      <c r="CM730" s="146"/>
      <c r="CN730" s="146"/>
      <c r="CO730" s="146"/>
      <c r="CP730" s="146"/>
      <c r="CQ730" s="146"/>
      <c r="CR730" s="146"/>
      <c r="CS730" s="146"/>
      <c r="CT730" s="146"/>
      <c r="CU730" s="146"/>
      <c r="CV730" s="146"/>
      <c r="CW730" s="146"/>
      <c r="CX730" s="146"/>
      <c r="CY730" s="146"/>
      <c r="CZ730" s="146"/>
      <c r="DA730" s="146"/>
      <c r="DB730" s="146"/>
      <c r="DC730" s="146"/>
      <c r="DD730" s="146"/>
      <c r="DE730" s="146"/>
      <c r="DF730" s="146"/>
      <c r="DG730" s="146"/>
      <c r="DH730" s="146"/>
      <c r="DI730" s="146"/>
      <c r="DJ730" s="146"/>
      <c r="DK730" s="219"/>
      <c r="DL730" s="219"/>
      <c r="DM730" s="219"/>
      <c r="DN730" s="219"/>
      <c r="DO730" s="219"/>
      <c r="DP730" s="219"/>
      <c r="DQ730" s="219"/>
      <c r="DR730" s="219"/>
      <c r="DS730" s="219"/>
      <c r="DT730" s="219"/>
      <c r="DU730" s="219"/>
      <c r="DV730" s="157"/>
      <c r="DW730" s="157"/>
      <c r="DX730" s="157"/>
      <c r="DY730" s="157"/>
      <c r="DZ730" s="158"/>
      <c r="EA730" s="158"/>
      <c r="EB730" s="158"/>
      <c r="EC730" s="158"/>
      <c r="ED730" s="158"/>
      <c r="EE730" s="158"/>
      <c r="EF730" s="158"/>
      <c r="EG730" s="158"/>
      <c r="EH730" s="158"/>
      <c r="EI730" s="158"/>
      <c r="EJ730" s="158"/>
      <c r="EK730" s="158"/>
      <c r="EL730" s="158"/>
      <c r="EM730" s="158"/>
      <c r="EN730" s="220"/>
      <c r="EO730" s="220"/>
      <c r="EP730" s="221"/>
      <c r="EQ730" s="220"/>
      <c r="ER730" s="220"/>
      <c r="ES730" s="220"/>
      <c r="ET730" s="220"/>
      <c r="EU730" s="220"/>
      <c r="EV730" s="222"/>
      <c r="EW730" s="222"/>
      <c r="EX730" s="222"/>
      <c r="EY730" s="222"/>
      <c r="EZ730" s="222"/>
      <c r="FA730" s="222"/>
      <c r="FB730" s="222"/>
      <c r="FC730" s="222"/>
      <c r="FD730" s="225"/>
    </row>
    <row r="731" spans="4:160" ht="16.899999999999999" customHeight="1">
      <c r="D731" s="45"/>
      <c r="G731" s="144"/>
      <c r="H731" s="144"/>
      <c r="I731" s="144"/>
      <c r="J731" s="144"/>
      <c r="K731" s="144"/>
      <c r="L731" s="144"/>
      <c r="M731" s="144"/>
      <c r="N731" s="83"/>
      <c r="O731" s="211"/>
      <c r="P731" s="211"/>
      <c r="Q731" s="146"/>
      <c r="R731" s="215"/>
      <c r="S731" s="215"/>
      <c r="T731" s="215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185"/>
      <c r="AJ731" s="146"/>
      <c r="AK731" s="146"/>
      <c r="AL731" s="146"/>
      <c r="AM731" s="217"/>
      <c r="AN731" s="146"/>
      <c r="AO731" s="149"/>
      <c r="AP731" s="146"/>
      <c r="AQ731" s="149"/>
      <c r="AR731" s="185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146"/>
      <c r="BC731" s="218"/>
      <c r="BD731" s="218"/>
      <c r="BE731" s="218"/>
      <c r="BF731" s="185"/>
      <c r="BG731" s="185"/>
      <c r="BH731" s="185"/>
      <c r="BI731" s="185"/>
      <c r="BJ731" s="185"/>
      <c r="BK731" s="185"/>
      <c r="BL731" s="146"/>
      <c r="BM731" s="146"/>
      <c r="BN731" s="184"/>
      <c r="BO731" s="184"/>
      <c r="BP731" s="184"/>
      <c r="BQ731" s="184"/>
      <c r="BR731" s="184"/>
      <c r="BS731" s="184"/>
      <c r="BT731" s="184"/>
      <c r="BU731" s="184"/>
      <c r="BV731" s="184"/>
      <c r="BW731" s="184"/>
      <c r="BX731" s="184"/>
      <c r="BY731" s="184"/>
      <c r="BZ731" s="184"/>
      <c r="CA731" s="184"/>
      <c r="CB731" s="184"/>
      <c r="CC731" s="184"/>
      <c r="CD731" s="184"/>
      <c r="CE731" s="184"/>
      <c r="CF731" s="184"/>
      <c r="CG731" s="184"/>
      <c r="CH731" s="184"/>
      <c r="CI731" s="184"/>
      <c r="CJ731" s="184"/>
      <c r="CK731" s="184"/>
      <c r="CL731" s="184"/>
      <c r="CM731" s="146"/>
      <c r="CN731" s="146"/>
      <c r="CO731" s="146"/>
      <c r="CP731" s="146"/>
      <c r="CQ731" s="146"/>
      <c r="CR731" s="146"/>
      <c r="CS731" s="146"/>
      <c r="CT731" s="146"/>
      <c r="CU731" s="146"/>
      <c r="CV731" s="146"/>
      <c r="CW731" s="146"/>
      <c r="CX731" s="146"/>
      <c r="CY731" s="146"/>
      <c r="CZ731" s="146"/>
      <c r="DA731" s="146"/>
      <c r="DB731" s="146"/>
      <c r="DC731" s="146"/>
      <c r="DD731" s="146"/>
      <c r="DE731" s="146"/>
      <c r="DF731" s="146"/>
      <c r="DG731" s="146"/>
      <c r="DH731" s="146"/>
      <c r="DI731" s="146"/>
      <c r="DJ731" s="146"/>
      <c r="DK731" s="219"/>
      <c r="DL731" s="219"/>
      <c r="DM731" s="219"/>
      <c r="DN731" s="219"/>
      <c r="DO731" s="219"/>
      <c r="DP731" s="219"/>
      <c r="DQ731" s="219"/>
      <c r="DR731" s="219"/>
      <c r="DS731" s="219"/>
      <c r="DT731" s="219"/>
      <c r="DU731" s="219"/>
      <c r="DV731" s="157"/>
      <c r="DW731" s="157"/>
      <c r="DX731" s="157"/>
      <c r="DY731" s="157"/>
      <c r="DZ731" s="158"/>
      <c r="EA731" s="158"/>
      <c r="EB731" s="158"/>
      <c r="EC731" s="158"/>
      <c r="ED731" s="158"/>
      <c r="EE731" s="158"/>
      <c r="EF731" s="158"/>
      <c r="EG731" s="158"/>
      <c r="EH731" s="158"/>
      <c r="EI731" s="158"/>
      <c r="EJ731" s="158"/>
      <c r="EK731" s="158"/>
      <c r="EL731" s="158"/>
      <c r="EM731" s="158"/>
      <c r="EN731" s="220"/>
      <c r="EO731" s="220"/>
      <c r="EP731" s="221"/>
      <c r="EQ731" s="220"/>
      <c r="ER731" s="220"/>
      <c r="ES731" s="220"/>
      <c r="ET731" s="220"/>
      <c r="EU731" s="220"/>
      <c r="EV731" s="222"/>
      <c r="EW731" s="222"/>
      <c r="EX731" s="222"/>
      <c r="EY731" s="222"/>
      <c r="EZ731" s="222"/>
      <c r="FA731" s="222"/>
      <c r="FB731" s="222"/>
      <c r="FC731" s="222"/>
      <c r="FD731" s="225"/>
    </row>
    <row r="732" spans="4:160" ht="16.899999999999999" customHeight="1">
      <c r="D732" s="45"/>
      <c r="G732" s="144"/>
      <c r="H732" s="144"/>
      <c r="I732" s="144"/>
      <c r="J732" s="144"/>
      <c r="K732" s="144"/>
      <c r="L732" s="144"/>
      <c r="M732" s="144"/>
      <c r="N732" s="83"/>
      <c r="O732" s="211"/>
      <c r="P732" s="211"/>
      <c r="Q732" s="146"/>
      <c r="R732" s="215"/>
      <c r="S732" s="215"/>
      <c r="T732" s="215"/>
      <c r="U732" s="216"/>
      <c r="V732" s="216"/>
      <c r="W732" s="216"/>
      <c r="X732" s="216"/>
      <c r="Y732" s="216"/>
      <c r="Z732" s="216"/>
      <c r="AA732" s="216"/>
      <c r="AB732" s="216"/>
      <c r="AC732" s="216"/>
      <c r="AD732" s="216"/>
      <c r="AE732" s="216"/>
      <c r="AF732" s="216"/>
      <c r="AG732" s="216"/>
      <c r="AH732" s="216"/>
      <c r="AI732" s="185"/>
      <c r="AJ732" s="146"/>
      <c r="AK732" s="146"/>
      <c r="AL732" s="146"/>
      <c r="AM732" s="217"/>
      <c r="AN732" s="146"/>
      <c r="AO732" s="149"/>
      <c r="AP732" s="146"/>
      <c r="AQ732" s="149"/>
      <c r="AR732" s="185"/>
      <c r="AS732" s="218"/>
      <c r="AT732" s="218"/>
      <c r="AU732" s="218"/>
      <c r="AV732" s="218"/>
      <c r="AW732" s="218"/>
      <c r="AX732" s="218"/>
      <c r="AY732" s="218"/>
      <c r="AZ732" s="218"/>
      <c r="BA732" s="218"/>
      <c r="BB732" s="146"/>
      <c r="BC732" s="218"/>
      <c r="BD732" s="218"/>
      <c r="BE732" s="218"/>
      <c r="BF732" s="185"/>
      <c r="BG732" s="185"/>
      <c r="BH732" s="185"/>
      <c r="BI732" s="185"/>
      <c r="BJ732" s="185"/>
      <c r="BK732" s="185"/>
      <c r="BL732" s="146"/>
      <c r="BM732" s="146"/>
      <c r="BN732" s="184"/>
      <c r="BO732" s="184"/>
      <c r="BP732" s="184"/>
      <c r="BQ732" s="184"/>
      <c r="BR732" s="184"/>
      <c r="BS732" s="184"/>
      <c r="BT732" s="184"/>
      <c r="BU732" s="184"/>
      <c r="BV732" s="184"/>
      <c r="BW732" s="184"/>
      <c r="BX732" s="184"/>
      <c r="BY732" s="184"/>
      <c r="BZ732" s="184"/>
      <c r="CA732" s="184"/>
      <c r="CB732" s="184"/>
      <c r="CC732" s="184"/>
      <c r="CD732" s="184"/>
      <c r="CE732" s="184"/>
      <c r="CF732" s="184"/>
      <c r="CG732" s="184"/>
      <c r="CH732" s="184"/>
      <c r="CI732" s="184"/>
      <c r="CJ732" s="184"/>
      <c r="CK732" s="184"/>
      <c r="CL732" s="184"/>
      <c r="CM732" s="146"/>
      <c r="CN732" s="146"/>
      <c r="CO732" s="146"/>
      <c r="CP732" s="146"/>
      <c r="CQ732" s="146"/>
      <c r="CR732" s="146"/>
      <c r="CS732" s="146"/>
      <c r="CT732" s="146"/>
      <c r="CU732" s="146"/>
      <c r="CV732" s="146"/>
      <c r="CW732" s="146"/>
      <c r="CX732" s="146"/>
      <c r="CY732" s="146"/>
      <c r="CZ732" s="146"/>
      <c r="DA732" s="146"/>
      <c r="DB732" s="146"/>
      <c r="DC732" s="146"/>
      <c r="DD732" s="146"/>
      <c r="DE732" s="146"/>
      <c r="DF732" s="146"/>
      <c r="DG732" s="146"/>
      <c r="DH732" s="146"/>
      <c r="DI732" s="146"/>
      <c r="DJ732" s="146"/>
      <c r="DK732" s="219"/>
      <c r="DL732" s="219"/>
      <c r="DM732" s="219"/>
      <c r="DN732" s="219"/>
      <c r="DO732" s="219"/>
      <c r="DP732" s="219"/>
      <c r="DQ732" s="219"/>
      <c r="DR732" s="219"/>
      <c r="DS732" s="219"/>
      <c r="DT732" s="219"/>
      <c r="DU732" s="219"/>
      <c r="DV732" s="157"/>
      <c r="DW732" s="157"/>
      <c r="DX732" s="157"/>
      <c r="DY732" s="157"/>
      <c r="DZ732" s="158"/>
      <c r="EA732" s="158"/>
      <c r="EB732" s="158"/>
      <c r="EC732" s="158"/>
      <c r="ED732" s="158"/>
      <c r="EE732" s="158"/>
      <c r="EF732" s="158"/>
      <c r="EG732" s="158"/>
      <c r="EH732" s="158"/>
      <c r="EI732" s="158"/>
      <c r="EJ732" s="158"/>
      <c r="EK732" s="158"/>
      <c r="EL732" s="158"/>
      <c r="EM732" s="158"/>
      <c r="EN732" s="220"/>
      <c r="EO732" s="220"/>
      <c r="EP732" s="221"/>
      <c r="EQ732" s="220"/>
      <c r="ER732" s="220"/>
      <c r="ES732" s="220"/>
      <c r="ET732" s="220"/>
      <c r="EU732" s="220"/>
      <c r="EV732" s="222"/>
      <c r="EW732" s="222"/>
      <c r="EX732" s="222"/>
      <c r="EY732" s="222"/>
      <c r="EZ732" s="222"/>
      <c r="FA732" s="222"/>
      <c r="FB732" s="222"/>
      <c r="FC732" s="222"/>
      <c r="FD732" s="225"/>
    </row>
    <row r="733" spans="4:160" ht="16.899999999999999" customHeight="1">
      <c r="D733" s="45"/>
      <c r="G733" s="83"/>
      <c r="H733" s="83"/>
      <c r="I733" s="83"/>
      <c r="J733" s="83"/>
      <c r="K733" s="83"/>
      <c r="L733" s="83"/>
      <c r="M733" s="83"/>
      <c r="N733" s="83"/>
      <c r="O733" s="211"/>
      <c r="P733" s="211"/>
      <c r="Q733" s="146"/>
      <c r="R733" s="215"/>
      <c r="S733" s="215"/>
      <c r="T733" s="215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216"/>
      <c r="AH733" s="216"/>
      <c r="AI733" s="185"/>
      <c r="AJ733" s="146"/>
      <c r="AK733" s="146"/>
      <c r="AL733" s="146"/>
      <c r="AM733" s="217"/>
      <c r="AN733" s="146"/>
      <c r="AO733" s="149"/>
      <c r="AP733" s="146"/>
      <c r="AQ733" s="149"/>
      <c r="AR733" s="185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146"/>
      <c r="BC733" s="218"/>
      <c r="BD733" s="218"/>
      <c r="BE733" s="218"/>
      <c r="BF733" s="185"/>
      <c r="BG733" s="185"/>
      <c r="BH733" s="185"/>
      <c r="BI733" s="185"/>
      <c r="BJ733" s="185"/>
      <c r="BK733" s="185"/>
      <c r="BL733" s="146"/>
      <c r="BM733" s="146"/>
      <c r="BN733" s="184"/>
      <c r="BO733" s="184"/>
      <c r="BP733" s="184"/>
      <c r="BQ733" s="184"/>
      <c r="BR733" s="184"/>
      <c r="BS733" s="184"/>
      <c r="BT733" s="184"/>
      <c r="BU733" s="184"/>
      <c r="BV733" s="184"/>
      <c r="BW733" s="184"/>
      <c r="BX733" s="184"/>
      <c r="BY733" s="184"/>
      <c r="BZ733" s="184"/>
      <c r="CA733" s="184"/>
      <c r="CB733" s="184"/>
      <c r="CC733" s="184"/>
      <c r="CD733" s="184"/>
      <c r="CE733" s="184"/>
      <c r="CF733" s="184"/>
      <c r="CG733" s="184"/>
      <c r="CH733" s="184"/>
      <c r="CI733" s="184"/>
      <c r="CJ733" s="184"/>
      <c r="CK733" s="184"/>
      <c r="CL733" s="184"/>
      <c r="CM733" s="146"/>
      <c r="CN733" s="146"/>
      <c r="CO733" s="146"/>
      <c r="CP733" s="146"/>
      <c r="CQ733" s="146"/>
      <c r="CR733" s="146"/>
      <c r="CS733" s="146"/>
      <c r="CT733" s="146"/>
      <c r="CU733" s="146"/>
      <c r="CV733" s="146"/>
      <c r="CW733" s="146"/>
      <c r="CX733" s="146"/>
      <c r="CY733" s="146"/>
      <c r="CZ733" s="146"/>
      <c r="DA733" s="146"/>
      <c r="DB733" s="146"/>
      <c r="DC733" s="146"/>
      <c r="DD733" s="146"/>
      <c r="DE733" s="146"/>
      <c r="DF733" s="146"/>
      <c r="DG733" s="146"/>
      <c r="DH733" s="146"/>
      <c r="DI733" s="146"/>
      <c r="DJ733" s="146"/>
      <c r="DK733" s="219"/>
      <c r="DL733" s="219"/>
      <c r="DM733" s="219"/>
      <c r="DN733" s="219"/>
      <c r="DO733" s="219"/>
      <c r="DP733" s="219"/>
      <c r="DQ733" s="219"/>
      <c r="DR733" s="219"/>
      <c r="DS733" s="219"/>
      <c r="DT733" s="219"/>
      <c r="DU733" s="219"/>
      <c r="DV733" s="157"/>
      <c r="DW733" s="157"/>
      <c r="DX733" s="157"/>
      <c r="DY733" s="157"/>
      <c r="DZ733" s="158"/>
      <c r="EA733" s="158"/>
      <c r="EB733" s="158"/>
      <c r="EC733" s="158"/>
      <c r="ED733" s="158"/>
      <c r="EE733" s="158"/>
      <c r="EF733" s="158"/>
      <c r="EG733" s="158"/>
      <c r="EH733" s="158"/>
      <c r="EI733" s="158"/>
      <c r="EJ733" s="158"/>
      <c r="EK733" s="158"/>
      <c r="EL733" s="158"/>
      <c r="EM733" s="158"/>
      <c r="EN733" s="220"/>
      <c r="EO733" s="220"/>
      <c r="EP733" s="221"/>
      <c r="EQ733" s="220"/>
      <c r="ER733" s="220"/>
      <c r="ES733" s="220"/>
      <c r="ET733" s="220"/>
      <c r="EU733" s="220"/>
      <c r="EV733" s="222"/>
      <c r="EW733" s="222"/>
      <c r="EX733" s="222"/>
      <c r="EY733" s="222"/>
      <c r="EZ733" s="222"/>
      <c r="FA733" s="222"/>
      <c r="FB733" s="222"/>
      <c r="FC733" s="222"/>
      <c r="FD733" s="225"/>
    </row>
    <row r="734" spans="4:160" ht="16.899999999999999" customHeight="1">
      <c r="D734" s="45"/>
      <c r="G734" s="144"/>
      <c r="H734" s="144"/>
      <c r="I734" s="144"/>
      <c r="J734" s="144"/>
      <c r="K734" s="144"/>
      <c r="L734" s="144"/>
      <c r="M734" s="144"/>
      <c r="N734" s="83"/>
      <c r="O734" s="211"/>
      <c r="P734" s="211"/>
      <c r="Q734" s="146"/>
      <c r="R734" s="215"/>
      <c r="S734" s="215"/>
      <c r="T734" s="215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16"/>
      <c r="AH734" s="216"/>
      <c r="AI734" s="185"/>
      <c r="AJ734" s="146"/>
      <c r="AK734" s="146"/>
      <c r="AL734" s="146"/>
      <c r="AM734" s="217"/>
      <c r="AN734" s="146"/>
      <c r="AO734" s="149"/>
      <c r="AP734" s="146"/>
      <c r="AQ734" s="149"/>
      <c r="AR734" s="185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146"/>
      <c r="BC734" s="218"/>
      <c r="BD734" s="218"/>
      <c r="BE734" s="218"/>
      <c r="BF734" s="185"/>
      <c r="BG734" s="185"/>
      <c r="BH734" s="185"/>
      <c r="BI734" s="185"/>
      <c r="BJ734" s="185"/>
      <c r="BK734" s="185"/>
      <c r="BL734" s="146"/>
      <c r="BM734" s="146"/>
      <c r="BN734" s="184"/>
      <c r="BO734" s="184"/>
      <c r="BP734" s="184"/>
      <c r="BQ734" s="184"/>
      <c r="BR734" s="184"/>
      <c r="BS734" s="184"/>
      <c r="BT734" s="184"/>
      <c r="BU734" s="184"/>
      <c r="BV734" s="184"/>
      <c r="BW734" s="184"/>
      <c r="BX734" s="184"/>
      <c r="BY734" s="184"/>
      <c r="BZ734" s="184"/>
      <c r="CA734" s="184"/>
      <c r="CB734" s="184"/>
      <c r="CC734" s="184"/>
      <c r="CD734" s="184"/>
      <c r="CE734" s="184"/>
      <c r="CF734" s="184"/>
      <c r="CG734" s="184"/>
      <c r="CH734" s="184"/>
      <c r="CI734" s="184"/>
      <c r="CJ734" s="184"/>
      <c r="CK734" s="184"/>
      <c r="CL734" s="184"/>
      <c r="CM734" s="146"/>
      <c r="CN734" s="146"/>
      <c r="CO734" s="146"/>
      <c r="CP734" s="146"/>
      <c r="CQ734" s="146"/>
      <c r="CR734" s="146"/>
      <c r="CS734" s="146"/>
      <c r="CT734" s="146"/>
      <c r="CU734" s="146"/>
      <c r="CV734" s="146"/>
      <c r="CW734" s="146"/>
      <c r="CX734" s="146"/>
      <c r="CY734" s="146"/>
      <c r="CZ734" s="146"/>
      <c r="DA734" s="146"/>
      <c r="DB734" s="146"/>
      <c r="DC734" s="146"/>
      <c r="DD734" s="146"/>
      <c r="DE734" s="146"/>
      <c r="DF734" s="146"/>
      <c r="DG734" s="146"/>
      <c r="DH734" s="146"/>
      <c r="DI734" s="146"/>
      <c r="DJ734" s="146"/>
      <c r="DK734" s="219"/>
      <c r="DL734" s="219"/>
      <c r="DM734" s="219"/>
      <c r="DN734" s="219"/>
      <c r="DO734" s="219"/>
      <c r="DP734" s="219"/>
      <c r="DQ734" s="219"/>
      <c r="DR734" s="219"/>
      <c r="DS734" s="219"/>
      <c r="DT734" s="219"/>
      <c r="DU734" s="219"/>
      <c r="DV734" s="157"/>
      <c r="DW734" s="157"/>
      <c r="DX734" s="157"/>
      <c r="DY734" s="157"/>
      <c r="DZ734" s="158"/>
      <c r="EA734" s="158"/>
      <c r="EB734" s="158"/>
      <c r="EC734" s="158"/>
      <c r="ED734" s="158"/>
      <c r="EE734" s="158"/>
      <c r="EF734" s="158"/>
      <c r="EG734" s="158"/>
      <c r="EH734" s="158"/>
      <c r="EI734" s="158"/>
      <c r="EJ734" s="158"/>
      <c r="EK734" s="158"/>
      <c r="EL734" s="158"/>
      <c r="EM734" s="158"/>
      <c r="EN734" s="220"/>
      <c r="EO734" s="220"/>
      <c r="EP734" s="221"/>
      <c r="EQ734" s="220"/>
      <c r="ER734" s="220"/>
      <c r="ES734" s="220"/>
      <c r="ET734" s="220"/>
      <c r="EU734" s="220"/>
      <c r="EV734" s="222"/>
      <c r="EW734" s="222"/>
      <c r="EX734" s="222"/>
      <c r="EY734" s="222"/>
      <c r="EZ734" s="222"/>
      <c r="FA734" s="222"/>
      <c r="FB734" s="222"/>
      <c r="FC734" s="222"/>
      <c r="FD734" s="225"/>
    </row>
    <row r="735" spans="4:160" ht="16.899999999999999" customHeight="1">
      <c r="D735" s="45"/>
      <c r="G735" s="144"/>
      <c r="H735" s="144"/>
      <c r="I735" s="144"/>
      <c r="J735" s="144"/>
      <c r="K735" s="144"/>
      <c r="L735" s="144"/>
      <c r="M735" s="144"/>
      <c r="N735" s="83"/>
      <c r="O735" s="211"/>
      <c r="P735" s="211"/>
      <c r="Q735" s="146"/>
      <c r="R735" s="215"/>
      <c r="S735" s="215"/>
      <c r="T735" s="215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16"/>
      <c r="AH735" s="216"/>
      <c r="AI735" s="185"/>
      <c r="AJ735" s="146"/>
      <c r="AK735" s="146"/>
      <c r="AL735" s="146"/>
      <c r="AM735" s="217"/>
      <c r="AN735" s="146"/>
      <c r="AO735" s="149"/>
      <c r="AP735" s="146"/>
      <c r="AQ735" s="149"/>
      <c r="AR735" s="185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146"/>
      <c r="BC735" s="218"/>
      <c r="BD735" s="218"/>
      <c r="BE735" s="218"/>
      <c r="BF735" s="185"/>
      <c r="BG735" s="185"/>
      <c r="BH735" s="185"/>
      <c r="BI735" s="185"/>
      <c r="BJ735" s="185"/>
      <c r="BK735" s="185"/>
      <c r="BL735" s="146"/>
      <c r="BM735" s="146"/>
      <c r="BN735" s="184"/>
      <c r="BO735" s="184"/>
      <c r="BP735" s="184"/>
      <c r="BQ735" s="184"/>
      <c r="BR735" s="184"/>
      <c r="BS735" s="184"/>
      <c r="BT735" s="184"/>
      <c r="BU735" s="184"/>
      <c r="BV735" s="184"/>
      <c r="BW735" s="184"/>
      <c r="BX735" s="184"/>
      <c r="BY735" s="184"/>
      <c r="BZ735" s="184"/>
      <c r="CA735" s="184"/>
      <c r="CB735" s="184"/>
      <c r="CC735" s="184"/>
      <c r="CD735" s="184"/>
      <c r="CE735" s="184"/>
      <c r="CF735" s="184"/>
      <c r="CG735" s="184"/>
      <c r="CH735" s="184"/>
      <c r="CI735" s="184"/>
      <c r="CJ735" s="184"/>
      <c r="CK735" s="184"/>
      <c r="CL735" s="184"/>
      <c r="CM735" s="146"/>
      <c r="CN735" s="146"/>
      <c r="CO735" s="146"/>
      <c r="CP735" s="146"/>
      <c r="CQ735" s="146"/>
      <c r="CR735" s="146"/>
      <c r="CS735" s="146"/>
      <c r="CT735" s="146"/>
      <c r="CU735" s="146"/>
      <c r="CV735" s="146"/>
      <c r="CW735" s="146"/>
      <c r="CX735" s="146"/>
      <c r="CY735" s="146"/>
      <c r="CZ735" s="146"/>
      <c r="DA735" s="146"/>
      <c r="DB735" s="146"/>
      <c r="DC735" s="146"/>
      <c r="DD735" s="146"/>
      <c r="DE735" s="146"/>
      <c r="DF735" s="146"/>
      <c r="DG735" s="146"/>
      <c r="DH735" s="146"/>
      <c r="DI735" s="146"/>
      <c r="DJ735" s="146"/>
      <c r="DK735" s="219"/>
      <c r="DL735" s="219"/>
      <c r="DM735" s="219"/>
      <c r="DN735" s="219"/>
      <c r="DO735" s="219"/>
      <c r="DP735" s="219"/>
      <c r="DQ735" s="219"/>
      <c r="DR735" s="219"/>
      <c r="DS735" s="219"/>
      <c r="DT735" s="219"/>
      <c r="DU735" s="219"/>
      <c r="DV735" s="157"/>
      <c r="DW735" s="157"/>
      <c r="DX735" s="157"/>
      <c r="DY735" s="157"/>
      <c r="DZ735" s="158"/>
      <c r="EA735" s="158"/>
      <c r="EB735" s="158"/>
      <c r="EC735" s="158"/>
      <c r="ED735" s="158"/>
      <c r="EE735" s="158"/>
      <c r="EF735" s="158"/>
      <c r="EG735" s="158"/>
      <c r="EH735" s="158"/>
      <c r="EI735" s="158"/>
      <c r="EJ735" s="158"/>
      <c r="EK735" s="158"/>
      <c r="EL735" s="158"/>
      <c r="EM735" s="158"/>
      <c r="EN735" s="220"/>
      <c r="EO735" s="220"/>
      <c r="EP735" s="221"/>
      <c r="EQ735" s="220"/>
      <c r="ER735" s="220"/>
      <c r="ES735" s="220"/>
      <c r="ET735" s="220"/>
      <c r="EU735" s="220"/>
      <c r="EV735" s="222"/>
      <c r="EW735" s="222"/>
      <c r="EX735" s="222"/>
      <c r="EY735" s="222"/>
      <c r="EZ735" s="222"/>
      <c r="FA735" s="222"/>
      <c r="FB735" s="222"/>
      <c r="FC735" s="222"/>
      <c r="FD735" s="225"/>
    </row>
    <row r="736" spans="4:160" ht="16.899999999999999" customHeight="1">
      <c r="D736" s="45"/>
      <c r="G736" s="144"/>
      <c r="H736" s="144"/>
      <c r="I736" s="144"/>
      <c r="J736" s="144"/>
      <c r="K736" s="144"/>
      <c r="L736" s="144"/>
      <c r="M736" s="144"/>
      <c r="N736" s="83"/>
      <c r="O736" s="211"/>
      <c r="P736" s="211"/>
      <c r="Q736" s="146"/>
      <c r="R736" s="215"/>
      <c r="S736" s="215"/>
      <c r="T736" s="215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16"/>
      <c r="AH736" s="216"/>
      <c r="AI736" s="185"/>
      <c r="AJ736" s="146"/>
      <c r="AK736" s="146"/>
      <c r="AL736" s="146"/>
      <c r="AM736" s="217"/>
      <c r="AN736" s="146"/>
      <c r="AO736" s="149"/>
      <c r="AP736" s="146"/>
      <c r="AQ736" s="149"/>
      <c r="AR736" s="185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146"/>
      <c r="BC736" s="218"/>
      <c r="BD736" s="218"/>
      <c r="BE736" s="218"/>
      <c r="BF736" s="185"/>
      <c r="BG736" s="185"/>
      <c r="BH736" s="185"/>
      <c r="BI736" s="185"/>
      <c r="BJ736" s="185"/>
      <c r="BK736" s="185"/>
      <c r="BL736" s="146"/>
      <c r="BM736" s="146"/>
      <c r="BN736" s="184"/>
      <c r="BO736" s="184"/>
      <c r="BP736" s="184"/>
      <c r="BQ736" s="184"/>
      <c r="BR736" s="184"/>
      <c r="BS736" s="184"/>
      <c r="BT736" s="184"/>
      <c r="BU736" s="184"/>
      <c r="BV736" s="184"/>
      <c r="BW736" s="184"/>
      <c r="BX736" s="184"/>
      <c r="BY736" s="184"/>
      <c r="BZ736" s="184"/>
      <c r="CA736" s="184"/>
      <c r="CB736" s="184"/>
      <c r="CC736" s="184"/>
      <c r="CD736" s="184"/>
      <c r="CE736" s="184"/>
      <c r="CF736" s="184"/>
      <c r="CG736" s="184"/>
      <c r="CH736" s="184"/>
      <c r="CI736" s="184"/>
      <c r="CJ736" s="184"/>
      <c r="CK736" s="184"/>
      <c r="CL736" s="184"/>
      <c r="CM736" s="146"/>
      <c r="CN736" s="146"/>
      <c r="CO736" s="146"/>
      <c r="CP736" s="146"/>
      <c r="CQ736" s="146"/>
      <c r="CR736" s="146"/>
      <c r="CS736" s="146"/>
      <c r="CT736" s="146"/>
      <c r="CU736" s="146"/>
      <c r="CV736" s="146"/>
      <c r="CW736" s="146"/>
      <c r="CX736" s="146"/>
      <c r="CY736" s="146"/>
      <c r="CZ736" s="146"/>
      <c r="DA736" s="146"/>
      <c r="DB736" s="146"/>
      <c r="DC736" s="146"/>
      <c r="DD736" s="146"/>
      <c r="DE736" s="146"/>
      <c r="DF736" s="146"/>
      <c r="DG736" s="146"/>
      <c r="DH736" s="146"/>
      <c r="DI736" s="146"/>
      <c r="DJ736" s="146"/>
      <c r="DK736" s="219"/>
      <c r="DL736" s="219"/>
      <c r="DM736" s="219"/>
      <c r="DN736" s="219"/>
      <c r="DO736" s="219"/>
      <c r="DP736" s="219"/>
      <c r="DQ736" s="219"/>
      <c r="DR736" s="219"/>
      <c r="DS736" s="219"/>
      <c r="DT736" s="219"/>
      <c r="DU736" s="219"/>
      <c r="DV736" s="157"/>
      <c r="DW736" s="157"/>
      <c r="DX736" s="157"/>
      <c r="DY736" s="157"/>
      <c r="DZ736" s="158"/>
      <c r="EA736" s="158"/>
      <c r="EB736" s="158"/>
      <c r="EC736" s="158"/>
      <c r="ED736" s="158"/>
      <c r="EE736" s="158"/>
      <c r="EF736" s="158"/>
      <c r="EG736" s="158"/>
      <c r="EH736" s="158"/>
      <c r="EI736" s="158"/>
      <c r="EJ736" s="158"/>
      <c r="EK736" s="158"/>
      <c r="EL736" s="158"/>
      <c r="EM736" s="158"/>
      <c r="EN736" s="220"/>
      <c r="EO736" s="220"/>
      <c r="EP736" s="221"/>
      <c r="EQ736" s="220"/>
      <c r="ER736" s="220"/>
      <c r="ES736" s="220"/>
      <c r="ET736" s="220"/>
      <c r="EU736" s="220"/>
      <c r="EV736" s="222"/>
      <c r="EW736" s="222"/>
      <c r="EX736" s="222"/>
      <c r="EY736" s="222"/>
      <c r="EZ736" s="222"/>
      <c r="FA736" s="222"/>
      <c r="FB736" s="222"/>
      <c r="FC736" s="222"/>
      <c r="FD736" s="225"/>
    </row>
    <row r="737" spans="4:160" ht="16.899999999999999" customHeight="1">
      <c r="D737" s="45"/>
      <c r="G737" s="83"/>
      <c r="H737" s="83"/>
      <c r="I737" s="83"/>
      <c r="J737" s="83"/>
      <c r="K737" s="83"/>
      <c r="L737" s="83"/>
      <c r="M737" s="83"/>
      <c r="N737" s="83"/>
      <c r="O737" s="211"/>
      <c r="P737" s="211"/>
      <c r="Q737" s="146"/>
      <c r="R737" s="215"/>
      <c r="S737" s="215"/>
      <c r="T737" s="215"/>
      <c r="U737" s="216"/>
      <c r="V737" s="216"/>
      <c r="W737" s="216"/>
      <c r="X737" s="216"/>
      <c r="Y737" s="216"/>
      <c r="Z737" s="216"/>
      <c r="AA737" s="216"/>
      <c r="AB737" s="216"/>
      <c r="AC737" s="216"/>
      <c r="AD737" s="216"/>
      <c r="AE737" s="216"/>
      <c r="AF737" s="216"/>
      <c r="AG737" s="216"/>
      <c r="AH737" s="216"/>
      <c r="AI737" s="185"/>
      <c r="AJ737" s="146"/>
      <c r="AK737" s="146"/>
      <c r="AL737" s="146"/>
      <c r="AM737" s="217"/>
      <c r="AN737" s="146"/>
      <c r="AO737" s="149"/>
      <c r="AP737" s="146"/>
      <c r="AQ737" s="149"/>
      <c r="AR737" s="185"/>
      <c r="AS737" s="218"/>
      <c r="AT737" s="218"/>
      <c r="AU737" s="218"/>
      <c r="AV737" s="218"/>
      <c r="AW737" s="218"/>
      <c r="AX737" s="218"/>
      <c r="AY737" s="218"/>
      <c r="AZ737" s="218"/>
      <c r="BA737" s="218"/>
      <c r="BB737" s="146"/>
      <c r="BC737" s="218"/>
      <c r="BD737" s="218"/>
      <c r="BE737" s="218"/>
      <c r="BF737" s="185"/>
      <c r="BG737" s="185"/>
      <c r="BH737" s="185"/>
      <c r="BI737" s="185"/>
      <c r="BJ737" s="185"/>
      <c r="BK737" s="185"/>
      <c r="BL737" s="146"/>
      <c r="BM737" s="146"/>
      <c r="BN737" s="184"/>
      <c r="BO737" s="184"/>
      <c r="BP737" s="184"/>
      <c r="BQ737" s="184"/>
      <c r="BR737" s="184"/>
      <c r="BS737" s="184"/>
      <c r="BT737" s="184"/>
      <c r="BU737" s="184"/>
      <c r="BV737" s="184"/>
      <c r="BW737" s="184"/>
      <c r="BX737" s="184"/>
      <c r="BY737" s="184"/>
      <c r="BZ737" s="184"/>
      <c r="CA737" s="184"/>
      <c r="CB737" s="184"/>
      <c r="CC737" s="184"/>
      <c r="CD737" s="184"/>
      <c r="CE737" s="184"/>
      <c r="CF737" s="184"/>
      <c r="CG737" s="184"/>
      <c r="CH737" s="184"/>
      <c r="CI737" s="184"/>
      <c r="CJ737" s="184"/>
      <c r="CK737" s="184"/>
      <c r="CL737" s="184"/>
      <c r="CM737" s="146"/>
      <c r="CN737" s="146"/>
      <c r="CO737" s="146"/>
      <c r="CP737" s="146"/>
      <c r="CQ737" s="146"/>
      <c r="CR737" s="146"/>
      <c r="CS737" s="146"/>
      <c r="CT737" s="146"/>
      <c r="CU737" s="146"/>
      <c r="CV737" s="146"/>
      <c r="CW737" s="146"/>
      <c r="CX737" s="146"/>
      <c r="CY737" s="146"/>
      <c r="CZ737" s="146"/>
      <c r="DA737" s="146"/>
      <c r="DB737" s="146"/>
      <c r="DC737" s="146"/>
      <c r="DD737" s="146"/>
      <c r="DE737" s="146"/>
      <c r="DF737" s="146"/>
      <c r="DG737" s="146"/>
      <c r="DH737" s="146"/>
      <c r="DI737" s="146"/>
      <c r="DJ737" s="146"/>
      <c r="DK737" s="219"/>
      <c r="DL737" s="219"/>
      <c r="DM737" s="219"/>
      <c r="DN737" s="219"/>
      <c r="DO737" s="219"/>
      <c r="DP737" s="219"/>
      <c r="DQ737" s="219"/>
      <c r="DR737" s="219"/>
      <c r="DS737" s="219"/>
      <c r="DT737" s="219"/>
      <c r="DU737" s="219"/>
      <c r="DV737" s="157"/>
      <c r="DW737" s="157"/>
      <c r="DX737" s="157"/>
      <c r="DY737" s="157"/>
      <c r="DZ737" s="158"/>
      <c r="EA737" s="158"/>
      <c r="EB737" s="158"/>
      <c r="EC737" s="158"/>
      <c r="ED737" s="158"/>
      <c r="EE737" s="158"/>
      <c r="EF737" s="158"/>
      <c r="EG737" s="158"/>
      <c r="EH737" s="158"/>
      <c r="EI737" s="158"/>
      <c r="EJ737" s="158"/>
      <c r="EK737" s="158"/>
      <c r="EL737" s="158"/>
      <c r="EM737" s="158"/>
      <c r="EN737" s="220"/>
      <c r="EO737" s="220"/>
      <c r="EP737" s="221"/>
      <c r="EQ737" s="220"/>
      <c r="ER737" s="220"/>
      <c r="ES737" s="220"/>
      <c r="ET737" s="220"/>
      <c r="EU737" s="220"/>
      <c r="EV737" s="222"/>
      <c r="EW737" s="222"/>
      <c r="EX737" s="222"/>
      <c r="EY737" s="222"/>
      <c r="EZ737" s="222"/>
      <c r="FA737" s="222"/>
      <c r="FB737" s="222"/>
      <c r="FC737" s="222"/>
      <c r="FD737" s="225"/>
    </row>
    <row r="738" spans="4:160" ht="16.899999999999999" customHeight="1">
      <c r="D738" s="45"/>
      <c r="G738" s="144"/>
      <c r="H738" s="144"/>
      <c r="I738" s="144"/>
      <c r="J738" s="144"/>
      <c r="K738" s="144"/>
      <c r="L738" s="144"/>
      <c r="M738" s="144"/>
      <c r="N738" s="83"/>
      <c r="O738" s="211"/>
      <c r="P738" s="211"/>
      <c r="Q738" s="146"/>
      <c r="R738" s="215"/>
      <c r="S738" s="215"/>
      <c r="T738" s="215"/>
      <c r="U738" s="216"/>
      <c r="V738" s="216"/>
      <c r="W738" s="216"/>
      <c r="X738" s="216"/>
      <c r="Y738" s="216"/>
      <c r="Z738" s="216"/>
      <c r="AA738" s="216"/>
      <c r="AB738" s="216"/>
      <c r="AC738" s="216"/>
      <c r="AD738" s="216"/>
      <c r="AE738" s="216"/>
      <c r="AF738" s="216"/>
      <c r="AG738" s="216"/>
      <c r="AH738" s="216"/>
      <c r="AI738" s="185"/>
      <c r="AJ738" s="146"/>
      <c r="AK738" s="146"/>
      <c r="AL738" s="146"/>
      <c r="AM738" s="217"/>
      <c r="AN738" s="146"/>
      <c r="AO738" s="149"/>
      <c r="AP738" s="146"/>
      <c r="AQ738" s="149"/>
      <c r="AR738" s="185"/>
      <c r="AS738" s="218"/>
      <c r="AT738" s="218"/>
      <c r="AU738" s="218"/>
      <c r="AV738" s="218"/>
      <c r="AW738" s="218"/>
      <c r="AX738" s="218"/>
      <c r="AY738" s="218"/>
      <c r="AZ738" s="218"/>
      <c r="BA738" s="218"/>
      <c r="BB738" s="146"/>
      <c r="BC738" s="218"/>
      <c r="BD738" s="218"/>
      <c r="BE738" s="218"/>
      <c r="BF738" s="185"/>
      <c r="BG738" s="185"/>
      <c r="BH738" s="185"/>
      <c r="BI738" s="185"/>
      <c r="BJ738" s="185"/>
      <c r="BK738" s="185"/>
      <c r="BL738" s="146"/>
      <c r="BM738" s="146"/>
      <c r="BN738" s="184"/>
      <c r="BO738" s="184"/>
      <c r="BP738" s="184"/>
      <c r="BQ738" s="184"/>
      <c r="BR738" s="184"/>
      <c r="BS738" s="184"/>
      <c r="BT738" s="184"/>
      <c r="BU738" s="184"/>
      <c r="BV738" s="184"/>
      <c r="BW738" s="184"/>
      <c r="BX738" s="184"/>
      <c r="BY738" s="184"/>
      <c r="BZ738" s="184"/>
      <c r="CA738" s="184"/>
      <c r="CB738" s="184"/>
      <c r="CC738" s="184"/>
      <c r="CD738" s="184"/>
      <c r="CE738" s="184"/>
      <c r="CF738" s="184"/>
      <c r="CG738" s="184"/>
      <c r="CH738" s="184"/>
      <c r="CI738" s="184"/>
      <c r="CJ738" s="184"/>
      <c r="CK738" s="184"/>
      <c r="CL738" s="184"/>
      <c r="CM738" s="146"/>
      <c r="CN738" s="146"/>
      <c r="CO738" s="146"/>
      <c r="CP738" s="146"/>
      <c r="CQ738" s="146"/>
      <c r="CR738" s="146"/>
      <c r="CS738" s="146"/>
      <c r="CT738" s="146"/>
      <c r="CU738" s="146"/>
      <c r="CV738" s="146"/>
      <c r="CW738" s="146"/>
      <c r="CX738" s="146"/>
      <c r="CY738" s="146"/>
      <c r="CZ738" s="146"/>
      <c r="DA738" s="146"/>
      <c r="DB738" s="146"/>
      <c r="DC738" s="146"/>
      <c r="DD738" s="146"/>
      <c r="DE738" s="146"/>
      <c r="DF738" s="146"/>
      <c r="DG738" s="146"/>
      <c r="DH738" s="146"/>
      <c r="DI738" s="146"/>
      <c r="DJ738" s="146"/>
      <c r="DK738" s="219"/>
      <c r="DL738" s="219"/>
      <c r="DM738" s="219"/>
      <c r="DN738" s="219"/>
      <c r="DO738" s="219"/>
      <c r="DP738" s="219"/>
      <c r="DQ738" s="219"/>
      <c r="DR738" s="219"/>
      <c r="DS738" s="219"/>
      <c r="DT738" s="219"/>
      <c r="DU738" s="219"/>
      <c r="DV738" s="157"/>
      <c r="DW738" s="157"/>
      <c r="DX738" s="157"/>
      <c r="DY738" s="157"/>
      <c r="DZ738" s="158"/>
      <c r="EA738" s="158"/>
      <c r="EB738" s="158"/>
      <c r="EC738" s="158"/>
      <c r="ED738" s="158"/>
      <c r="EE738" s="158"/>
      <c r="EF738" s="158"/>
      <c r="EG738" s="158"/>
      <c r="EH738" s="158"/>
      <c r="EI738" s="158"/>
      <c r="EJ738" s="158"/>
      <c r="EK738" s="158"/>
      <c r="EL738" s="158"/>
      <c r="EM738" s="158"/>
      <c r="EN738" s="220"/>
      <c r="EO738" s="220"/>
      <c r="EP738" s="221"/>
      <c r="EQ738" s="220"/>
      <c r="ER738" s="220"/>
      <c r="ES738" s="220"/>
      <c r="ET738" s="220"/>
      <c r="EU738" s="220"/>
      <c r="EV738" s="222"/>
      <c r="EW738" s="222"/>
      <c r="EX738" s="222"/>
      <c r="EY738" s="222"/>
      <c r="EZ738" s="222"/>
      <c r="FA738" s="222"/>
      <c r="FB738" s="222"/>
      <c r="FC738" s="222"/>
      <c r="FD738" s="225"/>
    </row>
    <row r="739" spans="4:160" ht="16.899999999999999" customHeight="1">
      <c r="D739" s="45"/>
      <c r="G739" s="83"/>
      <c r="H739" s="83"/>
      <c r="I739" s="83"/>
      <c r="J739" s="83"/>
      <c r="K739" s="83"/>
      <c r="L739" s="83"/>
      <c r="M739" s="144"/>
      <c r="N739" s="83"/>
      <c r="O739" s="211"/>
      <c r="P739" s="211"/>
      <c r="Q739" s="146"/>
      <c r="R739" s="215"/>
      <c r="S739" s="215"/>
      <c r="T739" s="215"/>
      <c r="U739" s="216"/>
      <c r="V739" s="216"/>
      <c r="W739" s="216"/>
      <c r="X739" s="216"/>
      <c r="Y739" s="216"/>
      <c r="Z739" s="216"/>
      <c r="AA739" s="216"/>
      <c r="AB739" s="216"/>
      <c r="AC739" s="216"/>
      <c r="AD739" s="216"/>
      <c r="AE739" s="216"/>
      <c r="AF739" s="216"/>
      <c r="AG739" s="216"/>
      <c r="AH739" s="216"/>
      <c r="AI739" s="185"/>
      <c r="AJ739" s="146"/>
      <c r="AK739" s="146"/>
      <c r="AL739" s="146"/>
      <c r="AM739" s="217"/>
      <c r="AN739" s="146"/>
      <c r="AO739" s="149"/>
      <c r="AP739" s="146"/>
      <c r="AQ739" s="149"/>
      <c r="AR739" s="185"/>
      <c r="AS739" s="218"/>
      <c r="AT739" s="218"/>
      <c r="AU739" s="218"/>
      <c r="AV739" s="218"/>
      <c r="AW739" s="218"/>
      <c r="AX739" s="218"/>
      <c r="AY739" s="218"/>
      <c r="AZ739" s="218"/>
      <c r="BA739" s="218"/>
      <c r="BB739" s="146"/>
      <c r="BC739" s="218"/>
      <c r="BD739" s="218"/>
      <c r="BE739" s="218"/>
      <c r="BF739" s="185"/>
      <c r="BG739" s="185"/>
      <c r="BH739" s="185"/>
      <c r="BI739" s="185"/>
      <c r="BJ739" s="185"/>
      <c r="BK739" s="185"/>
      <c r="BL739" s="146"/>
      <c r="BM739" s="146"/>
      <c r="BN739" s="184"/>
      <c r="BO739" s="184"/>
      <c r="BP739" s="184"/>
      <c r="BQ739" s="184"/>
      <c r="BR739" s="184"/>
      <c r="BS739" s="184"/>
      <c r="BT739" s="184"/>
      <c r="BU739" s="184"/>
      <c r="BV739" s="184"/>
      <c r="BW739" s="184"/>
      <c r="BX739" s="184"/>
      <c r="BY739" s="184"/>
      <c r="BZ739" s="184"/>
      <c r="CA739" s="184"/>
      <c r="CB739" s="184"/>
      <c r="CC739" s="184"/>
      <c r="CD739" s="184"/>
      <c r="CE739" s="184"/>
      <c r="CF739" s="184"/>
      <c r="CG739" s="184"/>
      <c r="CH739" s="184"/>
      <c r="CI739" s="184"/>
      <c r="CJ739" s="184"/>
      <c r="CK739" s="184"/>
      <c r="CL739" s="184"/>
      <c r="CM739" s="146"/>
      <c r="CN739" s="146"/>
      <c r="CO739" s="146"/>
      <c r="CP739" s="146"/>
      <c r="CQ739" s="146"/>
      <c r="CR739" s="146"/>
      <c r="CS739" s="146"/>
      <c r="CT739" s="146"/>
      <c r="CU739" s="146"/>
      <c r="CV739" s="146"/>
      <c r="CW739" s="146"/>
      <c r="CX739" s="146"/>
      <c r="CY739" s="146"/>
      <c r="CZ739" s="146"/>
      <c r="DA739" s="146"/>
      <c r="DB739" s="146"/>
      <c r="DC739" s="146"/>
      <c r="DD739" s="146"/>
      <c r="DE739" s="146"/>
      <c r="DF739" s="146"/>
      <c r="DG739" s="146"/>
      <c r="DH739" s="146"/>
      <c r="DI739" s="146"/>
      <c r="DJ739" s="146"/>
      <c r="DK739" s="219"/>
      <c r="DL739" s="219"/>
      <c r="DM739" s="219"/>
      <c r="DN739" s="219"/>
      <c r="DO739" s="219"/>
      <c r="DP739" s="219"/>
      <c r="DQ739" s="219"/>
      <c r="DR739" s="219"/>
      <c r="DS739" s="219"/>
      <c r="DT739" s="219"/>
      <c r="DU739" s="219"/>
      <c r="DV739" s="157"/>
      <c r="DW739" s="157"/>
      <c r="DX739" s="157"/>
      <c r="DY739" s="157"/>
      <c r="DZ739" s="158"/>
      <c r="EA739" s="158"/>
      <c r="EB739" s="158"/>
      <c r="EC739" s="158"/>
      <c r="ED739" s="158"/>
      <c r="EE739" s="158"/>
      <c r="EF739" s="158"/>
      <c r="EG739" s="158"/>
      <c r="EH739" s="158"/>
      <c r="EI739" s="158"/>
      <c r="EJ739" s="158"/>
      <c r="EK739" s="158"/>
      <c r="EL739" s="158"/>
      <c r="EM739" s="158"/>
      <c r="EN739" s="220"/>
      <c r="EO739" s="220"/>
      <c r="EP739" s="221"/>
      <c r="EQ739" s="220"/>
      <c r="ER739" s="220"/>
      <c r="ES739" s="220"/>
      <c r="ET739" s="220"/>
      <c r="EU739" s="220"/>
      <c r="EV739" s="222"/>
      <c r="EW739" s="222"/>
      <c r="EX739" s="222"/>
      <c r="EY739" s="222"/>
      <c r="EZ739" s="222"/>
      <c r="FA739" s="222"/>
      <c r="FB739" s="222"/>
      <c r="FC739" s="222"/>
      <c r="FD739" s="225"/>
    </row>
    <row r="740" spans="4:160" ht="16.899999999999999" customHeight="1">
      <c r="D740" s="45"/>
      <c r="G740" s="83"/>
      <c r="H740" s="83"/>
      <c r="I740" s="83"/>
      <c r="J740" s="83"/>
      <c r="K740" s="83"/>
      <c r="L740" s="83"/>
      <c r="M740" s="144"/>
      <c r="N740" s="83"/>
      <c r="O740" s="211"/>
      <c r="P740" s="211"/>
      <c r="Q740" s="146"/>
      <c r="R740" s="215"/>
      <c r="S740" s="215"/>
      <c r="T740" s="215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185"/>
      <c r="AJ740" s="146"/>
      <c r="AK740" s="146"/>
      <c r="AL740" s="146"/>
      <c r="AM740" s="217"/>
      <c r="AN740" s="146"/>
      <c r="AO740" s="149"/>
      <c r="AP740" s="146"/>
      <c r="AQ740" s="149"/>
      <c r="AR740" s="185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146"/>
      <c r="BC740" s="218"/>
      <c r="BD740" s="218"/>
      <c r="BE740" s="218"/>
      <c r="BF740" s="185"/>
      <c r="BG740" s="185"/>
      <c r="BH740" s="185"/>
      <c r="BI740" s="185"/>
      <c r="BJ740" s="185"/>
      <c r="BK740" s="185"/>
      <c r="BL740" s="146"/>
      <c r="BM740" s="146"/>
      <c r="BN740" s="184"/>
      <c r="BO740" s="184"/>
      <c r="BP740" s="184"/>
      <c r="BQ740" s="184"/>
      <c r="BR740" s="184"/>
      <c r="BS740" s="184"/>
      <c r="BT740" s="184"/>
      <c r="BU740" s="184"/>
      <c r="BV740" s="184"/>
      <c r="BW740" s="184"/>
      <c r="BX740" s="184"/>
      <c r="BY740" s="184"/>
      <c r="BZ740" s="184"/>
      <c r="CA740" s="184"/>
      <c r="CB740" s="184"/>
      <c r="CC740" s="184"/>
      <c r="CD740" s="184"/>
      <c r="CE740" s="184"/>
      <c r="CF740" s="184"/>
      <c r="CG740" s="184"/>
      <c r="CH740" s="184"/>
      <c r="CI740" s="184"/>
      <c r="CJ740" s="184"/>
      <c r="CK740" s="184"/>
      <c r="CL740" s="184"/>
      <c r="CM740" s="146"/>
      <c r="CN740" s="146"/>
      <c r="CO740" s="146"/>
      <c r="CP740" s="146"/>
      <c r="CQ740" s="146"/>
      <c r="CR740" s="146"/>
      <c r="CS740" s="146"/>
      <c r="CT740" s="146"/>
      <c r="CU740" s="146"/>
      <c r="CV740" s="146"/>
      <c r="CW740" s="146"/>
      <c r="CX740" s="146"/>
      <c r="CY740" s="146"/>
      <c r="CZ740" s="146"/>
      <c r="DA740" s="146"/>
      <c r="DB740" s="146"/>
      <c r="DC740" s="146"/>
      <c r="DD740" s="146"/>
      <c r="DE740" s="146"/>
      <c r="DF740" s="146"/>
      <c r="DG740" s="146"/>
      <c r="DH740" s="146"/>
      <c r="DI740" s="146"/>
      <c r="DJ740" s="146"/>
      <c r="DK740" s="219"/>
      <c r="DL740" s="219"/>
      <c r="DM740" s="219"/>
      <c r="DN740" s="219"/>
      <c r="DO740" s="219"/>
      <c r="DP740" s="219"/>
      <c r="DQ740" s="219"/>
      <c r="DR740" s="219"/>
      <c r="DS740" s="219"/>
      <c r="DT740" s="219"/>
      <c r="DU740" s="219"/>
      <c r="DV740" s="157"/>
      <c r="DW740" s="157"/>
      <c r="DX740" s="157"/>
      <c r="DY740" s="157"/>
      <c r="DZ740" s="158"/>
      <c r="EA740" s="158"/>
      <c r="EB740" s="158"/>
      <c r="EC740" s="158"/>
      <c r="ED740" s="158"/>
      <c r="EE740" s="158"/>
      <c r="EF740" s="158"/>
      <c r="EG740" s="158"/>
      <c r="EH740" s="158"/>
      <c r="EI740" s="158"/>
      <c r="EJ740" s="158"/>
      <c r="EK740" s="158"/>
      <c r="EL740" s="158"/>
      <c r="EM740" s="158"/>
      <c r="EN740" s="220"/>
      <c r="EO740" s="220"/>
      <c r="EP740" s="221"/>
      <c r="EQ740" s="220"/>
      <c r="ER740" s="220"/>
      <c r="ES740" s="220"/>
      <c r="ET740" s="220"/>
      <c r="EU740" s="220"/>
      <c r="EV740" s="222"/>
      <c r="EW740" s="222"/>
      <c r="EX740" s="222"/>
      <c r="EY740" s="222"/>
      <c r="EZ740" s="222"/>
      <c r="FA740" s="222"/>
      <c r="FB740" s="222"/>
      <c r="FC740" s="222"/>
      <c r="FD740" s="225"/>
    </row>
    <row r="741" spans="4:160" ht="16.899999999999999" customHeight="1">
      <c r="D741" s="45"/>
      <c r="G741" s="83"/>
      <c r="H741" s="83"/>
      <c r="I741" s="83"/>
      <c r="J741" s="83"/>
      <c r="K741" s="83"/>
      <c r="L741" s="83"/>
      <c r="M741" s="83"/>
      <c r="N741" s="83"/>
      <c r="O741" s="211"/>
      <c r="P741" s="211"/>
      <c r="Q741" s="146"/>
      <c r="R741" s="215"/>
      <c r="S741" s="215"/>
      <c r="T741" s="215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185"/>
      <c r="AJ741" s="146"/>
      <c r="AK741" s="146"/>
      <c r="AL741" s="146"/>
      <c r="AM741" s="217"/>
      <c r="AN741" s="146"/>
      <c r="AO741" s="149"/>
      <c r="AP741" s="146"/>
      <c r="AQ741" s="149"/>
      <c r="AR741" s="185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146"/>
      <c r="BC741" s="218"/>
      <c r="BD741" s="218"/>
      <c r="BE741" s="218"/>
      <c r="BF741" s="185"/>
      <c r="BG741" s="185"/>
      <c r="BH741" s="185"/>
      <c r="BI741" s="185"/>
      <c r="BJ741" s="185"/>
      <c r="BK741" s="185"/>
      <c r="BL741" s="146"/>
      <c r="BM741" s="146"/>
      <c r="BN741" s="184"/>
      <c r="BO741" s="184"/>
      <c r="BP741" s="184"/>
      <c r="BQ741" s="184"/>
      <c r="BR741" s="184"/>
      <c r="BS741" s="184"/>
      <c r="BT741" s="184"/>
      <c r="BU741" s="184"/>
      <c r="BV741" s="184"/>
      <c r="BW741" s="184"/>
      <c r="BX741" s="184"/>
      <c r="BY741" s="184"/>
      <c r="BZ741" s="184"/>
      <c r="CA741" s="184"/>
      <c r="CB741" s="184"/>
      <c r="CC741" s="184"/>
      <c r="CD741" s="184"/>
      <c r="CE741" s="184"/>
      <c r="CF741" s="184"/>
      <c r="CG741" s="184"/>
      <c r="CH741" s="184"/>
      <c r="CI741" s="184"/>
      <c r="CJ741" s="184"/>
      <c r="CK741" s="184"/>
      <c r="CL741" s="184"/>
      <c r="CM741" s="146"/>
      <c r="CN741" s="146"/>
      <c r="CO741" s="146"/>
      <c r="CP741" s="146"/>
      <c r="CQ741" s="146"/>
      <c r="CR741" s="146"/>
      <c r="CS741" s="146"/>
      <c r="CT741" s="146"/>
      <c r="CU741" s="146"/>
      <c r="CV741" s="146"/>
      <c r="CW741" s="146"/>
      <c r="CX741" s="146"/>
      <c r="CY741" s="146"/>
      <c r="CZ741" s="146"/>
      <c r="DA741" s="146"/>
      <c r="DB741" s="146"/>
      <c r="DC741" s="146"/>
      <c r="DD741" s="146"/>
      <c r="DE741" s="146"/>
      <c r="DF741" s="146"/>
      <c r="DG741" s="146"/>
      <c r="DH741" s="146"/>
      <c r="DI741" s="146"/>
      <c r="DJ741" s="146"/>
      <c r="DK741" s="219"/>
      <c r="DL741" s="219"/>
      <c r="DM741" s="219"/>
      <c r="DN741" s="219"/>
      <c r="DO741" s="219"/>
      <c r="DP741" s="219"/>
      <c r="DQ741" s="219"/>
      <c r="DR741" s="219"/>
      <c r="DS741" s="219"/>
      <c r="DT741" s="219"/>
      <c r="DU741" s="219"/>
      <c r="DV741" s="157"/>
      <c r="DW741" s="157"/>
      <c r="DX741" s="157"/>
      <c r="DY741" s="157"/>
      <c r="DZ741" s="158"/>
      <c r="EA741" s="158"/>
      <c r="EB741" s="158"/>
      <c r="EC741" s="158"/>
      <c r="ED741" s="158"/>
      <c r="EE741" s="158"/>
      <c r="EF741" s="158"/>
      <c r="EG741" s="158"/>
      <c r="EH741" s="158"/>
      <c r="EI741" s="158"/>
      <c r="EJ741" s="158"/>
      <c r="EK741" s="158"/>
      <c r="EL741" s="158"/>
      <c r="EM741" s="158"/>
      <c r="EN741" s="220"/>
      <c r="EO741" s="220"/>
      <c r="EP741" s="221"/>
      <c r="EQ741" s="220"/>
      <c r="ER741" s="220"/>
      <c r="ES741" s="220"/>
      <c r="ET741" s="220"/>
      <c r="EU741" s="220"/>
      <c r="EV741" s="222"/>
      <c r="EW741" s="222"/>
      <c r="EX741" s="222"/>
      <c r="EY741" s="222"/>
      <c r="EZ741" s="222"/>
      <c r="FA741" s="222"/>
      <c r="FB741" s="222"/>
      <c r="FC741" s="222"/>
      <c r="FD741" s="225"/>
    </row>
    <row r="742" spans="4:160" ht="16.899999999999999" customHeight="1">
      <c r="D742" s="45"/>
      <c r="G742" s="83"/>
      <c r="H742" s="83"/>
      <c r="I742" s="83"/>
      <c r="J742" s="83"/>
      <c r="K742" s="83"/>
      <c r="L742" s="83"/>
      <c r="M742" s="83"/>
      <c r="N742" s="83"/>
      <c r="O742" s="211"/>
      <c r="P742" s="211"/>
      <c r="Q742" s="146"/>
      <c r="R742" s="215"/>
      <c r="S742" s="215"/>
      <c r="T742" s="215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185"/>
      <c r="AJ742" s="146"/>
      <c r="AK742" s="146"/>
      <c r="AL742" s="146"/>
      <c r="AM742" s="217"/>
      <c r="AN742" s="146"/>
      <c r="AO742" s="149"/>
      <c r="AP742" s="146"/>
      <c r="AQ742" s="149"/>
      <c r="AR742" s="185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146"/>
      <c r="BC742" s="218"/>
      <c r="BD742" s="218"/>
      <c r="BE742" s="218"/>
      <c r="BF742" s="185"/>
      <c r="BG742" s="185"/>
      <c r="BH742" s="185"/>
      <c r="BI742" s="185"/>
      <c r="BJ742" s="185"/>
      <c r="BK742" s="185"/>
      <c r="BL742" s="146"/>
      <c r="BM742" s="146"/>
      <c r="BN742" s="184"/>
      <c r="BO742" s="184"/>
      <c r="BP742" s="184"/>
      <c r="BQ742" s="184"/>
      <c r="BR742" s="184"/>
      <c r="BS742" s="184"/>
      <c r="BT742" s="184"/>
      <c r="BU742" s="184"/>
      <c r="BV742" s="184"/>
      <c r="BW742" s="184"/>
      <c r="BX742" s="184"/>
      <c r="BY742" s="184"/>
      <c r="BZ742" s="184"/>
      <c r="CA742" s="184"/>
      <c r="CB742" s="184"/>
      <c r="CC742" s="184"/>
      <c r="CD742" s="184"/>
      <c r="CE742" s="184"/>
      <c r="CF742" s="184"/>
      <c r="CG742" s="184"/>
      <c r="CH742" s="184"/>
      <c r="CI742" s="184"/>
      <c r="CJ742" s="184"/>
      <c r="CK742" s="184"/>
      <c r="CL742" s="184"/>
      <c r="CM742" s="146"/>
      <c r="CN742" s="146"/>
      <c r="CO742" s="146"/>
      <c r="CP742" s="146"/>
      <c r="CQ742" s="146"/>
      <c r="CR742" s="146"/>
      <c r="CS742" s="146"/>
      <c r="CT742" s="146"/>
      <c r="CU742" s="146"/>
      <c r="CV742" s="146"/>
      <c r="CW742" s="146"/>
      <c r="CX742" s="146"/>
      <c r="CY742" s="146"/>
      <c r="CZ742" s="146"/>
      <c r="DA742" s="146"/>
      <c r="DB742" s="146"/>
      <c r="DC742" s="146"/>
      <c r="DD742" s="146"/>
      <c r="DE742" s="146"/>
      <c r="DF742" s="146"/>
      <c r="DG742" s="146"/>
      <c r="DH742" s="146"/>
      <c r="DI742" s="146"/>
      <c r="DJ742" s="146"/>
      <c r="DK742" s="219"/>
      <c r="DL742" s="219"/>
      <c r="DM742" s="219"/>
      <c r="DN742" s="219"/>
      <c r="DO742" s="219"/>
      <c r="DP742" s="219"/>
      <c r="DQ742" s="219"/>
      <c r="DR742" s="219"/>
      <c r="DS742" s="219"/>
      <c r="DT742" s="219"/>
      <c r="DU742" s="219"/>
      <c r="DV742" s="157"/>
      <c r="DW742" s="157"/>
      <c r="DX742" s="157"/>
      <c r="DY742" s="157"/>
      <c r="DZ742" s="158"/>
      <c r="EA742" s="158"/>
      <c r="EB742" s="158"/>
      <c r="EC742" s="158"/>
      <c r="ED742" s="158"/>
      <c r="EE742" s="158"/>
      <c r="EF742" s="158"/>
      <c r="EG742" s="158"/>
      <c r="EH742" s="158"/>
      <c r="EI742" s="158"/>
      <c r="EJ742" s="158"/>
      <c r="EK742" s="158"/>
      <c r="EL742" s="158"/>
      <c r="EM742" s="158"/>
      <c r="EN742" s="220"/>
      <c r="EO742" s="220"/>
      <c r="EP742" s="221"/>
      <c r="EQ742" s="220"/>
      <c r="ER742" s="220"/>
      <c r="ES742" s="220"/>
      <c r="ET742" s="220"/>
      <c r="EU742" s="220"/>
      <c r="EV742" s="222"/>
      <c r="EW742" s="222"/>
      <c r="EX742" s="222"/>
      <c r="EY742" s="222"/>
      <c r="EZ742" s="222"/>
      <c r="FA742" s="222"/>
      <c r="FB742" s="222"/>
      <c r="FC742" s="222"/>
      <c r="FD742" s="225"/>
    </row>
    <row r="743" spans="4:160" ht="16.899999999999999" customHeight="1">
      <c r="D743" s="45"/>
      <c r="G743" s="83"/>
      <c r="H743" s="83"/>
      <c r="I743" s="83"/>
      <c r="J743" s="83"/>
      <c r="K743" s="83"/>
      <c r="L743" s="83"/>
      <c r="M743" s="83"/>
      <c r="N743" s="83"/>
      <c r="O743" s="211"/>
      <c r="P743" s="211"/>
      <c r="Q743" s="146"/>
      <c r="R743" s="215"/>
      <c r="S743" s="215"/>
      <c r="T743" s="215"/>
      <c r="U743" s="216"/>
      <c r="V743" s="216"/>
      <c r="W743" s="216"/>
      <c r="X743" s="216"/>
      <c r="Y743" s="216"/>
      <c r="Z743" s="216"/>
      <c r="AA743" s="216"/>
      <c r="AB743" s="216"/>
      <c r="AC743" s="216"/>
      <c r="AD743" s="216"/>
      <c r="AE743" s="216"/>
      <c r="AF743" s="216"/>
      <c r="AG743" s="216"/>
      <c r="AH743" s="216"/>
      <c r="AI743" s="185"/>
      <c r="AJ743" s="146"/>
      <c r="AK743" s="146"/>
      <c r="AL743" s="146"/>
      <c r="AM743" s="217"/>
      <c r="AN743" s="146"/>
      <c r="AO743" s="149"/>
      <c r="AP743" s="146"/>
      <c r="AQ743" s="149"/>
      <c r="AR743" s="185"/>
      <c r="AS743" s="218"/>
      <c r="AT743" s="218"/>
      <c r="AU743" s="218"/>
      <c r="AV743" s="218"/>
      <c r="AW743" s="218"/>
      <c r="AX743" s="218"/>
      <c r="AY743" s="218"/>
      <c r="AZ743" s="218"/>
      <c r="BA743" s="218"/>
      <c r="BB743" s="146"/>
      <c r="BC743" s="218"/>
      <c r="BD743" s="218"/>
      <c r="BE743" s="218"/>
      <c r="BF743" s="185"/>
      <c r="BG743" s="185"/>
      <c r="BH743" s="185"/>
      <c r="BI743" s="185"/>
      <c r="BJ743" s="185"/>
      <c r="BK743" s="185"/>
      <c r="BL743" s="146"/>
      <c r="BM743" s="146"/>
      <c r="BN743" s="184"/>
      <c r="BO743" s="184"/>
      <c r="BP743" s="184"/>
      <c r="BQ743" s="184"/>
      <c r="BR743" s="184"/>
      <c r="BS743" s="184"/>
      <c r="BT743" s="184"/>
      <c r="BU743" s="184"/>
      <c r="BV743" s="184"/>
      <c r="BW743" s="184"/>
      <c r="BX743" s="184"/>
      <c r="BY743" s="184"/>
      <c r="BZ743" s="184"/>
      <c r="CA743" s="184"/>
      <c r="CB743" s="184"/>
      <c r="CC743" s="184"/>
      <c r="CD743" s="184"/>
      <c r="CE743" s="184"/>
      <c r="CF743" s="184"/>
      <c r="CG743" s="184"/>
      <c r="CH743" s="184"/>
      <c r="CI743" s="184"/>
      <c r="CJ743" s="184"/>
      <c r="CK743" s="184"/>
      <c r="CL743" s="184"/>
      <c r="CM743" s="146"/>
      <c r="CN743" s="146"/>
      <c r="CO743" s="146"/>
      <c r="CP743" s="146"/>
      <c r="CQ743" s="146"/>
      <c r="CR743" s="146"/>
      <c r="CS743" s="146"/>
      <c r="CT743" s="146"/>
      <c r="CU743" s="146"/>
      <c r="CV743" s="146"/>
      <c r="CW743" s="146"/>
      <c r="CX743" s="146"/>
      <c r="CY743" s="146"/>
      <c r="CZ743" s="146"/>
      <c r="DA743" s="146"/>
      <c r="DB743" s="146"/>
      <c r="DC743" s="146"/>
      <c r="DD743" s="146"/>
      <c r="DE743" s="146"/>
      <c r="DF743" s="146"/>
      <c r="DG743" s="146"/>
      <c r="DH743" s="146"/>
      <c r="DI743" s="146"/>
      <c r="DJ743" s="146"/>
      <c r="DK743" s="219"/>
      <c r="DL743" s="219"/>
      <c r="DM743" s="219"/>
      <c r="DN743" s="219"/>
      <c r="DO743" s="219"/>
      <c r="DP743" s="219"/>
      <c r="DQ743" s="219"/>
      <c r="DR743" s="219"/>
      <c r="DS743" s="219"/>
      <c r="DT743" s="219"/>
      <c r="DU743" s="219"/>
      <c r="DV743" s="157"/>
      <c r="DW743" s="157"/>
      <c r="DX743" s="157"/>
      <c r="DY743" s="157"/>
      <c r="DZ743" s="158"/>
      <c r="EA743" s="158"/>
      <c r="EB743" s="158"/>
      <c r="EC743" s="158"/>
      <c r="ED743" s="158"/>
      <c r="EE743" s="158"/>
      <c r="EF743" s="158"/>
      <c r="EG743" s="158"/>
      <c r="EH743" s="158"/>
      <c r="EI743" s="158"/>
      <c r="EJ743" s="158"/>
      <c r="EK743" s="158"/>
      <c r="EL743" s="158"/>
      <c r="EM743" s="158"/>
      <c r="EN743" s="220"/>
      <c r="EO743" s="220"/>
      <c r="EP743" s="221"/>
      <c r="EQ743" s="220"/>
      <c r="ER743" s="220"/>
      <c r="ES743" s="220"/>
      <c r="ET743" s="220"/>
      <c r="EU743" s="220"/>
      <c r="EV743" s="222"/>
      <c r="EW743" s="222"/>
      <c r="EX743" s="222"/>
      <c r="EY743" s="222"/>
      <c r="EZ743" s="222"/>
      <c r="FA743" s="222"/>
      <c r="FB743" s="222"/>
      <c r="FC743" s="222"/>
      <c r="FD743" s="225"/>
    </row>
    <row r="744" spans="4:160" ht="16.899999999999999" customHeight="1">
      <c r="D744" s="45"/>
      <c r="G744" s="83"/>
      <c r="H744" s="83"/>
      <c r="I744" s="83"/>
      <c r="J744" s="83"/>
      <c r="K744" s="83"/>
      <c r="L744" s="83"/>
      <c r="M744" s="83"/>
      <c r="N744" s="83"/>
      <c r="O744" s="211"/>
      <c r="P744" s="211"/>
      <c r="Q744" s="146"/>
      <c r="R744" s="215"/>
      <c r="S744" s="215"/>
      <c r="T744" s="215"/>
      <c r="U744" s="216"/>
      <c r="V744" s="216"/>
      <c r="W744" s="216"/>
      <c r="X744" s="216"/>
      <c r="Y744" s="216"/>
      <c r="Z744" s="216"/>
      <c r="AA744" s="216"/>
      <c r="AB744" s="216"/>
      <c r="AC744" s="216"/>
      <c r="AD744" s="216"/>
      <c r="AE744" s="216"/>
      <c r="AF744" s="216"/>
      <c r="AG744" s="216"/>
      <c r="AH744" s="216"/>
      <c r="AI744" s="185"/>
      <c r="AJ744" s="146"/>
      <c r="AK744" s="146"/>
      <c r="AL744" s="146"/>
      <c r="AM744" s="217"/>
      <c r="AN744" s="146"/>
      <c r="AO744" s="149"/>
      <c r="AP744" s="146"/>
      <c r="AQ744" s="149"/>
      <c r="AR744" s="185"/>
      <c r="AS744" s="218"/>
      <c r="AT744" s="218"/>
      <c r="AU744" s="218"/>
      <c r="AV744" s="218"/>
      <c r="AW744" s="218"/>
      <c r="AX744" s="218"/>
      <c r="AY744" s="218"/>
      <c r="AZ744" s="218"/>
      <c r="BA744" s="218"/>
      <c r="BB744" s="146"/>
      <c r="BC744" s="218"/>
      <c r="BD744" s="218"/>
      <c r="BE744" s="218"/>
      <c r="BF744" s="185"/>
      <c r="BG744" s="185"/>
      <c r="BH744" s="185"/>
      <c r="BI744" s="185"/>
      <c r="BJ744" s="185"/>
      <c r="BK744" s="185"/>
      <c r="BL744" s="146"/>
      <c r="BM744" s="146"/>
      <c r="BN744" s="184"/>
      <c r="BO744" s="184"/>
      <c r="BP744" s="184"/>
      <c r="BQ744" s="184"/>
      <c r="BR744" s="184"/>
      <c r="BS744" s="184"/>
      <c r="BT744" s="184"/>
      <c r="BU744" s="184"/>
      <c r="BV744" s="184"/>
      <c r="BW744" s="184"/>
      <c r="BX744" s="184"/>
      <c r="BY744" s="184"/>
      <c r="BZ744" s="184"/>
      <c r="CA744" s="184"/>
      <c r="CB744" s="184"/>
      <c r="CC744" s="184"/>
      <c r="CD744" s="184"/>
      <c r="CE744" s="184"/>
      <c r="CF744" s="184"/>
      <c r="CG744" s="184"/>
      <c r="CH744" s="184"/>
      <c r="CI744" s="184"/>
      <c r="CJ744" s="184"/>
      <c r="CK744" s="184"/>
      <c r="CL744" s="184"/>
      <c r="CM744" s="146"/>
      <c r="CN744" s="146"/>
      <c r="CO744" s="146"/>
      <c r="CP744" s="146"/>
      <c r="CQ744" s="146"/>
      <c r="CR744" s="146"/>
      <c r="CS744" s="146"/>
      <c r="CT744" s="146"/>
      <c r="CU744" s="146"/>
      <c r="CV744" s="146"/>
      <c r="CW744" s="146"/>
      <c r="CX744" s="146"/>
      <c r="CY744" s="146"/>
      <c r="CZ744" s="146"/>
      <c r="DA744" s="146"/>
      <c r="DB744" s="146"/>
      <c r="DC744" s="146"/>
      <c r="DD744" s="146"/>
      <c r="DE744" s="146"/>
      <c r="DF744" s="146"/>
      <c r="DG744" s="146"/>
      <c r="DH744" s="146"/>
      <c r="DI744" s="146"/>
      <c r="DJ744" s="146"/>
      <c r="DK744" s="219"/>
      <c r="DL744" s="219"/>
      <c r="DM744" s="219"/>
      <c r="DN744" s="219"/>
      <c r="DO744" s="219"/>
      <c r="DP744" s="219"/>
      <c r="DQ744" s="219"/>
      <c r="DR744" s="219"/>
      <c r="DS744" s="219"/>
      <c r="DT744" s="219"/>
      <c r="DU744" s="219"/>
      <c r="DV744" s="157"/>
      <c r="DW744" s="157"/>
      <c r="DX744" s="157"/>
      <c r="DY744" s="157"/>
      <c r="DZ744" s="158"/>
      <c r="EA744" s="158"/>
      <c r="EB744" s="158"/>
      <c r="EC744" s="158"/>
      <c r="ED744" s="158"/>
      <c r="EE744" s="158"/>
      <c r="EF744" s="158"/>
      <c r="EG744" s="158"/>
      <c r="EH744" s="158"/>
      <c r="EI744" s="158"/>
      <c r="EJ744" s="158"/>
      <c r="EK744" s="158"/>
      <c r="EL744" s="158"/>
      <c r="EM744" s="158"/>
      <c r="EN744" s="220"/>
      <c r="EO744" s="220"/>
      <c r="EP744" s="221"/>
      <c r="EQ744" s="220"/>
      <c r="ER744" s="220"/>
      <c r="ES744" s="220"/>
      <c r="ET744" s="220"/>
      <c r="EU744" s="220"/>
      <c r="EV744" s="222"/>
      <c r="EW744" s="222"/>
      <c r="EX744" s="222"/>
      <c r="EY744" s="222"/>
      <c r="EZ744" s="222"/>
      <c r="FA744" s="222"/>
      <c r="FB744" s="222"/>
      <c r="FC744" s="222"/>
      <c r="FD744" s="225"/>
    </row>
    <row r="745" spans="4:160" ht="16.899999999999999" customHeight="1">
      <c r="D745" s="45"/>
      <c r="G745" s="83"/>
      <c r="H745" s="83"/>
      <c r="I745" s="83"/>
      <c r="J745" s="83"/>
      <c r="K745" s="83"/>
      <c r="L745" s="83"/>
      <c r="M745" s="83"/>
      <c r="N745" s="83"/>
      <c r="O745" s="211"/>
      <c r="P745" s="211"/>
      <c r="Q745" s="146"/>
      <c r="R745" s="215"/>
      <c r="S745" s="215"/>
      <c r="T745" s="215"/>
      <c r="U745" s="216"/>
      <c r="V745" s="216"/>
      <c r="W745" s="216"/>
      <c r="X745" s="216"/>
      <c r="Y745" s="216"/>
      <c r="Z745" s="216"/>
      <c r="AA745" s="216"/>
      <c r="AB745" s="216"/>
      <c r="AC745" s="216"/>
      <c r="AD745" s="216"/>
      <c r="AE745" s="216"/>
      <c r="AF745" s="216"/>
      <c r="AG745" s="216"/>
      <c r="AH745" s="216"/>
      <c r="AI745" s="185"/>
      <c r="AJ745" s="146"/>
      <c r="AK745" s="146"/>
      <c r="AL745" s="146"/>
      <c r="AM745" s="217"/>
      <c r="AN745" s="146"/>
      <c r="AO745" s="149"/>
      <c r="AP745" s="146"/>
      <c r="AQ745" s="149"/>
      <c r="AR745" s="185"/>
      <c r="AS745" s="218"/>
      <c r="AT745" s="218"/>
      <c r="AU745" s="218"/>
      <c r="AV745" s="218"/>
      <c r="AW745" s="218"/>
      <c r="AX745" s="218"/>
      <c r="AY745" s="218"/>
      <c r="AZ745" s="218"/>
      <c r="BA745" s="218"/>
      <c r="BB745" s="146"/>
      <c r="BC745" s="218"/>
      <c r="BD745" s="218"/>
      <c r="BE745" s="218"/>
      <c r="BF745" s="185"/>
      <c r="BG745" s="185"/>
      <c r="BH745" s="185"/>
      <c r="BI745" s="185"/>
      <c r="BJ745" s="185"/>
      <c r="BK745" s="185"/>
      <c r="BL745" s="146"/>
      <c r="BM745" s="146"/>
      <c r="BN745" s="184"/>
      <c r="BO745" s="184"/>
      <c r="BP745" s="184"/>
      <c r="BQ745" s="184"/>
      <c r="BR745" s="184"/>
      <c r="BS745" s="184"/>
      <c r="BT745" s="184"/>
      <c r="BU745" s="184"/>
      <c r="BV745" s="184"/>
      <c r="BW745" s="184"/>
      <c r="BX745" s="184"/>
      <c r="BY745" s="184"/>
      <c r="BZ745" s="184"/>
      <c r="CA745" s="184"/>
      <c r="CB745" s="184"/>
      <c r="CC745" s="184"/>
      <c r="CD745" s="184"/>
      <c r="CE745" s="184"/>
      <c r="CF745" s="184"/>
      <c r="CG745" s="184"/>
      <c r="CH745" s="184"/>
      <c r="CI745" s="184"/>
      <c r="CJ745" s="184"/>
      <c r="CK745" s="184"/>
      <c r="CL745" s="184"/>
      <c r="CM745" s="146"/>
      <c r="CN745" s="146"/>
      <c r="CO745" s="146"/>
      <c r="CP745" s="146"/>
      <c r="CQ745" s="146"/>
      <c r="CR745" s="146"/>
      <c r="CS745" s="146"/>
      <c r="CT745" s="146"/>
      <c r="CU745" s="146"/>
      <c r="CV745" s="146"/>
      <c r="CW745" s="146"/>
      <c r="CX745" s="146"/>
      <c r="CY745" s="146"/>
      <c r="CZ745" s="146"/>
      <c r="DA745" s="146"/>
      <c r="DB745" s="146"/>
      <c r="DC745" s="146"/>
      <c r="DD745" s="146"/>
      <c r="DE745" s="146"/>
      <c r="DF745" s="146"/>
      <c r="DG745" s="146"/>
      <c r="DH745" s="146"/>
      <c r="DI745" s="146"/>
      <c r="DJ745" s="146"/>
      <c r="DK745" s="219"/>
      <c r="DL745" s="219"/>
      <c r="DM745" s="219"/>
      <c r="DN745" s="219"/>
      <c r="DO745" s="219"/>
      <c r="DP745" s="219"/>
      <c r="DQ745" s="219"/>
      <c r="DR745" s="219"/>
      <c r="DS745" s="219"/>
      <c r="DT745" s="219"/>
      <c r="DU745" s="219"/>
      <c r="DV745" s="157"/>
      <c r="DW745" s="157"/>
      <c r="DX745" s="157"/>
      <c r="DY745" s="157"/>
      <c r="DZ745" s="158"/>
      <c r="EA745" s="158"/>
      <c r="EB745" s="158"/>
      <c r="EC745" s="158"/>
      <c r="ED745" s="158"/>
      <c r="EE745" s="158"/>
      <c r="EF745" s="158"/>
      <c r="EG745" s="158"/>
      <c r="EH745" s="158"/>
      <c r="EI745" s="158"/>
      <c r="EJ745" s="158"/>
      <c r="EK745" s="158"/>
      <c r="EL745" s="158"/>
      <c r="EM745" s="158"/>
      <c r="EN745" s="220"/>
      <c r="EO745" s="220"/>
      <c r="EP745" s="221"/>
      <c r="EQ745" s="220"/>
      <c r="ER745" s="220"/>
      <c r="ES745" s="220"/>
      <c r="ET745" s="220"/>
      <c r="EU745" s="220"/>
      <c r="EV745" s="222"/>
      <c r="EW745" s="222"/>
      <c r="EX745" s="222"/>
      <c r="EY745" s="222"/>
      <c r="EZ745" s="222"/>
      <c r="FA745" s="222"/>
      <c r="FB745" s="222"/>
      <c r="FC745" s="222"/>
      <c r="FD745" s="225"/>
    </row>
    <row r="746" spans="4:160" ht="16.899999999999999" customHeight="1">
      <c r="D746" s="45"/>
      <c r="G746" s="144"/>
      <c r="H746" s="144"/>
      <c r="I746" s="144"/>
      <c r="J746" s="144"/>
      <c r="K746" s="144"/>
      <c r="L746" s="144"/>
      <c r="M746" s="83"/>
      <c r="N746" s="83"/>
      <c r="O746" s="211"/>
      <c r="P746" s="211"/>
      <c r="Q746" s="146"/>
      <c r="R746" s="215"/>
      <c r="S746" s="215"/>
      <c r="T746" s="215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185"/>
      <c r="AJ746" s="146"/>
      <c r="AK746" s="146"/>
      <c r="AL746" s="146"/>
      <c r="AM746" s="217"/>
      <c r="AN746" s="146"/>
      <c r="AO746" s="149"/>
      <c r="AP746" s="146"/>
      <c r="AQ746" s="149"/>
      <c r="AR746" s="185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146"/>
      <c r="BC746" s="218"/>
      <c r="BD746" s="218"/>
      <c r="BE746" s="218"/>
      <c r="BF746" s="185"/>
      <c r="BG746" s="185"/>
      <c r="BH746" s="185"/>
      <c r="BI746" s="185"/>
      <c r="BJ746" s="185"/>
      <c r="BK746" s="185"/>
      <c r="BL746" s="146"/>
      <c r="BM746" s="146"/>
      <c r="BN746" s="184"/>
      <c r="BO746" s="184"/>
      <c r="BP746" s="184"/>
      <c r="BQ746" s="184"/>
      <c r="BR746" s="184"/>
      <c r="BS746" s="184"/>
      <c r="BT746" s="184"/>
      <c r="BU746" s="184"/>
      <c r="BV746" s="184"/>
      <c r="BW746" s="184"/>
      <c r="BX746" s="184"/>
      <c r="BY746" s="184"/>
      <c r="BZ746" s="184"/>
      <c r="CA746" s="184"/>
      <c r="CB746" s="184"/>
      <c r="CC746" s="184"/>
      <c r="CD746" s="184"/>
      <c r="CE746" s="184"/>
      <c r="CF746" s="184"/>
      <c r="CG746" s="184"/>
      <c r="CH746" s="184"/>
      <c r="CI746" s="184"/>
      <c r="CJ746" s="184"/>
      <c r="CK746" s="184"/>
      <c r="CL746" s="184"/>
      <c r="CM746" s="146"/>
      <c r="CN746" s="146"/>
      <c r="CO746" s="146"/>
      <c r="CP746" s="146"/>
      <c r="CQ746" s="146"/>
      <c r="CR746" s="146"/>
      <c r="CS746" s="146"/>
      <c r="CT746" s="146"/>
      <c r="CU746" s="146"/>
      <c r="CV746" s="146"/>
      <c r="CW746" s="146"/>
      <c r="CX746" s="146"/>
      <c r="CY746" s="146"/>
      <c r="CZ746" s="146"/>
      <c r="DA746" s="146"/>
      <c r="DB746" s="146"/>
      <c r="DC746" s="146"/>
      <c r="DD746" s="146"/>
      <c r="DE746" s="146"/>
      <c r="DF746" s="146"/>
      <c r="DG746" s="146"/>
      <c r="DH746" s="146"/>
      <c r="DI746" s="146"/>
      <c r="DJ746" s="146"/>
      <c r="DK746" s="219"/>
      <c r="DL746" s="219"/>
      <c r="DM746" s="219"/>
      <c r="DN746" s="219"/>
      <c r="DO746" s="219"/>
      <c r="DP746" s="219"/>
      <c r="DQ746" s="219"/>
      <c r="DR746" s="219"/>
      <c r="DS746" s="219"/>
      <c r="DT746" s="219"/>
      <c r="DU746" s="219"/>
      <c r="DV746" s="157"/>
      <c r="DW746" s="157"/>
      <c r="DX746" s="157"/>
      <c r="DY746" s="157"/>
      <c r="DZ746" s="158"/>
      <c r="EA746" s="158"/>
      <c r="EB746" s="158"/>
      <c r="EC746" s="158"/>
      <c r="ED746" s="158"/>
      <c r="EE746" s="158"/>
      <c r="EF746" s="158"/>
      <c r="EG746" s="158"/>
      <c r="EH746" s="158"/>
      <c r="EI746" s="158"/>
      <c r="EJ746" s="158"/>
      <c r="EK746" s="158"/>
      <c r="EL746" s="158"/>
      <c r="EM746" s="158"/>
      <c r="EN746" s="220"/>
      <c r="EO746" s="220"/>
      <c r="EP746" s="221"/>
      <c r="EQ746" s="220"/>
      <c r="ER746" s="220"/>
      <c r="ES746" s="220"/>
      <c r="ET746" s="220"/>
      <c r="EU746" s="220"/>
      <c r="EV746" s="222"/>
      <c r="EW746" s="222"/>
      <c r="EX746" s="222"/>
      <c r="EY746" s="222"/>
      <c r="EZ746" s="222"/>
      <c r="FA746" s="222"/>
      <c r="FB746" s="222"/>
      <c r="FC746" s="222"/>
      <c r="FD746" s="225"/>
    </row>
    <row r="747" spans="4:160" ht="16.899999999999999" customHeight="1">
      <c r="D747" s="45"/>
      <c r="G747" s="144"/>
      <c r="H747" s="144"/>
      <c r="I747" s="144"/>
      <c r="J747" s="144"/>
      <c r="K747" s="144"/>
      <c r="L747" s="144"/>
      <c r="M747" s="83"/>
      <c r="N747" s="83"/>
      <c r="O747" s="211"/>
      <c r="P747" s="211"/>
      <c r="Q747" s="146"/>
      <c r="R747" s="215"/>
      <c r="S747" s="215"/>
      <c r="T747" s="215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185"/>
      <c r="AJ747" s="146"/>
      <c r="AK747" s="146"/>
      <c r="AL747" s="146"/>
      <c r="AM747" s="217"/>
      <c r="AN747" s="146"/>
      <c r="AO747" s="149"/>
      <c r="AP747" s="146"/>
      <c r="AQ747" s="149"/>
      <c r="AR747" s="185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146"/>
      <c r="BC747" s="218"/>
      <c r="BD747" s="218"/>
      <c r="BE747" s="218"/>
      <c r="BF747" s="185"/>
      <c r="BG747" s="185"/>
      <c r="BH747" s="185"/>
      <c r="BI747" s="185"/>
      <c r="BJ747" s="185"/>
      <c r="BK747" s="185"/>
      <c r="BL747" s="146"/>
      <c r="BM747" s="146"/>
      <c r="BN747" s="184"/>
      <c r="BO747" s="184"/>
      <c r="BP747" s="184"/>
      <c r="BQ747" s="184"/>
      <c r="BR747" s="184"/>
      <c r="BS747" s="184"/>
      <c r="BT747" s="184"/>
      <c r="BU747" s="184"/>
      <c r="BV747" s="184"/>
      <c r="BW747" s="184"/>
      <c r="BX747" s="184"/>
      <c r="BY747" s="184"/>
      <c r="BZ747" s="184"/>
      <c r="CA747" s="184"/>
      <c r="CB747" s="184"/>
      <c r="CC747" s="184"/>
      <c r="CD747" s="184"/>
      <c r="CE747" s="184"/>
      <c r="CF747" s="184"/>
      <c r="CG747" s="184"/>
      <c r="CH747" s="184"/>
      <c r="CI747" s="184"/>
      <c r="CJ747" s="184"/>
      <c r="CK747" s="184"/>
      <c r="CL747" s="184"/>
      <c r="CM747" s="146"/>
      <c r="CN747" s="146"/>
      <c r="CO747" s="146"/>
      <c r="CP747" s="146"/>
      <c r="CQ747" s="146"/>
      <c r="CR747" s="146"/>
      <c r="CS747" s="146"/>
      <c r="CT747" s="146"/>
      <c r="CU747" s="146"/>
      <c r="CV747" s="146"/>
      <c r="CW747" s="146"/>
      <c r="CX747" s="146"/>
      <c r="CY747" s="146"/>
      <c r="CZ747" s="146"/>
      <c r="DA747" s="146"/>
      <c r="DB747" s="146"/>
      <c r="DC747" s="146"/>
      <c r="DD747" s="146"/>
      <c r="DE747" s="146"/>
      <c r="DF747" s="146"/>
      <c r="DG747" s="146"/>
      <c r="DH747" s="146"/>
      <c r="DI747" s="146"/>
      <c r="DJ747" s="146"/>
      <c r="DK747" s="219"/>
      <c r="DL747" s="219"/>
      <c r="DM747" s="219"/>
      <c r="DN747" s="219"/>
      <c r="DO747" s="219"/>
      <c r="DP747" s="219"/>
      <c r="DQ747" s="219"/>
      <c r="DR747" s="219"/>
      <c r="DS747" s="219"/>
      <c r="DT747" s="219"/>
      <c r="DU747" s="219"/>
      <c r="DV747" s="157"/>
      <c r="DW747" s="157"/>
      <c r="DX747" s="157"/>
      <c r="DY747" s="157"/>
      <c r="DZ747" s="158"/>
      <c r="EA747" s="158"/>
      <c r="EB747" s="158"/>
      <c r="EC747" s="158"/>
      <c r="ED747" s="158"/>
      <c r="EE747" s="158"/>
      <c r="EF747" s="158"/>
      <c r="EG747" s="158"/>
      <c r="EH747" s="158"/>
      <c r="EI747" s="158"/>
      <c r="EJ747" s="158"/>
      <c r="EK747" s="158"/>
      <c r="EL747" s="158"/>
      <c r="EM747" s="158"/>
      <c r="EN747" s="220"/>
      <c r="EO747" s="220"/>
      <c r="EP747" s="221"/>
      <c r="EQ747" s="220"/>
      <c r="ER747" s="220"/>
      <c r="ES747" s="220"/>
      <c r="ET747" s="220"/>
      <c r="EU747" s="220"/>
      <c r="EV747" s="222"/>
      <c r="EW747" s="222"/>
      <c r="EX747" s="222"/>
      <c r="EY747" s="222"/>
      <c r="EZ747" s="222"/>
      <c r="FA747" s="222"/>
      <c r="FB747" s="222"/>
      <c r="FC747" s="222"/>
      <c r="FD747" s="225"/>
    </row>
    <row r="748" spans="4:160" ht="16.899999999999999" customHeight="1">
      <c r="D748" s="45"/>
      <c r="G748" s="144"/>
      <c r="H748" s="144"/>
      <c r="I748" s="144"/>
      <c r="J748" s="144"/>
      <c r="K748" s="144"/>
      <c r="L748" s="144"/>
      <c r="M748" s="83"/>
      <c r="N748" s="83"/>
      <c r="O748" s="211"/>
      <c r="P748" s="211"/>
      <c r="Q748" s="146"/>
      <c r="R748" s="215"/>
      <c r="S748" s="215"/>
      <c r="T748" s="215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185"/>
      <c r="AJ748" s="146"/>
      <c r="AK748" s="146"/>
      <c r="AL748" s="146"/>
      <c r="AM748" s="217"/>
      <c r="AN748" s="146"/>
      <c r="AO748" s="149"/>
      <c r="AP748" s="146"/>
      <c r="AQ748" s="149"/>
      <c r="AR748" s="185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146"/>
      <c r="BC748" s="218"/>
      <c r="BD748" s="218"/>
      <c r="BE748" s="218"/>
      <c r="BF748" s="185"/>
      <c r="BG748" s="185"/>
      <c r="BH748" s="185"/>
      <c r="BI748" s="185"/>
      <c r="BJ748" s="185"/>
      <c r="BK748" s="185"/>
      <c r="BL748" s="146"/>
      <c r="BM748" s="146"/>
      <c r="BN748" s="184"/>
      <c r="BO748" s="184"/>
      <c r="BP748" s="184"/>
      <c r="BQ748" s="184"/>
      <c r="BR748" s="184"/>
      <c r="BS748" s="184"/>
      <c r="BT748" s="184"/>
      <c r="BU748" s="184"/>
      <c r="BV748" s="184"/>
      <c r="BW748" s="184"/>
      <c r="BX748" s="184"/>
      <c r="BY748" s="184"/>
      <c r="BZ748" s="184"/>
      <c r="CA748" s="184"/>
      <c r="CB748" s="184"/>
      <c r="CC748" s="184"/>
      <c r="CD748" s="184"/>
      <c r="CE748" s="184"/>
      <c r="CF748" s="184"/>
      <c r="CG748" s="184"/>
      <c r="CH748" s="184"/>
      <c r="CI748" s="184"/>
      <c r="CJ748" s="184"/>
      <c r="CK748" s="184"/>
      <c r="CL748" s="184"/>
      <c r="CM748" s="146"/>
      <c r="CN748" s="146"/>
      <c r="CO748" s="146"/>
      <c r="CP748" s="146"/>
      <c r="CQ748" s="146"/>
      <c r="CR748" s="146"/>
      <c r="CS748" s="146"/>
      <c r="CT748" s="146"/>
      <c r="CU748" s="146"/>
      <c r="CV748" s="146"/>
      <c r="CW748" s="146"/>
      <c r="CX748" s="146"/>
      <c r="CY748" s="146"/>
      <c r="CZ748" s="146"/>
      <c r="DA748" s="146"/>
      <c r="DB748" s="146"/>
      <c r="DC748" s="146"/>
      <c r="DD748" s="146"/>
      <c r="DE748" s="146"/>
      <c r="DF748" s="146"/>
      <c r="DG748" s="146"/>
      <c r="DH748" s="146"/>
      <c r="DI748" s="146"/>
      <c r="DJ748" s="146"/>
      <c r="DK748" s="219"/>
      <c r="DL748" s="219"/>
      <c r="DM748" s="219"/>
      <c r="DN748" s="219"/>
      <c r="DO748" s="219"/>
      <c r="DP748" s="219"/>
      <c r="DQ748" s="219"/>
      <c r="DR748" s="219"/>
      <c r="DS748" s="219"/>
      <c r="DT748" s="219"/>
      <c r="DU748" s="219"/>
      <c r="DV748" s="157"/>
      <c r="DW748" s="157"/>
      <c r="DX748" s="157"/>
      <c r="DY748" s="157"/>
      <c r="DZ748" s="158"/>
      <c r="EA748" s="158"/>
      <c r="EB748" s="158"/>
      <c r="EC748" s="158"/>
      <c r="ED748" s="158"/>
      <c r="EE748" s="158"/>
      <c r="EF748" s="158"/>
      <c r="EG748" s="158"/>
      <c r="EH748" s="158"/>
      <c r="EI748" s="158"/>
      <c r="EJ748" s="158"/>
      <c r="EK748" s="158"/>
      <c r="EL748" s="158"/>
      <c r="EM748" s="158"/>
      <c r="EN748" s="220"/>
      <c r="EO748" s="220"/>
      <c r="EP748" s="221"/>
      <c r="EQ748" s="220"/>
      <c r="ER748" s="220"/>
      <c r="ES748" s="220"/>
      <c r="ET748" s="220"/>
      <c r="EU748" s="220"/>
      <c r="EV748" s="222"/>
      <c r="EW748" s="222"/>
      <c r="EX748" s="222"/>
      <c r="EY748" s="222"/>
      <c r="EZ748" s="222"/>
      <c r="FA748" s="222"/>
      <c r="FB748" s="222"/>
      <c r="FC748" s="222"/>
      <c r="FD748" s="225"/>
    </row>
    <row r="749" spans="4:160" ht="16.899999999999999" customHeight="1">
      <c r="D749" s="45"/>
      <c r="G749" s="83"/>
      <c r="H749" s="83"/>
      <c r="I749" s="83"/>
      <c r="J749" s="83"/>
      <c r="K749" s="83"/>
      <c r="L749" s="83"/>
      <c r="M749" s="83"/>
      <c r="N749" s="83"/>
      <c r="O749" s="211"/>
      <c r="P749" s="211"/>
      <c r="Q749" s="146"/>
      <c r="R749" s="215"/>
      <c r="S749" s="215"/>
      <c r="T749" s="215"/>
      <c r="U749" s="216"/>
      <c r="V749" s="216"/>
      <c r="W749" s="216"/>
      <c r="X749" s="216"/>
      <c r="Y749" s="216"/>
      <c r="Z749" s="216"/>
      <c r="AA749" s="216"/>
      <c r="AB749" s="216"/>
      <c r="AC749" s="216"/>
      <c r="AD749" s="216"/>
      <c r="AE749" s="216"/>
      <c r="AF749" s="216"/>
      <c r="AG749" s="216"/>
      <c r="AH749" s="216"/>
      <c r="AI749" s="185"/>
      <c r="AJ749" s="146"/>
      <c r="AK749" s="146"/>
      <c r="AL749" s="146"/>
      <c r="AM749" s="217"/>
      <c r="AN749" s="146"/>
      <c r="AO749" s="149"/>
      <c r="AP749" s="146"/>
      <c r="AQ749" s="149"/>
      <c r="AR749" s="185"/>
      <c r="AS749" s="218"/>
      <c r="AT749" s="218"/>
      <c r="AU749" s="218"/>
      <c r="AV749" s="218"/>
      <c r="AW749" s="218"/>
      <c r="AX749" s="218"/>
      <c r="AY749" s="218"/>
      <c r="AZ749" s="218"/>
      <c r="BA749" s="218"/>
      <c r="BB749" s="146"/>
      <c r="BC749" s="218"/>
      <c r="BD749" s="218"/>
      <c r="BE749" s="218"/>
      <c r="BF749" s="185"/>
      <c r="BG749" s="185"/>
      <c r="BH749" s="185"/>
      <c r="BI749" s="185"/>
      <c r="BJ749" s="185"/>
      <c r="BK749" s="185"/>
      <c r="BL749" s="146"/>
      <c r="BM749" s="146"/>
      <c r="BN749" s="184"/>
      <c r="BO749" s="184"/>
      <c r="BP749" s="184"/>
      <c r="BQ749" s="184"/>
      <c r="BR749" s="184"/>
      <c r="BS749" s="184"/>
      <c r="BT749" s="184"/>
      <c r="BU749" s="184"/>
      <c r="BV749" s="184"/>
      <c r="BW749" s="184"/>
      <c r="BX749" s="184"/>
      <c r="BY749" s="184"/>
      <c r="BZ749" s="184"/>
      <c r="CA749" s="184"/>
      <c r="CB749" s="184"/>
      <c r="CC749" s="184"/>
      <c r="CD749" s="184"/>
      <c r="CE749" s="184"/>
      <c r="CF749" s="184"/>
      <c r="CG749" s="184"/>
      <c r="CH749" s="184"/>
      <c r="CI749" s="184"/>
      <c r="CJ749" s="184"/>
      <c r="CK749" s="184"/>
      <c r="CL749" s="184"/>
      <c r="CM749" s="146"/>
      <c r="CN749" s="146"/>
      <c r="CO749" s="146"/>
      <c r="CP749" s="146"/>
      <c r="CQ749" s="146"/>
      <c r="CR749" s="146"/>
      <c r="CS749" s="146"/>
      <c r="CT749" s="146"/>
      <c r="CU749" s="146"/>
      <c r="CV749" s="146"/>
      <c r="CW749" s="146"/>
      <c r="CX749" s="146"/>
      <c r="CY749" s="146"/>
      <c r="CZ749" s="146"/>
      <c r="DA749" s="146"/>
      <c r="DB749" s="146"/>
      <c r="DC749" s="146"/>
      <c r="DD749" s="146"/>
      <c r="DE749" s="146"/>
      <c r="DF749" s="146"/>
      <c r="DG749" s="146"/>
      <c r="DH749" s="146"/>
      <c r="DI749" s="146"/>
      <c r="DJ749" s="146"/>
      <c r="DK749" s="219"/>
      <c r="DL749" s="219"/>
      <c r="DM749" s="219"/>
      <c r="DN749" s="219"/>
      <c r="DO749" s="219"/>
      <c r="DP749" s="219"/>
      <c r="DQ749" s="219"/>
      <c r="DR749" s="219"/>
      <c r="DS749" s="219"/>
      <c r="DT749" s="219"/>
      <c r="DU749" s="219"/>
      <c r="DV749" s="157"/>
      <c r="DW749" s="157"/>
      <c r="DX749" s="157"/>
      <c r="DY749" s="157"/>
      <c r="DZ749" s="158"/>
      <c r="EA749" s="158"/>
      <c r="EB749" s="158"/>
      <c r="EC749" s="158"/>
      <c r="ED749" s="158"/>
      <c r="EE749" s="158"/>
      <c r="EF749" s="158"/>
      <c r="EG749" s="158"/>
      <c r="EH749" s="158"/>
      <c r="EI749" s="158"/>
      <c r="EJ749" s="158"/>
      <c r="EK749" s="158"/>
      <c r="EL749" s="158"/>
      <c r="EM749" s="158"/>
      <c r="EN749" s="220"/>
      <c r="EO749" s="220"/>
      <c r="EP749" s="221"/>
      <c r="EQ749" s="220"/>
      <c r="ER749" s="220"/>
      <c r="ES749" s="220"/>
      <c r="ET749" s="220"/>
      <c r="EU749" s="220"/>
      <c r="EV749" s="222"/>
      <c r="EW749" s="222"/>
      <c r="EX749" s="222"/>
      <c r="EY749" s="222"/>
      <c r="EZ749" s="222"/>
      <c r="FA749" s="222"/>
      <c r="FB749" s="222"/>
      <c r="FC749" s="222"/>
      <c r="FD749" s="225"/>
    </row>
    <row r="750" spans="4:160" ht="16.899999999999999" customHeight="1">
      <c r="D750" s="45"/>
      <c r="G750" s="144"/>
      <c r="H750" s="144"/>
      <c r="I750" s="144"/>
      <c r="J750" s="144"/>
      <c r="K750" s="144"/>
      <c r="L750" s="144"/>
      <c r="M750" s="83"/>
      <c r="N750" s="83"/>
      <c r="O750" s="211"/>
      <c r="P750" s="211"/>
      <c r="Q750" s="146"/>
      <c r="R750" s="215"/>
      <c r="S750" s="215"/>
      <c r="T750" s="215"/>
      <c r="U750" s="216"/>
      <c r="V750" s="216"/>
      <c r="W750" s="216"/>
      <c r="X750" s="216"/>
      <c r="Y750" s="216"/>
      <c r="Z750" s="216"/>
      <c r="AA750" s="216"/>
      <c r="AB750" s="216"/>
      <c r="AC750" s="216"/>
      <c r="AD750" s="216"/>
      <c r="AE750" s="216"/>
      <c r="AF750" s="216"/>
      <c r="AG750" s="216"/>
      <c r="AH750" s="216"/>
      <c r="AI750" s="185"/>
      <c r="AJ750" s="146"/>
      <c r="AK750" s="146"/>
      <c r="AL750" s="146"/>
      <c r="AM750" s="217"/>
      <c r="AN750" s="146"/>
      <c r="AO750" s="149"/>
      <c r="AP750" s="146"/>
      <c r="AQ750" s="149"/>
      <c r="AR750" s="185"/>
      <c r="AS750" s="218"/>
      <c r="AT750" s="218"/>
      <c r="AU750" s="218"/>
      <c r="AV750" s="218"/>
      <c r="AW750" s="218"/>
      <c r="AX750" s="218"/>
      <c r="AY750" s="218"/>
      <c r="AZ750" s="218"/>
      <c r="BA750" s="218"/>
      <c r="BB750" s="146"/>
      <c r="BC750" s="218"/>
      <c r="BD750" s="218"/>
      <c r="BE750" s="218"/>
      <c r="BF750" s="185"/>
      <c r="BG750" s="185"/>
      <c r="BH750" s="185"/>
      <c r="BI750" s="185"/>
      <c r="BJ750" s="185"/>
      <c r="BK750" s="185"/>
      <c r="BL750" s="146"/>
      <c r="BM750" s="146"/>
      <c r="BN750" s="184"/>
      <c r="BO750" s="184"/>
      <c r="BP750" s="184"/>
      <c r="BQ750" s="184"/>
      <c r="BR750" s="184"/>
      <c r="BS750" s="184"/>
      <c r="BT750" s="184"/>
      <c r="BU750" s="184"/>
      <c r="BV750" s="184"/>
      <c r="BW750" s="184"/>
      <c r="BX750" s="184"/>
      <c r="BY750" s="184"/>
      <c r="BZ750" s="184"/>
      <c r="CA750" s="184"/>
      <c r="CB750" s="184"/>
      <c r="CC750" s="184"/>
      <c r="CD750" s="184"/>
      <c r="CE750" s="184"/>
      <c r="CF750" s="184"/>
      <c r="CG750" s="184"/>
      <c r="CH750" s="184"/>
      <c r="CI750" s="184"/>
      <c r="CJ750" s="184"/>
      <c r="CK750" s="184"/>
      <c r="CL750" s="184"/>
      <c r="CM750" s="146"/>
      <c r="CN750" s="146"/>
      <c r="CO750" s="146"/>
      <c r="CP750" s="146"/>
      <c r="CQ750" s="146"/>
      <c r="CR750" s="146"/>
      <c r="CS750" s="146"/>
      <c r="CT750" s="146"/>
      <c r="CU750" s="146"/>
      <c r="CV750" s="146"/>
      <c r="CW750" s="146"/>
      <c r="CX750" s="146"/>
      <c r="CY750" s="146"/>
      <c r="CZ750" s="146"/>
      <c r="DA750" s="146"/>
      <c r="DB750" s="146"/>
      <c r="DC750" s="146"/>
      <c r="DD750" s="146"/>
      <c r="DE750" s="146"/>
      <c r="DF750" s="146"/>
      <c r="DG750" s="146"/>
      <c r="DH750" s="146"/>
      <c r="DI750" s="146"/>
      <c r="DJ750" s="146"/>
      <c r="DK750" s="219"/>
      <c r="DL750" s="219"/>
      <c r="DM750" s="219"/>
      <c r="DN750" s="219"/>
      <c r="DO750" s="219"/>
      <c r="DP750" s="219"/>
      <c r="DQ750" s="219"/>
      <c r="DR750" s="219"/>
      <c r="DS750" s="219"/>
      <c r="DT750" s="219"/>
      <c r="DU750" s="219"/>
      <c r="DV750" s="157"/>
      <c r="DW750" s="157"/>
      <c r="DX750" s="157"/>
      <c r="DY750" s="157"/>
      <c r="DZ750" s="158"/>
      <c r="EA750" s="158"/>
      <c r="EB750" s="158"/>
      <c r="EC750" s="158"/>
      <c r="ED750" s="158"/>
      <c r="EE750" s="158"/>
      <c r="EF750" s="158"/>
      <c r="EG750" s="158"/>
      <c r="EH750" s="158"/>
      <c r="EI750" s="158"/>
      <c r="EJ750" s="158"/>
      <c r="EK750" s="158"/>
      <c r="EL750" s="158"/>
      <c r="EM750" s="158"/>
      <c r="EN750" s="220"/>
      <c r="EO750" s="220"/>
      <c r="EP750" s="221"/>
      <c r="EQ750" s="220"/>
      <c r="ER750" s="220"/>
      <c r="ES750" s="220"/>
      <c r="ET750" s="220"/>
      <c r="EU750" s="220"/>
      <c r="EV750" s="222"/>
      <c r="EW750" s="222"/>
      <c r="EX750" s="222"/>
      <c r="EY750" s="222"/>
      <c r="EZ750" s="222"/>
      <c r="FA750" s="222"/>
      <c r="FB750" s="222"/>
      <c r="FC750" s="222"/>
      <c r="FD750" s="225"/>
    </row>
    <row r="751" spans="4:160" ht="16.899999999999999" customHeight="1">
      <c r="D751" s="146"/>
      <c r="G751" s="83"/>
      <c r="H751" s="83"/>
      <c r="I751" s="83"/>
      <c r="J751" s="144"/>
      <c r="K751" s="144"/>
      <c r="L751" s="144"/>
      <c r="M751" s="83"/>
      <c r="N751" s="83"/>
      <c r="O751" s="211"/>
      <c r="P751" s="211"/>
      <c r="Q751" s="146"/>
      <c r="R751" s="215"/>
      <c r="S751" s="215"/>
      <c r="T751" s="215"/>
      <c r="U751" s="216"/>
      <c r="V751" s="216"/>
      <c r="W751" s="216"/>
      <c r="X751" s="216"/>
      <c r="Y751" s="216"/>
      <c r="Z751" s="216"/>
      <c r="AA751" s="216"/>
      <c r="AB751" s="216"/>
      <c r="AC751" s="216"/>
      <c r="AD751" s="216"/>
      <c r="AE751" s="216"/>
      <c r="AF751" s="216"/>
      <c r="AG751" s="216"/>
      <c r="AH751" s="216"/>
      <c r="AI751" s="185"/>
      <c r="AJ751" s="146"/>
      <c r="AK751" s="146"/>
      <c r="AL751" s="146"/>
      <c r="AM751" s="217"/>
      <c r="AN751" s="146"/>
      <c r="AO751" s="149"/>
      <c r="AP751" s="146"/>
      <c r="AQ751" s="149"/>
      <c r="AR751" s="185"/>
      <c r="AS751" s="218"/>
      <c r="AT751" s="218"/>
      <c r="AU751" s="218"/>
      <c r="AV751" s="218"/>
      <c r="AW751" s="218"/>
      <c r="AX751" s="218"/>
      <c r="AY751" s="218"/>
      <c r="AZ751" s="218"/>
      <c r="BA751" s="218"/>
      <c r="BB751" s="146"/>
      <c r="BC751" s="218"/>
      <c r="BD751" s="218"/>
      <c r="BE751" s="218"/>
      <c r="BF751" s="185"/>
      <c r="BG751" s="185"/>
      <c r="BH751" s="185"/>
      <c r="BI751" s="185"/>
      <c r="BJ751" s="185"/>
      <c r="BK751" s="185"/>
      <c r="BL751" s="146"/>
      <c r="BM751" s="146"/>
      <c r="BN751" s="184"/>
      <c r="BO751" s="184"/>
      <c r="BP751" s="184"/>
      <c r="BQ751" s="184"/>
      <c r="BR751" s="184"/>
      <c r="BS751" s="184"/>
      <c r="BT751" s="184"/>
      <c r="BU751" s="184"/>
      <c r="BV751" s="184"/>
      <c r="BW751" s="184"/>
      <c r="BX751" s="184"/>
      <c r="BY751" s="184"/>
      <c r="BZ751" s="184"/>
      <c r="CA751" s="184"/>
      <c r="CB751" s="184"/>
      <c r="CC751" s="184"/>
      <c r="CD751" s="184"/>
      <c r="CE751" s="184"/>
      <c r="CF751" s="184"/>
      <c r="CG751" s="184"/>
      <c r="CH751" s="184"/>
      <c r="CI751" s="184"/>
      <c r="CJ751" s="184"/>
      <c r="CK751" s="184"/>
      <c r="CL751" s="184"/>
      <c r="CM751" s="146"/>
      <c r="CN751" s="146"/>
      <c r="CO751" s="146"/>
      <c r="CP751" s="146"/>
      <c r="CQ751" s="146"/>
      <c r="CR751" s="146"/>
      <c r="CS751" s="146"/>
      <c r="CT751" s="146"/>
      <c r="CU751" s="146"/>
      <c r="CV751" s="146"/>
      <c r="CW751" s="146"/>
      <c r="CX751" s="146"/>
      <c r="CY751" s="146"/>
      <c r="CZ751" s="146"/>
      <c r="DA751" s="146"/>
      <c r="DB751" s="146"/>
      <c r="DC751" s="146"/>
      <c r="DD751" s="146"/>
      <c r="DE751" s="146"/>
      <c r="DF751" s="146"/>
      <c r="DG751" s="146"/>
      <c r="DH751" s="146"/>
      <c r="DI751" s="146"/>
      <c r="DJ751" s="146"/>
      <c r="DK751" s="219"/>
      <c r="DL751" s="219"/>
      <c r="DM751" s="219"/>
      <c r="DN751" s="219"/>
      <c r="DO751" s="219"/>
      <c r="DP751" s="219"/>
      <c r="DQ751" s="219"/>
      <c r="DR751" s="219"/>
      <c r="DS751" s="219"/>
      <c r="DT751" s="219"/>
      <c r="DU751" s="219"/>
      <c r="DV751" s="157"/>
      <c r="DW751" s="157"/>
      <c r="DX751" s="157"/>
      <c r="DY751" s="157"/>
      <c r="DZ751" s="158"/>
      <c r="EA751" s="158"/>
      <c r="EB751" s="158"/>
      <c r="EC751" s="158"/>
      <c r="ED751" s="158"/>
      <c r="EE751" s="158"/>
      <c r="EF751" s="158"/>
      <c r="EG751" s="158"/>
      <c r="EH751" s="158"/>
      <c r="EI751" s="158"/>
      <c r="EJ751" s="158"/>
      <c r="EK751" s="158"/>
      <c r="EL751" s="158"/>
      <c r="EM751" s="158"/>
      <c r="EN751" s="220"/>
      <c r="EO751" s="220"/>
      <c r="EP751" s="221"/>
      <c r="EQ751" s="220"/>
      <c r="ER751" s="220"/>
      <c r="ES751" s="220"/>
      <c r="ET751" s="220"/>
      <c r="EU751" s="220"/>
      <c r="EV751" s="222"/>
      <c r="EW751" s="222"/>
      <c r="EX751" s="222"/>
      <c r="EY751" s="222"/>
      <c r="EZ751" s="222"/>
      <c r="FA751" s="222"/>
      <c r="FB751" s="222"/>
      <c r="FC751" s="222"/>
      <c r="FD751" s="225"/>
    </row>
    <row r="752" spans="4:160" ht="16.899999999999999" customHeight="1">
      <c r="D752" s="146"/>
      <c r="F752" s="85"/>
      <c r="G752" s="83"/>
      <c r="H752" s="83"/>
      <c r="I752" s="83"/>
      <c r="J752" s="144"/>
      <c r="K752" s="144"/>
      <c r="L752" s="144"/>
      <c r="M752" s="83"/>
      <c r="N752" s="83"/>
      <c r="O752" s="211"/>
      <c r="P752" s="211"/>
      <c r="Q752" s="146"/>
      <c r="R752" s="215"/>
      <c r="S752" s="215"/>
      <c r="T752" s="215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185"/>
      <c r="AJ752" s="146"/>
      <c r="AK752" s="146"/>
      <c r="AL752" s="146"/>
      <c r="AM752" s="217"/>
      <c r="AN752" s="146"/>
      <c r="AO752" s="149"/>
      <c r="AP752" s="146"/>
      <c r="AQ752" s="149"/>
      <c r="AR752" s="185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146"/>
      <c r="BC752" s="218"/>
      <c r="BD752" s="218"/>
      <c r="BE752" s="218"/>
      <c r="BF752" s="185"/>
      <c r="BG752" s="185"/>
      <c r="BH752" s="185"/>
      <c r="BI752" s="185"/>
      <c r="BJ752" s="185"/>
      <c r="BK752" s="185"/>
      <c r="BL752" s="146"/>
      <c r="BM752" s="146"/>
      <c r="BN752" s="184"/>
      <c r="BO752" s="184"/>
      <c r="BP752" s="184"/>
      <c r="BQ752" s="184"/>
      <c r="BR752" s="184"/>
      <c r="BS752" s="184"/>
      <c r="BT752" s="184"/>
      <c r="BU752" s="184"/>
      <c r="BV752" s="184"/>
      <c r="BW752" s="184"/>
      <c r="BX752" s="184"/>
      <c r="BY752" s="184"/>
      <c r="BZ752" s="184"/>
      <c r="CA752" s="184"/>
      <c r="CB752" s="184"/>
      <c r="CC752" s="184"/>
      <c r="CD752" s="184"/>
      <c r="CE752" s="184"/>
      <c r="CF752" s="184"/>
      <c r="CG752" s="184"/>
      <c r="CH752" s="184"/>
      <c r="CI752" s="184"/>
      <c r="CJ752" s="184"/>
      <c r="CK752" s="184"/>
      <c r="CL752" s="184"/>
      <c r="CM752" s="146"/>
      <c r="CN752" s="146"/>
      <c r="CO752" s="146"/>
      <c r="CP752" s="146"/>
      <c r="CQ752" s="146"/>
      <c r="CR752" s="146"/>
      <c r="CS752" s="146"/>
      <c r="CT752" s="146"/>
      <c r="CU752" s="146"/>
      <c r="CV752" s="146"/>
      <c r="CW752" s="146"/>
      <c r="CX752" s="146"/>
      <c r="CY752" s="146"/>
      <c r="CZ752" s="146"/>
      <c r="DA752" s="146"/>
      <c r="DB752" s="146"/>
      <c r="DC752" s="146"/>
      <c r="DD752" s="146"/>
      <c r="DE752" s="146"/>
      <c r="DF752" s="146"/>
      <c r="DG752" s="146"/>
      <c r="DH752" s="146"/>
      <c r="DI752" s="146"/>
      <c r="DJ752" s="146"/>
      <c r="DK752" s="219"/>
      <c r="DL752" s="219"/>
      <c r="DM752" s="219"/>
      <c r="DN752" s="219"/>
      <c r="DO752" s="219"/>
      <c r="DP752" s="219"/>
      <c r="DQ752" s="219"/>
      <c r="DR752" s="219"/>
      <c r="DS752" s="219"/>
      <c r="DT752" s="219"/>
      <c r="DU752" s="219"/>
      <c r="DV752" s="157"/>
      <c r="DW752" s="157"/>
      <c r="DX752" s="157"/>
      <c r="DY752" s="157"/>
      <c r="DZ752" s="158"/>
      <c r="EA752" s="158"/>
      <c r="EB752" s="158"/>
      <c r="EC752" s="158"/>
      <c r="ED752" s="158"/>
      <c r="EE752" s="158"/>
      <c r="EF752" s="158"/>
      <c r="EG752" s="158"/>
      <c r="EH752" s="158"/>
      <c r="EI752" s="158"/>
      <c r="EJ752" s="158"/>
      <c r="EK752" s="158"/>
      <c r="EL752" s="158"/>
      <c r="EM752" s="158"/>
      <c r="EN752" s="220"/>
      <c r="EO752" s="220"/>
      <c r="EP752" s="221"/>
      <c r="EQ752" s="220"/>
      <c r="ER752" s="220"/>
      <c r="ES752" s="220"/>
      <c r="ET752" s="220"/>
      <c r="EU752" s="220"/>
      <c r="EV752" s="222"/>
      <c r="EW752" s="222"/>
      <c r="EX752" s="222"/>
      <c r="EY752" s="222"/>
      <c r="EZ752" s="222"/>
      <c r="FA752" s="222"/>
      <c r="FB752" s="222"/>
      <c r="FC752" s="222"/>
      <c r="FD752" s="225"/>
    </row>
    <row r="753" spans="4:160" ht="16.899999999999999" customHeight="1">
      <c r="D753" s="146"/>
      <c r="F753" s="85"/>
      <c r="G753" s="83"/>
      <c r="H753" s="83"/>
      <c r="I753" s="83"/>
      <c r="J753" s="83"/>
      <c r="K753" s="83"/>
      <c r="L753" s="83"/>
      <c r="M753" s="83"/>
      <c r="N753" s="83"/>
      <c r="O753" s="211"/>
      <c r="P753" s="211"/>
      <c r="Q753" s="146"/>
      <c r="R753" s="215"/>
      <c r="S753" s="215"/>
      <c r="T753" s="215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185"/>
      <c r="AJ753" s="146"/>
      <c r="AK753" s="146"/>
      <c r="AL753" s="146"/>
      <c r="AM753" s="217"/>
      <c r="AN753" s="146"/>
      <c r="AO753" s="149"/>
      <c r="AP753" s="146"/>
      <c r="AQ753" s="149"/>
      <c r="AR753" s="185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146"/>
      <c r="BC753" s="218"/>
      <c r="BD753" s="218"/>
      <c r="BE753" s="218"/>
      <c r="BF753" s="185"/>
      <c r="BG753" s="185"/>
      <c r="BH753" s="185"/>
      <c r="BI753" s="185"/>
      <c r="BJ753" s="185"/>
      <c r="BK753" s="185"/>
      <c r="BL753" s="146"/>
      <c r="BM753" s="146"/>
      <c r="BN753" s="184"/>
      <c r="BO753" s="184"/>
      <c r="BP753" s="184"/>
      <c r="BQ753" s="184"/>
      <c r="BR753" s="184"/>
      <c r="BS753" s="184"/>
      <c r="BT753" s="184"/>
      <c r="BU753" s="184"/>
      <c r="BV753" s="184"/>
      <c r="BW753" s="184"/>
      <c r="BX753" s="184"/>
      <c r="BY753" s="184"/>
      <c r="BZ753" s="184"/>
      <c r="CA753" s="184"/>
      <c r="CB753" s="184"/>
      <c r="CC753" s="184"/>
      <c r="CD753" s="184"/>
      <c r="CE753" s="184"/>
      <c r="CF753" s="184"/>
      <c r="CG753" s="184"/>
      <c r="CH753" s="184"/>
      <c r="CI753" s="184"/>
      <c r="CJ753" s="184"/>
      <c r="CK753" s="184"/>
      <c r="CL753" s="184"/>
      <c r="CM753" s="146"/>
      <c r="CN753" s="146"/>
      <c r="CO753" s="146"/>
      <c r="CP753" s="146"/>
      <c r="CQ753" s="146"/>
      <c r="CR753" s="146"/>
      <c r="CS753" s="146"/>
      <c r="CT753" s="146"/>
      <c r="CU753" s="146"/>
      <c r="CV753" s="146"/>
      <c r="CW753" s="146"/>
      <c r="CX753" s="146"/>
      <c r="CY753" s="146"/>
      <c r="CZ753" s="146"/>
      <c r="DA753" s="146"/>
      <c r="DB753" s="146"/>
      <c r="DC753" s="146"/>
      <c r="DD753" s="146"/>
      <c r="DE753" s="146"/>
      <c r="DF753" s="146"/>
      <c r="DG753" s="146"/>
      <c r="DH753" s="146"/>
      <c r="DI753" s="146"/>
      <c r="DJ753" s="146"/>
      <c r="DK753" s="219"/>
      <c r="DL753" s="219"/>
      <c r="DM753" s="219"/>
      <c r="DN753" s="219"/>
      <c r="DO753" s="219"/>
      <c r="DP753" s="219"/>
      <c r="DQ753" s="219"/>
      <c r="DR753" s="219"/>
      <c r="DS753" s="219"/>
      <c r="DT753" s="219"/>
      <c r="DU753" s="219"/>
      <c r="DV753" s="157"/>
      <c r="DW753" s="157"/>
      <c r="DX753" s="157"/>
      <c r="DY753" s="157"/>
      <c r="DZ753" s="158"/>
      <c r="EA753" s="158"/>
      <c r="EB753" s="158"/>
      <c r="EC753" s="158"/>
      <c r="ED753" s="158"/>
      <c r="EE753" s="158"/>
      <c r="EF753" s="158"/>
      <c r="EG753" s="158"/>
      <c r="EH753" s="158"/>
      <c r="EI753" s="158"/>
      <c r="EJ753" s="158"/>
      <c r="EK753" s="158"/>
      <c r="EL753" s="158"/>
      <c r="EM753" s="158"/>
      <c r="EN753" s="220"/>
      <c r="EO753" s="220"/>
      <c r="EP753" s="221"/>
      <c r="EQ753" s="220"/>
      <c r="ER753" s="220"/>
      <c r="ES753" s="220"/>
      <c r="ET753" s="220"/>
      <c r="EU753" s="220"/>
      <c r="EV753" s="222"/>
      <c r="EW753" s="222"/>
      <c r="EX753" s="222"/>
      <c r="EY753" s="222"/>
      <c r="EZ753" s="222"/>
      <c r="FA753" s="222"/>
      <c r="FB753" s="222"/>
      <c r="FC753" s="222"/>
      <c r="FD753" s="225"/>
    </row>
    <row r="754" spans="4:160" ht="16.899999999999999" customHeight="1">
      <c r="D754" s="146"/>
      <c r="F754" s="85"/>
      <c r="G754" s="144"/>
      <c r="H754" s="144"/>
      <c r="I754" s="144"/>
      <c r="J754" s="144"/>
      <c r="K754" s="144"/>
      <c r="L754" s="144"/>
      <c r="M754" s="83"/>
      <c r="N754" s="83"/>
      <c r="O754" s="211"/>
      <c r="P754" s="211"/>
      <c r="Q754" s="146"/>
      <c r="R754" s="215"/>
      <c r="S754" s="215"/>
      <c r="T754" s="215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185"/>
      <c r="AJ754" s="146"/>
      <c r="AK754" s="146"/>
      <c r="AL754" s="146"/>
      <c r="AM754" s="217"/>
      <c r="AN754" s="146"/>
      <c r="AO754" s="149"/>
      <c r="AP754" s="146"/>
      <c r="AQ754" s="149"/>
      <c r="AR754" s="185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146"/>
      <c r="BC754" s="218"/>
      <c r="BD754" s="218"/>
      <c r="BE754" s="218"/>
      <c r="BF754" s="185"/>
      <c r="BG754" s="185"/>
      <c r="BH754" s="185"/>
      <c r="BI754" s="185"/>
      <c r="BJ754" s="185"/>
      <c r="BK754" s="185"/>
      <c r="BL754" s="146"/>
      <c r="BM754" s="146"/>
      <c r="BN754" s="184"/>
      <c r="BO754" s="184"/>
      <c r="BP754" s="184"/>
      <c r="BQ754" s="184"/>
      <c r="BR754" s="184"/>
      <c r="BS754" s="184"/>
      <c r="BT754" s="184"/>
      <c r="BU754" s="184"/>
      <c r="BV754" s="184"/>
      <c r="BW754" s="184"/>
      <c r="BX754" s="184"/>
      <c r="BY754" s="184"/>
      <c r="BZ754" s="184"/>
      <c r="CA754" s="184"/>
      <c r="CB754" s="184"/>
      <c r="CC754" s="184"/>
      <c r="CD754" s="184"/>
      <c r="CE754" s="184"/>
      <c r="CF754" s="184"/>
      <c r="CG754" s="184"/>
      <c r="CH754" s="184"/>
      <c r="CI754" s="184"/>
      <c r="CJ754" s="184"/>
      <c r="CK754" s="184"/>
      <c r="CL754" s="184"/>
      <c r="CM754" s="146"/>
      <c r="CN754" s="146"/>
      <c r="CO754" s="146"/>
      <c r="CP754" s="146"/>
      <c r="CQ754" s="146"/>
      <c r="CR754" s="146"/>
      <c r="CS754" s="146"/>
      <c r="CT754" s="146"/>
      <c r="CU754" s="146"/>
      <c r="CV754" s="146"/>
      <c r="CW754" s="146"/>
      <c r="CX754" s="146"/>
      <c r="CY754" s="146"/>
      <c r="CZ754" s="146"/>
      <c r="DA754" s="146"/>
      <c r="DB754" s="146"/>
      <c r="DC754" s="146"/>
      <c r="DD754" s="146"/>
      <c r="DE754" s="146"/>
      <c r="DF754" s="146"/>
      <c r="DG754" s="146"/>
      <c r="DH754" s="146"/>
      <c r="DI754" s="146"/>
      <c r="DJ754" s="146"/>
      <c r="DK754" s="219"/>
      <c r="DL754" s="219"/>
      <c r="DM754" s="219"/>
      <c r="DN754" s="219"/>
      <c r="DO754" s="219"/>
      <c r="DP754" s="219"/>
      <c r="DQ754" s="219"/>
      <c r="DR754" s="219"/>
      <c r="DS754" s="219"/>
      <c r="DT754" s="219"/>
      <c r="DU754" s="219"/>
      <c r="DV754" s="157"/>
      <c r="DW754" s="157"/>
      <c r="DX754" s="157"/>
      <c r="DY754" s="157"/>
      <c r="DZ754" s="158"/>
      <c r="EA754" s="158"/>
      <c r="EB754" s="158"/>
      <c r="EC754" s="158"/>
      <c r="ED754" s="158"/>
      <c r="EE754" s="158"/>
      <c r="EF754" s="158"/>
      <c r="EG754" s="158"/>
      <c r="EH754" s="158"/>
      <c r="EI754" s="158"/>
      <c r="EJ754" s="158"/>
      <c r="EK754" s="158"/>
      <c r="EL754" s="158"/>
      <c r="EM754" s="158"/>
      <c r="EN754" s="220"/>
      <c r="EO754" s="220"/>
      <c r="EP754" s="221"/>
      <c r="EQ754" s="220"/>
      <c r="ER754" s="220"/>
      <c r="ES754" s="220"/>
      <c r="ET754" s="220"/>
      <c r="EU754" s="220"/>
      <c r="EV754" s="222"/>
      <c r="EW754" s="222"/>
      <c r="EX754" s="222"/>
      <c r="EY754" s="222"/>
      <c r="EZ754" s="222"/>
      <c r="FA754" s="222"/>
      <c r="FB754" s="222"/>
      <c r="FC754" s="222"/>
      <c r="FD754" s="225"/>
    </row>
    <row r="755" spans="4:160" ht="16.899999999999999" customHeight="1">
      <c r="D755" s="146"/>
      <c r="F755" s="85"/>
      <c r="G755" s="144"/>
      <c r="H755" s="144"/>
      <c r="I755" s="83"/>
      <c r="J755" s="83"/>
      <c r="K755" s="83"/>
      <c r="L755" s="83"/>
      <c r="M755" s="83"/>
      <c r="N755" s="83"/>
      <c r="O755" s="211"/>
      <c r="P755" s="211"/>
      <c r="Q755" s="146"/>
      <c r="R755" s="215"/>
      <c r="S755" s="215"/>
      <c r="T755" s="215"/>
      <c r="U755" s="216"/>
      <c r="V755" s="216"/>
      <c r="W755" s="216"/>
      <c r="X755" s="216"/>
      <c r="Y755" s="216"/>
      <c r="Z755" s="216"/>
      <c r="AA755" s="216"/>
      <c r="AB755" s="216"/>
      <c r="AC755" s="216"/>
      <c r="AD755" s="216"/>
      <c r="AE755" s="216"/>
      <c r="AF755" s="216"/>
      <c r="AG755" s="216"/>
      <c r="AH755" s="216"/>
      <c r="AI755" s="185"/>
      <c r="AJ755" s="146"/>
      <c r="AK755" s="146"/>
      <c r="AL755" s="146"/>
      <c r="AM755" s="217"/>
      <c r="AN755" s="146"/>
      <c r="AO755" s="149"/>
      <c r="AP755" s="146"/>
      <c r="AQ755" s="149"/>
      <c r="AR755" s="185"/>
      <c r="AS755" s="218"/>
      <c r="AT755" s="218"/>
      <c r="AU755" s="218"/>
      <c r="AV755" s="218"/>
      <c r="AW755" s="218"/>
      <c r="AX755" s="218"/>
      <c r="AY755" s="218"/>
      <c r="AZ755" s="218"/>
      <c r="BA755" s="218"/>
      <c r="BB755" s="146"/>
      <c r="BC755" s="218"/>
      <c r="BD755" s="218"/>
      <c r="BE755" s="218"/>
      <c r="BF755" s="185"/>
      <c r="BG755" s="185"/>
      <c r="BH755" s="185"/>
      <c r="BI755" s="185"/>
      <c r="BJ755" s="185"/>
      <c r="BK755" s="185"/>
      <c r="BL755" s="146"/>
      <c r="BM755" s="146"/>
      <c r="BN755" s="184"/>
      <c r="BO755" s="184"/>
      <c r="BP755" s="184"/>
      <c r="BQ755" s="184"/>
      <c r="BR755" s="184"/>
      <c r="BS755" s="184"/>
      <c r="BT755" s="184"/>
      <c r="BU755" s="184"/>
      <c r="BV755" s="184"/>
      <c r="BW755" s="184"/>
      <c r="BX755" s="184"/>
      <c r="BY755" s="184"/>
      <c r="BZ755" s="184"/>
      <c r="CA755" s="184"/>
      <c r="CB755" s="184"/>
      <c r="CC755" s="184"/>
      <c r="CD755" s="184"/>
      <c r="CE755" s="184"/>
      <c r="CF755" s="184"/>
      <c r="CG755" s="184"/>
      <c r="CH755" s="184"/>
      <c r="CI755" s="184"/>
      <c r="CJ755" s="184"/>
      <c r="CK755" s="184"/>
      <c r="CL755" s="184"/>
      <c r="CM755" s="146"/>
      <c r="CN755" s="146"/>
      <c r="CO755" s="146"/>
      <c r="CP755" s="146"/>
      <c r="CQ755" s="146"/>
      <c r="CR755" s="146"/>
      <c r="CS755" s="146"/>
      <c r="CT755" s="146"/>
      <c r="CU755" s="146"/>
      <c r="CV755" s="146"/>
      <c r="CW755" s="146"/>
      <c r="CX755" s="146"/>
      <c r="CY755" s="146"/>
      <c r="CZ755" s="146"/>
      <c r="DA755" s="146"/>
      <c r="DB755" s="146"/>
      <c r="DC755" s="146"/>
      <c r="DD755" s="146"/>
      <c r="DE755" s="146"/>
      <c r="DF755" s="146"/>
      <c r="DG755" s="146"/>
      <c r="DH755" s="146"/>
      <c r="DI755" s="146"/>
      <c r="DJ755" s="146"/>
      <c r="DK755" s="219"/>
      <c r="DL755" s="219"/>
      <c r="DM755" s="219"/>
      <c r="DN755" s="219"/>
      <c r="DO755" s="219"/>
      <c r="DP755" s="219"/>
      <c r="DQ755" s="219"/>
      <c r="DR755" s="219"/>
      <c r="DS755" s="219"/>
      <c r="DT755" s="219"/>
      <c r="DU755" s="219"/>
      <c r="DV755" s="157"/>
      <c r="DW755" s="157"/>
      <c r="DX755" s="157"/>
      <c r="DY755" s="157"/>
      <c r="DZ755" s="158"/>
      <c r="EA755" s="158"/>
      <c r="EB755" s="158"/>
      <c r="EC755" s="158"/>
      <c r="ED755" s="158"/>
      <c r="EE755" s="158"/>
      <c r="EF755" s="158"/>
      <c r="EG755" s="158"/>
      <c r="EH755" s="158"/>
      <c r="EI755" s="158"/>
      <c r="EJ755" s="158"/>
      <c r="EK755" s="158"/>
      <c r="EL755" s="158"/>
      <c r="EM755" s="158"/>
      <c r="EN755" s="220"/>
      <c r="EO755" s="220"/>
      <c r="EP755" s="221"/>
      <c r="EQ755" s="220"/>
      <c r="ER755" s="220"/>
      <c r="ES755" s="220"/>
      <c r="ET755" s="220"/>
      <c r="EU755" s="220"/>
      <c r="EV755" s="222"/>
      <c r="EW755" s="222"/>
      <c r="EX755" s="222"/>
      <c r="EY755" s="222"/>
      <c r="EZ755" s="222"/>
      <c r="FA755" s="222"/>
      <c r="FB755" s="222"/>
      <c r="FC755" s="222"/>
      <c r="FD755" s="225"/>
    </row>
    <row r="756" spans="4:160" ht="16.899999999999999" customHeight="1">
      <c r="D756" s="146"/>
      <c r="F756" s="85"/>
      <c r="G756" s="144"/>
      <c r="H756" s="144"/>
      <c r="I756" s="83"/>
      <c r="J756" s="83"/>
      <c r="K756" s="83"/>
      <c r="L756" s="83"/>
      <c r="M756" s="83"/>
      <c r="N756" s="83"/>
      <c r="O756" s="211"/>
      <c r="P756" s="211"/>
      <c r="Q756" s="146"/>
      <c r="R756" s="215"/>
      <c r="S756" s="215"/>
      <c r="T756" s="215"/>
      <c r="U756" s="216"/>
      <c r="V756" s="216"/>
      <c r="W756" s="216"/>
      <c r="X756" s="216"/>
      <c r="Y756" s="216"/>
      <c r="Z756" s="216"/>
      <c r="AA756" s="216"/>
      <c r="AB756" s="216"/>
      <c r="AC756" s="216"/>
      <c r="AD756" s="216"/>
      <c r="AE756" s="216"/>
      <c r="AF756" s="216"/>
      <c r="AG756" s="216"/>
      <c r="AH756" s="216"/>
      <c r="AI756" s="185"/>
      <c r="AJ756" s="146"/>
      <c r="AK756" s="146"/>
      <c r="AL756" s="146"/>
      <c r="AM756" s="217"/>
      <c r="AN756" s="146"/>
      <c r="AO756" s="149"/>
      <c r="AP756" s="146"/>
      <c r="AQ756" s="149"/>
      <c r="AR756" s="185"/>
      <c r="AS756" s="218"/>
      <c r="AT756" s="218"/>
      <c r="AU756" s="218"/>
      <c r="AV756" s="218"/>
      <c r="AW756" s="218"/>
      <c r="AX756" s="218"/>
      <c r="AY756" s="218"/>
      <c r="AZ756" s="218"/>
      <c r="BA756" s="218"/>
      <c r="BB756" s="146"/>
      <c r="BC756" s="218"/>
      <c r="BD756" s="218"/>
      <c r="BE756" s="218"/>
      <c r="BF756" s="185"/>
      <c r="BG756" s="185"/>
      <c r="BH756" s="185"/>
      <c r="BI756" s="185"/>
      <c r="BJ756" s="185"/>
      <c r="BK756" s="185"/>
      <c r="BL756" s="146"/>
      <c r="BM756" s="146"/>
      <c r="BN756" s="184"/>
      <c r="BO756" s="184"/>
      <c r="BP756" s="184"/>
      <c r="BQ756" s="184"/>
      <c r="BR756" s="184"/>
      <c r="BS756" s="184"/>
      <c r="BT756" s="184"/>
      <c r="BU756" s="184"/>
      <c r="BV756" s="184"/>
      <c r="BW756" s="184"/>
      <c r="BX756" s="184"/>
      <c r="BY756" s="184"/>
      <c r="BZ756" s="184"/>
      <c r="CA756" s="184"/>
      <c r="CB756" s="184"/>
      <c r="CC756" s="184"/>
      <c r="CD756" s="184"/>
      <c r="CE756" s="184"/>
      <c r="CF756" s="184"/>
      <c r="CG756" s="184"/>
      <c r="CH756" s="184"/>
      <c r="CI756" s="184"/>
      <c r="CJ756" s="184"/>
      <c r="CK756" s="184"/>
      <c r="CL756" s="184"/>
      <c r="CM756" s="146"/>
      <c r="CN756" s="146"/>
      <c r="CO756" s="146"/>
      <c r="CP756" s="146"/>
      <c r="CQ756" s="146"/>
      <c r="CR756" s="146"/>
      <c r="CS756" s="146"/>
      <c r="CT756" s="146"/>
      <c r="CU756" s="146"/>
      <c r="CV756" s="146"/>
      <c r="CW756" s="146"/>
      <c r="CX756" s="146"/>
      <c r="CY756" s="146"/>
      <c r="CZ756" s="146"/>
      <c r="DA756" s="146"/>
      <c r="DB756" s="146"/>
      <c r="DC756" s="146"/>
      <c r="DD756" s="146"/>
      <c r="DE756" s="146"/>
      <c r="DF756" s="146"/>
      <c r="DG756" s="146"/>
      <c r="DH756" s="146"/>
      <c r="DI756" s="146"/>
      <c r="DJ756" s="146"/>
      <c r="DK756" s="219"/>
      <c r="DL756" s="219"/>
      <c r="DM756" s="219"/>
      <c r="DN756" s="219"/>
      <c r="DO756" s="219"/>
      <c r="DP756" s="219"/>
      <c r="DQ756" s="219"/>
      <c r="DR756" s="219"/>
      <c r="DS756" s="219"/>
      <c r="DT756" s="219"/>
      <c r="DU756" s="219"/>
      <c r="DV756" s="157"/>
      <c r="DW756" s="157"/>
      <c r="DX756" s="157"/>
      <c r="DY756" s="157"/>
      <c r="DZ756" s="158"/>
      <c r="EA756" s="158"/>
      <c r="EB756" s="158"/>
      <c r="EC756" s="158"/>
      <c r="ED756" s="158"/>
      <c r="EE756" s="158"/>
      <c r="EF756" s="158"/>
      <c r="EG756" s="158"/>
      <c r="EH756" s="158"/>
      <c r="EI756" s="158"/>
      <c r="EJ756" s="158"/>
      <c r="EK756" s="158"/>
      <c r="EL756" s="158"/>
      <c r="EM756" s="158"/>
      <c r="EN756" s="220"/>
      <c r="EO756" s="220"/>
      <c r="EP756" s="221"/>
      <c r="EQ756" s="220"/>
      <c r="ER756" s="220"/>
      <c r="ES756" s="220"/>
      <c r="ET756" s="220"/>
      <c r="EU756" s="220"/>
      <c r="EV756" s="222"/>
      <c r="EW756" s="222"/>
      <c r="EX756" s="222"/>
      <c r="EY756" s="222"/>
      <c r="EZ756" s="222"/>
      <c r="FA756" s="222"/>
      <c r="FB756" s="222"/>
      <c r="FC756" s="222"/>
      <c r="FD756" s="225"/>
    </row>
    <row r="757" spans="4:160" ht="16.899999999999999" customHeight="1">
      <c r="D757" s="146"/>
      <c r="F757" s="85"/>
      <c r="G757" s="83"/>
      <c r="H757" s="83"/>
      <c r="I757" s="83"/>
      <c r="J757" s="83"/>
      <c r="K757" s="83"/>
      <c r="L757" s="83"/>
      <c r="M757" s="83"/>
      <c r="N757" s="83"/>
      <c r="O757" s="211"/>
      <c r="P757" s="211"/>
      <c r="Q757" s="146"/>
      <c r="R757" s="215"/>
      <c r="S757" s="215"/>
      <c r="T757" s="215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185"/>
      <c r="AJ757" s="146"/>
      <c r="AK757" s="146"/>
      <c r="AL757" s="146"/>
      <c r="AM757" s="217"/>
      <c r="AN757" s="146"/>
      <c r="AO757" s="149"/>
      <c r="AP757" s="146"/>
      <c r="AQ757" s="149"/>
      <c r="AR757" s="185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146"/>
      <c r="BC757" s="218"/>
      <c r="BD757" s="218"/>
      <c r="BE757" s="218"/>
      <c r="BF757" s="185"/>
      <c r="BG757" s="185"/>
      <c r="BH757" s="185"/>
      <c r="BI757" s="185"/>
      <c r="BJ757" s="185"/>
      <c r="BK757" s="185"/>
      <c r="BL757" s="146"/>
      <c r="BM757" s="146"/>
      <c r="BN757" s="184"/>
      <c r="BO757" s="184"/>
      <c r="BP757" s="184"/>
      <c r="BQ757" s="184"/>
      <c r="BR757" s="184"/>
      <c r="BS757" s="184"/>
      <c r="BT757" s="184"/>
      <c r="BU757" s="184"/>
      <c r="BV757" s="184"/>
      <c r="BW757" s="184"/>
      <c r="BX757" s="184"/>
      <c r="BY757" s="184"/>
      <c r="BZ757" s="184"/>
      <c r="CA757" s="184"/>
      <c r="CB757" s="184"/>
      <c r="CC757" s="184"/>
      <c r="CD757" s="184"/>
      <c r="CE757" s="184"/>
      <c r="CF757" s="184"/>
      <c r="CG757" s="184"/>
      <c r="CH757" s="184"/>
      <c r="CI757" s="184"/>
      <c r="CJ757" s="184"/>
      <c r="CK757" s="184"/>
      <c r="CL757" s="184"/>
      <c r="CM757" s="146"/>
      <c r="CN757" s="146"/>
      <c r="CO757" s="146"/>
      <c r="CP757" s="146"/>
      <c r="CQ757" s="146"/>
      <c r="CR757" s="146"/>
      <c r="CS757" s="146"/>
      <c r="CT757" s="146"/>
      <c r="CU757" s="146"/>
      <c r="CV757" s="146"/>
      <c r="CW757" s="146"/>
      <c r="CX757" s="146"/>
      <c r="CY757" s="146"/>
      <c r="CZ757" s="146"/>
      <c r="DA757" s="146"/>
      <c r="DB757" s="146"/>
      <c r="DC757" s="146"/>
      <c r="DD757" s="146"/>
      <c r="DE757" s="146"/>
      <c r="DF757" s="146"/>
      <c r="DG757" s="146"/>
      <c r="DH757" s="146"/>
      <c r="DI757" s="146"/>
      <c r="DJ757" s="146"/>
      <c r="DK757" s="219"/>
      <c r="DL757" s="219"/>
      <c r="DM757" s="219"/>
      <c r="DN757" s="219"/>
      <c r="DO757" s="219"/>
      <c r="DP757" s="219"/>
      <c r="DQ757" s="219"/>
      <c r="DR757" s="219"/>
      <c r="DS757" s="219"/>
      <c r="DT757" s="219"/>
      <c r="DU757" s="219"/>
      <c r="DV757" s="157"/>
      <c r="DW757" s="157"/>
      <c r="DX757" s="157"/>
      <c r="DY757" s="157"/>
      <c r="DZ757" s="158"/>
      <c r="EA757" s="158"/>
      <c r="EB757" s="158"/>
      <c r="EC757" s="158"/>
      <c r="ED757" s="158"/>
      <c r="EE757" s="158"/>
      <c r="EF757" s="158"/>
      <c r="EG757" s="158"/>
      <c r="EH757" s="158"/>
      <c r="EI757" s="158"/>
      <c r="EJ757" s="158"/>
      <c r="EK757" s="158"/>
      <c r="EL757" s="158"/>
      <c r="EM757" s="158"/>
      <c r="EN757" s="220"/>
      <c r="EO757" s="220"/>
      <c r="EP757" s="221"/>
      <c r="EQ757" s="220"/>
      <c r="ER757" s="220"/>
      <c r="ES757" s="220"/>
      <c r="ET757" s="220"/>
      <c r="EU757" s="220"/>
      <c r="EV757" s="222"/>
      <c r="EW757" s="222"/>
      <c r="EX757" s="222"/>
      <c r="EY757" s="222"/>
      <c r="EZ757" s="222"/>
      <c r="FA757" s="222"/>
      <c r="FB757" s="222"/>
      <c r="FC757" s="222"/>
      <c r="FD757" s="225"/>
    </row>
    <row r="758" spans="4:160" ht="16.899999999999999" customHeight="1">
      <c r="D758" s="146"/>
      <c r="F758" s="85"/>
      <c r="G758" s="144"/>
      <c r="H758" s="144"/>
      <c r="I758" s="144"/>
      <c r="J758" s="144"/>
      <c r="K758" s="144"/>
      <c r="L758" s="144"/>
      <c r="M758" s="83"/>
      <c r="N758" s="83"/>
      <c r="O758" s="211"/>
      <c r="P758" s="211"/>
      <c r="Q758" s="146"/>
      <c r="R758" s="215"/>
      <c r="S758" s="215"/>
      <c r="T758" s="215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185"/>
      <c r="AJ758" s="146"/>
      <c r="AK758" s="146"/>
      <c r="AL758" s="146"/>
      <c r="AM758" s="217"/>
      <c r="AN758" s="146"/>
      <c r="AO758" s="149"/>
      <c r="AP758" s="146"/>
      <c r="AQ758" s="149"/>
      <c r="AR758" s="185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146"/>
      <c r="BC758" s="218"/>
      <c r="BD758" s="218"/>
      <c r="BE758" s="218"/>
      <c r="BF758" s="185"/>
      <c r="BG758" s="185"/>
      <c r="BH758" s="185"/>
      <c r="BI758" s="185"/>
      <c r="BJ758" s="185"/>
      <c r="BK758" s="185"/>
      <c r="BL758" s="146"/>
      <c r="BM758" s="146"/>
      <c r="BN758" s="184"/>
      <c r="BO758" s="184"/>
      <c r="BP758" s="184"/>
      <c r="BQ758" s="184"/>
      <c r="BR758" s="184"/>
      <c r="BS758" s="184"/>
      <c r="BT758" s="184"/>
      <c r="BU758" s="184"/>
      <c r="BV758" s="184"/>
      <c r="BW758" s="184"/>
      <c r="BX758" s="184"/>
      <c r="BY758" s="184"/>
      <c r="BZ758" s="184"/>
      <c r="CA758" s="184"/>
      <c r="CB758" s="184"/>
      <c r="CC758" s="184"/>
      <c r="CD758" s="184"/>
      <c r="CE758" s="184"/>
      <c r="CF758" s="184"/>
      <c r="CG758" s="184"/>
      <c r="CH758" s="184"/>
      <c r="CI758" s="184"/>
      <c r="CJ758" s="184"/>
      <c r="CK758" s="184"/>
      <c r="CL758" s="184"/>
      <c r="CM758" s="146"/>
      <c r="CN758" s="146"/>
      <c r="CO758" s="146"/>
      <c r="CP758" s="146"/>
      <c r="CQ758" s="146"/>
      <c r="CR758" s="146"/>
      <c r="CS758" s="146"/>
      <c r="CT758" s="146"/>
      <c r="CU758" s="146"/>
      <c r="CV758" s="146"/>
      <c r="CW758" s="146"/>
      <c r="CX758" s="146"/>
      <c r="CY758" s="146"/>
      <c r="CZ758" s="146"/>
      <c r="DA758" s="146"/>
      <c r="DB758" s="146"/>
      <c r="DC758" s="146"/>
      <c r="DD758" s="146"/>
      <c r="DE758" s="146"/>
      <c r="DF758" s="146"/>
      <c r="DG758" s="146"/>
      <c r="DH758" s="146"/>
      <c r="DI758" s="146"/>
      <c r="DJ758" s="146"/>
      <c r="DK758" s="219"/>
      <c r="DL758" s="219"/>
      <c r="DM758" s="219"/>
      <c r="DN758" s="219"/>
      <c r="DO758" s="219"/>
      <c r="DP758" s="219"/>
      <c r="DQ758" s="219"/>
      <c r="DR758" s="219"/>
      <c r="DS758" s="219"/>
      <c r="DT758" s="219"/>
      <c r="DU758" s="219"/>
      <c r="DV758" s="157"/>
      <c r="DW758" s="157"/>
      <c r="DX758" s="157"/>
      <c r="DY758" s="157"/>
      <c r="DZ758" s="158"/>
      <c r="EA758" s="158"/>
      <c r="EB758" s="158"/>
      <c r="EC758" s="158"/>
      <c r="ED758" s="158"/>
      <c r="EE758" s="158"/>
      <c r="EF758" s="158"/>
      <c r="EG758" s="158"/>
      <c r="EH758" s="158"/>
      <c r="EI758" s="158"/>
      <c r="EJ758" s="158"/>
      <c r="EK758" s="158"/>
      <c r="EL758" s="158"/>
      <c r="EM758" s="158"/>
      <c r="EN758" s="220"/>
      <c r="EO758" s="220"/>
      <c r="EP758" s="221"/>
      <c r="EQ758" s="220"/>
      <c r="ER758" s="220"/>
      <c r="ES758" s="220"/>
      <c r="ET758" s="220"/>
      <c r="EU758" s="220"/>
      <c r="EV758" s="222"/>
      <c r="EW758" s="222"/>
      <c r="EX758" s="222"/>
      <c r="EY758" s="222"/>
      <c r="EZ758" s="222"/>
      <c r="FA758" s="222"/>
      <c r="FB758" s="222"/>
      <c r="FC758" s="222"/>
      <c r="FD758" s="225"/>
    </row>
    <row r="759" spans="4:160" ht="16.899999999999999" customHeight="1">
      <c r="D759" s="146"/>
      <c r="F759" s="85"/>
      <c r="G759" s="144"/>
      <c r="H759" s="144"/>
      <c r="I759" s="144"/>
      <c r="J759" s="144"/>
      <c r="K759" s="144"/>
      <c r="L759" s="144"/>
      <c r="M759" s="83"/>
      <c r="N759" s="83"/>
      <c r="O759" s="211"/>
      <c r="P759" s="211"/>
      <c r="Q759" s="146"/>
      <c r="R759" s="215"/>
      <c r="S759" s="215"/>
      <c r="T759" s="215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185"/>
      <c r="AJ759" s="146"/>
      <c r="AK759" s="146"/>
      <c r="AL759" s="146"/>
      <c r="AM759" s="217"/>
      <c r="AN759" s="146"/>
      <c r="AO759" s="149"/>
      <c r="AP759" s="146"/>
      <c r="AQ759" s="149"/>
      <c r="AR759" s="185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146"/>
      <c r="BC759" s="218"/>
      <c r="BD759" s="218"/>
      <c r="BE759" s="218"/>
      <c r="BF759" s="185"/>
      <c r="BG759" s="185"/>
      <c r="BH759" s="185"/>
      <c r="BI759" s="185"/>
      <c r="BJ759" s="185"/>
      <c r="BK759" s="185"/>
      <c r="BL759" s="146"/>
      <c r="BM759" s="146"/>
      <c r="BN759" s="184"/>
      <c r="BO759" s="184"/>
      <c r="BP759" s="184"/>
      <c r="BQ759" s="184"/>
      <c r="BR759" s="184"/>
      <c r="BS759" s="184"/>
      <c r="BT759" s="184"/>
      <c r="BU759" s="184"/>
      <c r="BV759" s="184"/>
      <c r="BW759" s="184"/>
      <c r="BX759" s="184"/>
      <c r="BY759" s="184"/>
      <c r="BZ759" s="184"/>
      <c r="CA759" s="184"/>
      <c r="CB759" s="184"/>
      <c r="CC759" s="184"/>
      <c r="CD759" s="184"/>
      <c r="CE759" s="184"/>
      <c r="CF759" s="184"/>
      <c r="CG759" s="184"/>
      <c r="CH759" s="184"/>
      <c r="CI759" s="184"/>
      <c r="CJ759" s="184"/>
      <c r="CK759" s="184"/>
      <c r="CL759" s="184"/>
      <c r="CM759" s="146"/>
      <c r="CN759" s="146"/>
      <c r="CO759" s="146"/>
      <c r="CP759" s="146"/>
      <c r="CQ759" s="146"/>
      <c r="CR759" s="146"/>
      <c r="CS759" s="146"/>
      <c r="CT759" s="146"/>
      <c r="CU759" s="146"/>
      <c r="CV759" s="146"/>
      <c r="CW759" s="146"/>
      <c r="CX759" s="146"/>
      <c r="CY759" s="146"/>
      <c r="CZ759" s="146"/>
      <c r="DA759" s="146"/>
      <c r="DB759" s="146"/>
      <c r="DC759" s="146"/>
      <c r="DD759" s="146"/>
      <c r="DE759" s="146"/>
      <c r="DF759" s="146"/>
      <c r="DG759" s="146"/>
      <c r="DH759" s="146"/>
      <c r="DI759" s="146"/>
      <c r="DJ759" s="146"/>
      <c r="DK759" s="219"/>
      <c r="DL759" s="219"/>
      <c r="DM759" s="219"/>
      <c r="DN759" s="219"/>
      <c r="DO759" s="219"/>
      <c r="DP759" s="219"/>
      <c r="DQ759" s="219"/>
      <c r="DR759" s="219"/>
      <c r="DS759" s="219"/>
      <c r="DT759" s="219"/>
      <c r="DU759" s="219"/>
      <c r="DV759" s="157"/>
      <c r="DW759" s="157"/>
      <c r="DX759" s="157"/>
      <c r="DY759" s="157"/>
      <c r="DZ759" s="158"/>
      <c r="EA759" s="158"/>
      <c r="EB759" s="158"/>
      <c r="EC759" s="158"/>
      <c r="ED759" s="158"/>
      <c r="EE759" s="158"/>
      <c r="EF759" s="158"/>
      <c r="EG759" s="158"/>
      <c r="EH759" s="158"/>
      <c r="EI759" s="158"/>
      <c r="EJ759" s="158"/>
      <c r="EK759" s="158"/>
      <c r="EL759" s="158"/>
      <c r="EM759" s="158"/>
      <c r="EN759" s="220"/>
      <c r="EO759" s="220"/>
      <c r="EP759" s="221"/>
      <c r="EQ759" s="220"/>
      <c r="ER759" s="220"/>
      <c r="ES759" s="220"/>
      <c r="ET759" s="220"/>
      <c r="EU759" s="220"/>
      <c r="EV759" s="222"/>
      <c r="EW759" s="222"/>
      <c r="EX759" s="222"/>
      <c r="EY759" s="222"/>
      <c r="EZ759" s="222"/>
      <c r="FA759" s="222"/>
      <c r="FB759" s="222"/>
      <c r="FC759" s="222"/>
      <c r="FD759" s="225"/>
    </row>
    <row r="760" spans="4:160" ht="16.899999999999999" customHeight="1">
      <c r="D760" s="146"/>
      <c r="F760" s="85"/>
      <c r="G760" s="144"/>
      <c r="H760" s="144"/>
      <c r="I760" s="144"/>
      <c r="J760" s="144"/>
      <c r="K760" s="144"/>
      <c r="L760" s="144"/>
      <c r="M760" s="83"/>
      <c r="N760" s="83"/>
      <c r="O760" s="211"/>
      <c r="P760" s="211"/>
      <c r="Q760" s="146"/>
      <c r="R760" s="215"/>
      <c r="S760" s="215"/>
      <c r="T760" s="215"/>
      <c r="U760" s="216"/>
      <c r="V760" s="216"/>
      <c r="W760" s="216"/>
      <c r="X760" s="216"/>
      <c r="Y760" s="216"/>
      <c r="Z760" s="216"/>
      <c r="AA760" s="216"/>
      <c r="AB760" s="216"/>
      <c r="AC760" s="216"/>
      <c r="AD760" s="216"/>
      <c r="AE760" s="216"/>
      <c r="AF760" s="216"/>
      <c r="AG760" s="216"/>
      <c r="AH760" s="216"/>
      <c r="AI760" s="185"/>
      <c r="AJ760" s="146"/>
      <c r="AK760" s="146"/>
      <c r="AL760" s="146"/>
      <c r="AM760" s="217"/>
      <c r="AN760" s="146"/>
      <c r="AO760" s="149"/>
      <c r="AP760" s="146"/>
      <c r="AQ760" s="149"/>
      <c r="AR760" s="185"/>
      <c r="AS760" s="218"/>
      <c r="AT760" s="218"/>
      <c r="AU760" s="218"/>
      <c r="AV760" s="218"/>
      <c r="AW760" s="218"/>
      <c r="AX760" s="218"/>
      <c r="AY760" s="218"/>
      <c r="AZ760" s="218"/>
      <c r="BA760" s="218"/>
      <c r="BB760" s="146"/>
      <c r="BC760" s="218"/>
      <c r="BD760" s="218"/>
      <c r="BE760" s="218"/>
      <c r="BF760" s="185"/>
      <c r="BG760" s="185"/>
      <c r="BH760" s="185"/>
      <c r="BI760" s="185"/>
      <c r="BJ760" s="185"/>
      <c r="BK760" s="185"/>
      <c r="BL760" s="146"/>
      <c r="BM760" s="146"/>
      <c r="BN760" s="184"/>
      <c r="BO760" s="184"/>
      <c r="BP760" s="184"/>
      <c r="BQ760" s="184"/>
      <c r="BR760" s="184"/>
      <c r="BS760" s="184"/>
      <c r="BT760" s="184"/>
      <c r="BU760" s="184"/>
      <c r="BV760" s="184"/>
      <c r="BW760" s="184"/>
      <c r="BX760" s="184"/>
      <c r="BY760" s="184"/>
      <c r="BZ760" s="184"/>
      <c r="CA760" s="184"/>
      <c r="CB760" s="184"/>
      <c r="CC760" s="184"/>
      <c r="CD760" s="184"/>
      <c r="CE760" s="184"/>
      <c r="CF760" s="184"/>
      <c r="CG760" s="184"/>
      <c r="CH760" s="184"/>
      <c r="CI760" s="184"/>
      <c r="CJ760" s="184"/>
      <c r="CK760" s="184"/>
      <c r="CL760" s="184"/>
      <c r="CM760" s="146"/>
      <c r="CN760" s="146"/>
      <c r="CO760" s="146"/>
      <c r="CP760" s="146"/>
      <c r="CQ760" s="146"/>
      <c r="CR760" s="146"/>
      <c r="CS760" s="146"/>
      <c r="CT760" s="146"/>
      <c r="CU760" s="146"/>
      <c r="CV760" s="146"/>
      <c r="CW760" s="146"/>
      <c r="CX760" s="146"/>
      <c r="CY760" s="146"/>
      <c r="CZ760" s="146"/>
      <c r="DA760" s="146"/>
      <c r="DB760" s="146"/>
      <c r="DC760" s="146"/>
      <c r="DD760" s="146"/>
      <c r="DE760" s="146"/>
      <c r="DF760" s="146"/>
      <c r="DG760" s="146"/>
      <c r="DH760" s="146"/>
      <c r="DI760" s="146"/>
      <c r="DJ760" s="146"/>
      <c r="DK760" s="219"/>
      <c r="DL760" s="219"/>
      <c r="DM760" s="219"/>
      <c r="DN760" s="219"/>
      <c r="DO760" s="219"/>
      <c r="DP760" s="219"/>
      <c r="DQ760" s="219"/>
      <c r="DR760" s="219"/>
      <c r="DS760" s="219"/>
      <c r="DT760" s="219"/>
      <c r="DU760" s="219"/>
      <c r="DV760" s="157"/>
      <c r="DW760" s="157"/>
      <c r="DX760" s="157"/>
      <c r="DY760" s="157"/>
      <c r="DZ760" s="158"/>
      <c r="EA760" s="158"/>
      <c r="EB760" s="158"/>
      <c r="EC760" s="158"/>
      <c r="ED760" s="158"/>
      <c r="EE760" s="158"/>
      <c r="EF760" s="158"/>
      <c r="EG760" s="158"/>
      <c r="EH760" s="158"/>
      <c r="EI760" s="158"/>
      <c r="EJ760" s="158"/>
      <c r="EK760" s="158"/>
      <c r="EL760" s="158"/>
      <c r="EM760" s="158"/>
      <c r="EN760" s="220"/>
      <c r="EO760" s="220"/>
      <c r="EP760" s="221"/>
      <c r="EQ760" s="220"/>
      <c r="ER760" s="220"/>
      <c r="ES760" s="220"/>
      <c r="ET760" s="220"/>
      <c r="EU760" s="220"/>
      <c r="EV760" s="222"/>
      <c r="EW760" s="222"/>
      <c r="EX760" s="222"/>
      <c r="EY760" s="222"/>
      <c r="EZ760" s="222"/>
      <c r="FA760" s="222"/>
      <c r="FB760" s="222"/>
      <c r="FC760" s="222"/>
      <c r="FD760" s="225"/>
    </row>
    <row r="761" spans="4:160" ht="16.899999999999999" customHeight="1">
      <c r="D761" s="45"/>
      <c r="F761" s="85"/>
      <c r="G761" s="83"/>
      <c r="H761" s="83"/>
      <c r="I761" s="83"/>
      <c r="J761" s="83"/>
      <c r="K761" s="83"/>
      <c r="L761" s="83"/>
      <c r="M761" s="83"/>
      <c r="N761" s="83"/>
      <c r="O761" s="211"/>
      <c r="P761" s="211"/>
      <c r="Q761" s="146"/>
      <c r="R761" s="215"/>
      <c r="S761" s="215"/>
      <c r="T761" s="215"/>
      <c r="U761" s="216"/>
      <c r="V761" s="216"/>
      <c r="W761" s="216"/>
      <c r="X761" s="216"/>
      <c r="Y761" s="216"/>
      <c r="Z761" s="216"/>
      <c r="AA761" s="216"/>
      <c r="AB761" s="216"/>
      <c r="AC761" s="216"/>
      <c r="AD761" s="216"/>
      <c r="AE761" s="216"/>
      <c r="AF761" s="216"/>
      <c r="AG761" s="216"/>
      <c r="AH761" s="216"/>
      <c r="AI761" s="185"/>
      <c r="AJ761" s="146"/>
      <c r="AK761" s="146"/>
      <c r="AL761" s="146"/>
      <c r="AM761" s="217"/>
      <c r="AN761" s="146"/>
      <c r="AO761" s="149"/>
      <c r="AP761" s="146"/>
      <c r="AQ761" s="149"/>
      <c r="AR761" s="185"/>
      <c r="AS761" s="218"/>
      <c r="AT761" s="218"/>
      <c r="AU761" s="218"/>
      <c r="AV761" s="218"/>
      <c r="AW761" s="218"/>
      <c r="AX761" s="218"/>
      <c r="AY761" s="218"/>
      <c r="AZ761" s="218"/>
      <c r="BA761" s="218"/>
      <c r="BB761" s="146"/>
      <c r="BC761" s="218"/>
      <c r="BD761" s="218"/>
      <c r="BE761" s="218"/>
      <c r="BF761" s="185"/>
      <c r="BG761" s="185"/>
      <c r="BH761" s="185"/>
      <c r="BI761" s="185"/>
      <c r="BJ761" s="185"/>
      <c r="BK761" s="185"/>
      <c r="BL761" s="146"/>
      <c r="BM761" s="146"/>
      <c r="BN761" s="184"/>
      <c r="BO761" s="184"/>
      <c r="BP761" s="184"/>
      <c r="BQ761" s="184"/>
      <c r="BR761" s="184"/>
      <c r="BS761" s="184"/>
      <c r="BT761" s="184"/>
      <c r="BU761" s="184"/>
      <c r="BV761" s="184"/>
      <c r="BW761" s="184"/>
      <c r="BX761" s="184"/>
      <c r="BY761" s="184"/>
      <c r="BZ761" s="184"/>
      <c r="CA761" s="184"/>
      <c r="CB761" s="184"/>
      <c r="CC761" s="184"/>
      <c r="CD761" s="184"/>
      <c r="CE761" s="184"/>
      <c r="CF761" s="184"/>
      <c r="CG761" s="184"/>
      <c r="CH761" s="184"/>
      <c r="CI761" s="184"/>
      <c r="CJ761" s="184"/>
      <c r="CK761" s="184"/>
      <c r="CL761" s="184"/>
      <c r="CM761" s="146"/>
      <c r="CN761" s="146"/>
      <c r="CO761" s="146"/>
      <c r="CP761" s="146"/>
      <c r="CQ761" s="146"/>
      <c r="CR761" s="146"/>
      <c r="CS761" s="146"/>
      <c r="CT761" s="146"/>
      <c r="CU761" s="146"/>
      <c r="CV761" s="146"/>
      <c r="CW761" s="146"/>
      <c r="CX761" s="146"/>
      <c r="CY761" s="146"/>
      <c r="CZ761" s="146"/>
      <c r="DA761" s="146"/>
      <c r="DB761" s="146"/>
      <c r="DC761" s="146"/>
      <c r="DD761" s="146"/>
      <c r="DE761" s="146"/>
      <c r="DF761" s="146"/>
      <c r="DG761" s="146"/>
      <c r="DH761" s="146"/>
      <c r="DI761" s="146"/>
      <c r="DJ761" s="146"/>
      <c r="DK761" s="219"/>
      <c r="DL761" s="219"/>
      <c r="DM761" s="219"/>
      <c r="DN761" s="219"/>
      <c r="DO761" s="219"/>
      <c r="DP761" s="219"/>
      <c r="DQ761" s="219"/>
      <c r="DR761" s="219"/>
      <c r="DS761" s="219"/>
      <c r="DT761" s="219"/>
      <c r="DU761" s="219"/>
      <c r="DV761" s="157"/>
      <c r="DW761" s="157"/>
      <c r="DX761" s="157"/>
      <c r="DY761" s="157"/>
      <c r="DZ761" s="158"/>
      <c r="EA761" s="158"/>
      <c r="EB761" s="158"/>
      <c r="EC761" s="158"/>
      <c r="ED761" s="158"/>
      <c r="EE761" s="158"/>
      <c r="EF761" s="158"/>
      <c r="EG761" s="158"/>
      <c r="EH761" s="158"/>
      <c r="EI761" s="158"/>
      <c r="EJ761" s="158"/>
      <c r="EK761" s="158"/>
      <c r="EL761" s="158"/>
      <c r="EM761" s="158"/>
      <c r="EN761" s="220"/>
      <c r="EO761" s="220"/>
      <c r="EP761" s="221"/>
      <c r="EQ761" s="220"/>
      <c r="ER761" s="220"/>
      <c r="ES761" s="220"/>
      <c r="ET761" s="220"/>
      <c r="EU761" s="220"/>
      <c r="EV761" s="222"/>
      <c r="EW761" s="222"/>
      <c r="EX761" s="222"/>
      <c r="EY761" s="222"/>
      <c r="EZ761" s="222"/>
      <c r="FA761" s="222"/>
      <c r="FB761" s="222"/>
      <c r="FC761" s="222"/>
      <c r="FD761" s="225"/>
    </row>
    <row r="762" spans="4:160" ht="16.899999999999999" customHeight="1">
      <c r="D762" s="45"/>
      <c r="F762" s="85"/>
      <c r="G762" s="144"/>
      <c r="H762" s="144"/>
      <c r="I762" s="144"/>
      <c r="J762" s="144"/>
      <c r="K762" s="144"/>
      <c r="L762" s="144"/>
      <c r="M762" s="144"/>
      <c r="N762" s="83"/>
      <c r="O762" s="211"/>
      <c r="P762" s="211"/>
      <c r="Q762" s="146"/>
      <c r="R762" s="215"/>
      <c r="S762" s="215"/>
      <c r="T762" s="215"/>
      <c r="U762" s="216"/>
      <c r="V762" s="216"/>
      <c r="W762" s="216"/>
      <c r="X762" s="216"/>
      <c r="Y762" s="216"/>
      <c r="Z762" s="216"/>
      <c r="AA762" s="216"/>
      <c r="AB762" s="216"/>
      <c r="AC762" s="216"/>
      <c r="AD762" s="216"/>
      <c r="AE762" s="216"/>
      <c r="AF762" s="216"/>
      <c r="AG762" s="216"/>
      <c r="AH762" s="216"/>
      <c r="AI762" s="185"/>
      <c r="AJ762" s="146"/>
      <c r="AK762" s="146"/>
      <c r="AL762" s="146"/>
      <c r="AM762" s="217"/>
      <c r="AN762" s="146"/>
      <c r="AO762" s="149"/>
      <c r="AP762" s="146"/>
      <c r="AQ762" s="149"/>
      <c r="AR762" s="185"/>
      <c r="AS762" s="218"/>
      <c r="AT762" s="218"/>
      <c r="AU762" s="218"/>
      <c r="AV762" s="218"/>
      <c r="AW762" s="218"/>
      <c r="AX762" s="218"/>
      <c r="AY762" s="218"/>
      <c r="AZ762" s="218"/>
      <c r="BA762" s="218"/>
      <c r="BB762" s="146"/>
      <c r="BC762" s="218"/>
      <c r="BD762" s="218"/>
      <c r="BE762" s="218"/>
      <c r="BF762" s="185"/>
      <c r="BG762" s="185"/>
      <c r="BH762" s="185"/>
      <c r="BI762" s="185"/>
      <c r="BJ762" s="185"/>
      <c r="BK762" s="185"/>
      <c r="BL762" s="146"/>
      <c r="BM762" s="146"/>
      <c r="BN762" s="184"/>
      <c r="BO762" s="184"/>
      <c r="BP762" s="184"/>
      <c r="BQ762" s="184"/>
      <c r="BR762" s="184"/>
      <c r="BS762" s="184"/>
      <c r="BT762" s="184"/>
      <c r="BU762" s="184"/>
      <c r="BV762" s="184"/>
      <c r="BW762" s="184"/>
      <c r="BX762" s="184"/>
      <c r="BY762" s="184"/>
      <c r="BZ762" s="184"/>
      <c r="CA762" s="184"/>
      <c r="CB762" s="184"/>
      <c r="CC762" s="184"/>
      <c r="CD762" s="184"/>
      <c r="CE762" s="184"/>
      <c r="CF762" s="184"/>
      <c r="CG762" s="184"/>
      <c r="CH762" s="184"/>
      <c r="CI762" s="184"/>
      <c r="CJ762" s="184"/>
      <c r="CK762" s="184"/>
      <c r="CL762" s="184"/>
      <c r="CM762" s="146"/>
      <c r="CN762" s="146"/>
      <c r="CO762" s="146"/>
      <c r="CP762" s="146"/>
      <c r="CQ762" s="146"/>
      <c r="CR762" s="146"/>
      <c r="CS762" s="146"/>
      <c r="CT762" s="146"/>
      <c r="CU762" s="146"/>
      <c r="CV762" s="146"/>
      <c r="CW762" s="146"/>
      <c r="CX762" s="146"/>
      <c r="CY762" s="146"/>
      <c r="CZ762" s="146"/>
      <c r="DA762" s="146"/>
      <c r="DB762" s="146"/>
      <c r="DC762" s="146"/>
      <c r="DD762" s="146"/>
      <c r="DE762" s="146"/>
      <c r="DF762" s="146"/>
      <c r="DG762" s="146"/>
      <c r="DH762" s="146"/>
      <c r="DI762" s="146"/>
      <c r="DJ762" s="146"/>
      <c r="DK762" s="219"/>
      <c r="DL762" s="219"/>
      <c r="DM762" s="219"/>
      <c r="DN762" s="219"/>
      <c r="DO762" s="219"/>
      <c r="DP762" s="219"/>
      <c r="DQ762" s="219"/>
      <c r="DR762" s="219"/>
      <c r="DS762" s="219"/>
      <c r="DT762" s="219"/>
      <c r="DU762" s="219"/>
      <c r="DV762" s="157"/>
      <c r="DW762" s="157"/>
      <c r="DX762" s="157"/>
      <c r="DY762" s="157"/>
      <c r="DZ762" s="158"/>
      <c r="EA762" s="158"/>
      <c r="EB762" s="158"/>
      <c r="EC762" s="158"/>
      <c r="ED762" s="158"/>
      <c r="EE762" s="158"/>
      <c r="EF762" s="158"/>
      <c r="EG762" s="158"/>
      <c r="EH762" s="158"/>
      <c r="EI762" s="158"/>
      <c r="EJ762" s="158"/>
      <c r="EK762" s="158"/>
      <c r="EL762" s="158"/>
      <c r="EM762" s="158"/>
      <c r="EN762" s="220"/>
      <c r="EO762" s="220"/>
      <c r="EP762" s="221"/>
      <c r="EQ762" s="220"/>
      <c r="ER762" s="220"/>
      <c r="ES762" s="220"/>
      <c r="ET762" s="220"/>
      <c r="EU762" s="220"/>
      <c r="EV762" s="222"/>
      <c r="EW762" s="222"/>
      <c r="EX762" s="222"/>
      <c r="EY762" s="222"/>
      <c r="EZ762" s="222"/>
      <c r="FA762" s="222"/>
      <c r="FB762" s="222"/>
      <c r="FC762" s="222"/>
      <c r="FD762" s="225"/>
    </row>
    <row r="763" spans="4:160" ht="16.899999999999999" customHeight="1">
      <c r="D763" s="45"/>
      <c r="F763" s="85"/>
      <c r="G763" s="144"/>
      <c r="H763" s="144"/>
      <c r="I763" s="144"/>
      <c r="J763" s="144"/>
      <c r="K763" s="144"/>
      <c r="L763" s="144"/>
      <c r="M763" s="144"/>
      <c r="N763" s="83"/>
      <c r="O763" s="211"/>
      <c r="P763" s="211"/>
      <c r="Q763" s="146"/>
      <c r="R763" s="215"/>
      <c r="S763" s="215"/>
      <c r="T763" s="215"/>
      <c r="U763" s="216"/>
      <c r="V763" s="216"/>
      <c r="W763" s="216"/>
      <c r="X763" s="216"/>
      <c r="Y763" s="216"/>
      <c r="Z763" s="216"/>
      <c r="AA763" s="216"/>
      <c r="AB763" s="216"/>
      <c r="AC763" s="216"/>
      <c r="AD763" s="216"/>
      <c r="AE763" s="216"/>
      <c r="AF763" s="216"/>
      <c r="AG763" s="216"/>
      <c r="AH763" s="216"/>
      <c r="AI763" s="185"/>
      <c r="AJ763" s="146"/>
      <c r="AK763" s="146"/>
      <c r="AL763" s="146"/>
      <c r="AM763" s="217"/>
      <c r="AN763" s="146"/>
      <c r="AO763" s="149"/>
      <c r="AP763" s="146"/>
      <c r="AQ763" s="149"/>
      <c r="AR763" s="185"/>
      <c r="AS763" s="218"/>
      <c r="AT763" s="218"/>
      <c r="AU763" s="218"/>
      <c r="AV763" s="218"/>
      <c r="AW763" s="218"/>
      <c r="AX763" s="218"/>
      <c r="AY763" s="218"/>
      <c r="AZ763" s="218"/>
      <c r="BA763" s="218"/>
      <c r="BB763" s="146"/>
      <c r="BC763" s="218"/>
      <c r="BD763" s="218"/>
      <c r="BE763" s="218"/>
      <c r="BF763" s="185"/>
      <c r="BG763" s="185"/>
      <c r="BH763" s="185"/>
      <c r="BI763" s="185"/>
      <c r="BJ763" s="185"/>
      <c r="BK763" s="185"/>
      <c r="BL763" s="146"/>
      <c r="BM763" s="146"/>
      <c r="BN763" s="184"/>
      <c r="BO763" s="184"/>
      <c r="BP763" s="184"/>
      <c r="BQ763" s="184"/>
      <c r="BR763" s="184"/>
      <c r="BS763" s="184"/>
      <c r="BT763" s="184"/>
      <c r="BU763" s="184"/>
      <c r="BV763" s="184"/>
      <c r="BW763" s="184"/>
      <c r="BX763" s="184"/>
      <c r="BY763" s="184"/>
      <c r="BZ763" s="184"/>
      <c r="CA763" s="184"/>
      <c r="CB763" s="184"/>
      <c r="CC763" s="184"/>
      <c r="CD763" s="184"/>
      <c r="CE763" s="184"/>
      <c r="CF763" s="184"/>
      <c r="CG763" s="184"/>
      <c r="CH763" s="184"/>
      <c r="CI763" s="184"/>
      <c r="CJ763" s="184"/>
      <c r="CK763" s="184"/>
      <c r="CL763" s="184"/>
      <c r="CM763" s="146"/>
      <c r="CN763" s="146"/>
      <c r="CO763" s="146"/>
      <c r="CP763" s="146"/>
      <c r="CQ763" s="146"/>
      <c r="CR763" s="146"/>
      <c r="CS763" s="146"/>
      <c r="CT763" s="146"/>
      <c r="CU763" s="146"/>
      <c r="CV763" s="146"/>
      <c r="CW763" s="146"/>
      <c r="CX763" s="146"/>
      <c r="CY763" s="146"/>
      <c r="CZ763" s="146"/>
      <c r="DA763" s="146"/>
      <c r="DB763" s="146"/>
      <c r="DC763" s="146"/>
      <c r="DD763" s="146"/>
      <c r="DE763" s="146"/>
      <c r="DF763" s="146"/>
      <c r="DG763" s="146"/>
      <c r="DH763" s="146"/>
      <c r="DI763" s="146"/>
      <c r="DJ763" s="146"/>
      <c r="DK763" s="219"/>
      <c r="DL763" s="219"/>
      <c r="DM763" s="219"/>
      <c r="DN763" s="219"/>
      <c r="DO763" s="219"/>
      <c r="DP763" s="219"/>
      <c r="DQ763" s="219"/>
      <c r="DR763" s="219"/>
      <c r="DS763" s="219"/>
      <c r="DT763" s="219"/>
      <c r="DU763" s="219"/>
      <c r="DV763" s="157"/>
      <c r="DW763" s="157"/>
      <c r="DX763" s="157"/>
      <c r="DY763" s="157"/>
      <c r="DZ763" s="158"/>
      <c r="EA763" s="158"/>
      <c r="EB763" s="158"/>
      <c r="EC763" s="158"/>
      <c r="ED763" s="158"/>
      <c r="EE763" s="158"/>
      <c r="EF763" s="158"/>
      <c r="EG763" s="158"/>
      <c r="EH763" s="158"/>
      <c r="EI763" s="158"/>
      <c r="EJ763" s="158"/>
      <c r="EK763" s="158"/>
      <c r="EL763" s="158"/>
      <c r="EM763" s="158"/>
      <c r="EN763" s="220"/>
      <c r="EO763" s="220"/>
      <c r="EP763" s="221"/>
      <c r="EQ763" s="220"/>
      <c r="ER763" s="220"/>
      <c r="ES763" s="220"/>
      <c r="ET763" s="220"/>
      <c r="EU763" s="220"/>
      <c r="EV763" s="222"/>
      <c r="EW763" s="222"/>
      <c r="EX763" s="222"/>
      <c r="EY763" s="222"/>
      <c r="EZ763" s="222"/>
      <c r="FA763" s="222"/>
      <c r="FB763" s="222"/>
      <c r="FC763" s="222"/>
      <c r="FD763" s="225"/>
    </row>
    <row r="764" spans="4:160" ht="16.899999999999999" customHeight="1">
      <c r="D764" s="45"/>
      <c r="F764" s="85"/>
      <c r="G764" s="144"/>
      <c r="H764" s="144"/>
      <c r="I764" s="144"/>
      <c r="J764" s="144"/>
      <c r="K764" s="144"/>
      <c r="L764" s="144"/>
      <c r="M764" s="144"/>
      <c r="N764" s="83"/>
      <c r="O764" s="211"/>
      <c r="P764" s="211"/>
      <c r="Q764" s="146"/>
      <c r="R764" s="215"/>
      <c r="S764" s="215"/>
      <c r="T764" s="215"/>
      <c r="U764" s="216"/>
      <c r="V764" s="216"/>
      <c r="W764" s="216"/>
      <c r="X764" s="216"/>
      <c r="Y764" s="216"/>
      <c r="Z764" s="216"/>
      <c r="AA764" s="216"/>
      <c r="AB764" s="216"/>
      <c r="AC764" s="216"/>
      <c r="AD764" s="216"/>
      <c r="AE764" s="216"/>
      <c r="AF764" s="216"/>
      <c r="AG764" s="216"/>
      <c r="AH764" s="216"/>
      <c r="AI764" s="185"/>
      <c r="AJ764" s="146"/>
      <c r="AK764" s="146"/>
      <c r="AL764" s="146"/>
      <c r="AM764" s="217"/>
      <c r="AN764" s="146"/>
      <c r="AO764" s="149"/>
      <c r="AP764" s="146"/>
      <c r="AQ764" s="149"/>
      <c r="AR764" s="185"/>
      <c r="AS764" s="218"/>
      <c r="AT764" s="218"/>
      <c r="AU764" s="218"/>
      <c r="AV764" s="218"/>
      <c r="AW764" s="218"/>
      <c r="AX764" s="218"/>
      <c r="AY764" s="218"/>
      <c r="AZ764" s="218"/>
      <c r="BA764" s="218"/>
      <c r="BB764" s="146"/>
      <c r="BC764" s="218"/>
      <c r="BD764" s="218"/>
      <c r="BE764" s="218"/>
      <c r="BF764" s="185"/>
      <c r="BG764" s="185"/>
      <c r="BH764" s="185"/>
      <c r="BI764" s="185"/>
      <c r="BJ764" s="185"/>
      <c r="BK764" s="185"/>
      <c r="BL764" s="146"/>
      <c r="BM764" s="146"/>
      <c r="BN764" s="184"/>
      <c r="BO764" s="184"/>
      <c r="BP764" s="184"/>
      <c r="BQ764" s="184"/>
      <c r="BR764" s="184"/>
      <c r="BS764" s="184"/>
      <c r="BT764" s="184"/>
      <c r="BU764" s="184"/>
      <c r="BV764" s="184"/>
      <c r="BW764" s="184"/>
      <c r="BX764" s="184"/>
      <c r="BY764" s="184"/>
      <c r="BZ764" s="184"/>
      <c r="CA764" s="184"/>
      <c r="CB764" s="184"/>
      <c r="CC764" s="184"/>
      <c r="CD764" s="184"/>
      <c r="CE764" s="184"/>
      <c r="CF764" s="184"/>
      <c r="CG764" s="184"/>
      <c r="CH764" s="184"/>
      <c r="CI764" s="184"/>
      <c r="CJ764" s="184"/>
      <c r="CK764" s="184"/>
      <c r="CL764" s="184"/>
      <c r="CM764" s="146"/>
      <c r="CN764" s="146"/>
      <c r="CO764" s="146"/>
      <c r="CP764" s="146"/>
      <c r="CQ764" s="146"/>
      <c r="CR764" s="146"/>
      <c r="CS764" s="146"/>
      <c r="CT764" s="146"/>
      <c r="CU764" s="146"/>
      <c r="CV764" s="146"/>
      <c r="CW764" s="146"/>
      <c r="CX764" s="146"/>
      <c r="CY764" s="146"/>
      <c r="CZ764" s="146"/>
      <c r="DA764" s="146"/>
      <c r="DB764" s="146"/>
      <c r="DC764" s="146"/>
      <c r="DD764" s="146"/>
      <c r="DE764" s="146"/>
      <c r="DF764" s="146"/>
      <c r="DG764" s="146"/>
      <c r="DH764" s="146"/>
      <c r="DI764" s="146"/>
      <c r="DJ764" s="146"/>
      <c r="DK764" s="219"/>
      <c r="DL764" s="219"/>
      <c r="DM764" s="219"/>
      <c r="DN764" s="219"/>
      <c r="DO764" s="219"/>
      <c r="DP764" s="219"/>
      <c r="DQ764" s="219"/>
      <c r="DR764" s="219"/>
      <c r="DS764" s="219"/>
      <c r="DT764" s="219"/>
      <c r="DU764" s="219"/>
      <c r="DV764" s="157"/>
      <c r="DW764" s="157"/>
      <c r="DX764" s="157"/>
      <c r="DY764" s="157"/>
      <c r="DZ764" s="158"/>
      <c r="EA764" s="158"/>
      <c r="EB764" s="158"/>
      <c r="EC764" s="158"/>
      <c r="ED764" s="158"/>
      <c r="EE764" s="158"/>
      <c r="EF764" s="158"/>
      <c r="EG764" s="158"/>
      <c r="EH764" s="158"/>
      <c r="EI764" s="158"/>
      <c r="EJ764" s="158"/>
      <c r="EK764" s="158"/>
      <c r="EL764" s="158"/>
      <c r="EM764" s="158"/>
      <c r="EN764" s="220"/>
      <c r="EO764" s="220"/>
      <c r="EP764" s="221"/>
      <c r="EQ764" s="220"/>
      <c r="ER764" s="220"/>
      <c r="ES764" s="220"/>
      <c r="ET764" s="220"/>
      <c r="EU764" s="220"/>
      <c r="EV764" s="222"/>
      <c r="EW764" s="222"/>
      <c r="EX764" s="222"/>
      <c r="EY764" s="222"/>
      <c r="EZ764" s="222"/>
      <c r="FA764" s="222"/>
      <c r="FB764" s="222"/>
      <c r="FC764" s="222"/>
      <c r="FD764" s="225"/>
    </row>
    <row r="765" spans="4:160" ht="16.899999999999999" customHeight="1">
      <c r="D765" s="45"/>
      <c r="F765" s="85"/>
      <c r="G765" s="83"/>
      <c r="H765" s="83"/>
      <c r="I765" s="83"/>
      <c r="J765" s="83"/>
      <c r="K765" s="83"/>
      <c r="L765" s="83"/>
      <c r="M765" s="83"/>
      <c r="N765" s="83"/>
      <c r="O765" s="211"/>
      <c r="P765" s="211"/>
      <c r="Q765" s="146"/>
      <c r="R765" s="215"/>
      <c r="S765" s="215"/>
      <c r="T765" s="215"/>
      <c r="U765" s="216"/>
      <c r="V765" s="216"/>
      <c r="W765" s="216"/>
      <c r="X765" s="216"/>
      <c r="Y765" s="216"/>
      <c r="Z765" s="216"/>
      <c r="AA765" s="216"/>
      <c r="AB765" s="216"/>
      <c r="AC765" s="216"/>
      <c r="AD765" s="216"/>
      <c r="AE765" s="216"/>
      <c r="AF765" s="216"/>
      <c r="AG765" s="216"/>
      <c r="AH765" s="216"/>
      <c r="AI765" s="185"/>
      <c r="AJ765" s="146"/>
      <c r="AK765" s="146"/>
      <c r="AL765" s="146"/>
      <c r="AM765" s="217"/>
      <c r="AN765" s="146"/>
      <c r="AO765" s="149"/>
      <c r="AP765" s="146"/>
      <c r="AQ765" s="149"/>
      <c r="AR765" s="185"/>
      <c r="AS765" s="218"/>
      <c r="AT765" s="218"/>
      <c r="AU765" s="218"/>
      <c r="AV765" s="218"/>
      <c r="AW765" s="218"/>
      <c r="AX765" s="218"/>
      <c r="AY765" s="218"/>
      <c r="AZ765" s="218"/>
      <c r="BA765" s="218"/>
      <c r="BB765" s="146"/>
      <c r="BC765" s="218"/>
      <c r="BD765" s="218"/>
      <c r="BE765" s="218"/>
      <c r="BF765" s="185"/>
      <c r="BG765" s="185"/>
      <c r="BH765" s="185"/>
      <c r="BI765" s="185"/>
      <c r="BJ765" s="185"/>
      <c r="BK765" s="185"/>
      <c r="BL765" s="146"/>
      <c r="BM765" s="146"/>
      <c r="BN765" s="184"/>
      <c r="BO765" s="184"/>
      <c r="BP765" s="184"/>
      <c r="BQ765" s="184"/>
      <c r="BR765" s="184"/>
      <c r="BS765" s="184"/>
      <c r="BT765" s="184"/>
      <c r="BU765" s="184"/>
      <c r="BV765" s="184"/>
      <c r="BW765" s="184"/>
      <c r="BX765" s="184"/>
      <c r="BY765" s="184"/>
      <c r="BZ765" s="184"/>
      <c r="CA765" s="184"/>
      <c r="CB765" s="184"/>
      <c r="CC765" s="184"/>
      <c r="CD765" s="184"/>
      <c r="CE765" s="184"/>
      <c r="CF765" s="184"/>
      <c r="CG765" s="184"/>
      <c r="CH765" s="184"/>
      <c r="CI765" s="184"/>
      <c r="CJ765" s="184"/>
      <c r="CK765" s="184"/>
      <c r="CL765" s="184"/>
      <c r="CM765" s="146"/>
      <c r="CN765" s="146"/>
      <c r="CO765" s="146"/>
      <c r="CP765" s="146"/>
      <c r="CQ765" s="146"/>
      <c r="CR765" s="146"/>
      <c r="CS765" s="146"/>
      <c r="CT765" s="146"/>
      <c r="CU765" s="146"/>
      <c r="CV765" s="146"/>
      <c r="CW765" s="146"/>
      <c r="CX765" s="146"/>
      <c r="CY765" s="146"/>
      <c r="CZ765" s="146"/>
      <c r="DA765" s="146"/>
      <c r="DB765" s="146"/>
      <c r="DC765" s="146"/>
      <c r="DD765" s="146"/>
      <c r="DE765" s="146"/>
      <c r="DF765" s="146"/>
      <c r="DG765" s="146"/>
      <c r="DH765" s="146"/>
      <c r="DI765" s="146"/>
      <c r="DJ765" s="146"/>
      <c r="DK765" s="219"/>
      <c r="DL765" s="219"/>
      <c r="DM765" s="219"/>
      <c r="DN765" s="219"/>
      <c r="DO765" s="219"/>
      <c r="DP765" s="219"/>
      <c r="DQ765" s="219"/>
      <c r="DR765" s="219"/>
      <c r="DS765" s="219"/>
      <c r="DT765" s="219"/>
      <c r="DU765" s="219"/>
      <c r="DV765" s="157"/>
      <c r="DW765" s="157"/>
      <c r="DX765" s="157"/>
      <c r="DY765" s="157"/>
      <c r="DZ765" s="158"/>
      <c r="EA765" s="158"/>
      <c r="EB765" s="158"/>
      <c r="EC765" s="158"/>
      <c r="ED765" s="158"/>
      <c r="EE765" s="158"/>
      <c r="EF765" s="158"/>
      <c r="EG765" s="158"/>
      <c r="EH765" s="158"/>
      <c r="EI765" s="158"/>
      <c r="EJ765" s="158"/>
      <c r="EK765" s="158"/>
      <c r="EL765" s="158"/>
      <c r="EM765" s="158"/>
      <c r="EN765" s="220"/>
      <c r="EO765" s="220"/>
      <c r="EP765" s="221"/>
      <c r="EQ765" s="220"/>
      <c r="ER765" s="220"/>
      <c r="ES765" s="220"/>
      <c r="ET765" s="220"/>
      <c r="EU765" s="220"/>
      <c r="EV765" s="222"/>
      <c r="EW765" s="222"/>
      <c r="EX765" s="222"/>
      <c r="EY765" s="222"/>
      <c r="EZ765" s="222"/>
      <c r="FA765" s="222"/>
      <c r="FB765" s="222"/>
      <c r="FC765" s="222"/>
      <c r="FD765" s="225"/>
    </row>
    <row r="766" spans="4:160" ht="16.899999999999999" customHeight="1">
      <c r="D766" s="45"/>
      <c r="F766" s="85"/>
      <c r="G766" s="83"/>
      <c r="H766" s="83"/>
      <c r="I766" s="83"/>
      <c r="J766" s="83"/>
      <c r="K766" s="83"/>
      <c r="L766" s="83"/>
      <c r="M766" s="83"/>
      <c r="N766" s="83"/>
      <c r="O766" s="211"/>
      <c r="P766" s="211"/>
      <c r="Q766" s="146"/>
      <c r="R766" s="215"/>
      <c r="S766" s="215"/>
      <c r="T766" s="215"/>
      <c r="U766" s="216"/>
      <c r="V766" s="216"/>
      <c r="W766" s="216"/>
      <c r="X766" s="216"/>
      <c r="Y766" s="216"/>
      <c r="Z766" s="216"/>
      <c r="AA766" s="216"/>
      <c r="AB766" s="216"/>
      <c r="AC766" s="216"/>
      <c r="AD766" s="216"/>
      <c r="AE766" s="216"/>
      <c r="AF766" s="216"/>
      <c r="AG766" s="216"/>
      <c r="AH766" s="216"/>
      <c r="AI766" s="185"/>
      <c r="AJ766" s="146"/>
      <c r="AK766" s="146"/>
      <c r="AL766" s="146"/>
      <c r="AM766" s="217"/>
      <c r="AN766" s="146"/>
      <c r="AO766" s="149"/>
      <c r="AP766" s="146"/>
      <c r="AQ766" s="149"/>
      <c r="AR766" s="185"/>
      <c r="AS766" s="218"/>
      <c r="AT766" s="218"/>
      <c r="AU766" s="218"/>
      <c r="AV766" s="218"/>
      <c r="AW766" s="218"/>
      <c r="AX766" s="218"/>
      <c r="AY766" s="218"/>
      <c r="AZ766" s="218"/>
      <c r="BA766" s="218"/>
      <c r="BB766" s="146"/>
      <c r="BC766" s="218"/>
      <c r="BD766" s="218"/>
      <c r="BE766" s="218"/>
      <c r="BF766" s="185"/>
      <c r="BG766" s="185"/>
      <c r="BH766" s="185"/>
      <c r="BI766" s="185"/>
      <c r="BJ766" s="185"/>
      <c r="BK766" s="185"/>
      <c r="BL766" s="146"/>
      <c r="BM766" s="146"/>
      <c r="BN766" s="184"/>
      <c r="BO766" s="184"/>
      <c r="BP766" s="184"/>
      <c r="BQ766" s="184"/>
      <c r="BR766" s="184"/>
      <c r="BS766" s="184"/>
      <c r="BT766" s="184"/>
      <c r="BU766" s="184"/>
      <c r="BV766" s="184"/>
      <c r="BW766" s="184"/>
      <c r="BX766" s="184"/>
      <c r="BY766" s="184"/>
      <c r="BZ766" s="184"/>
      <c r="CA766" s="184"/>
      <c r="CB766" s="184"/>
      <c r="CC766" s="184"/>
      <c r="CD766" s="184"/>
      <c r="CE766" s="184"/>
      <c r="CF766" s="184"/>
      <c r="CG766" s="184"/>
      <c r="CH766" s="184"/>
      <c r="CI766" s="184"/>
      <c r="CJ766" s="184"/>
      <c r="CK766" s="184"/>
      <c r="CL766" s="184"/>
      <c r="CM766" s="146"/>
      <c r="CN766" s="146"/>
      <c r="CO766" s="146"/>
      <c r="CP766" s="146"/>
      <c r="CQ766" s="146"/>
      <c r="CR766" s="146"/>
      <c r="CS766" s="146"/>
      <c r="CT766" s="146"/>
      <c r="CU766" s="146"/>
      <c r="CV766" s="146"/>
      <c r="CW766" s="146"/>
      <c r="CX766" s="146"/>
      <c r="CY766" s="146"/>
      <c r="CZ766" s="146"/>
      <c r="DA766" s="146"/>
      <c r="DB766" s="146"/>
      <c r="DC766" s="146"/>
      <c r="DD766" s="146"/>
      <c r="DE766" s="146"/>
      <c r="DF766" s="146"/>
      <c r="DG766" s="146"/>
      <c r="DH766" s="146"/>
      <c r="DI766" s="146"/>
      <c r="DJ766" s="146"/>
      <c r="DK766" s="219"/>
      <c r="DL766" s="219"/>
      <c r="DM766" s="219"/>
      <c r="DN766" s="219"/>
      <c r="DO766" s="219"/>
      <c r="DP766" s="219"/>
      <c r="DQ766" s="219"/>
      <c r="DR766" s="219"/>
      <c r="DS766" s="219"/>
      <c r="DT766" s="219"/>
      <c r="DU766" s="219"/>
      <c r="DV766" s="157"/>
      <c r="DW766" s="157"/>
      <c r="DX766" s="157"/>
      <c r="DY766" s="157"/>
      <c r="DZ766" s="158"/>
      <c r="EA766" s="158"/>
      <c r="EB766" s="158"/>
      <c r="EC766" s="158"/>
      <c r="ED766" s="158"/>
      <c r="EE766" s="158"/>
      <c r="EF766" s="158"/>
      <c r="EG766" s="158"/>
      <c r="EH766" s="158"/>
      <c r="EI766" s="158"/>
      <c r="EJ766" s="158"/>
      <c r="EK766" s="158"/>
      <c r="EL766" s="158"/>
      <c r="EM766" s="158"/>
      <c r="EN766" s="220"/>
      <c r="EO766" s="220"/>
      <c r="EP766" s="221"/>
      <c r="EQ766" s="220"/>
      <c r="ER766" s="220"/>
      <c r="ES766" s="220"/>
      <c r="ET766" s="220"/>
      <c r="EU766" s="220"/>
      <c r="EV766" s="222"/>
      <c r="EW766" s="222"/>
      <c r="EX766" s="222"/>
      <c r="EY766" s="222"/>
      <c r="EZ766" s="222"/>
      <c r="FA766" s="222"/>
      <c r="FB766" s="222"/>
      <c r="FC766" s="222"/>
      <c r="FD766" s="225"/>
    </row>
    <row r="767" spans="4:160" ht="16.899999999999999" customHeight="1">
      <c r="D767" s="45"/>
      <c r="F767" s="85"/>
      <c r="G767" s="83"/>
      <c r="H767" s="83"/>
      <c r="I767" s="83"/>
      <c r="J767" s="83"/>
      <c r="K767" s="83"/>
      <c r="L767" s="83"/>
      <c r="M767" s="83"/>
      <c r="N767" s="83"/>
      <c r="O767" s="211"/>
      <c r="P767" s="211"/>
      <c r="Q767" s="146"/>
      <c r="R767" s="215"/>
      <c r="S767" s="215"/>
      <c r="T767" s="215"/>
      <c r="U767" s="216"/>
      <c r="V767" s="216"/>
      <c r="W767" s="216"/>
      <c r="X767" s="216"/>
      <c r="Y767" s="216"/>
      <c r="Z767" s="216"/>
      <c r="AA767" s="216"/>
      <c r="AB767" s="216"/>
      <c r="AC767" s="216"/>
      <c r="AD767" s="216"/>
      <c r="AE767" s="216"/>
      <c r="AF767" s="216"/>
      <c r="AG767" s="216"/>
      <c r="AH767" s="216"/>
      <c r="AI767" s="185"/>
      <c r="AJ767" s="146"/>
      <c r="AK767" s="146"/>
      <c r="AL767" s="146"/>
      <c r="AM767" s="217"/>
      <c r="AN767" s="146"/>
      <c r="AO767" s="149"/>
      <c r="AP767" s="146"/>
      <c r="AQ767" s="149"/>
      <c r="AR767" s="185"/>
      <c r="AS767" s="218"/>
      <c r="AT767" s="218"/>
      <c r="AU767" s="218"/>
      <c r="AV767" s="218"/>
      <c r="AW767" s="218"/>
      <c r="AX767" s="218"/>
      <c r="AY767" s="218"/>
      <c r="AZ767" s="218"/>
      <c r="BA767" s="218"/>
      <c r="BB767" s="146"/>
      <c r="BC767" s="218"/>
      <c r="BD767" s="218"/>
      <c r="BE767" s="218"/>
      <c r="BF767" s="185"/>
      <c r="BG767" s="185"/>
      <c r="BH767" s="185"/>
      <c r="BI767" s="185"/>
      <c r="BJ767" s="185"/>
      <c r="BK767" s="185"/>
      <c r="BL767" s="146"/>
      <c r="BM767" s="146"/>
      <c r="BN767" s="184"/>
      <c r="BO767" s="184"/>
      <c r="BP767" s="184"/>
      <c r="BQ767" s="184"/>
      <c r="BR767" s="184"/>
      <c r="BS767" s="184"/>
      <c r="BT767" s="184"/>
      <c r="BU767" s="184"/>
      <c r="BV767" s="184"/>
      <c r="BW767" s="184"/>
      <c r="BX767" s="184"/>
      <c r="BY767" s="184"/>
      <c r="BZ767" s="184"/>
      <c r="CA767" s="184"/>
      <c r="CB767" s="184"/>
      <c r="CC767" s="184"/>
      <c r="CD767" s="184"/>
      <c r="CE767" s="184"/>
      <c r="CF767" s="184"/>
      <c r="CG767" s="184"/>
      <c r="CH767" s="184"/>
      <c r="CI767" s="184"/>
      <c r="CJ767" s="184"/>
      <c r="CK767" s="184"/>
      <c r="CL767" s="184"/>
      <c r="CM767" s="146"/>
      <c r="CN767" s="146"/>
      <c r="CO767" s="146"/>
      <c r="CP767" s="146"/>
      <c r="CQ767" s="146"/>
      <c r="CR767" s="146"/>
      <c r="CS767" s="146"/>
      <c r="CT767" s="146"/>
      <c r="CU767" s="146"/>
      <c r="CV767" s="146"/>
      <c r="CW767" s="146"/>
      <c r="CX767" s="146"/>
      <c r="CY767" s="146"/>
      <c r="CZ767" s="146"/>
      <c r="DA767" s="146"/>
      <c r="DB767" s="146"/>
      <c r="DC767" s="146"/>
      <c r="DD767" s="146"/>
      <c r="DE767" s="146"/>
      <c r="DF767" s="146"/>
      <c r="DG767" s="146"/>
      <c r="DH767" s="146"/>
      <c r="DI767" s="146"/>
      <c r="DJ767" s="146"/>
      <c r="DK767" s="219"/>
      <c r="DL767" s="219"/>
      <c r="DM767" s="219"/>
      <c r="DN767" s="219"/>
      <c r="DO767" s="219"/>
      <c r="DP767" s="219"/>
      <c r="DQ767" s="219"/>
      <c r="DR767" s="219"/>
      <c r="DS767" s="219"/>
      <c r="DT767" s="219"/>
      <c r="DU767" s="219"/>
      <c r="DV767" s="157"/>
      <c r="DW767" s="157"/>
      <c r="DX767" s="157"/>
      <c r="DY767" s="157"/>
      <c r="DZ767" s="158"/>
      <c r="EA767" s="158"/>
      <c r="EB767" s="158"/>
      <c r="EC767" s="158"/>
      <c r="ED767" s="158"/>
      <c r="EE767" s="158"/>
      <c r="EF767" s="158"/>
      <c r="EG767" s="158"/>
      <c r="EH767" s="158"/>
      <c r="EI767" s="158"/>
      <c r="EJ767" s="158"/>
      <c r="EK767" s="158"/>
      <c r="EL767" s="158"/>
      <c r="EM767" s="158"/>
      <c r="EN767" s="220"/>
      <c r="EO767" s="220"/>
      <c r="EP767" s="221"/>
      <c r="EQ767" s="220"/>
      <c r="ER767" s="220"/>
      <c r="ES767" s="220"/>
      <c r="ET767" s="220"/>
      <c r="EU767" s="220"/>
      <c r="EV767" s="222"/>
      <c r="EW767" s="222"/>
      <c r="EX767" s="222"/>
      <c r="EY767" s="222"/>
      <c r="EZ767" s="222"/>
      <c r="FA767" s="222"/>
      <c r="FB767" s="222"/>
      <c r="FC767" s="222"/>
      <c r="FD767" s="225"/>
    </row>
    <row r="768" spans="4:160" ht="16.899999999999999" customHeight="1">
      <c r="D768" s="45"/>
      <c r="F768" s="85"/>
      <c r="G768" s="83"/>
      <c r="H768" s="83"/>
      <c r="I768" s="83"/>
      <c r="J768" s="83"/>
      <c r="K768" s="83"/>
      <c r="L768" s="83"/>
      <c r="M768" s="83"/>
      <c r="N768" s="83"/>
      <c r="O768" s="211"/>
      <c r="P768" s="211"/>
      <c r="Q768" s="146"/>
      <c r="R768" s="215"/>
      <c r="S768" s="215"/>
      <c r="T768" s="215"/>
      <c r="U768" s="216"/>
      <c r="V768" s="216"/>
      <c r="W768" s="216"/>
      <c r="X768" s="216"/>
      <c r="Y768" s="216"/>
      <c r="Z768" s="216"/>
      <c r="AA768" s="216"/>
      <c r="AB768" s="216"/>
      <c r="AC768" s="216"/>
      <c r="AD768" s="216"/>
      <c r="AE768" s="216"/>
      <c r="AF768" s="216"/>
      <c r="AG768" s="216"/>
      <c r="AH768" s="216"/>
      <c r="AI768" s="185"/>
      <c r="AJ768" s="146"/>
      <c r="AK768" s="146"/>
      <c r="AL768" s="146"/>
      <c r="AM768" s="217"/>
      <c r="AN768" s="146"/>
      <c r="AO768" s="149"/>
      <c r="AP768" s="146"/>
      <c r="AQ768" s="149"/>
      <c r="AR768" s="185"/>
      <c r="AS768" s="218"/>
      <c r="AT768" s="218"/>
      <c r="AU768" s="218"/>
      <c r="AV768" s="218"/>
      <c r="AW768" s="218"/>
      <c r="AX768" s="218"/>
      <c r="AY768" s="218"/>
      <c r="AZ768" s="218"/>
      <c r="BA768" s="218"/>
      <c r="BB768" s="146"/>
      <c r="BC768" s="218"/>
      <c r="BD768" s="218"/>
      <c r="BE768" s="218"/>
      <c r="BF768" s="185"/>
      <c r="BG768" s="185"/>
      <c r="BH768" s="185"/>
      <c r="BI768" s="185"/>
      <c r="BJ768" s="185"/>
      <c r="BK768" s="185"/>
      <c r="BL768" s="146"/>
      <c r="BM768" s="146"/>
      <c r="BN768" s="184"/>
      <c r="BO768" s="184"/>
      <c r="BP768" s="184"/>
      <c r="BQ768" s="184"/>
      <c r="BR768" s="184"/>
      <c r="BS768" s="184"/>
      <c r="BT768" s="184"/>
      <c r="BU768" s="184"/>
      <c r="BV768" s="184"/>
      <c r="BW768" s="184"/>
      <c r="BX768" s="184"/>
      <c r="BY768" s="184"/>
      <c r="BZ768" s="184"/>
      <c r="CA768" s="184"/>
      <c r="CB768" s="184"/>
      <c r="CC768" s="184"/>
      <c r="CD768" s="184"/>
      <c r="CE768" s="184"/>
      <c r="CF768" s="184"/>
      <c r="CG768" s="184"/>
      <c r="CH768" s="184"/>
      <c r="CI768" s="184"/>
      <c r="CJ768" s="184"/>
      <c r="CK768" s="184"/>
      <c r="CL768" s="184"/>
      <c r="CM768" s="146"/>
      <c r="CN768" s="146"/>
      <c r="CO768" s="146"/>
      <c r="CP768" s="146"/>
      <c r="CQ768" s="146"/>
      <c r="CR768" s="146"/>
      <c r="CS768" s="146"/>
      <c r="CT768" s="146"/>
      <c r="CU768" s="146"/>
      <c r="CV768" s="146"/>
      <c r="CW768" s="146"/>
      <c r="CX768" s="146"/>
      <c r="CY768" s="146"/>
      <c r="CZ768" s="146"/>
      <c r="DA768" s="146"/>
      <c r="DB768" s="146"/>
      <c r="DC768" s="146"/>
      <c r="DD768" s="146"/>
      <c r="DE768" s="146"/>
      <c r="DF768" s="146"/>
      <c r="DG768" s="146"/>
      <c r="DH768" s="146"/>
      <c r="DI768" s="146"/>
      <c r="DJ768" s="146"/>
      <c r="DK768" s="219"/>
      <c r="DL768" s="219"/>
      <c r="DM768" s="219"/>
      <c r="DN768" s="219"/>
      <c r="DO768" s="219"/>
      <c r="DP768" s="219"/>
      <c r="DQ768" s="219"/>
      <c r="DR768" s="219"/>
      <c r="DS768" s="219"/>
      <c r="DT768" s="219"/>
      <c r="DU768" s="219"/>
      <c r="DV768" s="157"/>
      <c r="DW768" s="157"/>
      <c r="DX768" s="157"/>
      <c r="DY768" s="157"/>
      <c r="DZ768" s="158"/>
      <c r="EA768" s="158"/>
      <c r="EB768" s="158"/>
      <c r="EC768" s="158"/>
      <c r="ED768" s="158"/>
      <c r="EE768" s="158"/>
      <c r="EF768" s="158"/>
      <c r="EG768" s="158"/>
      <c r="EH768" s="158"/>
      <c r="EI768" s="158"/>
      <c r="EJ768" s="158"/>
      <c r="EK768" s="158"/>
      <c r="EL768" s="158"/>
      <c r="EM768" s="158"/>
      <c r="EN768" s="220"/>
      <c r="EO768" s="220"/>
      <c r="EP768" s="221"/>
      <c r="EQ768" s="220"/>
      <c r="ER768" s="220"/>
      <c r="ES768" s="220"/>
      <c r="ET768" s="220"/>
      <c r="EU768" s="220"/>
      <c r="EV768" s="222"/>
      <c r="EW768" s="222"/>
      <c r="EX768" s="222"/>
      <c r="EY768" s="222"/>
      <c r="EZ768" s="222"/>
      <c r="FA768" s="222"/>
      <c r="FB768" s="222"/>
      <c r="FC768" s="222"/>
      <c r="FD768" s="225"/>
    </row>
    <row r="769" spans="2:160" ht="16.899999999999999" customHeight="1">
      <c r="D769" s="45"/>
      <c r="F769" s="85"/>
      <c r="G769" s="83"/>
      <c r="H769" s="83"/>
      <c r="I769" s="83"/>
      <c r="J769" s="83"/>
      <c r="K769" s="83"/>
      <c r="L769" s="83"/>
      <c r="M769" s="83"/>
      <c r="N769" s="83"/>
      <c r="O769" s="211"/>
      <c r="P769" s="211"/>
      <c r="Q769" s="146"/>
      <c r="R769" s="215"/>
      <c r="S769" s="215"/>
      <c r="T769" s="215"/>
      <c r="U769" s="216"/>
      <c r="V769" s="216"/>
      <c r="W769" s="216"/>
      <c r="X769" s="216"/>
      <c r="Y769" s="216"/>
      <c r="Z769" s="216"/>
      <c r="AA769" s="216"/>
      <c r="AB769" s="216"/>
      <c r="AC769" s="216"/>
      <c r="AD769" s="216"/>
      <c r="AE769" s="216"/>
      <c r="AF769" s="216"/>
      <c r="AG769" s="216"/>
      <c r="AH769" s="216"/>
      <c r="AI769" s="185"/>
      <c r="AJ769" s="146"/>
      <c r="AK769" s="146"/>
      <c r="AL769" s="146"/>
      <c r="AM769" s="217"/>
      <c r="AN769" s="146"/>
      <c r="AO769" s="149"/>
      <c r="AP769" s="146"/>
      <c r="AQ769" s="149"/>
      <c r="AR769" s="185"/>
      <c r="AS769" s="218"/>
      <c r="AT769" s="218"/>
      <c r="AU769" s="218"/>
      <c r="AV769" s="218"/>
      <c r="AW769" s="218"/>
      <c r="AX769" s="218"/>
      <c r="AY769" s="218"/>
      <c r="AZ769" s="218"/>
      <c r="BA769" s="218"/>
      <c r="BB769" s="146"/>
      <c r="BC769" s="218"/>
      <c r="BD769" s="218"/>
      <c r="BE769" s="218"/>
      <c r="BF769" s="185"/>
      <c r="BG769" s="185"/>
      <c r="BH769" s="185"/>
      <c r="BI769" s="185"/>
      <c r="BJ769" s="185"/>
      <c r="BK769" s="185"/>
      <c r="BL769" s="146"/>
      <c r="BM769" s="146"/>
      <c r="BN769" s="184"/>
      <c r="BO769" s="184"/>
      <c r="BP769" s="184"/>
      <c r="BQ769" s="184"/>
      <c r="BR769" s="184"/>
      <c r="BS769" s="184"/>
      <c r="BT769" s="184"/>
      <c r="BU769" s="184"/>
      <c r="BV769" s="184"/>
      <c r="BW769" s="184"/>
      <c r="BX769" s="184"/>
      <c r="BY769" s="184"/>
      <c r="BZ769" s="184"/>
      <c r="CA769" s="184"/>
      <c r="CB769" s="184"/>
      <c r="CC769" s="184"/>
      <c r="CD769" s="184"/>
      <c r="CE769" s="184"/>
      <c r="CF769" s="184"/>
      <c r="CG769" s="184"/>
      <c r="CH769" s="184"/>
      <c r="CI769" s="184"/>
      <c r="CJ769" s="184"/>
      <c r="CK769" s="184"/>
      <c r="CL769" s="184"/>
      <c r="CM769" s="146"/>
      <c r="CN769" s="146"/>
      <c r="CO769" s="146"/>
      <c r="CP769" s="146"/>
      <c r="CQ769" s="146"/>
      <c r="CR769" s="146"/>
      <c r="CS769" s="146"/>
      <c r="CT769" s="146"/>
      <c r="CU769" s="146"/>
      <c r="CV769" s="146"/>
      <c r="CW769" s="146"/>
      <c r="CX769" s="146"/>
      <c r="CY769" s="146"/>
      <c r="CZ769" s="146"/>
      <c r="DA769" s="146"/>
      <c r="DB769" s="146"/>
      <c r="DC769" s="146"/>
      <c r="DD769" s="146"/>
      <c r="DE769" s="146"/>
      <c r="DF769" s="146"/>
      <c r="DG769" s="146"/>
      <c r="DH769" s="146"/>
      <c r="DI769" s="146"/>
      <c r="DJ769" s="146"/>
      <c r="DK769" s="219"/>
      <c r="DL769" s="219"/>
      <c r="DM769" s="219"/>
      <c r="DN769" s="219"/>
      <c r="DO769" s="219"/>
      <c r="DP769" s="219"/>
      <c r="DQ769" s="219"/>
      <c r="DR769" s="219"/>
      <c r="DS769" s="219"/>
      <c r="DT769" s="219"/>
      <c r="DU769" s="219"/>
      <c r="DV769" s="157"/>
      <c r="DW769" s="157"/>
      <c r="DX769" s="157"/>
      <c r="DY769" s="157"/>
      <c r="DZ769" s="158"/>
      <c r="EA769" s="158"/>
      <c r="EB769" s="158"/>
      <c r="EC769" s="158"/>
      <c r="ED769" s="158"/>
      <c r="EE769" s="158"/>
      <c r="EF769" s="158"/>
      <c r="EG769" s="158"/>
      <c r="EH769" s="158"/>
      <c r="EI769" s="158"/>
      <c r="EJ769" s="158"/>
      <c r="EK769" s="158"/>
      <c r="EL769" s="158"/>
      <c r="EM769" s="158"/>
      <c r="EN769" s="220"/>
      <c r="EO769" s="220"/>
      <c r="EP769" s="221"/>
      <c r="EQ769" s="220"/>
      <c r="ER769" s="220"/>
      <c r="ES769" s="220"/>
      <c r="ET769" s="220"/>
      <c r="EU769" s="220"/>
      <c r="EV769" s="222"/>
      <c r="EW769" s="222"/>
      <c r="EX769" s="222"/>
      <c r="EY769" s="222"/>
      <c r="EZ769" s="222"/>
      <c r="FA769" s="222"/>
      <c r="FB769" s="222"/>
      <c r="FC769" s="222"/>
      <c r="FD769" s="225"/>
    </row>
    <row r="770" spans="2:160" ht="16.899999999999999" customHeight="1">
      <c r="D770" s="45"/>
      <c r="F770" s="85"/>
      <c r="G770" s="144"/>
      <c r="H770" s="144"/>
      <c r="I770" s="144"/>
      <c r="J770" s="144"/>
      <c r="K770" s="144"/>
      <c r="L770" s="144"/>
      <c r="M770" s="144"/>
      <c r="N770" s="83"/>
      <c r="O770" s="211"/>
      <c r="P770" s="211"/>
      <c r="Q770" s="146"/>
      <c r="R770" s="215"/>
      <c r="S770" s="215"/>
      <c r="T770" s="215"/>
      <c r="U770" s="216"/>
      <c r="V770" s="216"/>
      <c r="W770" s="216"/>
      <c r="X770" s="216"/>
      <c r="Y770" s="216"/>
      <c r="Z770" s="216"/>
      <c r="AA770" s="216"/>
      <c r="AB770" s="216"/>
      <c r="AC770" s="216"/>
      <c r="AD770" s="216"/>
      <c r="AE770" s="216"/>
      <c r="AF770" s="216"/>
      <c r="AG770" s="216"/>
      <c r="AH770" s="216"/>
      <c r="AI770" s="185"/>
      <c r="AJ770" s="146"/>
      <c r="AK770" s="146"/>
      <c r="AL770" s="146"/>
      <c r="AM770" s="217"/>
      <c r="AN770" s="146"/>
      <c r="AO770" s="149"/>
      <c r="AP770" s="146"/>
      <c r="AQ770" s="149"/>
      <c r="AR770" s="185"/>
      <c r="AS770" s="218"/>
      <c r="AT770" s="218"/>
      <c r="AU770" s="218"/>
      <c r="AV770" s="218"/>
      <c r="AW770" s="218"/>
      <c r="AX770" s="218"/>
      <c r="AY770" s="218"/>
      <c r="AZ770" s="218"/>
      <c r="BA770" s="218"/>
      <c r="BB770" s="146"/>
      <c r="BC770" s="218"/>
      <c r="BD770" s="218"/>
      <c r="BE770" s="218"/>
      <c r="BF770" s="185"/>
      <c r="BG770" s="185"/>
      <c r="BH770" s="185"/>
      <c r="BI770" s="185"/>
      <c r="BJ770" s="185"/>
      <c r="BK770" s="185"/>
      <c r="BL770" s="146"/>
      <c r="BM770" s="146"/>
      <c r="BN770" s="184"/>
      <c r="BO770" s="184"/>
      <c r="BP770" s="184"/>
      <c r="BQ770" s="184"/>
      <c r="BR770" s="184"/>
      <c r="BS770" s="184"/>
      <c r="BT770" s="184"/>
      <c r="BU770" s="184"/>
      <c r="BV770" s="184"/>
      <c r="BW770" s="184"/>
      <c r="BX770" s="184"/>
      <c r="BY770" s="184"/>
      <c r="BZ770" s="184"/>
      <c r="CA770" s="184"/>
      <c r="CB770" s="184"/>
      <c r="CC770" s="184"/>
      <c r="CD770" s="184"/>
      <c r="CE770" s="184"/>
      <c r="CF770" s="184"/>
      <c r="CG770" s="184"/>
      <c r="CH770" s="184"/>
      <c r="CI770" s="184"/>
      <c r="CJ770" s="184"/>
      <c r="CK770" s="184"/>
      <c r="CL770" s="184"/>
      <c r="CM770" s="146"/>
      <c r="CN770" s="146"/>
      <c r="CO770" s="146"/>
      <c r="CP770" s="146"/>
      <c r="CQ770" s="146"/>
      <c r="CR770" s="146"/>
      <c r="CS770" s="146"/>
      <c r="CT770" s="146"/>
      <c r="CU770" s="146"/>
      <c r="CV770" s="146"/>
      <c r="CW770" s="146"/>
      <c r="CX770" s="146"/>
      <c r="CY770" s="146"/>
      <c r="CZ770" s="146"/>
      <c r="DA770" s="146"/>
      <c r="DB770" s="146"/>
      <c r="DC770" s="146"/>
      <c r="DD770" s="146"/>
      <c r="DE770" s="146"/>
      <c r="DF770" s="146"/>
      <c r="DG770" s="146"/>
      <c r="DH770" s="146"/>
      <c r="DI770" s="146"/>
      <c r="DJ770" s="146"/>
      <c r="DK770" s="219"/>
      <c r="DL770" s="219"/>
      <c r="DM770" s="219"/>
      <c r="DN770" s="219"/>
      <c r="DO770" s="219"/>
      <c r="DP770" s="219"/>
      <c r="DQ770" s="219"/>
      <c r="DR770" s="219"/>
      <c r="DS770" s="219"/>
      <c r="DT770" s="219"/>
      <c r="DU770" s="219"/>
      <c r="DV770" s="157"/>
      <c r="DW770" s="157"/>
      <c r="DX770" s="157"/>
      <c r="DY770" s="157"/>
      <c r="DZ770" s="158"/>
      <c r="EA770" s="158"/>
      <c r="EB770" s="158"/>
      <c r="EC770" s="158"/>
      <c r="ED770" s="158"/>
      <c r="EE770" s="158"/>
      <c r="EF770" s="158"/>
      <c r="EG770" s="158"/>
      <c r="EH770" s="158"/>
      <c r="EI770" s="158"/>
      <c r="EJ770" s="158"/>
      <c r="EK770" s="158"/>
      <c r="EL770" s="158"/>
      <c r="EM770" s="158"/>
      <c r="EN770" s="220"/>
      <c r="EO770" s="220"/>
      <c r="EP770" s="221"/>
      <c r="EQ770" s="220"/>
      <c r="ER770" s="220"/>
      <c r="ES770" s="220"/>
      <c r="ET770" s="220"/>
      <c r="EU770" s="220"/>
      <c r="EV770" s="222"/>
      <c r="EW770" s="222"/>
      <c r="EX770" s="222"/>
      <c r="EY770" s="222"/>
      <c r="EZ770" s="222"/>
      <c r="FA770" s="222"/>
      <c r="FB770" s="222"/>
      <c r="FC770" s="222"/>
      <c r="FD770" s="225"/>
    </row>
    <row r="771" spans="2:160" ht="16.899999999999999" customHeight="1">
      <c r="D771" s="45"/>
      <c r="F771" s="85"/>
      <c r="G771" s="144"/>
      <c r="H771" s="144"/>
      <c r="I771" s="144"/>
      <c r="J771" s="144"/>
      <c r="K771" s="144"/>
      <c r="L771" s="144"/>
      <c r="M771" s="144"/>
      <c r="N771" s="83"/>
      <c r="O771" s="211"/>
      <c r="P771" s="211"/>
      <c r="Q771" s="146"/>
      <c r="R771" s="215"/>
      <c r="S771" s="215"/>
      <c r="T771" s="215"/>
      <c r="U771" s="216"/>
      <c r="V771" s="216"/>
      <c r="W771" s="216"/>
      <c r="X771" s="216"/>
      <c r="Y771" s="216"/>
      <c r="Z771" s="216"/>
      <c r="AA771" s="216"/>
      <c r="AB771" s="216"/>
      <c r="AC771" s="216"/>
      <c r="AD771" s="216"/>
      <c r="AE771" s="216"/>
      <c r="AF771" s="216"/>
      <c r="AG771" s="216"/>
      <c r="AH771" s="216"/>
      <c r="AI771" s="185"/>
      <c r="AJ771" s="146"/>
      <c r="AK771" s="146"/>
      <c r="AL771" s="146"/>
      <c r="AM771" s="217"/>
      <c r="AN771" s="146"/>
      <c r="AO771" s="149"/>
      <c r="AP771" s="146"/>
      <c r="AQ771" s="149"/>
      <c r="AR771" s="185"/>
      <c r="AS771" s="218"/>
      <c r="AT771" s="218"/>
      <c r="AU771" s="218"/>
      <c r="AV771" s="218"/>
      <c r="AW771" s="218"/>
      <c r="AX771" s="218"/>
      <c r="AY771" s="218"/>
      <c r="AZ771" s="218"/>
      <c r="BA771" s="218"/>
      <c r="BB771" s="146"/>
      <c r="BC771" s="218"/>
      <c r="BD771" s="218"/>
      <c r="BE771" s="218"/>
      <c r="BF771" s="185"/>
      <c r="BG771" s="185"/>
      <c r="BH771" s="185"/>
      <c r="BI771" s="185"/>
      <c r="BJ771" s="185"/>
      <c r="BK771" s="185"/>
      <c r="BL771" s="146"/>
      <c r="BM771" s="146"/>
      <c r="BN771" s="184"/>
      <c r="BO771" s="184"/>
      <c r="BP771" s="184"/>
      <c r="BQ771" s="184"/>
      <c r="BR771" s="184"/>
      <c r="BS771" s="184"/>
      <c r="BT771" s="184"/>
      <c r="BU771" s="184"/>
      <c r="BV771" s="184"/>
      <c r="BW771" s="184"/>
      <c r="BX771" s="184"/>
      <c r="BY771" s="184"/>
      <c r="BZ771" s="184"/>
      <c r="CA771" s="184"/>
      <c r="CB771" s="184"/>
      <c r="CC771" s="184"/>
      <c r="CD771" s="184"/>
      <c r="CE771" s="184"/>
      <c r="CF771" s="184"/>
      <c r="CG771" s="184"/>
      <c r="CH771" s="184"/>
      <c r="CI771" s="184"/>
      <c r="CJ771" s="184"/>
      <c r="CK771" s="184"/>
      <c r="CL771" s="184"/>
      <c r="CM771" s="146"/>
      <c r="CN771" s="146"/>
      <c r="CO771" s="146"/>
      <c r="CP771" s="146"/>
      <c r="CQ771" s="146"/>
      <c r="CR771" s="146"/>
      <c r="CS771" s="146"/>
      <c r="CT771" s="146"/>
      <c r="CU771" s="146"/>
      <c r="CV771" s="146"/>
      <c r="CW771" s="146"/>
      <c r="CX771" s="146"/>
      <c r="CY771" s="146"/>
      <c r="CZ771" s="146"/>
      <c r="DA771" s="146"/>
      <c r="DB771" s="146"/>
      <c r="DC771" s="146"/>
      <c r="DD771" s="146"/>
      <c r="DE771" s="146"/>
      <c r="DF771" s="146"/>
      <c r="DG771" s="146"/>
      <c r="DH771" s="146"/>
      <c r="DI771" s="146"/>
      <c r="DJ771" s="146"/>
      <c r="DK771" s="219"/>
      <c r="DL771" s="219"/>
      <c r="DM771" s="219"/>
      <c r="DN771" s="219"/>
      <c r="DO771" s="219"/>
      <c r="DP771" s="219"/>
      <c r="DQ771" s="219"/>
      <c r="DR771" s="219"/>
      <c r="DS771" s="219"/>
      <c r="DT771" s="219"/>
      <c r="DU771" s="219"/>
      <c r="DV771" s="157"/>
      <c r="DW771" s="157"/>
      <c r="DX771" s="157"/>
      <c r="DY771" s="157"/>
      <c r="DZ771" s="158"/>
      <c r="EA771" s="158"/>
      <c r="EB771" s="158"/>
      <c r="EC771" s="158"/>
      <c r="ED771" s="158"/>
      <c r="EE771" s="158"/>
      <c r="EF771" s="158"/>
      <c r="EG771" s="158"/>
      <c r="EH771" s="158"/>
      <c r="EI771" s="158"/>
      <c r="EJ771" s="158"/>
      <c r="EK771" s="158"/>
      <c r="EL771" s="158"/>
      <c r="EM771" s="158"/>
      <c r="EN771" s="220"/>
      <c r="EO771" s="220"/>
      <c r="EP771" s="221"/>
      <c r="EQ771" s="220"/>
      <c r="ER771" s="220"/>
      <c r="ES771" s="220"/>
      <c r="ET771" s="220"/>
      <c r="EU771" s="220"/>
      <c r="EV771" s="222"/>
      <c r="EW771" s="222"/>
      <c r="EX771" s="222"/>
      <c r="EY771" s="222"/>
      <c r="EZ771" s="222"/>
      <c r="FA771" s="222"/>
      <c r="FB771" s="222"/>
      <c r="FC771" s="222"/>
      <c r="FD771" s="225"/>
    </row>
    <row r="772" spans="2:160" ht="16.899999999999999" customHeight="1">
      <c r="D772" s="45"/>
      <c r="F772" s="85"/>
      <c r="G772" s="144"/>
      <c r="H772" s="144"/>
      <c r="I772" s="144"/>
      <c r="J772" s="144"/>
      <c r="K772" s="144"/>
      <c r="L772" s="144"/>
      <c r="M772" s="144"/>
      <c r="N772" s="83"/>
      <c r="O772" s="211"/>
      <c r="P772" s="211"/>
      <c r="Q772" s="146"/>
      <c r="R772" s="215"/>
      <c r="S772" s="215"/>
      <c r="T772" s="215"/>
      <c r="U772" s="216"/>
      <c r="V772" s="216"/>
      <c r="W772" s="216"/>
      <c r="X772" s="216"/>
      <c r="Y772" s="216"/>
      <c r="Z772" s="216"/>
      <c r="AA772" s="216"/>
      <c r="AB772" s="216"/>
      <c r="AC772" s="216"/>
      <c r="AD772" s="216"/>
      <c r="AE772" s="216"/>
      <c r="AF772" s="216"/>
      <c r="AG772" s="216"/>
      <c r="AH772" s="216"/>
      <c r="AI772" s="185"/>
      <c r="AJ772" s="146"/>
      <c r="AK772" s="146"/>
      <c r="AL772" s="146"/>
      <c r="AM772" s="217"/>
      <c r="AN772" s="146"/>
      <c r="AO772" s="149"/>
      <c r="AP772" s="146"/>
      <c r="AQ772" s="149"/>
      <c r="AR772" s="185"/>
      <c r="AS772" s="218"/>
      <c r="AT772" s="218"/>
      <c r="AU772" s="218"/>
      <c r="AV772" s="218"/>
      <c r="AW772" s="218"/>
      <c r="AX772" s="218"/>
      <c r="AY772" s="218"/>
      <c r="AZ772" s="218"/>
      <c r="BA772" s="218"/>
      <c r="BB772" s="146"/>
      <c r="BC772" s="218"/>
      <c r="BD772" s="218"/>
      <c r="BE772" s="218"/>
      <c r="BF772" s="185"/>
      <c r="BG772" s="185"/>
      <c r="BH772" s="185"/>
      <c r="BI772" s="185"/>
      <c r="BJ772" s="185"/>
      <c r="BK772" s="185"/>
      <c r="BL772" s="146"/>
      <c r="BM772" s="146"/>
      <c r="BN772" s="184"/>
      <c r="BO772" s="184"/>
      <c r="BP772" s="184"/>
      <c r="BQ772" s="184"/>
      <c r="BR772" s="184"/>
      <c r="BS772" s="184"/>
      <c r="BT772" s="184"/>
      <c r="BU772" s="184"/>
      <c r="BV772" s="184"/>
      <c r="BW772" s="184"/>
      <c r="BX772" s="184"/>
      <c r="BY772" s="184"/>
      <c r="BZ772" s="184"/>
      <c r="CA772" s="184"/>
      <c r="CB772" s="184"/>
      <c r="CC772" s="184"/>
      <c r="CD772" s="184"/>
      <c r="CE772" s="184"/>
      <c r="CF772" s="184"/>
      <c r="CG772" s="184"/>
      <c r="CH772" s="184"/>
      <c r="CI772" s="184"/>
      <c r="CJ772" s="184"/>
      <c r="CK772" s="184"/>
      <c r="CL772" s="184"/>
      <c r="CM772" s="146"/>
      <c r="CN772" s="146"/>
      <c r="CO772" s="146"/>
      <c r="CP772" s="146"/>
      <c r="CQ772" s="146"/>
      <c r="CR772" s="146"/>
      <c r="CS772" s="146"/>
      <c r="CT772" s="146"/>
      <c r="CU772" s="146"/>
      <c r="CV772" s="146"/>
      <c r="CW772" s="146"/>
      <c r="CX772" s="146"/>
      <c r="CY772" s="146"/>
      <c r="CZ772" s="146"/>
      <c r="DA772" s="146"/>
      <c r="DB772" s="146"/>
      <c r="DC772" s="146"/>
      <c r="DD772" s="146"/>
      <c r="DE772" s="146"/>
      <c r="DF772" s="146"/>
      <c r="DG772" s="146"/>
      <c r="DH772" s="146"/>
      <c r="DI772" s="146"/>
      <c r="DJ772" s="146"/>
      <c r="DK772" s="219"/>
      <c r="DL772" s="219"/>
      <c r="DM772" s="219"/>
      <c r="DN772" s="219"/>
      <c r="DO772" s="219"/>
      <c r="DP772" s="219"/>
      <c r="DQ772" s="219"/>
      <c r="DR772" s="219"/>
      <c r="DS772" s="219"/>
      <c r="DT772" s="219"/>
      <c r="DU772" s="219"/>
      <c r="DV772" s="157"/>
      <c r="DW772" s="157"/>
      <c r="DX772" s="157"/>
      <c r="DY772" s="157"/>
      <c r="DZ772" s="158"/>
      <c r="EA772" s="158"/>
      <c r="EB772" s="158"/>
      <c r="EC772" s="158"/>
      <c r="ED772" s="158"/>
      <c r="EE772" s="158"/>
      <c r="EF772" s="158"/>
      <c r="EG772" s="158"/>
      <c r="EH772" s="158"/>
      <c r="EI772" s="158"/>
      <c r="EJ772" s="158"/>
      <c r="EK772" s="158"/>
      <c r="EL772" s="158"/>
      <c r="EM772" s="158"/>
      <c r="EN772" s="220"/>
      <c r="EO772" s="220"/>
      <c r="EP772" s="221"/>
      <c r="EQ772" s="220"/>
      <c r="ER772" s="220"/>
      <c r="ES772" s="220"/>
      <c r="ET772" s="220"/>
      <c r="EU772" s="220"/>
      <c r="EV772" s="222"/>
      <c r="EW772" s="222"/>
      <c r="EX772" s="222"/>
      <c r="EY772" s="222"/>
      <c r="EZ772" s="222"/>
      <c r="FA772" s="222"/>
      <c r="FB772" s="222"/>
      <c r="FC772" s="222"/>
      <c r="FD772" s="225"/>
    </row>
    <row r="773" spans="2:160" ht="16.899999999999999" customHeight="1">
      <c r="D773" s="45"/>
      <c r="F773" s="85"/>
      <c r="G773" s="83"/>
      <c r="H773" s="83"/>
      <c r="I773" s="83"/>
      <c r="J773" s="83"/>
      <c r="K773" s="83"/>
      <c r="L773" s="83"/>
      <c r="M773" s="83"/>
      <c r="N773" s="83"/>
      <c r="O773" s="211"/>
      <c r="P773" s="211"/>
      <c r="Q773" s="146"/>
      <c r="R773" s="215"/>
      <c r="S773" s="215"/>
      <c r="T773" s="215"/>
      <c r="U773" s="216"/>
      <c r="V773" s="216"/>
      <c r="W773" s="216"/>
      <c r="X773" s="216"/>
      <c r="Y773" s="216"/>
      <c r="Z773" s="216"/>
      <c r="AA773" s="216"/>
      <c r="AB773" s="216"/>
      <c r="AC773" s="216"/>
      <c r="AD773" s="216"/>
      <c r="AE773" s="216"/>
      <c r="AF773" s="216"/>
      <c r="AG773" s="216"/>
      <c r="AH773" s="216"/>
      <c r="AI773" s="185"/>
      <c r="AJ773" s="146"/>
      <c r="AK773" s="146"/>
      <c r="AL773" s="146"/>
      <c r="AM773" s="217"/>
      <c r="AN773" s="146"/>
      <c r="AO773" s="149"/>
      <c r="AP773" s="146"/>
      <c r="AQ773" s="149"/>
      <c r="AR773" s="185"/>
      <c r="AS773" s="218"/>
      <c r="AT773" s="218"/>
      <c r="AU773" s="218"/>
      <c r="AV773" s="218"/>
      <c r="AW773" s="218"/>
      <c r="AX773" s="218"/>
      <c r="AY773" s="218"/>
      <c r="AZ773" s="218"/>
      <c r="BA773" s="218"/>
      <c r="BB773" s="146"/>
      <c r="BC773" s="218"/>
      <c r="BD773" s="218"/>
      <c r="BE773" s="218"/>
      <c r="BF773" s="185"/>
      <c r="BG773" s="185"/>
      <c r="BH773" s="185"/>
      <c r="BI773" s="185"/>
      <c r="BJ773" s="185"/>
      <c r="BK773" s="185"/>
      <c r="BL773" s="146"/>
      <c r="BM773" s="146"/>
      <c r="BN773" s="184"/>
      <c r="BO773" s="184"/>
      <c r="BP773" s="184"/>
      <c r="BQ773" s="184"/>
      <c r="BR773" s="184"/>
      <c r="BS773" s="184"/>
      <c r="BT773" s="184"/>
      <c r="BU773" s="184"/>
      <c r="BV773" s="184"/>
      <c r="BW773" s="184"/>
      <c r="BX773" s="184"/>
      <c r="BY773" s="184"/>
      <c r="BZ773" s="184"/>
      <c r="CA773" s="184"/>
      <c r="CB773" s="184"/>
      <c r="CC773" s="184"/>
      <c r="CD773" s="184"/>
      <c r="CE773" s="184"/>
      <c r="CF773" s="184"/>
      <c r="CG773" s="184"/>
      <c r="CH773" s="184"/>
      <c r="CI773" s="184"/>
      <c r="CJ773" s="184"/>
      <c r="CK773" s="184"/>
      <c r="CL773" s="184"/>
      <c r="CM773" s="146"/>
      <c r="CN773" s="146"/>
      <c r="CO773" s="146"/>
      <c r="CP773" s="146"/>
      <c r="CQ773" s="146"/>
      <c r="CR773" s="146"/>
      <c r="CS773" s="146"/>
      <c r="CT773" s="146"/>
      <c r="CU773" s="146"/>
      <c r="CV773" s="146"/>
      <c r="CW773" s="146"/>
      <c r="CX773" s="146"/>
      <c r="CY773" s="146"/>
      <c r="CZ773" s="146"/>
      <c r="DA773" s="146"/>
      <c r="DB773" s="146"/>
      <c r="DC773" s="146"/>
      <c r="DD773" s="146"/>
      <c r="DE773" s="146"/>
      <c r="DF773" s="146"/>
      <c r="DG773" s="146"/>
      <c r="DH773" s="146"/>
      <c r="DI773" s="146"/>
      <c r="DJ773" s="146"/>
      <c r="DK773" s="219"/>
      <c r="DL773" s="219"/>
      <c r="DM773" s="219"/>
      <c r="DN773" s="219"/>
      <c r="DO773" s="219"/>
      <c r="DP773" s="219"/>
      <c r="DQ773" s="219"/>
      <c r="DR773" s="219"/>
      <c r="DS773" s="219"/>
      <c r="DT773" s="219"/>
      <c r="DU773" s="219"/>
      <c r="DV773" s="157"/>
      <c r="DW773" s="157"/>
      <c r="DX773" s="157"/>
      <c r="DY773" s="157"/>
      <c r="DZ773" s="158"/>
      <c r="EA773" s="158"/>
      <c r="EB773" s="158"/>
      <c r="EC773" s="158"/>
      <c r="ED773" s="158"/>
      <c r="EE773" s="158"/>
      <c r="EF773" s="158"/>
      <c r="EG773" s="158"/>
      <c r="EH773" s="158"/>
      <c r="EI773" s="158"/>
      <c r="EJ773" s="158"/>
      <c r="EK773" s="158"/>
      <c r="EL773" s="158"/>
      <c r="EM773" s="158"/>
      <c r="EN773" s="220"/>
      <c r="EO773" s="220"/>
      <c r="EP773" s="221"/>
      <c r="EQ773" s="220"/>
      <c r="ER773" s="220"/>
      <c r="ES773" s="220"/>
      <c r="ET773" s="220"/>
      <c r="EU773" s="220"/>
      <c r="EV773" s="222"/>
      <c r="EW773" s="222"/>
      <c r="EX773" s="222"/>
      <c r="EY773" s="222"/>
      <c r="EZ773" s="222"/>
      <c r="FA773" s="222"/>
      <c r="FB773" s="222"/>
      <c r="FC773" s="222"/>
      <c r="FD773" s="225"/>
    </row>
    <row r="774" spans="2:160" ht="16.899999999999999" customHeight="1">
      <c r="D774" s="45"/>
      <c r="F774" s="85"/>
      <c r="G774" s="144"/>
      <c r="H774" s="144"/>
      <c r="I774" s="144"/>
      <c r="J774" s="144"/>
      <c r="K774" s="144"/>
      <c r="L774" s="144"/>
      <c r="M774" s="83"/>
      <c r="N774" s="83"/>
      <c r="O774" s="211"/>
      <c r="P774" s="211"/>
      <c r="Q774" s="146"/>
      <c r="R774" s="215"/>
      <c r="S774" s="215"/>
      <c r="T774" s="215"/>
      <c r="U774" s="216"/>
      <c r="V774" s="216"/>
      <c r="W774" s="216"/>
      <c r="X774" s="216"/>
      <c r="Y774" s="216"/>
      <c r="Z774" s="216"/>
      <c r="AA774" s="216"/>
      <c r="AB774" s="216"/>
      <c r="AC774" s="216"/>
      <c r="AD774" s="216"/>
      <c r="AE774" s="216"/>
      <c r="AF774" s="216"/>
      <c r="AG774" s="216"/>
      <c r="AH774" s="216"/>
      <c r="AI774" s="185"/>
      <c r="AJ774" s="146"/>
      <c r="AK774" s="146"/>
      <c r="AL774" s="146"/>
      <c r="AM774" s="217"/>
      <c r="AN774" s="146"/>
      <c r="AO774" s="149"/>
      <c r="AP774" s="146"/>
      <c r="AQ774" s="149"/>
      <c r="AR774" s="185"/>
      <c r="AS774" s="218"/>
      <c r="AT774" s="218"/>
      <c r="AU774" s="218"/>
      <c r="AV774" s="218"/>
      <c r="AW774" s="218"/>
      <c r="AX774" s="218"/>
      <c r="AY774" s="218"/>
      <c r="AZ774" s="218"/>
      <c r="BA774" s="218"/>
      <c r="BB774" s="146"/>
      <c r="BC774" s="218"/>
      <c r="BD774" s="218"/>
      <c r="BE774" s="218"/>
      <c r="BF774" s="185"/>
      <c r="BG774" s="185"/>
      <c r="BH774" s="185"/>
      <c r="BI774" s="185"/>
      <c r="BJ774" s="185"/>
      <c r="BK774" s="185"/>
      <c r="BL774" s="146"/>
      <c r="BM774" s="146"/>
      <c r="BN774" s="184"/>
      <c r="BO774" s="184"/>
      <c r="BP774" s="184"/>
      <c r="BQ774" s="184"/>
      <c r="BR774" s="184"/>
      <c r="BS774" s="184"/>
      <c r="BT774" s="184"/>
      <c r="BU774" s="184"/>
      <c r="BV774" s="184"/>
      <c r="BW774" s="184"/>
      <c r="BX774" s="184"/>
      <c r="BY774" s="184"/>
      <c r="BZ774" s="184"/>
      <c r="CA774" s="184"/>
      <c r="CB774" s="184"/>
      <c r="CC774" s="184"/>
      <c r="CD774" s="184"/>
      <c r="CE774" s="184"/>
      <c r="CF774" s="184"/>
      <c r="CG774" s="184"/>
      <c r="CH774" s="184"/>
      <c r="CI774" s="184"/>
      <c r="CJ774" s="184"/>
      <c r="CK774" s="184"/>
      <c r="CL774" s="184"/>
      <c r="CM774" s="146"/>
      <c r="CN774" s="146"/>
      <c r="CO774" s="146"/>
      <c r="CP774" s="146"/>
      <c r="CQ774" s="146"/>
      <c r="CR774" s="146"/>
      <c r="CS774" s="146"/>
      <c r="CT774" s="146"/>
      <c r="CU774" s="146"/>
      <c r="CV774" s="146"/>
      <c r="CW774" s="146"/>
      <c r="CX774" s="146"/>
      <c r="CY774" s="146"/>
      <c r="CZ774" s="146"/>
      <c r="DA774" s="146"/>
      <c r="DB774" s="146"/>
      <c r="DC774" s="146"/>
      <c r="DD774" s="146"/>
      <c r="DE774" s="146"/>
      <c r="DF774" s="146"/>
      <c r="DG774" s="146"/>
      <c r="DH774" s="146"/>
      <c r="DI774" s="146"/>
      <c r="DJ774" s="146"/>
      <c r="DK774" s="219"/>
      <c r="DL774" s="219"/>
      <c r="DM774" s="219"/>
      <c r="DN774" s="219"/>
      <c r="DO774" s="219"/>
      <c r="DP774" s="219"/>
      <c r="DQ774" s="219"/>
      <c r="DR774" s="219"/>
      <c r="DS774" s="219"/>
      <c r="DT774" s="219"/>
      <c r="DU774" s="219"/>
      <c r="DV774" s="157"/>
      <c r="DW774" s="157"/>
      <c r="DX774" s="157"/>
      <c r="DY774" s="157"/>
      <c r="DZ774" s="158"/>
      <c r="EA774" s="158"/>
      <c r="EB774" s="158"/>
      <c r="EC774" s="158"/>
      <c r="ED774" s="158"/>
      <c r="EE774" s="158"/>
      <c r="EF774" s="158"/>
      <c r="EG774" s="158"/>
      <c r="EH774" s="158"/>
      <c r="EI774" s="158"/>
      <c r="EJ774" s="158"/>
      <c r="EK774" s="158"/>
      <c r="EL774" s="158"/>
      <c r="EM774" s="158"/>
      <c r="EN774" s="220"/>
      <c r="EO774" s="220"/>
      <c r="EP774" s="221"/>
      <c r="EQ774" s="220"/>
      <c r="ER774" s="220"/>
      <c r="ES774" s="220"/>
      <c r="ET774" s="220"/>
      <c r="EU774" s="220"/>
      <c r="EV774" s="222"/>
      <c r="EW774" s="222"/>
      <c r="EX774" s="222"/>
      <c r="EY774" s="222"/>
      <c r="EZ774" s="222"/>
      <c r="FA774" s="222"/>
      <c r="FB774" s="222"/>
      <c r="FC774" s="222"/>
      <c r="FD774" s="225"/>
    </row>
    <row r="775" spans="2:160" ht="16.899999999999999" customHeight="1">
      <c r="D775" s="45"/>
      <c r="F775" s="85"/>
      <c r="G775" s="144"/>
      <c r="H775" s="144"/>
      <c r="I775" s="144"/>
      <c r="J775" s="144"/>
      <c r="K775" s="144"/>
      <c r="L775" s="144"/>
      <c r="M775" s="83"/>
      <c r="N775" s="83"/>
      <c r="O775" s="211"/>
      <c r="P775" s="211"/>
      <c r="Q775" s="146"/>
      <c r="R775" s="215"/>
      <c r="S775" s="215"/>
      <c r="T775" s="215"/>
      <c r="U775" s="216"/>
      <c r="V775" s="216"/>
      <c r="W775" s="216"/>
      <c r="X775" s="216"/>
      <c r="Y775" s="216"/>
      <c r="Z775" s="216"/>
      <c r="AA775" s="216"/>
      <c r="AB775" s="216"/>
      <c r="AC775" s="216"/>
      <c r="AD775" s="216"/>
      <c r="AE775" s="216"/>
      <c r="AF775" s="216"/>
      <c r="AG775" s="216"/>
      <c r="AH775" s="216"/>
      <c r="AI775" s="185"/>
      <c r="AJ775" s="146"/>
      <c r="AK775" s="146"/>
      <c r="AL775" s="146"/>
      <c r="AM775" s="217"/>
      <c r="AN775" s="146"/>
      <c r="AO775" s="149"/>
      <c r="AP775" s="146"/>
      <c r="AQ775" s="149"/>
      <c r="AR775" s="185"/>
      <c r="AS775" s="218"/>
      <c r="AT775" s="218"/>
      <c r="AU775" s="218"/>
      <c r="AV775" s="218"/>
      <c r="AW775" s="218"/>
      <c r="AX775" s="218"/>
      <c r="AY775" s="218"/>
      <c r="AZ775" s="218"/>
      <c r="BA775" s="218"/>
      <c r="BB775" s="146"/>
      <c r="BC775" s="218"/>
      <c r="BD775" s="218"/>
      <c r="BE775" s="218"/>
      <c r="BF775" s="185"/>
      <c r="BG775" s="185"/>
      <c r="BH775" s="185"/>
      <c r="BI775" s="185"/>
      <c r="BJ775" s="185"/>
      <c r="BK775" s="185"/>
      <c r="BL775" s="146"/>
      <c r="BM775" s="146"/>
      <c r="BN775" s="184"/>
      <c r="BO775" s="184"/>
      <c r="BP775" s="184"/>
      <c r="BQ775" s="184"/>
      <c r="BR775" s="184"/>
      <c r="BS775" s="184"/>
      <c r="BT775" s="184"/>
      <c r="BU775" s="184"/>
      <c r="BV775" s="184"/>
      <c r="BW775" s="184"/>
      <c r="BX775" s="184"/>
      <c r="BY775" s="184"/>
      <c r="BZ775" s="184"/>
      <c r="CA775" s="184"/>
      <c r="CB775" s="184"/>
      <c r="CC775" s="184"/>
      <c r="CD775" s="184"/>
      <c r="CE775" s="184"/>
      <c r="CF775" s="184"/>
      <c r="CG775" s="184"/>
      <c r="CH775" s="184"/>
      <c r="CI775" s="184"/>
      <c r="CJ775" s="184"/>
      <c r="CK775" s="184"/>
      <c r="CL775" s="184"/>
      <c r="CM775" s="146"/>
      <c r="CN775" s="146"/>
      <c r="CO775" s="146"/>
      <c r="CP775" s="146"/>
      <c r="CQ775" s="146"/>
      <c r="CR775" s="146"/>
      <c r="CS775" s="146"/>
      <c r="CT775" s="146"/>
      <c r="CU775" s="146"/>
      <c r="CV775" s="146"/>
      <c r="CW775" s="146"/>
      <c r="CX775" s="146"/>
      <c r="CY775" s="146"/>
      <c r="CZ775" s="146"/>
      <c r="DA775" s="146"/>
      <c r="DB775" s="146"/>
      <c r="DC775" s="146"/>
      <c r="DD775" s="146"/>
      <c r="DE775" s="146"/>
      <c r="DF775" s="146"/>
      <c r="DG775" s="146"/>
      <c r="DH775" s="146"/>
      <c r="DI775" s="146"/>
      <c r="DJ775" s="146"/>
      <c r="DK775" s="219"/>
      <c r="DL775" s="219"/>
      <c r="DM775" s="219"/>
      <c r="DN775" s="219"/>
      <c r="DO775" s="219"/>
      <c r="DP775" s="219"/>
      <c r="DQ775" s="219"/>
      <c r="DR775" s="219"/>
      <c r="DS775" s="219"/>
      <c r="DT775" s="219"/>
      <c r="DU775" s="219"/>
      <c r="DV775" s="157"/>
      <c r="DW775" s="157"/>
      <c r="DX775" s="157"/>
      <c r="DY775" s="157"/>
      <c r="DZ775" s="158"/>
      <c r="EA775" s="158"/>
      <c r="EB775" s="158"/>
      <c r="EC775" s="158"/>
      <c r="ED775" s="158"/>
      <c r="EE775" s="158"/>
      <c r="EF775" s="158"/>
      <c r="EG775" s="158"/>
      <c r="EH775" s="158"/>
      <c r="EI775" s="158"/>
      <c r="EJ775" s="158"/>
      <c r="EK775" s="158"/>
      <c r="EL775" s="158"/>
      <c r="EM775" s="158"/>
      <c r="EN775" s="220"/>
      <c r="EO775" s="220"/>
      <c r="EP775" s="221"/>
      <c r="EQ775" s="220"/>
      <c r="ER775" s="220"/>
      <c r="ES775" s="220"/>
      <c r="ET775" s="220"/>
      <c r="EU775" s="220"/>
      <c r="EV775" s="222"/>
      <c r="EW775" s="222"/>
      <c r="EX775" s="222"/>
      <c r="EY775" s="222"/>
      <c r="EZ775" s="222"/>
      <c r="FA775" s="222"/>
      <c r="FB775" s="222"/>
      <c r="FC775" s="222"/>
      <c r="FD775" s="225"/>
    </row>
    <row r="776" spans="2:160" ht="16.899999999999999" customHeight="1">
      <c r="B776" s="85"/>
      <c r="C776" s="85"/>
      <c r="D776" s="146"/>
      <c r="E776" s="85"/>
      <c r="F776" s="85"/>
      <c r="G776" s="144"/>
      <c r="H776" s="144"/>
      <c r="I776" s="144"/>
      <c r="J776" s="144"/>
      <c r="K776" s="144"/>
      <c r="L776" s="144"/>
      <c r="M776" s="83"/>
      <c r="N776" s="83"/>
      <c r="O776" s="211"/>
      <c r="P776" s="211"/>
      <c r="Q776" s="146"/>
      <c r="R776" s="215"/>
      <c r="S776" s="215"/>
      <c r="T776" s="215"/>
      <c r="U776" s="216"/>
      <c r="V776" s="216"/>
      <c r="W776" s="216"/>
      <c r="X776" s="216"/>
      <c r="Y776" s="216"/>
      <c r="Z776" s="216"/>
      <c r="AA776" s="216"/>
      <c r="AB776" s="216"/>
      <c r="AC776" s="216"/>
      <c r="AD776" s="216"/>
      <c r="AE776" s="216"/>
      <c r="AF776" s="216"/>
      <c r="AG776" s="216"/>
      <c r="AH776" s="216"/>
      <c r="AI776" s="185"/>
      <c r="AJ776" s="146"/>
      <c r="AK776" s="146"/>
      <c r="AL776" s="146"/>
      <c r="AM776" s="217"/>
      <c r="AN776" s="146"/>
      <c r="AO776" s="149"/>
      <c r="AP776" s="146"/>
      <c r="AQ776" s="149"/>
      <c r="AR776" s="185"/>
      <c r="AS776" s="218"/>
      <c r="AT776" s="218"/>
      <c r="AU776" s="218"/>
      <c r="AV776" s="218"/>
      <c r="AW776" s="218"/>
      <c r="AX776" s="218"/>
      <c r="AY776" s="218"/>
      <c r="AZ776" s="218"/>
      <c r="BA776" s="218"/>
      <c r="BB776" s="146"/>
      <c r="BC776" s="218"/>
      <c r="BD776" s="218"/>
      <c r="BE776" s="218"/>
      <c r="BF776" s="185"/>
      <c r="BG776" s="185"/>
      <c r="BH776" s="185"/>
      <c r="BI776" s="185"/>
      <c r="BJ776" s="185"/>
      <c r="BK776" s="185"/>
      <c r="BL776" s="146"/>
      <c r="BM776" s="146"/>
      <c r="BN776" s="184"/>
      <c r="BO776" s="184"/>
      <c r="BP776" s="184"/>
      <c r="BQ776" s="184"/>
      <c r="BR776" s="184"/>
      <c r="BS776" s="184"/>
      <c r="BT776" s="184"/>
      <c r="BU776" s="184"/>
      <c r="BV776" s="184"/>
      <c r="BW776" s="184"/>
      <c r="BX776" s="184"/>
      <c r="BY776" s="184"/>
      <c r="BZ776" s="184"/>
      <c r="CA776" s="184"/>
      <c r="CB776" s="184"/>
      <c r="CC776" s="184"/>
      <c r="CD776" s="184"/>
      <c r="CE776" s="184"/>
      <c r="CF776" s="184"/>
      <c r="CG776" s="184"/>
      <c r="CH776" s="184"/>
      <c r="CI776" s="184"/>
      <c r="CJ776" s="184"/>
      <c r="CK776" s="184"/>
      <c r="CL776" s="184"/>
      <c r="CM776" s="146"/>
      <c r="CN776" s="146"/>
      <c r="CO776" s="146"/>
      <c r="CP776" s="146"/>
      <c r="CQ776" s="146"/>
      <c r="CR776" s="146"/>
      <c r="CS776" s="146"/>
      <c r="CT776" s="146"/>
      <c r="CU776" s="146"/>
      <c r="CV776" s="146"/>
      <c r="CW776" s="146"/>
      <c r="CX776" s="146"/>
      <c r="CY776" s="146"/>
      <c r="CZ776" s="146"/>
      <c r="DA776" s="146"/>
      <c r="DB776" s="146"/>
      <c r="DC776" s="146"/>
      <c r="DD776" s="146"/>
      <c r="DE776" s="146"/>
      <c r="DF776" s="146"/>
      <c r="DG776" s="146"/>
      <c r="DH776" s="146"/>
      <c r="DI776" s="146"/>
      <c r="DJ776" s="146"/>
      <c r="DK776" s="219"/>
      <c r="DL776" s="219"/>
      <c r="DM776" s="219"/>
      <c r="DN776" s="219"/>
      <c r="DO776" s="219"/>
      <c r="DP776" s="219"/>
      <c r="DQ776" s="219"/>
      <c r="DR776" s="219"/>
      <c r="DS776" s="219"/>
      <c r="DT776" s="219"/>
      <c r="DU776" s="219"/>
      <c r="DV776" s="157"/>
      <c r="DW776" s="157"/>
      <c r="DX776" s="157"/>
      <c r="DY776" s="157"/>
      <c r="DZ776" s="158"/>
      <c r="EA776" s="158"/>
      <c r="EB776" s="158"/>
      <c r="EC776" s="158"/>
      <c r="ED776" s="158"/>
      <c r="EE776" s="158"/>
      <c r="EF776" s="158"/>
      <c r="EG776" s="158"/>
      <c r="EH776" s="158"/>
      <c r="EI776" s="158"/>
      <c r="EJ776" s="158"/>
      <c r="EK776" s="158"/>
      <c r="EL776" s="158"/>
      <c r="EM776" s="158"/>
      <c r="EN776" s="220"/>
      <c r="EO776" s="220"/>
      <c r="EP776" s="221"/>
      <c r="EQ776" s="220"/>
      <c r="ER776" s="220"/>
      <c r="ES776" s="220"/>
      <c r="ET776" s="220"/>
      <c r="EU776" s="220"/>
      <c r="EV776" s="222"/>
      <c r="EW776" s="222"/>
      <c r="EX776" s="222"/>
      <c r="EY776" s="222"/>
      <c r="EZ776" s="222"/>
      <c r="FA776" s="222"/>
      <c r="FB776" s="222"/>
      <c r="FC776" s="222"/>
      <c r="FD776" s="225"/>
    </row>
    <row r="777" spans="2:160" ht="16.899999999999999" customHeight="1">
      <c r="B777" s="85"/>
      <c r="C777" s="85"/>
      <c r="D777" s="146"/>
      <c r="E777" s="85"/>
      <c r="F777" s="85"/>
      <c r="G777" s="83"/>
      <c r="H777" s="83"/>
      <c r="I777" s="83"/>
      <c r="J777" s="83"/>
      <c r="K777" s="83"/>
      <c r="L777" s="83"/>
      <c r="M777" s="83"/>
      <c r="N777" s="83"/>
      <c r="O777" s="211"/>
      <c r="P777" s="211"/>
      <c r="Q777" s="146"/>
      <c r="R777" s="215"/>
      <c r="S777" s="215"/>
      <c r="T777" s="215"/>
      <c r="U777" s="216"/>
      <c r="V777" s="216"/>
      <c r="W777" s="216"/>
      <c r="X777" s="216"/>
      <c r="Y777" s="216"/>
      <c r="Z777" s="216"/>
      <c r="AA777" s="216"/>
      <c r="AB777" s="216"/>
      <c r="AC777" s="216"/>
      <c r="AD777" s="216"/>
      <c r="AE777" s="216"/>
      <c r="AF777" s="216"/>
      <c r="AG777" s="216"/>
      <c r="AH777" s="216"/>
      <c r="AI777" s="185"/>
      <c r="AJ777" s="146"/>
      <c r="AK777" s="146"/>
      <c r="AL777" s="146"/>
      <c r="AM777" s="217"/>
      <c r="AN777" s="146"/>
      <c r="AO777" s="149"/>
      <c r="AP777" s="146"/>
      <c r="AQ777" s="149"/>
      <c r="AR777" s="185"/>
      <c r="AS777" s="218"/>
      <c r="AT777" s="218"/>
      <c r="AU777" s="218"/>
      <c r="AV777" s="218"/>
      <c r="AW777" s="218"/>
      <c r="AX777" s="218"/>
      <c r="AY777" s="218"/>
      <c r="AZ777" s="218"/>
      <c r="BA777" s="218"/>
      <c r="BB777" s="146"/>
      <c r="BC777" s="218"/>
      <c r="BD777" s="218"/>
      <c r="BE777" s="218"/>
      <c r="BF777" s="185"/>
      <c r="BG777" s="185"/>
      <c r="BH777" s="185"/>
      <c r="BI777" s="185"/>
      <c r="BJ777" s="185"/>
      <c r="BK777" s="185"/>
      <c r="BL777" s="146"/>
      <c r="BM777" s="146"/>
      <c r="BN777" s="184"/>
      <c r="BO777" s="184"/>
      <c r="BP777" s="184"/>
      <c r="BQ777" s="184"/>
      <c r="BR777" s="184"/>
      <c r="BS777" s="184"/>
      <c r="BT777" s="184"/>
      <c r="BU777" s="184"/>
      <c r="BV777" s="184"/>
      <c r="BW777" s="184"/>
      <c r="BX777" s="184"/>
      <c r="BY777" s="184"/>
      <c r="BZ777" s="184"/>
      <c r="CA777" s="184"/>
      <c r="CB777" s="184"/>
      <c r="CC777" s="184"/>
      <c r="CD777" s="184"/>
      <c r="CE777" s="184"/>
      <c r="CF777" s="184"/>
      <c r="CG777" s="184"/>
      <c r="CH777" s="184"/>
      <c r="CI777" s="184"/>
      <c r="CJ777" s="184"/>
      <c r="CK777" s="184"/>
      <c r="CL777" s="184"/>
      <c r="CM777" s="146"/>
      <c r="CN777" s="146"/>
      <c r="CO777" s="146"/>
      <c r="CP777" s="146"/>
      <c r="CQ777" s="146"/>
      <c r="CR777" s="146"/>
      <c r="CS777" s="146"/>
      <c r="CT777" s="146"/>
      <c r="CU777" s="146"/>
      <c r="CV777" s="146"/>
      <c r="CW777" s="146"/>
      <c r="CX777" s="146"/>
      <c r="CY777" s="146"/>
      <c r="CZ777" s="146"/>
      <c r="DA777" s="146"/>
      <c r="DB777" s="146"/>
      <c r="DC777" s="146"/>
      <c r="DD777" s="146"/>
      <c r="DE777" s="146"/>
      <c r="DF777" s="146"/>
      <c r="DG777" s="146"/>
      <c r="DH777" s="146"/>
      <c r="DI777" s="146"/>
      <c r="DJ777" s="146"/>
      <c r="DK777" s="219"/>
      <c r="DL777" s="219"/>
      <c r="DM777" s="219"/>
      <c r="DN777" s="219"/>
      <c r="DO777" s="219"/>
      <c r="DP777" s="219"/>
      <c r="DQ777" s="219"/>
      <c r="DR777" s="219"/>
      <c r="DS777" s="219"/>
      <c r="DT777" s="219"/>
      <c r="DU777" s="219"/>
      <c r="DV777" s="157"/>
      <c r="DW777" s="157"/>
      <c r="DX777" s="157"/>
      <c r="DY777" s="157"/>
      <c r="DZ777" s="158"/>
      <c r="EA777" s="158"/>
      <c r="EB777" s="158"/>
      <c r="EC777" s="158"/>
      <c r="ED777" s="158"/>
      <c r="EE777" s="158"/>
      <c r="EF777" s="158"/>
      <c r="EG777" s="158"/>
      <c r="EH777" s="158"/>
      <c r="EI777" s="158"/>
      <c r="EJ777" s="158"/>
      <c r="EK777" s="158"/>
      <c r="EL777" s="158"/>
      <c r="EM777" s="158"/>
      <c r="EN777" s="220"/>
      <c r="EO777" s="220"/>
      <c r="EP777" s="221"/>
      <c r="EQ777" s="220"/>
      <c r="ER777" s="220"/>
      <c r="ES777" s="220"/>
      <c r="ET777" s="220"/>
      <c r="EU777" s="220"/>
      <c r="EV777" s="222"/>
      <c r="EW777" s="222"/>
      <c r="EX777" s="222"/>
      <c r="EY777" s="222"/>
      <c r="EZ777" s="222"/>
      <c r="FA777" s="222"/>
      <c r="FB777" s="222"/>
      <c r="FC777" s="222"/>
      <c r="FD777" s="225"/>
    </row>
    <row r="778" spans="2:160" ht="16.899999999999999" customHeight="1">
      <c r="B778" s="85"/>
      <c r="C778" s="85"/>
      <c r="D778" s="146"/>
      <c r="E778" s="85"/>
      <c r="F778" s="85"/>
      <c r="G778" s="144"/>
      <c r="H778" s="144"/>
      <c r="I778" s="144"/>
      <c r="J778" s="144"/>
      <c r="K778" s="144"/>
      <c r="L778" s="144"/>
      <c r="M778" s="83"/>
      <c r="N778" s="83"/>
      <c r="O778" s="211"/>
      <c r="P778" s="211"/>
      <c r="Q778" s="146"/>
      <c r="R778" s="215"/>
      <c r="S778" s="215"/>
      <c r="T778" s="215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16"/>
      <c r="AF778" s="216"/>
      <c r="AG778" s="216"/>
      <c r="AH778" s="216"/>
      <c r="AI778" s="185"/>
      <c r="AJ778" s="146"/>
      <c r="AK778" s="146"/>
      <c r="AL778" s="146"/>
      <c r="AM778" s="217"/>
      <c r="AN778" s="146"/>
      <c r="AO778" s="149"/>
      <c r="AP778" s="146"/>
      <c r="AQ778" s="149"/>
      <c r="AR778" s="185"/>
      <c r="AS778" s="218"/>
      <c r="AT778" s="218"/>
      <c r="AU778" s="218"/>
      <c r="AV778" s="218"/>
      <c r="AW778" s="218"/>
      <c r="AX778" s="218"/>
      <c r="AY778" s="218"/>
      <c r="AZ778" s="218"/>
      <c r="BA778" s="218"/>
      <c r="BB778" s="146"/>
      <c r="BC778" s="218"/>
      <c r="BD778" s="218"/>
      <c r="BE778" s="218"/>
      <c r="BF778" s="185"/>
      <c r="BG778" s="185"/>
      <c r="BH778" s="185"/>
      <c r="BI778" s="185"/>
      <c r="BJ778" s="185"/>
      <c r="BK778" s="185"/>
      <c r="BL778" s="146"/>
      <c r="BM778" s="146"/>
      <c r="BN778" s="184"/>
      <c r="BO778" s="184"/>
      <c r="BP778" s="184"/>
      <c r="BQ778" s="184"/>
      <c r="BR778" s="184"/>
      <c r="BS778" s="184"/>
      <c r="BT778" s="184"/>
      <c r="BU778" s="184"/>
      <c r="BV778" s="184"/>
      <c r="BW778" s="184"/>
      <c r="BX778" s="184"/>
      <c r="BY778" s="184"/>
      <c r="BZ778" s="184"/>
      <c r="CA778" s="184"/>
      <c r="CB778" s="184"/>
      <c r="CC778" s="184"/>
      <c r="CD778" s="184"/>
      <c r="CE778" s="184"/>
      <c r="CF778" s="184"/>
      <c r="CG778" s="184"/>
      <c r="CH778" s="184"/>
      <c r="CI778" s="184"/>
      <c r="CJ778" s="184"/>
      <c r="CK778" s="184"/>
      <c r="CL778" s="184"/>
      <c r="CM778" s="146"/>
      <c r="CN778" s="146"/>
      <c r="CO778" s="146"/>
      <c r="CP778" s="146"/>
      <c r="CQ778" s="146"/>
      <c r="CR778" s="146"/>
      <c r="CS778" s="146"/>
      <c r="CT778" s="146"/>
      <c r="CU778" s="146"/>
      <c r="CV778" s="146"/>
      <c r="CW778" s="146"/>
      <c r="CX778" s="146"/>
      <c r="CY778" s="146"/>
      <c r="CZ778" s="146"/>
      <c r="DA778" s="146"/>
      <c r="DB778" s="146"/>
      <c r="DC778" s="146"/>
      <c r="DD778" s="146"/>
      <c r="DE778" s="146"/>
      <c r="DF778" s="146"/>
      <c r="DG778" s="146"/>
      <c r="DH778" s="146"/>
      <c r="DI778" s="146"/>
      <c r="DJ778" s="146"/>
      <c r="DK778" s="219"/>
      <c r="DL778" s="219"/>
      <c r="DM778" s="219"/>
      <c r="DN778" s="219"/>
      <c r="DO778" s="219"/>
      <c r="DP778" s="219"/>
      <c r="DQ778" s="219"/>
      <c r="DR778" s="219"/>
      <c r="DS778" s="219"/>
      <c r="DT778" s="219"/>
      <c r="DU778" s="219"/>
      <c r="DV778" s="157"/>
      <c r="DW778" s="157"/>
      <c r="DX778" s="157"/>
      <c r="DY778" s="157"/>
      <c r="DZ778" s="158"/>
      <c r="EA778" s="158"/>
      <c r="EB778" s="158"/>
      <c r="EC778" s="158"/>
      <c r="ED778" s="158"/>
      <c r="EE778" s="158"/>
      <c r="EF778" s="158"/>
      <c r="EG778" s="158"/>
      <c r="EH778" s="158"/>
      <c r="EI778" s="158"/>
      <c r="EJ778" s="158"/>
      <c r="EK778" s="158"/>
      <c r="EL778" s="158"/>
      <c r="EM778" s="158"/>
      <c r="EN778" s="220"/>
      <c r="EO778" s="220"/>
      <c r="EP778" s="221"/>
      <c r="EQ778" s="220"/>
      <c r="ER778" s="220"/>
      <c r="ES778" s="220"/>
      <c r="ET778" s="220"/>
      <c r="EU778" s="220"/>
      <c r="EV778" s="222"/>
      <c r="EW778" s="222"/>
      <c r="EX778" s="222"/>
      <c r="EY778" s="222"/>
      <c r="EZ778" s="222"/>
      <c r="FA778" s="222"/>
      <c r="FB778" s="222"/>
      <c r="FC778" s="222"/>
      <c r="FD778" s="225"/>
    </row>
    <row r="779" spans="2:160" ht="16.899999999999999" customHeight="1">
      <c r="B779" s="85"/>
      <c r="C779" s="85"/>
      <c r="D779" s="146"/>
      <c r="E779" s="85"/>
      <c r="F779" s="85"/>
      <c r="G779" s="144"/>
      <c r="H779" s="144"/>
      <c r="I779" s="144"/>
      <c r="J779" s="144"/>
      <c r="K779" s="144"/>
      <c r="L779" s="144"/>
      <c r="M779" s="83"/>
      <c r="N779" s="83"/>
      <c r="O779" s="211"/>
      <c r="P779" s="211"/>
      <c r="Q779" s="146"/>
      <c r="R779" s="215"/>
      <c r="S779" s="215"/>
      <c r="T779" s="215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16"/>
      <c r="AF779" s="216"/>
      <c r="AG779" s="216"/>
      <c r="AH779" s="216"/>
      <c r="AI779" s="185"/>
      <c r="AJ779" s="146"/>
      <c r="AK779" s="146"/>
      <c r="AL779" s="146"/>
      <c r="AM779" s="217"/>
      <c r="AN779" s="146"/>
      <c r="AO779" s="149"/>
      <c r="AP779" s="146"/>
      <c r="AQ779" s="149"/>
      <c r="AR779" s="185"/>
      <c r="AS779" s="218"/>
      <c r="AT779" s="218"/>
      <c r="AU779" s="218"/>
      <c r="AV779" s="218"/>
      <c r="AW779" s="218"/>
      <c r="AX779" s="218"/>
      <c r="AY779" s="218"/>
      <c r="AZ779" s="218"/>
      <c r="BA779" s="218"/>
      <c r="BB779" s="146"/>
      <c r="BC779" s="218"/>
      <c r="BD779" s="218"/>
      <c r="BE779" s="218"/>
      <c r="BF779" s="185"/>
      <c r="BG779" s="185"/>
      <c r="BH779" s="185"/>
      <c r="BI779" s="185"/>
      <c r="BJ779" s="185"/>
      <c r="BK779" s="185"/>
      <c r="BL779" s="146"/>
      <c r="BM779" s="146"/>
      <c r="BN779" s="184"/>
      <c r="BO779" s="184"/>
      <c r="BP779" s="184"/>
      <c r="BQ779" s="184"/>
      <c r="BR779" s="184"/>
      <c r="BS779" s="184"/>
      <c r="BT779" s="184"/>
      <c r="BU779" s="184"/>
      <c r="BV779" s="184"/>
      <c r="BW779" s="184"/>
      <c r="BX779" s="184"/>
      <c r="BY779" s="184"/>
      <c r="BZ779" s="184"/>
      <c r="CA779" s="184"/>
      <c r="CB779" s="184"/>
      <c r="CC779" s="184"/>
      <c r="CD779" s="184"/>
      <c r="CE779" s="184"/>
      <c r="CF779" s="184"/>
      <c r="CG779" s="184"/>
      <c r="CH779" s="184"/>
      <c r="CI779" s="184"/>
      <c r="CJ779" s="184"/>
      <c r="CK779" s="184"/>
      <c r="CL779" s="184"/>
      <c r="CM779" s="146"/>
      <c r="CN779" s="146"/>
      <c r="CO779" s="146"/>
      <c r="CP779" s="146"/>
      <c r="CQ779" s="146"/>
      <c r="CR779" s="146"/>
      <c r="CS779" s="146"/>
      <c r="CT779" s="146"/>
      <c r="CU779" s="146"/>
      <c r="CV779" s="146"/>
      <c r="CW779" s="146"/>
      <c r="CX779" s="146"/>
      <c r="CY779" s="146"/>
      <c r="CZ779" s="146"/>
      <c r="DA779" s="146"/>
      <c r="DB779" s="146"/>
      <c r="DC779" s="146"/>
      <c r="DD779" s="146"/>
      <c r="DE779" s="146"/>
      <c r="DF779" s="146"/>
      <c r="DG779" s="146"/>
      <c r="DH779" s="146"/>
      <c r="DI779" s="146"/>
      <c r="DJ779" s="146"/>
      <c r="DK779" s="219"/>
      <c r="DL779" s="219"/>
      <c r="DM779" s="219"/>
      <c r="DN779" s="219"/>
      <c r="DO779" s="219"/>
      <c r="DP779" s="219"/>
      <c r="DQ779" s="219"/>
      <c r="DR779" s="219"/>
      <c r="DS779" s="219"/>
      <c r="DT779" s="219"/>
      <c r="DU779" s="219"/>
      <c r="DV779" s="157"/>
      <c r="DW779" s="157"/>
      <c r="DX779" s="157"/>
      <c r="DY779" s="157"/>
      <c r="DZ779" s="158"/>
      <c r="EA779" s="158"/>
      <c r="EB779" s="158"/>
      <c r="EC779" s="158"/>
      <c r="ED779" s="158"/>
      <c r="EE779" s="158"/>
      <c r="EF779" s="158"/>
      <c r="EG779" s="158"/>
      <c r="EH779" s="158"/>
      <c r="EI779" s="158"/>
      <c r="EJ779" s="158"/>
      <c r="EK779" s="158"/>
      <c r="EL779" s="158"/>
      <c r="EM779" s="158"/>
      <c r="EN779" s="220"/>
      <c r="EO779" s="220"/>
      <c r="EP779" s="221"/>
      <c r="EQ779" s="220"/>
      <c r="ER779" s="220"/>
      <c r="ES779" s="220"/>
      <c r="ET779" s="220"/>
      <c r="EU779" s="220"/>
      <c r="EV779" s="222"/>
      <c r="EW779" s="222"/>
      <c r="EX779" s="222"/>
      <c r="EY779" s="222"/>
      <c r="EZ779" s="222"/>
      <c r="FA779" s="222"/>
      <c r="FB779" s="222"/>
      <c r="FC779" s="222"/>
      <c r="FD779" s="225"/>
    </row>
    <row r="780" spans="2:160" ht="16.899999999999999" customHeight="1">
      <c r="B780" s="85"/>
      <c r="C780" s="85"/>
      <c r="D780" s="146"/>
      <c r="E780" s="85"/>
      <c r="F780" s="85"/>
      <c r="G780" s="144"/>
      <c r="H780" s="144"/>
      <c r="I780" s="144"/>
      <c r="J780" s="144"/>
      <c r="K780" s="144"/>
      <c r="L780" s="144"/>
      <c r="M780" s="83"/>
      <c r="N780" s="83"/>
      <c r="O780" s="211"/>
      <c r="P780" s="211"/>
      <c r="Q780" s="146"/>
      <c r="R780" s="215"/>
      <c r="S780" s="215"/>
      <c r="T780" s="215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16"/>
      <c r="AF780" s="216"/>
      <c r="AG780" s="216"/>
      <c r="AH780" s="216"/>
      <c r="AI780" s="185"/>
      <c r="AJ780" s="146"/>
      <c r="AK780" s="146"/>
      <c r="AL780" s="146"/>
      <c r="AM780" s="217"/>
      <c r="AN780" s="146"/>
      <c r="AO780" s="149"/>
      <c r="AP780" s="146"/>
      <c r="AQ780" s="149"/>
      <c r="AR780" s="185"/>
      <c r="AS780" s="218"/>
      <c r="AT780" s="218"/>
      <c r="AU780" s="218"/>
      <c r="AV780" s="218"/>
      <c r="AW780" s="218"/>
      <c r="AX780" s="218"/>
      <c r="AY780" s="218"/>
      <c r="AZ780" s="218"/>
      <c r="BA780" s="218"/>
      <c r="BB780" s="146"/>
      <c r="BC780" s="218"/>
      <c r="BD780" s="218"/>
      <c r="BE780" s="218"/>
      <c r="BF780" s="185"/>
      <c r="BG780" s="185"/>
      <c r="BH780" s="185"/>
      <c r="BI780" s="185"/>
      <c r="BJ780" s="185"/>
      <c r="BK780" s="185"/>
      <c r="BL780" s="146"/>
      <c r="BM780" s="146"/>
      <c r="BN780" s="184"/>
      <c r="BO780" s="184"/>
      <c r="BP780" s="184"/>
      <c r="BQ780" s="184"/>
      <c r="BR780" s="184"/>
      <c r="BS780" s="184"/>
      <c r="BT780" s="184"/>
      <c r="BU780" s="184"/>
      <c r="BV780" s="184"/>
      <c r="BW780" s="184"/>
      <c r="BX780" s="184"/>
      <c r="BY780" s="184"/>
      <c r="BZ780" s="184"/>
      <c r="CA780" s="184"/>
      <c r="CB780" s="184"/>
      <c r="CC780" s="184"/>
      <c r="CD780" s="184"/>
      <c r="CE780" s="184"/>
      <c r="CF780" s="184"/>
      <c r="CG780" s="184"/>
      <c r="CH780" s="184"/>
      <c r="CI780" s="184"/>
      <c r="CJ780" s="184"/>
      <c r="CK780" s="184"/>
      <c r="CL780" s="184"/>
      <c r="CM780" s="146"/>
      <c r="CN780" s="146"/>
      <c r="CO780" s="146"/>
      <c r="CP780" s="146"/>
      <c r="CQ780" s="146"/>
      <c r="CR780" s="146"/>
      <c r="CS780" s="146"/>
      <c r="CT780" s="146"/>
      <c r="CU780" s="146"/>
      <c r="CV780" s="146"/>
      <c r="CW780" s="146"/>
      <c r="CX780" s="146"/>
      <c r="CY780" s="146"/>
      <c r="CZ780" s="146"/>
      <c r="DA780" s="146"/>
      <c r="DB780" s="146"/>
      <c r="DC780" s="146"/>
      <c r="DD780" s="146"/>
      <c r="DE780" s="146"/>
      <c r="DF780" s="146"/>
      <c r="DG780" s="146"/>
      <c r="DH780" s="146"/>
      <c r="DI780" s="146"/>
      <c r="DJ780" s="146"/>
      <c r="DK780" s="219"/>
      <c r="DL780" s="219"/>
      <c r="DM780" s="219"/>
      <c r="DN780" s="219"/>
      <c r="DO780" s="219"/>
      <c r="DP780" s="219"/>
      <c r="DQ780" s="219"/>
      <c r="DR780" s="219"/>
      <c r="DS780" s="219"/>
      <c r="DT780" s="219"/>
      <c r="DU780" s="219"/>
      <c r="DV780" s="157"/>
      <c r="DW780" s="157"/>
      <c r="DX780" s="157"/>
      <c r="DY780" s="157"/>
      <c r="DZ780" s="158"/>
      <c r="EA780" s="158"/>
      <c r="EB780" s="158"/>
      <c r="EC780" s="158"/>
      <c r="ED780" s="158"/>
      <c r="EE780" s="158"/>
      <c r="EF780" s="158"/>
      <c r="EG780" s="158"/>
      <c r="EH780" s="158"/>
      <c r="EI780" s="158"/>
      <c r="EJ780" s="158"/>
      <c r="EK780" s="158"/>
      <c r="EL780" s="158"/>
      <c r="EM780" s="158"/>
      <c r="EN780" s="220"/>
      <c r="EO780" s="220"/>
      <c r="EP780" s="221"/>
      <c r="EQ780" s="220"/>
      <c r="ER780" s="220"/>
      <c r="ES780" s="220"/>
      <c r="ET780" s="220"/>
      <c r="EU780" s="220"/>
      <c r="EV780" s="222"/>
      <c r="EW780" s="222"/>
      <c r="EX780" s="222"/>
      <c r="EY780" s="222"/>
      <c r="EZ780" s="222"/>
      <c r="FA780" s="222"/>
      <c r="FB780" s="222"/>
      <c r="FC780" s="222"/>
      <c r="FD780" s="225"/>
    </row>
    <row r="781" spans="2:160" ht="16.899999999999999" customHeight="1">
      <c r="B781" s="85"/>
      <c r="C781" s="85"/>
      <c r="D781" s="146"/>
      <c r="E781" s="85"/>
      <c r="G781" s="83"/>
      <c r="H781" s="83"/>
      <c r="I781" s="83"/>
      <c r="J781" s="83"/>
      <c r="K781" s="83"/>
      <c r="L781" s="83"/>
      <c r="M781" s="83"/>
      <c r="N781" s="83"/>
      <c r="O781" s="211"/>
      <c r="P781" s="211"/>
      <c r="Q781" s="146"/>
      <c r="R781" s="215"/>
      <c r="S781" s="215"/>
      <c r="T781" s="215"/>
      <c r="U781" s="216"/>
      <c r="V781" s="216"/>
      <c r="W781" s="216"/>
      <c r="X781" s="216"/>
      <c r="Y781" s="216"/>
      <c r="Z781" s="216"/>
      <c r="AA781" s="216"/>
      <c r="AB781" s="216"/>
      <c r="AC781" s="216"/>
      <c r="AD781" s="216"/>
      <c r="AE781" s="216"/>
      <c r="AF781" s="216"/>
      <c r="AG781" s="216"/>
      <c r="AH781" s="216"/>
      <c r="AI781" s="185"/>
      <c r="AJ781" s="146"/>
      <c r="AK781" s="146"/>
      <c r="AL781" s="146"/>
      <c r="AM781" s="217"/>
      <c r="AN781" s="146"/>
      <c r="AO781" s="149"/>
      <c r="AP781" s="146"/>
      <c r="AQ781" s="149"/>
      <c r="AR781" s="185"/>
      <c r="AS781" s="218"/>
      <c r="AT781" s="218"/>
      <c r="AU781" s="218"/>
      <c r="AV781" s="218"/>
      <c r="AW781" s="218"/>
      <c r="AX781" s="218"/>
      <c r="AY781" s="218"/>
      <c r="AZ781" s="218"/>
      <c r="BA781" s="218"/>
      <c r="BB781" s="146"/>
      <c r="BC781" s="218"/>
      <c r="BD781" s="218"/>
      <c r="BE781" s="218"/>
      <c r="BF781" s="185"/>
      <c r="BG781" s="185"/>
      <c r="BH781" s="185"/>
      <c r="BI781" s="185"/>
      <c r="BJ781" s="185"/>
      <c r="BK781" s="185"/>
      <c r="BL781" s="146"/>
      <c r="BM781" s="146"/>
      <c r="BN781" s="184"/>
      <c r="BO781" s="184"/>
      <c r="BP781" s="184"/>
      <c r="BQ781" s="184"/>
      <c r="BR781" s="184"/>
      <c r="BS781" s="184"/>
      <c r="BT781" s="184"/>
      <c r="BU781" s="184"/>
      <c r="BV781" s="184"/>
      <c r="BW781" s="184"/>
      <c r="BX781" s="184"/>
      <c r="BY781" s="184"/>
      <c r="BZ781" s="184"/>
      <c r="CA781" s="184"/>
      <c r="CB781" s="184"/>
      <c r="CC781" s="184"/>
      <c r="CD781" s="184"/>
      <c r="CE781" s="184"/>
      <c r="CF781" s="184"/>
      <c r="CG781" s="184"/>
      <c r="CH781" s="184"/>
      <c r="CI781" s="184"/>
      <c r="CJ781" s="184"/>
      <c r="CK781" s="184"/>
      <c r="CL781" s="184"/>
      <c r="CM781" s="146"/>
      <c r="CN781" s="146"/>
      <c r="CO781" s="146"/>
      <c r="CP781" s="146"/>
      <c r="CQ781" s="146"/>
      <c r="CR781" s="146"/>
      <c r="CS781" s="146"/>
      <c r="CT781" s="146"/>
      <c r="CU781" s="146"/>
      <c r="CV781" s="146"/>
      <c r="CW781" s="146"/>
      <c r="CX781" s="146"/>
      <c r="CY781" s="146"/>
      <c r="CZ781" s="146"/>
      <c r="DA781" s="146"/>
      <c r="DB781" s="146"/>
      <c r="DC781" s="146"/>
      <c r="DD781" s="146"/>
      <c r="DE781" s="146"/>
      <c r="DF781" s="146"/>
      <c r="DG781" s="146"/>
      <c r="DH781" s="146"/>
      <c r="DI781" s="146"/>
      <c r="DJ781" s="146"/>
      <c r="DK781" s="219"/>
      <c r="DL781" s="219"/>
      <c r="DM781" s="219"/>
      <c r="DN781" s="219"/>
      <c r="DO781" s="219"/>
      <c r="DP781" s="219"/>
      <c r="DQ781" s="219"/>
      <c r="DR781" s="219"/>
      <c r="DS781" s="219"/>
      <c r="DT781" s="219"/>
      <c r="DU781" s="219"/>
      <c r="DV781" s="157"/>
      <c r="DW781" s="157"/>
      <c r="DX781" s="157"/>
      <c r="DY781" s="157"/>
      <c r="DZ781" s="158"/>
      <c r="EA781" s="158"/>
      <c r="EB781" s="158"/>
      <c r="EC781" s="158"/>
      <c r="ED781" s="158"/>
      <c r="EE781" s="158"/>
      <c r="EF781" s="158"/>
      <c r="EG781" s="158"/>
      <c r="EH781" s="158"/>
      <c r="EI781" s="158"/>
      <c r="EJ781" s="158"/>
      <c r="EK781" s="158"/>
      <c r="EL781" s="158"/>
      <c r="EM781" s="158"/>
      <c r="EN781" s="220"/>
      <c r="EO781" s="220"/>
      <c r="EP781" s="221"/>
      <c r="EQ781" s="220"/>
      <c r="ER781" s="220"/>
      <c r="ES781" s="220"/>
      <c r="ET781" s="220"/>
      <c r="EU781" s="220"/>
      <c r="EV781" s="222"/>
      <c r="EW781" s="222"/>
      <c r="EX781" s="222"/>
      <c r="EY781" s="222"/>
      <c r="EZ781" s="222"/>
      <c r="FA781" s="222"/>
      <c r="FB781" s="222"/>
      <c r="FC781" s="222"/>
      <c r="FD781" s="225"/>
    </row>
    <row r="782" spans="2:160" ht="16.899999999999999" customHeight="1">
      <c r="B782" s="85"/>
      <c r="C782" s="85"/>
      <c r="D782" s="146"/>
      <c r="E782" s="85"/>
      <c r="G782" s="144"/>
      <c r="H782" s="144"/>
      <c r="I782" s="144"/>
      <c r="J782" s="144"/>
      <c r="K782" s="144"/>
      <c r="L782" s="144"/>
      <c r="M782" s="144"/>
      <c r="N782" s="83"/>
      <c r="O782" s="211"/>
      <c r="P782" s="211"/>
      <c r="Q782" s="146"/>
      <c r="R782" s="215"/>
      <c r="S782" s="215"/>
      <c r="T782" s="215"/>
      <c r="U782" s="216"/>
      <c r="V782" s="216"/>
      <c r="W782" s="216"/>
      <c r="X782" s="216"/>
      <c r="Y782" s="216"/>
      <c r="Z782" s="216"/>
      <c r="AA782" s="216"/>
      <c r="AB782" s="216"/>
      <c r="AC782" s="216"/>
      <c r="AD782" s="216"/>
      <c r="AE782" s="216"/>
      <c r="AF782" s="216"/>
      <c r="AG782" s="216"/>
      <c r="AH782" s="216"/>
      <c r="AI782" s="185"/>
      <c r="AJ782" s="146"/>
      <c r="AK782" s="146"/>
      <c r="AL782" s="146"/>
      <c r="AM782" s="217"/>
      <c r="AN782" s="146"/>
      <c r="AO782" s="149"/>
      <c r="AP782" s="146"/>
      <c r="AQ782" s="149"/>
      <c r="AR782" s="185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146"/>
      <c r="BC782" s="218"/>
      <c r="BD782" s="218"/>
      <c r="BE782" s="218"/>
      <c r="BF782" s="185"/>
      <c r="BG782" s="185"/>
      <c r="BH782" s="185"/>
      <c r="BI782" s="185"/>
      <c r="BJ782" s="185"/>
      <c r="BK782" s="185"/>
      <c r="BL782" s="146"/>
      <c r="BM782" s="146"/>
      <c r="BN782" s="184"/>
      <c r="BO782" s="184"/>
      <c r="BP782" s="184"/>
      <c r="BQ782" s="184"/>
      <c r="BR782" s="184"/>
      <c r="BS782" s="184"/>
      <c r="BT782" s="184"/>
      <c r="BU782" s="184"/>
      <c r="BV782" s="184"/>
      <c r="BW782" s="184"/>
      <c r="BX782" s="184"/>
      <c r="BY782" s="184"/>
      <c r="BZ782" s="184"/>
      <c r="CA782" s="184"/>
      <c r="CB782" s="184"/>
      <c r="CC782" s="184"/>
      <c r="CD782" s="184"/>
      <c r="CE782" s="184"/>
      <c r="CF782" s="184"/>
      <c r="CG782" s="184"/>
      <c r="CH782" s="184"/>
      <c r="CI782" s="184"/>
      <c r="CJ782" s="184"/>
      <c r="CK782" s="184"/>
      <c r="CL782" s="184"/>
      <c r="CM782" s="146"/>
      <c r="CN782" s="146"/>
      <c r="CO782" s="146"/>
      <c r="CP782" s="146"/>
      <c r="CQ782" s="146"/>
      <c r="CR782" s="146"/>
      <c r="CS782" s="146"/>
      <c r="CT782" s="146"/>
      <c r="CU782" s="146"/>
      <c r="CV782" s="146"/>
      <c r="CW782" s="146"/>
      <c r="CX782" s="146"/>
      <c r="CY782" s="146"/>
      <c r="CZ782" s="146"/>
      <c r="DA782" s="146"/>
      <c r="DB782" s="146"/>
      <c r="DC782" s="146"/>
      <c r="DD782" s="146"/>
      <c r="DE782" s="146"/>
      <c r="DF782" s="146"/>
      <c r="DG782" s="146"/>
      <c r="DH782" s="146"/>
      <c r="DI782" s="146"/>
      <c r="DJ782" s="146"/>
      <c r="DK782" s="219"/>
      <c r="DL782" s="219"/>
      <c r="DM782" s="219"/>
      <c r="DN782" s="219"/>
      <c r="DO782" s="219"/>
      <c r="DP782" s="219"/>
      <c r="DQ782" s="219"/>
      <c r="DR782" s="219"/>
      <c r="DS782" s="219"/>
      <c r="DT782" s="219"/>
      <c r="DU782" s="219"/>
      <c r="DV782" s="157"/>
      <c r="DW782" s="157"/>
      <c r="DX782" s="157"/>
      <c r="DY782" s="157"/>
      <c r="DZ782" s="158"/>
      <c r="EA782" s="158"/>
      <c r="EB782" s="158"/>
      <c r="EC782" s="158"/>
      <c r="ED782" s="158"/>
      <c r="EE782" s="158"/>
      <c r="EF782" s="158"/>
      <c r="EG782" s="158"/>
      <c r="EH782" s="158"/>
      <c r="EI782" s="158"/>
      <c r="EJ782" s="158"/>
      <c r="EK782" s="158"/>
      <c r="EL782" s="158"/>
      <c r="EM782" s="158"/>
      <c r="EN782" s="220"/>
      <c r="EO782" s="220"/>
      <c r="EP782" s="221"/>
      <c r="EQ782" s="220"/>
      <c r="ER782" s="220"/>
      <c r="ES782" s="220"/>
      <c r="ET782" s="220"/>
      <c r="EU782" s="220"/>
      <c r="EV782" s="222"/>
      <c r="EW782" s="222"/>
      <c r="EX782" s="222"/>
      <c r="EY782" s="222"/>
      <c r="EZ782" s="222"/>
      <c r="FA782" s="222"/>
      <c r="FB782" s="222"/>
      <c r="FC782" s="222"/>
      <c r="FD782" s="225"/>
    </row>
    <row r="783" spans="2:160" ht="16.899999999999999" customHeight="1">
      <c r="B783" s="85"/>
      <c r="C783" s="85"/>
      <c r="D783" s="146"/>
      <c r="E783" s="85"/>
      <c r="G783" s="83"/>
      <c r="H783" s="83"/>
      <c r="I783" s="83"/>
      <c r="J783" s="83"/>
      <c r="K783" s="83"/>
      <c r="L783" s="144"/>
      <c r="M783" s="144"/>
      <c r="N783" s="83"/>
      <c r="O783" s="211"/>
      <c r="P783" s="211"/>
      <c r="Q783" s="146"/>
      <c r="R783" s="215"/>
      <c r="S783" s="215"/>
      <c r="T783" s="215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16"/>
      <c r="AF783" s="216"/>
      <c r="AG783" s="216"/>
      <c r="AH783" s="216"/>
      <c r="AI783" s="185"/>
      <c r="AJ783" s="146"/>
      <c r="AK783" s="146"/>
      <c r="AL783" s="146"/>
      <c r="AM783" s="217"/>
      <c r="AN783" s="146"/>
      <c r="AO783" s="149"/>
      <c r="AP783" s="146"/>
      <c r="AQ783" s="149"/>
      <c r="AR783" s="185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146"/>
      <c r="BC783" s="218"/>
      <c r="BD783" s="218"/>
      <c r="BE783" s="218"/>
      <c r="BF783" s="185"/>
      <c r="BG783" s="185"/>
      <c r="BH783" s="185"/>
      <c r="BI783" s="185"/>
      <c r="BJ783" s="185"/>
      <c r="BK783" s="185"/>
      <c r="BL783" s="146"/>
      <c r="BM783" s="146"/>
      <c r="BN783" s="184"/>
      <c r="BO783" s="184"/>
      <c r="BP783" s="184"/>
      <c r="BQ783" s="184"/>
      <c r="BR783" s="184"/>
      <c r="BS783" s="184"/>
      <c r="BT783" s="184"/>
      <c r="BU783" s="184"/>
      <c r="BV783" s="184"/>
      <c r="BW783" s="184"/>
      <c r="BX783" s="184"/>
      <c r="BY783" s="184"/>
      <c r="BZ783" s="184"/>
      <c r="CA783" s="184"/>
      <c r="CB783" s="184"/>
      <c r="CC783" s="184"/>
      <c r="CD783" s="184"/>
      <c r="CE783" s="184"/>
      <c r="CF783" s="184"/>
      <c r="CG783" s="184"/>
      <c r="CH783" s="184"/>
      <c r="CI783" s="184"/>
      <c r="CJ783" s="184"/>
      <c r="CK783" s="184"/>
      <c r="CL783" s="184"/>
      <c r="CM783" s="146"/>
      <c r="CN783" s="146"/>
      <c r="CO783" s="146"/>
      <c r="CP783" s="146"/>
      <c r="CQ783" s="146"/>
      <c r="CR783" s="146"/>
      <c r="CS783" s="146"/>
      <c r="CT783" s="146"/>
      <c r="CU783" s="146"/>
      <c r="CV783" s="146"/>
      <c r="CW783" s="146"/>
      <c r="CX783" s="146"/>
      <c r="CY783" s="146"/>
      <c r="CZ783" s="146"/>
      <c r="DA783" s="146"/>
      <c r="DB783" s="146"/>
      <c r="DC783" s="146"/>
      <c r="DD783" s="146"/>
      <c r="DE783" s="146"/>
      <c r="DF783" s="146"/>
      <c r="DG783" s="146"/>
      <c r="DH783" s="146"/>
      <c r="DI783" s="146"/>
      <c r="DJ783" s="146"/>
      <c r="DK783" s="219"/>
      <c r="DL783" s="219"/>
      <c r="DM783" s="219"/>
      <c r="DN783" s="219"/>
      <c r="DO783" s="219"/>
      <c r="DP783" s="219"/>
      <c r="DQ783" s="219"/>
      <c r="DR783" s="219"/>
      <c r="DS783" s="219"/>
      <c r="DT783" s="219"/>
      <c r="DU783" s="219"/>
      <c r="DV783" s="157"/>
      <c r="DW783" s="157"/>
      <c r="DX783" s="157"/>
      <c r="DY783" s="157"/>
      <c r="DZ783" s="158"/>
      <c r="EA783" s="158"/>
      <c r="EB783" s="158"/>
      <c r="EC783" s="158"/>
      <c r="ED783" s="158"/>
      <c r="EE783" s="158"/>
      <c r="EF783" s="158"/>
      <c r="EG783" s="158"/>
      <c r="EH783" s="158"/>
      <c r="EI783" s="158"/>
      <c r="EJ783" s="158"/>
      <c r="EK783" s="158"/>
      <c r="EL783" s="158"/>
      <c r="EM783" s="158"/>
      <c r="EN783" s="220"/>
      <c r="EO783" s="220"/>
      <c r="EP783" s="221"/>
      <c r="EQ783" s="220"/>
      <c r="ER783" s="220"/>
      <c r="ES783" s="220"/>
      <c r="ET783" s="220"/>
      <c r="EU783" s="220"/>
      <c r="EV783" s="222"/>
      <c r="EW783" s="222"/>
      <c r="EX783" s="222"/>
      <c r="EY783" s="222"/>
      <c r="EZ783" s="222"/>
      <c r="FA783" s="222"/>
      <c r="FB783" s="222"/>
      <c r="FC783" s="222"/>
      <c r="FD783" s="225"/>
    </row>
    <row r="784" spans="2:160" ht="16.899999999999999" customHeight="1">
      <c r="D784" s="45"/>
      <c r="G784" s="83"/>
      <c r="H784" s="83"/>
      <c r="I784" s="83"/>
      <c r="J784" s="83"/>
      <c r="K784" s="83"/>
      <c r="L784" s="144"/>
      <c r="M784" s="144"/>
      <c r="N784" s="83"/>
      <c r="O784" s="211"/>
      <c r="P784" s="211"/>
      <c r="Q784" s="146"/>
      <c r="R784" s="215"/>
      <c r="S784" s="215"/>
      <c r="T784" s="215"/>
      <c r="U784" s="216"/>
      <c r="V784" s="216"/>
      <c r="W784" s="216"/>
      <c r="X784" s="216"/>
      <c r="Y784" s="216"/>
      <c r="Z784" s="216"/>
      <c r="AA784" s="216"/>
      <c r="AB784" s="216"/>
      <c r="AC784" s="216"/>
      <c r="AD784" s="216"/>
      <c r="AE784" s="216"/>
      <c r="AF784" s="216"/>
      <c r="AG784" s="216"/>
      <c r="AH784" s="216"/>
      <c r="AI784" s="185"/>
      <c r="AJ784" s="146"/>
      <c r="AK784" s="146"/>
      <c r="AL784" s="146"/>
      <c r="AM784" s="217"/>
      <c r="AN784" s="146"/>
      <c r="AO784" s="149"/>
      <c r="AP784" s="146"/>
      <c r="AQ784" s="149"/>
      <c r="AR784" s="185"/>
      <c r="AS784" s="218"/>
      <c r="AT784" s="218"/>
      <c r="AU784" s="218"/>
      <c r="AV784" s="218"/>
      <c r="AW784" s="218"/>
      <c r="AX784" s="218"/>
      <c r="AY784" s="218"/>
      <c r="AZ784" s="218"/>
      <c r="BA784" s="218"/>
      <c r="BB784" s="146"/>
      <c r="BC784" s="218"/>
      <c r="BD784" s="218"/>
      <c r="BE784" s="218"/>
      <c r="BF784" s="185"/>
      <c r="BG784" s="185"/>
      <c r="BH784" s="185"/>
      <c r="BI784" s="185"/>
      <c r="BJ784" s="185"/>
      <c r="BK784" s="185"/>
      <c r="BL784" s="146"/>
      <c r="BM784" s="146"/>
      <c r="BN784" s="184"/>
      <c r="BO784" s="184"/>
      <c r="BP784" s="184"/>
      <c r="BQ784" s="184"/>
      <c r="BR784" s="184"/>
      <c r="BS784" s="184"/>
      <c r="BT784" s="184"/>
      <c r="BU784" s="184"/>
      <c r="BV784" s="184"/>
      <c r="BW784" s="184"/>
      <c r="BX784" s="184"/>
      <c r="BY784" s="184"/>
      <c r="BZ784" s="184"/>
      <c r="CA784" s="184"/>
      <c r="CB784" s="184"/>
      <c r="CC784" s="184"/>
      <c r="CD784" s="184"/>
      <c r="CE784" s="184"/>
      <c r="CF784" s="184"/>
      <c r="CG784" s="184"/>
      <c r="CH784" s="184"/>
      <c r="CI784" s="184"/>
      <c r="CJ784" s="184"/>
      <c r="CK784" s="184"/>
      <c r="CL784" s="184"/>
      <c r="CM784" s="146"/>
      <c r="CN784" s="146"/>
      <c r="CO784" s="146"/>
      <c r="CP784" s="146"/>
      <c r="CQ784" s="146"/>
      <c r="CR784" s="146"/>
      <c r="CS784" s="146"/>
      <c r="CT784" s="146"/>
      <c r="CU784" s="146"/>
      <c r="CV784" s="146"/>
      <c r="CW784" s="146"/>
      <c r="CX784" s="146"/>
      <c r="CY784" s="146"/>
      <c r="CZ784" s="146"/>
      <c r="DA784" s="146"/>
      <c r="DB784" s="146"/>
      <c r="DC784" s="146"/>
      <c r="DD784" s="146"/>
      <c r="DE784" s="146"/>
      <c r="DF784" s="146"/>
      <c r="DG784" s="146"/>
      <c r="DH784" s="146"/>
      <c r="DI784" s="146"/>
      <c r="DJ784" s="146"/>
      <c r="DK784" s="219"/>
      <c r="DL784" s="219"/>
      <c r="DM784" s="219"/>
      <c r="DN784" s="219"/>
      <c r="DO784" s="219"/>
      <c r="DP784" s="219"/>
      <c r="DQ784" s="219"/>
      <c r="DR784" s="219"/>
      <c r="DS784" s="219"/>
      <c r="DT784" s="219"/>
      <c r="DU784" s="219"/>
      <c r="DV784" s="157"/>
      <c r="DW784" s="157"/>
      <c r="DX784" s="157"/>
      <c r="DY784" s="157"/>
      <c r="DZ784" s="158"/>
      <c r="EA784" s="158"/>
      <c r="EB784" s="158"/>
      <c r="EC784" s="158"/>
      <c r="ED784" s="158"/>
      <c r="EE784" s="158"/>
      <c r="EF784" s="158"/>
      <c r="EG784" s="158"/>
      <c r="EH784" s="158"/>
      <c r="EI784" s="158"/>
      <c r="EJ784" s="158"/>
      <c r="EK784" s="158"/>
      <c r="EL784" s="158"/>
      <c r="EM784" s="158"/>
      <c r="EN784" s="220"/>
      <c r="EO784" s="220"/>
      <c r="EP784" s="221"/>
      <c r="EQ784" s="220"/>
      <c r="ER784" s="220"/>
      <c r="ES784" s="220"/>
      <c r="ET784" s="220"/>
      <c r="EU784" s="220"/>
      <c r="EV784" s="222"/>
      <c r="EW784" s="222"/>
      <c r="EX784" s="222"/>
      <c r="EY784" s="222"/>
      <c r="EZ784" s="222"/>
      <c r="FA784" s="222"/>
      <c r="FB784" s="222"/>
      <c r="FC784" s="222"/>
      <c r="FD784" s="225"/>
    </row>
    <row r="785" spans="4:160" ht="16.899999999999999" customHeight="1">
      <c r="D785" s="45"/>
      <c r="G785" s="83"/>
      <c r="H785" s="83"/>
      <c r="I785" s="83"/>
      <c r="J785" s="83"/>
      <c r="K785" s="83"/>
      <c r="L785" s="83"/>
      <c r="M785" s="83"/>
      <c r="N785" s="83"/>
      <c r="O785" s="211"/>
      <c r="P785" s="211"/>
      <c r="Q785" s="146"/>
      <c r="R785" s="215"/>
      <c r="S785" s="215"/>
      <c r="T785" s="215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16"/>
      <c r="AF785" s="216"/>
      <c r="AG785" s="216"/>
      <c r="AH785" s="216"/>
      <c r="AI785" s="185"/>
      <c r="AJ785" s="146"/>
      <c r="AK785" s="146"/>
      <c r="AL785" s="146"/>
      <c r="AM785" s="217"/>
      <c r="AN785" s="146"/>
      <c r="AO785" s="149"/>
      <c r="AP785" s="146"/>
      <c r="AQ785" s="149"/>
      <c r="AR785" s="185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146"/>
      <c r="BC785" s="218"/>
      <c r="BD785" s="218"/>
      <c r="BE785" s="218"/>
      <c r="BF785" s="185"/>
      <c r="BG785" s="185"/>
      <c r="BH785" s="185"/>
      <c r="BI785" s="185"/>
      <c r="BJ785" s="185"/>
      <c r="BK785" s="185"/>
      <c r="BL785" s="146"/>
      <c r="BM785" s="146"/>
      <c r="BN785" s="184"/>
      <c r="BO785" s="184"/>
      <c r="BP785" s="184"/>
      <c r="BQ785" s="184"/>
      <c r="BR785" s="184"/>
      <c r="BS785" s="184"/>
      <c r="BT785" s="184"/>
      <c r="BU785" s="184"/>
      <c r="BV785" s="184"/>
      <c r="BW785" s="184"/>
      <c r="BX785" s="184"/>
      <c r="BY785" s="184"/>
      <c r="BZ785" s="184"/>
      <c r="CA785" s="184"/>
      <c r="CB785" s="184"/>
      <c r="CC785" s="184"/>
      <c r="CD785" s="184"/>
      <c r="CE785" s="184"/>
      <c r="CF785" s="184"/>
      <c r="CG785" s="184"/>
      <c r="CH785" s="184"/>
      <c r="CI785" s="184"/>
      <c r="CJ785" s="184"/>
      <c r="CK785" s="184"/>
      <c r="CL785" s="184"/>
      <c r="CM785" s="146"/>
      <c r="CN785" s="146"/>
      <c r="CO785" s="146"/>
      <c r="CP785" s="146"/>
      <c r="CQ785" s="146"/>
      <c r="CR785" s="146"/>
      <c r="CS785" s="146"/>
      <c r="CT785" s="146"/>
      <c r="CU785" s="146"/>
      <c r="CV785" s="146"/>
      <c r="CW785" s="146"/>
      <c r="CX785" s="146"/>
      <c r="CY785" s="146"/>
      <c r="CZ785" s="146"/>
      <c r="DA785" s="146"/>
      <c r="DB785" s="146"/>
      <c r="DC785" s="146"/>
      <c r="DD785" s="146"/>
      <c r="DE785" s="146"/>
      <c r="DF785" s="146"/>
      <c r="DG785" s="146"/>
      <c r="DH785" s="146"/>
      <c r="DI785" s="146"/>
      <c r="DJ785" s="146"/>
      <c r="DK785" s="219"/>
      <c r="DL785" s="219"/>
      <c r="DM785" s="219"/>
      <c r="DN785" s="219"/>
      <c r="DO785" s="219"/>
      <c r="DP785" s="219"/>
      <c r="DQ785" s="219"/>
      <c r="DR785" s="219"/>
      <c r="DS785" s="219"/>
      <c r="DT785" s="219"/>
      <c r="DU785" s="219"/>
      <c r="DV785" s="157"/>
      <c r="DW785" s="157"/>
      <c r="DX785" s="157"/>
      <c r="DY785" s="157"/>
      <c r="DZ785" s="158"/>
      <c r="EA785" s="158"/>
      <c r="EB785" s="158"/>
      <c r="EC785" s="158"/>
      <c r="ED785" s="158"/>
      <c r="EE785" s="158"/>
      <c r="EF785" s="158"/>
      <c r="EG785" s="158"/>
      <c r="EH785" s="158"/>
      <c r="EI785" s="158"/>
      <c r="EJ785" s="158"/>
      <c r="EK785" s="158"/>
      <c r="EL785" s="158"/>
      <c r="EM785" s="158"/>
      <c r="EN785" s="220"/>
      <c r="EO785" s="220"/>
      <c r="EP785" s="221"/>
      <c r="EQ785" s="220"/>
      <c r="ER785" s="220"/>
      <c r="ES785" s="220"/>
      <c r="ET785" s="220"/>
      <c r="EU785" s="220"/>
      <c r="EV785" s="222"/>
      <c r="EW785" s="222"/>
      <c r="EX785" s="222"/>
      <c r="EY785" s="222"/>
      <c r="EZ785" s="222"/>
      <c r="FA785" s="222"/>
      <c r="FB785" s="222"/>
      <c r="FC785" s="222"/>
      <c r="FD785" s="225"/>
    </row>
    <row r="786" spans="4:160" ht="16.899999999999999" customHeight="1">
      <c r="D786" s="45"/>
      <c r="G786" s="144"/>
      <c r="H786" s="144"/>
      <c r="I786" s="144"/>
      <c r="J786" s="144"/>
      <c r="K786" s="144"/>
      <c r="L786" s="83"/>
      <c r="M786" s="83"/>
      <c r="N786" s="83"/>
      <c r="O786" s="211"/>
      <c r="P786" s="211"/>
      <c r="Q786" s="146"/>
      <c r="R786" s="215"/>
      <c r="S786" s="215"/>
      <c r="T786" s="215"/>
      <c r="U786" s="216"/>
      <c r="V786" s="216"/>
      <c r="W786" s="216"/>
      <c r="X786" s="216"/>
      <c r="Y786" s="216"/>
      <c r="Z786" s="216"/>
      <c r="AA786" s="216"/>
      <c r="AB786" s="216"/>
      <c r="AC786" s="216"/>
      <c r="AD786" s="216"/>
      <c r="AE786" s="216"/>
      <c r="AF786" s="216"/>
      <c r="AG786" s="216"/>
      <c r="AH786" s="216"/>
      <c r="AI786" s="185"/>
      <c r="AJ786" s="146"/>
      <c r="AK786" s="146"/>
      <c r="AL786" s="146"/>
      <c r="AM786" s="217"/>
      <c r="AN786" s="146"/>
      <c r="AO786" s="149"/>
      <c r="AP786" s="146"/>
      <c r="AQ786" s="149"/>
      <c r="AR786" s="185"/>
      <c r="AS786" s="218"/>
      <c r="AT786" s="218"/>
      <c r="AU786" s="218"/>
      <c r="AV786" s="218"/>
      <c r="AW786" s="218"/>
      <c r="AX786" s="218"/>
      <c r="AY786" s="218"/>
      <c r="AZ786" s="218"/>
      <c r="BA786" s="218"/>
      <c r="BB786" s="146"/>
      <c r="BC786" s="218"/>
      <c r="BD786" s="218"/>
      <c r="BE786" s="218"/>
      <c r="BF786" s="185"/>
      <c r="BG786" s="185"/>
      <c r="BH786" s="185"/>
      <c r="BI786" s="185"/>
      <c r="BJ786" s="185"/>
      <c r="BK786" s="185"/>
      <c r="BL786" s="146"/>
      <c r="BM786" s="146"/>
      <c r="BN786" s="184"/>
      <c r="BO786" s="184"/>
      <c r="BP786" s="184"/>
      <c r="BQ786" s="184"/>
      <c r="BR786" s="184"/>
      <c r="BS786" s="184"/>
      <c r="BT786" s="184"/>
      <c r="BU786" s="184"/>
      <c r="BV786" s="184"/>
      <c r="BW786" s="184"/>
      <c r="BX786" s="184"/>
      <c r="BY786" s="184"/>
      <c r="BZ786" s="184"/>
      <c r="CA786" s="184"/>
      <c r="CB786" s="184"/>
      <c r="CC786" s="184"/>
      <c r="CD786" s="184"/>
      <c r="CE786" s="184"/>
      <c r="CF786" s="184"/>
      <c r="CG786" s="184"/>
      <c r="CH786" s="184"/>
      <c r="CI786" s="184"/>
      <c r="CJ786" s="184"/>
      <c r="CK786" s="184"/>
      <c r="CL786" s="184"/>
      <c r="CM786" s="146"/>
      <c r="CN786" s="146"/>
      <c r="CO786" s="146"/>
      <c r="CP786" s="146"/>
      <c r="CQ786" s="146"/>
      <c r="CR786" s="146"/>
      <c r="CS786" s="146"/>
      <c r="CT786" s="146"/>
      <c r="CU786" s="146"/>
      <c r="CV786" s="146"/>
      <c r="CW786" s="146"/>
      <c r="CX786" s="146"/>
      <c r="CY786" s="146"/>
      <c r="CZ786" s="146"/>
      <c r="DA786" s="146"/>
      <c r="DB786" s="146"/>
      <c r="DC786" s="146"/>
      <c r="DD786" s="146"/>
      <c r="DE786" s="146"/>
      <c r="DF786" s="146"/>
      <c r="DG786" s="146"/>
      <c r="DH786" s="146"/>
      <c r="DI786" s="146"/>
      <c r="DJ786" s="146"/>
      <c r="DK786" s="219"/>
      <c r="DL786" s="219"/>
      <c r="DM786" s="219"/>
      <c r="DN786" s="219"/>
      <c r="DO786" s="219"/>
      <c r="DP786" s="219"/>
      <c r="DQ786" s="219"/>
      <c r="DR786" s="219"/>
      <c r="DS786" s="219"/>
      <c r="DT786" s="219"/>
      <c r="DU786" s="219"/>
      <c r="DV786" s="157"/>
      <c r="DW786" s="157"/>
      <c r="DX786" s="157"/>
      <c r="DY786" s="157"/>
      <c r="DZ786" s="158"/>
      <c r="EA786" s="158"/>
      <c r="EB786" s="158"/>
      <c r="EC786" s="158"/>
      <c r="ED786" s="158"/>
      <c r="EE786" s="158"/>
      <c r="EF786" s="158"/>
      <c r="EG786" s="158"/>
      <c r="EH786" s="158"/>
      <c r="EI786" s="158"/>
      <c r="EJ786" s="158"/>
      <c r="EK786" s="158"/>
      <c r="EL786" s="158"/>
      <c r="EM786" s="158"/>
      <c r="EN786" s="220"/>
      <c r="EO786" s="220"/>
      <c r="EP786" s="221"/>
      <c r="EQ786" s="220"/>
      <c r="ER786" s="220"/>
      <c r="ES786" s="220"/>
      <c r="ET786" s="220"/>
      <c r="EU786" s="220"/>
      <c r="EV786" s="222"/>
      <c r="EW786" s="222"/>
      <c r="EX786" s="222"/>
      <c r="EY786" s="222"/>
      <c r="EZ786" s="222"/>
      <c r="FA786" s="222"/>
      <c r="FB786" s="222"/>
      <c r="FC786" s="222"/>
      <c r="FD786" s="225"/>
    </row>
    <row r="787" spans="4:160" ht="16.899999999999999" customHeight="1">
      <c r="D787" s="45"/>
      <c r="G787" s="144"/>
      <c r="H787" s="144"/>
      <c r="I787" s="144"/>
      <c r="J787" s="144"/>
      <c r="K787" s="83"/>
      <c r="L787" s="83"/>
      <c r="M787" s="83"/>
      <c r="N787" s="83"/>
      <c r="O787" s="211"/>
      <c r="P787" s="211"/>
      <c r="Q787" s="146"/>
      <c r="R787" s="215"/>
      <c r="S787" s="215"/>
      <c r="T787" s="215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16"/>
      <c r="AF787" s="216"/>
      <c r="AG787" s="216"/>
      <c r="AH787" s="216"/>
      <c r="AI787" s="185"/>
      <c r="AJ787" s="146"/>
      <c r="AK787" s="146"/>
      <c r="AL787" s="146"/>
      <c r="AM787" s="217"/>
      <c r="AN787" s="146"/>
      <c r="AO787" s="149"/>
      <c r="AP787" s="146"/>
      <c r="AQ787" s="149"/>
      <c r="AR787" s="185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146"/>
      <c r="BC787" s="218"/>
      <c r="BD787" s="218"/>
      <c r="BE787" s="218"/>
      <c r="BF787" s="185"/>
      <c r="BG787" s="185"/>
      <c r="BH787" s="185"/>
      <c r="BI787" s="185"/>
      <c r="BJ787" s="185"/>
      <c r="BK787" s="185"/>
      <c r="BL787" s="146"/>
      <c r="BM787" s="146"/>
      <c r="BN787" s="184"/>
      <c r="BO787" s="184"/>
      <c r="BP787" s="184"/>
      <c r="BQ787" s="184"/>
      <c r="BR787" s="184"/>
      <c r="BS787" s="184"/>
      <c r="BT787" s="184"/>
      <c r="BU787" s="184"/>
      <c r="BV787" s="184"/>
      <c r="BW787" s="184"/>
      <c r="BX787" s="184"/>
      <c r="BY787" s="184"/>
      <c r="BZ787" s="184"/>
      <c r="CA787" s="184"/>
      <c r="CB787" s="184"/>
      <c r="CC787" s="184"/>
      <c r="CD787" s="184"/>
      <c r="CE787" s="184"/>
      <c r="CF787" s="184"/>
      <c r="CG787" s="184"/>
      <c r="CH787" s="184"/>
      <c r="CI787" s="184"/>
      <c r="CJ787" s="184"/>
      <c r="CK787" s="184"/>
      <c r="CL787" s="184"/>
      <c r="CM787" s="146"/>
      <c r="CN787" s="146"/>
      <c r="CO787" s="146"/>
      <c r="CP787" s="146"/>
      <c r="CQ787" s="146"/>
      <c r="CR787" s="146"/>
      <c r="CS787" s="146"/>
      <c r="CT787" s="146"/>
      <c r="CU787" s="146"/>
      <c r="CV787" s="146"/>
      <c r="CW787" s="146"/>
      <c r="CX787" s="146"/>
      <c r="CY787" s="146"/>
      <c r="CZ787" s="146"/>
      <c r="DA787" s="146"/>
      <c r="DB787" s="146"/>
      <c r="DC787" s="146"/>
      <c r="DD787" s="146"/>
      <c r="DE787" s="146"/>
      <c r="DF787" s="146"/>
      <c r="DG787" s="146"/>
      <c r="DH787" s="146"/>
      <c r="DI787" s="146"/>
      <c r="DJ787" s="146"/>
      <c r="DK787" s="219"/>
      <c r="DL787" s="219"/>
      <c r="DM787" s="219"/>
      <c r="DN787" s="219"/>
      <c r="DO787" s="219"/>
      <c r="DP787" s="219"/>
      <c r="DQ787" s="219"/>
      <c r="DR787" s="219"/>
      <c r="DS787" s="219"/>
      <c r="DT787" s="219"/>
      <c r="DU787" s="219"/>
      <c r="DV787" s="157"/>
      <c r="DW787" s="157"/>
      <c r="DX787" s="157"/>
      <c r="DY787" s="157"/>
      <c r="DZ787" s="158"/>
      <c r="EA787" s="158"/>
      <c r="EB787" s="158"/>
      <c r="EC787" s="158"/>
      <c r="ED787" s="158"/>
      <c r="EE787" s="158"/>
      <c r="EF787" s="158"/>
      <c r="EG787" s="158"/>
      <c r="EH787" s="158"/>
      <c r="EI787" s="158"/>
      <c r="EJ787" s="158"/>
      <c r="EK787" s="158"/>
      <c r="EL787" s="158"/>
      <c r="EM787" s="158"/>
      <c r="EN787" s="220"/>
      <c r="EO787" s="220"/>
      <c r="EP787" s="221"/>
      <c r="EQ787" s="220"/>
      <c r="ER787" s="220"/>
      <c r="ES787" s="220"/>
      <c r="ET787" s="220"/>
      <c r="EU787" s="220"/>
      <c r="EV787" s="222"/>
      <c r="EW787" s="222"/>
      <c r="EX787" s="222"/>
      <c r="EY787" s="222"/>
      <c r="EZ787" s="222"/>
      <c r="FA787" s="222"/>
      <c r="FB787" s="222"/>
      <c r="FC787" s="222"/>
      <c r="FD787" s="225"/>
    </row>
    <row r="788" spans="4:160" ht="16.899999999999999" customHeight="1">
      <c r="D788" s="45"/>
      <c r="G788" s="144"/>
      <c r="H788" s="144"/>
      <c r="I788" s="144"/>
      <c r="J788" s="144"/>
      <c r="K788" s="83"/>
      <c r="L788" s="83"/>
      <c r="M788" s="83"/>
      <c r="N788" s="83"/>
      <c r="O788" s="211"/>
      <c r="P788" s="211"/>
      <c r="Q788" s="146"/>
      <c r="R788" s="215"/>
      <c r="S788" s="215"/>
      <c r="T788" s="215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16"/>
      <c r="AF788" s="216"/>
      <c r="AG788" s="216"/>
      <c r="AH788" s="216"/>
      <c r="AI788" s="185"/>
      <c r="AJ788" s="146"/>
      <c r="AK788" s="146"/>
      <c r="AL788" s="146"/>
      <c r="AM788" s="217"/>
      <c r="AN788" s="146"/>
      <c r="AO788" s="149"/>
      <c r="AP788" s="146"/>
      <c r="AQ788" s="149"/>
      <c r="AR788" s="185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146"/>
      <c r="BC788" s="218"/>
      <c r="BD788" s="218"/>
      <c r="BE788" s="218"/>
      <c r="BF788" s="185"/>
      <c r="BG788" s="185"/>
      <c r="BH788" s="185"/>
      <c r="BI788" s="185"/>
      <c r="BJ788" s="185"/>
      <c r="BK788" s="185"/>
      <c r="BL788" s="146"/>
      <c r="BM788" s="146"/>
      <c r="BN788" s="184"/>
      <c r="BO788" s="184"/>
      <c r="BP788" s="184"/>
      <c r="BQ788" s="184"/>
      <c r="BR788" s="184"/>
      <c r="BS788" s="184"/>
      <c r="BT788" s="184"/>
      <c r="BU788" s="184"/>
      <c r="BV788" s="184"/>
      <c r="BW788" s="184"/>
      <c r="BX788" s="184"/>
      <c r="BY788" s="184"/>
      <c r="BZ788" s="184"/>
      <c r="CA788" s="184"/>
      <c r="CB788" s="184"/>
      <c r="CC788" s="184"/>
      <c r="CD788" s="184"/>
      <c r="CE788" s="184"/>
      <c r="CF788" s="184"/>
      <c r="CG788" s="184"/>
      <c r="CH788" s="184"/>
      <c r="CI788" s="184"/>
      <c r="CJ788" s="184"/>
      <c r="CK788" s="184"/>
      <c r="CL788" s="184"/>
      <c r="CM788" s="146"/>
      <c r="CN788" s="146"/>
      <c r="CO788" s="146"/>
      <c r="CP788" s="146"/>
      <c r="CQ788" s="146"/>
      <c r="CR788" s="146"/>
      <c r="CS788" s="146"/>
      <c r="CT788" s="146"/>
      <c r="CU788" s="146"/>
      <c r="CV788" s="146"/>
      <c r="CW788" s="146"/>
      <c r="CX788" s="146"/>
      <c r="CY788" s="146"/>
      <c r="CZ788" s="146"/>
      <c r="DA788" s="146"/>
      <c r="DB788" s="146"/>
      <c r="DC788" s="146"/>
      <c r="DD788" s="146"/>
      <c r="DE788" s="146"/>
      <c r="DF788" s="146"/>
      <c r="DG788" s="146"/>
      <c r="DH788" s="146"/>
      <c r="DI788" s="146"/>
      <c r="DJ788" s="146"/>
      <c r="DK788" s="219"/>
      <c r="DL788" s="219"/>
      <c r="DM788" s="219"/>
      <c r="DN788" s="219"/>
      <c r="DO788" s="219"/>
      <c r="DP788" s="219"/>
      <c r="DQ788" s="219"/>
      <c r="DR788" s="219"/>
      <c r="DS788" s="219"/>
      <c r="DT788" s="219"/>
      <c r="DU788" s="219"/>
      <c r="DV788" s="157"/>
      <c r="DW788" s="157"/>
      <c r="DX788" s="157"/>
      <c r="DY788" s="157"/>
      <c r="DZ788" s="158"/>
      <c r="EA788" s="158"/>
      <c r="EB788" s="158"/>
      <c r="EC788" s="158"/>
      <c r="ED788" s="158"/>
      <c r="EE788" s="158"/>
      <c r="EF788" s="158"/>
      <c r="EG788" s="158"/>
      <c r="EH788" s="158"/>
      <c r="EI788" s="158"/>
      <c r="EJ788" s="158"/>
      <c r="EK788" s="158"/>
      <c r="EL788" s="158"/>
      <c r="EM788" s="158"/>
      <c r="EN788" s="220"/>
      <c r="EO788" s="220"/>
      <c r="EP788" s="221"/>
      <c r="EQ788" s="220"/>
      <c r="ER788" s="220"/>
      <c r="ES788" s="220"/>
      <c r="ET788" s="220"/>
      <c r="EU788" s="220"/>
      <c r="EV788" s="222"/>
      <c r="EW788" s="222"/>
      <c r="EX788" s="222"/>
      <c r="EY788" s="222"/>
      <c r="EZ788" s="222"/>
      <c r="FA788" s="222"/>
      <c r="FB788" s="222"/>
      <c r="FC788" s="222"/>
      <c r="FD788" s="225"/>
    </row>
    <row r="789" spans="4:160" ht="16.899999999999999" customHeight="1">
      <c r="D789" s="45"/>
      <c r="G789" s="83"/>
      <c r="H789" s="83"/>
      <c r="I789" s="83"/>
      <c r="J789" s="83"/>
      <c r="K789" s="83"/>
      <c r="L789" s="83"/>
      <c r="M789" s="83"/>
      <c r="N789" s="83"/>
      <c r="O789" s="211"/>
      <c r="P789" s="211"/>
      <c r="Q789" s="146"/>
      <c r="R789" s="215"/>
      <c r="S789" s="215"/>
      <c r="T789" s="215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16"/>
      <c r="AF789" s="216"/>
      <c r="AG789" s="216"/>
      <c r="AH789" s="216"/>
      <c r="AI789" s="185"/>
      <c r="AJ789" s="146"/>
      <c r="AK789" s="146"/>
      <c r="AL789" s="146"/>
      <c r="AM789" s="217"/>
      <c r="AN789" s="146"/>
      <c r="AO789" s="149"/>
      <c r="AP789" s="146"/>
      <c r="AQ789" s="149"/>
      <c r="AR789" s="185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146"/>
      <c r="BC789" s="218"/>
      <c r="BD789" s="218"/>
      <c r="BE789" s="218"/>
      <c r="BF789" s="185"/>
      <c r="BG789" s="185"/>
      <c r="BH789" s="185"/>
      <c r="BI789" s="185"/>
      <c r="BJ789" s="185"/>
      <c r="BK789" s="185"/>
      <c r="BL789" s="146"/>
      <c r="BM789" s="146"/>
      <c r="BN789" s="184"/>
      <c r="BO789" s="184"/>
      <c r="BP789" s="184"/>
      <c r="BQ789" s="184"/>
      <c r="BR789" s="184"/>
      <c r="BS789" s="184"/>
      <c r="BT789" s="184"/>
      <c r="BU789" s="184"/>
      <c r="BV789" s="184"/>
      <c r="BW789" s="184"/>
      <c r="BX789" s="184"/>
      <c r="BY789" s="184"/>
      <c r="BZ789" s="184"/>
      <c r="CA789" s="184"/>
      <c r="CB789" s="184"/>
      <c r="CC789" s="184"/>
      <c r="CD789" s="184"/>
      <c r="CE789" s="184"/>
      <c r="CF789" s="184"/>
      <c r="CG789" s="184"/>
      <c r="CH789" s="184"/>
      <c r="CI789" s="184"/>
      <c r="CJ789" s="184"/>
      <c r="CK789" s="184"/>
      <c r="CL789" s="184"/>
      <c r="CM789" s="146"/>
      <c r="CN789" s="146"/>
      <c r="CO789" s="146"/>
      <c r="CP789" s="146"/>
      <c r="CQ789" s="146"/>
      <c r="CR789" s="146"/>
      <c r="CS789" s="146"/>
      <c r="CT789" s="146"/>
      <c r="CU789" s="146"/>
      <c r="CV789" s="146"/>
      <c r="CW789" s="146"/>
      <c r="CX789" s="146"/>
      <c r="CY789" s="146"/>
      <c r="CZ789" s="146"/>
      <c r="DA789" s="146"/>
      <c r="DB789" s="146"/>
      <c r="DC789" s="146"/>
      <c r="DD789" s="146"/>
      <c r="DE789" s="146"/>
      <c r="DF789" s="146"/>
      <c r="DG789" s="146"/>
      <c r="DH789" s="146"/>
      <c r="DI789" s="146"/>
      <c r="DJ789" s="146"/>
      <c r="DK789" s="219"/>
      <c r="DL789" s="219"/>
      <c r="DM789" s="219"/>
      <c r="DN789" s="219"/>
      <c r="DO789" s="219"/>
      <c r="DP789" s="219"/>
      <c r="DQ789" s="219"/>
      <c r="DR789" s="219"/>
      <c r="DS789" s="219"/>
      <c r="DT789" s="219"/>
      <c r="DU789" s="219"/>
      <c r="DV789" s="157"/>
      <c r="DW789" s="157"/>
      <c r="DX789" s="157"/>
      <c r="DY789" s="157"/>
      <c r="DZ789" s="158"/>
      <c r="EA789" s="158"/>
      <c r="EB789" s="158"/>
      <c r="EC789" s="158"/>
      <c r="ED789" s="158"/>
      <c r="EE789" s="158"/>
      <c r="EF789" s="158"/>
      <c r="EG789" s="158"/>
      <c r="EH789" s="158"/>
      <c r="EI789" s="158"/>
      <c r="EJ789" s="158"/>
      <c r="EK789" s="158"/>
      <c r="EL789" s="158"/>
      <c r="EM789" s="158"/>
      <c r="EN789" s="220"/>
      <c r="EO789" s="220"/>
      <c r="EP789" s="221"/>
      <c r="EQ789" s="220"/>
      <c r="ER789" s="220"/>
      <c r="ES789" s="220"/>
      <c r="ET789" s="220"/>
      <c r="EU789" s="220"/>
      <c r="EV789" s="222"/>
      <c r="EW789" s="222"/>
      <c r="EX789" s="222"/>
      <c r="EY789" s="222"/>
      <c r="EZ789" s="222"/>
      <c r="FA789" s="222"/>
      <c r="FB789" s="222"/>
      <c r="FC789" s="222"/>
      <c r="FD789" s="225"/>
    </row>
    <row r="790" spans="4:160" ht="16.899999999999999" customHeight="1">
      <c r="D790" s="45"/>
      <c r="G790" s="144"/>
      <c r="H790" s="144"/>
      <c r="I790" s="144"/>
      <c r="J790" s="144"/>
      <c r="K790" s="144"/>
      <c r="L790" s="144"/>
      <c r="M790" s="83"/>
      <c r="N790" s="83"/>
      <c r="O790" s="211"/>
      <c r="P790" s="211"/>
      <c r="Q790" s="146"/>
      <c r="R790" s="215"/>
      <c r="S790" s="215"/>
      <c r="T790" s="215"/>
      <c r="U790" s="216"/>
      <c r="V790" s="216"/>
      <c r="W790" s="216"/>
      <c r="X790" s="216"/>
      <c r="Y790" s="216"/>
      <c r="Z790" s="216"/>
      <c r="AA790" s="216"/>
      <c r="AB790" s="216"/>
      <c r="AC790" s="216"/>
      <c r="AD790" s="216"/>
      <c r="AE790" s="216"/>
      <c r="AF790" s="216"/>
      <c r="AG790" s="216"/>
      <c r="AH790" s="216"/>
      <c r="AI790" s="185"/>
      <c r="AJ790" s="146"/>
      <c r="AK790" s="146"/>
      <c r="AL790" s="146"/>
      <c r="AM790" s="217"/>
      <c r="AN790" s="146"/>
      <c r="AO790" s="149"/>
      <c r="AP790" s="146"/>
      <c r="AQ790" s="188"/>
      <c r="AR790" s="185"/>
      <c r="AS790" s="218"/>
      <c r="AT790" s="218"/>
      <c r="AU790" s="218"/>
      <c r="AV790" s="218"/>
      <c r="AW790" s="218"/>
      <c r="AX790" s="218"/>
      <c r="AY790" s="218"/>
      <c r="AZ790" s="218"/>
      <c r="BA790" s="218"/>
      <c r="BB790" s="146"/>
      <c r="BC790" s="218"/>
      <c r="BD790" s="218"/>
      <c r="BE790" s="218"/>
      <c r="BF790" s="185"/>
      <c r="BG790" s="185"/>
      <c r="BH790" s="185"/>
      <c r="BI790" s="185"/>
      <c r="BJ790" s="185"/>
      <c r="BK790" s="185"/>
      <c r="BL790" s="146"/>
      <c r="BM790" s="146"/>
      <c r="BN790" s="184"/>
      <c r="BO790" s="184"/>
      <c r="BP790" s="184"/>
      <c r="BQ790" s="184"/>
      <c r="BR790" s="184"/>
      <c r="BS790" s="184"/>
      <c r="BT790" s="184"/>
      <c r="BU790" s="184"/>
      <c r="BV790" s="184"/>
      <c r="BW790" s="184"/>
      <c r="BX790" s="184"/>
      <c r="BY790" s="184"/>
      <c r="BZ790" s="184"/>
      <c r="CA790" s="184"/>
      <c r="CB790" s="184"/>
      <c r="CC790" s="184"/>
      <c r="CD790" s="184"/>
      <c r="CE790" s="184"/>
      <c r="CF790" s="184"/>
      <c r="CG790" s="184"/>
      <c r="CH790" s="184"/>
      <c r="CI790" s="184"/>
      <c r="CJ790" s="184"/>
      <c r="CK790" s="184"/>
      <c r="CL790" s="184"/>
      <c r="CM790" s="146"/>
      <c r="CN790" s="146"/>
      <c r="CO790" s="146"/>
      <c r="CP790" s="146"/>
      <c r="CQ790" s="146"/>
      <c r="CR790" s="146"/>
      <c r="CS790" s="146"/>
      <c r="CT790" s="146"/>
      <c r="CU790" s="146"/>
      <c r="CV790" s="146"/>
      <c r="CW790" s="146"/>
      <c r="CX790" s="146"/>
      <c r="CY790" s="146"/>
      <c r="CZ790" s="146"/>
      <c r="DA790" s="146"/>
      <c r="DB790" s="146"/>
      <c r="DC790" s="146"/>
      <c r="DD790" s="146"/>
      <c r="DE790" s="146"/>
      <c r="DF790" s="146"/>
      <c r="DG790" s="146"/>
      <c r="DH790" s="146"/>
      <c r="DI790" s="146"/>
      <c r="DJ790" s="146"/>
      <c r="DK790" s="219"/>
      <c r="DL790" s="219"/>
      <c r="DM790" s="219"/>
      <c r="DN790" s="219"/>
      <c r="DO790" s="219"/>
      <c r="DP790" s="219"/>
      <c r="DQ790" s="219"/>
      <c r="DR790" s="219"/>
      <c r="DS790" s="219"/>
      <c r="DT790" s="219"/>
      <c r="DU790" s="219"/>
      <c r="DV790" s="157"/>
      <c r="DW790" s="157"/>
      <c r="DX790" s="157"/>
      <c r="DY790" s="157"/>
      <c r="DZ790" s="158"/>
      <c r="EA790" s="158"/>
      <c r="EB790" s="158"/>
      <c r="EC790" s="158"/>
      <c r="ED790" s="158"/>
      <c r="EE790" s="158"/>
      <c r="EF790" s="158"/>
      <c r="EG790" s="158"/>
      <c r="EH790" s="158"/>
      <c r="EI790" s="158"/>
      <c r="EJ790" s="158"/>
      <c r="EK790" s="158"/>
      <c r="EL790" s="158"/>
      <c r="EM790" s="158"/>
      <c r="EN790" s="220"/>
      <c r="EO790" s="220"/>
      <c r="EP790" s="221"/>
      <c r="EQ790" s="220"/>
      <c r="ER790" s="220"/>
      <c r="ES790" s="220"/>
      <c r="ET790" s="220"/>
      <c r="EU790" s="220"/>
      <c r="EV790" s="222"/>
      <c r="EW790" s="222"/>
      <c r="EX790" s="222"/>
      <c r="EY790" s="222"/>
      <c r="EZ790" s="222"/>
      <c r="FA790" s="222"/>
      <c r="FB790" s="222"/>
      <c r="FC790" s="222"/>
      <c r="FD790" s="225"/>
    </row>
    <row r="791" spans="4:160" ht="16.899999999999999" customHeight="1">
      <c r="D791" s="45"/>
      <c r="G791" s="144"/>
      <c r="H791" s="144"/>
      <c r="I791" s="144"/>
      <c r="J791" s="144"/>
      <c r="K791" s="144"/>
      <c r="L791" s="144"/>
      <c r="M791" s="83"/>
      <c r="N791" s="83"/>
      <c r="O791" s="211"/>
      <c r="P791" s="211"/>
      <c r="Q791" s="146"/>
      <c r="R791" s="215"/>
      <c r="S791" s="215"/>
      <c r="T791" s="215"/>
      <c r="U791" s="216"/>
      <c r="V791" s="216"/>
      <c r="W791" s="216"/>
      <c r="X791" s="216"/>
      <c r="Y791" s="216"/>
      <c r="Z791" s="216"/>
      <c r="AA791" s="216"/>
      <c r="AB791" s="216"/>
      <c r="AC791" s="216"/>
      <c r="AD791" s="216"/>
      <c r="AE791" s="216"/>
      <c r="AF791" s="216"/>
      <c r="AG791" s="216"/>
      <c r="AH791" s="216"/>
      <c r="AI791" s="185"/>
      <c r="AJ791" s="146"/>
      <c r="AK791" s="146"/>
      <c r="AL791" s="146"/>
      <c r="AM791" s="217"/>
      <c r="AN791" s="146"/>
      <c r="AO791" s="149"/>
      <c r="AP791" s="146"/>
      <c r="AQ791" s="149"/>
      <c r="AR791" s="185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146"/>
      <c r="BC791" s="218"/>
      <c r="BD791" s="218"/>
      <c r="BE791" s="218"/>
      <c r="BF791" s="185"/>
      <c r="BG791" s="185"/>
      <c r="BH791" s="185"/>
      <c r="BI791" s="185"/>
      <c r="BJ791" s="185"/>
      <c r="BK791" s="185"/>
      <c r="BL791" s="146"/>
      <c r="BM791" s="146"/>
      <c r="BN791" s="184"/>
      <c r="BO791" s="184"/>
      <c r="BP791" s="184"/>
      <c r="BQ791" s="184"/>
      <c r="BR791" s="184"/>
      <c r="BS791" s="184"/>
      <c r="BT791" s="184"/>
      <c r="BU791" s="184"/>
      <c r="BV791" s="184"/>
      <c r="BW791" s="184"/>
      <c r="BX791" s="184"/>
      <c r="BY791" s="184"/>
      <c r="BZ791" s="184"/>
      <c r="CA791" s="184"/>
      <c r="CB791" s="184"/>
      <c r="CC791" s="184"/>
      <c r="CD791" s="184"/>
      <c r="CE791" s="184"/>
      <c r="CF791" s="184"/>
      <c r="CG791" s="184"/>
      <c r="CH791" s="184"/>
      <c r="CI791" s="184"/>
      <c r="CJ791" s="184"/>
      <c r="CK791" s="184"/>
      <c r="CL791" s="184"/>
      <c r="CM791" s="146"/>
      <c r="CN791" s="146"/>
      <c r="CO791" s="146"/>
      <c r="CP791" s="146"/>
      <c r="CQ791" s="146"/>
      <c r="CR791" s="146"/>
      <c r="CS791" s="146"/>
      <c r="CT791" s="146"/>
      <c r="CU791" s="146"/>
      <c r="CV791" s="146"/>
      <c r="CW791" s="146"/>
      <c r="CX791" s="146"/>
      <c r="CY791" s="146"/>
      <c r="CZ791" s="146"/>
      <c r="DA791" s="146"/>
      <c r="DB791" s="146"/>
      <c r="DC791" s="146"/>
      <c r="DD791" s="146"/>
      <c r="DE791" s="146"/>
      <c r="DF791" s="146"/>
      <c r="DG791" s="146"/>
      <c r="DH791" s="146"/>
      <c r="DI791" s="146"/>
      <c r="DJ791" s="146"/>
      <c r="DK791" s="219"/>
      <c r="DL791" s="219"/>
      <c r="DM791" s="219"/>
      <c r="DN791" s="219"/>
      <c r="DO791" s="219"/>
      <c r="DP791" s="219"/>
      <c r="DQ791" s="219"/>
      <c r="DR791" s="219"/>
      <c r="DS791" s="219"/>
      <c r="DT791" s="219"/>
      <c r="DU791" s="219"/>
      <c r="DV791" s="157"/>
      <c r="DW791" s="157"/>
      <c r="DX791" s="157"/>
      <c r="DY791" s="157"/>
      <c r="DZ791" s="158"/>
      <c r="EA791" s="158"/>
      <c r="EB791" s="158"/>
      <c r="EC791" s="158"/>
      <c r="ED791" s="158"/>
      <c r="EE791" s="158"/>
      <c r="EF791" s="158"/>
      <c r="EG791" s="158"/>
      <c r="EH791" s="158"/>
      <c r="EI791" s="158"/>
      <c r="EJ791" s="158"/>
      <c r="EK791" s="158"/>
      <c r="EL791" s="158"/>
      <c r="EM791" s="158"/>
      <c r="EN791" s="220"/>
      <c r="EO791" s="220"/>
      <c r="EP791" s="221"/>
      <c r="EQ791" s="220"/>
      <c r="ER791" s="220"/>
      <c r="ES791" s="220"/>
      <c r="ET791" s="220"/>
      <c r="EU791" s="220"/>
      <c r="EV791" s="222"/>
      <c r="EW791" s="222"/>
      <c r="EX791" s="222"/>
      <c r="EY791" s="222"/>
      <c r="EZ791" s="222"/>
      <c r="FA791" s="222"/>
      <c r="FB791" s="222"/>
      <c r="FC791" s="222"/>
      <c r="FD791" s="225"/>
    </row>
    <row r="792" spans="4:160" ht="16.899999999999999" customHeight="1">
      <c r="D792" s="45"/>
      <c r="G792" s="144"/>
      <c r="H792" s="144"/>
      <c r="I792" s="144"/>
      <c r="J792" s="144"/>
      <c r="K792" s="144"/>
      <c r="L792" s="144"/>
      <c r="M792" s="83"/>
      <c r="N792" s="83"/>
      <c r="O792" s="211"/>
      <c r="P792" s="211"/>
      <c r="Q792" s="146"/>
      <c r="R792" s="215"/>
      <c r="S792" s="215"/>
      <c r="T792" s="215"/>
      <c r="U792" s="216"/>
      <c r="V792" s="216"/>
      <c r="W792" s="216"/>
      <c r="X792" s="216"/>
      <c r="Y792" s="216"/>
      <c r="Z792" s="216"/>
      <c r="AA792" s="216"/>
      <c r="AB792" s="216"/>
      <c r="AC792" s="216"/>
      <c r="AD792" s="216"/>
      <c r="AE792" s="216"/>
      <c r="AF792" s="216"/>
      <c r="AG792" s="216"/>
      <c r="AH792" s="216"/>
      <c r="AI792" s="185"/>
      <c r="AJ792" s="146"/>
      <c r="AK792" s="146"/>
      <c r="AL792" s="146"/>
      <c r="AM792" s="217"/>
      <c r="AN792" s="146"/>
      <c r="AO792" s="149"/>
      <c r="AP792" s="146"/>
      <c r="AQ792" s="149"/>
      <c r="AR792" s="185"/>
      <c r="AS792" s="218"/>
      <c r="AT792" s="218"/>
      <c r="AU792" s="218"/>
      <c r="AV792" s="218"/>
      <c r="AW792" s="218"/>
      <c r="AX792" s="218"/>
      <c r="AY792" s="218"/>
      <c r="AZ792" s="218"/>
      <c r="BA792" s="218"/>
      <c r="BB792" s="146"/>
      <c r="BC792" s="218"/>
      <c r="BD792" s="218"/>
      <c r="BE792" s="218"/>
      <c r="BF792" s="185"/>
      <c r="BG792" s="185"/>
      <c r="BH792" s="185"/>
      <c r="BI792" s="185"/>
      <c r="BJ792" s="185"/>
      <c r="BK792" s="185"/>
      <c r="BL792" s="146"/>
      <c r="BM792" s="146"/>
      <c r="BN792" s="184"/>
      <c r="BO792" s="184"/>
      <c r="BP792" s="184"/>
      <c r="BQ792" s="184"/>
      <c r="BR792" s="184"/>
      <c r="BS792" s="184"/>
      <c r="BT792" s="184"/>
      <c r="BU792" s="184"/>
      <c r="BV792" s="184"/>
      <c r="BW792" s="184"/>
      <c r="BX792" s="184"/>
      <c r="BY792" s="184"/>
      <c r="BZ792" s="184"/>
      <c r="CA792" s="184"/>
      <c r="CB792" s="184"/>
      <c r="CC792" s="184"/>
      <c r="CD792" s="184"/>
      <c r="CE792" s="184"/>
      <c r="CF792" s="184"/>
      <c r="CG792" s="184"/>
      <c r="CH792" s="184"/>
      <c r="CI792" s="184"/>
      <c r="CJ792" s="184"/>
      <c r="CK792" s="184"/>
      <c r="CL792" s="184"/>
      <c r="CM792" s="146"/>
      <c r="CN792" s="146"/>
      <c r="CO792" s="146"/>
      <c r="CP792" s="146"/>
      <c r="CQ792" s="146"/>
      <c r="CR792" s="146"/>
      <c r="CS792" s="146"/>
      <c r="CT792" s="146"/>
      <c r="CU792" s="146"/>
      <c r="CV792" s="146"/>
      <c r="CW792" s="146"/>
      <c r="CX792" s="146"/>
      <c r="CY792" s="146"/>
      <c r="CZ792" s="146"/>
      <c r="DA792" s="146"/>
      <c r="DB792" s="146"/>
      <c r="DC792" s="146"/>
      <c r="DD792" s="146"/>
      <c r="DE792" s="146"/>
      <c r="DF792" s="146"/>
      <c r="DG792" s="146"/>
      <c r="DH792" s="146"/>
      <c r="DI792" s="146"/>
      <c r="DJ792" s="146"/>
      <c r="DK792" s="219"/>
      <c r="DL792" s="219"/>
      <c r="DM792" s="219"/>
      <c r="DN792" s="219"/>
      <c r="DO792" s="219"/>
      <c r="DP792" s="219"/>
      <c r="DQ792" s="219"/>
      <c r="DR792" s="219"/>
      <c r="DS792" s="219"/>
      <c r="DT792" s="219"/>
      <c r="DU792" s="219"/>
      <c r="DV792" s="157"/>
      <c r="DW792" s="157"/>
      <c r="DX792" s="157"/>
      <c r="DY792" s="157"/>
      <c r="DZ792" s="158"/>
      <c r="EA792" s="158"/>
      <c r="EB792" s="158"/>
      <c r="EC792" s="158"/>
      <c r="ED792" s="158"/>
      <c r="EE792" s="158"/>
      <c r="EF792" s="158"/>
      <c r="EG792" s="158"/>
      <c r="EH792" s="158"/>
      <c r="EI792" s="158"/>
      <c r="EJ792" s="158"/>
      <c r="EK792" s="158"/>
      <c r="EL792" s="158"/>
      <c r="EM792" s="158"/>
      <c r="EN792" s="220"/>
      <c r="EO792" s="220"/>
      <c r="EP792" s="221"/>
      <c r="EQ792" s="220"/>
      <c r="ER792" s="220"/>
      <c r="ES792" s="220"/>
      <c r="ET792" s="220"/>
      <c r="EU792" s="220"/>
      <c r="EV792" s="222"/>
      <c r="EW792" s="222"/>
      <c r="EX792" s="222"/>
      <c r="EY792" s="222"/>
      <c r="EZ792" s="222"/>
      <c r="FA792" s="222"/>
      <c r="FB792" s="222"/>
      <c r="FC792" s="222"/>
      <c r="FD792" s="225"/>
    </row>
    <row r="793" spans="4:160" ht="16.899999999999999" customHeight="1">
      <c r="D793" s="45"/>
      <c r="G793" s="83"/>
      <c r="H793" s="83"/>
      <c r="I793" s="83"/>
      <c r="J793" s="83"/>
      <c r="K793" s="83"/>
      <c r="L793" s="83"/>
      <c r="M793" s="83"/>
      <c r="N793" s="83"/>
      <c r="O793" s="211"/>
      <c r="P793" s="211"/>
      <c r="Q793" s="146"/>
      <c r="R793" s="215"/>
      <c r="S793" s="215"/>
      <c r="T793" s="215"/>
      <c r="U793" s="216"/>
      <c r="V793" s="216"/>
      <c r="W793" s="216"/>
      <c r="X793" s="216"/>
      <c r="Y793" s="216"/>
      <c r="Z793" s="216"/>
      <c r="AA793" s="216"/>
      <c r="AB793" s="216"/>
      <c r="AC793" s="216"/>
      <c r="AD793" s="216"/>
      <c r="AE793" s="216"/>
      <c r="AF793" s="216"/>
      <c r="AG793" s="216"/>
      <c r="AH793" s="216"/>
      <c r="AI793" s="185"/>
      <c r="AJ793" s="146"/>
      <c r="AK793" s="146"/>
      <c r="AL793" s="146"/>
      <c r="AM793" s="217"/>
      <c r="AN793" s="146"/>
      <c r="AO793" s="149"/>
      <c r="AP793" s="146"/>
      <c r="AQ793" s="149"/>
      <c r="AR793" s="185"/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146"/>
      <c r="BC793" s="218"/>
      <c r="BD793" s="218"/>
      <c r="BE793" s="218"/>
      <c r="BF793" s="185"/>
      <c r="BG793" s="185"/>
      <c r="BH793" s="185"/>
      <c r="BI793" s="185"/>
      <c r="BJ793" s="185"/>
      <c r="BK793" s="185"/>
      <c r="BL793" s="146"/>
      <c r="BM793" s="146"/>
      <c r="BN793" s="184"/>
      <c r="BO793" s="184"/>
      <c r="BP793" s="184"/>
      <c r="BQ793" s="184"/>
      <c r="BR793" s="184"/>
      <c r="BS793" s="184"/>
      <c r="BT793" s="184"/>
      <c r="BU793" s="184"/>
      <c r="BV793" s="184"/>
      <c r="BW793" s="184"/>
      <c r="BX793" s="184"/>
      <c r="BY793" s="184"/>
      <c r="BZ793" s="184"/>
      <c r="CA793" s="184"/>
      <c r="CB793" s="184"/>
      <c r="CC793" s="184"/>
      <c r="CD793" s="184"/>
      <c r="CE793" s="184"/>
      <c r="CF793" s="184"/>
      <c r="CG793" s="184"/>
      <c r="CH793" s="184"/>
      <c r="CI793" s="184"/>
      <c r="CJ793" s="184"/>
      <c r="CK793" s="184"/>
      <c r="CL793" s="184"/>
      <c r="CM793" s="146"/>
      <c r="CN793" s="146"/>
      <c r="CO793" s="146"/>
      <c r="CP793" s="146"/>
      <c r="CQ793" s="146"/>
      <c r="CR793" s="146"/>
      <c r="CS793" s="146"/>
      <c r="CT793" s="146"/>
      <c r="CU793" s="146"/>
      <c r="CV793" s="146"/>
      <c r="CW793" s="146"/>
      <c r="CX793" s="146"/>
      <c r="CY793" s="146"/>
      <c r="CZ793" s="146"/>
      <c r="DA793" s="146"/>
      <c r="DB793" s="146"/>
      <c r="DC793" s="146"/>
      <c r="DD793" s="146"/>
      <c r="DE793" s="146"/>
      <c r="DF793" s="146"/>
      <c r="DG793" s="146"/>
      <c r="DH793" s="146"/>
      <c r="DI793" s="146"/>
      <c r="DJ793" s="146"/>
      <c r="DK793" s="219"/>
      <c r="DL793" s="219"/>
      <c r="DM793" s="219"/>
      <c r="DN793" s="219"/>
      <c r="DO793" s="219"/>
      <c r="DP793" s="219"/>
      <c r="DQ793" s="219"/>
      <c r="DR793" s="219"/>
      <c r="DS793" s="219"/>
      <c r="DT793" s="219"/>
      <c r="DU793" s="219"/>
      <c r="DV793" s="157"/>
      <c r="DW793" s="157"/>
      <c r="DX793" s="157"/>
      <c r="DY793" s="157"/>
      <c r="DZ793" s="158"/>
      <c r="EA793" s="158"/>
      <c r="EB793" s="158"/>
      <c r="EC793" s="158"/>
      <c r="ED793" s="158"/>
      <c r="EE793" s="158"/>
      <c r="EF793" s="158"/>
      <c r="EG793" s="158"/>
      <c r="EH793" s="158"/>
      <c r="EI793" s="158"/>
      <c r="EJ793" s="158"/>
      <c r="EK793" s="158"/>
      <c r="EL793" s="158"/>
      <c r="EM793" s="158"/>
      <c r="EN793" s="220"/>
      <c r="EO793" s="220"/>
      <c r="EP793" s="221"/>
      <c r="EQ793" s="220"/>
      <c r="ER793" s="220"/>
      <c r="ES793" s="220"/>
      <c r="ET793" s="220"/>
      <c r="EU793" s="220"/>
      <c r="EV793" s="222"/>
      <c r="EW793" s="222"/>
      <c r="EX793" s="222"/>
      <c r="EY793" s="222"/>
      <c r="EZ793" s="222"/>
      <c r="FA793" s="222"/>
      <c r="FB793" s="222"/>
      <c r="FC793" s="222"/>
      <c r="FD793" s="225"/>
    </row>
    <row r="794" spans="4:160" ht="16.899999999999999" customHeight="1">
      <c r="D794" s="45"/>
      <c r="G794" s="144"/>
      <c r="H794" s="144"/>
      <c r="I794" s="144"/>
      <c r="J794" s="144"/>
      <c r="K794" s="83"/>
      <c r="L794" s="83"/>
      <c r="M794" s="83"/>
      <c r="N794" s="83"/>
      <c r="O794" s="211"/>
      <c r="P794" s="211"/>
      <c r="Q794" s="146"/>
      <c r="R794" s="215"/>
      <c r="S794" s="215"/>
      <c r="T794" s="215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16"/>
      <c r="AG794" s="216"/>
      <c r="AH794" s="216"/>
      <c r="AI794" s="185"/>
      <c r="AJ794" s="146"/>
      <c r="AK794" s="146"/>
      <c r="AL794" s="146"/>
      <c r="AM794" s="217"/>
      <c r="AN794" s="146"/>
      <c r="AO794" s="149"/>
      <c r="AP794" s="146"/>
      <c r="AQ794" s="149"/>
      <c r="AR794" s="185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146"/>
      <c r="BC794" s="218"/>
      <c r="BD794" s="218"/>
      <c r="BE794" s="218"/>
      <c r="BF794" s="185"/>
      <c r="BG794" s="185"/>
      <c r="BH794" s="185"/>
      <c r="BI794" s="185"/>
      <c r="BJ794" s="185"/>
      <c r="BK794" s="185"/>
      <c r="BL794" s="146"/>
      <c r="BM794" s="146"/>
      <c r="BN794" s="184"/>
      <c r="BO794" s="184"/>
      <c r="BP794" s="184"/>
      <c r="BQ794" s="184"/>
      <c r="BR794" s="184"/>
      <c r="BS794" s="184"/>
      <c r="BT794" s="184"/>
      <c r="BU794" s="184"/>
      <c r="BV794" s="184"/>
      <c r="BW794" s="184"/>
      <c r="BX794" s="184"/>
      <c r="BY794" s="184"/>
      <c r="BZ794" s="184"/>
      <c r="CA794" s="184"/>
      <c r="CB794" s="184"/>
      <c r="CC794" s="184"/>
      <c r="CD794" s="184"/>
      <c r="CE794" s="184"/>
      <c r="CF794" s="184"/>
      <c r="CG794" s="184"/>
      <c r="CH794" s="184"/>
      <c r="CI794" s="184"/>
      <c r="CJ794" s="184"/>
      <c r="CK794" s="184"/>
      <c r="CL794" s="184"/>
      <c r="CM794" s="146"/>
      <c r="CN794" s="146"/>
      <c r="CO794" s="146"/>
      <c r="CP794" s="146"/>
      <c r="CQ794" s="146"/>
      <c r="CR794" s="146"/>
      <c r="CS794" s="146"/>
      <c r="CT794" s="146"/>
      <c r="CU794" s="146"/>
      <c r="CV794" s="146"/>
      <c r="CW794" s="146"/>
      <c r="CX794" s="146"/>
      <c r="CY794" s="146"/>
      <c r="CZ794" s="146"/>
      <c r="DA794" s="146"/>
      <c r="DB794" s="146"/>
      <c r="DC794" s="146"/>
      <c r="DD794" s="146"/>
      <c r="DE794" s="146"/>
      <c r="DF794" s="146"/>
      <c r="DG794" s="146"/>
      <c r="DH794" s="146"/>
      <c r="DI794" s="146"/>
      <c r="DJ794" s="146"/>
      <c r="DK794" s="219"/>
      <c r="DL794" s="219"/>
      <c r="DM794" s="219"/>
      <c r="DN794" s="219"/>
      <c r="DO794" s="219"/>
      <c r="DP794" s="219"/>
      <c r="DQ794" s="219"/>
      <c r="DR794" s="219"/>
      <c r="DS794" s="219"/>
      <c r="DT794" s="219"/>
      <c r="DU794" s="219"/>
      <c r="DV794" s="157"/>
      <c r="DW794" s="157"/>
      <c r="DX794" s="157"/>
      <c r="DY794" s="157"/>
      <c r="DZ794" s="158"/>
      <c r="EA794" s="158"/>
      <c r="EB794" s="158"/>
      <c r="EC794" s="158"/>
      <c r="ED794" s="158"/>
      <c r="EE794" s="158"/>
      <c r="EF794" s="158"/>
      <c r="EG794" s="158"/>
      <c r="EH794" s="158"/>
      <c r="EI794" s="158"/>
      <c r="EJ794" s="158"/>
      <c r="EK794" s="158"/>
      <c r="EL794" s="158"/>
      <c r="EM794" s="158"/>
      <c r="EN794" s="220"/>
      <c r="EO794" s="220"/>
      <c r="EP794" s="221"/>
      <c r="EQ794" s="220"/>
      <c r="ER794" s="220"/>
      <c r="ES794" s="220"/>
      <c r="ET794" s="220"/>
      <c r="EU794" s="220"/>
      <c r="EV794" s="222"/>
      <c r="EW794" s="222"/>
      <c r="EX794" s="222"/>
      <c r="EY794" s="222"/>
      <c r="EZ794" s="222"/>
      <c r="FA794" s="222"/>
      <c r="FB794" s="222"/>
      <c r="FC794" s="222"/>
      <c r="FD794" s="225"/>
    </row>
    <row r="795" spans="4:160" ht="16.899999999999999" customHeight="1">
      <c r="D795" s="45"/>
      <c r="G795" s="144"/>
      <c r="H795" s="144"/>
      <c r="I795" s="144"/>
      <c r="J795" s="144"/>
      <c r="K795" s="83"/>
      <c r="L795" s="83"/>
      <c r="M795" s="83"/>
      <c r="N795" s="83"/>
      <c r="O795" s="211"/>
      <c r="P795" s="211"/>
      <c r="Q795" s="146"/>
      <c r="R795" s="215"/>
      <c r="S795" s="215"/>
      <c r="T795" s="215"/>
      <c r="U795" s="216"/>
      <c r="V795" s="216"/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16"/>
      <c r="AG795" s="216"/>
      <c r="AH795" s="216"/>
      <c r="AI795" s="185"/>
      <c r="AJ795" s="146"/>
      <c r="AK795" s="146"/>
      <c r="AL795" s="146"/>
      <c r="AM795" s="217"/>
      <c r="AN795" s="146"/>
      <c r="AO795" s="149"/>
      <c r="AP795" s="146"/>
      <c r="AQ795" s="149"/>
      <c r="AR795" s="185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146"/>
      <c r="BC795" s="218"/>
      <c r="BD795" s="218"/>
      <c r="BE795" s="218"/>
      <c r="BF795" s="185"/>
      <c r="BG795" s="185"/>
      <c r="BH795" s="185"/>
      <c r="BI795" s="185"/>
      <c r="BJ795" s="185"/>
      <c r="BK795" s="185"/>
      <c r="BL795" s="146"/>
      <c r="BM795" s="146"/>
      <c r="BN795" s="184"/>
      <c r="BO795" s="184"/>
      <c r="BP795" s="184"/>
      <c r="BQ795" s="184"/>
      <c r="BR795" s="184"/>
      <c r="BS795" s="184"/>
      <c r="BT795" s="184"/>
      <c r="BU795" s="184"/>
      <c r="BV795" s="184"/>
      <c r="BW795" s="184"/>
      <c r="BX795" s="184"/>
      <c r="BY795" s="184"/>
      <c r="BZ795" s="184"/>
      <c r="CA795" s="184"/>
      <c r="CB795" s="184"/>
      <c r="CC795" s="184"/>
      <c r="CD795" s="184"/>
      <c r="CE795" s="184"/>
      <c r="CF795" s="184"/>
      <c r="CG795" s="184"/>
      <c r="CH795" s="184"/>
      <c r="CI795" s="184"/>
      <c r="CJ795" s="184"/>
      <c r="CK795" s="184"/>
      <c r="CL795" s="184"/>
      <c r="CM795" s="146"/>
      <c r="CN795" s="146"/>
      <c r="CO795" s="146"/>
      <c r="CP795" s="146"/>
      <c r="CQ795" s="146"/>
      <c r="CR795" s="146"/>
      <c r="CS795" s="146"/>
      <c r="CT795" s="146"/>
      <c r="CU795" s="146"/>
      <c r="CV795" s="146"/>
      <c r="CW795" s="146"/>
      <c r="CX795" s="146"/>
      <c r="CY795" s="146"/>
      <c r="CZ795" s="146"/>
      <c r="DA795" s="146"/>
      <c r="DB795" s="146"/>
      <c r="DC795" s="146"/>
      <c r="DD795" s="146"/>
      <c r="DE795" s="146"/>
      <c r="DF795" s="146"/>
      <c r="DG795" s="146"/>
      <c r="DH795" s="146"/>
      <c r="DI795" s="146"/>
      <c r="DJ795" s="146"/>
      <c r="DK795" s="219"/>
      <c r="DL795" s="219"/>
      <c r="DM795" s="219"/>
      <c r="DN795" s="219"/>
      <c r="DO795" s="219"/>
      <c r="DP795" s="219"/>
      <c r="DQ795" s="219"/>
      <c r="DR795" s="219"/>
      <c r="DS795" s="219"/>
      <c r="DT795" s="219"/>
      <c r="DU795" s="219"/>
      <c r="DV795" s="157"/>
      <c r="DW795" s="157"/>
      <c r="DX795" s="157"/>
      <c r="DY795" s="157"/>
      <c r="DZ795" s="158"/>
      <c r="EA795" s="158"/>
      <c r="EB795" s="158"/>
      <c r="EC795" s="158"/>
      <c r="ED795" s="158"/>
      <c r="EE795" s="158"/>
      <c r="EF795" s="158"/>
      <c r="EG795" s="158"/>
      <c r="EH795" s="158"/>
      <c r="EI795" s="158"/>
      <c r="EJ795" s="158"/>
      <c r="EK795" s="158"/>
      <c r="EL795" s="158"/>
      <c r="EM795" s="158"/>
      <c r="EN795" s="220"/>
      <c r="EO795" s="220"/>
      <c r="EP795" s="221"/>
      <c r="EQ795" s="220"/>
      <c r="ER795" s="220"/>
      <c r="ES795" s="220"/>
      <c r="ET795" s="220"/>
      <c r="EU795" s="220"/>
      <c r="EV795" s="222"/>
      <c r="EW795" s="222"/>
      <c r="EX795" s="222"/>
      <c r="EY795" s="222"/>
      <c r="EZ795" s="222"/>
      <c r="FA795" s="222"/>
      <c r="FB795" s="222"/>
      <c r="FC795" s="222"/>
      <c r="FD795" s="225"/>
    </row>
    <row r="796" spans="4:160" ht="16.899999999999999" customHeight="1">
      <c r="D796" s="45"/>
      <c r="G796" s="144"/>
      <c r="H796" s="144"/>
      <c r="I796" s="144"/>
      <c r="J796" s="144"/>
      <c r="K796" s="83"/>
      <c r="L796" s="83"/>
      <c r="M796" s="83"/>
      <c r="N796" s="83"/>
      <c r="O796" s="211"/>
      <c r="P796" s="211"/>
      <c r="Q796" s="146"/>
      <c r="R796" s="215"/>
      <c r="S796" s="215"/>
      <c r="T796" s="215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185"/>
      <c r="AJ796" s="146"/>
      <c r="AK796" s="146"/>
      <c r="AL796" s="146"/>
      <c r="AM796" s="217"/>
      <c r="AN796" s="146"/>
      <c r="AO796" s="149"/>
      <c r="AP796" s="146"/>
      <c r="AQ796" s="149"/>
      <c r="AR796" s="185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146"/>
      <c r="BC796" s="218"/>
      <c r="BD796" s="218"/>
      <c r="BE796" s="218"/>
      <c r="BF796" s="185"/>
      <c r="BG796" s="185"/>
      <c r="BH796" s="185"/>
      <c r="BI796" s="185"/>
      <c r="BJ796" s="185"/>
      <c r="BK796" s="185"/>
      <c r="BL796" s="146"/>
      <c r="BM796" s="146"/>
      <c r="BN796" s="184"/>
      <c r="BO796" s="184"/>
      <c r="BP796" s="184"/>
      <c r="BQ796" s="184"/>
      <c r="BR796" s="184"/>
      <c r="BS796" s="184"/>
      <c r="BT796" s="184"/>
      <c r="BU796" s="184"/>
      <c r="BV796" s="184"/>
      <c r="BW796" s="184"/>
      <c r="BX796" s="184"/>
      <c r="BY796" s="184"/>
      <c r="BZ796" s="184"/>
      <c r="CA796" s="184"/>
      <c r="CB796" s="184"/>
      <c r="CC796" s="184"/>
      <c r="CD796" s="184"/>
      <c r="CE796" s="184"/>
      <c r="CF796" s="184"/>
      <c r="CG796" s="184"/>
      <c r="CH796" s="184"/>
      <c r="CI796" s="184"/>
      <c r="CJ796" s="184"/>
      <c r="CK796" s="184"/>
      <c r="CL796" s="184"/>
      <c r="CM796" s="146"/>
      <c r="CN796" s="146"/>
      <c r="CO796" s="146"/>
      <c r="CP796" s="146"/>
      <c r="CQ796" s="146"/>
      <c r="CR796" s="146"/>
      <c r="CS796" s="146"/>
      <c r="CT796" s="146"/>
      <c r="CU796" s="146"/>
      <c r="CV796" s="146"/>
      <c r="CW796" s="146"/>
      <c r="CX796" s="146"/>
      <c r="CY796" s="146"/>
      <c r="CZ796" s="146"/>
      <c r="DA796" s="146"/>
      <c r="DB796" s="146"/>
      <c r="DC796" s="146"/>
      <c r="DD796" s="146"/>
      <c r="DE796" s="146"/>
      <c r="DF796" s="146"/>
      <c r="DG796" s="146"/>
      <c r="DH796" s="146"/>
      <c r="DI796" s="146"/>
      <c r="DJ796" s="146"/>
      <c r="DK796" s="219"/>
      <c r="DL796" s="219"/>
      <c r="DM796" s="219"/>
      <c r="DN796" s="219"/>
      <c r="DO796" s="219"/>
      <c r="DP796" s="219"/>
      <c r="DQ796" s="219"/>
      <c r="DR796" s="219"/>
      <c r="DS796" s="219"/>
      <c r="DT796" s="219"/>
      <c r="DU796" s="219"/>
      <c r="DV796" s="157"/>
      <c r="DW796" s="157"/>
      <c r="DX796" s="157"/>
      <c r="DY796" s="157"/>
      <c r="DZ796" s="158"/>
      <c r="EA796" s="158"/>
      <c r="EB796" s="158"/>
      <c r="EC796" s="158"/>
      <c r="ED796" s="158"/>
      <c r="EE796" s="158"/>
      <c r="EF796" s="158"/>
      <c r="EG796" s="158"/>
      <c r="EH796" s="158"/>
      <c r="EI796" s="158"/>
      <c r="EJ796" s="158"/>
      <c r="EK796" s="158"/>
      <c r="EL796" s="158"/>
      <c r="EM796" s="158"/>
      <c r="EN796" s="220"/>
      <c r="EO796" s="220"/>
      <c r="EP796" s="221"/>
      <c r="EQ796" s="220"/>
      <c r="ER796" s="220"/>
      <c r="ES796" s="220"/>
      <c r="ET796" s="220"/>
      <c r="EU796" s="220"/>
      <c r="EV796" s="222"/>
      <c r="EW796" s="222"/>
      <c r="EX796" s="222"/>
      <c r="EY796" s="222"/>
      <c r="EZ796" s="222"/>
      <c r="FA796" s="222"/>
      <c r="FB796" s="222"/>
      <c r="FC796" s="222"/>
      <c r="FD796" s="225"/>
    </row>
    <row r="797" spans="4:160" ht="16.899999999999999" customHeight="1">
      <c r="D797" s="45"/>
      <c r="G797" s="83"/>
      <c r="H797" s="83"/>
      <c r="I797" s="83"/>
      <c r="J797" s="83"/>
      <c r="K797" s="83"/>
      <c r="L797" s="83"/>
      <c r="M797" s="83"/>
      <c r="N797" s="83"/>
      <c r="O797" s="211"/>
      <c r="P797" s="211"/>
      <c r="Q797" s="146"/>
      <c r="R797" s="215"/>
      <c r="S797" s="215"/>
      <c r="T797" s="215"/>
      <c r="U797" s="216"/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185"/>
      <c r="AJ797" s="146"/>
      <c r="AK797" s="146"/>
      <c r="AL797" s="146"/>
      <c r="AM797" s="217"/>
      <c r="AN797" s="146"/>
      <c r="AO797" s="149"/>
      <c r="AP797" s="146"/>
      <c r="AQ797" s="149"/>
      <c r="AR797" s="185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146"/>
      <c r="BC797" s="218"/>
      <c r="BD797" s="218"/>
      <c r="BE797" s="218"/>
      <c r="BF797" s="185"/>
      <c r="BG797" s="185"/>
      <c r="BH797" s="185"/>
      <c r="BI797" s="185"/>
      <c r="BJ797" s="185"/>
      <c r="BK797" s="185"/>
      <c r="BL797" s="146"/>
      <c r="BM797" s="146"/>
      <c r="BN797" s="184"/>
      <c r="BO797" s="184"/>
      <c r="BP797" s="184"/>
      <c r="BQ797" s="184"/>
      <c r="BR797" s="184"/>
      <c r="BS797" s="184"/>
      <c r="BT797" s="184"/>
      <c r="BU797" s="184"/>
      <c r="BV797" s="184"/>
      <c r="BW797" s="184"/>
      <c r="BX797" s="184"/>
      <c r="BY797" s="184"/>
      <c r="BZ797" s="184"/>
      <c r="CA797" s="184"/>
      <c r="CB797" s="184"/>
      <c r="CC797" s="184"/>
      <c r="CD797" s="184"/>
      <c r="CE797" s="184"/>
      <c r="CF797" s="184"/>
      <c r="CG797" s="184"/>
      <c r="CH797" s="184"/>
      <c r="CI797" s="184"/>
      <c r="CJ797" s="184"/>
      <c r="CK797" s="184"/>
      <c r="CL797" s="184"/>
      <c r="CM797" s="146"/>
      <c r="CN797" s="146"/>
      <c r="CO797" s="146"/>
      <c r="CP797" s="146"/>
      <c r="CQ797" s="146"/>
      <c r="CR797" s="146"/>
      <c r="CS797" s="146"/>
      <c r="CT797" s="146"/>
      <c r="CU797" s="146"/>
      <c r="CV797" s="146"/>
      <c r="CW797" s="146"/>
      <c r="CX797" s="146"/>
      <c r="CY797" s="146"/>
      <c r="CZ797" s="146"/>
      <c r="DA797" s="146"/>
      <c r="DB797" s="146"/>
      <c r="DC797" s="146"/>
      <c r="DD797" s="146"/>
      <c r="DE797" s="146"/>
      <c r="DF797" s="146"/>
      <c r="DG797" s="146"/>
      <c r="DH797" s="146"/>
      <c r="DI797" s="146"/>
      <c r="DJ797" s="146"/>
      <c r="DK797" s="219"/>
      <c r="DL797" s="219"/>
      <c r="DM797" s="219"/>
      <c r="DN797" s="219"/>
      <c r="DO797" s="219"/>
      <c r="DP797" s="219"/>
      <c r="DQ797" s="219"/>
      <c r="DR797" s="219"/>
      <c r="DS797" s="219"/>
      <c r="DT797" s="219"/>
      <c r="DU797" s="219"/>
      <c r="DV797" s="157"/>
      <c r="DW797" s="157"/>
      <c r="DX797" s="157"/>
      <c r="DY797" s="157"/>
      <c r="DZ797" s="158"/>
      <c r="EA797" s="158"/>
      <c r="EB797" s="158"/>
      <c r="EC797" s="158"/>
      <c r="ED797" s="158"/>
      <c r="EE797" s="158"/>
      <c r="EF797" s="158"/>
      <c r="EG797" s="158"/>
      <c r="EH797" s="158"/>
      <c r="EI797" s="158"/>
      <c r="EJ797" s="158"/>
      <c r="EK797" s="158"/>
      <c r="EL797" s="158"/>
      <c r="EM797" s="158"/>
      <c r="EN797" s="220"/>
      <c r="EO797" s="220"/>
      <c r="EP797" s="221"/>
      <c r="EQ797" s="220"/>
      <c r="ER797" s="220"/>
      <c r="ES797" s="220"/>
      <c r="ET797" s="220"/>
      <c r="EU797" s="220"/>
      <c r="EV797" s="222"/>
      <c r="EW797" s="222"/>
      <c r="EX797" s="222"/>
      <c r="EY797" s="222"/>
      <c r="EZ797" s="222"/>
      <c r="FA797" s="222"/>
      <c r="FB797" s="222"/>
      <c r="FC797" s="222"/>
      <c r="FD797" s="225"/>
    </row>
    <row r="798" spans="4:160" ht="16.899999999999999" customHeight="1">
      <c r="D798" s="45"/>
      <c r="G798" s="144"/>
      <c r="H798" s="144"/>
      <c r="I798" s="144"/>
      <c r="J798" s="144"/>
      <c r="K798" s="144"/>
      <c r="L798" s="144"/>
      <c r="M798" s="83"/>
      <c r="N798" s="83"/>
      <c r="O798" s="211"/>
      <c r="P798" s="211"/>
      <c r="Q798" s="146"/>
      <c r="R798" s="215"/>
      <c r="S798" s="215"/>
      <c r="T798" s="215"/>
      <c r="U798" s="216"/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185"/>
      <c r="AJ798" s="146"/>
      <c r="AK798" s="146"/>
      <c r="AL798" s="146"/>
      <c r="AM798" s="217"/>
      <c r="AN798" s="146"/>
      <c r="AO798" s="149"/>
      <c r="AP798" s="146"/>
      <c r="AQ798" s="149"/>
      <c r="AR798" s="185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146"/>
      <c r="BC798" s="218"/>
      <c r="BD798" s="218"/>
      <c r="BE798" s="218"/>
      <c r="BF798" s="185"/>
      <c r="BG798" s="185"/>
      <c r="BH798" s="185"/>
      <c r="BI798" s="185"/>
      <c r="BJ798" s="185"/>
      <c r="BK798" s="185"/>
      <c r="BL798" s="146"/>
      <c r="BM798" s="146"/>
      <c r="BN798" s="184"/>
      <c r="BO798" s="184"/>
      <c r="BP798" s="184"/>
      <c r="BQ798" s="184"/>
      <c r="BR798" s="184"/>
      <c r="BS798" s="184"/>
      <c r="BT798" s="184"/>
      <c r="BU798" s="184"/>
      <c r="BV798" s="184"/>
      <c r="BW798" s="184"/>
      <c r="BX798" s="184"/>
      <c r="BY798" s="184"/>
      <c r="BZ798" s="184"/>
      <c r="CA798" s="184"/>
      <c r="CB798" s="184"/>
      <c r="CC798" s="184"/>
      <c r="CD798" s="184"/>
      <c r="CE798" s="184"/>
      <c r="CF798" s="184"/>
      <c r="CG798" s="184"/>
      <c r="CH798" s="184"/>
      <c r="CI798" s="184"/>
      <c r="CJ798" s="184"/>
      <c r="CK798" s="184"/>
      <c r="CL798" s="184"/>
      <c r="CM798" s="146"/>
      <c r="CN798" s="146"/>
      <c r="CO798" s="146"/>
      <c r="CP798" s="146"/>
      <c r="CQ798" s="146"/>
      <c r="CR798" s="146"/>
      <c r="CS798" s="146"/>
      <c r="CT798" s="146"/>
      <c r="CU798" s="146"/>
      <c r="CV798" s="146"/>
      <c r="CW798" s="146"/>
      <c r="CX798" s="146"/>
      <c r="CY798" s="146"/>
      <c r="CZ798" s="146"/>
      <c r="DA798" s="146"/>
      <c r="DB798" s="146"/>
      <c r="DC798" s="146"/>
      <c r="DD798" s="146"/>
      <c r="DE798" s="146"/>
      <c r="DF798" s="146"/>
      <c r="DG798" s="146"/>
      <c r="DH798" s="146"/>
      <c r="DI798" s="146"/>
      <c r="DJ798" s="146"/>
      <c r="DK798" s="219"/>
      <c r="DL798" s="219"/>
      <c r="DM798" s="219"/>
      <c r="DN798" s="219"/>
      <c r="DO798" s="219"/>
      <c r="DP798" s="219"/>
      <c r="DQ798" s="219"/>
      <c r="DR798" s="219"/>
      <c r="DS798" s="219"/>
      <c r="DT798" s="219"/>
      <c r="DU798" s="219"/>
      <c r="DV798" s="157"/>
      <c r="DW798" s="157"/>
      <c r="DX798" s="157"/>
      <c r="DY798" s="157"/>
      <c r="DZ798" s="158"/>
      <c r="EA798" s="158"/>
      <c r="EB798" s="158"/>
      <c r="EC798" s="158"/>
      <c r="ED798" s="158"/>
      <c r="EE798" s="158"/>
      <c r="EF798" s="158"/>
      <c r="EG798" s="158"/>
      <c r="EH798" s="158"/>
      <c r="EI798" s="158"/>
      <c r="EJ798" s="158"/>
      <c r="EK798" s="158"/>
      <c r="EL798" s="158"/>
      <c r="EM798" s="158"/>
      <c r="EN798" s="220"/>
      <c r="EO798" s="220"/>
      <c r="EP798" s="221"/>
      <c r="EQ798" s="220"/>
      <c r="ER798" s="220"/>
      <c r="ES798" s="220"/>
      <c r="ET798" s="220"/>
      <c r="EU798" s="220"/>
      <c r="EV798" s="222"/>
      <c r="EW798" s="222"/>
      <c r="EX798" s="222"/>
      <c r="EY798" s="222"/>
      <c r="EZ798" s="222"/>
      <c r="FA798" s="222"/>
      <c r="FB798" s="222"/>
      <c r="FC798" s="222"/>
      <c r="FD798" s="225"/>
    </row>
    <row r="799" spans="4:160" ht="16.899999999999999" customHeight="1">
      <c r="D799" s="45"/>
      <c r="G799" s="144"/>
      <c r="H799" s="144"/>
      <c r="I799" s="144"/>
      <c r="J799" s="144"/>
      <c r="K799" s="144"/>
      <c r="L799" s="144"/>
      <c r="M799" s="83"/>
      <c r="N799" s="83"/>
      <c r="O799" s="211"/>
      <c r="P799" s="211"/>
      <c r="Q799" s="146"/>
      <c r="R799" s="215"/>
      <c r="S799" s="215"/>
      <c r="T799" s="215"/>
      <c r="U799" s="216"/>
      <c r="V799" s="216"/>
      <c r="W799" s="216"/>
      <c r="X799" s="216"/>
      <c r="Y799" s="216"/>
      <c r="Z799" s="216"/>
      <c r="AA799" s="216"/>
      <c r="AB799" s="216"/>
      <c r="AC799" s="216"/>
      <c r="AD799" s="216"/>
      <c r="AE799" s="216"/>
      <c r="AF799" s="216"/>
      <c r="AG799" s="216"/>
      <c r="AH799" s="216"/>
      <c r="AI799" s="185"/>
      <c r="AJ799" s="146"/>
      <c r="AK799" s="146"/>
      <c r="AL799" s="146"/>
      <c r="AM799" s="217"/>
      <c r="AN799" s="146"/>
      <c r="AO799" s="149"/>
      <c r="AP799" s="146"/>
      <c r="AQ799" s="149"/>
      <c r="AR799" s="185"/>
      <c r="AS799" s="218"/>
      <c r="AT799" s="218"/>
      <c r="AU799" s="218"/>
      <c r="AV799" s="218"/>
      <c r="AW799" s="218"/>
      <c r="AX799" s="218"/>
      <c r="AY799" s="218"/>
      <c r="AZ799" s="218"/>
      <c r="BA799" s="218"/>
      <c r="BB799" s="146"/>
      <c r="BC799" s="218"/>
      <c r="BD799" s="218"/>
      <c r="BE799" s="218"/>
      <c r="BF799" s="185"/>
      <c r="BG799" s="185"/>
      <c r="BH799" s="185"/>
      <c r="BI799" s="185"/>
      <c r="BJ799" s="185"/>
      <c r="BK799" s="185"/>
      <c r="BL799" s="146"/>
      <c r="BM799" s="146"/>
      <c r="BN799" s="184"/>
      <c r="BO799" s="184"/>
      <c r="BP799" s="184"/>
      <c r="BQ799" s="184"/>
      <c r="BR799" s="184"/>
      <c r="BS799" s="184"/>
      <c r="BT799" s="184"/>
      <c r="BU799" s="184"/>
      <c r="BV799" s="184"/>
      <c r="BW799" s="184"/>
      <c r="BX799" s="184"/>
      <c r="BY799" s="184"/>
      <c r="BZ799" s="184"/>
      <c r="CA799" s="184"/>
      <c r="CB799" s="184"/>
      <c r="CC799" s="184"/>
      <c r="CD799" s="184"/>
      <c r="CE799" s="184"/>
      <c r="CF799" s="184"/>
      <c r="CG799" s="184"/>
      <c r="CH799" s="184"/>
      <c r="CI799" s="184"/>
      <c r="CJ799" s="184"/>
      <c r="CK799" s="184"/>
      <c r="CL799" s="184"/>
      <c r="CM799" s="146"/>
      <c r="CN799" s="146"/>
      <c r="CO799" s="146"/>
      <c r="CP799" s="146"/>
      <c r="CQ799" s="146"/>
      <c r="CR799" s="146"/>
      <c r="CS799" s="146"/>
      <c r="CT799" s="146"/>
      <c r="CU799" s="146"/>
      <c r="CV799" s="146"/>
      <c r="CW799" s="146"/>
      <c r="CX799" s="146"/>
      <c r="CY799" s="146"/>
      <c r="CZ799" s="146"/>
      <c r="DA799" s="146"/>
      <c r="DB799" s="146"/>
      <c r="DC799" s="146"/>
      <c r="DD799" s="146"/>
      <c r="DE799" s="146"/>
      <c r="DF799" s="146"/>
      <c r="DG799" s="146"/>
      <c r="DH799" s="146"/>
      <c r="DI799" s="146"/>
      <c r="DJ799" s="146"/>
      <c r="DK799" s="219"/>
      <c r="DL799" s="219"/>
      <c r="DM799" s="219"/>
      <c r="DN799" s="219"/>
      <c r="DO799" s="219"/>
      <c r="DP799" s="219"/>
      <c r="DQ799" s="219"/>
      <c r="DR799" s="219"/>
      <c r="DS799" s="219"/>
      <c r="DT799" s="219"/>
      <c r="DU799" s="219"/>
      <c r="DV799" s="157"/>
      <c r="DW799" s="157"/>
      <c r="DX799" s="157"/>
      <c r="DY799" s="157"/>
      <c r="DZ799" s="158"/>
      <c r="EA799" s="158"/>
      <c r="EB799" s="158"/>
      <c r="EC799" s="158"/>
      <c r="ED799" s="158"/>
      <c r="EE799" s="158"/>
      <c r="EF799" s="158"/>
      <c r="EG799" s="158"/>
      <c r="EH799" s="158"/>
      <c r="EI799" s="158"/>
      <c r="EJ799" s="158"/>
      <c r="EK799" s="158"/>
      <c r="EL799" s="158"/>
      <c r="EM799" s="158"/>
      <c r="EN799" s="220"/>
      <c r="EO799" s="220"/>
      <c r="EP799" s="221"/>
      <c r="EQ799" s="220"/>
      <c r="ER799" s="220"/>
      <c r="ES799" s="220"/>
      <c r="ET799" s="220"/>
      <c r="EU799" s="220"/>
      <c r="EV799" s="222"/>
      <c r="EW799" s="222"/>
      <c r="EX799" s="222"/>
      <c r="EY799" s="222"/>
      <c r="EZ799" s="222"/>
      <c r="FA799" s="222"/>
      <c r="FB799" s="222"/>
      <c r="FC799" s="222"/>
      <c r="FD799" s="225"/>
    </row>
    <row r="800" spans="4:160" ht="16.899999999999999" customHeight="1">
      <c r="D800" s="45"/>
      <c r="G800" s="144"/>
      <c r="H800" s="144"/>
      <c r="I800" s="144"/>
      <c r="J800" s="144"/>
      <c r="K800" s="144"/>
      <c r="L800" s="144"/>
      <c r="M800" s="83"/>
      <c r="N800" s="83"/>
      <c r="O800" s="211"/>
      <c r="P800" s="211"/>
      <c r="Q800" s="146"/>
      <c r="R800" s="215"/>
      <c r="S800" s="215"/>
      <c r="T800" s="215"/>
      <c r="U800" s="216"/>
      <c r="V800" s="216"/>
      <c r="W800" s="216"/>
      <c r="X800" s="216"/>
      <c r="Y800" s="216"/>
      <c r="Z800" s="216"/>
      <c r="AA800" s="216"/>
      <c r="AB800" s="216"/>
      <c r="AC800" s="216"/>
      <c r="AD800" s="216"/>
      <c r="AE800" s="216"/>
      <c r="AF800" s="216"/>
      <c r="AG800" s="216"/>
      <c r="AH800" s="216"/>
      <c r="AI800" s="185"/>
      <c r="AJ800" s="146"/>
      <c r="AK800" s="146"/>
      <c r="AL800" s="146"/>
      <c r="AM800" s="217"/>
      <c r="AN800" s="146"/>
      <c r="AO800" s="149"/>
      <c r="AP800" s="146"/>
      <c r="AQ800" s="149"/>
      <c r="AR800" s="185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146"/>
      <c r="BC800" s="218"/>
      <c r="BD800" s="218"/>
      <c r="BE800" s="218"/>
      <c r="BF800" s="185"/>
      <c r="BG800" s="185"/>
      <c r="BH800" s="185"/>
      <c r="BI800" s="185"/>
      <c r="BJ800" s="185"/>
      <c r="BK800" s="185"/>
      <c r="BL800" s="146"/>
      <c r="BM800" s="146"/>
      <c r="BN800" s="184"/>
      <c r="BO800" s="184"/>
      <c r="BP800" s="184"/>
      <c r="BQ800" s="184"/>
      <c r="BR800" s="184"/>
      <c r="BS800" s="184"/>
      <c r="BT800" s="184"/>
      <c r="BU800" s="184"/>
      <c r="BV800" s="184"/>
      <c r="BW800" s="184"/>
      <c r="BX800" s="184"/>
      <c r="BY800" s="184"/>
      <c r="BZ800" s="184"/>
      <c r="CA800" s="184"/>
      <c r="CB800" s="184"/>
      <c r="CC800" s="184"/>
      <c r="CD800" s="184"/>
      <c r="CE800" s="184"/>
      <c r="CF800" s="184"/>
      <c r="CG800" s="184"/>
      <c r="CH800" s="184"/>
      <c r="CI800" s="184"/>
      <c r="CJ800" s="184"/>
      <c r="CK800" s="184"/>
      <c r="CL800" s="184"/>
      <c r="CM800" s="146"/>
      <c r="CN800" s="146"/>
      <c r="CO800" s="146"/>
      <c r="CP800" s="146"/>
      <c r="CQ800" s="146"/>
      <c r="CR800" s="146"/>
      <c r="CS800" s="146"/>
      <c r="CT800" s="146"/>
      <c r="CU800" s="146"/>
      <c r="CV800" s="146"/>
      <c r="CW800" s="146"/>
      <c r="CX800" s="146"/>
      <c r="CY800" s="146"/>
      <c r="CZ800" s="146"/>
      <c r="DA800" s="146"/>
      <c r="DB800" s="146"/>
      <c r="DC800" s="146"/>
      <c r="DD800" s="146"/>
      <c r="DE800" s="146"/>
      <c r="DF800" s="146"/>
      <c r="DG800" s="146"/>
      <c r="DH800" s="146"/>
      <c r="DI800" s="146"/>
      <c r="DJ800" s="146"/>
      <c r="DK800" s="219"/>
      <c r="DL800" s="219"/>
      <c r="DM800" s="219"/>
      <c r="DN800" s="219"/>
      <c r="DO800" s="219"/>
      <c r="DP800" s="219"/>
      <c r="DQ800" s="219"/>
      <c r="DR800" s="219"/>
      <c r="DS800" s="219"/>
      <c r="DT800" s="219"/>
      <c r="DU800" s="219"/>
      <c r="DV800" s="157"/>
      <c r="DW800" s="157"/>
      <c r="DX800" s="157"/>
      <c r="DY800" s="157"/>
      <c r="DZ800" s="158"/>
      <c r="EA800" s="158"/>
      <c r="EB800" s="158"/>
      <c r="EC800" s="158"/>
      <c r="ED800" s="158"/>
      <c r="EE800" s="158"/>
      <c r="EF800" s="158"/>
      <c r="EG800" s="158"/>
      <c r="EH800" s="158"/>
      <c r="EI800" s="158"/>
      <c r="EJ800" s="158"/>
      <c r="EK800" s="158"/>
      <c r="EL800" s="158"/>
      <c r="EM800" s="158"/>
      <c r="EN800" s="220"/>
      <c r="EO800" s="220"/>
      <c r="EP800" s="221"/>
      <c r="EQ800" s="220"/>
      <c r="ER800" s="220"/>
      <c r="ES800" s="220"/>
      <c r="ET800" s="220"/>
      <c r="EU800" s="220"/>
      <c r="EV800" s="222"/>
      <c r="EW800" s="222"/>
      <c r="EX800" s="222"/>
      <c r="EY800" s="222"/>
      <c r="EZ800" s="222"/>
      <c r="FA800" s="222"/>
      <c r="FB800" s="222"/>
      <c r="FC800" s="222"/>
      <c r="FD800" s="225"/>
    </row>
    <row r="801" spans="4:160" ht="16.899999999999999" customHeight="1">
      <c r="D801" s="45"/>
      <c r="G801" s="83"/>
      <c r="H801" s="83"/>
      <c r="I801" s="83"/>
      <c r="J801" s="83"/>
      <c r="K801" s="83"/>
      <c r="L801" s="83"/>
      <c r="M801" s="83"/>
      <c r="N801" s="83"/>
      <c r="O801" s="211"/>
      <c r="P801" s="211"/>
      <c r="Q801" s="146"/>
      <c r="R801" s="215"/>
      <c r="S801" s="215"/>
      <c r="T801" s="215"/>
      <c r="U801" s="216"/>
      <c r="V801" s="216"/>
      <c r="W801" s="216"/>
      <c r="X801" s="216"/>
      <c r="Y801" s="216"/>
      <c r="Z801" s="216"/>
      <c r="AA801" s="216"/>
      <c r="AB801" s="216"/>
      <c r="AC801" s="216"/>
      <c r="AD801" s="216"/>
      <c r="AE801" s="216"/>
      <c r="AF801" s="216"/>
      <c r="AG801" s="216"/>
      <c r="AH801" s="216"/>
      <c r="AI801" s="185"/>
      <c r="AJ801" s="146"/>
      <c r="AK801" s="146"/>
      <c r="AL801" s="146"/>
      <c r="AM801" s="217"/>
      <c r="AN801" s="146"/>
      <c r="AO801" s="149"/>
      <c r="AP801" s="146"/>
      <c r="AQ801" s="149"/>
      <c r="AR801" s="185"/>
      <c r="AS801" s="218"/>
      <c r="AT801" s="218"/>
      <c r="AU801" s="218"/>
      <c r="AV801" s="218"/>
      <c r="AW801" s="218"/>
      <c r="AX801" s="218"/>
      <c r="AY801" s="218"/>
      <c r="AZ801" s="218"/>
      <c r="BA801" s="218"/>
      <c r="BB801" s="146"/>
      <c r="BC801" s="218"/>
      <c r="BD801" s="218"/>
      <c r="BE801" s="218"/>
      <c r="BF801" s="185"/>
      <c r="BG801" s="185"/>
      <c r="BH801" s="185"/>
      <c r="BI801" s="185"/>
      <c r="BJ801" s="185"/>
      <c r="BK801" s="185"/>
      <c r="BL801" s="146"/>
      <c r="BM801" s="146"/>
      <c r="BN801" s="184"/>
      <c r="BO801" s="184"/>
      <c r="BP801" s="184"/>
      <c r="BQ801" s="184"/>
      <c r="BR801" s="184"/>
      <c r="BS801" s="184"/>
      <c r="BT801" s="184"/>
      <c r="BU801" s="184"/>
      <c r="BV801" s="184"/>
      <c r="BW801" s="184"/>
      <c r="BX801" s="184"/>
      <c r="BY801" s="184"/>
      <c r="BZ801" s="184"/>
      <c r="CA801" s="184"/>
      <c r="CB801" s="184"/>
      <c r="CC801" s="184"/>
      <c r="CD801" s="184"/>
      <c r="CE801" s="184"/>
      <c r="CF801" s="184"/>
      <c r="CG801" s="184"/>
      <c r="CH801" s="184"/>
      <c r="CI801" s="184"/>
      <c r="CJ801" s="184"/>
      <c r="CK801" s="184"/>
      <c r="CL801" s="184"/>
      <c r="CM801" s="146"/>
      <c r="CN801" s="146"/>
      <c r="CO801" s="146"/>
      <c r="CP801" s="146"/>
      <c r="CQ801" s="146"/>
      <c r="CR801" s="146"/>
      <c r="CS801" s="146"/>
      <c r="CT801" s="146"/>
      <c r="CU801" s="146"/>
      <c r="CV801" s="146"/>
      <c r="CW801" s="146"/>
      <c r="CX801" s="146"/>
      <c r="CY801" s="146"/>
      <c r="CZ801" s="146"/>
      <c r="DA801" s="146"/>
      <c r="DB801" s="146"/>
      <c r="DC801" s="146"/>
      <c r="DD801" s="146"/>
      <c r="DE801" s="146"/>
      <c r="DF801" s="146"/>
      <c r="DG801" s="146"/>
      <c r="DH801" s="146"/>
      <c r="DI801" s="146"/>
      <c r="DJ801" s="146"/>
      <c r="DK801" s="219"/>
      <c r="DL801" s="219"/>
      <c r="DM801" s="219"/>
      <c r="DN801" s="219"/>
      <c r="DO801" s="219"/>
      <c r="DP801" s="219"/>
      <c r="DQ801" s="219"/>
      <c r="DR801" s="219"/>
      <c r="DS801" s="219"/>
      <c r="DT801" s="219"/>
      <c r="DU801" s="219"/>
      <c r="DV801" s="157"/>
      <c r="DW801" s="157"/>
      <c r="DX801" s="157"/>
      <c r="DY801" s="157"/>
      <c r="DZ801" s="158"/>
      <c r="EA801" s="158"/>
      <c r="EB801" s="158"/>
      <c r="EC801" s="158"/>
      <c r="ED801" s="158"/>
      <c r="EE801" s="158"/>
      <c r="EF801" s="158"/>
      <c r="EG801" s="158"/>
      <c r="EH801" s="158"/>
      <c r="EI801" s="158"/>
      <c r="EJ801" s="158"/>
      <c r="EK801" s="158"/>
      <c r="EL801" s="158"/>
      <c r="EM801" s="158"/>
      <c r="EN801" s="220"/>
      <c r="EO801" s="220"/>
      <c r="EP801" s="221"/>
      <c r="EQ801" s="220"/>
      <c r="ER801" s="220"/>
      <c r="ES801" s="220"/>
      <c r="ET801" s="220"/>
      <c r="EU801" s="220"/>
      <c r="EV801" s="222"/>
      <c r="EW801" s="222"/>
      <c r="EX801" s="222"/>
      <c r="EY801" s="222"/>
      <c r="EZ801" s="222"/>
      <c r="FA801" s="222"/>
      <c r="FB801" s="222"/>
      <c r="FC801" s="222"/>
      <c r="FD801" s="225"/>
    </row>
    <row r="802" spans="4:160" ht="16.899999999999999" customHeight="1">
      <c r="D802" s="45"/>
      <c r="G802" s="144"/>
      <c r="H802" s="144"/>
      <c r="I802" s="144"/>
      <c r="J802" s="144"/>
      <c r="K802" s="144"/>
      <c r="L802" s="144"/>
      <c r="M802" s="83"/>
      <c r="N802" s="83"/>
      <c r="O802" s="211"/>
      <c r="P802" s="211"/>
      <c r="Q802" s="146"/>
      <c r="R802" s="215"/>
      <c r="S802" s="215"/>
      <c r="T802" s="215"/>
      <c r="U802" s="216"/>
      <c r="V802" s="216"/>
      <c r="W802" s="216"/>
      <c r="X802" s="216"/>
      <c r="Y802" s="216"/>
      <c r="Z802" s="216"/>
      <c r="AA802" s="216"/>
      <c r="AB802" s="216"/>
      <c r="AC802" s="216"/>
      <c r="AD802" s="216"/>
      <c r="AE802" s="216"/>
      <c r="AF802" s="216"/>
      <c r="AG802" s="216"/>
      <c r="AH802" s="216"/>
      <c r="AI802" s="185"/>
      <c r="AJ802" s="146"/>
      <c r="AK802" s="146"/>
      <c r="AL802" s="146"/>
      <c r="AM802" s="217"/>
      <c r="AN802" s="146"/>
      <c r="AO802" s="149"/>
      <c r="AP802" s="146"/>
      <c r="AQ802" s="149"/>
      <c r="AR802" s="185"/>
      <c r="AS802" s="218"/>
      <c r="AT802" s="218"/>
      <c r="AU802" s="218"/>
      <c r="AV802" s="218"/>
      <c r="AW802" s="218"/>
      <c r="AX802" s="218"/>
      <c r="AY802" s="218"/>
      <c r="AZ802" s="218"/>
      <c r="BA802" s="218"/>
      <c r="BB802" s="146"/>
      <c r="BC802" s="218"/>
      <c r="BD802" s="218"/>
      <c r="BE802" s="218"/>
      <c r="BF802" s="185"/>
      <c r="BG802" s="185"/>
      <c r="BH802" s="185"/>
      <c r="BI802" s="185"/>
      <c r="BJ802" s="185"/>
      <c r="BK802" s="185"/>
      <c r="BL802" s="146"/>
      <c r="BM802" s="146"/>
      <c r="BN802" s="184"/>
      <c r="BO802" s="184"/>
      <c r="BP802" s="184"/>
      <c r="BQ802" s="184"/>
      <c r="BR802" s="184"/>
      <c r="BS802" s="184"/>
      <c r="BT802" s="184"/>
      <c r="BU802" s="184"/>
      <c r="BV802" s="184"/>
      <c r="BW802" s="184"/>
      <c r="BX802" s="184"/>
      <c r="BY802" s="184"/>
      <c r="BZ802" s="184"/>
      <c r="CA802" s="184"/>
      <c r="CB802" s="184"/>
      <c r="CC802" s="184"/>
      <c r="CD802" s="184"/>
      <c r="CE802" s="184"/>
      <c r="CF802" s="184"/>
      <c r="CG802" s="184"/>
      <c r="CH802" s="184"/>
      <c r="CI802" s="184"/>
      <c r="CJ802" s="184"/>
      <c r="CK802" s="184"/>
      <c r="CL802" s="184"/>
      <c r="CM802" s="146"/>
      <c r="CN802" s="146"/>
      <c r="CO802" s="146"/>
      <c r="CP802" s="146"/>
      <c r="CQ802" s="146"/>
      <c r="CR802" s="146"/>
      <c r="CS802" s="146"/>
      <c r="CT802" s="146"/>
      <c r="CU802" s="146"/>
      <c r="CV802" s="146"/>
      <c r="CW802" s="146"/>
      <c r="CX802" s="146"/>
      <c r="CY802" s="146"/>
      <c r="CZ802" s="146"/>
      <c r="DA802" s="146"/>
      <c r="DB802" s="146"/>
      <c r="DC802" s="146"/>
      <c r="DD802" s="146"/>
      <c r="DE802" s="146"/>
      <c r="DF802" s="146"/>
      <c r="DG802" s="146"/>
      <c r="DH802" s="146"/>
      <c r="DI802" s="146"/>
      <c r="DJ802" s="146"/>
      <c r="DK802" s="219"/>
      <c r="DL802" s="219"/>
      <c r="DM802" s="219"/>
      <c r="DN802" s="219"/>
      <c r="DO802" s="219"/>
      <c r="DP802" s="219"/>
      <c r="DQ802" s="219"/>
      <c r="DR802" s="219"/>
      <c r="DS802" s="219"/>
      <c r="DT802" s="219"/>
      <c r="DU802" s="219"/>
      <c r="DV802" s="157"/>
      <c r="DW802" s="157"/>
      <c r="DX802" s="157"/>
      <c r="DY802" s="157"/>
      <c r="DZ802" s="158"/>
      <c r="EA802" s="158"/>
      <c r="EB802" s="158"/>
      <c r="EC802" s="158"/>
      <c r="ED802" s="158"/>
      <c r="EE802" s="158"/>
      <c r="EF802" s="158"/>
      <c r="EG802" s="158"/>
      <c r="EH802" s="158"/>
      <c r="EI802" s="158"/>
      <c r="EJ802" s="158"/>
      <c r="EK802" s="158"/>
      <c r="EL802" s="158"/>
      <c r="EM802" s="158"/>
      <c r="EN802" s="220"/>
      <c r="EO802" s="220"/>
      <c r="EP802" s="221"/>
      <c r="EQ802" s="220"/>
      <c r="ER802" s="220"/>
      <c r="ES802" s="220"/>
      <c r="ET802" s="220"/>
      <c r="EU802" s="220"/>
      <c r="EV802" s="222"/>
      <c r="EW802" s="222"/>
      <c r="EX802" s="222"/>
      <c r="EY802" s="222"/>
      <c r="EZ802" s="222"/>
      <c r="FA802" s="222"/>
      <c r="FB802" s="222"/>
      <c r="FC802" s="222"/>
      <c r="FD802" s="225"/>
    </row>
    <row r="803" spans="4:160" ht="16.899999999999999" customHeight="1">
      <c r="D803" s="45"/>
      <c r="G803" s="83"/>
      <c r="H803" s="144"/>
      <c r="I803" s="144"/>
      <c r="J803" s="144"/>
      <c r="K803" s="144"/>
      <c r="L803" s="144"/>
      <c r="M803" s="83"/>
      <c r="N803" s="83"/>
      <c r="O803" s="211"/>
      <c r="P803" s="211"/>
      <c r="Q803" s="146"/>
      <c r="R803" s="215"/>
      <c r="S803" s="215"/>
      <c r="T803" s="215"/>
      <c r="U803" s="216"/>
      <c r="V803" s="216"/>
      <c r="W803" s="216"/>
      <c r="X803" s="216"/>
      <c r="Y803" s="216"/>
      <c r="Z803" s="216"/>
      <c r="AA803" s="216"/>
      <c r="AB803" s="216"/>
      <c r="AC803" s="216"/>
      <c r="AD803" s="216"/>
      <c r="AE803" s="216"/>
      <c r="AF803" s="216"/>
      <c r="AG803" s="216"/>
      <c r="AH803" s="216"/>
      <c r="AI803" s="185"/>
      <c r="AJ803" s="146"/>
      <c r="AK803" s="146"/>
      <c r="AL803" s="146"/>
      <c r="AM803" s="217"/>
      <c r="AN803" s="146"/>
      <c r="AO803" s="149"/>
      <c r="AP803" s="146"/>
      <c r="AQ803" s="149"/>
      <c r="AR803" s="185"/>
      <c r="AS803" s="218"/>
      <c r="AT803" s="218"/>
      <c r="AU803" s="218"/>
      <c r="AV803" s="218"/>
      <c r="AW803" s="218"/>
      <c r="AX803" s="218"/>
      <c r="AY803" s="218"/>
      <c r="AZ803" s="218"/>
      <c r="BA803" s="218"/>
      <c r="BB803" s="146"/>
      <c r="BC803" s="218"/>
      <c r="BD803" s="218"/>
      <c r="BE803" s="218"/>
      <c r="BF803" s="185"/>
      <c r="BG803" s="185"/>
      <c r="BH803" s="185"/>
      <c r="BI803" s="185"/>
      <c r="BJ803" s="185"/>
      <c r="BK803" s="185"/>
      <c r="BL803" s="146"/>
      <c r="BM803" s="146"/>
      <c r="BN803" s="184"/>
      <c r="BO803" s="184"/>
      <c r="BP803" s="184"/>
      <c r="BQ803" s="184"/>
      <c r="BR803" s="184"/>
      <c r="BS803" s="184"/>
      <c r="BT803" s="184"/>
      <c r="BU803" s="184"/>
      <c r="BV803" s="184"/>
      <c r="BW803" s="184"/>
      <c r="BX803" s="184"/>
      <c r="BY803" s="184"/>
      <c r="BZ803" s="184"/>
      <c r="CA803" s="184"/>
      <c r="CB803" s="184"/>
      <c r="CC803" s="184"/>
      <c r="CD803" s="184"/>
      <c r="CE803" s="184"/>
      <c r="CF803" s="184"/>
      <c r="CG803" s="184"/>
      <c r="CH803" s="184"/>
      <c r="CI803" s="184"/>
      <c r="CJ803" s="184"/>
      <c r="CK803" s="184"/>
      <c r="CL803" s="184"/>
      <c r="CM803" s="146"/>
      <c r="CN803" s="146"/>
      <c r="CO803" s="146"/>
      <c r="CP803" s="146"/>
      <c r="CQ803" s="146"/>
      <c r="CR803" s="146"/>
      <c r="CS803" s="146"/>
      <c r="CT803" s="146"/>
      <c r="CU803" s="146"/>
      <c r="CV803" s="146"/>
      <c r="CW803" s="146"/>
      <c r="CX803" s="146"/>
      <c r="CY803" s="146"/>
      <c r="CZ803" s="146"/>
      <c r="DA803" s="146"/>
      <c r="DB803" s="146"/>
      <c r="DC803" s="146"/>
      <c r="DD803" s="146"/>
      <c r="DE803" s="146"/>
      <c r="DF803" s="146"/>
      <c r="DG803" s="146"/>
      <c r="DH803" s="146"/>
      <c r="DI803" s="146"/>
      <c r="DJ803" s="146"/>
      <c r="DK803" s="219"/>
      <c r="DL803" s="219"/>
      <c r="DM803" s="219"/>
      <c r="DN803" s="219"/>
      <c r="DO803" s="219"/>
      <c r="DP803" s="219"/>
      <c r="DQ803" s="219"/>
      <c r="DR803" s="219"/>
      <c r="DS803" s="219"/>
      <c r="DT803" s="219"/>
      <c r="DU803" s="219"/>
      <c r="DV803" s="157"/>
      <c r="DW803" s="157"/>
      <c r="DX803" s="157"/>
      <c r="DY803" s="157"/>
      <c r="DZ803" s="158"/>
      <c r="EA803" s="158"/>
      <c r="EB803" s="158"/>
      <c r="EC803" s="158"/>
      <c r="ED803" s="158"/>
      <c r="EE803" s="158"/>
      <c r="EF803" s="158"/>
      <c r="EG803" s="158"/>
      <c r="EH803" s="158"/>
      <c r="EI803" s="158"/>
      <c r="EJ803" s="158"/>
      <c r="EK803" s="158"/>
      <c r="EL803" s="158"/>
      <c r="EM803" s="158"/>
      <c r="EN803" s="220"/>
      <c r="EO803" s="220"/>
      <c r="EP803" s="221"/>
      <c r="EQ803" s="220"/>
      <c r="ER803" s="220"/>
      <c r="ES803" s="220"/>
      <c r="ET803" s="220"/>
      <c r="EU803" s="220"/>
      <c r="EV803" s="222"/>
      <c r="EW803" s="222"/>
      <c r="EX803" s="222"/>
      <c r="EY803" s="222"/>
      <c r="EZ803" s="222"/>
      <c r="FA803" s="222"/>
      <c r="FB803" s="222"/>
      <c r="FC803" s="222"/>
      <c r="FD803" s="225"/>
    </row>
    <row r="804" spans="4:160" ht="16.899999999999999" customHeight="1">
      <c r="D804" s="45"/>
      <c r="G804" s="83"/>
      <c r="H804" s="144"/>
      <c r="I804" s="144"/>
      <c r="J804" s="144"/>
      <c r="K804" s="144"/>
      <c r="L804" s="144"/>
      <c r="M804" s="83"/>
      <c r="N804" s="83"/>
      <c r="O804" s="211"/>
      <c r="P804" s="211"/>
      <c r="Q804" s="146"/>
      <c r="R804" s="215"/>
      <c r="S804" s="215"/>
      <c r="T804" s="215"/>
      <c r="U804" s="216"/>
      <c r="V804" s="216"/>
      <c r="W804" s="216"/>
      <c r="X804" s="216"/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185"/>
      <c r="AJ804" s="146"/>
      <c r="AK804" s="146"/>
      <c r="AL804" s="146"/>
      <c r="AM804" s="217"/>
      <c r="AN804" s="146"/>
      <c r="AO804" s="149"/>
      <c r="AP804" s="146"/>
      <c r="AQ804" s="149"/>
      <c r="AR804" s="185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146"/>
      <c r="BC804" s="218"/>
      <c r="BD804" s="218"/>
      <c r="BE804" s="218"/>
      <c r="BF804" s="185"/>
      <c r="BG804" s="185"/>
      <c r="BH804" s="185"/>
      <c r="BI804" s="185"/>
      <c r="BJ804" s="185"/>
      <c r="BK804" s="185"/>
      <c r="BL804" s="146"/>
      <c r="BM804" s="146"/>
      <c r="BN804" s="184"/>
      <c r="BO804" s="184"/>
      <c r="BP804" s="184"/>
      <c r="BQ804" s="184"/>
      <c r="BR804" s="184"/>
      <c r="BS804" s="184"/>
      <c r="BT804" s="184"/>
      <c r="BU804" s="184"/>
      <c r="BV804" s="184"/>
      <c r="BW804" s="184"/>
      <c r="BX804" s="184"/>
      <c r="BY804" s="184"/>
      <c r="BZ804" s="184"/>
      <c r="CA804" s="184"/>
      <c r="CB804" s="184"/>
      <c r="CC804" s="184"/>
      <c r="CD804" s="184"/>
      <c r="CE804" s="184"/>
      <c r="CF804" s="184"/>
      <c r="CG804" s="184"/>
      <c r="CH804" s="184"/>
      <c r="CI804" s="184"/>
      <c r="CJ804" s="184"/>
      <c r="CK804" s="184"/>
      <c r="CL804" s="184"/>
      <c r="CM804" s="146"/>
      <c r="CN804" s="146"/>
      <c r="CO804" s="146"/>
      <c r="CP804" s="146"/>
      <c r="CQ804" s="146"/>
      <c r="CR804" s="146"/>
      <c r="CS804" s="146"/>
      <c r="CT804" s="146"/>
      <c r="CU804" s="146"/>
      <c r="CV804" s="146"/>
      <c r="CW804" s="146"/>
      <c r="CX804" s="146"/>
      <c r="CY804" s="146"/>
      <c r="CZ804" s="146"/>
      <c r="DA804" s="146"/>
      <c r="DB804" s="146"/>
      <c r="DC804" s="146"/>
      <c r="DD804" s="146"/>
      <c r="DE804" s="146"/>
      <c r="DF804" s="146"/>
      <c r="DG804" s="146"/>
      <c r="DH804" s="146"/>
      <c r="DI804" s="146"/>
      <c r="DJ804" s="146"/>
      <c r="DK804" s="219"/>
      <c r="DL804" s="219"/>
      <c r="DM804" s="219"/>
      <c r="DN804" s="219"/>
      <c r="DO804" s="219"/>
      <c r="DP804" s="219"/>
      <c r="DQ804" s="219"/>
      <c r="DR804" s="219"/>
      <c r="DS804" s="219"/>
      <c r="DT804" s="219"/>
      <c r="DU804" s="219"/>
      <c r="DV804" s="157"/>
      <c r="DW804" s="157"/>
      <c r="DX804" s="157"/>
      <c r="DY804" s="157"/>
      <c r="DZ804" s="158"/>
      <c r="EA804" s="158"/>
      <c r="EB804" s="158"/>
      <c r="EC804" s="158"/>
      <c r="ED804" s="158"/>
      <c r="EE804" s="158"/>
      <c r="EF804" s="158"/>
      <c r="EG804" s="158"/>
      <c r="EH804" s="158"/>
      <c r="EI804" s="158"/>
      <c r="EJ804" s="158"/>
      <c r="EK804" s="158"/>
      <c r="EL804" s="158"/>
      <c r="EM804" s="158"/>
      <c r="EN804" s="220"/>
      <c r="EO804" s="220"/>
      <c r="EP804" s="221"/>
      <c r="EQ804" s="220"/>
      <c r="ER804" s="220"/>
      <c r="ES804" s="220"/>
      <c r="ET804" s="220"/>
      <c r="EU804" s="220"/>
      <c r="EV804" s="222"/>
      <c r="EW804" s="222"/>
      <c r="EX804" s="222"/>
      <c r="EY804" s="222"/>
      <c r="EZ804" s="222"/>
      <c r="FA804" s="222"/>
      <c r="FB804" s="222"/>
      <c r="FC804" s="222"/>
      <c r="FD804" s="225"/>
    </row>
    <row r="805" spans="4:160" ht="16.899999999999999" customHeight="1">
      <c r="D805" s="45"/>
      <c r="G805" s="211"/>
      <c r="H805" s="211"/>
      <c r="I805" s="211"/>
      <c r="J805" s="211"/>
      <c r="K805" s="211"/>
      <c r="L805" s="211"/>
      <c r="M805" s="211"/>
      <c r="N805" s="83"/>
      <c r="O805" s="211"/>
      <c r="P805" s="211"/>
      <c r="Q805" s="146"/>
      <c r="R805" s="215"/>
      <c r="S805" s="215"/>
      <c r="T805" s="215"/>
      <c r="U805" s="216"/>
      <c r="V805" s="216"/>
      <c r="W805" s="216"/>
      <c r="X805" s="216"/>
      <c r="Y805" s="216"/>
      <c r="Z805" s="216"/>
      <c r="AA805" s="216"/>
      <c r="AB805" s="216"/>
      <c r="AC805" s="216"/>
      <c r="AD805" s="216"/>
      <c r="AE805" s="216"/>
      <c r="AF805" s="216"/>
      <c r="AG805" s="216"/>
      <c r="AH805" s="216"/>
      <c r="AI805" s="185"/>
      <c r="AJ805" s="146"/>
      <c r="AK805" s="146"/>
      <c r="AL805" s="146"/>
      <c r="AM805" s="217"/>
      <c r="AN805" s="146"/>
      <c r="AO805" s="149"/>
      <c r="AP805" s="146"/>
      <c r="AQ805" s="149"/>
      <c r="AR805" s="185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146"/>
      <c r="BC805" s="218"/>
      <c r="BD805" s="218"/>
      <c r="BE805" s="218"/>
      <c r="BF805" s="185"/>
      <c r="BG805" s="185"/>
      <c r="BH805" s="185"/>
      <c r="BI805" s="185"/>
      <c r="BJ805" s="185"/>
      <c r="BK805" s="185"/>
      <c r="BL805" s="146"/>
      <c r="BM805" s="146"/>
      <c r="BN805" s="184"/>
      <c r="BO805" s="184"/>
      <c r="BP805" s="184"/>
      <c r="BQ805" s="184"/>
      <c r="BR805" s="184"/>
      <c r="BS805" s="184"/>
      <c r="BT805" s="184"/>
      <c r="BU805" s="184"/>
      <c r="BV805" s="184"/>
      <c r="BW805" s="184"/>
      <c r="BX805" s="184"/>
      <c r="BY805" s="184"/>
      <c r="BZ805" s="184"/>
      <c r="CA805" s="184"/>
      <c r="CB805" s="184"/>
      <c r="CC805" s="184"/>
      <c r="CD805" s="184"/>
      <c r="CE805" s="184"/>
      <c r="CF805" s="184"/>
      <c r="CG805" s="184"/>
      <c r="CH805" s="184"/>
      <c r="CI805" s="184"/>
      <c r="CJ805" s="184"/>
      <c r="CK805" s="184"/>
      <c r="CL805" s="184"/>
      <c r="CM805" s="146"/>
      <c r="CN805" s="146"/>
      <c r="CO805" s="146"/>
      <c r="CP805" s="146"/>
      <c r="CQ805" s="146"/>
      <c r="CR805" s="146"/>
      <c r="CS805" s="146"/>
      <c r="CT805" s="146"/>
      <c r="CU805" s="146"/>
      <c r="CV805" s="146"/>
      <c r="CW805" s="146"/>
      <c r="CX805" s="146"/>
      <c r="CY805" s="146"/>
      <c r="CZ805" s="146"/>
      <c r="DA805" s="146"/>
      <c r="DB805" s="146"/>
      <c r="DC805" s="146"/>
      <c r="DD805" s="146"/>
      <c r="DE805" s="146"/>
      <c r="DF805" s="146"/>
      <c r="DG805" s="146"/>
      <c r="DH805" s="146"/>
      <c r="DI805" s="146"/>
      <c r="DJ805" s="146"/>
      <c r="DK805" s="219"/>
      <c r="DL805" s="219"/>
      <c r="DM805" s="219"/>
      <c r="DN805" s="219"/>
      <c r="DO805" s="219"/>
      <c r="DP805" s="219"/>
      <c r="DQ805" s="219"/>
      <c r="DR805" s="219"/>
      <c r="DS805" s="219"/>
      <c r="DT805" s="219"/>
      <c r="DU805" s="219"/>
      <c r="DV805" s="157"/>
      <c r="DW805" s="157"/>
      <c r="DX805" s="157"/>
      <c r="DY805" s="157"/>
      <c r="DZ805" s="158"/>
      <c r="EA805" s="158"/>
      <c r="EB805" s="158"/>
      <c r="EC805" s="158"/>
      <c r="ED805" s="158"/>
      <c r="EE805" s="158"/>
      <c r="EF805" s="158"/>
      <c r="EG805" s="158"/>
      <c r="EH805" s="158"/>
      <c r="EI805" s="158"/>
      <c r="EJ805" s="158"/>
      <c r="EK805" s="158"/>
      <c r="EL805" s="158"/>
      <c r="EM805" s="158"/>
      <c r="EN805" s="220"/>
      <c r="EO805" s="220"/>
      <c r="EP805" s="221"/>
      <c r="EQ805" s="220"/>
      <c r="ER805" s="220"/>
      <c r="ES805" s="220"/>
      <c r="ET805" s="220"/>
      <c r="EU805" s="220"/>
      <c r="EV805" s="222"/>
      <c r="EW805" s="222"/>
      <c r="EX805" s="222"/>
      <c r="EY805" s="222"/>
      <c r="EZ805" s="222"/>
      <c r="FA805" s="222"/>
      <c r="FB805" s="222"/>
      <c r="FC805" s="222"/>
      <c r="FD805" s="225"/>
    </row>
    <row r="806" spans="4:160" ht="16.899999999999999" customHeight="1">
      <c r="D806" s="45"/>
      <c r="G806" s="146"/>
      <c r="H806" s="146"/>
      <c r="I806" s="146"/>
      <c r="J806" s="146"/>
      <c r="K806" s="146"/>
      <c r="L806" s="146"/>
      <c r="M806" s="146"/>
      <c r="N806" s="83"/>
      <c r="O806" s="211"/>
      <c r="P806" s="211"/>
      <c r="Q806" s="146"/>
      <c r="R806" s="215"/>
      <c r="S806" s="215"/>
      <c r="T806" s="215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185"/>
      <c r="AJ806" s="146"/>
      <c r="AK806" s="146"/>
      <c r="AL806" s="146"/>
      <c r="AM806" s="217"/>
      <c r="AN806" s="146"/>
      <c r="AO806" s="149"/>
      <c r="AP806" s="146"/>
      <c r="AQ806" s="149"/>
      <c r="AR806" s="185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146"/>
      <c r="BC806" s="218"/>
      <c r="BD806" s="218"/>
      <c r="BE806" s="218"/>
      <c r="BF806" s="185"/>
      <c r="BG806" s="185"/>
      <c r="BH806" s="185"/>
      <c r="BI806" s="185"/>
      <c r="BJ806" s="185"/>
      <c r="BK806" s="185"/>
      <c r="BL806" s="146"/>
      <c r="BM806" s="146"/>
      <c r="BN806" s="184"/>
      <c r="BO806" s="184"/>
      <c r="BP806" s="184"/>
      <c r="BQ806" s="184"/>
      <c r="BR806" s="184"/>
      <c r="BS806" s="184"/>
      <c r="BT806" s="184"/>
      <c r="BU806" s="184"/>
      <c r="BV806" s="184"/>
      <c r="BW806" s="184"/>
      <c r="BX806" s="184"/>
      <c r="BY806" s="184"/>
      <c r="BZ806" s="184"/>
      <c r="CA806" s="184"/>
      <c r="CB806" s="184"/>
      <c r="CC806" s="184"/>
      <c r="CD806" s="184"/>
      <c r="CE806" s="184"/>
      <c r="CF806" s="184"/>
      <c r="CG806" s="184"/>
      <c r="CH806" s="184"/>
      <c r="CI806" s="184"/>
      <c r="CJ806" s="184"/>
      <c r="CK806" s="184"/>
      <c r="CL806" s="184"/>
      <c r="CM806" s="146"/>
      <c r="CN806" s="146"/>
      <c r="CO806" s="146"/>
      <c r="CP806" s="146"/>
      <c r="CQ806" s="146"/>
      <c r="CR806" s="146"/>
      <c r="CS806" s="146"/>
      <c r="CT806" s="146"/>
      <c r="CU806" s="146"/>
      <c r="CV806" s="146"/>
      <c r="CW806" s="146"/>
      <c r="CX806" s="146"/>
      <c r="CY806" s="146"/>
      <c r="CZ806" s="146"/>
      <c r="DA806" s="146"/>
      <c r="DB806" s="146"/>
      <c r="DC806" s="146"/>
      <c r="DD806" s="146"/>
      <c r="DE806" s="146"/>
      <c r="DF806" s="146"/>
      <c r="DG806" s="146"/>
      <c r="DH806" s="146"/>
      <c r="DI806" s="146"/>
      <c r="DJ806" s="146"/>
      <c r="DK806" s="219"/>
      <c r="DL806" s="219"/>
      <c r="DM806" s="219"/>
      <c r="DN806" s="219"/>
      <c r="DO806" s="219"/>
      <c r="DP806" s="219"/>
      <c r="DQ806" s="219"/>
      <c r="DR806" s="219"/>
      <c r="DS806" s="219"/>
      <c r="DT806" s="219"/>
      <c r="DU806" s="219"/>
      <c r="DV806" s="157"/>
      <c r="DW806" s="157"/>
      <c r="DX806" s="157"/>
      <c r="DY806" s="157"/>
      <c r="DZ806" s="158"/>
      <c r="EA806" s="158"/>
      <c r="EB806" s="158"/>
      <c r="EC806" s="158"/>
      <c r="ED806" s="158"/>
      <c r="EE806" s="158"/>
      <c r="EF806" s="158"/>
      <c r="EG806" s="158"/>
      <c r="EH806" s="158"/>
      <c r="EI806" s="158"/>
      <c r="EJ806" s="158"/>
      <c r="EK806" s="158"/>
      <c r="EL806" s="158"/>
      <c r="EM806" s="158"/>
      <c r="EN806" s="220"/>
      <c r="EO806" s="220"/>
      <c r="EP806" s="221"/>
      <c r="EQ806" s="220"/>
      <c r="ER806" s="220"/>
      <c r="ES806" s="220"/>
      <c r="ET806" s="220"/>
      <c r="EU806" s="220"/>
      <c r="EV806" s="222"/>
      <c r="EW806" s="222"/>
      <c r="EX806" s="222"/>
      <c r="EY806" s="222"/>
      <c r="EZ806" s="222"/>
      <c r="FA806" s="222"/>
      <c r="FB806" s="222"/>
      <c r="FC806" s="222"/>
      <c r="FD806" s="225"/>
    </row>
    <row r="807" spans="4:160" ht="16.899999999999999" customHeight="1">
      <c r="D807" s="45"/>
      <c r="G807" s="146"/>
      <c r="H807" s="146"/>
      <c r="I807" s="146"/>
      <c r="J807" s="146"/>
      <c r="K807" s="146"/>
      <c r="L807" s="146"/>
      <c r="M807" s="146"/>
      <c r="N807" s="83"/>
      <c r="O807" s="211"/>
      <c r="P807" s="211"/>
      <c r="Q807" s="146"/>
      <c r="R807" s="215"/>
      <c r="S807" s="215"/>
      <c r="T807" s="215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185"/>
      <c r="AJ807" s="146"/>
      <c r="AK807" s="146"/>
      <c r="AL807" s="146"/>
      <c r="AM807" s="217"/>
      <c r="AN807" s="146"/>
      <c r="AO807" s="149"/>
      <c r="AP807" s="146"/>
      <c r="AQ807" s="149"/>
      <c r="AR807" s="185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146"/>
      <c r="BC807" s="218"/>
      <c r="BD807" s="218"/>
      <c r="BE807" s="218"/>
      <c r="BF807" s="185"/>
      <c r="BG807" s="185"/>
      <c r="BH807" s="185"/>
      <c r="BI807" s="185"/>
      <c r="BJ807" s="185"/>
      <c r="BK807" s="185"/>
      <c r="BL807" s="146"/>
      <c r="BM807" s="146"/>
      <c r="BN807" s="184"/>
      <c r="BO807" s="184"/>
      <c r="BP807" s="184"/>
      <c r="BQ807" s="184"/>
      <c r="BR807" s="184"/>
      <c r="BS807" s="184"/>
      <c r="BT807" s="184"/>
      <c r="BU807" s="184"/>
      <c r="BV807" s="184"/>
      <c r="BW807" s="184"/>
      <c r="BX807" s="184"/>
      <c r="BY807" s="184"/>
      <c r="BZ807" s="184"/>
      <c r="CA807" s="184"/>
      <c r="CB807" s="184"/>
      <c r="CC807" s="184"/>
      <c r="CD807" s="184"/>
      <c r="CE807" s="184"/>
      <c r="CF807" s="184"/>
      <c r="CG807" s="184"/>
      <c r="CH807" s="184"/>
      <c r="CI807" s="184"/>
      <c r="CJ807" s="184"/>
      <c r="CK807" s="184"/>
      <c r="CL807" s="184"/>
      <c r="CM807" s="146"/>
      <c r="CN807" s="146"/>
      <c r="CO807" s="146"/>
      <c r="CP807" s="146"/>
      <c r="CQ807" s="146"/>
      <c r="CR807" s="146"/>
      <c r="CS807" s="146"/>
      <c r="CT807" s="146"/>
      <c r="CU807" s="146"/>
      <c r="CV807" s="146"/>
      <c r="CW807" s="146"/>
      <c r="CX807" s="146"/>
      <c r="CY807" s="146"/>
      <c r="CZ807" s="146"/>
      <c r="DA807" s="146"/>
      <c r="DB807" s="146"/>
      <c r="DC807" s="146"/>
      <c r="DD807" s="146"/>
      <c r="DE807" s="146"/>
      <c r="DF807" s="146"/>
      <c r="DG807" s="146"/>
      <c r="DH807" s="146"/>
      <c r="DI807" s="146"/>
      <c r="DJ807" s="146"/>
      <c r="DK807" s="219"/>
      <c r="DL807" s="219"/>
      <c r="DM807" s="219"/>
      <c r="DN807" s="219"/>
      <c r="DO807" s="219"/>
      <c r="DP807" s="219"/>
      <c r="DQ807" s="219"/>
      <c r="DR807" s="219"/>
      <c r="DS807" s="219"/>
      <c r="DT807" s="219"/>
      <c r="DU807" s="219"/>
      <c r="DV807" s="157"/>
      <c r="DW807" s="157"/>
      <c r="DX807" s="157"/>
      <c r="DY807" s="157"/>
      <c r="DZ807" s="158"/>
      <c r="EA807" s="158"/>
      <c r="EB807" s="158"/>
      <c r="EC807" s="158"/>
      <c r="ED807" s="158"/>
      <c r="EE807" s="158"/>
      <c r="EF807" s="158"/>
      <c r="EG807" s="158"/>
      <c r="EH807" s="158"/>
      <c r="EI807" s="158"/>
      <c r="EJ807" s="158"/>
      <c r="EK807" s="158"/>
      <c r="EL807" s="158"/>
      <c r="EM807" s="158"/>
      <c r="EN807" s="220"/>
      <c r="EO807" s="220"/>
      <c r="EP807" s="221"/>
      <c r="EQ807" s="220"/>
      <c r="ER807" s="220"/>
      <c r="ES807" s="220"/>
      <c r="ET807" s="220"/>
      <c r="EU807" s="220"/>
      <c r="EV807" s="222"/>
      <c r="EW807" s="222"/>
      <c r="EX807" s="222"/>
      <c r="EY807" s="222"/>
      <c r="EZ807" s="222"/>
      <c r="FA807" s="222"/>
      <c r="FB807" s="222"/>
      <c r="FC807" s="222"/>
      <c r="FD807" s="225"/>
    </row>
    <row r="808" spans="4:160" ht="16.899999999999999" customHeight="1">
      <c r="D808" s="45"/>
      <c r="G808" s="212"/>
      <c r="H808" s="212"/>
      <c r="I808" s="212"/>
      <c r="J808" s="212"/>
      <c r="K808" s="212"/>
      <c r="L808" s="212"/>
      <c r="M808" s="212"/>
      <c r="N808" s="83"/>
      <c r="O808" s="211"/>
      <c r="P808" s="211"/>
      <c r="Q808" s="146"/>
      <c r="R808" s="215"/>
      <c r="S808" s="215"/>
      <c r="T808" s="215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185"/>
      <c r="AJ808" s="146"/>
      <c r="AK808" s="146"/>
      <c r="AL808" s="146"/>
      <c r="AM808" s="217"/>
      <c r="AN808" s="146"/>
      <c r="AO808" s="149"/>
      <c r="AP808" s="146"/>
      <c r="AQ808" s="149"/>
      <c r="AR808" s="185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146"/>
      <c r="BC808" s="218"/>
      <c r="BD808" s="218"/>
      <c r="BE808" s="218"/>
      <c r="BF808" s="185"/>
      <c r="BG808" s="185"/>
      <c r="BH808" s="185"/>
      <c r="BI808" s="185"/>
      <c r="BJ808" s="185"/>
      <c r="BK808" s="185"/>
      <c r="BL808" s="146"/>
      <c r="BM808" s="146"/>
      <c r="BN808" s="184"/>
      <c r="BO808" s="184"/>
      <c r="BP808" s="184"/>
      <c r="BQ808" s="184"/>
      <c r="BR808" s="184"/>
      <c r="BS808" s="184"/>
      <c r="BT808" s="184"/>
      <c r="BU808" s="184"/>
      <c r="BV808" s="184"/>
      <c r="BW808" s="184"/>
      <c r="BX808" s="184"/>
      <c r="BY808" s="184"/>
      <c r="BZ808" s="184"/>
      <c r="CA808" s="184"/>
      <c r="CB808" s="184"/>
      <c r="CC808" s="184"/>
      <c r="CD808" s="184"/>
      <c r="CE808" s="184"/>
      <c r="CF808" s="184"/>
      <c r="CG808" s="184"/>
      <c r="CH808" s="184"/>
      <c r="CI808" s="184"/>
      <c r="CJ808" s="184"/>
      <c r="CK808" s="184"/>
      <c r="CL808" s="184"/>
      <c r="CM808" s="146"/>
      <c r="CN808" s="146"/>
      <c r="CO808" s="146"/>
      <c r="CP808" s="146"/>
      <c r="CQ808" s="146"/>
      <c r="CR808" s="146"/>
      <c r="CS808" s="146"/>
      <c r="CT808" s="146"/>
      <c r="CU808" s="146"/>
      <c r="CV808" s="146"/>
      <c r="CW808" s="146"/>
      <c r="CX808" s="146"/>
      <c r="CY808" s="146"/>
      <c r="CZ808" s="146"/>
      <c r="DA808" s="146"/>
      <c r="DB808" s="146"/>
      <c r="DC808" s="146"/>
      <c r="DD808" s="146"/>
      <c r="DE808" s="146"/>
      <c r="DF808" s="146"/>
      <c r="DG808" s="146"/>
      <c r="DH808" s="146"/>
      <c r="DI808" s="146"/>
      <c r="DJ808" s="146"/>
      <c r="DK808" s="219"/>
      <c r="DL808" s="219"/>
      <c r="DM808" s="219"/>
      <c r="DN808" s="219"/>
      <c r="DO808" s="219"/>
      <c r="DP808" s="219"/>
      <c r="DQ808" s="219"/>
      <c r="DR808" s="219"/>
      <c r="DS808" s="219"/>
      <c r="DT808" s="219"/>
      <c r="DU808" s="219"/>
      <c r="DV808" s="157"/>
      <c r="DW808" s="157"/>
      <c r="DX808" s="157"/>
      <c r="DY808" s="157"/>
      <c r="DZ808" s="158"/>
      <c r="EA808" s="158"/>
      <c r="EB808" s="158"/>
      <c r="EC808" s="158"/>
      <c r="ED808" s="158"/>
      <c r="EE808" s="158"/>
      <c r="EF808" s="158"/>
      <c r="EG808" s="158"/>
      <c r="EH808" s="158"/>
      <c r="EI808" s="158"/>
      <c r="EJ808" s="158"/>
      <c r="EK808" s="158"/>
      <c r="EL808" s="158"/>
      <c r="EM808" s="158"/>
      <c r="EN808" s="220"/>
      <c r="EO808" s="220"/>
      <c r="EP808" s="221"/>
      <c r="EQ808" s="220"/>
      <c r="ER808" s="220"/>
      <c r="ES808" s="220"/>
      <c r="ET808" s="220"/>
      <c r="EU808" s="220"/>
      <c r="EV808" s="222"/>
      <c r="EW808" s="222"/>
      <c r="EX808" s="222"/>
      <c r="EY808" s="222"/>
      <c r="EZ808" s="222"/>
      <c r="FA808" s="222"/>
      <c r="FB808" s="222"/>
      <c r="FC808" s="222"/>
      <c r="FD808" s="225"/>
    </row>
    <row r="809" spans="4:160" ht="16.899999999999999" customHeight="1">
      <c r="D809" s="45"/>
      <c r="G809" s="212"/>
      <c r="H809" s="212"/>
      <c r="I809" s="212"/>
      <c r="J809" s="212"/>
      <c r="K809" s="212"/>
      <c r="L809" s="212"/>
      <c r="M809" s="212"/>
      <c r="N809" s="83"/>
      <c r="O809" s="211"/>
      <c r="P809" s="211"/>
      <c r="Q809" s="146"/>
      <c r="R809" s="215"/>
      <c r="S809" s="215"/>
      <c r="T809" s="215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185"/>
      <c r="AJ809" s="146"/>
      <c r="AK809" s="146"/>
      <c r="AL809" s="146"/>
      <c r="AM809" s="217"/>
      <c r="AN809" s="146"/>
      <c r="AO809" s="149"/>
      <c r="AP809" s="146"/>
      <c r="AQ809" s="149"/>
      <c r="AR809" s="185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146"/>
      <c r="BC809" s="218"/>
      <c r="BD809" s="218"/>
      <c r="BE809" s="218"/>
      <c r="BF809" s="185"/>
      <c r="BG809" s="185"/>
      <c r="BH809" s="185"/>
      <c r="BI809" s="185"/>
      <c r="BJ809" s="185"/>
      <c r="BK809" s="185"/>
      <c r="BL809" s="146"/>
      <c r="BM809" s="146"/>
      <c r="BN809" s="184"/>
      <c r="BO809" s="184"/>
      <c r="BP809" s="184"/>
      <c r="BQ809" s="184"/>
      <c r="BR809" s="184"/>
      <c r="BS809" s="184"/>
      <c r="BT809" s="184"/>
      <c r="BU809" s="184"/>
      <c r="BV809" s="184"/>
      <c r="BW809" s="184"/>
      <c r="BX809" s="184"/>
      <c r="BY809" s="184"/>
      <c r="BZ809" s="184"/>
      <c r="CA809" s="184"/>
      <c r="CB809" s="184"/>
      <c r="CC809" s="184"/>
      <c r="CD809" s="184"/>
      <c r="CE809" s="184"/>
      <c r="CF809" s="184"/>
      <c r="CG809" s="184"/>
      <c r="CH809" s="184"/>
      <c r="CI809" s="184"/>
      <c r="CJ809" s="184"/>
      <c r="CK809" s="184"/>
      <c r="CL809" s="184"/>
      <c r="CM809" s="146"/>
      <c r="CN809" s="146"/>
      <c r="CO809" s="146"/>
      <c r="CP809" s="146"/>
      <c r="CQ809" s="146"/>
      <c r="CR809" s="146"/>
      <c r="CS809" s="146"/>
      <c r="CT809" s="146"/>
      <c r="CU809" s="146"/>
      <c r="CV809" s="146"/>
      <c r="CW809" s="146"/>
      <c r="CX809" s="146"/>
      <c r="CY809" s="146"/>
      <c r="CZ809" s="146"/>
      <c r="DA809" s="146"/>
      <c r="DB809" s="146"/>
      <c r="DC809" s="146"/>
      <c r="DD809" s="146"/>
      <c r="DE809" s="146"/>
      <c r="DF809" s="146"/>
      <c r="DG809" s="146"/>
      <c r="DH809" s="146"/>
      <c r="DI809" s="146"/>
      <c r="DJ809" s="146"/>
      <c r="DK809" s="219"/>
      <c r="DL809" s="219"/>
      <c r="DM809" s="219"/>
      <c r="DN809" s="219"/>
      <c r="DO809" s="219"/>
      <c r="DP809" s="219"/>
      <c r="DQ809" s="219"/>
      <c r="DR809" s="219"/>
      <c r="DS809" s="219"/>
      <c r="DT809" s="219"/>
      <c r="DU809" s="219"/>
      <c r="DV809" s="157"/>
      <c r="DW809" s="157"/>
      <c r="DX809" s="157"/>
      <c r="DY809" s="157"/>
      <c r="DZ809" s="158"/>
      <c r="EA809" s="158"/>
      <c r="EB809" s="158"/>
      <c r="EC809" s="158"/>
      <c r="ED809" s="158"/>
      <c r="EE809" s="158"/>
      <c r="EF809" s="158"/>
      <c r="EG809" s="158"/>
      <c r="EH809" s="158"/>
      <c r="EI809" s="158"/>
      <c r="EJ809" s="158"/>
      <c r="EK809" s="158"/>
      <c r="EL809" s="158"/>
      <c r="EM809" s="158"/>
      <c r="EN809" s="220"/>
      <c r="EO809" s="220"/>
      <c r="EP809" s="221"/>
      <c r="EQ809" s="220"/>
      <c r="ER809" s="220"/>
      <c r="ES809" s="220"/>
      <c r="ET809" s="220"/>
      <c r="EU809" s="220"/>
      <c r="EV809" s="222"/>
      <c r="EW809" s="222"/>
      <c r="EX809" s="222"/>
      <c r="EY809" s="222"/>
      <c r="EZ809" s="222"/>
      <c r="FA809" s="222"/>
      <c r="FB809" s="222"/>
      <c r="FC809" s="222"/>
      <c r="FD809" s="225"/>
    </row>
    <row r="810" spans="4:160" ht="16.899999999999999" customHeight="1">
      <c r="D810" s="45"/>
      <c r="G810" s="146"/>
      <c r="H810" s="146"/>
      <c r="I810" s="146"/>
      <c r="J810" s="146"/>
      <c r="K810" s="146"/>
      <c r="L810" s="146"/>
      <c r="M810" s="146"/>
      <c r="N810" s="83"/>
      <c r="O810" s="211"/>
      <c r="P810" s="211"/>
      <c r="Q810" s="146"/>
      <c r="R810" s="215"/>
      <c r="S810" s="215"/>
      <c r="T810" s="215"/>
      <c r="U810" s="216"/>
      <c r="V810" s="216"/>
      <c r="W810" s="216"/>
      <c r="X810" s="216"/>
      <c r="Y810" s="216"/>
      <c r="Z810" s="216"/>
      <c r="AA810" s="216"/>
      <c r="AB810" s="216"/>
      <c r="AC810" s="216"/>
      <c r="AD810" s="216"/>
      <c r="AE810" s="216"/>
      <c r="AF810" s="216"/>
      <c r="AG810" s="216"/>
      <c r="AH810" s="216"/>
      <c r="AI810" s="185"/>
      <c r="AJ810" s="146"/>
      <c r="AK810" s="146"/>
      <c r="AL810" s="146"/>
      <c r="AM810" s="217"/>
      <c r="AN810" s="146"/>
      <c r="AO810" s="149"/>
      <c r="AP810" s="146"/>
      <c r="AQ810" s="149"/>
      <c r="AR810" s="185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146"/>
      <c r="BC810" s="218"/>
      <c r="BD810" s="218"/>
      <c r="BE810" s="218"/>
      <c r="BF810" s="185"/>
      <c r="BG810" s="185"/>
      <c r="BH810" s="185"/>
      <c r="BI810" s="185"/>
      <c r="BJ810" s="185"/>
      <c r="BK810" s="185"/>
      <c r="BL810" s="146"/>
      <c r="BM810" s="146"/>
      <c r="BN810" s="184"/>
      <c r="BO810" s="184"/>
      <c r="BP810" s="184"/>
      <c r="BQ810" s="184"/>
      <c r="BR810" s="184"/>
      <c r="BS810" s="184"/>
      <c r="BT810" s="184"/>
      <c r="BU810" s="184"/>
      <c r="BV810" s="184"/>
      <c r="BW810" s="184"/>
      <c r="BX810" s="184"/>
      <c r="BY810" s="184"/>
      <c r="BZ810" s="184"/>
      <c r="CA810" s="184"/>
      <c r="CB810" s="184"/>
      <c r="CC810" s="184"/>
      <c r="CD810" s="184"/>
      <c r="CE810" s="184"/>
      <c r="CF810" s="184"/>
      <c r="CG810" s="184"/>
      <c r="CH810" s="184"/>
      <c r="CI810" s="184"/>
      <c r="CJ810" s="184"/>
      <c r="CK810" s="184"/>
      <c r="CL810" s="184"/>
      <c r="CM810" s="146"/>
      <c r="CN810" s="146"/>
      <c r="CO810" s="146"/>
      <c r="CP810" s="146"/>
      <c r="CQ810" s="146"/>
      <c r="CR810" s="146"/>
      <c r="CS810" s="146"/>
      <c r="CT810" s="146"/>
      <c r="CU810" s="146"/>
      <c r="CV810" s="146"/>
      <c r="CW810" s="146"/>
      <c r="CX810" s="146"/>
      <c r="CY810" s="146"/>
      <c r="CZ810" s="146"/>
      <c r="DA810" s="146"/>
      <c r="DB810" s="146"/>
      <c r="DC810" s="146"/>
      <c r="DD810" s="146"/>
      <c r="DE810" s="146"/>
      <c r="DF810" s="146"/>
      <c r="DG810" s="146"/>
      <c r="DH810" s="146"/>
      <c r="DI810" s="146"/>
      <c r="DJ810" s="146"/>
      <c r="DK810" s="219"/>
      <c r="DL810" s="219"/>
      <c r="DM810" s="219"/>
      <c r="DN810" s="219"/>
      <c r="DO810" s="219"/>
      <c r="DP810" s="219"/>
      <c r="DQ810" s="219"/>
      <c r="DR810" s="219"/>
      <c r="DS810" s="219"/>
      <c r="DT810" s="219"/>
      <c r="DU810" s="219"/>
      <c r="DV810" s="157"/>
      <c r="DW810" s="157"/>
      <c r="DX810" s="157"/>
      <c r="DY810" s="157"/>
      <c r="DZ810" s="158"/>
      <c r="EA810" s="158"/>
      <c r="EB810" s="158"/>
      <c r="EC810" s="158"/>
      <c r="ED810" s="158"/>
      <c r="EE810" s="158"/>
      <c r="EF810" s="158"/>
      <c r="EG810" s="158"/>
      <c r="EH810" s="158"/>
      <c r="EI810" s="158"/>
      <c r="EJ810" s="158"/>
      <c r="EK810" s="158"/>
      <c r="EL810" s="158"/>
      <c r="EM810" s="158"/>
      <c r="EN810" s="220"/>
      <c r="EO810" s="220"/>
      <c r="EP810" s="221"/>
      <c r="EQ810" s="220"/>
      <c r="ER810" s="220"/>
      <c r="ES810" s="220"/>
      <c r="ET810" s="220"/>
      <c r="EU810" s="220"/>
      <c r="EV810" s="222"/>
      <c r="EW810" s="222"/>
      <c r="EX810" s="222"/>
      <c r="EY810" s="222"/>
      <c r="EZ810" s="222"/>
      <c r="FA810" s="222"/>
      <c r="FB810" s="222"/>
      <c r="FC810" s="222"/>
      <c r="FD810" s="225"/>
    </row>
    <row r="811" spans="4:160" ht="16.899999999999999" customHeight="1">
      <c r="D811" s="45"/>
      <c r="G811" s="146"/>
      <c r="H811" s="146"/>
      <c r="I811" s="214"/>
      <c r="J811" s="214"/>
      <c r="K811" s="214"/>
      <c r="L811" s="214"/>
      <c r="M811" s="214"/>
      <c r="N811" s="83"/>
      <c r="O811" s="211"/>
      <c r="P811" s="211"/>
      <c r="Q811" s="146"/>
      <c r="R811" s="215"/>
      <c r="S811" s="215"/>
      <c r="T811" s="215"/>
      <c r="U811" s="216"/>
      <c r="V811" s="216"/>
      <c r="W811" s="216"/>
      <c r="X811" s="216"/>
      <c r="Y811" s="216"/>
      <c r="Z811" s="216"/>
      <c r="AA811" s="216"/>
      <c r="AB811" s="216"/>
      <c r="AC811" s="216"/>
      <c r="AD811" s="216"/>
      <c r="AE811" s="216"/>
      <c r="AF811" s="216"/>
      <c r="AG811" s="216"/>
      <c r="AH811" s="216"/>
      <c r="AI811" s="185"/>
      <c r="AJ811" s="146"/>
      <c r="AK811" s="146"/>
      <c r="AL811" s="146"/>
      <c r="AM811" s="217"/>
      <c r="AN811" s="146"/>
      <c r="AO811" s="149"/>
      <c r="AP811" s="146"/>
      <c r="AQ811" s="149"/>
      <c r="AR811" s="185"/>
      <c r="AS811" s="218"/>
      <c r="AT811" s="218"/>
      <c r="AU811" s="218"/>
      <c r="AV811" s="218"/>
      <c r="AW811" s="218"/>
      <c r="AX811" s="218"/>
      <c r="AY811" s="218"/>
      <c r="AZ811" s="218"/>
      <c r="BA811" s="218"/>
      <c r="BB811" s="146"/>
      <c r="BC811" s="218"/>
      <c r="BD811" s="218"/>
      <c r="BE811" s="218"/>
      <c r="BF811" s="185"/>
      <c r="BG811" s="185"/>
      <c r="BH811" s="185"/>
      <c r="BI811" s="185"/>
      <c r="BJ811" s="185"/>
      <c r="BK811" s="185"/>
      <c r="BL811" s="146"/>
      <c r="BM811" s="146"/>
      <c r="BN811" s="184"/>
      <c r="BO811" s="184"/>
      <c r="BP811" s="184"/>
      <c r="BQ811" s="184"/>
      <c r="BR811" s="184"/>
      <c r="BS811" s="184"/>
      <c r="BT811" s="184"/>
      <c r="BU811" s="184"/>
      <c r="BV811" s="184"/>
      <c r="BW811" s="184"/>
      <c r="BX811" s="184"/>
      <c r="BY811" s="184"/>
      <c r="BZ811" s="184"/>
      <c r="CA811" s="184"/>
      <c r="CB811" s="184"/>
      <c r="CC811" s="184"/>
      <c r="CD811" s="184"/>
      <c r="CE811" s="184"/>
      <c r="CF811" s="184"/>
      <c r="CG811" s="184"/>
      <c r="CH811" s="184"/>
      <c r="CI811" s="184"/>
      <c r="CJ811" s="184"/>
      <c r="CK811" s="184"/>
      <c r="CL811" s="184"/>
      <c r="CM811" s="146"/>
      <c r="CN811" s="146"/>
      <c r="CO811" s="146"/>
      <c r="CP811" s="146"/>
      <c r="CQ811" s="146"/>
      <c r="CR811" s="146"/>
      <c r="CS811" s="146"/>
      <c r="CT811" s="146"/>
      <c r="CU811" s="146"/>
      <c r="CV811" s="146"/>
      <c r="CW811" s="146"/>
      <c r="CX811" s="146"/>
      <c r="CY811" s="146"/>
      <c r="CZ811" s="146"/>
      <c r="DA811" s="146"/>
      <c r="DB811" s="146"/>
      <c r="DC811" s="146"/>
      <c r="DD811" s="146"/>
      <c r="DE811" s="146"/>
      <c r="DF811" s="146"/>
      <c r="DG811" s="146"/>
      <c r="DH811" s="146"/>
      <c r="DI811" s="146"/>
      <c r="DJ811" s="146"/>
      <c r="DK811" s="219"/>
      <c r="DL811" s="219"/>
      <c r="DM811" s="219"/>
      <c r="DN811" s="219"/>
      <c r="DO811" s="219"/>
      <c r="DP811" s="219"/>
      <c r="DQ811" s="219"/>
      <c r="DR811" s="219"/>
      <c r="DS811" s="219"/>
      <c r="DT811" s="219"/>
      <c r="DU811" s="219"/>
      <c r="DV811" s="157"/>
      <c r="DW811" s="157"/>
      <c r="DX811" s="157"/>
      <c r="DY811" s="157"/>
      <c r="DZ811" s="158"/>
      <c r="EA811" s="158"/>
      <c r="EB811" s="158"/>
      <c r="EC811" s="158"/>
      <c r="ED811" s="158"/>
      <c r="EE811" s="158"/>
      <c r="EF811" s="158"/>
      <c r="EG811" s="158"/>
      <c r="EH811" s="158"/>
      <c r="EI811" s="158"/>
      <c r="EJ811" s="158"/>
      <c r="EK811" s="158"/>
      <c r="EL811" s="158"/>
      <c r="EM811" s="158"/>
      <c r="EN811" s="220"/>
      <c r="EO811" s="220"/>
      <c r="EP811" s="221"/>
      <c r="EQ811" s="220"/>
      <c r="ER811" s="220"/>
      <c r="ES811" s="220"/>
      <c r="ET811" s="220"/>
      <c r="EU811" s="220"/>
      <c r="EV811" s="222"/>
      <c r="EW811" s="222"/>
      <c r="EX811" s="222"/>
      <c r="EY811" s="222"/>
      <c r="EZ811" s="222"/>
      <c r="FA811" s="222"/>
      <c r="FB811" s="222"/>
      <c r="FC811" s="222"/>
      <c r="FD811" s="225"/>
    </row>
    <row r="812" spans="4:160" ht="16.899999999999999" customHeight="1">
      <c r="D812" s="45"/>
      <c r="G812" s="214"/>
      <c r="H812" s="214"/>
      <c r="I812" s="214"/>
      <c r="J812" s="214"/>
      <c r="K812" s="214"/>
      <c r="L812" s="214"/>
      <c r="M812" s="214"/>
      <c r="N812" s="83"/>
      <c r="O812" s="211"/>
      <c r="P812" s="211"/>
      <c r="Q812" s="146"/>
      <c r="R812" s="215"/>
      <c r="S812" s="215"/>
      <c r="T812" s="215"/>
      <c r="U812" s="216"/>
      <c r="V812" s="216"/>
      <c r="W812" s="216"/>
      <c r="X812" s="216"/>
      <c r="Y812" s="216"/>
      <c r="Z812" s="216"/>
      <c r="AA812" s="216"/>
      <c r="AB812" s="216"/>
      <c r="AC812" s="216"/>
      <c r="AD812" s="216"/>
      <c r="AE812" s="216"/>
      <c r="AF812" s="216"/>
      <c r="AG812" s="216"/>
      <c r="AH812" s="216"/>
      <c r="AI812" s="185"/>
      <c r="AJ812" s="146"/>
      <c r="AK812" s="146"/>
      <c r="AL812" s="146"/>
      <c r="AM812" s="217"/>
      <c r="AN812" s="146"/>
      <c r="AO812" s="149"/>
      <c r="AP812" s="146"/>
      <c r="AQ812" s="149"/>
      <c r="AR812" s="185"/>
      <c r="AS812" s="218"/>
      <c r="AT812" s="218"/>
      <c r="AU812" s="218"/>
      <c r="AV812" s="218"/>
      <c r="AW812" s="218"/>
      <c r="AX812" s="218"/>
      <c r="AY812" s="218"/>
      <c r="AZ812" s="218"/>
      <c r="BA812" s="218"/>
      <c r="BB812" s="146"/>
      <c r="BC812" s="218"/>
      <c r="BD812" s="218"/>
      <c r="BE812" s="218"/>
      <c r="BF812" s="185"/>
      <c r="BG812" s="185"/>
      <c r="BH812" s="185"/>
      <c r="BI812" s="185"/>
      <c r="BJ812" s="185"/>
      <c r="BK812" s="185"/>
      <c r="BL812" s="146"/>
      <c r="BM812" s="146"/>
      <c r="BN812" s="184"/>
      <c r="BO812" s="184"/>
      <c r="BP812" s="184"/>
      <c r="BQ812" s="184"/>
      <c r="BR812" s="184"/>
      <c r="BS812" s="184"/>
      <c r="BT812" s="184"/>
      <c r="BU812" s="184"/>
      <c r="BV812" s="184"/>
      <c r="BW812" s="184"/>
      <c r="BX812" s="184"/>
      <c r="BY812" s="184"/>
      <c r="BZ812" s="184"/>
      <c r="CA812" s="184"/>
      <c r="CB812" s="184"/>
      <c r="CC812" s="184"/>
      <c r="CD812" s="184"/>
      <c r="CE812" s="184"/>
      <c r="CF812" s="184"/>
      <c r="CG812" s="184"/>
      <c r="CH812" s="184"/>
      <c r="CI812" s="184"/>
      <c r="CJ812" s="184"/>
      <c r="CK812" s="184"/>
      <c r="CL812" s="184"/>
      <c r="CM812" s="146"/>
      <c r="CN812" s="146"/>
      <c r="CO812" s="146"/>
      <c r="CP812" s="146"/>
      <c r="CQ812" s="146"/>
      <c r="CR812" s="146"/>
      <c r="CS812" s="146"/>
      <c r="CT812" s="146"/>
      <c r="CU812" s="146"/>
      <c r="CV812" s="146"/>
      <c r="CW812" s="146"/>
      <c r="CX812" s="146"/>
      <c r="CY812" s="146"/>
      <c r="CZ812" s="146"/>
      <c r="DA812" s="146"/>
      <c r="DB812" s="146"/>
      <c r="DC812" s="146"/>
      <c r="DD812" s="146"/>
      <c r="DE812" s="146"/>
      <c r="DF812" s="146"/>
      <c r="DG812" s="146"/>
      <c r="DH812" s="146"/>
      <c r="DI812" s="146"/>
      <c r="DJ812" s="146"/>
      <c r="DK812" s="219"/>
      <c r="DL812" s="219"/>
      <c r="DM812" s="219"/>
      <c r="DN812" s="219"/>
      <c r="DO812" s="219"/>
      <c r="DP812" s="219"/>
      <c r="DQ812" s="219"/>
      <c r="DR812" s="219"/>
      <c r="DS812" s="219"/>
      <c r="DT812" s="219"/>
      <c r="DU812" s="219"/>
      <c r="DV812" s="157"/>
      <c r="DW812" s="157"/>
      <c r="DX812" s="157"/>
      <c r="DY812" s="157"/>
      <c r="DZ812" s="158"/>
      <c r="EA812" s="158"/>
      <c r="EB812" s="158"/>
      <c r="EC812" s="158"/>
      <c r="ED812" s="158"/>
      <c r="EE812" s="158"/>
      <c r="EF812" s="158"/>
      <c r="EG812" s="158"/>
      <c r="EH812" s="158"/>
      <c r="EI812" s="158"/>
      <c r="EJ812" s="158"/>
      <c r="EK812" s="158"/>
      <c r="EL812" s="158"/>
      <c r="EM812" s="158"/>
      <c r="EN812" s="220"/>
      <c r="EO812" s="220"/>
      <c r="EP812" s="221"/>
      <c r="EQ812" s="220"/>
      <c r="ER812" s="220"/>
      <c r="ES812" s="220"/>
      <c r="ET812" s="220"/>
      <c r="EU812" s="220"/>
      <c r="EV812" s="222"/>
      <c r="EW812" s="222"/>
      <c r="EX812" s="222"/>
      <c r="EY812" s="222"/>
      <c r="EZ812" s="222"/>
      <c r="FA812" s="222"/>
      <c r="FB812" s="222"/>
      <c r="FC812" s="222"/>
      <c r="FD812" s="225"/>
    </row>
    <row r="813" spans="4:160" ht="16.899999999999999" customHeight="1">
      <c r="D813" s="45"/>
      <c r="G813" s="146"/>
      <c r="H813" s="146"/>
      <c r="I813" s="146"/>
      <c r="J813" s="146"/>
      <c r="K813" s="146"/>
      <c r="L813" s="146"/>
      <c r="M813" s="146"/>
      <c r="N813" s="83"/>
      <c r="O813" s="211"/>
      <c r="P813" s="211"/>
      <c r="Q813" s="146"/>
      <c r="R813" s="215"/>
      <c r="S813" s="215"/>
      <c r="T813" s="215"/>
      <c r="U813" s="216"/>
      <c r="V813" s="216"/>
      <c r="W813" s="216"/>
      <c r="X813" s="216"/>
      <c r="Y813" s="216"/>
      <c r="Z813" s="216"/>
      <c r="AA813" s="216"/>
      <c r="AB813" s="216"/>
      <c r="AC813" s="216"/>
      <c r="AD813" s="216"/>
      <c r="AE813" s="216"/>
      <c r="AF813" s="216"/>
      <c r="AG813" s="216"/>
      <c r="AH813" s="216"/>
      <c r="AI813" s="185"/>
      <c r="AJ813" s="146"/>
      <c r="AK813" s="146"/>
      <c r="AL813" s="146"/>
      <c r="AM813" s="217"/>
      <c r="AN813" s="146"/>
      <c r="AO813" s="149"/>
      <c r="AP813" s="146"/>
      <c r="AQ813" s="149"/>
      <c r="AR813" s="185"/>
      <c r="AS813" s="218"/>
      <c r="AT813" s="218"/>
      <c r="AU813" s="218"/>
      <c r="AV813" s="218"/>
      <c r="AW813" s="218"/>
      <c r="AX813" s="218"/>
      <c r="AY813" s="218"/>
      <c r="AZ813" s="218"/>
      <c r="BA813" s="218"/>
      <c r="BB813" s="146"/>
      <c r="BC813" s="218"/>
      <c r="BD813" s="218"/>
      <c r="BE813" s="218"/>
      <c r="BF813" s="185"/>
      <c r="BG813" s="185"/>
      <c r="BH813" s="185"/>
      <c r="BI813" s="185"/>
      <c r="BJ813" s="185"/>
      <c r="BK813" s="185"/>
      <c r="BL813" s="146"/>
      <c r="BM813" s="146"/>
      <c r="BN813" s="184"/>
      <c r="BO813" s="184"/>
      <c r="BP813" s="184"/>
      <c r="BQ813" s="184"/>
      <c r="BR813" s="184"/>
      <c r="BS813" s="184"/>
      <c r="BT813" s="184"/>
      <c r="BU813" s="184"/>
      <c r="BV813" s="184"/>
      <c r="BW813" s="184"/>
      <c r="BX813" s="184"/>
      <c r="BY813" s="184"/>
      <c r="BZ813" s="184"/>
      <c r="CA813" s="184"/>
      <c r="CB813" s="184"/>
      <c r="CC813" s="184"/>
      <c r="CD813" s="184"/>
      <c r="CE813" s="184"/>
      <c r="CF813" s="184"/>
      <c r="CG813" s="184"/>
      <c r="CH813" s="184"/>
      <c r="CI813" s="184"/>
      <c r="CJ813" s="184"/>
      <c r="CK813" s="184"/>
      <c r="CL813" s="184"/>
      <c r="CM813" s="146"/>
      <c r="CN813" s="146"/>
      <c r="CO813" s="146"/>
      <c r="CP813" s="146"/>
      <c r="CQ813" s="146"/>
      <c r="CR813" s="146"/>
      <c r="CS813" s="146"/>
      <c r="CT813" s="146"/>
      <c r="CU813" s="146"/>
      <c r="CV813" s="146"/>
      <c r="CW813" s="146"/>
      <c r="CX813" s="146"/>
      <c r="CY813" s="146"/>
      <c r="CZ813" s="146"/>
      <c r="DA813" s="146"/>
      <c r="DB813" s="146"/>
      <c r="DC813" s="146"/>
      <c r="DD813" s="146"/>
      <c r="DE813" s="146"/>
      <c r="DF813" s="146"/>
      <c r="DG813" s="146"/>
      <c r="DH813" s="146"/>
      <c r="DI813" s="146"/>
      <c r="DJ813" s="146"/>
      <c r="DK813" s="219"/>
      <c r="DL813" s="219"/>
      <c r="DM813" s="219"/>
      <c r="DN813" s="219"/>
      <c r="DO813" s="219"/>
      <c r="DP813" s="219"/>
      <c r="DQ813" s="219"/>
      <c r="DR813" s="219"/>
      <c r="DS813" s="219"/>
      <c r="DT813" s="219"/>
      <c r="DU813" s="219"/>
      <c r="DV813" s="157"/>
      <c r="DW813" s="157"/>
      <c r="DX813" s="157"/>
      <c r="DY813" s="157"/>
      <c r="DZ813" s="158"/>
      <c r="EA813" s="158"/>
      <c r="EB813" s="158"/>
      <c r="EC813" s="158"/>
      <c r="ED813" s="158"/>
      <c r="EE813" s="158"/>
      <c r="EF813" s="158"/>
      <c r="EG813" s="158"/>
      <c r="EH813" s="158"/>
      <c r="EI813" s="158"/>
      <c r="EJ813" s="158"/>
      <c r="EK813" s="158"/>
      <c r="EL813" s="158"/>
      <c r="EM813" s="158"/>
      <c r="EN813" s="220"/>
      <c r="EO813" s="220"/>
      <c r="EP813" s="221"/>
      <c r="EQ813" s="220"/>
      <c r="ER813" s="220"/>
      <c r="ES813" s="220"/>
      <c r="ET813" s="220"/>
      <c r="EU813" s="220"/>
      <c r="EV813" s="222"/>
      <c r="EW813" s="222"/>
      <c r="EX813" s="222"/>
      <c r="EY813" s="222"/>
      <c r="EZ813" s="222"/>
      <c r="FA813" s="222"/>
      <c r="FB813" s="222"/>
      <c r="FC813" s="222"/>
      <c r="FD813" s="225"/>
    </row>
    <row r="814" spans="4:160" ht="16.899999999999999" customHeight="1">
      <c r="D814" s="45"/>
      <c r="G814" s="146"/>
      <c r="H814" s="146"/>
      <c r="I814" s="146"/>
      <c r="J814" s="146"/>
      <c r="K814" s="146"/>
      <c r="L814" s="146"/>
      <c r="M814" s="146"/>
      <c r="N814" s="83"/>
      <c r="O814" s="211"/>
      <c r="P814" s="211"/>
      <c r="Q814" s="146"/>
      <c r="R814" s="215"/>
      <c r="S814" s="215"/>
      <c r="T814" s="215"/>
      <c r="U814" s="216"/>
      <c r="V814" s="216"/>
      <c r="W814" s="216"/>
      <c r="X814" s="216"/>
      <c r="Y814" s="216"/>
      <c r="Z814" s="216"/>
      <c r="AA814" s="216"/>
      <c r="AB814" s="216"/>
      <c r="AC814" s="216"/>
      <c r="AD814" s="216"/>
      <c r="AE814" s="216"/>
      <c r="AF814" s="216"/>
      <c r="AG814" s="216"/>
      <c r="AH814" s="216"/>
      <c r="AI814" s="185"/>
      <c r="AJ814" s="146"/>
      <c r="AK814" s="146"/>
      <c r="AL814" s="146"/>
      <c r="AM814" s="217"/>
      <c r="AN814" s="146"/>
      <c r="AO814" s="149"/>
      <c r="AP814" s="146"/>
      <c r="AQ814" s="149"/>
      <c r="AR814" s="185"/>
      <c r="AS814" s="218"/>
      <c r="AT814" s="218"/>
      <c r="AU814" s="218"/>
      <c r="AV814" s="218"/>
      <c r="AW814" s="218"/>
      <c r="AX814" s="218"/>
      <c r="AY814" s="218"/>
      <c r="AZ814" s="218"/>
      <c r="BA814" s="218"/>
      <c r="BB814" s="146"/>
      <c r="BC814" s="218"/>
      <c r="BD814" s="218"/>
      <c r="BE814" s="218"/>
      <c r="BF814" s="185"/>
      <c r="BG814" s="185"/>
      <c r="BH814" s="185"/>
      <c r="BI814" s="185"/>
      <c r="BJ814" s="185"/>
      <c r="BK814" s="185"/>
      <c r="BL814" s="146"/>
      <c r="BM814" s="146"/>
      <c r="BN814" s="184"/>
      <c r="BO814" s="184"/>
      <c r="BP814" s="184"/>
      <c r="BQ814" s="184"/>
      <c r="BR814" s="184"/>
      <c r="BS814" s="184"/>
      <c r="BT814" s="184"/>
      <c r="BU814" s="184"/>
      <c r="BV814" s="184"/>
      <c r="BW814" s="184"/>
      <c r="BX814" s="184"/>
      <c r="BY814" s="184"/>
      <c r="BZ814" s="184"/>
      <c r="CA814" s="184"/>
      <c r="CB814" s="184"/>
      <c r="CC814" s="184"/>
      <c r="CD814" s="184"/>
      <c r="CE814" s="184"/>
      <c r="CF814" s="184"/>
      <c r="CG814" s="184"/>
      <c r="CH814" s="184"/>
      <c r="CI814" s="184"/>
      <c r="CJ814" s="184"/>
      <c r="CK814" s="184"/>
      <c r="CL814" s="184"/>
      <c r="CM814" s="146"/>
      <c r="CN814" s="146"/>
      <c r="CO814" s="146"/>
      <c r="CP814" s="146"/>
      <c r="CQ814" s="146"/>
      <c r="CR814" s="146"/>
      <c r="CS814" s="146"/>
      <c r="CT814" s="146"/>
      <c r="CU814" s="146"/>
      <c r="CV814" s="146"/>
      <c r="CW814" s="146"/>
      <c r="CX814" s="146"/>
      <c r="CY814" s="146"/>
      <c r="CZ814" s="146"/>
      <c r="DA814" s="146"/>
      <c r="DB814" s="146"/>
      <c r="DC814" s="146"/>
      <c r="DD814" s="146"/>
      <c r="DE814" s="146"/>
      <c r="DF814" s="146"/>
      <c r="DG814" s="146"/>
      <c r="DH814" s="146"/>
      <c r="DI814" s="146"/>
      <c r="DJ814" s="146"/>
      <c r="DK814" s="219"/>
      <c r="DL814" s="219"/>
      <c r="DM814" s="219"/>
      <c r="DN814" s="219"/>
      <c r="DO814" s="219"/>
      <c r="DP814" s="219"/>
      <c r="DQ814" s="219"/>
      <c r="DR814" s="219"/>
      <c r="DS814" s="219"/>
      <c r="DT814" s="219"/>
      <c r="DU814" s="219"/>
      <c r="DV814" s="157"/>
      <c r="DW814" s="157"/>
      <c r="DX814" s="157"/>
      <c r="DY814" s="157"/>
      <c r="DZ814" s="158"/>
      <c r="EA814" s="158"/>
      <c r="EB814" s="158"/>
      <c r="EC814" s="158"/>
      <c r="ED814" s="158"/>
      <c r="EE814" s="158"/>
      <c r="EF814" s="158"/>
      <c r="EG814" s="158"/>
      <c r="EH814" s="158"/>
      <c r="EI814" s="158"/>
      <c r="EJ814" s="158"/>
      <c r="EK814" s="158"/>
      <c r="EL814" s="158"/>
      <c r="EM814" s="158"/>
      <c r="EN814" s="220"/>
      <c r="EO814" s="220"/>
      <c r="EP814" s="221"/>
      <c r="EQ814" s="220"/>
      <c r="ER814" s="220"/>
      <c r="ES814" s="220"/>
      <c r="ET814" s="220"/>
      <c r="EU814" s="220"/>
      <c r="EV814" s="222"/>
      <c r="EW814" s="222"/>
      <c r="EX814" s="222"/>
      <c r="EY814" s="222"/>
      <c r="EZ814" s="222"/>
      <c r="FA814" s="222"/>
      <c r="FB814" s="222"/>
      <c r="FC814" s="222"/>
      <c r="FD814" s="225"/>
    </row>
    <row r="815" spans="4:160" ht="16.899999999999999" customHeight="1">
      <c r="D815" s="45"/>
      <c r="G815" s="146"/>
      <c r="H815" s="146"/>
      <c r="I815" s="146"/>
      <c r="J815" s="146"/>
      <c r="K815" s="146"/>
      <c r="L815" s="146"/>
      <c r="M815" s="146"/>
      <c r="N815" s="83"/>
      <c r="O815" s="211"/>
      <c r="P815" s="211"/>
      <c r="Q815" s="146"/>
      <c r="R815" s="215"/>
      <c r="S815" s="215"/>
      <c r="T815" s="215"/>
      <c r="U815" s="216"/>
      <c r="V815" s="216"/>
      <c r="W815" s="216"/>
      <c r="X815" s="216"/>
      <c r="Y815" s="216"/>
      <c r="Z815" s="216"/>
      <c r="AA815" s="216"/>
      <c r="AB815" s="216"/>
      <c r="AC815" s="216"/>
      <c r="AD815" s="216"/>
      <c r="AE815" s="216"/>
      <c r="AF815" s="216"/>
      <c r="AG815" s="216"/>
      <c r="AH815" s="216"/>
      <c r="AI815" s="185"/>
      <c r="AJ815" s="146"/>
      <c r="AK815" s="146"/>
      <c r="AL815" s="146"/>
      <c r="AM815" s="217"/>
      <c r="AN815" s="146"/>
      <c r="AO815" s="149"/>
      <c r="AP815" s="146"/>
      <c r="AQ815" s="149"/>
      <c r="AR815" s="185"/>
      <c r="AS815" s="218"/>
      <c r="AT815" s="218"/>
      <c r="AU815" s="218"/>
      <c r="AV815" s="218"/>
      <c r="AW815" s="218"/>
      <c r="AX815" s="218"/>
      <c r="AY815" s="218"/>
      <c r="AZ815" s="218"/>
      <c r="BA815" s="218"/>
      <c r="BB815" s="146"/>
      <c r="BC815" s="218"/>
      <c r="BD815" s="218"/>
      <c r="BE815" s="218"/>
      <c r="BF815" s="185"/>
      <c r="BG815" s="185"/>
      <c r="BH815" s="185"/>
      <c r="BI815" s="185"/>
      <c r="BJ815" s="185"/>
      <c r="BK815" s="185"/>
      <c r="BL815" s="146"/>
      <c r="BM815" s="146"/>
      <c r="BN815" s="184"/>
      <c r="BO815" s="184"/>
      <c r="BP815" s="184"/>
      <c r="BQ815" s="184"/>
      <c r="BR815" s="184"/>
      <c r="BS815" s="184"/>
      <c r="BT815" s="184"/>
      <c r="BU815" s="184"/>
      <c r="BV815" s="184"/>
      <c r="BW815" s="184"/>
      <c r="BX815" s="184"/>
      <c r="BY815" s="184"/>
      <c r="BZ815" s="184"/>
      <c r="CA815" s="184"/>
      <c r="CB815" s="184"/>
      <c r="CC815" s="184"/>
      <c r="CD815" s="184"/>
      <c r="CE815" s="184"/>
      <c r="CF815" s="184"/>
      <c r="CG815" s="184"/>
      <c r="CH815" s="184"/>
      <c r="CI815" s="184"/>
      <c r="CJ815" s="184"/>
      <c r="CK815" s="184"/>
      <c r="CL815" s="184"/>
      <c r="CM815" s="146"/>
      <c r="CN815" s="146"/>
      <c r="CO815" s="146"/>
      <c r="CP815" s="146"/>
      <c r="CQ815" s="146"/>
      <c r="CR815" s="146"/>
      <c r="CS815" s="146"/>
      <c r="CT815" s="146"/>
      <c r="CU815" s="146"/>
      <c r="CV815" s="146"/>
      <c r="CW815" s="146"/>
      <c r="CX815" s="146"/>
      <c r="CY815" s="146"/>
      <c r="CZ815" s="146"/>
      <c r="DA815" s="146"/>
      <c r="DB815" s="146"/>
      <c r="DC815" s="146"/>
      <c r="DD815" s="146"/>
      <c r="DE815" s="146"/>
      <c r="DF815" s="146"/>
      <c r="DG815" s="146"/>
      <c r="DH815" s="146"/>
      <c r="DI815" s="146"/>
      <c r="DJ815" s="146"/>
      <c r="DK815" s="219"/>
      <c r="DL815" s="219"/>
      <c r="DM815" s="219"/>
      <c r="DN815" s="219"/>
      <c r="DO815" s="219"/>
      <c r="DP815" s="219"/>
      <c r="DQ815" s="219"/>
      <c r="DR815" s="219"/>
      <c r="DS815" s="219"/>
      <c r="DT815" s="219"/>
      <c r="DU815" s="219"/>
      <c r="DV815" s="157"/>
      <c r="DW815" s="157"/>
      <c r="DX815" s="157"/>
      <c r="DY815" s="157"/>
      <c r="DZ815" s="158"/>
      <c r="EA815" s="158"/>
      <c r="EB815" s="158"/>
      <c r="EC815" s="158"/>
      <c r="ED815" s="158"/>
      <c r="EE815" s="158"/>
      <c r="EF815" s="158"/>
      <c r="EG815" s="158"/>
      <c r="EH815" s="158"/>
      <c r="EI815" s="158"/>
      <c r="EJ815" s="158"/>
      <c r="EK815" s="158"/>
      <c r="EL815" s="158"/>
      <c r="EM815" s="158"/>
      <c r="EN815" s="220"/>
      <c r="EO815" s="220"/>
      <c r="EP815" s="221"/>
      <c r="EQ815" s="220"/>
      <c r="ER815" s="220"/>
      <c r="ES815" s="220"/>
      <c r="ET815" s="220"/>
      <c r="EU815" s="220"/>
      <c r="EV815" s="222"/>
      <c r="EW815" s="222"/>
      <c r="EX815" s="222"/>
      <c r="EY815" s="222"/>
      <c r="EZ815" s="222"/>
      <c r="FA815" s="222"/>
      <c r="FB815" s="222"/>
      <c r="FC815" s="222"/>
      <c r="FD815" s="225"/>
    </row>
    <row r="816" spans="4:160" ht="16.899999999999999" customHeight="1">
      <c r="D816" s="45"/>
      <c r="G816" s="146"/>
      <c r="H816" s="146"/>
      <c r="I816" s="146"/>
      <c r="J816" s="146"/>
      <c r="K816" s="146"/>
      <c r="L816" s="146"/>
      <c r="M816" s="146"/>
      <c r="N816" s="211"/>
      <c r="O816" s="211"/>
      <c r="P816" s="211"/>
      <c r="Q816" s="146"/>
      <c r="R816" s="215"/>
      <c r="S816" s="215"/>
      <c r="T816" s="215"/>
      <c r="U816" s="216"/>
      <c r="V816" s="216"/>
      <c r="W816" s="216"/>
      <c r="X816" s="216"/>
      <c r="Y816" s="216"/>
      <c r="Z816" s="216"/>
      <c r="AA816" s="216"/>
      <c r="AB816" s="216"/>
      <c r="AC816" s="216"/>
      <c r="AD816" s="216"/>
      <c r="AE816" s="216"/>
      <c r="AF816" s="216"/>
      <c r="AG816" s="216"/>
      <c r="AH816" s="216"/>
      <c r="AI816" s="185"/>
      <c r="AJ816" s="146"/>
      <c r="AK816" s="146"/>
      <c r="AL816" s="146"/>
      <c r="AM816" s="217"/>
      <c r="AN816" s="146"/>
      <c r="AO816" s="146"/>
      <c r="AP816" s="146"/>
      <c r="AQ816" s="146"/>
      <c r="AR816" s="185"/>
      <c r="AS816" s="146"/>
      <c r="AT816" s="146"/>
      <c r="AU816" s="146"/>
      <c r="AV816" s="146"/>
      <c r="AW816" s="146"/>
      <c r="AX816" s="146"/>
      <c r="AY816" s="146"/>
      <c r="AZ816" s="146"/>
      <c r="BA816" s="146"/>
      <c r="BB816" s="146"/>
      <c r="BC816" s="146"/>
      <c r="BD816" s="146"/>
      <c r="BE816" s="146"/>
      <c r="BF816" s="185"/>
      <c r="BG816" s="185"/>
      <c r="BH816" s="185"/>
      <c r="BI816" s="185"/>
      <c r="BJ816" s="185"/>
      <c r="BK816" s="185"/>
      <c r="BL816" s="146"/>
      <c r="BM816" s="146"/>
      <c r="BN816" s="184"/>
      <c r="BO816" s="184"/>
      <c r="BP816" s="184"/>
      <c r="BQ816" s="184"/>
      <c r="BR816" s="184"/>
      <c r="BS816" s="184"/>
      <c r="BT816" s="184"/>
      <c r="BU816" s="184"/>
      <c r="BV816" s="184"/>
      <c r="BW816" s="184"/>
      <c r="BX816" s="184"/>
      <c r="BY816" s="184"/>
      <c r="BZ816" s="184"/>
      <c r="CA816" s="184"/>
      <c r="CB816" s="184"/>
      <c r="CC816" s="184"/>
      <c r="CD816" s="184"/>
      <c r="CE816" s="184"/>
      <c r="CF816" s="184"/>
      <c r="CG816" s="184"/>
      <c r="CH816" s="184"/>
      <c r="CI816" s="184"/>
      <c r="CJ816" s="184"/>
      <c r="CK816" s="184"/>
      <c r="CL816" s="184"/>
      <c r="CM816" s="146"/>
      <c r="CN816" s="146"/>
      <c r="CO816" s="146"/>
      <c r="CP816" s="146"/>
      <c r="CQ816" s="146"/>
      <c r="CR816" s="146"/>
      <c r="CS816" s="146"/>
      <c r="CT816" s="146"/>
      <c r="CU816" s="146"/>
      <c r="CV816" s="146"/>
      <c r="CW816" s="146"/>
      <c r="CX816" s="146"/>
      <c r="CY816" s="146"/>
      <c r="CZ816" s="146"/>
      <c r="DA816" s="146"/>
      <c r="DB816" s="146"/>
      <c r="DC816" s="146"/>
      <c r="DD816" s="146"/>
      <c r="DE816" s="146"/>
      <c r="DF816" s="146"/>
      <c r="DG816" s="146"/>
      <c r="DH816" s="146"/>
      <c r="DI816" s="146"/>
      <c r="DJ816" s="146"/>
      <c r="DK816" s="219"/>
      <c r="DL816" s="219"/>
      <c r="DM816" s="219"/>
      <c r="DN816" s="219"/>
      <c r="DO816" s="219"/>
      <c r="DP816" s="219"/>
      <c r="DQ816" s="219"/>
      <c r="DR816" s="219"/>
      <c r="DS816" s="219"/>
      <c r="DT816" s="219"/>
      <c r="DU816" s="219"/>
      <c r="DV816" s="157"/>
      <c r="DW816" s="157"/>
      <c r="DX816" s="157"/>
      <c r="DY816" s="157"/>
      <c r="DZ816" s="158"/>
      <c r="EA816" s="158"/>
      <c r="EB816" s="158"/>
      <c r="EC816" s="158"/>
      <c r="ED816" s="158"/>
      <c r="EE816" s="158"/>
      <c r="EF816" s="158"/>
      <c r="EG816" s="158"/>
      <c r="EH816" s="158"/>
      <c r="EI816" s="158"/>
      <c r="EJ816" s="158"/>
      <c r="EK816" s="158"/>
      <c r="EL816" s="158"/>
      <c r="EM816" s="158"/>
      <c r="EN816" s="220"/>
      <c r="EO816" s="220"/>
      <c r="EP816" s="221"/>
      <c r="EQ816" s="220"/>
      <c r="ER816" s="220"/>
      <c r="ES816" s="220"/>
      <c r="ET816" s="220"/>
      <c r="EU816" s="146"/>
      <c r="EV816" s="222"/>
      <c r="EW816" s="222"/>
      <c r="EX816" s="222"/>
      <c r="EY816" s="222"/>
      <c r="EZ816" s="222"/>
      <c r="FA816" s="222"/>
      <c r="FB816" s="222"/>
      <c r="FC816" s="222"/>
      <c r="FD816" s="225"/>
    </row>
    <row r="817" spans="2:160" ht="20.25"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  <c r="AA817" s="146"/>
      <c r="AB817" s="146"/>
      <c r="AC817" s="146"/>
      <c r="AD817" s="146"/>
      <c r="AE817" s="146"/>
      <c r="AF817" s="146"/>
      <c r="AG817" s="146"/>
      <c r="AH817" s="146"/>
      <c r="AI817" s="146"/>
      <c r="AJ817" s="146"/>
      <c r="AK817" s="146"/>
      <c r="AL817" s="146"/>
      <c r="AM817" s="217"/>
      <c r="AN817" s="146"/>
      <c r="AO817" s="146"/>
      <c r="AP817" s="146"/>
      <c r="AQ817" s="146"/>
      <c r="AR817" s="146"/>
      <c r="AS817" s="146"/>
      <c r="AT817" s="146"/>
      <c r="AU817" s="146"/>
      <c r="AV817" s="146"/>
      <c r="AW817" s="146"/>
      <c r="AX817" s="146"/>
      <c r="AY817" s="146"/>
      <c r="AZ817" s="146"/>
      <c r="BA817" s="146"/>
      <c r="BB817" s="146"/>
      <c r="BC817" s="146"/>
      <c r="BD817" s="146"/>
      <c r="BE817" s="146"/>
      <c r="BF817" s="146"/>
      <c r="BG817" s="146"/>
      <c r="BH817" s="146"/>
      <c r="BI817" s="146"/>
      <c r="BJ817" s="146"/>
      <c r="BK817" s="146"/>
      <c r="BL817" s="146"/>
      <c r="BM817" s="146"/>
      <c r="BN817" s="146"/>
      <c r="BO817" s="146"/>
      <c r="BP817" s="146"/>
      <c r="BQ817" s="146"/>
      <c r="BR817" s="146"/>
      <c r="BS817" s="146"/>
      <c r="BT817" s="146"/>
      <c r="BU817" s="146"/>
      <c r="BV817" s="146"/>
      <c r="BW817" s="146"/>
      <c r="BX817" s="146"/>
      <c r="BY817" s="146"/>
      <c r="BZ817" s="146"/>
      <c r="CA817" s="146"/>
      <c r="CB817" s="146"/>
      <c r="CC817" s="146"/>
      <c r="CD817" s="146"/>
      <c r="CE817" s="146"/>
      <c r="CF817" s="146"/>
      <c r="CG817" s="146"/>
      <c r="CH817" s="146"/>
      <c r="CI817" s="146"/>
      <c r="CJ817" s="146"/>
      <c r="CK817" s="146"/>
      <c r="CL817" s="146"/>
      <c r="CM817" s="146"/>
      <c r="CN817" s="146"/>
      <c r="CO817" s="146"/>
      <c r="CP817" s="146"/>
      <c r="CQ817" s="146"/>
      <c r="CR817" s="146"/>
      <c r="CS817" s="146"/>
      <c r="CT817" s="146"/>
      <c r="CU817" s="146"/>
      <c r="CV817" s="146"/>
      <c r="CW817" s="146"/>
      <c r="CX817" s="146"/>
      <c r="CY817" s="146"/>
      <c r="CZ817" s="146"/>
      <c r="DA817" s="146"/>
      <c r="DB817" s="146"/>
      <c r="DC817" s="146"/>
      <c r="DD817" s="146"/>
      <c r="DE817" s="146"/>
      <c r="DF817" s="146"/>
      <c r="DG817" s="146"/>
      <c r="DH817" s="146"/>
      <c r="DI817" s="146"/>
      <c r="DJ817" s="146"/>
      <c r="DK817" s="227"/>
      <c r="DL817" s="227"/>
      <c r="DM817" s="227"/>
      <c r="DN817" s="227"/>
      <c r="DO817" s="227"/>
      <c r="DP817" s="227"/>
      <c r="DQ817" s="227"/>
      <c r="DR817" s="227"/>
      <c r="DS817" s="227"/>
      <c r="DT817" s="227"/>
      <c r="DU817" s="227"/>
      <c r="DV817" s="227"/>
      <c r="DW817" s="227"/>
      <c r="DX817" s="227"/>
      <c r="DY817" s="227"/>
      <c r="DZ817" s="158"/>
      <c r="EA817" s="158"/>
      <c r="EB817" s="158"/>
      <c r="EC817" s="158"/>
      <c r="ED817" s="158"/>
      <c r="EE817" s="158"/>
      <c r="EF817" s="158"/>
      <c r="EG817" s="158"/>
      <c r="EH817" s="158"/>
      <c r="EI817" s="158"/>
      <c r="EJ817" s="158"/>
      <c r="EK817" s="158"/>
      <c r="EL817" s="158"/>
      <c r="EM817" s="158"/>
      <c r="EN817" s="146"/>
      <c r="EO817" s="146"/>
      <c r="EP817" s="146"/>
      <c r="EQ817" s="146"/>
      <c r="ER817" s="146"/>
      <c r="ES817" s="146"/>
      <c r="ET817" s="146"/>
      <c r="EU817" s="146"/>
      <c r="EV817" s="146"/>
      <c r="EW817" s="146"/>
      <c r="EX817" s="146"/>
      <c r="EY817" s="146"/>
      <c r="EZ817" s="146"/>
      <c r="FA817" s="146"/>
      <c r="FB817" s="146"/>
      <c r="FC817" s="146"/>
      <c r="FD817" s="146"/>
    </row>
    <row r="818" spans="2:160"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  <c r="AA818" s="146"/>
      <c r="AB818" s="146"/>
      <c r="AC818" s="146"/>
      <c r="AD818" s="146"/>
      <c r="AE818" s="146"/>
      <c r="AF818" s="146"/>
      <c r="AG818" s="146"/>
      <c r="AH818" s="146"/>
      <c r="AI818" s="146"/>
      <c r="AJ818" s="146"/>
      <c r="AK818" s="146"/>
      <c r="AL818" s="146"/>
      <c r="AM818" s="217"/>
      <c r="AN818" s="146"/>
      <c r="AO818" s="146"/>
      <c r="AP818" s="146"/>
      <c r="AQ818" s="146"/>
      <c r="AR818" s="146"/>
      <c r="AS818" s="146"/>
      <c r="AT818" s="146"/>
      <c r="AU818" s="146"/>
      <c r="AV818" s="146"/>
      <c r="AW818" s="146"/>
      <c r="AX818" s="146"/>
      <c r="AY818" s="146"/>
      <c r="AZ818" s="146"/>
      <c r="BA818" s="146"/>
      <c r="BB818" s="146"/>
      <c r="BC818" s="146"/>
      <c r="BD818" s="146"/>
      <c r="BE818" s="146"/>
      <c r="BF818" s="146"/>
      <c r="BG818" s="146"/>
      <c r="BH818" s="146"/>
      <c r="BI818" s="146"/>
      <c r="BJ818" s="146"/>
      <c r="BK818" s="146"/>
      <c r="BL818" s="146"/>
      <c r="BM818" s="146"/>
      <c r="BN818" s="146"/>
      <c r="BO818" s="146"/>
      <c r="BP818" s="146"/>
      <c r="BQ818" s="146"/>
      <c r="BR818" s="146"/>
      <c r="BS818" s="146"/>
      <c r="BT818" s="146"/>
      <c r="BU818" s="146"/>
      <c r="BV818" s="146"/>
      <c r="BW818" s="146"/>
      <c r="BX818" s="146"/>
      <c r="BY818" s="146"/>
      <c r="BZ818" s="146"/>
      <c r="CA818" s="146"/>
      <c r="CB818" s="146"/>
      <c r="CC818" s="146"/>
      <c r="CD818" s="146"/>
      <c r="CE818" s="146"/>
      <c r="CF818" s="146"/>
      <c r="CG818" s="146"/>
      <c r="CH818" s="146"/>
      <c r="CI818" s="146"/>
      <c r="CJ818" s="146"/>
      <c r="CK818" s="146"/>
      <c r="CL818" s="146"/>
      <c r="CM818" s="146"/>
      <c r="CN818" s="146"/>
      <c r="CO818" s="146"/>
      <c r="CP818" s="146"/>
      <c r="CQ818" s="146"/>
      <c r="CR818" s="146"/>
      <c r="CS818" s="146"/>
      <c r="CT818" s="146"/>
      <c r="CU818" s="146"/>
      <c r="CV818" s="146"/>
      <c r="CW818" s="146"/>
      <c r="CX818" s="146"/>
      <c r="CY818" s="146"/>
      <c r="CZ818" s="146"/>
      <c r="DA818" s="146"/>
      <c r="DB818" s="146"/>
      <c r="DC818" s="146"/>
      <c r="DD818" s="146"/>
      <c r="DE818" s="146"/>
      <c r="DF818" s="146"/>
      <c r="DG818" s="146"/>
      <c r="DH818" s="146"/>
      <c r="DI818" s="146"/>
      <c r="DJ818" s="146"/>
      <c r="DK818" s="146"/>
      <c r="DL818" s="146"/>
      <c r="DM818" s="146"/>
      <c r="DN818" s="146"/>
      <c r="DO818" s="146"/>
      <c r="DP818" s="146"/>
      <c r="DQ818" s="146"/>
      <c r="DR818" s="146"/>
      <c r="DS818" s="146"/>
      <c r="DT818" s="146"/>
      <c r="DU818" s="146"/>
      <c r="DV818" s="146"/>
      <c r="DW818" s="146"/>
      <c r="DX818" s="146"/>
      <c r="DY818" s="146"/>
      <c r="DZ818" s="158"/>
      <c r="EA818" s="158"/>
      <c r="EB818" s="158"/>
      <c r="EC818" s="158"/>
      <c r="ED818" s="158"/>
      <c r="EE818" s="158"/>
      <c r="EF818" s="158"/>
      <c r="EG818" s="158"/>
      <c r="EH818" s="158"/>
      <c r="EI818" s="158"/>
      <c r="EJ818" s="158"/>
      <c r="EK818" s="158"/>
      <c r="EL818" s="158"/>
      <c r="EM818" s="158"/>
      <c r="EN818" s="146"/>
      <c r="EO818" s="146"/>
      <c r="EP818" s="146"/>
      <c r="EQ818" s="146"/>
      <c r="ER818" s="146"/>
      <c r="ES818" s="146"/>
      <c r="ET818" s="146"/>
      <c r="EU818" s="146"/>
      <c r="EV818" s="146"/>
      <c r="EW818" s="146"/>
      <c r="EX818" s="146"/>
      <c r="EY818" s="146"/>
      <c r="EZ818" s="146"/>
      <c r="FA818" s="146"/>
      <c r="FB818" s="146"/>
      <c r="FC818" s="146"/>
      <c r="FD818" s="146"/>
    </row>
    <row r="819" spans="2:160"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212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  <c r="AA819" s="146"/>
      <c r="AB819" s="146"/>
      <c r="AC819" s="146"/>
      <c r="AD819" s="146"/>
      <c r="AE819" s="146"/>
      <c r="AF819" s="146"/>
      <c r="AG819" s="146"/>
      <c r="AH819" s="146"/>
      <c r="AI819" s="146"/>
      <c r="AJ819" s="146"/>
      <c r="AK819" s="146"/>
      <c r="AL819" s="146"/>
      <c r="AM819" s="217"/>
      <c r="AN819" s="146"/>
      <c r="AO819" s="146"/>
      <c r="AP819" s="146"/>
      <c r="AQ819" s="146"/>
      <c r="AR819" s="146"/>
      <c r="AS819" s="146"/>
      <c r="AT819" s="146"/>
      <c r="AU819" s="146"/>
      <c r="AV819" s="146"/>
      <c r="AW819" s="146"/>
      <c r="AX819" s="146"/>
      <c r="AY819" s="146"/>
      <c r="AZ819" s="146"/>
      <c r="BA819" s="146"/>
      <c r="BB819" s="146"/>
      <c r="BC819" s="146"/>
      <c r="BD819" s="146"/>
      <c r="BE819" s="146"/>
      <c r="BF819" s="146"/>
      <c r="BG819" s="146"/>
      <c r="BH819" s="146"/>
      <c r="BI819" s="146"/>
      <c r="BJ819" s="146"/>
      <c r="BK819" s="146"/>
      <c r="BL819" s="146"/>
      <c r="BM819" s="146"/>
      <c r="BN819" s="146"/>
      <c r="BO819" s="146"/>
      <c r="BP819" s="146"/>
      <c r="BQ819" s="146"/>
      <c r="BR819" s="146"/>
      <c r="BS819" s="146"/>
      <c r="BT819" s="146"/>
      <c r="BU819" s="146"/>
      <c r="BV819" s="146"/>
      <c r="BW819" s="146"/>
      <c r="BX819" s="146"/>
      <c r="BY819" s="146"/>
      <c r="BZ819" s="146"/>
      <c r="CA819" s="146"/>
      <c r="CB819" s="146"/>
      <c r="CC819" s="146"/>
      <c r="CD819" s="146"/>
      <c r="CE819" s="146"/>
      <c r="CF819" s="146"/>
      <c r="CG819" s="146"/>
      <c r="CH819" s="146"/>
      <c r="CI819" s="146"/>
      <c r="CJ819" s="146"/>
      <c r="CK819" s="146"/>
      <c r="CL819" s="146"/>
      <c r="CM819" s="146"/>
      <c r="CN819" s="146"/>
      <c r="CO819" s="146"/>
      <c r="CP819" s="146"/>
      <c r="CQ819" s="146"/>
      <c r="CR819" s="146"/>
      <c r="CS819" s="146"/>
      <c r="CT819" s="146"/>
      <c r="CU819" s="146"/>
      <c r="CV819" s="146"/>
      <c r="CW819" s="146"/>
      <c r="CX819" s="146"/>
      <c r="CY819" s="146"/>
      <c r="CZ819" s="146"/>
      <c r="DA819" s="146"/>
      <c r="DB819" s="146"/>
      <c r="DC819" s="146"/>
      <c r="DD819" s="146"/>
      <c r="DE819" s="146"/>
      <c r="DF819" s="146"/>
      <c r="DG819" s="146"/>
      <c r="DH819" s="146"/>
      <c r="DI819" s="146"/>
      <c r="DJ819" s="146"/>
      <c r="DK819" s="146"/>
      <c r="DL819" s="146"/>
      <c r="DM819" s="146"/>
      <c r="DN819" s="146"/>
      <c r="DO819" s="146"/>
      <c r="DP819" s="146"/>
      <c r="DQ819" s="146"/>
      <c r="DR819" s="146"/>
      <c r="DS819" s="146"/>
      <c r="DT819" s="146"/>
      <c r="DU819" s="146"/>
      <c r="DV819" s="146"/>
      <c r="DW819" s="146"/>
      <c r="DX819" s="146"/>
      <c r="DY819" s="146"/>
      <c r="DZ819" s="158"/>
      <c r="EA819" s="158"/>
      <c r="EB819" s="158"/>
      <c r="EC819" s="158"/>
      <c r="ED819" s="158"/>
      <c r="EE819" s="158"/>
      <c r="EF819" s="158"/>
      <c r="EG819" s="158"/>
      <c r="EH819" s="158"/>
      <c r="EI819" s="158"/>
      <c r="EJ819" s="158"/>
      <c r="EK819" s="158"/>
      <c r="EL819" s="158"/>
      <c r="EM819" s="158"/>
      <c r="EN819" s="146"/>
      <c r="EO819" s="146"/>
      <c r="EP819" s="146"/>
      <c r="EQ819" s="146"/>
      <c r="ER819" s="146"/>
      <c r="ES819" s="146"/>
      <c r="ET819" s="146"/>
      <c r="EU819" s="146"/>
      <c r="EV819" s="146"/>
      <c r="EW819" s="146"/>
      <c r="EX819" s="146"/>
      <c r="EY819" s="146"/>
      <c r="EZ819" s="146"/>
      <c r="FA819" s="146"/>
      <c r="FB819" s="146"/>
      <c r="FC819" s="146"/>
      <c r="FD819" s="146"/>
    </row>
    <row r="820" spans="2:160"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212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  <c r="AA820" s="146"/>
      <c r="AB820" s="146"/>
      <c r="AC820" s="146"/>
      <c r="AD820" s="146"/>
      <c r="AE820" s="146"/>
      <c r="AF820" s="146"/>
      <c r="AG820" s="146"/>
      <c r="AH820" s="146"/>
      <c r="AI820" s="146"/>
      <c r="AJ820" s="146"/>
      <c r="AK820" s="146"/>
      <c r="AL820" s="146"/>
      <c r="AM820" s="217"/>
      <c r="AN820" s="146"/>
      <c r="AO820" s="146"/>
      <c r="AP820" s="146"/>
      <c r="AQ820" s="146"/>
      <c r="AR820" s="146"/>
      <c r="AS820" s="146"/>
      <c r="AT820" s="146"/>
      <c r="AU820" s="146"/>
      <c r="AV820" s="146"/>
      <c r="AW820" s="146"/>
      <c r="AX820" s="146"/>
      <c r="AY820" s="146"/>
      <c r="AZ820" s="146"/>
      <c r="BA820" s="146"/>
      <c r="BB820" s="146"/>
      <c r="BC820" s="146"/>
      <c r="BD820" s="146"/>
      <c r="BE820" s="146"/>
      <c r="BF820" s="146"/>
      <c r="BG820" s="146"/>
      <c r="BH820" s="146"/>
      <c r="BI820" s="146"/>
      <c r="BJ820" s="146"/>
      <c r="BK820" s="146"/>
      <c r="BL820" s="146"/>
      <c r="BM820" s="146"/>
      <c r="BN820" s="146"/>
      <c r="BO820" s="146"/>
      <c r="BP820" s="146"/>
      <c r="BQ820" s="146"/>
      <c r="BR820" s="146"/>
      <c r="BS820" s="146"/>
      <c r="BT820" s="146"/>
      <c r="BU820" s="146"/>
      <c r="BV820" s="146"/>
      <c r="BW820" s="146"/>
      <c r="BX820" s="146"/>
      <c r="BY820" s="146"/>
      <c r="BZ820" s="146"/>
      <c r="CA820" s="146"/>
      <c r="CB820" s="146"/>
      <c r="CC820" s="146"/>
      <c r="CD820" s="146"/>
      <c r="CE820" s="146"/>
      <c r="CF820" s="146"/>
      <c r="CG820" s="146"/>
      <c r="CH820" s="146"/>
      <c r="CI820" s="146"/>
      <c r="CJ820" s="146"/>
      <c r="CK820" s="146"/>
      <c r="CL820" s="146"/>
      <c r="CM820" s="146"/>
      <c r="CN820" s="146"/>
      <c r="CO820" s="146"/>
      <c r="CP820" s="146"/>
      <c r="CQ820" s="146"/>
      <c r="CR820" s="146"/>
      <c r="CS820" s="146"/>
      <c r="CT820" s="146"/>
      <c r="CU820" s="146"/>
      <c r="CV820" s="146"/>
      <c r="CW820" s="146"/>
      <c r="CX820" s="146"/>
      <c r="CY820" s="146"/>
      <c r="CZ820" s="146"/>
      <c r="DA820" s="146"/>
      <c r="DB820" s="146"/>
      <c r="DC820" s="146"/>
      <c r="DD820" s="146"/>
      <c r="DE820" s="146"/>
      <c r="DF820" s="146"/>
      <c r="DG820" s="146"/>
      <c r="DH820" s="146"/>
      <c r="DI820" s="146"/>
      <c r="DJ820" s="146"/>
      <c r="DK820" s="146"/>
      <c r="DL820" s="146"/>
      <c r="DM820" s="146"/>
      <c r="DN820" s="146"/>
      <c r="DO820" s="146"/>
      <c r="DP820" s="146"/>
      <c r="DQ820" s="146"/>
      <c r="DR820" s="146"/>
      <c r="DS820" s="146"/>
      <c r="DT820" s="146"/>
      <c r="DU820" s="146"/>
      <c r="DV820" s="146"/>
      <c r="DW820" s="146"/>
      <c r="DX820" s="146"/>
      <c r="DY820" s="146"/>
      <c r="DZ820" s="158"/>
      <c r="EA820" s="158"/>
      <c r="EB820" s="158"/>
      <c r="EC820" s="158"/>
      <c r="ED820" s="158"/>
      <c r="EE820" s="158"/>
      <c r="EF820" s="158"/>
      <c r="EG820" s="158"/>
      <c r="EH820" s="158"/>
      <c r="EI820" s="158"/>
      <c r="EJ820" s="158"/>
      <c r="EK820" s="158"/>
      <c r="EL820" s="158"/>
      <c r="EM820" s="158"/>
      <c r="EN820" s="146"/>
      <c r="EO820" s="146"/>
      <c r="EP820" s="146"/>
      <c r="EQ820" s="146"/>
      <c r="ER820" s="146"/>
      <c r="ES820" s="146"/>
      <c r="ET820" s="146"/>
      <c r="EU820" s="146"/>
      <c r="EV820" s="146"/>
      <c r="EW820" s="146"/>
      <c r="EX820" s="146"/>
      <c r="EY820" s="146"/>
      <c r="EZ820" s="146"/>
      <c r="FA820" s="146"/>
      <c r="FB820" s="146"/>
      <c r="FC820" s="146"/>
      <c r="FD820" s="146"/>
    </row>
    <row r="821" spans="2:160">
      <c r="B821" s="146"/>
      <c r="C821" s="146"/>
      <c r="D821" s="146"/>
      <c r="E821" s="146"/>
      <c r="F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  <c r="AA821" s="146"/>
      <c r="AB821" s="146"/>
      <c r="AC821" s="146"/>
      <c r="AD821" s="146"/>
      <c r="AE821" s="146"/>
      <c r="AF821" s="146"/>
      <c r="AG821" s="146"/>
      <c r="AH821" s="146"/>
      <c r="AI821" s="146"/>
      <c r="AJ821" s="146"/>
      <c r="AK821" s="146"/>
      <c r="AL821" s="146"/>
      <c r="AM821" s="217"/>
      <c r="AN821" s="146"/>
      <c r="AO821" s="146"/>
      <c r="AP821" s="146"/>
      <c r="AQ821" s="146"/>
      <c r="AR821" s="146"/>
      <c r="AS821" s="146"/>
      <c r="AT821" s="146"/>
      <c r="AU821" s="146"/>
      <c r="AV821" s="146"/>
      <c r="AW821" s="146"/>
      <c r="AX821" s="146"/>
      <c r="AY821" s="146"/>
      <c r="AZ821" s="146"/>
      <c r="BA821" s="146"/>
      <c r="BB821" s="146"/>
      <c r="BC821" s="146"/>
      <c r="BD821" s="146"/>
      <c r="BE821" s="146"/>
      <c r="BF821" s="146"/>
      <c r="BG821" s="146"/>
      <c r="BH821" s="146"/>
      <c r="BI821" s="146"/>
      <c r="BJ821" s="146"/>
      <c r="BK821" s="146"/>
      <c r="BL821" s="146"/>
      <c r="BM821" s="146"/>
      <c r="BN821" s="146"/>
      <c r="BO821" s="146"/>
      <c r="BP821" s="146"/>
      <c r="BQ821" s="146"/>
      <c r="BR821" s="146"/>
      <c r="BS821" s="146"/>
      <c r="BT821" s="146"/>
      <c r="BU821" s="146"/>
      <c r="BV821" s="146"/>
      <c r="BW821" s="146"/>
      <c r="BX821" s="146"/>
      <c r="BY821" s="146"/>
      <c r="BZ821" s="146"/>
      <c r="CA821" s="146"/>
      <c r="CB821" s="146"/>
      <c r="CC821" s="146"/>
      <c r="CD821" s="146"/>
      <c r="CE821" s="146"/>
      <c r="CF821" s="146"/>
      <c r="CG821" s="146"/>
      <c r="CH821" s="146"/>
      <c r="CI821" s="146"/>
      <c r="CJ821" s="146"/>
      <c r="CK821" s="146"/>
      <c r="CL821" s="146"/>
      <c r="CM821" s="146"/>
      <c r="CN821" s="146"/>
      <c r="CO821" s="146"/>
      <c r="CP821" s="146"/>
      <c r="CQ821" s="146"/>
      <c r="CR821" s="146"/>
      <c r="CS821" s="146"/>
      <c r="CT821" s="146"/>
      <c r="CU821" s="146"/>
      <c r="CV821" s="146"/>
      <c r="CW821" s="146"/>
      <c r="CX821" s="146"/>
      <c r="CY821" s="146"/>
      <c r="CZ821" s="146"/>
      <c r="DA821" s="146"/>
      <c r="DB821" s="146"/>
      <c r="DC821" s="146"/>
      <c r="DD821" s="146"/>
      <c r="DE821" s="146"/>
      <c r="DF821" s="146"/>
      <c r="DG821" s="146"/>
      <c r="DH821" s="146"/>
      <c r="DI821" s="146"/>
      <c r="DJ821" s="146"/>
      <c r="DK821" s="146"/>
      <c r="DL821" s="146"/>
      <c r="DM821" s="146"/>
      <c r="DN821" s="146"/>
      <c r="DO821" s="146"/>
      <c r="DP821" s="146"/>
      <c r="DQ821" s="146"/>
      <c r="DR821" s="146"/>
      <c r="DS821" s="146"/>
      <c r="DT821" s="146"/>
      <c r="DU821" s="146"/>
      <c r="DV821" s="146"/>
      <c r="DW821" s="146"/>
      <c r="DX821" s="146"/>
      <c r="DY821" s="146"/>
      <c r="DZ821" s="158"/>
      <c r="EA821" s="158"/>
      <c r="EB821" s="158"/>
      <c r="EC821" s="158"/>
      <c r="ED821" s="158"/>
      <c r="EE821" s="158"/>
      <c r="EF821" s="158"/>
      <c r="EG821" s="158"/>
      <c r="EH821" s="158"/>
      <c r="EI821" s="158"/>
      <c r="EJ821" s="158"/>
      <c r="EK821" s="158"/>
      <c r="EL821" s="158"/>
      <c r="EM821" s="158"/>
      <c r="EN821" s="146"/>
      <c r="EO821" s="146"/>
      <c r="EP821" s="146"/>
      <c r="EQ821" s="146"/>
      <c r="ER821" s="146"/>
      <c r="ES821" s="146"/>
      <c r="ET821" s="146"/>
      <c r="EU821" s="146"/>
      <c r="EV821" s="146"/>
      <c r="EW821" s="146"/>
      <c r="EX821" s="146"/>
      <c r="EY821" s="146"/>
      <c r="EZ821" s="146"/>
      <c r="FA821" s="146"/>
      <c r="FB821" s="146"/>
      <c r="FC821" s="146"/>
      <c r="FD821" s="146"/>
    </row>
    <row r="822" spans="2:160">
      <c r="B822" s="146"/>
      <c r="C822" s="146"/>
      <c r="D822" s="146"/>
      <c r="E822" s="146"/>
      <c r="F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  <c r="AA822" s="146"/>
      <c r="AB822" s="146"/>
      <c r="AC822" s="146"/>
      <c r="AD822" s="146"/>
      <c r="AE822" s="146"/>
      <c r="AF822" s="146"/>
      <c r="AG822" s="146"/>
      <c r="AH822" s="146"/>
      <c r="AI822" s="146"/>
      <c r="AJ822" s="146"/>
      <c r="AK822" s="146"/>
      <c r="AL822" s="146"/>
      <c r="AM822" s="217"/>
      <c r="AN822" s="146"/>
      <c r="AO822" s="146"/>
      <c r="AP822" s="146"/>
      <c r="AQ822" s="146"/>
      <c r="AR822" s="146"/>
      <c r="AS822" s="146"/>
      <c r="AT822" s="146"/>
      <c r="AU822" s="146"/>
      <c r="AV822" s="146"/>
      <c r="AW822" s="146"/>
      <c r="AX822" s="146"/>
      <c r="AY822" s="146"/>
      <c r="AZ822" s="146"/>
      <c r="BA822" s="146"/>
      <c r="BB822" s="146"/>
      <c r="BC822" s="146"/>
      <c r="BD822" s="146"/>
      <c r="BE822" s="146"/>
      <c r="BF822" s="146"/>
      <c r="BG822" s="146"/>
      <c r="BH822" s="146"/>
      <c r="BI822" s="146"/>
      <c r="BJ822" s="146"/>
      <c r="BK822" s="146"/>
      <c r="BL822" s="146"/>
      <c r="BM822" s="146"/>
      <c r="BN822" s="146"/>
      <c r="BO822" s="146"/>
      <c r="BP822" s="146"/>
      <c r="BQ822" s="146"/>
      <c r="BR822" s="146"/>
      <c r="BS822" s="146"/>
      <c r="BT822" s="146"/>
      <c r="BU822" s="146"/>
      <c r="BV822" s="146"/>
      <c r="BW822" s="146"/>
      <c r="BX822" s="146"/>
      <c r="BY822" s="146"/>
      <c r="BZ822" s="146"/>
      <c r="CA822" s="146"/>
      <c r="CB822" s="146"/>
      <c r="CC822" s="146"/>
      <c r="CD822" s="146"/>
      <c r="CE822" s="146"/>
      <c r="CF822" s="146"/>
      <c r="CG822" s="146"/>
      <c r="CH822" s="146"/>
      <c r="CI822" s="146"/>
      <c r="CJ822" s="146"/>
      <c r="CK822" s="146"/>
      <c r="CL822" s="146"/>
      <c r="CM822" s="146"/>
      <c r="CN822" s="146"/>
      <c r="CO822" s="146"/>
      <c r="CP822" s="146"/>
      <c r="CQ822" s="146"/>
      <c r="CR822" s="146"/>
      <c r="CS822" s="146"/>
      <c r="CT822" s="146"/>
      <c r="CU822" s="146"/>
      <c r="CV822" s="146"/>
      <c r="CW822" s="146"/>
      <c r="CX822" s="146"/>
      <c r="CY822" s="146"/>
      <c r="CZ822" s="146"/>
      <c r="DA822" s="146"/>
      <c r="DB822" s="146"/>
      <c r="DC822" s="146"/>
      <c r="DD822" s="146"/>
      <c r="DE822" s="146"/>
      <c r="DF822" s="146"/>
      <c r="DG822" s="146"/>
      <c r="DH822" s="146"/>
      <c r="DI822" s="146"/>
      <c r="DJ822" s="146"/>
      <c r="DK822" s="146"/>
      <c r="DL822" s="146"/>
      <c r="DM822" s="146"/>
      <c r="DN822" s="146"/>
      <c r="DO822" s="146"/>
      <c r="DP822" s="146"/>
      <c r="DQ822" s="146"/>
      <c r="DR822" s="146"/>
      <c r="DS822" s="146"/>
      <c r="DT822" s="146"/>
      <c r="DU822" s="146"/>
      <c r="DV822" s="146"/>
      <c r="DW822" s="146"/>
      <c r="DX822" s="146"/>
      <c r="DY822" s="146"/>
      <c r="DZ822" s="158"/>
      <c r="EA822" s="158"/>
      <c r="EB822" s="158"/>
      <c r="EC822" s="158"/>
      <c r="ED822" s="158"/>
      <c r="EE822" s="158"/>
      <c r="EF822" s="158"/>
      <c r="EG822" s="158"/>
      <c r="EH822" s="158"/>
      <c r="EI822" s="158"/>
      <c r="EJ822" s="158"/>
      <c r="EK822" s="158"/>
      <c r="EL822" s="158"/>
      <c r="EM822" s="158"/>
      <c r="EN822" s="146"/>
      <c r="EO822" s="146"/>
      <c r="EP822" s="146"/>
      <c r="EQ822" s="146"/>
      <c r="ER822" s="146"/>
      <c r="ES822" s="146"/>
      <c r="ET822" s="146"/>
      <c r="EU822" s="146"/>
      <c r="EV822" s="146"/>
      <c r="EW822" s="146"/>
      <c r="EX822" s="146"/>
      <c r="EY822" s="146"/>
      <c r="EZ822" s="146"/>
      <c r="FA822" s="146"/>
      <c r="FB822" s="146"/>
      <c r="FC822" s="146"/>
      <c r="FD822" s="146"/>
    </row>
    <row r="823" spans="2:160">
      <c r="B823" s="146"/>
      <c r="C823" s="146"/>
      <c r="D823" s="146"/>
      <c r="E823" s="213"/>
      <c r="F823" s="146"/>
      <c r="N823" s="214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  <c r="AA823" s="146"/>
      <c r="AB823" s="146"/>
      <c r="AC823" s="146"/>
      <c r="AD823" s="146"/>
      <c r="AE823" s="146"/>
      <c r="AF823" s="146"/>
      <c r="AG823" s="146"/>
      <c r="AH823" s="146"/>
      <c r="AI823" s="146"/>
      <c r="AJ823" s="146"/>
      <c r="AK823" s="146"/>
      <c r="AL823" s="146"/>
      <c r="AM823" s="217"/>
      <c r="AN823" s="146"/>
      <c r="AO823" s="146"/>
      <c r="AP823" s="146"/>
      <c r="AQ823" s="146"/>
      <c r="AR823" s="146"/>
      <c r="AS823" s="146"/>
      <c r="AT823" s="146"/>
      <c r="AU823" s="146"/>
      <c r="AV823" s="146"/>
      <c r="AW823" s="146"/>
      <c r="AX823" s="146"/>
      <c r="AY823" s="146"/>
      <c r="AZ823" s="146"/>
      <c r="BA823" s="146"/>
      <c r="BB823" s="146"/>
      <c r="BC823" s="146"/>
      <c r="BD823" s="146"/>
      <c r="BE823" s="146"/>
      <c r="BF823" s="146"/>
      <c r="BG823" s="146"/>
      <c r="BH823" s="146"/>
      <c r="BI823" s="146"/>
      <c r="BJ823" s="146"/>
      <c r="BK823" s="146"/>
      <c r="BL823" s="146"/>
      <c r="BM823" s="146"/>
      <c r="BN823" s="146"/>
      <c r="BO823" s="146"/>
      <c r="BP823" s="146"/>
      <c r="BQ823" s="146"/>
      <c r="BR823" s="146"/>
      <c r="BS823" s="146"/>
      <c r="BT823" s="146"/>
      <c r="BU823" s="146"/>
      <c r="BV823" s="146"/>
      <c r="BW823" s="146"/>
      <c r="BX823" s="146"/>
      <c r="BY823" s="146"/>
      <c r="BZ823" s="146"/>
      <c r="CA823" s="146"/>
      <c r="CB823" s="146"/>
      <c r="CC823" s="146"/>
      <c r="CD823" s="146"/>
      <c r="CE823" s="146"/>
      <c r="CF823" s="146"/>
      <c r="CG823" s="146"/>
      <c r="CH823" s="146"/>
      <c r="CI823" s="146"/>
      <c r="CJ823" s="146"/>
      <c r="CK823" s="146"/>
      <c r="CL823" s="146"/>
      <c r="CM823" s="146"/>
      <c r="CN823" s="146"/>
      <c r="CO823" s="146"/>
      <c r="CP823" s="146"/>
      <c r="CQ823" s="146"/>
      <c r="CR823" s="146"/>
      <c r="CS823" s="146"/>
      <c r="CT823" s="146"/>
      <c r="CU823" s="146"/>
      <c r="CV823" s="146"/>
      <c r="CW823" s="146"/>
      <c r="CX823" s="146"/>
      <c r="CY823" s="146"/>
      <c r="CZ823" s="146"/>
      <c r="DA823" s="146"/>
      <c r="DB823" s="146"/>
      <c r="DC823" s="146"/>
      <c r="DD823" s="146"/>
      <c r="DE823" s="146"/>
      <c r="DF823" s="146"/>
      <c r="DG823" s="146"/>
      <c r="DH823" s="146"/>
      <c r="DI823" s="146"/>
      <c r="DJ823" s="146"/>
      <c r="DK823" s="146"/>
      <c r="DL823" s="146"/>
      <c r="DM823" s="146"/>
      <c r="DN823" s="146"/>
      <c r="DO823" s="146"/>
      <c r="DP823" s="146"/>
      <c r="DQ823" s="146"/>
      <c r="DR823" s="146"/>
      <c r="DS823" s="146"/>
      <c r="DT823" s="146"/>
      <c r="DU823" s="146"/>
      <c r="DV823" s="146"/>
      <c r="DW823" s="146"/>
      <c r="DX823" s="146"/>
      <c r="DY823" s="146"/>
      <c r="DZ823" s="158"/>
      <c r="EA823" s="158"/>
      <c r="EB823" s="158"/>
      <c r="EC823" s="158"/>
      <c r="ED823" s="158"/>
      <c r="EE823" s="158"/>
      <c r="EF823" s="158"/>
      <c r="EG823" s="158"/>
      <c r="EH823" s="158"/>
      <c r="EI823" s="158"/>
      <c r="EJ823" s="158"/>
      <c r="EK823" s="158"/>
      <c r="EL823" s="158"/>
      <c r="EM823" s="158"/>
      <c r="EN823" s="146"/>
      <c r="EO823" s="146"/>
      <c r="EP823" s="146"/>
      <c r="EQ823" s="146"/>
      <c r="ER823" s="146"/>
      <c r="ES823" s="146"/>
      <c r="ET823" s="146"/>
      <c r="EU823" s="146"/>
      <c r="EV823" s="146"/>
      <c r="EW823" s="146"/>
      <c r="EX823" s="146"/>
      <c r="EY823" s="146"/>
      <c r="EZ823" s="146"/>
      <c r="FA823" s="146"/>
      <c r="FB823" s="146"/>
      <c r="FC823" s="146"/>
      <c r="FD823" s="146"/>
    </row>
    <row r="824" spans="2:160">
      <c r="B824" s="146"/>
      <c r="C824" s="146"/>
      <c r="D824" s="146"/>
      <c r="E824" s="213"/>
      <c r="F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  <c r="AA824" s="146"/>
      <c r="AB824" s="146"/>
      <c r="AC824" s="146"/>
      <c r="AD824" s="146"/>
      <c r="AE824" s="146"/>
      <c r="AF824" s="146"/>
      <c r="AG824" s="146"/>
      <c r="AH824" s="146"/>
      <c r="AI824" s="146"/>
      <c r="AJ824" s="146"/>
      <c r="AK824" s="146"/>
      <c r="AL824" s="146"/>
      <c r="AM824" s="217"/>
      <c r="AN824" s="146"/>
      <c r="AO824" s="146"/>
      <c r="AP824" s="146"/>
      <c r="AQ824" s="146"/>
      <c r="AR824" s="146"/>
      <c r="AS824" s="146"/>
      <c r="AT824" s="146"/>
      <c r="AU824" s="146"/>
      <c r="AV824" s="146"/>
      <c r="AW824" s="146"/>
      <c r="AX824" s="146"/>
      <c r="AY824" s="146"/>
      <c r="AZ824" s="146"/>
      <c r="BA824" s="146"/>
      <c r="BB824" s="146"/>
      <c r="BC824" s="146"/>
      <c r="BD824" s="146"/>
      <c r="BE824" s="146"/>
      <c r="BF824" s="146"/>
      <c r="BG824" s="146"/>
      <c r="BH824" s="146"/>
      <c r="BI824" s="146"/>
      <c r="BJ824" s="146"/>
      <c r="BK824" s="146"/>
      <c r="BL824" s="146"/>
      <c r="BM824" s="146"/>
      <c r="BN824" s="146"/>
      <c r="BO824" s="146"/>
      <c r="BP824" s="146"/>
      <c r="BQ824" s="146"/>
      <c r="BR824" s="146"/>
      <c r="BS824" s="146"/>
      <c r="BT824" s="146"/>
      <c r="BU824" s="146"/>
      <c r="BV824" s="146"/>
      <c r="BW824" s="146"/>
      <c r="BX824" s="146"/>
      <c r="BY824" s="146"/>
      <c r="BZ824" s="146"/>
      <c r="CA824" s="146"/>
      <c r="CB824" s="146"/>
      <c r="CC824" s="146"/>
      <c r="CD824" s="146"/>
      <c r="CE824" s="146"/>
      <c r="CF824" s="146"/>
      <c r="CG824" s="146"/>
      <c r="CH824" s="146"/>
      <c r="CI824" s="146"/>
      <c r="CJ824" s="146"/>
      <c r="CK824" s="146"/>
      <c r="CL824" s="146"/>
      <c r="CM824" s="146"/>
      <c r="CN824" s="146"/>
      <c r="CO824" s="146"/>
      <c r="CP824" s="146"/>
      <c r="CQ824" s="146"/>
      <c r="CR824" s="146"/>
      <c r="CS824" s="146"/>
      <c r="CT824" s="146"/>
      <c r="CU824" s="146"/>
      <c r="CV824" s="146"/>
      <c r="CW824" s="146"/>
      <c r="CX824" s="146"/>
      <c r="CY824" s="146"/>
      <c r="CZ824" s="146"/>
      <c r="DA824" s="146"/>
      <c r="DB824" s="146"/>
      <c r="DC824" s="146"/>
      <c r="DD824" s="146"/>
      <c r="DE824" s="146"/>
      <c r="DF824" s="146"/>
      <c r="DG824" s="146"/>
      <c r="DH824" s="146"/>
      <c r="DI824" s="146"/>
      <c r="DJ824" s="146"/>
      <c r="DK824" s="146"/>
      <c r="DL824" s="146"/>
      <c r="DM824" s="146"/>
      <c r="DN824" s="146"/>
      <c r="DO824" s="146"/>
      <c r="DP824" s="146"/>
      <c r="DQ824" s="146"/>
      <c r="DR824" s="146"/>
      <c r="DS824" s="146"/>
      <c r="DT824" s="146"/>
      <c r="DU824" s="146"/>
      <c r="DV824" s="146"/>
      <c r="DW824" s="146"/>
      <c r="DX824" s="146"/>
      <c r="DY824" s="146"/>
      <c r="DZ824" s="158"/>
      <c r="EA824" s="158"/>
      <c r="EB824" s="158"/>
      <c r="EC824" s="158"/>
      <c r="ED824" s="158"/>
      <c r="EE824" s="158"/>
      <c r="EF824" s="158"/>
      <c r="EG824" s="158"/>
      <c r="EH824" s="158"/>
      <c r="EI824" s="158"/>
      <c r="EJ824" s="158"/>
      <c r="EK824" s="158"/>
      <c r="EL824" s="158"/>
      <c r="EM824" s="158"/>
      <c r="EN824" s="146"/>
      <c r="EO824" s="146"/>
      <c r="EP824" s="146"/>
      <c r="EQ824" s="146"/>
      <c r="ER824" s="146"/>
      <c r="ES824" s="146"/>
      <c r="ET824" s="146"/>
      <c r="EU824" s="146"/>
      <c r="EV824" s="146"/>
      <c r="EW824" s="146"/>
      <c r="EX824" s="146"/>
      <c r="EY824" s="146"/>
      <c r="EZ824" s="146"/>
      <c r="FA824" s="146"/>
      <c r="FB824" s="146"/>
      <c r="FC824" s="146"/>
      <c r="FD824" s="146"/>
    </row>
    <row r="825" spans="2:160">
      <c r="B825" s="146"/>
      <c r="C825" s="146"/>
      <c r="D825" s="146"/>
      <c r="E825" s="213"/>
      <c r="F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  <c r="AA825" s="146"/>
      <c r="AB825" s="146"/>
      <c r="AC825" s="146"/>
      <c r="AD825" s="146"/>
      <c r="AE825" s="146"/>
      <c r="AF825" s="146"/>
      <c r="AG825" s="146"/>
      <c r="AH825" s="146"/>
      <c r="AI825" s="146"/>
      <c r="AJ825" s="146"/>
      <c r="AK825" s="146"/>
      <c r="AL825" s="146"/>
      <c r="AM825" s="217"/>
      <c r="AN825" s="146"/>
      <c r="AO825" s="146"/>
      <c r="AP825" s="146"/>
      <c r="AQ825" s="146"/>
      <c r="AR825" s="146"/>
      <c r="AS825" s="146"/>
      <c r="AT825" s="146"/>
      <c r="AU825" s="146"/>
      <c r="AV825" s="146"/>
      <c r="AW825" s="146"/>
      <c r="AX825" s="146"/>
      <c r="AY825" s="146"/>
      <c r="AZ825" s="146"/>
      <c r="BA825" s="146"/>
      <c r="BB825" s="146"/>
      <c r="BC825" s="146"/>
      <c r="BD825" s="146"/>
      <c r="BE825" s="146"/>
      <c r="BF825" s="146"/>
      <c r="BG825" s="146"/>
      <c r="BH825" s="146"/>
      <c r="BI825" s="146"/>
      <c r="BJ825" s="146"/>
      <c r="BK825" s="146"/>
      <c r="BL825" s="146"/>
      <c r="BM825" s="146"/>
      <c r="BN825" s="146"/>
      <c r="BO825" s="146"/>
      <c r="BP825" s="146"/>
      <c r="BQ825" s="146"/>
      <c r="BR825" s="146"/>
      <c r="BS825" s="146"/>
      <c r="BT825" s="146"/>
      <c r="BU825" s="146"/>
      <c r="BV825" s="146"/>
      <c r="BW825" s="146"/>
      <c r="BX825" s="146"/>
      <c r="BY825" s="146"/>
      <c r="BZ825" s="146"/>
      <c r="CA825" s="146"/>
      <c r="CB825" s="146"/>
      <c r="CC825" s="146"/>
      <c r="CD825" s="146"/>
      <c r="CE825" s="146"/>
      <c r="CF825" s="146"/>
      <c r="CG825" s="146"/>
      <c r="CH825" s="146"/>
      <c r="CI825" s="146"/>
      <c r="CJ825" s="146"/>
      <c r="CK825" s="146"/>
      <c r="CL825" s="146"/>
      <c r="CM825" s="146"/>
      <c r="CN825" s="146"/>
      <c r="CO825" s="146"/>
      <c r="CP825" s="146"/>
      <c r="CQ825" s="146"/>
      <c r="CR825" s="146"/>
      <c r="CS825" s="146"/>
      <c r="CT825" s="146"/>
      <c r="CU825" s="146"/>
      <c r="CV825" s="146"/>
      <c r="CW825" s="146"/>
      <c r="CX825" s="146"/>
      <c r="CY825" s="146"/>
      <c r="CZ825" s="146"/>
      <c r="DA825" s="146"/>
      <c r="DB825" s="146"/>
      <c r="DC825" s="146"/>
      <c r="DD825" s="146"/>
      <c r="DE825" s="146"/>
      <c r="DF825" s="146"/>
      <c r="DG825" s="146"/>
      <c r="DH825" s="146"/>
      <c r="DI825" s="146"/>
      <c r="DJ825" s="146"/>
      <c r="DK825" s="146"/>
      <c r="DL825" s="146"/>
      <c r="DM825" s="146"/>
      <c r="DN825" s="146"/>
      <c r="DO825" s="146"/>
      <c r="DP825" s="146"/>
      <c r="DQ825" s="146"/>
      <c r="DR825" s="146"/>
      <c r="DS825" s="146"/>
      <c r="DT825" s="146"/>
      <c r="DU825" s="146"/>
      <c r="DV825" s="146"/>
      <c r="DW825" s="146"/>
      <c r="DX825" s="146"/>
      <c r="DY825" s="146"/>
      <c r="DZ825" s="158"/>
      <c r="EA825" s="158"/>
      <c r="EB825" s="158"/>
      <c r="EC825" s="158"/>
      <c r="ED825" s="158"/>
      <c r="EE825" s="158"/>
      <c r="EF825" s="158"/>
      <c r="EG825" s="158"/>
      <c r="EH825" s="158"/>
      <c r="EI825" s="158"/>
      <c r="EJ825" s="158"/>
      <c r="EK825" s="158"/>
      <c r="EL825" s="158"/>
      <c r="EM825" s="158"/>
      <c r="EN825" s="146"/>
      <c r="EO825" s="146"/>
      <c r="EP825" s="146"/>
      <c r="EQ825" s="146"/>
      <c r="ER825" s="146"/>
      <c r="ES825" s="146"/>
      <c r="ET825" s="146"/>
      <c r="EU825" s="146"/>
      <c r="EV825" s="146"/>
      <c r="EW825" s="146"/>
      <c r="EX825" s="146"/>
      <c r="EY825" s="146"/>
      <c r="EZ825" s="146"/>
      <c r="FA825" s="146"/>
      <c r="FB825" s="146"/>
      <c r="FC825" s="146"/>
      <c r="FD825" s="146"/>
    </row>
    <row r="826" spans="2:160">
      <c r="B826" s="146"/>
      <c r="C826" s="146"/>
      <c r="D826" s="146"/>
      <c r="E826" s="146"/>
      <c r="F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  <c r="AA826" s="146"/>
      <c r="AB826" s="146"/>
      <c r="AC826" s="146"/>
      <c r="AD826" s="146"/>
      <c r="AE826" s="146"/>
      <c r="AF826" s="146"/>
      <c r="AG826" s="146"/>
      <c r="AH826" s="146"/>
      <c r="AI826" s="146"/>
      <c r="AJ826" s="146"/>
      <c r="AK826" s="146"/>
      <c r="AL826" s="146"/>
      <c r="AM826" s="217"/>
      <c r="AN826" s="146"/>
      <c r="AO826" s="146"/>
      <c r="AP826" s="146"/>
      <c r="AQ826" s="146"/>
      <c r="AR826" s="146"/>
      <c r="AS826" s="146"/>
      <c r="AT826" s="146"/>
      <c r="AU826" s="146"/>
      <c r="AV826" s="146"/>
      <c r="AW826" s="146"/>
      <c r="AX826" s="146"/>
      <c r="AY826" s="146"/>
      <c r="AZ826" s="146"/>
      <c r="BA826" s="146"/>
      <c r="BB826" s="146"/>
      <c r="BC826" s="146"/>
      <c r="BD826" s="146"/>
      <c r="BE826" s="146"/>
      <c r="BF826" s="146"/>
      <c r="BG826" s="146"/>
      <c r="BH826" s="146"/>
      <c r="BI826" s="146"/>
      <c r="BJ826" s="146"/>
      <c r="BK826" s="146"/>
      <c r="BL826" s="146"/>
      <c r="BM826" s="146"/>
      <c r="BN826" s="146"/>
      <c r="BO826" s="146"/>
      <c r="BP826" s="146"/>
      <c r="BQ826" s="146"/>
      <c r="BR826" s="146"/>
      <c r="BS826" s="146"/>
      <c r="BT826" s="146"/>
      <c r="BU826" s="146"/>
      <c r="BV826" s="146"/>
      <c r="BW826" s="146"/>
      <c r="BX826" s="146"/>
      <c r="BY826" s="146"/>
      <c r="BZ826" s="146"/>
      <c r="CA826" s="146"/>
      <c r="CB826" s="146"/>
      <c r="CC826" s="146"/>
      <c r="CD826" s="146"/>
      <c r="CE826" s="146"/>
      <c r="CF826" s="146"/>
      <c r="CG826" s="146"/>
      <c r="CH826" s="146"/>
      <c r="CI826" s="146"/>
      <c r="CJ826" s="146"/>
      <c r="CK826" s="146"/>
      <c r="CL826" s="146"/>
      <c r="CM826" s="146"/>
      <c r="CN826" s="146"/>
      <c r="CO826" s="146"/>
      <c r="CP826" s="146"/>
      <c r="CQ826" s="146"/>
      <c r="CR826" s="146"/>
      <c r="CS826" s="146"/>
      <c r="CT826" s="146"/>
      <c r="CU826" s="146"/>
      <c r="CV826" s="146"/>
      <c r="CW826" s="146"/>
      <c r="CX826" s="146"/>
      <c r="CY826" s="146"/>
      <c r="CZ826" s="146"/>
      <c r="DA826" s="146"/>
      <c r="DB826" s="146"/>
      <c r="DC826" s="146"/>
      <c r="DD826" s="146"/>
      <c r="DE826" s="146"/>
      <c r="DF826" s="146"/>
      <c r="DG826" s="146"/>
      <c r="DH826" s="146"/>
      <c r="DI826" s="146"/>
      <c r="DJ826" s="146"/>
      <c r="DK826" s="146"/>
      <c r="DL826" s="146"/>
      <c r="DM826" s="146"/>
      <c r="DN826" s="146"/>
      <c r="DO826" s="146"/>
      <c r="DP826" s="146"/>
      <c r="DQ826" s="146"/>
      <c r="DR826" s="146"/>
      <c r="DS826" s="146"/>
      <c r="DT826" s="146"/>
      <c r="DU826" s="146"/>
      <c r="DV826" s="146"/>
      <c r="DW826" s="146"/>
      <c r="DX826" s="146"/>
      <c r="DY826" s="146"/>
      <c r="DZ826" s="158"/>
      <c r="EA826" s="158"/>
      <c r="EB826" s="158"/>
      <c r="EC826" s="158"/>
      <c r="ED826" s="158"/>
      <c r="EE826" s="158"/>
      <c r="EF826" s="158"/>
      <c r="EG826" s="158"/>
      <c r="EH826" s="158"/>
      <c r="EI826" s="158"/>
      <c r="EJ826" s="158"/>
      <c r="EK826" s="158"/>
      <c r="EL826" s="158"/>
      <c r="EM826" s="158"/>
      <c r="EN826" s="146"/>
      <c r="EO826" s="146"/>
      <c r="EP826" s="146"/>
      <c r="EQ826" s="146"/>
      <c r="ER826" s="146"/>
      <c r="ES826" s="146"/>
      <c r="ET826" s="146"/>
      <c r="EU826" s="146"/>
      <c r="EV826" s="146"/>
      <c r="EW826" s="146"/>
      <c r="EX826" s="146"/>
      <c r="EY826" s="146"/>
      <c r="EZ826" s="146"/>
      <c r="FA826" s="146"/>
      <c r="FB826" s="146"/>
      <c r="FC826" s="146"/>
      <c r="FD826" s="146"/>
    </row>
    <row r="827" spans="2:160">
      <c r="B827" s="146"/>
      <c r="C827" s="146"/>
      <c r="D827" s="146"/>
      <c r="E827" s="146"/>
      <c r="F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  <c r="AA827" s="146"/>
      <c r="AB827" s="146"/>
      <c r="AC827" s="146"/>
      <c r="AD827" s="146"/>
      <c r="AE827" s="146"/>
      <c r="AF827" s="146"/>
      <c r="AG827" s="146"/>
      <c r="AH827" s="146"/>
      <c r="AI827" s="146"/>
      <c r="AJ827" s="146"/>
      <c r="AK827" s="146"/>
      <c r="AL827" s="146"/>
      <c r="AM827" s="217"/>
      <c r="AN827" s="146"/>
      <c r="AO827" s="146"/>
      <c r="AP827" s="146"/>
      <c r="AQ827" s="146"/>
      <c r="AR827" s="146"/>
      <c r="AS827" s="146"/>
      <c r="AT827" s="146"/>
      <c r="AU827" s="146"/>
      <c r="AV827" s="146"/>
      <c r="AW827" s="146"/>
      <c r="AX827" s="146"/>
      <c r="AY827" s="146"/>
      <c r="AZ827" s="146"/>
      <c r="BA827" s="146"/>
      <c r="BB827" s="146"/>
      <c r="BC827" s="146"/>
      <c r="BD827" s="146"/>
      <c r="BE827" s="146"/>
      <c r="BF827" s="146"/>
      <c r="BG827" s="146"/>
      <c r="BH827" s="146"/>
      <c r="BI827" s="146"/>
      <c r="BJ827" s="146"/>
      <c r="BK827" s="146"/>
      <c r="BL827" s="146"/>
      <c r="BM827" s="146"/>
      <c r="BN827" s="146"/>
      <c r="BO827" s="146"/>
      <c r="BP827" s="146"/>
      <c r="BQ827" s="146"/>
      <c r="BR827" s="146"/>
      <c r="BS827" s="146"/>
      <c r="BT827" s="146"/>
      <c r="BU827" s="146"/>
      <c r="BV827" s="146"/>
      <c r="BW827" s="146"/>
      <c r="BX827" s="146"/>
      <c r="BY827" s="146"/>
      <c r="BZ827" s="146"/>
      <c r="CA827" s="146"/>
      <c r="CB827" s="146"/>
      <c r="CC827" s="146"/>
      <c r="CD827" s="146"/>
      <c r="CE827" s="146"/>
      <c r="CF827" s="146"/>
      <c r="CG827" s="146"/>
      <c r="CH827" s="146"/>
      <c r="CI827" s="146"/>
      <c r="CJ827" s="146"/>
      <c r="CK827" s="146"/>
      <c r="CL827" s="146"/>
      <c r="CM827" s="146"/>
      <c r="CN827" s="146"/>
      <c r="CO827" s="146"/>
      <c r="CP827" s="146"/>
      <c r="CQ827" s="146"/>
      <c r="CR827" s="146"/>
      <c r="CS827" s="146"/>
      <c r="CT827" s="146"/>
      <c r="CU827" s="146"/>
      <c r="CV827" s="146"/>
      <c r="CW827" s="146"/>
      <c r="CX827" s="146"/>
      <c r="CY827" s="146"/>
      <c r="CZ827" s="146"/>
      <c r="DA827" s="146"/>
      <c r="DB827" s="146"/>
      <c r="DC827" s="146"/>
      <c r="DD827" s="146"/>
      <c r="DE827" s="146"/>
      <c r="DF827" s="146"/>
      <c r="DG827" s="146"/>
      <c r="DH827" s="146"/>
      <c r="DI827" s="146"/>
      <c r="DJ827" s="146"/>
      <c r="DK827" s="146"/>
      <c r="DL827" s="146"/>
      <c r="DM827" s="146"/>
      <c r="DN827" s="146"/>
      <c r="DO827" s="146"/>
      <c r="DP827" s="146"/>
      <c r="DQ827" s="146"/>
      <c r="DR827" s="146"/>
      <c r="DS827" s="146"/>
      <c r="DT827" s="146"/>
      <c r="DU827" s="146"/>
      <c r="DV827" s="146"/>
      <c r="DW827" s="146"/>
      <c r="DX827" s="146"/>
      <c r="DY827" s="146"/>
      <c r="DZ827" s="158"/>
      <c r="EA827" s="158"/>
      <c r="EB827" s="158"/>
      <c r="EC827" s="158"/>
      <c r="ED827" s="158"/>
      <c r="EE827" s="158"/>
      <c r="EF827" s="158"/>
      <c r="EG827" s="158"/>
      <c r="EH827" s="158"/>
      <c r="EI827" s="158"/>
      <c r="EJ827" s="158"/>
      <c r="EK827" s="158"/>
      <c r="EL827" s="158"/>
      <c r="EM827" s="158"/>
      <c r="EN827" s="146"/>
      <c r="EO827" s="146"/>
      <c r="EP827" s="146"/>
      <c r="EQ827" s="146"/>
      <c r="ER827" s="146"/>
      <c r="ES827" s="146"/>
      <c r="ET827" s="146"/>
      <c r="EU827" s="146"/>
      <c r="EV827" s="146"/>
      <c r="EW827" s="146"/>
      <c r="EX827" s="146"/>
      <c r="EY827" s="146"/>
      <c r="EZ827" s="146"/>
      <c r="FA827" s="146"/>
      <c r="FB827" s="146"/>
      <c r="FC827" s="146"/>
      <c r="FD827" s="146"/>
    </row>
    <row r="828" spans="2:160">
      <c r="B828" s="146"/>
      <c r="C828" s="146"/>
      <c r="D828" s="146"/>
      <c r="E828" s="146"/>
      <c r="F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  <c r="AA828" s="146"/>
      <c r="AB828" s="146"/>
      <c r="AC828" s="146"/>
      <c r="AD828" s="146"/>
      <c r="AE828" s="146"/>
      <c r="AF828" s="146"/>
      <c r="AG828" s="146"/>
      <c r="AH828" s="146"/>
      <c r="AI828" s="146"/>
      <c r="AJ828" s="146"/>
      <c r="AK828" s="146"/>
      <c r="AL828" s="146"/>
      <c r="AM828" s="217"/>
      <c r="AN828" s="146"/>
      <c r="AO828" s="146"/>
      <c r="AP828" s="146"/>
      <c r="AQ828" s="146"/>
      <c r="AR828" s="146"/>
      <c r="AS828" s="146"/>
      <c r="AT828" s="146"/>
      <c r="AU828" s="146"/>
      <c r="AV828" s="146"/>
      <c r="AW828" s="146"/>
      <c r="AX828" s="146"/>
      <c r="AY828" s="146"/>
      <c r="AZ828" s="146"/>
      <c r="BA828" s="146"/>
      <c r="BB828" s="146"/>
      <c r="BC828" s="146"/>
      <c r="BD828" s="146"/>
      <c r="BE828" s="146"/>
      <c r="BF828" s="146"/>
      <c r="BG828" s="146"/>
      <c r="BH828" s="146"/>
      <c r="BI828" s="146"/>
      <c r="BJ828" s="146"/>
      <c r="BK828" s="146"/>
      <c r="BL828" s="146"/>
      <c r="BM828" s="146"/>
      <c r="BN828" s="146"/>
      <c r="BO828" s="146"/>
      <c r="BP828" s="146"/>
      <c r="BQ828" s="146"/>
      <c r="BR828" s="146"/>
      <c r="BS828" s="146"/>
      <c r="BT828" s="146"/>
      <c r="BU828" s="146"/>
      <c r="BV828" s="146"/>
      <c r="BW828" s="146"/>
      <c r="BX828" s="146"/>
      <c r="BY828" s="146"/>
      <c r="BZ828" s="146"/>
      <c r="CA828" s="146"/>
      <c r="CB828" s="146"/>
      <c r="CC828" s="146"/>
      <c r="CD828" s="146"/>
      <c r="CE828" s="146"/>
      <c r="CF828" s="146"/>
      <c r="CG828" s="146"/>
      <c r="CH828" s="146"/>
      <c r="CI828" s="146"/>
      <c r="CJ828" s="146"/>
      <c r="CK828" s="146"/>
      <c r="CL828" s="146"/>
      <c r="CM828" s="146"/>
      <c r="CN828" s="146"/>
      <c r="CO828" s="146"/>
      <c r="CP828" s="146"/>
      <c r="CQ828" s="146"/>
      <c r="CR828" s="146"/>
      <c r="CS828" s="146"/>
      <c r="CT828" s="146"/>
      <c r="CU828" s="146"/>
      <c r="CV828" s="146"/>
      <c r="CW828" s="146"/>
      <c r="CX828" s="146"/>
      <c r="CY828" s="146"/>
      <c r="CZ828" s="146"/>
      <c r="DA828" s="146"/>
      <c r="DB828" s="146"/>
      <c r="DC828" s="146"/>
      <c r="DD828" s="146"/>
      <c r="DE828" s="146"/>
      <c r="DF828" s="146"/>
      <c r="DG828" s="146"/>
      <c r="DH828" s="146"/>
      <c r="DI828" s="146"/>
      <c r="DJ828" s="146"/>
      <c r="DK828" s="146"/>
      <c r="DL828" s="146"/>
      <c r="DM828" s="146"/>
      <c r="DN828" s="146"/>
      <c r="DO828" s="146"/>
      <c r="DP828" s="146"/>
      <c r="DQ828" s="146"/>
      <c r="DR828" s="146"/>
      <c r="DS828" s="146"/>
      <c r="DT828" s="146"/>
      <c r="DU828" s="146"/>
      <c r="DV828" s="146"/>
      <c r="DW828" s="146"/>
      <c r="DX828" s="146"/>
      <c r="DY828" s="146"/>
      <c r="DZ828" s="158"/>
      <c r="EA828" s="158"/>
      <c r="EB828" s="158"/>
      <c r="EC828" s="158"/>
      <c r="ED828" s="158"/>
      <c r="EE828" s="158"/>
      <c r="EF828" s="158"/>
      <c r="EG828" s="158"/>
      <c r="EH828" s="158"/>
      <c r="EI828" s="158"/>
      <c r="EJ828" s="158"/>
      <c r="EK828" s="158"/>
      <c r="EL828" s="158"/>
      <c r="EM828" s="158"/>
      <c r="EN828" s="146"/>
      <c r="EO828" s="146"/>
      <c r="EP828" s="146"/>
      <c r="EQ828" s="146"/>
      <c r="ER828" s="146"/>
      <c r="ES828" s="146"/>
      <c r="ET828" s="146"/>
      <c r="EU828" s="146"/>
      <c r="EV828" s="146"/>
      <c r="EW828" s="146"/>
      <c r="EX828" s="146"/>
      <c r="EY828" s="146"/>
      <c r="EZ828" s="146"/>
      <c r="FA828" s="146"/>
      <c r="FB828" s="146"/>
      <c r="FC828" s="146"/>
      <c r="FD828" s="146"/>
    </row>
    <row r="829" spans="2:160">
      <c r="B829" s="146"/>
      <c r="C829" s="146"/>
      <c r="D829" s="146"/>
      <c r="E829" s="146"/>
      <c r="F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  <c r="AA829" s="146"/>
      <c r="AB829" s="146"/>
      <c r="AC829" s="146"/>
      <c r="AD829" s="146"/>
      <c r="AE829" s="146"/>
      <c r="AF829" s="146"/>
      <c r="AG829" s="146"/>
      <c r="AH829" s="146"/>
      <c r="AI829" s="146"/>
      <c r="AJ829" s="146"/>
      <c r="AK829" s="146"/>
      <c r="AL829" s="146"/>
      <c r="AM829" s="217"/>
      <c r="AN829" s="146"/>
      <c r="AO829" s="146"/>
      <c r="AP829" s="146"/>
      <c r="AQ829" s="146"/>
      <c r="AR829" s="146"/>
      <c r="AS829" s="146"/>
      <c r="AT829" s="146"/>
      <c r="AU829" s="146"/>
      <c r="AV829" s="146"/>
      <c r="AW829" s="146"/>
      <c r="AX829" s="146"/>
      <c r="AY829" s="146"/>
      <c r="AZ829" s="146"/>
      <c r="BA829" s="146"/>
      <c r="BB829" s="146"/>
      <c r="BC829" s="146"/>
      <c r="BD829" s="146"/>
      <c r="BE829" s="146"/>
      <c r="BF829" s="146"/>
      <c r="BG829" s="146"/>
      <c r="BH829" s="146"/>
      <c r="BI829" s="146"/>
      <c r="BJ829" s="146"/>
      <c r="BK829" s="146"/>
      <c r="BL829" s="146"/>
      <c r="BM829" s="146"/>
      <c r="BN829" s="146"/>
      <c r="BO829" s="146"/>
      <c r="BP829" s="146"/>
      <c r="BQ829" s="146"/>
      <c r="BR829" s="146"/>
      <c r="BS829" s="146"/>
      <c r="BT829" s="146"/>
      <c r="BU829" s="146"/>
      <c r="BV829" s="146"/>
      <c r="BW829" s="146"/>
      <c r="BX829" s="146"/>
      <c r="BY829" s="146"/>
      <c r="BZ829" s="146"/>
      <c r="CA829" s="146"/>
      <c r="CB829" s="146"/>
      <c r="CC829" s="146"/>
      <c r="CD829" s="146"/>
      <c r="CE829" s="146"/>
      <c r="CF829" s="146"/>
      <c r="CG829" s="146"/>
      <c r="CH829" s="146"/>
      <c r="CI829" s="146"/>
      <c r="CJ829" s="146"/>
      <c r="CK829" s="146"/>
      <c r="CL829" s="146"/>
      <c r="CM829" s="146"/>
      <c r="CN829" s="146"/>
      <c r="CO829" s="146"/>
      <c r="CP829" s="146"/>
      <c r="CQ829" s="146"/>
      <c r="CR829" s="146"/>
      <c r="CS829" s="146"/>
      <c r="CT829" s="146"/>
      <c r="CU829" s="146"/>
      <c r="CV829" s="146"/>
      <c r="CW829" s="146"/>
      <c r="CX829" s="146"/>
      <c r="CY829" s="146"/>
      <c r="CZ829" s="146"/>
      <c r="DA829" s="146"/>
      <c r="DB829" s="146"/>
      <c r="DC829" s="146"/>
      <c r="DD829" s="146"/>
      <c r="DE829" s="146"/>
      <c r="DF829" s="146"/>
      <c r="DG829" s="146"/>
      <c r="DH829" s="146"/>
      <c r="DI829" s="146"/>
      <c r="DJ829" s="146"/>
      <c r="DK829" s="146"/>
      <c r="DL829" s="146"/>
      <c r="DM829" s="146"/>
      <c r="DN829" s="146"/>
      <c r="DO829" s="146"/>
      <c r="DP829" s="146"/>
      <c r="DQ829" s="146"/>
      <c r="DR829" s="146"/>
      <c r="DS829" s="146"/>
      <c r="DT829" s="146"/>
      <c r="DU829" s="146"/>
      <c r="DV829" s="146"/>
      <c r="DW829" s="146"/>
      <c r="DX829" s="146"/>
      <c r="DY829" s="146"/>
      <c r="DZ829" s="158"/>
      <c r="EA829" s="158"/>
      <c r="EB829" s="158"/>
      <c r="EC829" s="158"/>
      <c r="ED829" s="158"/>
      <c r="EE829" s="158"/>
      <c r="EF829" s="158"/>
      <c r="EG829" s="158"/>
      <c r="EH829" s="158"/>
      <c r="EI829" s="158"/>
      <c r="EJ829" s="158"/>
      <c r="EK829" s="158"/>
      <c r="EL829" s="158"/>
      <c r="EM829" s="158"/>
      <c r="EN829" s="146"/>
      <c r="EO829" s="146"/>
      <c r="EP829" s="146"/>
      <c r="EQ829" s="146"/>
      <c r="ER829" s="146"/>
      <c r="ES829" s="146"/>
      <c r="ET829" s="146"/>
      <c r="EU829" s="146"/>
      <c r="EV829" s="146"/>
      <c r="EW829" s="146"/>
      <c r="EX829" s="146"/>
      <c r="EY829" s="146"/>
      <c r="EZ829" s="146"/>
      <c r="FA829" s="146"/>
      <c r="FB829" s="146"/>
      <c r="FC829" s="146"/>
      <c r="FD829" s="146"/>
    </row>
    <row r="830" spans="2:160">
      <c r="B830" s="146"/>
      <c r="C830" s="146"/>
      <c r="D830" s="146"/>
      <c r="E830" s="146"/>
      <c r="F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  <c r="AA830" s="146"/>
      <c r="AB830" s="146"/>
      <c r="AC830" s="146"/>
      <c r="AD830" s="146"/>
      <c r="AE830" s="146"/>
      <c r="AF830" s="146"/>
      <c r="AG830" s="146"/>
      <c r="AH830" s="146"/>
      <c r="AI830" s="146"/>
      <c r="AJ830" s="146"/>
      <c r="AK830" s="146"/>
      <c r="AL830" s="146"/>
      <c r="AM830" s="217"/>
      <c r="AN830" s="146"/>
      <c r="AO830" s="146"/>
      <c r="AP830" s="146"/>
      <c r="AQ830" s="146"/>
      <c r="AR830" s="146"/>
      <c r="AS830" s="146"/>
      <c r="AT830" s="146"/>
      <c r="AU830" s="146"/>
      <c r="AV830" s="146"/>
      <c r="AW830" s="146"/>
      <c r="AX830" s="146"/>
      <c r="AY830" s="146"/>
      <c r="AZ830" s="146"/>
      <c r="BA830" s="146"/>
      <c r="BB830" s="146"/>
      <c r="BC830" s="146"/>
      <c r="BD830" s="146"/>
      <c r="BE830" s="146"/>
      <c r="BF830" s="146"/>
      <c r="BG830" s="146"/>
      <c r="BH830" s="146"/>
      <c r="BI830" s="146"/>
      <c r="BJ830" s="146"/>
      <c r="BK830" s="146"/>
      <c r="BL830" s="146"/>
      <c r="BM830" s="146"/>
      <c r="BN830" s="146"/>
      <c r="BO830" s="146"/>
      <c r="BP830" s="146"/>
      <c r="BQ830" s="146"/>
      <c r="BR830" s="146"/>
      <c r="BS830" s="146"/>
      <c r="BT830" s="146"/>
      <c r="BU830" s="146"/>
      <c r="BV830" s="146"/>
      <c r="BW830" s="146"/>
      <c r="BX830" s="146"/>
      <c r="BY830" s="146"/>
      <c r="BZ830" s="146"/>
      <c r="CA830" s="146"/>
      <c r="CB830" s="146"/>
      <c r="CC830" s="146"/>
      <c r="CD830" s="146"/>
      <c r="CE830" s="146"/>
      <c r="CF830" s="146"/>
      <c r="CG830" s="146"/>
      <c r="CH830" s="146"/>
      <c r="CI830" s="146"/>
      <c r="CJ830" s="146"/>
      <c r="CK830" s="146"/>
      <c r="CL830" s="146"/>
      <c r="CM830" s="146"/>
      <c r="CN830" s="146"/>
      <c r="CO830" s="146"/>
      <c r="CP830" s="146"/>
      <c r="CQ830" s="146"/>
      <c r="CR830" s="146"/>
      <c r="CS830" s="146"/>
      <c r="CT830" s="146"/>
      <c r="CU830" s="146"/>
      <c r="CV830" s="146"/>
      <c r="CW830" s="146"/>
      <c r="CX830" s="146"/>
      <c r="CY830" s="146"/>
      <c r="CZ830" s="146"/>
      <c r="DA830" s="146"/>
      <c r="DB830" s="146"/>
      <c r="DC830" s="146"/>
      <c r="DD830" s="146"/>
      <c r="DE830" s="146"/>
      <c r="DF830" s="146"/>
      <c r="DG830" s="146"/>
      <c r="DH830" s="146"/>
      <c r="DI830" s="146"/>
      <c r="DJ830" s="146"/>
      <c r="DK830" s="146"/>
      <c r="DL830" s="146"/>
      <c r="DM830" s="146"/>
      <c r="DN830" s="146"/>
      <c r="DO830" s="146"/>
      <c r="DP830" s="146"/>
      <c r="DQ830" s="146"/>
      <c r="DR830" s="146"/>
      <c r="DS830" s="146"/>
      <c r="DT830" s="146"/>
      <c r="DU830" s="146"/>
      <c r="DV830" s="146"/>
      <c r="DW830" s="146"/>
      <c r="DX830" s="146"/>
      <c r="DY830" s="146"/>
      <c r="DZ830" s="158"/>
      <c r="EA830" s="158"/>
      <c r="EB830" s="158"/>
      <c r="EC830" s="158"/>
      <c r="ED830" s="158"/>
      <c r="EE830" s="158"/>
      <c r="EF830" s="158"/>
      <c r="EG830" s="158"/>
      <c r="EH830" s="158"/>
      <c r="EI830" s="158"/>
      <c r="EJ830" s="158"/>
      <c r="EK830" s="158"/>
      <c r="EL830" s="158"/>
      <c r="EM830" s="158"/>
      <c r="EN830" s="146"/>
      <c r="EO830" s="146"/>
      <c r="EP830" s="146"/>
      <c r="EQ830" s="146"/>
      <c r="ER830" s="146"/>
      <c r="ES830" s="146"/>
      <c r="ET830" s="146"/>
      <c r="EU830" s="146"/>
      <c r="EV830" s="146"/>
      <c r="EW830" s="146"/>
      <c r="EX830" s="146"/>
      <c r="EY830" s="146"/>
      <c r="EZ830" s="146"/>
      <c r="FA830" s="146"/>
      <c r="FB830" s="146"/>
      <c r="FC830" s="146"/>
      <c r="FD830" s="146"/>
    </row>
    <row r="831" spans="2:160">
      <c r="B831" s="146"/>
      <c r="C831" s="146"/>
      <c r="D831" s="146"/>
      <c r="E831" s="146"/>
      <c r="F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  <c r="AA831" s="146"/>
      <c r="AB831" s="146"/>
      <c r="AC831" s="146"/>
      <c r="AD831" s="146"/>
      <c r="AE831" s="146"/>
      <c r="AF831" s="146"/>
      <c r="AG831" s="146"/>
      <c r="AH831" s="146"/>
      <c r="AI831" s="146"/>
      <c r="AJ831" s="146"/>
      <c r="AK831" s="146"/>
      <c r="AL831" s="146"/>
      <c r="AM831" s="217"/>
      <c r="AN831" s="146"/>
      <c r="AO831" s="146"/>
      <c r="AP831" s="146"/>
      <c r="AQ831" s="146"/>
      <c r="AR831" s="146"/>
      <c r="AS831" s="146"/>
      <c r="AT831" s="146"/>
      <c r="AU831" s="146"/>
      <c r="AV831" s="146"/>
      <c r="AW831" s="146"/>
      <c r="AX831" s="146"/>
      <c r="AY831" s="146"/>
      <c r="AZ831" s="146"/>
      <c r="BA831" s="146"/>
      <c r="BB831" s="146"/>
      <c r="BC831" s="146"/>
      <c r="BD831" s="146"/>
      <c r="BE831" s="146"/>
      <c r="BF831" s="146"/>
      <c r="BG831" s="146"/>
      <c r="BH831" s="146"/>
      <c r="BI831" s="146"/>
      <c r="BJ831" s="146"/>
      <c r="BK831" s="146"/>
      <c r="BL831" s="146"/>
      <c r="BM831" s="146"/>
      <c r="BN831" s="146"/>
      <c r="BO831" s="146"/>
      <c r="BP831" s="146"/>
      <c r="BQ831" s="146"/>
      <c r="BR831" s="146"/>
      <c r="BS831" s="146"/>
      <c r="BT831" s="146"/>
      <c r="BU831" s="146"/>
      <c r="BV831" s="146"/>
      <c r="BW831" s="146"/>
      <c r="BX831" s="146"/>
      <c r="BY831" s="146"/>
      <c r="BZ831" s="146"/>
      <c r="CA831" s="146"/>
      <c r="CB831" s="146"/>
      <c r="CC831" s="146"/>
      <c r="CD831" s="146"/>
      <c r="CE831" s="146"/>
      <c r="CF831" s="146"/>
      <c r="CG831" s="146"/>
      <c r="CH831" s="146"/>
      <c r="CI831" s="146"/>
      <c r="CJ831" s="146"/>
      <c r="CK831" s="146"/>
      <c r="CL831" s="146"/>
      <c r="CM831" s="146"/>
      <c r="CN831" s="146"/>
      <c r="CO831" s="146"/>
      <c r="CP831" s="146"/>
      <c r="CQ831" s="146"/>
      <c r="CR831" s="146"/>
      <c r="CS831" s="146"/>
      <c r="CT831" s="146"/>
      <c r="CU831" s="146"/>
      <c r="CV831" s="146"/>
      <c r="CW831" s="146"/>
      <c r="CX831" s="146"/>
      <c r="CY831" s="146"/>
      <c r="CZ831" s="146"/>
      <c r="DA831" s="146"/>
      <c r="DB831" s="146"/>
      <c r="DC831" s="146"/>
      <c r="DD831" s="146"/>
      <c r="DE831" s="146"/>
      <c r="DF831" s="146"/>
      <c r="DG831" s="146"/>
      <c r="DH831" s="146"/>
      <c r="DI831" s="146"/>
      <c r="DJ831" s="146"/>
      <c r="DK831" s="146"/>
      <c r="DL831" s="146"/>
      <c r="DM831" s="146"/>
      <c r="DN831" s="146"/>
      <c r="DO831" s="146"/>
      <c r="DP831" s="146"/>
      <c r="DQ831" s="146"/>
      <c r="DR831" s="146"/>
      <c r="DS831" s="146"/>
      <c r="DT831" s="146"/>
      <c r="DU831" s="146"/>
      <c r="DV831" s="146"/>
      <c r="DW831" s="146"/>
      <c r="DX831" s="146"/>
      <c r="DY831" s="146"/>
      <c r="DZ831" s="158"/>
      <c r="EA831" s="158"/>
      <c r="EB831" s="158"/>
      <c r="EC831" s="158"/>
      <c r="ED831" s="158"/>
      <c r="EE831" s="158"/>
      <c r="EF831" s="158"/>
      <c r="EG831" s="158"/>
      <c r="EH831" s="158"/>
      <c r="EI831" s="158"/>
      <c r="EJ831" s="158"/>
      <c r="EK831" s="158"/>
      <c r="EL831" s="158"/>
      <c r="EM831" s="158"/>
      <c r="EN831" s="146"/>
      <c r="EO831" s="146"/>
      <c r="EP831" s="146"/>
      <c r="EQ831" s="146"/>
      <c r="ER831" s="146"/>
      <c r="ES831" s="146"/>
      <c r="ET831" s="146"/>
      <c r="EU831" s="146"/>
      <c r="EV831" s="146"/>
      <c r="EW831" s="146"/>
      <c r="EX831" s="146"/>
      <c r="EY831" s="146"/>
      <c r="EZ831" s="146"/>
      <c r="FA831" s="146"/>
      <c r="FB831" s="146"/>
      <c r="FC831" s="146"/>
      <c r="FD831" s="146"/>
    </row>
    <row r="832" spans="2:160">
      <c r="B832" s="146"/>
      <c r="C832" s="146"/>
      <c r="D832" s="146"/>
      <c r="E832" s="146"/>
      <c r="F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  <c r="AA832" s="146"/>
      <c r="AB832" s="146"/>
      <c r="AC832" s="146"/>
      <c r="AD832" s="146"/>
      <c r="AE832" s="146"/>
      <c r="AF832" s="146"/>
      <c r="AG832" s="146"/>
      <c r="AH832" s="146"/>
      <c r="AI832" s="146"/>
      <c r="AJ832" s="146"/>
      <c r="AK832" s="146"/>
      <c r="AL832" s="146"/>
      <c r="AM832" s="217"/>
      <c r="AN832" s="146"/>
      <c r="AO832" s="146"/>
      <c r="AP832" s="146"/>
      <c r="AQ832" s="146"/>
      <c r="AR832" s="146"/>
      <c r="AS832" s="146"/>
      <c r="AT832" s="146"/>
      <c r="AU832" s="146"/>
      <c r="AV832" s="146"/>
      <c r="AW832" s="146"/>
      <c r="AX832" s="146"/>
      <c r="AY832" s="146"/>
      <c r="AZ832" s="146"/>
      <c r="BA832" s="146"/>
      <c r="BB832" s="146"/>
      <c r="BC832" s="146"/>
      <c r="BD832" s="146"/>
      <c r="BE832" s="146"/>
      <c r="BF832" s="146"/>
      <c r="BG832" s="146"/>
      <c r="BH832" s="146"/>
      <c r="BI832" s="146"/>
      <c r="BJ832" s="146"/>
      <c r="BK832" s="146"/>
      <c r="BL832" s="146"/>
      <c r="BM832" s="146"/>
      <c r="BN832" s="146"/>
      <c r="BO832" s="146"/>
      <c r="BP832" s="146"/>
      <c r="BQ832" s="146"/>
      <c r="BR832" s="146"/>
      <c r="BS832" s="146"/>
      <c r="BT832" s="146"/>
      <c r="BU832" s="146"/>
      <c r="BV832" s="146"/>
      <c r="BW832" s="146"/>
      <c r="BX832" s="146"/>
      <c r="BY832" s="146"/>
      <c r="BZ832" s="146"/>
      <c r="CA832" s="146"/>
      <c r="CB832" s="146"/>
      <c r="CC832" s="146"/>
      <c r="CD832" s="146"/>
      <c r="CE832" s="146"/>
      <c r="CF832" s="146"/>
      <c r="CG832" s="146"/>
      <c r="CH832" s="146"/>
      <c r="CI832" s="146"/>
      <c r="CJ832" s="146"/>
      <c r="CK832" s="146"/>
      <c r="CL832" s="146"/>
      <c r="CM832" s="146"/>
      <c r="CN832" s="146"/>
      <c r="CO832" s="146"/>
      <c r="CP832" s="146"/>
      <c r="CQ832" s="146"/>
      <c r="CR832" s="146"/>
      <c r="CS832" s="146"/>
      <c r="CT832" s="146"/>
      <c r="CU832" s="146"/>
      <c r="CV832" s="146"/>
      <c r="CW832" s="146"/>
      <c r="CX832" s="146"/>
      <c r="CY832" s="146"/>
      <c r="CZ832" s="146"/>
      <c r="DA832" s="146"/>
      <c r="DB832" s="146"/>
      <c r="DC832" s="146"/>
      <c r="DD832" s="146"/>
      <c r="DE832" s="146"/>
      <c r="DF832" s="146"/>
      <c r="DG832" s="146"/>
      <c r="DH832" s="146"/>
      <c r="DI832" s="146"/>
      <c r="DJ832" s="146"/>
      <c r="DK832" s="146"/>
      <c r="DL832" s="146"/>
      <c r="DM832" s="146"/>
      <c r="DN832" s="146"/>
      <c r="DO832" s="146"/>
      <c r="DP832" s="146"/>
      <c r="DQ832" s="146"/>
      <c r="DR832" s="146"/>
      <c r="DS832" s="146"/>
      <c r="DT832" s="146"/>
      <c r="DU832" s="146"/>
      <c r="DV832" s="146"/>
      <c r="DW832" s="146"/>
      <c r="DX832" s="146"/>
      <c r="DY832" s="146"/>
      <c r="DZ832" s="158"/>
      <c r="EA832" s="158"/>
      <c r="EB832" s="158"/>
      <c r="EC832" s="158"/>
      <c r="ED832" s="158"/>
      <c r="EE832" s="158"/>
      <c r="EF832" s="158"/>
      <c r="EG832" s="158"/>
      <c r="EH832" s="158"/>
      <c r="EI832" s="158"/>
      <c r="EJ832" s="158"/>
      <c r="EK832" s="158"/>
      <c r="EL832" s="158"/>
      <c r="EM832" s="158"/>
      <c r="EN832" s="146"/>
      <c r="EO832" s="146"/>
      <c r="EP832" s="146"/>
      <c r="EQ832" s="146"/>
      <c r="ER832" s="146"/>
      <c r="ES832" s="146"/>
      <c r="ET832" s="146"/>
      <c r="EU832" s="146"/>
      <c r="EV832" s="146"/>
      <c r="EW832" s="146"/>
      <c r="EX832" s="146"/>
      <c r="EY832" s="146"/>
      <c r="EZ832" s="146"/>
      <c r="FA832" s="146"/>
      <c r="FB832" s="146"/>
      <c r="FC832" s="146"/>
      <c r="FD832" s="146"/>
    </row>
    <row r="833" spans="4:160">
      <c r="D833" s="45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  <c r="AA833" s="146"/>
      <c r="AB833" s="146"/>
      <c r="AC833" s="146"/>
      <c r="AD833" s="146"/>
      <c r="AE833" s="146"/>
      <c r="AF833" s="146"/>
      <c r="AG833" s="146"/>
      <c r="AH833" s="146"/>
      <c r="AI833" s="146"/>
      <c r="AJ833" s="146"/>
      <c r="AK833" s="146"/>
      <c r="AL833" s="146"/>
      <c r="AM833" s="217"/>
      <c r="AN833" s="146"/>
      <c r="AO833" s="146"/>
      <c r="AP833" s="146"/>
      <c r="AQ833" s="146"/>
      <c r="AR833" s="146"/>
      <c r="AS833" s="146"/>
      <c r="AT833" s="146"/>
      <c r="AU833" s="146"/>
      <c r="AV833" s="146"/>
      <c r="AW833" s="146"/>
      <c r="AX833" s="146"/>
      <c r="AY833" s="146"/>
      <c r="AZ833" s="146"/>
      <c r="BA833" s="146"/>
      <c r="BB833" s="146"/>
      <c r="BC833" s="146"/>
      <c r="BD833" s="146"/>
      <c r="BE833" s="146"/>
      <c r="BF833" s="146"/>
      <c r="BG833" s="146"/>
      <c r="BH833" s="146"/>
      <c r="BI833" s="146"/>
      <c r="BJ833" s="146"/>
      <c r="BK833" s="146"/>
      <c r="BL833" s="146"/>
      <c r="BM833" s="146"/>
      <c r="BN833" s="146"/>
      <c r="BO833" s="146"/>
      <c r="BP833" s="146"/>
      <c r="BQ833" s="146"/>
      <c r="BR833" s="146"/>
      <c r="BS833" s="146"/>
      <c r="BT833" s="146"/>
      <c r="BU833" s="146"/>
      <c r="BV833" s="146"/>
      <c r="BW833" s="146"/>
      <c r="BX833" s="146"/>
      <c r="BY833" s="146"/>
      <c r="BZ833" s="146"/>
      <c r="CA833" s="146"/>
      <c r="CB833" s="146"/>
      <c r="CC833" s="146"/>
      <c r="CD833" s="146"/>
      <c r="CE833" s="146"/>
      <c r="CF833" s="146"/>
      <c r="CG833" s="146"/>
      <c r="CH833" s="146"/>
      <c r="CI833" s="146"/>
      <c r="CJ833" s="146"/>
      <c r="CK833" s="146"/>
      <c r="CL833" s="146"/>
      <c r="CM833" s="146"/>
      <c r="CN833" s="146"/>
      <c r="CO833" s="146"/>
      <c r="CP833" s="146"/>
      <c r="CQ833" s="146"/>
      <c r="CR833" s="146"/>
      <c r="CS833" s="146"/>
      <c r="CT833" s="146"/>
      <c r="CU833" s="146"/>
      <c r="CV833" s="146"/>
      <c r="CW833" s="146"/>
      <c r="CX833" s="146"/>
      <c r="CY833" s="146"/>
      <c r="CZ833" s="146"/>
      <c r="DA833" s="146"/>
      <c r="DB833" s="146"/>
      <c r="DC833" s="146"/>
      <c r="DD833" s="146"/>
      <c r="DE833" s="146"/>
      <c r="DF833" s="146"/>
      <c r="DG833" s="146"/>
      <c r="DH833" s="146"/>
      <c r="DI833" s="146"/>
      <c r="DJ833" s="146"/>
      <c r="DK833" s="146"/>
      <c r="DL833" s="146"/>
      <c r="DM833" s="146"/>
      <c r="DN833" s="146"/>
      <c r="DO833" s="146"/>
      <c r="DP833" s="146"/>
      <c r="DQ833" s="146"/>
      <c r="DR833" s="146"/>
      <c r="DS833" s="146"/>
      <c r="DT833" s="146"/>
      <c r="DU833" s="146"/>
      <c r="DV833" s="146"/>
      <c r="DW833" s="146"/>
      <c r="DX833" s="146"/>
      <c r="DY833" s="146"/>
      <c r="DZ833" s="158"/>
      <c r="EA833" s="158"/>
      <c r="EB833" s="158"/>
      <c r="EC833" s="158"/>
      <c r="ED833" s="158"/>
      <c r="EE833" s="158"/>
      <c r="EF833" s="158"/>
      <c r="EG833" s="158"/>
      <c r="EH833" s="158"/>
      <c r="EI833" s="158"/>
      <c r="EJ833" s="158"/>
      <c r="EK833" s="158"/>
      <c r="EL833" s="158"/>
      <c r="EM833" s="158"/>
      <c r="EN833" s="146"/>
      <c r="EO833" s="146"/>
      <c r="EP833" s="146"/>
      <c r="EQ833" s="146"/>
      <c r="ER833" s="146"/>
      <c r="ES833" s="146"/>
      <c r="ET833" s="146"/>
      <c r="EU833" s="146"/>
      <c r="EV833" s="146"/>
      <c r="EW833" s="146"/>
      <c r="EX833" s="146"/>
      <c r="EY833" s="146"/>
      <c r="EZ833" s="146"/>
      <c r="FA833" s="146"/>
      <c r="FB833" s="146"/>
      <c r="FC833" s="146"/>
      <c r="FD833" s="146"/>
    </row>
    <row r="834" spans="4:160">
      <c r="D834" s="45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  <c r="AA834" s="146"/>
      <c r="AB834" s="146"/>
      <c r="AC834" s="146"/>
      <c r="AD834" s="146"/>
      <c r="AE834" s="146"/>
      <c r="AF834" s="146"/>
      <c r="AG834" s="146"/>
      <c r="AH834" s="146"/>
      <c r="AI834" s="146"/>
      <c r="AJ834" s="146"/>
      <c r="AK834" s="146"/>
      <c r="AL834" s="146"/>
      <c r="AM834" s="217"/>
      <c r="AN834" s="146"/>
      <c r="AO834" s="146"/>
      <c r="AP834" s="146"/>
      <c r="AQ834" s="146"/>
      <c r="AR834" s="146"/>
      <c r="AS834" s="146"/>
      <c r="AT834" s="146"/>
      <c r="AU834" s="146"/>
      <c r="AV834" s="146"/>
      <c r="AW834" s="146"/>
      <c r="AX834" s="146"/>
      <c r="AY834" s="146"/>
      <c r="AZ834" s="146"/>
      <c r="BA834" s="146"/>
      <c r="BB834" s="146"/>
      <c r="BC834" s="146"/>
      <c r="BD834" s="146"/>
      <c r="BE834" s="146"/>
      <c r="BF834" s="146"/>
      <c r="BG834" s="146"/>
      <c r="BH834" s="146"/>
      <c r="BI834" s="146"/>
      <c r="BJ834" s="146"/>
      <c r="BK834" s="146"/>
      <c r="BL834" s="146"/>
      <c r="BM834" s="146"/>
      <c r="BN834" s="146"/>
      <c r="BO834" s="146"/>
      <c r="BP834" s="146"/>
      <c r="BQ834" s="146"/>
      <c r="BR834" s="146"/>
      <c r="BS834" s="146"/>
      <c r="BT834" s="146"/>
      <c r="BU834" s="146"/>
      <c r="BV834" s="146"/>
      <c r="BW834" s="146"/>
      <c r="BX834" s="146"/>
      <c r="BY834" s="146"/>
      <c r="BZ834" s="146"/>
      <c r="CA834" s="146"/>
      <c r="CB834" s="146"/>
      <c r="CC834" s="146"/>
      <c r="CD834" s="146"/>
      <c r="CE834" s="146"/>
      <c r="CF834" s="146"/>
      <c r="CG834" s="146"/>
      <c r="CH834" s="146"/>
      <c r="CI834" s="146"/>
      <c r="CJ834" s="146"/>
      <c r="CK834" s="146"/>
      <c r="CL834" s="146"/>
      <c r="CM834" s="146"/>
      <c r="CN834" s="146"/>
      <c r="CO834" s="146"/>
      <c r="CP834" s="146"/>
      <c r="CQ834" s="146"/>
      <c r="CR834" s="146"/>
      <c r="CS834" s="146"/>
      <c r="CT834" s="146"/>
      <c r="CU834" s="146"/>
      <c r="CV834" s="146"/>
      <c r="CW834" s="146"/>
      <c r="CX834" s="146"/>
      <c r="CY834" s="146"/>
      <c r="CZ834" s="146"/>
      <c r="DA834" s="146"/>
      <c r="DB834" s="146"/>
      <c r="DC834" s="146"/>
      <c r="DD834" s="146"/>
      <c r="DE834" s="146"/>
      <c r="DF834" s="146"/>
      <c r="DG834" s="146"/>
      <c r="DH834" s="146"/>
      <c r="DI834" s="146"/>
      <c r="DJ834" s="146"/>
      <c r="DK834" s="146"/>
      <c r="DL834" s="146"/>
      <c r="DM834" s="146"/>
      <c r="DN834" s="146"/>
      <c r="DO834" s="146"/>
      <c r="DP834" s="146"/>
      <c r="DQ834" s="146"/>
      <c r="DR834" s="146"/>
      <c r="DS834" s="146"/>
      <c r="DT834" s="146"/>
      <c r="DU834" s="146"/>
      <c r="DV834" s="146"/>
      <c r="DW834" s="146"/>
      <c r="DX834" s="146"/>
      <c r="DY834" s="146"/>
      <c r="DZ834" s="158"/>
      <c r="EA834" s="158"/>
      <c r="EB834" s="158"/>
      <c r="EC834" s="158"/>
      <c r="ED834" s="158"/>
      <c r="EE834" s="158"/>
      <c r="EF834" s="158"/>
      <c r="EG834" s="158"/>
      <c r="EH834" s="158"/>
      <c r="EI834" s="158"/>
      <c r="EJ834" s="158"/>
      <c r="EK834" s="158"/>
      <c r="EL834" s="158"/>
      <c r="EM834" s="158"/>
      <c r="EN834" s="146"/>
      <c r="EO834" s="146"/>
      <c r="EP834" s="146"/>
      <c r="EQ834" s="146"/>
      <c r="ER834" s="146"/>
      <c r="ES834" s="146"/>
      <c r="ET834" s="146"/>
      <c r="EU834" s="146"/>
      <c r="EV834" s="146"/>
      <c r="EW834" s="146"/>
      <c r="EX834" s="146"/>
      <c r="EY834" s="146"/>
      <c r="EZ834" s="146"/>
      <c r="FA834" s="146"/>
      <c r="FB834" s="146"/>
      <c r="FC834" s="146"/>
      <c r="FD834" s="146"/>
    </row>
    <row r="835" spans="4:160">
      <c r="D835" s="45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  <c r="AA835" s="146"/>
      <c r="AB835" s="146"/>
      <c r="AC835" s="146"/>
      <c r="AD835" s="146"/>
      <c r="AE835" s="146"/>
      <c r="AF835" s="146"/>
      <c r="AG835" s="146"/>
      <c r="AH835" s="146"/>
      <c r="AI835" s="146"/>
      <c r="AJ835" s="146"/>
      <c r="AK835" s="146"/>
      <c r="AL835" s="146"/>
      <c r="AM835" s="217"/>
      <c r="AN835" s="146"/>
      <c r="AO835" s="146"/>
      <c r="AP835" s="146"/>
      <c r="AQ835" s="146"/>
      <c r="AR835" s="146"/>
      <c r="AS835" s="146"/>
      <c r="AT835" s="146"/>
      <c r="AU835" s="146"/>
      <c r="AV835" s="146"/>
      <c r="AW835" s="146"/>
      <c r="AX835" s="146"/>
      <c r="AY835" s="146"/>
      <c r="AZ835" s="146"/>
      <c r="BA835" s="146"/>
      <c r="BB835" s="146"/>
      <c r="BC835" s="146"/>
      <c r="BD835" s="146"/>
      <c r="BE835" s="146"/>
      <c r="BF835" s="146"/>
      <c r="BG835" s="146"/>
      <c r="BH835" s="146"/>
      <c r="BI835" s="146"/>
      <c r="BJ835" s="146"/>
      <c r="BK835" s="146"/>
      <c r="BL835" s="146"/>
      <c r="BM835" s="146"/>
      <c r="BN835" s="146"/>
      <c r="BO835" s="146"/>
      <c r="BP835" s="146"/>
      <c r="BQ835" s="146"/>
      <c r="BR835" s="146"/>
      <c r="BS835" s="146"/>
      <c r="BT835" s="146"/>
      <c r="BU835" s="146"/>
      <c r="BV835" s="146"/>
      <c r="BW835" s="146"/>
      <c r="BX835" s="146"/>
      <c r="BY835" s="146"/>
      <c r="BZ835" s="146"/>
      <c r="CA835" s="146"/>
      <c r="CB835" s="146"/>
      <c r="CC835" s="146"/>
      <c r="CD835" s="146"/>
      <c r="CE835" s="146"/>
      <c r="CF835" s="146"/>
      <c r="CG835" s="146"/>
      <c r="CH835" s="146"/>
      <c r="CI835" s="146"/>
      <c r="CJ835" s="146"/>
      <c r="CK835" s="146"/>
      <c r="CL835" s="146"/>
      <c r="CM835" s="146"/>
      <c r="CN835" s="146"/>
      <c r="CO835" s="146"/>
      <c r="CP835" s="146"/>
      <c r="CQ835" s="146"/>
      <c r="CR835" s="146"/>
      <c r="CS835" s="146"/>
      <c r="CT835" s="146"/>
      <c r="CU835" s="146"/>
      <c r="CV835" s="146"/>
      <c r="CW835" s="146"/>
      <c r="CX835" s="146"/>
      <c r="CY835" s="146"/>
      <c r="CZ835" s="146"/>
      <c r="DA835" s="146"/>
      <c r="DB835" s="146"/>
      <c r="DC835" s="146"/>
      <c r="DD835" s="146"/>
      <c r="DE835" s="146"/>
      <c r="DF835" s="146"/>
      <c r="DG835" s="146"/>
      <c r="DH835" s="146"/>
      <c r="DI835" s="146"/>
      <c r="DJ835" s="146"/>
      <c r="DK835" s="146"/>
      <c r="DL835" s="146"/>
      <c r="DM835" s="146"/>
      <c r="DN835" s="146"/>
      <c r="DO835" s="146"/>
      <c r="DP835" s="146"/>
      <c r="DQ835" s="146"/>
      <c r="DR835" s="146"/>
      <c r="DS835" s="146"/>
      <c r="DT835" s="146"/>
      <c r="DU835" s="146"/>
      <c r="DV835" s="146"/>
      <c r="DW835" s="146"/>
      <c r="DX835" s="146"/>
      <c r="DY835" s="146"/>
      <c r="DZ835" s="158"/>
      <c r="EA835" s="158"/>
      <c r="EB835" s="158"/>
      <c r="EC835" s="158"/>
      <c r="ED835" s="158"/>
      <c r="EE835" s="158"/>
      <c r="EF835" s="158"/>
      <c r="EG835" s="158"/>
      <c r="EH835" s="158"/>
      <c r="EI835" s="158"/>
      <c r="EJ835" s="158"/>
      <c r="EK835" s="158"/>
      <c r="EL835" s="158"/>
      <c r="EM835" s="158"/>
      <c r="EN835" s="146"/>
      <c r="EO835" s="146"/>
      <c r="EP835" s="146"/>
      <c r="EQ835" s="146"/>
      <c r="ER835" s="146"/>
      <c r="ES835" s="146"/>
      <c r="ET835" s="146"/>
      <c r="EU835" s="146"/>
      <c r="EV835" s="146"/>
      <c r="EW835" s="146"/>
      <c r="EX835" s="146"/>
      <c r="EY835" s="146"/>
      <c r="EZ835" s="146"/>
      <c r="FA835" s="146"/>
      <c r="FB835" s="146"/>
      <c r="FC835" s="146"/>
      <c r="FD835" s="146"/>
    </row>
    <row r="836" spans="4:160">
      <c r="D836" s="45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  <c r="AA836" s="146"/>
      <c r="AB836" s="146"/>
      <c r="AC836" s="146"/>
      <c r="AD836" s="146"/>
      <c r="AE836" s="146"/>
      <c r="AF836" s="146"/>
      <c r="AG836" s="146"/>
      <c r="AH836" s="146"/>
      <c r="AI836" s="146"/>
      <c r="AJ836" s="146"/>
      <c r="AK836" s="146"/>
      <c r="AL836" s="146"/>
      <c r="AM836" s="217"/>
      <c r="AN836" s="146"/>
      <c r="AO836" s="146"/>
      <c r="AP836" s="146"/>
      <c r="AQ836" s="146"/>
      <c r="AR836" s="146"/>
      <c r="AS836" s="146"/>
      <c r="AT836" s="146"/>
      <c r="AU836" s="146"/>
      <c r="AV836" s="146"/>
      <c r="AW836" s="146"/>
      <c r="AX836" s="146"/>
      <c r="AY836" s="146"/>
      <c r="AZ836" s="146"/>
      <c r="BA836" s="146"/>
      <c r="BB836" s="146"/>
      <c r="BC836" s="146"/>
      <c r="BD836" s="146"/>
      <c r="BE836" s="146"/>
      <c r="BF836" s="146"/>
      <c r="BG836" s="146"/>
      <c r="BH836" s="146"/>
      <c r="BI836" s="146"/>
      <c r="BJ836" s="146"/>
      <c r="BK836" s="146"/>
      <c r="BL836" s="146"/>
      <c r="BM836" s="146"/>
      <c r="BN836" s="146"/>
      <c r="BO836" s="146"/>
      <c r="BP836" s="146"/>
      <c r="BQ836" s="146"/>
      <c r="BR836" s="146"/>
      <c r="BS836" s="146"/>
      <c r="BT836" s="146"/>
      <c r="BU836" s="146"/>
      <c r="BV836" s="146"/>
      <c r="BW836" s="146"/>
      <c r="BX836" s="146"/>
      <c r="BY836" s="146"/>
      <c r="BZ836" s="146"/>
      <c r="CA836" s="146"/>
      <c r="CB836" s="146"/>
      <c r="CC836" s="146"/>
      <c r="CD836" s="146"/>
      <c r="CE836" s="146"/>
      <c r="CF836" s="146"/>
      <c r="CG836" s="146"/>
      <c r="CH836" s="146"/>
      <c r="CI836" s="146"/>
      <c r="CJ836" s="146"/>
      <c r="CK836" s="146"/>
      <c r="CL836" s="146"/>
      <c r="CM836" s="146"/>
      <c r="CN836" s="146"/>
      <c r="CO836" s="146"/>
      <c r="CP836" s="146"/>
      <c r="CQ836" s="146"/>
      <c r="CR836" s="146"/>
      <c r="CS836" s="146"/>
      <c r="CT836" s="146"/>
      <c r="CU836" s="146"/>
      <c r="CV836" s="146"/>
      <c r="CW836" s="146"/>
      <c r="CX836" s="146"/>
      <c r="CY836" s="146"/>
      <c r="CZ836" s="146"/>
      <c r="DA836" s="146"/>
      <c r="DB836" s="146"/>
      <c r="DC836" s="146"/>
      <c r="DD836" s="146"/>
      <c r="DE836" s="146"/>
      <c r="DF836" s="146"/>
      <c r="DG836" s="146"/>
      <c r="DH836" s="146"/>
      <c r="DI836" s="146"/>
      <c r="DJ836" s="146"/>
      <c r="DK836" s="146"/>
      <c r="DL836" s="146"/>
      <c r="DM836" s="146"/>
      <c r="DN836" s="146"/>
      <c r="DO836" s="146"/>
      <c r="DP836" s="146"/>
      <c r="DQ836" s="146"/>
      <c r="DR836" s="146"/>
      <c r="DS836" s="146"/>
      <c r="DT836" s="146"/>
      <c r="DU836" s="146"/>
      <c r="DV836" s="146"/>
      <c r="DW836" s="146"/>
      <c r="DX836" s="146"/>
      <c r="DY836" s="146"/>
      <c r="DZ836" s="158"/>
      <c r="EA836" s="158"/>
      <c r="EB836" s="158"/>
      <c r="EC836" s="158"/>
      <c r="ED836" s="158"/>
      <c r="EE836" s="158"/>
      <c r="EF836" s="158"/>
      <c r="EG836" s="158"/>
      <c r="EH836" s="158"/>
      <c r="EI836" s="158"/>
      <c r="EJ836" s="158"/>
      <c r="EK836" s="158"/>
      <c r="EL836" s="158"/>
      <c r="EM836" s="158"/>
      <c r="EN836" s="146"/>
      <c r="EO836" s="146"/>
      <c r="EP836" s="146"/>
      <c r="EQ836" s="146"/>
      <c r="ER836" s="146"/>
      <c r="ES836" s="146"/>
      <c r="ET836" s="146"/>
      <c r="EU836" s="146"/>
      <c r="EV836" s="146"/>
      <c r="EW836" s="146"/>
      <c r="EX836" s="146"/>
      <c r="EY836" s="146"/>
      <c r="EZ836" s="146"/>
      <c r="FA836" s="146"/>
      <c r="FB836" s="146"/>
      <c r="FC836" s="146"/>
      <c r="FD836" s="146"/>
    </row>
    <row r="837" spans="4:160">
      <c r="D837" s="45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  <c r="AA837" s="146"/>
      <c r="AB837" s="146"/>
      <c r="AC837" s="146"/>
      <c r="AD837" s="146"/>
      <c r="AE837" s="146"/>
      <c r="AF837" s="146"/>
      <c r="AG837" s="146"/>
      <c r="AH837" s="146"/>
      <c r="AI837" s="146"/>
      <c r="AJ837" s="146"/>
      <c r="AK837" s="146"/>
      <c r="AL837" s="146"/>
      <c r="AM837" s="217"/>
      <c r="AN837" s="146"/>
      <c r="AO837" s="146"/>
      <c r="AP837" s="146"/>
      <c r="AQ837" s="146"/>
      <c r="AR837" s="146"/>
      <c r="AS837" s="146"/>
      <c r="AT837" s="146"/>
      <c r="AU837" s="146"/>
      <c r="AV837" s="146"/>
      <c r="AW837" s="146"/>
      <c r="AX837" s="146"/>
      <c r="AY837" s="146"/>
      <c r="AZ837" s="146"/>
      <c r="BA837" s="146"/>
      <c r="BB837" s="146"/>
      <c r="BC837" s="146"/>
      <c r="BD837" s="146"/>
      <c r="BE837" s="146"/>
      <c r="BF837" s="146"/>
      <c r="BG837" s="146"/>
      <c r="BH837" s="146"/>
      <c r="BI837" s="146"/>
      <c r="BJ837" s="146"/>
      <c r="BK837" s="146"/>
      <c r="BL837" s="146"/>
      <c r="BM837" s="146"/>
      <c r="BN837" s="146"/>
      <c r="BO837" s="146"/>
      <c r="BP837" s="146"/>
      <c r="BQ837" s="146"/>
      <c r="BR837" s="146"/>
      <c r="BS837" s="146"/>
      <c r="BT837" s="146"/>
      <c r="BU837" s="146"/>
      <c r="BV837" s="146"/>
      <c r="BW837" s="146"/>
      <c r="BX837" s="146"/>
      <c r="BY837" s="146"/>
      <c r="BZ837" s="146"/>
      <c r="CA837" s="146"/>
      <c r="CB837" s="146"/>
      <c r="CC837" s="146"/>
      <c r="CD837" s="146"/>
      <c r="CE837" s="146"/>
      <c r="CF837" s="146"/>
      <c r="CG837" s="146"/>
      <c r="CH837" s="146"/>
      <c r="CI837" s="146"/>
      <c r="CJ837" s="146"/>
      <c r="CK837" s="146"/>
      <c r="CL837" s="146"/>
      <c r="CM837" s="146"/>
      <c r="CN837" s="146"/>
      <c r="CO837" s="146"/>
      <c r="CP837" s="146"/>
      <c r="CQ837" s="146"/>
      <c r="CR837" s="146"/>
      <c r="CS837" s="146"/>
      <c r="CT837" s="146"/>
      <c r="CU837" s="146"/>
      <c r="CV837" s="146"/>
      <c r="CW837" s="146"/>
      <c r="CX837" s="146"/>
      <c r="CY837" s="146"/>
      <c r="CZ837" s="146"/>
      <c r="DA837" s="146"/>
      <c r="DB837" s="146"/>
      <c r="DC837" s="146"/>
      <c r="DD837" s="146"/>
      <c r="DE837" s="146"/>
      <c r="DF837" s="146"/>
      <c r="DG837" s="146"/>
      <c r="DH837" s="146"/>
      <c r="DI837" s="146"/>
      <c r="DJ837" s="146"/>
      <c r="DK837" s="146"/>
      <c r="DL837" s="146"/>
      <c r="DM837" s="146"/>
      <c r="DN837" s="146"/>
      <c r="DO837" s="146"/>
      <c r="DP837" s="146"/>
      <c r="DQ837" s="146"/>
      <c r="DR837" s="146"/>
      <c r="DS837" s="146"/>
      <c r="DT837" s="146"/>
      <c r="DU837" s="146"/>
      <c r="DV837" s="146"/>
      <c r="DW837" s="146"/>
      <c r="DX837" s="146"/>
      <c r="DY837" s="146"/>
      <c r="DZ837" s="158"/>
      <c r="EA837" s="158"/>
      <c r="EB837" s="158"/>
      <c r="EC837" s="158"/>
      <c r="ED837" s="158"/>
      <c r="EE837" s="158"/>
      <c r="EF837" s="158"/>
      <c r="EG837" s="158"/>
      <c r="EH837" s="158"/>
      <c r="EI837" s="158"/>
      <c r="EJ837" s="158"/>
      <c r="EK837" s="158"/>
      <c r="EL837" s="158"/>
      <c r="EM837" s="158"/>
      <c r="EN837" s="146"/>
      <c r="EO837" s="146"/>
      <c r="EP837" s="146"/>
      <c r="EQ837" s="146"/>
      <c r="ER837" s="146"/>
      <c r="ES837" s="146"/>
      <c r="ET837" s="146"/>
      <c r="EU837" s="146"/>
      <c r="EV837" s="146"/>
      <c r="EW837" s="146"/>
      <c r="EX837" s="146"/>
      <c r="EY837" s="146"/>
      <c r="EZ837" s="146"/>
      <c r="FA837" s="146"/>
      <c r="FB837" s="146"/>
      <c r="FC837" s="146"/>
      <c r="FD837" s="146"/>
    </row>
    <row r="838" spans="4:160">
      <c r="D838" s="45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  <c r="AA838" s="146"/>
      <c r="AB838" s="146"/>
      <c r="AC838" s="146"/>
      <c r="AD838" s="146"/>
      <c r="AE838" s="146"/>
      <c r="AF838" s="146"/>
      <c r="AG838" s="146"/>
      <c r="AH838" s="146"/>
      <c r="AI838" s="146"/>
      <c r="AJ838" s="146"/>
      <c r="AK838" s="146"/>
      <c r="AL838" s="146"/>
      <c r="AM838" s="217"/>
      <c r="AN838" s="146"/>
      <c r="AO838" s="146"/>
      <c r="AP838" s="146"/>
      <c r="AQ838" s="146"/>
      <c r="AR838" s="146"/>
      <c r="AS838" s="146"/>
      <c r="AT838" s="146"/>
      <c r="AU838" s="146"/>
      <c r="AV838" s="146"/>
      <c r="AW838" s="146"/>
      <c r="AX838" s="146"/>
      <c r="AY838" s="146"/>
      <c r="AZ838" s="146"/>
      <c r="BA838" s="146"/>
      <c r="BB838" s="146"/>
      <c r="BC838" s="146"/>
      <c r="BD838" s="146"/>
      <c r="BE838" s="146"/>
      <c r="BF838" s="146"/>
      <c r="BG838" s="146"/>
      <c r="BH838" s="146"/>
      <c r="BI838" s="146"/>
      <c r="BJ838" s="146"/>
      <c r="BK838" s="146"/>
      <c r="BL838" s="146"/>
      <c r="BM838" s="146"/>
      <c r="BN838" s="146"/>
      <c r="BO838" s="146"/>
      <c r="BP838" s="146"/>
      <c r="BQ838" s="146"/>
      <c r="BR838" s="146"/>
      <c r="BS838" s="146"/>
      <c r="BT838" s="146"/>
      <c r="BU838" s="146"/>
      <c r="BV838" s="146"/>
      <c r="BW838" s="146"/>
      <c r="BX838" s="146"/>
      <c r="BY838" s="146"/>
      <c r="BZ838" s="146"/>
      <c r="CA838" s="146"/>
      <c r="CB838" s="146"/>
      <c r="CC838" s="146"/>
      <c r="CD838" s="146"/>
      <c r="CE838" s="146"/>
      <c r="CF838" s="146"/>
      <c r="CG838" s="146"/>
      <c r="CH838" s="146"/>
      <c r="CI838" s="146"/>
      <c r="CJ838" s="146"/>
      <c r="CK838" s="146"/>
      <c r="CL838" s="146"/>
      <c r="CM838" s="146"/>
      <c r="CN838" s="146"/>
      <c r="CO838" s="146"/>
      <c r="CP838" s="146"/>
      <c r="CQ838" s="146"/>
      <c r="CR838" s="146"/>
      <c r="CS838" s="146"/>
      <c r="CT838" s="146"/>
      <c r="CU838" s="146"/>
      <c r="CV838" s="146"/>
      <c r="CW838" s="146"/>
      <c r="CX838" s="146"/>
      <c r="CY838" s="146"/>
      <c r="CZ838" s="146"/>
      <c r="DA838" s="146"/>
      <c r="DB838" s="146"/>
      <c r="DC838" s="146"/>
      <c r="DD838" s="146"/>
      <c r="DE838" s="146"/>
      <c r="DF838" s="146"/>
      <c r="DG838" s="146"/>
      <c r="DH838" s="146"/>
      <c r="DI838" s="146"/>
      <c r="DJ838" s="146"/>
      <c r="DK838" s="146"/>
      <c r="DL838" s="146"/>
      <c r="DM838" s="146"/>
      <c r="DN838" s="146"/>
      <c r="DO838" s="146"/>
      <c r="DP838" s="146"/>
      <c r="DQ838" s="146"/>
      <c r="DR838" s="146"/>
      <c r="DS838" s="146"/>
      <c r="DT838" s="146"/>
      <c r="DU838" s="146"/>
      <c r="DV838" s="146"/>
      <c r="DW838" s="146"/>
      <c r="DX838" s="146"/>
      <c r="DY838" s="146"/>
      <c r="DZ838" s="158"/>
      <c r="EA838" s="158"/>
      <c r="EB838" s="158"/>
      <c r="EC838" s="158"/>
      <c r="ED838" s="158"/>
      <c r="EE838" s="158"/>
      <c r="EF838" s="158"/>
      <c r="EG838" s="158"/>
      <c r="EH838" s="158"/>
      <c r="EI838" s="158"/>
      <c r="EJ838" s="158"/>
      <c r="EK838" s="158"/>
      <c r="EL838" s="158"/>
      <c r="EM838" s="158"/>
      <c r="EN838" s="146"/>
      <c r="EO838" s="146"/>
      <c r="EP838" s="146"/>
      <c r="EQ838" s="146"/>
      <c r="ER838" s="146"/>
      <c r="ES838" s="146"/>
      <c r="ET838" s="146"/>
      <c r="EU838" s="146"/>
      <c r="EV838" s="146"/>
      <c r="EW838" s="146"/>
      <c r="EX838" s="146"/>
      <c r="EY838" s="146"/>
      <c r="EZ838" s="146"/>
      <c r="FA838" s="146"/>
      <c r="FB838" s="146"/>
      <c r="FC838" s="146"/>
      <c r="FD838" s="146"/>
    </row>
    <row r="839" spans="4:160">
      <c r="D839" s="45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  <c r="AA839" s="146"/>
      <c r="AB839" s="146"/>
      <c r="AC839" s="146"/>
      <c r="AD839" s="146"/>
      <c r="AE839" s="146"/>
      <c r="AF839" s="146"/>
      <c r="AG839" s="146"/>
      <c r="AH839" s="146"/>
      <c r="AI839" s="146"/>
      <c r="AJ839" s="146"/>
      <c r="AK839" s="146"/>
      <c r="AL839" s="146"/>
      <c r="AM839" s="217"/>
      <c r="AN839" s="146"/>
      <c r="AO839" s="146"/>
      <c r="AP839" s="146"/>
      <c r="AQ839" s="146"/>
      <c r="AR839" s="146"/>
      <c r="AS839" s="146"/>
      <c r="AT839" s="146"/>
      <c r="AU839" s="146"/>
      <c r="AV839" s="146"/>
      <c r="AW839" s="146"/>
      <c r="AX839" s="146"/>
      <c r="AY839" s="146"/>
      <c r="AZ839" s="146"/>
      <c r="BA839" s="146"/>
      <c r="BB839" s="146"/>
      <c r="BC839" s="146"/>
      <c r="BD839" s="146"/>
      <c r="BE839" s="146"/>
      <c r="BF839" s="146"/>
      <c r="BG839" s="146"/>
      <c r="BH839" s="146"/>
      <c r="BI839" s="146"/>
      <c r="BJ839" s="146"/>
      <c r="BK839" s="146"/>
      <c r="BL839" s="146"/>
      <c r="BM839" s="146"/>
      <c r="BN839" s="146"/>
      <c r="BO839" s="146"/>
      <c r="BP839" s="146"/>
      <c r="BQ839" s="146"/>
      <c r="BR839" s="146"/>
      <c r="BS839" s="146"/>
      <c r="BT839" s="146"/>
      <c r="BU839" s="146"/>
      <c r="BV839" s="146"/>
      <c r="BW839" s="146"/>
      <c r="BX839" s="146"/>
      <c r="BY839" s="146"/>
      <c r="BZ839" s="146"/>
      <c r="CA839" s="146"/>
      <c r="CB839" s="146"/>
      <c r="CC839" s="146"/>
      <c r="CD839" s="146"/>
      <c r="CE839" s="146"/>
      <c r="CF839" s="146"/>
      <c r="CG839" s="146"/>
      <c r="CH839" s="146"/>
      <c r="CI839" s="146"/>
      <c r="CJ839" s="146"/>
      <c r="CK839" s="146"/>
      <c r="CL839" s="146"/>
      <c r="CM839" s="146"/>
      <c r="CN839" s="146"/>
      <c r="CO839" s="146"/>
      <c r="CP839" s="146"/>
      <c r="CQ839" s="146"/>
      <c r="CR839" s="146"/>
      <c r="CS839" s="146"/>
      <c r="CT839" s="146"/>
      <c r="CU839" s="146"/>
      <c r="CV839" s="146"/>
      <c r="CW839" s="146"/>
      <c r="CX839" s="146"/>
      <c r="CY839" s="146"/>
      <c r="CZ839" s="146"/>
      <c r="DA839" s="146"/>
      <c r="DB839" s="146"/>
      <c r="DC839" s="146"/>
      <c r="DD839" s="146"/>
      <c r="DE839" s="146"/>
      <c r="DF839" s="146"/>
      <c r="DG839" s="146"/>
      <c r="DH839" s="146"/>
      <c r="DI839" s="146"/>
      <c r="DJ839" s="146"/>
      <c r="DK839" s="146"/>
      <c r="DL839" s="146"/>
      <c r="DM839" s="146"/>
      <c r="DN839" s="146"/>
      <c r="DO839" s="146"/>
      <c r="DP839" s="146"/>
      <c r="DQ839" s="146"/>
      <c r="DR839" s="146"/>
      <c r="DS839" s="146"/>
      <c r="DT839" s="146"/>
      <c r="DU839" s="146"/>
      <c r="DV839" s="146"/>
      <c r="DW839" s="146"/>
      <c r="DX839" s="146"/>
      <c r="DY839" s="146"/>
      <c r="DZ839" s="158"/>
      <c r="EA839" s="158"/>
      <c r="EB839" s="158"/>
      <c r="EC839" s="158"/>
      <c r="ED839" s="158"/>
      <c r="EE839" s="158"/>
      <c r="EF839" s="158"/>
      <c r="EG839" s="158"/>
      <c r="EH839" s="158"/>
      <c r="EI839" s="158"/>
      <c r="EJ839" s="158"/>
      <c r="EK839" s="158"/>
      <c r="EL839" s="158"/>
      <c r="EM839" s="158"/>
      <c r="EN839" s="146"/>
      <c r="EO839" s="146"/>
      <c r="EP839" s="146"/>
      <c r="EQ839" s="146"/>
      <c r="ER839" s="146"/>
      <c r="ES839" s="146"/>
      <c r="ET839" s="146"/>
      <c r="EU839" s="146"/>
      <c r="EV839" s="146"/>
      <c r="EW839" s="146"/>
      <c r="EX839" s="146"/>
      <c r="EY839" s="146"/>
      <c r="EZ839" s="146"/>
      <c r="FA839" s="146"/>
      <c r="FB839" s="146"/>
      <c r="FC839" s="146"/>
      <c r="FD839" s="146"/>
    </row>
    <row r="840" spans="4:160">
      <c r="D840" s="45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  <c r="AA840" s="146"/>
      <c r="AB840" s="146"/>
      <c r="AC840" s="146"/>
      <c r="AD840" s="146"/>
      <c r="AE840" s="146"/>
      <c r="AF840" s="146"/>
      <c r="AG840" s="146"/>
      <c r="AH840" s="146"/>
      <c r="AI840" s="146"/>
      <c r="AJ840" s="146"/>
      <c r="AK840" s="146"/>
      <c r="AL840" s="146"/>
      <c r="AM840" s="217"/>
      <c r="AN840" s="146"/>
      <c r="AO840" s="146"/>
      <c r="AP840" s="146"/>
      <c r="AQ840" s="146"/>
      <c r="AR840" s="146"/>
      <c r="AS840" s="146"/>
      <c r="AT840" s="146"/>
      <c r="AU840" s="146"/>
      <c r="AV840" s="146"/>
      <c r="AW840" s="146"/>
      <c r="AX840" s="146"/>
      <c r="AY840" s="146"/>
      <c r="AZ840" s="146"/>
      <c r="BA840" s="146"/>
      <c r="BB840" s="146"/>
      <c r="BC840" s="146"/>
      <c r="BD840" s="146"/>
      <c r="BE840" s="146"/>
      <c r="BF840" s="146"/>
      <c r="BG840" s="146"/>
      <c r="BH840" s="146"/>
      <c r="BI840" s="146"/>
      <c r="BJ840" s="146"/>
      <c r="BK840" s="146"/>
      <c r="BL840" s="146"/>
      <c r="BM840" s="146"/>
      <c r="BN840" s="146"/>
      <c r="BO840" s="146"/>
      <c r="BP840" s="146"/>
      <c r="BQ840" s="146"/>
      <c r="BR840" s="146"/>
      <c r="BS840" s="146"/>
      <c r="BT840" s="146"/>
      <c r="BU840" s="146"/>
      <c r="BV840" s="146"/>
      <c r="BW840" s="146"/>
      <c r="BX840" s="146"/>
      <c r="BY840" s="146"/>
      <c r="BZ840" s="146"/>
      <c r="CA840" s="146"/>
      <c r="CB840" s="146"/>
      <c r="CC840" s="146"/>
      <c r="CD840" s="146"/>
      <c r="CE840" s="146"/>
      <c r="CF840" s="146"/>
      <c r="CG840" s="146"/>
      <c r="CH840" s="146"/>
      <c r="CI840" s="146"/>
      <c r="CJ840" s="146"/>
      <c r="CK840" s="146"/>
      <c r="CL840" s="146"/>
      <c r="CM840" s="146"/>
      <c r="CN840" s="146"/>
      <c r="CO840" s="146"/>
      <c r="CP840" s="146"/>
      <c r="CQ840" s="146"/>
      <c r="CR840" s="146"/>
      <c r="CS840" s="146"/>
      <c r="CT840" s="146"/>
      <c r="CU840" s="146"/>
      <c r="CV840" s="146"/>
      <c r="CW840" s="146"/>
      <c r="CX840" s="146"/>
      <c r="CY840" s="146"/>
      <c r="CZ840" s="146"/>
      <c r="DA840" s="146"/>
      <c r="DB840" s="146"/>
      <c r="DC840" s="146"/>
      <c r="DD840" s="146"/>
      <c r="DE840" s="146"/>
      <c r="DF840" s="146"/>
      <c r="DG840" s="146"/>
      <c r="DH840" s="146"/>
      <c r="DI840" s="146"/>
      <c r="DJ840" s="146"/>
      <c r="DK840" s="146"/>
      <c r="DL840" s="146"/>
      <c r="DM840" s="146"/>
      <c r="DN840" s="146"/>
      <c r="DO840" s="146"/>
      <c r="DP840" s="146"/>
      <c r="DQ840" s="146"/>
      <c r="DR840" s="146"/>
      <c r="DS840" s="146"/>
      <c r="DT840" s="146"/>
      <c r="DU840" s="146"/>
      <c r="DV840" s="146"/>
      <c r="DW840" s="146"/>
      <c r="DX840" s="146"/>
      <c r="DY840" s="146"/>
      <c r="DZ840" s="158"/>
      <c r="EA840" s="158"/>
      <c r="EB840" s="158"/>
      <c r="EC840" s="158"/>
      <c r="ED840" s="158"/>
      <c r="EE840" s="158"/>
      <c r="EF840" s="158"/>
      <c r="EG840" s="158"/>
      <c r="EH840" s="158"/>
      <c r="EI840" s="158"/>
      <c r="EJ840" s="158"/>
      <c r="EK840" s="158"/>
      <c r="EL840" s="158"/>
      <c r="EM840" s="158"/>
      <c r="EN840" s="146"/>
      <c r="EO840" s="146"/>
      <c r="EP840" s="146"/>
      <c r="EQ840" s="146"/>
      <c r="ER840" s="146"/>
      <c r="ES840" s="146"/>
      <c r="ET840" s="146"/>
      <c r="EU840" s="146"/>
      <c r="EV840" s="146"/>
      <c r="EW840" s="146"/>
      <c r="EX840" s="146"/>
      <c r="EY840" s="146"/>
      <c r="EZ840" s="146"/>
      <c r="FA840" s="146"/>
      <c r="FB840" s="146"/>
      <c r="FC840" s="146"/>
      <c r="FD840" s="146"/>
    </row>
    <row r="841" spans="4:160">
      <c r="D841" s="45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  <c r="AA841" s="146"/>
      <c r="AB841" s="146"/>
      <c r="AC841" s="146"/>
      <c r="AD841" s="146"/>
      <c r="AE841" s="146"/>
      <c r="AF841" s="146"/>
      <c r="AG841" s="146"/>
      <c r="AH841" s="146"/>
      <c r="AI841" s="146"/>
      <c r="AJ841" s="146"/>
      <c r="AK841" s="146"/>
      <c r="AL841" s="146"/>
      <c r="AM841" s="217"/>
      <c r="AN841" s="146"/>
      <c r="AO841" s="146"/>
      <c r="AP841" s="146"/>
      <c r="AQ841" s="146"/>
      <c r="AR841" s="146"/>
      <c r="AS841" s="146"/>
      <c r="AT841" s="146"/>
      <c r="AU841" s="146"/>
      <c r="AV841" s="146"/>
      <c r="AW841" s="146"/>
      <c r="AX841" s="146"/>
      <c r="AY841" s="146"/>
      <c r="AZ841" s="146"/>
      <c r="BA841" s="146"/>
      <c r="BB841" s="146"/>
      <c r="BC841" s="146"/>
      <c r="BD841" s="146"/>
      <c r="BE841" s="146"/>
      <c r="BF841" s="146"/>
      <c r="BG841" s="146"/>
      <c r="BH841" s="146"/>
      <c r="BI841" s="146"/>
      <c r="BJ841" s="146"/>
      <c r="BK841" s="146"/>
      <c r="BL841" s="146"/>
      <c r="BM841" s="146"/>
      <c r="BN841" s="146"/>
      <c r="BO841" s="146"/>
      <c r="BP841" s="146"/>
      <c r="BQ841" s="146"/>
      <c r="BR841" s="146"/>
      <c r="BS841" s="146"/>
      <c r="BT841" s="146"/>
      <c r="BU841" s="146"/>
      <c r="BV841" s="146"/>
      <c r="BW841" s="146"/>
      <c r="BX841" s="146"/>
      <c r="BY841" s="146"/>
      <c r="BZ841" s="146"/>
      <c r="CA841" s="146"/>
      <c r="CB841" s="146"/>
      <c r="CC841" s="146"/>
      <c r="CD841" s="146"/>
      <c r="CE841" s="146"/>
      <c r="CF841" s="146"/>
      <c r="CG841" s="146"/>
      <c r="CH841" s="146"/>
      <c r="CI841" s="146"/>
      <c r="CJ841" s="146"/>
      <c r="CK841" s="146"/>
      <c r="CL841" s="146"/>
      <c r="CM841" s="146"/>
      <c r="CN841" s="146"/>
      <c r="CO841" s="146"/>
      <c r="CP841" s="146"/>
      <c r="CQ841" s="146"/>
      <c r="CR841" s="146"/>
      <c r="CS841" s="146"/>
      <c r="CT841" s="146"/>
      <c r="CU841" s="146"/>
      <c r="CV841" s="146"/>
      <c r="CW841" s="146"/>
      <c r="CX841" s="146"/>
      <c r="CY841" s="146"/>
      <c r="CZ841" s="146"/>
      <c r="DA841" s="146"/>
      <c r="DB841" s="146"/>
      <c r="DC841" s="146"/>
      <c r="DD841" s="146"/>
      <c r="DE841" s="146"/>
      <c r="DF841" s="146"/>
      <c r="DG841" s="146"/>
      <c r="DH841" s="146"/>
      <c r="DI841" s="146"/>
      <c r="DJ841" s="146"/>
      <c r="DK841" s="146"/>
      <c r="DL841" s="146"/>
      <c r="DM841" s="146"/>
      <c r="DN841" s="146"/>
      <c r="DO841" s="146"/>
      <c r="DP841" s="146"/>
      <c r="DQ841" s="146"/>
      <c r="DR841" s="146"/>
      <c r="DS841" s="146"/>
      <c r="DT841" s="146"/>
      <c r="DU841" s="146"/>
      <c r="DV841" s="146"/>
      <c r="DW841" s="146"/>
      <c r="DX841" s="146"/>
      <c r="DY841" s="146"/>
      <c r="DZ841" s="158"/>
      <c r="EA841" s="158"/>
      <c r="EB841" s="158"/>
      <c r="EC841" s="158"/>
      <c r="ED841" s="158"/>
      <c r="EE841" s="158"/>
      <c r="EF841" s="158"/>
      <c r="EG841" s="158"/>
      <c r="EH841" s="158"/>
      <c r="EI841" s="158"/>
      <c r="EJ841" s="158"/>
      <c r="EK841" s="158"/>
      <c r="EL841" s="158"/>
      <c r="EM841" s="158"/>
      <c r="EN841" s="146"/>
      <c r="EO841" s="146"/>
      <c r="EP841" s="146"/>
      <c r="EQ841" s="146"/>
      <c r="ER841" s="146"/>
      <c r="ES841" s="146"/>
      <c r="ET841" s="146"/>
      <c r="EU841" s="146"/>
      <c r="EV841" s="146"/>
      <c r="EW841" s="146"/>
      <c r="EX841" s="146"/>
      <c r="EY841" s="146"/>
      <c r="EZ841" s="146"/>
      <c r="FA841" s="146"/>
      <c r="FB841" s="146"/>
      <c r="FC841" s="146"/>
      <c r="FD841" s="146"/>
    </row>
    <row r="842" spans="4:160">
      <c r="D842" s="45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  <c r="AA842" s="146"/>
      <c r="AB842" s="146"/>
      <c r="AC842" s="146"/>
      <c r="AD842" s="146"/>
      <c r="AE842" s="146"/>
      <c r="AF842" s="146"/>
      <c r="AG842" s="146"/>
      <c r="AH842" s="146"/>
      <c r="AI842" s="146"/>
      <c r="AJ842" s="146"/>
      <c r="AK842" s="146"/>
      <c r="AL842" s="146"/>
      <c r="AM842" s="217"/>
      <c r="AN842" s="146"/>
      <c r="AO842" s="146"/>
      <c r="AP842" s="146"/>
      <c r="AQ842" s="146"/>
      <c r="AR842" s="146"/>
      <c r="AS842" s="146"/>
      <c r="AT842" s="146"/>
      <c r="AU842" s="146"/>
      <c r="AV842" s="146"/>
      <c r="AW842" s="146"/>
      <c r="AX842" s="146"/>
      <c r="AY842" s="146"/>
      <c r="AZ842" s="146"/>
      <c r="BA842" s="146"/>
      <c r="BB842" s="146"/>
      <c r="BC842" s="146"/>
      <c r="BD842" s="146"/>
      <c r="BE842" s="146"/>
      <c r="BF842" s="146"/>
      <c r="BG842" s="146"/>
      <c r="BH842" s="146"/>
      <c r="BI842" s="146"/>
      <c r="BJ842" s="146"/>
      <c r="BK842" s="146"/>
      <c r="BL842" s="146"/>
      <c r="BM842" s="146"/>
      <c r="BN842" s="146"/>
      <c r="BO842" s="146"/>
      <c r="BP842" s="146"/>
      <c r="BQ842" s="146"/>
      <c r="BR842" s="146"/>
      <c r="BS842" s="146"/>
      <c r="BT842" s="146"/>
      <c r="BU842" s="146"/>
      <c r="BV842" s="146"/>
      <c r="BW842" s="146"/>
      <c r="BX842" s="146"/>
      <c r="BY842" s="146"/>
      <c r="BZ842" s="146"/>
      <c r="CA842" s="146"/>
      <c r="CB842" s="146"/>
      <c r="CC842" s="146"/>
      <c r="CD842" s="146"/>
      <c r="CE842" s="146"/>
      <c r="CF842" s="146"/>
      <c r="CG842" s="146"/>
      <c r="CH842" s="146"/>
      <c r="CI842" s="146"/>
      <c r="CJ842" s="146"/>
      <c r="CK842" s="146"/>
      <c r="CL842" s="146"/>
      <c r="CM842" s="146"/>
      <c r="CN842" s="146"/>
      <c r="CO842" s="146"/>
      <c r="CP842" s="146"/>
      <c r="CQ842" s="146"/>
      <c r="CR842" s="146"/>
      <c r="CS842" s="146"/>
      <c r="CT842" s="146"/>
      <c r="CU842" s="146"/>
      <c r="CV842" s="146"/>
      <c r="CW842" s="146"/>
      <c r="CX842" s="146"/>
      <c r="CY842" s="146"/>
      <c r="CZ842" s="146"/>
      <c r="DA842" s="146"/>
      <c r="DB842" s="146"/>
      <c r="DC842" s="146"/>
      <c r="DD842" s="146"/>
      <c r="DE842" s="146"/>
      <c r="DF842" s="146"/>
      <c r="DG842" s="146"/>
      <c r="DH842" s="146"/>
      <c r="DI842" s="146"/>
      <c r="DJ842" s="146"/>
      <c r="DK842" s="146"/>
      <c r="DL842" s="146"/>
      <c r="DM842" s="146"/>
      <c r="DN842" s="146"/>
      <c r="DO842" s="146"/>
      <c r="DP842" s="146"/>
      <c r="DQ842" s="146"/>
      <c r="DR842" s="146"/>
      <c r="DS842" s="146"/>
      <c r="DT842" s="146"/>
      <c r="DU842" s="146"/>
      <c r="DV842" s="146"/>
      <c r="DW842" s="146"/>
      <c r="DX842" s="146"/>
      <c r="DY842" s="146"/>
      <c r="DZ842" s="158"/>
      <c r="EA842" s="158"/>
      <c r="EB842" s="158"/>
      <c r="EC842" s="158"/>
      <c r="ED842" s="158"/>
      <c r="EE842" s="158"/>
      <c r="EF842" s="158"/>
      <c r="EG842" s="158"/>
      <c r="EH842" s="158"/>
      <c r="EI842" s="158"/>
      <c r="EJ842" s="158"/>
      <c r="EK842" s="158"/>
      <c r="EL842" s="158"/>
      <c r="EM842" s="158"/>
      <c r="EN842" s="146"/>
      <c r="EO842" s="146"/>
      <c r="EP842" s="146"/>
      <c r="EQ842" s="146"/>
      <c r="ER842" s="146"/>
      <c r="ES842" s="146"/>
      <c r="ET842" s="146"/>
      <c r="EU842" s="146"/>
      <c r="EV842" s="146"/>
      <c r="EW842" s="146"/>
      <c r="EX842" s="146"/>
      <c r="EY842" s="146"/>
      <c r="EZ842" s="146"/>
      <c r="FA842" s="146"/>
      <c r="FB842" s="146"/>
      <c r="FC842" s="146"/>
      <c r="FD842" s="146"/>
    </row>
    <row r="843" spans="4:160">
      <c r="D843" s="45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  <c r="AA843" s="146"/>
      <c r="AB843" s="146"/>
      <c r="AC843" s="146"/>
      <c r="AD843" s="146"/>
      <c r="AE843" s="146"/>
      <c r="AF843" s="146"/>
      <c r="AG843" s="146"/>
      <c r="AH843" s="146"/>
      <c r="AI843" s="146"/>
      <c r="AJ843" s="146"/>
      <c r="AK843" s="146"/>
      <c r="AL843" s="146"/>
      <c r="AM843" s="217"/>
      <c r="AN843" s="146"/>
      <c r="AO843" s="146"/>
      <c r="AP843" s="146"/>
      <c r="AQ843" s="146"/>
      <c r="AR843" s="146"/>
      <c r="AS843" s="146"/>
      <c r="AT843" s="146"/>
      <c r="AU843" s="146"/>
      <c r="AV843" s="146"/>
      <c r="AW843" s="146"/>
      <c r="AX843" s="146"/>
      <c r="AY843" s="146"/>
      <c r="AZ843" s="146"/>
      <c r="BA843" s="146"/>
      <c r="BB843" s="146"/>
      <c r="BC843" s="146"/>
      <c r="BD843" s="146"/>
      <c r="BE843" s="146"/>
      <c r="BF843" s="146"/>
      <c r="BG843" s="146"/>
      <c r="BH843" s="146"/>
      <c r="BI843" s="146"/>
      <c r="BJ843" s="146"/>
      <c r="BK843" s="146"/>
      <c r="BL843" s="146"/>
      <c r="BM843" s="146"/>
      <c r="BN843" s="146"/>
      <c r="BO843" s="146"/>
      <c r="BP843" s="146"/>
      <c r="BQ843" s="146"/>
      <c r="BR843" s="146"/>
      <c r="BS843" s="146"/>
      <c r="BT843" s="146"/>
      <c r="BU843" s="146"/>
      <c r="BV843" s="146"/>
      <c r="BW843" s="146"/>
      <c r="BX843" s="146"/>
      <c r="BY843" s="146"/>
      <c r="BZ843" s="146"/>
      <c r="CA843" s="146"/>
      <c r="CB843" s="146"/>
      <c r="CC843" s="146"/>
      <c r="CD843" s="146"/>
      <c r="CE843" s="146"/>
      <c r="CF843" s="146"/>
      <c r="CG843" s="146"/>
      <c r="CH843" s="146"/>
      <c r="CI843" s="146"/>
      <c r="CJ843" s="146"/>
      <c r="CK843" s="146"/>
      <c r="CL843" s="146"/>
      <c r="CM843" s="146"/>
      <c r="CN843" s="146"/>
      <c r="CO843" s="146"/>
      <c r="CP843" s="146"/>
      <c r="CQ843" s="146"/>
      <c r="CR843" s="146"/>
      <c r="CS843" s="146"/>
      <c r="CT843" s="146"/>
      <c r="CU843" s="146"/>
      <c r="CV843" s="146"/>
      <c r="CW843" s="146"/>
      <c r="CX843" s="146"/>
      <c r="CY843" s="146"/>
      <c r="CZ843" s="146"/>
      <c r="DA843" s="146"/>
      <c r="DB843" s="146"/>
      <c r="DC843" s="146"/>
      <c r="DD843" s="146"/>
      <c r="DE843" s="146"/>
      <c r="DF843" s="146"/>
      <c r="DG843" s="146"/>
      <c r="DH843" s="146"/>
      <c r="DI843" s="146"/>
      <c r="DJ843" s="146"/>
      <c r="DK843" s="146"/>
      <c r="DL843" s="146"/>
      <c r="DM843" s="146"/>
      <c r="DN843" s="146"/>
      <c r="DO843" s="146"/>
      <c r="DP843" s="146"/>
      <c r="DQ843" s="146"/>
      <c r="DR843" s="146"/>
      <c r="DS843" s="146"/>
      <c r="DT843" s="146"/>
      <c r="DU843" s="146"/>
      <c r="DV843" s="146"/>
      <c r="DW843" s="146"/>
      <c r="DX843" s="146"/>
      <c r="DY843" s="146"/>
      <c r="DZ843" s="158"/>
      <c r="EA843" s="158"/>
      <c r="EB843" s="158"/>
      <c r="EC843" s="158"/>
      <c r="ED843" s="158"/>
      <c r="EE843" s="158"/>
      <c r="EF843" s="158"/>
      <c r="EG843" s="158"/>
      <c r="EH843" s="158"/>
      <c r="EI843" s="158"/>
      <c r="EJ843" s="158"/>
      <c r="EK843" s="158"/>
      <c r="EL843" s="158"/>
      <c r="EM843" s="158"/>
      <c r="EN843" s="146"/>
      <c r="EO843" s="146"/>
      <c r="EP843" s="146"/>
      <c r="EQ843" s="146"/>
      <c r="ER843" s="146"/>
      <c r="ES843" s="146"/>
      <c r="ET843" s="146"/>
      <c r="EU843" s="146"/>
      <c r="EV843" s="146"/>
      <c r="EW843" s="146"/>
      <c r="EX843" s="146"/>
      <c r="EY843" s="146"/>
      <c r="EZ843" s="146"/>
      <c r="FA843" s="146"/>
      <c r="FB843" s="146"/>
      <c r="FC843" s="146"/>
      <c r="FD843" s="146"/>
    </row>
    <row r="844" spans="4:160">
      <c r="D844" s="45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  <c r="AA844" s="146"/>
      <c r="AB844" s="146"/>
      <c r="AC844" s="146"/>
      <c r="AD844" s="146"/>
      <c r="AE844" s="146"/>
      <c r="AF844" s="146"/>
      <c r="AG844" s="146"/>
      <c r="AH844" s="146"/>
      <c r="AI844" s="146"/>
      <c r="AJ844" s="146"/>
      <c r="AK844" s="146"/>
      <c r="AL844" s="146"/>
      <c r="AM844" s="217"/>
      <c r="AN844" s="146"/>
      <c r="AO844" s="146"/>
      <c r="AP844" s="146"/>
      <c r="AQ844" s="146"/>
      <c r="AR844" s="146"/>
      <c r="AS844" s="146"/>
      <c r="AT844" s="146"/>
      <c r="AU844" s="146"/>
      <c r="AV844" s="146"/>
      <c r="AW844" s="146"/>
      <c r="AX844" s="146"/>
      <c r="AY844" s="146"/>
      <c r="AZ844" s="146"/>
      <c r="BA844" s="146"/>
      <c r="BB844" s="146"/>
      <c r="BC844" s="146"/>
      <c r="BD844" s="146"/>
      <c r="BE844" s="146"/>
      <c r="BF844" s="146"/>
      <c r="BG844" s="146"/>
      <c r="BH844" s="146"/>
      <c r="BI844" s="146"/>
      <c r="BJ844" s="146"/>
      <c r="BK844" s="146"/>
      <c r="BL844" s="146"/>
      <c r="BM844" s="146"/>
      <c r="BN844" s="146"/>
      <c r="BO844" s="146"/>
      <c r="BP844" s="146"/>
      <c r="BQ844" s="146"/>
      <c r="BR844" s="146"/>
      <c r="BS844" s="146"/>
      <c r="BT844" s="146"/>
      <c r="BU844" s="146"/>
      <c r="BV844" s="146"/>
      <c r="BW844" s="146"/>
      <c r="BX844" s="146"/>
      <c r="BY844" s="146"/>
      <c r="BZ844" s="146"/>
      <c r="CA844" s="146"/>
      <c r="CB844" s="146"/>
      <c r="CC844" s="146"/>
      <c r="CD844" s="146"/>
      <c r="CE844" s="146"/>
      <c r="CF844" s="146"/>
      <c r="CG844" s="146"/>
      <c r="CH844" s="146"/>
      <c r="CI844" s="146"/>
      <c r="CJ844" s="146"/>
      <c r="CK844" s="146"/>
      <c r="CL844" s="146"/>
      <c r="CM844" s="146"/>
      <c r="CN844" s="146"/>
      <c r="CO844" s="146"/>
      <c r="CP844" s="146"/>
      <c r="CQ844" s="146"/>
      <c r="CR844" s="146"/>
      <c r="CS844" s="146"/>
      <c r="CT844" s="146"/>
      <c r="CU844" s="146"/>
      <c r="CV844" s="146"/>
      <c r="CW844" s="146"/>
      <c r="CX844" s="146"/>
      <c r="CY844" s="146"/>
      <c r="CZ844" s="146"/>
      <c r="DA844" s="146"/>
      <c r="DB844" s="146"/>
      <c r="DC844" s="146"/>
      <c r="DD844" s="146"/>
      <c r="DE844" s="146"/>
      <c r="DF844" s="146"/>
      <c r="DG844" s="146"/>
      <c r="DH844" s="146"/>
      <c r="DI844" s="146"/>
      <c r="DJ844" s="146"/>
      <c r="DK844" s="146"/>
      <c r="DL844" s="146"/>
      <c r="DM844" s="146"/>
      <c r="DN844" s="146"/>
      <c r="DO844" s="146"/>
      <c r="DP844" s="146"/>
      <c r="DQ844" s="146"/>
      <c r="DR844" s="146"/>
      <c r="DS844" s="146"/>
      <c r="DT844" s="146"/>
      <c r="DU844" s="146"/>
      <c r="DV844" s="146"/>
      <c r="DW844" s="146"/>
      <c r="DX844" s="146"/>
      <c r="DY844" s="146"/>
      <c r="DZ844" s="158"/>
      <c r="EA844" s="158"/>
      <c r="EB844" s="158"/>
      <c r="EC844" s="158"/>
      <c r="ED844" s="158"/>
      <c r="EE844" s="158"/>
      <c r="EF844" s="158"/>
      <c r="EG844" s="158"/>
      <c r="EH844" s="158"/>
      <c r="EI844" s="158"/>
      <c r="EJ844" s="158"/>
      <c r="EK844" s="158"/>
      <c r="EL844" s="158"/>
      <c r="EM844" s="158"/>
      <c r="EN844" s="146"/>
      <c r="EO844" s="146"/>
      <c r="EP844" s="146"/>
      <c r="EQ844" s="146"/>
      <c r="ER844" s="146"/>
      <c r="ES844" s="146"/>
      <c r="ET844" s="146"/>
      <c r="EU844" s="146"/>
      <c r="EV844" s="146"/>
      <c r="EW844" s="146"/>
      <c r="EX844" s="146"/>
      <c r="EY844" s="146"/>
      <c r="EZ844" s="146"/>
      <c r="FA844" s="146"/>
      <c r="FB844" s="146"/>
      <c r="FC844" s="146"/>
      <c r="FD844" s="146"/>
    </row>
    <row r="845" spans="4:160">
      <c r="D845" s="45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  <c r="AA845" s="146"/>
      <c r="AB845" s="146"/>
      <c r="AC845" s="146"/>
      <c r="AD845" s="146"/>
      <c r="AE845" s="146"/>
      <c r="AF845" s="146"/>
      <c r="AG845" s="146"/>
      <c r="AH845" s="146"/>
      <c r="AI845" s="146"/>
      <c r="AJ845" s="146"/>
      <c r="AK845" s="146"/>
      <c r="AL845" s="146"/>
      <c r="AM845" s="217"/>
      <c r="AN845" s="146"/>
      <c r="AO845" s="146"/>
      <c r="AP845" s="146"/>
      <c r="AQ845" s="146"/>
      <c r="AR845" s="146"/>
      <c r="AS845" s="146"/>
      <c r="AT845" s="146"/>
      <c r="AU845" s="146"/>
      <c r="AV845" s="146"/>
      <c r="AW845" s="146"/>
      <c r="AX845" s="146"/>
      <c r="AY845" s="146"/>
      <c r="AZ845" s="146"/>
      <c r="BA845" s="146"/>
      <c r="BB845" s="146"/>
      <c r="BC845" s="146"/>
      <c r="BD845" s="146"/>
      <c r="BE845" s="146"/>
      <c r="BF845" s="146"/>
      <c r="BG845" s="146"/>
      <c r="BH845" s="146"/>
      <c r="BI845" s="146"/>
      <c r="BJ845" s="146"/>
      <c r="BK845" s="146"/>
      <c r="BL845" s="146"/>
      <c r="BM845" s="146"/>
      <c r="BN845" s="146"/>
      <c r="BO845" s="146"/>
      <c r="BP845" s="146"/>
      <c r="BQ845" s="146"/>
      <c r="BR845" s="146"/>
      <c r="BS845" s="146"/>
      <c r="BT845" s="146"/>
      <c r="BU845" s="146"/>
      <c r="BV845" s="146"/>
      <c r="BW845" s="146"/>
      <c r="BX845" s="146"/>
      <c r="BY845" s="146"/>
      <c r="BZ845" s="146"/>
      <c r="CA845" s="146"/>
      <c r="CB845" s="146"/>
      <c r="CC845" s="146"/>
      <c r="CD845" s="146"/>
      <c r="CE845" s="146"/>
      <c r="CF845" s="146"/>
      <c r="CG845" s="146"/>
      <c r="CH845" s="146"/>
      <c r="CI845" s="146"/>
      <c r="CJ845" s="146"/>
      <c r="CK845" s="146"/>
      <c r="CL845" s="146"/>
      <c r="CM845" s="146"/>
      <c r="CN845" s="146"/>
      <c r="CO845" s="146"/>
      <c r="CP845" s="146"/>
      <c r="CQ845" s="146"/>
      <c r="CR845" s="146"/>
      <c r="CS845" s="146"/>
      <c r="CT845" s="146"/>
      <c r="CU845" s="146"/>
      <c r="CV845" s="146"/>
      <c r="CW845" s="146"/>
      <c r="CX845" s="146"/>
      <c r="CY845" s="146"/>
      <c r="CZ845" s="146"/>
      <c r="DA845" s="146"/>
      <c r="DB845" s="146"/>
      <c r="DC845" s="146"/>
      <c r="DD845" s="146"/>
      <c r="DE845" s="146"/>
      <c r="DF845" s="146"/>
      <c r="DG845" s="146"/>
      <c r="DH845" s="146"/>
      <c r="DI845" s="146"/>
      <c r="DJ845" s="146"/>
      <c r="DK845" s="146"/>
      <c r="DL845" s="146"/>
      <c r="DM845" s="146"/>
      <c r="DN845" s="146"/>
      <c r="DO845" s="146"/>
      <c r="DP845" s="146"/>
      <c r="DQ845" s="146"/>
      <c r="DR845" s="146"/>
      <c r="DS845" s="146"/>
      <c r="DT845" s="146"/>
      <c r="DU845" s="146"/>
      <c r="DV845" s="146"/>
      <c r="DW845" s="146"/>
      <c r="DX845" s="146"/>
      <c r="DY845" s="146"/>
      <c r="DZ845" s="158"/>
      <c r="EA845" s="158"/>
      <c r="EB845" s="158"/>
      <c r="EC845" s="158"/>
      <c r="ED845" s="158"/>
      <c r="EE845" s="158"/>
      <c r="EF845" s="158"/>
      <c r="EG845" s="158"/>
      <c r="EH845" s="158"/>
      <c r="EI845" s="158"/>
      <c r="EJ845" s="158"/>
      <c r="EK845" s="158"/>
      <c r="EL845" s="158"/>
      <c r="EM845" s="158"/>
      <c r="EN845" s="146"/>
      <c r="EO845" s="146"/>
      <c r="EP845" s="146"/>
      <c r="EQ845" s="146"/>
      <c r="ER845" s="146"/>
      <c r="ES845" s="146"/>
      <c r="ET845" s="146"/>
      <c r="EU845" s="146"/>
      <c r="EV845" s="146"/>
      <c r="EW845" s="146"/>
      <c r="EX845" s="146"/>
      <c r="EY845" s="146"/>
      <c r="EZ845" s="146"/>
      <c r="FA845" s="146"/>
      <c r="FB845" s="146"/>
      <c r="FC845" s="146"/>
      <c r="FD845" s="146"/>
    </row>
    <row r="846" spans="4:160">
      <c r="D846" s="45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  <c r="AA846" s="146"/>
      <c r="AB846" s="146"/>
      <c r="AC846" s="146"/>
      <c r="AD846" s="146"/>
      <c r="AE846" s="146"/>
      <c r="AF846" s="146"/>
      <c r="AG846" s="146"/>
      <c r="AH846" s="146"/>
      <c r="AI846" s="146"/>
      <c r="AJ846" s="146"/>
      <c r="AK846" s="146"/>
      <c r="AL846" s="146"/>
      <c r="AM846" s="217"/>
      <c r="AN846" s="146"/>
      <c r="AO846" s="146"/>
      <c r="AP846" s="146"/>
      <c r="AQ846" s="146"/>
      <c r="AR846" s="146"/>
      <c r="AS846" s="146"/>
      <c r="AT846" s="146"/>
      <c r="AU846" s="146"/>
      <c r="AV846" s="146"/>
      <c r="AW846" s="146"/>
      <c r="AX846" s="146"/>
      <c r="AY846" s="146"/>
      <c r="AZ846" s="146"/>
      <c r="BA846" s="146"/>
      <c r="BB846" s="146"/>
      <c r="BC846" s="146"/>
      <c r="BD846" s="146"/>
      <c r="BE846" s="146"/>
      <c r="BF846" s="146"/>
      <c r="BG846" s="146"/>
      <c r="BH846" s="146"/>
      <c r="BI846" s="146"/>
      <c r="BJ846" s="146"/>
      <c r="BK846" s="146"/>
      <c r="BL846" s="146"/>
      <c r="BM846" s="146"/>
      <c r="BN846" s="146"/>
      <c r="BO846" s="146"/>
      <c r="BP846" s="146"/>
      <c r="BQ846" s="146"/>
      <c r="BR846" s="146"/>
      <c r="BS846" s="146"/>
      <c r="BT846" s="146"/>
      <c r="BU846" s="146"/>
      <c r="BV846" s="146"/>
      <c r="BW846" s="146"/>
      <c r="BX846" s="146"/>
      <c r="BY846" s="146"/>
      <c r="BZ846" s="146"/>
      <c r="CA846" s="146"/>
      <c r="CB846" s="146"/>
      <c r="CC846" s="146"/>
      <c r="CD846" s="146"/>
      <c r="CE846" s="146"/>
      <c r="CF846" s="146"/>
      <c r="CG846" s="146"/>
      <c r="CH846" s="146"/>
      <c r="CI846" s="146"/>
      <c r="CJ846" s="146"/>
      <c r="CK846" s="146"/>
      <c r="CL846" s="146"/>
      <c r="CM846" s="146"/>
      <c r="CN846" s="146"/>
      <c r="CO846" s="146"/>
      <c r="CP846" s="146"/>
      <c r="CQ846" s="146"/>
      <c r="CR846" s="146"/>
      <c r="CS846" s="146"/>
      <c r="CT846" s="146"/>
      <c r="CU846" s="146"/>
      <c r="CV846" s="146"/>
      <c r="CW846" s="146"/>
      <c r="CX846" s="146"/>
      <c r="CY846" s="146"/>
      <c r="CZ846" s="146"/>
      <c r="DA846" s="146"/>
      <c r="DB846" s="146"/>
      <c r="DC846" s="146"/>
      <c r="DD846" s="146"/>
      <c r="DE846" s="146"/>
      <c r="DF846" s="146"/>
      <c r="DG846" s="146"/>
      <c r="DH846" s="146"/>
      <c r="DI846" s="146"/>
      <c r="DJ846" s="146"/>
      <c r="DK846" s="146"/>
      <c r="DL846" s="146"/>
      <c r="DM846" s="146"/>
      <c r="DN846" s="146"/>
      <c r="DO846" s="146"/>
      <c r="DP846" s="146"/>
      <c r="DQ846" s="146"/>
      <c r="DR846" s="146"/>
      <c r="DS846" s="146"/>
      <c r="DT846" s="146"/>
      <c r="DU846" s="146"/>
      <c r="DV846" s="146"/>
      <c r="DW846" s="146"/>
      <c r="DX846" s="146"/>
      <c r="DY846" s="146"/>
      <c r="DZ846" s="158"/>
      <c r="EA846" s="158"/>
      <c r="EB846" s="158"/>
      <c r="EC846" s="158"/>
      <c r="ED846" s="158"/>
      <c r="EE846" s="158"/>
      <c r="EF846" s="158"/>
      <c r="EG846" s="158"/>
      <c r="EH846" s="158"/>
      <c r="EI846" s="158"/>
      <c r="EJ846" s="158"/>
      <c r="EK846" s="158"/>
      <c r="EL846" s="158"/>
      <c r="EM846" s="158"/>
      <c r="EN846" s="146"/>
      <c r="EO846" s="146"/>
      <c r="EP846" s="146"/>
      <c r="EQ846" s="146"/>
      <c r="ER846" s="146"/>
      <c r="ES846" s="146"/>
      <c r="ET846" s="146"/>
      <c r="EU846" s="146"/>
      <c r="EV846" s="146"/>
      <c r="EW846" s="146"/>
      <c r="EX846" s="146"/>
      <c r="EY846" s="146"/>
      <c r="EZ846" s="146"/>
      <c r="FA846" s="146"/>
      <c r="FB846" s="146"/>
      <c r="FC846" s="146"/>
      <c r="FD846" s="146"/>
    </row>
    <row r="847" spans="4:160">
      <c r="D847" s="45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  <c r="AA847" s="146"/>
      <c r="AB847" s="146"/>
      <c r="AC847" s="146"/>
      <c r="AD847" s="146"/>
      <c r="AE847" s="146"/>
      <c r="AF847" s="146"/>
      <c r="AG847" s="146"/>
      <c r="AH847" s="146"/>
      <c r="AI847" s="146"/>
      <c r="AJ847" s="146"/>
      <c r="AK847" s="146"/>
      <c r="AL847" s="146"/>
      <c r="AM847" s="217"/>
      <c r="AN847" s="146"/>
      <c r="AO847" s="146"/>
      <c r="AP847" s="146"/>
      <c r="AQ847" s="146"/>
      <c r="AR847" s="146"/>
      <c r="AS847" s="146"/>
      <c r="AT847" s="146"/>
      <c r="AU847" s="146"/>
      <c r="AV847" s="146"/>
      <c r="AW847" s="146"/>
      <c r="AX847" s="146"/>
      <c r="AY847" s="146"/>
      <c r="AZ847" s="146"/>
      <c r="BA847" s="146"/>
      <c r="BB847" s="146"/>
      <c r="BC847" s="146"/>
      <c r="BD847" s="146"/>
      <c r="BE847" s="146"/>
      <c r="BF847" s="146"/>
      <c r="BG847" s="146"/>
      <c r="BH847" s="146"/>
      <c r="BI847" s="146"/>
      <c r="BJ847" s="146"/>
      <c r="BK847" s="146"/>
      <c r="BL847" s="146"/>
      <c r="BM847" s="146"/>
      <c r="BN847" s="146"/>
      <c r="BO847" s="146"/>
      <c r="BP847" s="146"/>
      <c r="BQ847" s="146"/>
      <c r="BR847" s="146"/>
      <c r="BS847" s="146"/>
      <c r="BT847" s="146"/>
      <c r="BU847" s="146"/>
      <c r="BV847" s="146"/>
      <c r="BW847" s="146"/>
      <c r="BX847" s="146"/>
      <c r="BY847" s="146"/>
      <c r="BZ847" s="146"/>
      <c r="CA847" s="146"/>
      <c r="CB847" s="146"/>
      <c r="CC847" s="146"/>
      <c r="CD847" s="146"/>
      <c r="CE847" s="146"/>
      <c r="CF847" s="146"/>
      <c r="CG847" s="146"/>
      <c r="CH847" s="146"/>
      <c r="CI847" s="146"/>
      <c r="CJ847" s="146"/>
      <c r="CK847" s="146"/>
      <c r="CL847" s="146"/>
      <c r="CM847" s="146"/>
      <c r="CN847" s="146"/>
      <c r="CO847" s="146"/>
      <c r="CP847" s="146"/>
      <c r="CQ847" s="146"/>
      <c r="CR847" s="146"/>
      <c r="CS847" s="146"/>
      <c r="CT847" s="146"/>
      <c r="CU847" s="146"/>
      <c r="CV847" s="146"/>
      <c r="CW847" s="146"/>
      <c r="CX847" s="146"/>
      <c r="CY847" s="146"/>
      <c r="CZ847" s="146"/>
      <c r="DA847" s="146"/>
      <c r="DB847" s="146"/>
      <c r="DC847" s="146"/>
      <c r="DD847" s="146"/>
      <c r="DE847" s="146"/>
      <c r="DF847" s="146"/>
      <c r="DG847" s="146"/>
      <c r="DH847" s="146"/>
      <c r="DI847" s="146"/>
      <c r="DJ847" s="146"/>
      <c r="DK847" s="146"/>
      <c r="DL847" s="146"/>
      <c r="DM847" s="146"/>
      <c r="DN847" s="146"/>
      <c r="DO847" s="146"/>
      <c r="DP847" s="146"/>
      <c r="DQ847" s="146"/>
      <c r="DR847" s="146"/>
      <c r="DS847" s="146"/>
      <c r="DT847" s="146"/>
      <c r="DU847" s="146"/>
      <c r="DV847" s="146"/>
      <c r="DW847" s="146"/>
      <c r="DX847" s="146"/>
      <c r="DY847" s="146"/>
      <c r="DZ847" s="158"/>
      <c r="EA847" s="158"/>
      <c r="EB847" s="158"/>
      <c r="EC847" s="158"/>
      <c r="ED847" s="158"/>
      <c r="EE847" s="158"/>
      <c r="EF847" s="158"/>
      <c r="EG847" s="158"/>
      <c r="EH847" s="158"/>
      <c r="EI847" s="158"/>
      <c r="EJ847" s="158"/>
      <c r="EK847" s="158"/>
      <c r="EL847" s="158"/>
      <c r="EM847" s="158"/>
      <c r="EN847" s="146"/>
      <c r="EO847" s="146"/>
      <c r="EP847" s="146"/>
      <c r="EQ847" s="146"/>
      <c r="ER847" s="146"/>
      <c r="ES847" s="146"/>
      <c r="ET847" s="146"/>
      <c r="EU847" s="146"/>
      <c r="EV847" s="146"/>
      <c r="EW847" s="146"/>
      <c r="EX847" s="146"/>
      <c r="EY847" s="146"/>
      <c r="EZ847" s="146"/>
      <c r="FA847" s="146"/>
      <c r="FB847" s="146"/>
      <c r="FC847" s="146"/>
      <c r="FD847" s="146"/>
    </row>
    <row r="848" spans="4:160">
      <c r="D848" s="45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  <c r="AA848" s="146"/>
      <c r="AB848" s="146"/>
      <c r="AC848" s="146"/>
      <c r="AD848" s="146"/>
      <c r="AE848" s="146"/>
      <c r="AF848" s="146"/>
      <c r="AG848" s="146"/>
      <c r="AH848" s="146"/>
      <c r="AI848" s="146"/>
      <c r="AJ848" s="146"/>
      <c r="AK848" s="146"/>
      <c r="AL848" s="146"/>
      <c r="AM848" s="217"/>
      <c r="AN848" s="146"/>
      <c r="AO848" s="146"/>
      <c r="AP848" s="146"/>
      <c r="AQ848" s="146"/>
      <c r="AR848" s="146"/>
      <c r="AS848" s="146"/>
      <c r="AT848" s="146"/>
      <c r="AU848" s="146"/>
      <c r="AV848" s="146"/>
      <c r="AW848" s="146"/>
      <c r="AX848" s="146"/>
      <c r="AY848" s="146"/>
      <c r="AZ848" s="146"/>
      <c r="BA848" s="146"/>
      <c r="BB848" s="146"/>
      <c r="BC848" s="146"/>
      <c r="BD848" s="146"/>
      <c r="BE848" s="146"/>
      <c r="BF848" s="146"/>
      <c r="BG848" s="146"/>
      <c r="BH848" s="146"/>
      <c r="BI848" s="146"/>
      <c r="BJ848" s="146"/>
      <c r="BK848" s="146"/>
      <c r="BL848" s="146"/>
      <c r="BM848" s="146"/>
      <c r="BN848" s="146"/>
      <c r="BO848" s="146"/>
      <c r="BP848" s="146"/>
      <c r="BQ848" s="146"/>
      <c r="BR848" s="146"/>
      <c r="BS848" s="146"/>
      <c r="BT848" s="146"/>
      <c r="BU848" s="146"/>
      <c r="BV848" s="146"/>
      <c r="BW848" s="146"/>
      <c r="BX848" s="146"/>
      <c r="BY848" s="146"/>
      <c r="BZ848" s="146"/>
      <c r="CA848" s="146"/>
      <c r="CB848" s="146"/>
      <c r="CC848" s="146"/>
      <c r="CD848" s="146"/>
      <c r="CE848" s="146"/>
      <c r="CF848" s="146"/>
      <c r="CG848" s="146"/>
      <c r="CH848" s="146"/>
      <c r="CI848" s="146"/>
      <c r="CJ848" s="146"/>
      <c r="CK848" s="146"/>
      <c r="CL848" s="146"/>
      <c r="CM848" s="146"/>
      <c r="CN848" s="146"/>
      <c r="CO848" s="146"/>
      <c r="CP848" s="146"/>
      <c r="CQ848" s="146"/>
      <c r="CR848" s="146"/>
      <c r="CS848" s="146"/>
      <c r="CT848" s="146"/>
      <c r="CU848" s="146"/>
      <c r="CV848" s="146"/>
      <c r="CW848" s="146"/>
      <c r="CX848" s="146"/>
      <c r="CY848" s="146"/>
      <c r="CZ848" s="146"/>
      <c r="DA848" s="146"/>
      <c r="DB848" s="146"/>
      <c r="DC848" s="146"/>
      <c r="DD848" s="146"/>
      <c r="DE848" s="146"/>
      <c r="DF848" s="146"/>
      <c r="DG848" s="146"/>
      <c r="DH848" s="146"/>
      <c r="DI848" s="146"/>
      <c r="DJ848" s="146"/>
      <c r="DK848" s="146"/>
      <c r="DL848" s="146"/>
      <c r="DM848" s="146"/>
      <c r="DN848" s="146"/>
      <c r="DO848" s="146"/>
      <c r="DP848" s="146"/>
      <c r="DQ848" s="146"/>
      <c r="DR848" s="146"/>
      <c r="DS848" s="146"/>
      <c r="DT848" s="146"/>
      <c r="DU848" s="146"/>
      <c r="DV848" s="146"/>
      <c r="DW848" s="146"/>
      <c r="DX848" s="146"/>
      <c r="DY848" s="146"/>
      <c r="DZ848" s="158"/>
      <c r="EA848" s="158"/>
      <c r="EB848" s="158"/>
      <c r="EC848" s="158"/>
      <c r="ED848" s="158"/>
      <c r="EE848" s="158"/>
      <c r="EF848" s="158"/>
      <c r="EG848" s="158"/>
      <c r="EH848" s="158"/>
      <c r="EI848" s="158"/>
      <c r="EJ848" s="158"/>
      <c r="EK848" s="158"/>
      <c r="EL848" s="158"/>
      <c r="EM848" s="158"/>
      <c r="EN848" s="146"/>
      <c r="EO848" s="146"/>
      <c r="EP848" s="146"/>
      <c r="EQ848" s="146"/>
      <c r="ER848" s="146"/>
      <c r="ES848" s="146"/>
      <c r="ET848" s="146"/>
      <c r="EU848" s="146"/>
      <c r="EV848" s="146"/>
      <c r="EW848" s="146"/>
      <c r="EX848" s="146"/>
      <c r="EY848" s="146"/>
      <c r="EZ848" s="146"/>
      <c r="FA848" s="146"/>
      <c r="FB848" s="146"/>
      <c r="FC848" s="146"/>
      <c r="FD848" s="146"/>
    </row>
    <row r="849" spans="4:160">
      <c r="D849" s="45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  <c r="AA849" s="146"/>
      <c r="AB849" s="146"/>
      <c r="AC849" s="146"/>
      <c r="AD849" s="146"/>
      <c r="AE849" s="146"/>
      <c r="AF849" s="146"/>
      <c r="AG849" s="146"/>
      <c r="AH849" s="146"/>
      <c r="AI849" s="146"/>
      <c r="AJ849" s="146"/>
      <c r="AK849" s="146"/>
      <c r="AL849" s="146"/>
      <c r="AM849" s="217"/>
      <c r="AN849" s="146"/>
      <c r="AO849" s="146"/>
      <c r="AP849" s="146"/>
      <c r="AQ849" s="146"/>
      <c r="AR849" s="146"/>
      <c r="AS849" s="146"/>
      <c r="AT849" s="146"/>
      <c r="AU849" s="146"/>
      <c r="AV849" s="146"/>
      <c r="AW849" s="146"/>
      <c r="AX849" s="146"/>
      <c r="AY849" s="146"/>
      <c r="AZ849" s="146"/>
      <c r="BA849" s="146"/>
      <c r="BB849" s="146"/>
      <c r="BC849" s="146"/>
      <c r="BD849" s="146"/>
      <c r="BE849" s="146"/>
      <c r="BF849" s="146"/>
      <c r="BG849" s="146"/>
      <c r="BH849" s="146"/>
      <c r="BI849" s="146"/>
      <c r="BJ849" s="146"/>
      <c r="BK849" s="146"/>
      <c r="BL849" s="146"/>
      <c r="BM849" s="146"/>
      <c r="BN849" s="146"/>
      <c r="BO849" s="146"/>
      <c r="BP849" s="146"/>
      <c r="BQ849" s="146"/>
      <c r="BR849" s="146"/>
      <c r="BS849" s="146"/>
      <c r="BT849" s="146"/>
      <c r="BU849" s="146"/>
      <c r="BV849" s="146"/>
      <c r="BW849" s="146"/>
      <c r="BX849" s="146"/>
      <c r="BY849" s="146"/>
      <c r="BZ849" s="146"/>
      <c r="CA849" s="146"/>
      <c r="CB849" s="146"/>
      <c r="CC849" s="146"/>
      <c r="CD849" s="146"/>
      <c r="CE849" s="146"/>
      <c r="CF849" s="146"/>
      <c r="CG849" s="146"/>
      <c r="CH849" s="146"/>
      <c r="CI849" s="146"/>
      <c r="CJ849" s="146"/>
      <c r="CK849" s="146"/>
      <c r="CL849" s="146"/>
      <c r="CM849" s="146"/>
      <c r="CN849" s="146"/>
      <c r="CO849" s="146"/>
      <c r="CP849" s="146"/>
      <c r="CQ849" s="146"/>
      <c r="CR849" s="146"/>
      <c r="CS849" s="146"/>
      <c r="CT849" s="146"/>
      <c r="CU849" s="146"/>
      <c r="CV849" s="146"/>
      <c r="CW849" s="146"/>
      <c r="CX849" s="146"/>
      <c r="CY849" s="146"/>
      <c r="CZ849" s="146"/>
      <c r="DA849" s="146"/>
      <c r="DB849" s="146"/>
      <c r="DC849" s="146"/>
      <c r="DD849" s="146"/>
      <c r="DE849" s="146"/>
      <c r="DF849" s="146"/>
      <c r="DG849" s="146"/>
      <c r="DH849" s="146"/>
      <c r="DI849" s="146"/>
      <c r="DJ849" s="146"/>
      <c r="DK849" s="146"/>
      <c r="DL849" s="146"/>
      <c r="DM849" s="146"/>
      <c r="DN849" s="146"/>
      <c r="DO849" s="146"/>
      <c r="DP849" s="146"/>
      <c r="DQ849" s="146"/>
      <c r="DR849" s="146"/>
      <c r="DS849" s="146"/>
      <c r="DT849" s="146"/>
      <c r="DU849" s="146"/>
      <c r="DV849" s="146"/>
      <c r="DW849" s="146"/>
      <c r="DX849" s="146"/>
      <c r="DY849" s="146"/>
      <c r="DZ849" s="158"/>
      <c r="EA849" s="158"/>
      <c r="EB849" s="158"/>
      <c r="EC849" s="158"/>
      <c r="ED849" s="158"/>
      <c r="EE849" s="158"/>
      <c r="EF849" s="158"/>
      <c r="EG849" s="158"/>
      <c r="EH849" s="158"/>
      <c r="EI849" s="158"/>
      <c r="EJ849" s="158"/>
      <c r="EK849" s="158"/>
      <c r="EL849" s="158"/>
      <c r="EM849" s="158"/>
      <c r="EN849" s="146"/>
      <c r="EO849" s="146"/>
      <c r="EP849" s="146"/>
      <c r="EQ849" s="146"/>
      <c r="ER849" s="146"/>
      <c r="ES849" s="146"/>
      <c r="ET849" s="146"/>
      <c r="EU849" s="146"/>
      <c r="EV849" s="146"/>
      <c r="EW849" s="146"/>
      <c r="EX849" s="146"/>
      <c r="EY849" s="146"/>
      <c r="EZ849" s="146"/>
      <c r="FA849" s="146"/>
      <c r="FB849" s="146"/>
      <c r="FC849" s="146"/>
      <c r="FD849" s="146"/>
    </row>
    <row r="850" spans="4:160">
      <c r="D850" s="45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  <c r="AA850" s="146"/>
      <c r="AB850" s="146"/>
      <c r="AC850" s="146"/>
      <c r="AD850" s="146"/>
      <c r="AE850" s="146"/>
      <c r="AF850" s="146"/>
      <c r="AG850" s="146"/>
      <c r="AH850" s="146"/>
      <c r="AI850" s="146"/>
      <c r="AJ850" s="146"/>
      <c r="AK850" s="146"/>
      <c r="AL850" s="146"/>
      <c r="AM850" s="217"/>
      <c r="AN850" s="146"/>
      <c r="AO850" s="146"/>
      <c r="AP850" s="146"/>
      <c r="AQ850" s="146"/>
      <c r="AR850" s="146"/>
      <c r="AS850" s="146"/>
      <c r="AT850" s="146"/>
      <c r="AU850" s="146"/>
      <c r="AV850" s="146"/>
      <c r="AW850" s="146"/>
      <c r="AX850" s="146"/>
      <c r="AY850" s="146"/>
      <c r="AZ850" s="146"/>
      <c r="BA850" s="146"/>
      <c r="BB850" s="146"/>
      <c r="BC850" s="146"/>
      <c r="BD850" s="146"/>
      <c r="BE850" s="146"/>
      <c r="BF850" s="146"/>
      <c r="BG850" s="146"/>
      <c r="BH850" s="146"/>
      <c r="BI850" s="146"/>
      <c r="BJ850" s="146"/>
      <c r="BK850" s="146"/>
      <c r="BL850" s="146"/>
      <c r="BM850" s="146"/>
      <c r="BN850" s="146"/>
      <c r="BO850" s="146"/>
      <c r="BP850" s="146"/>
      <c r="BQ850" s="146"/>
      <c r="BR850" s="146"/>
      <c r="BS850" s="146"/>
      <c r="BT850" s="146"/>
      <c r="BU850" s="146"/>
      <c r="BV850" s="146"/>
      <c r="BW850" s="146"/>
      <c r="BX850" s="146"/>
      <c r="BY850" s="146"/>
      <c r="BZ850" s="146"/>
      <c r="CA850" s="146"/>
      <c r="CB850" s="146"/>
      <c r="CC850" s="146"/>
      <c r="CD850" s="146"/>
      <c r="CE850" s="146"/>
      <c r="CF850" s="146"/>
      <c r="CG850" s="146"/>
      <c r="CH850" s="146"/>
      <c r="CI850" s="146"/>
      <c r="CJ850" s="146"/>
      <c r="CK850" s="146"/>
      <c r="CL850" s="146"/>
      <c r="CM850" s="146"/>
      <c r="CN850" s="146"/>
      <c r="CO850" s="146"/>
      <c r="CP850" s="146"/>
      <c r="CQ850" s="146"/>
      <c r="CR850" s="146"/>
      <c r="CS850" s="146"/>
      <c r="CT850" s="146"/>
      <c r="CU850" s="146"/>
      <c r="CV850" s="146"/>
      <c r="CW850" s="146"/>
      <c r="CX850" s="146"/>
      <c r="CY850" s="146"/>
      <c r="CZ850" s="146"/>
      <c r="DA850" s="146"/>
      <c r="DB850" s="146"/>
      <c r="DC850" s="146"/>
      <c r="DD850" s="146"/>
      <c r="DE850" s="146"/>
      <c r="DF850" s="146"/>
      <c r="DG850" s="146"/>
      <c r="DH850" s="146"/>
      <c r="DI850" s="146"/>
      <c r="DJ850" s="146"/>
      <c r="DK850" s="146"/>
      <c r="DL850" s="146"/>
      <c r="DM850" s="146"/>
      <c r="DN850" s="146"/>
      <c r="DO850" s="146"/>
      <c r="DP850" s="146"/>
      <c r="DQ850" s="146"/>
      <c r="DR850" s="146"/>
      <c r="DS850" s="146"/>
      <c r="DT850" s="146"/>
      <c r="DU850" s="146"/>
      <c r="DV850" s="146"/>
      <c r="DW850" s="146"/>
      <c r="DX850" s="146"/>
      <c r="DY850" s="146"/>
      <c r="DZ850" s="158"/>
      <c r="EA850" s="158"/>
      <c r="EB850" s="158"/>
      <c r="EC850" s="158"/>
      <c r="ED850" s="158"/>
      <c r="EE850" s="158"/>
      <c r="EF850" s="158"/>
      <c r="EG850" s="158"/>
      <c r="EH850" s="158"/>
      <c r="EI850" s="158"/>
      <c r="EJ850" s="158"/>
      <c r="EK850" s="158"/>
      <c r="EL850" s="158"/>
      <c r="EM850" s="158"/>
      <c r="EN850" s="146"/>
      <c r="EO850" s="146"/>
      <c r="EP850" s="146"/>
      <c r="EQ850" s="146"/>
      <c r="ER850" s="146"/>
      <c r="ES850" s="146"/>
      <c r="ET850" s="146"/>
      <c r="EU850" s="146"/>
      <c r="EV850" s="146"/>
      <c r="EW850" s="146"/>
      <c r="EX850" s="146"/>
      <c r="EY850" s="146"/>
      <c r="EZ850" s="146"/>
      <c r="FA850" s="146"/>
      <c r="FB850" s="146"/>
      <c r="FC850" s="146"/>
      <c r="FD850" s="146"/>
    </row>
    <row r="851" spans="4:160">
      <c r="D851" s="45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  <c r="AA851" s="146"/>
      <c r="AB851" s="146"/>
      <c r="AC851" s="146"/>
      <c r="AD851" s="146"/>
      <c r="AE851" s="146"/>
      <c r="AF851" s="146"/>
      <c r="AG851" s="146"/>
      <c r="AH851" s="146"/>
      <c r="AI851" s="146"/>
      <c r="AJ851" s="146"/>
      <c r="AK851" s="146"/>
      <c r="AL851" s="146"/>
      <c r="AM851" s="217"/>
      <c r="AN851" s="146"/>
      <c r="AO851" s="146"/>
      <c r="AP851" s="146"/>
      <c r="AQ851" s="146"/>
      <c r="AR851" s="146"/>
      <c r="AS851" s="146"/>
      <c r="AT851" s="146"/>
      <c r="AU851" s="146"/>
      <c r="AV851" s="146"/>
      <c r="AW851" s="146"/>
      <c r="AX851" s="146"/>
      <c r="AY851" s="146"/>
      <c r="AZ851" s="146"/>
      <c r="BA851" s="146"/>
      <c r="BB851" s="146"/>
      <c r="BC851" s="146"/>
      <c r="BD851" s="146"/>
      <c r="BE851" s="146"/>
      <c r="BF851" s="146"/>
      <c r="BG851" s="146"/>
      <c r="BH851" s="146"/>
      <c r="BI851" s="146"/>
      <c r="BJ851" s="146"/>
      <c r="BK851" s="146"/>
      <c r="BL851" s="146"/>
      <c r="BM851" s="146"/>
      <c r="BN851" s="146"/>
      <c r="BO851" s="146"/>
      <c r="BP851" s="146"/>
      <c r="BQ851" s="146"/>
      <c r="BR851" s="146"/>
      <c r="BS851" s="146"/>
      <c r="BT851" s="146"/>
      <c r="BU851" s="146"/>
      <c r="BV851" s="146"/>
      <c r="BW851" s="146"/>
      <c r="BX851" s="146"/>
      <c r="BY851" s="146"/>
      <c r="BZ851" s="146"/>
      <c r="CA851" s="146"/>
      <c r="CB851" s="146"/>
      <c r="CC851" s="146"/>
      <c r="CD851" s="146"/>
      <c r="CE851" s="146"/>
      <c r="CF851" s="146"/>
      <c r="CG851" s="146"/>
      <c r="CH851" s="146"/>
      <c r="CI851" s="146"/>
      <c r="CJ851" s="146"/>
      <c r="CK851" s="146"/>
      <c r="CL851" s="146"/>
      <c r="CM851" s="146"/>
      <c r="CN851" s="146"/>
      <c r="CO851" s="146"/>
      <c r="CP851" s="146"/>
      <c r="CQ851" s="146"/>
      <c r="CR851" s="146"/>
      <c r="CS851" s="146"/>
      <c r="CT851" s="146"/>
      <c r="CU851" s="146"/>
      <c r="CV851" s="146"/>
      <c r="CW851" s="146"/>
      <c r="CX851" s="146"/>
      <c r="CY851" s="146"/>
      <c r="CZ851" s="146"/>
      <c r="DA851" s="146"/>
      <c r="DB851" s="146"/>
      <c r="DC851" s="146"/>
      <c r="DD851" s="146"/>
      <c r="DE851" s="146"/>
      <c r="DF851" s="146"/>
      <c r="DG851" s="146"/>
      <c r="DH851" s="146"/>
      <c r="DI851" s="146"/>
      <c r="DJ851" s="146"/>
      <c r="DK851" s="146"/>
      <c r="DL851" s="146"/>
      <c r="DM851" s="146"/>
      <c r="DN851" s="146"/>
      <c r="DO851" s="146"/>
      <c r="DP851" s="146"/>
      <c r="DQ851" s="146"/>
      <c r="DR851" s="146"/>
      <c r="DS851" s="146"/>
      <c r="DT851" s="146"/>
      <c r="DU851" s="146"/>
      <c r="DV851" s="146"/>
      <c r="DW851" s="146"/>
      <c r="DX851" s="146"/>
      <c r="DY851" s="146"/>
      <c r="DZ851" s="158"/>
      <c r="EA851" s="158"/>
      <c r="EB851" s="158"/>
      <c r="EC851" s="158"/>
      <c r="ED851" s="158"/>
      <c r="EE851" s="158"/>
      <c r="EF851" s="158"/>
      <c r="EG851" s="158"/>
      <c r="EH851" s="158"/>
      <c r="EI851" s="158"/>
      <c r="EJ851" s="158"/>
      <c r="EK851" s="158"/>
      <c r="EL851" s="158"/>
      <c r="EM851" s="158"/>
      <c r="EN851" s="146"/>
      <c r="EO851" s="146"/>
      <c r="EP851" s="146"/>
      <c r="EQ851" s="146"/>
      <c r="ER851" s="146"/>
      <c r="ES851" s="146"/>
      <c r="ET851" s="146"/>
      <c r="EU851" s="146"/>
      <c r="EV851" s="146"/>
      <c r="EW851" s="146"/>
      <c r="EX851" s="146"/>
      <c r="EY851" s="146"/>
      <c r="EZ851" s="146"/>
      <c r="FA851" s="146"/>
      <c r="FB851" s="146"/>
      <c r="FC851" s="146"/>
      <c r="FD851" s="146"/>
    </row>
    <row r="852" spans="4:160">
      <c r="D852" s="45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  <c r="AA852" s="146"/>
      <c r="AB852" s="146"/>
      <c r="AC852" s="146"/>
      <c r="AD852" s="146"/>
      <c r="AE852" s="146"/>
      <c r="AF852" s="146"/>
      <c r="AG852" s="146"/>
      <c r="AH852" s="146"/>
      <c r="AI852" s="146"/>
      <c r="AJ852" s="146"/>
      <c r="AK852" s="146"/>
      <c r="AL852" s="146"/>
      <c r="AM852" s="217"/>
      <c r="AN852" s="146"/>
      <c r="AO852" s="146"/>
      <c r="AP852" s="146"/>
      <c r="AQ852" s="146"/>
      <c r="AR852" s="146"/>
      <c r="AS852" s="146"/>
      <c r="AT852" s="146"/>
      <c r="AU852" s="146"/>
      <c r="AV852" s="146"/>
      <c r="AW852" s="146"/>
      <c r="AX852" s="146"/>
      <c r="AY852" s="146"/>
      <c r="AZ852" s="146"/>
      <c r="BA852" s="146"/>
      <c r="BB852" s="146"/>
      <c r="BC852" s="146"/>
      <c r="BD852" s="146"/>
      <c r="BE852" s="146"/>
      <c r="BF852" s="146"/>
      <c r="BG852" s="146"/>
      <c r="BH852" s="146"/>
      <c r="BI852" s="146"/>
      <c r="BJ852" s="146"/>
      <c r="BK852" s="146"/>
      <c r="BL852" s="146"/>
      <c r="BM852" s="146"/>
      <c r="BN852" s="146"/>
      <c r="BO852" s="146"/>
      <c r="BP852" s="146"/>
      <c r="BQ852" s="146"/>
      <c r="BR852" s="146"/>
      <c r="BS852" s="146"/>
      <c r="BT852" s="146"/>
      <c r="BU852" s="146"/>
      <c r="BV852" s="146"/>
      <c r="BW852" s="146"/>
      <c r="BX852" s="146"/>
      <c r="BY852" s="146"/>
      <c r="BZ852" s="146"/>
      <c r="CA852" s="146"/>
      <c r="CB852" s="146"/>
      <c r="CC852" s="146"/>
      <c r="CD852" s="146"/>
      <c r="CE852" s="146"/>
      <c r="CF852" s="146"/>
      <c r="CG852" s="146"/>
      <c r="CH852" s="146"/>
      <c r="CI852" s="146"/>
      <c r="CJ852" s="146"/>
      <c r="CK852" s="146"/>
      <c r="CL852" s="146"/>
      <c r="CM852" s="146"/>
      <c r="CN852" s="146"/>
      <c r="CO852" s="146"/>
      <c r="CP852" s="146"/>
      <c r="CQ852" s="146"/>
      <c r="CR852" s="146"/>
      <c r="CS852" s="146"/>
      <c r="CT852" s="146"/>
      <c r="CU852" s="146"/>
      <c r="CV852" s="146"/>
      <c r="CW852" s="146"/>
      <c r="CX852" s="146"/>
      <c r="CY852" s="146"/>
      <c r="CZ852" s="146"/>
      <c r="DA852" s="146"/>
      <c r="DB852" s="146"/>
      <c r="DC852" s="146"/>
      <c r="DD852" s="146"/>
      <c r="DE852" s="146"/>
      <c r="DF852" s="146"/>
      <c r="DG852" s="146"/>
      <c r="DH852" s="146"/>
      <c r="DI852" s="146"/>
      <c r="DJ852" s="146"/>
      <c r="DK852" s="146"/>
      <c r="DL852" s="146"/>
      <c r="DM852" s="146"/>
      <c r="DN852" s="146"/>
      <c r="DO852" s="146"/>
      <c r="DP852" s="146"/>
      <c r="DQ852" s="146"/>
      <c r="DR852" s="146"/>
      <c r="DS852" s="146"/>
      <c r="DT852" s="146"/>
      <c r="DU852" s="146"/>
      <c r="DV852" s="146"/>
      <c r="DW852" s="146"/>
      <c r="DX852" s="146"/>
      <c r="DY852" s="146"/>
      <c r="DZ852" s="158"/>
      <c r="EA852" s="158"/>
      <c r="EB852" s="158"/>
      <c r="EC852" s="158"/>
      <c r="ED852" s="158"/>
      <c r="EE852" s="158"/>
      <c r="EF852" s="158"/>
      <c r="EG852" s="158"/>
      <c r="EH852" s="158"/>
      <c r="EI852" s="158"/>
      <c r="EJ852" s="158"/>
      <c r="EK852" s="158"/>
      <c r="EL852" s="158"/>
      <c r="EM852" s="158"/>
      <c r="EN852" s="146"/>
      <c r="EO852" s="146"/>
      <c r="EP852" s="146"/>
      <c r="EQ852" s="146"/>
      <c r="ER852" s="146"/>
      <c r="ES852" s="146"/>
      <c r="ET852" s="146"/>
      <c r="EU852" s="146"/>
      <c r="EV852" s="146"/>
      <c r="EW852" s="146"/>
      <c r="EX852" s="146"/>
      <c r="EY852" s="146"/>
      <c r="EZ852" s="146"/>
      <c r="FA852" s="146"/>
      <c r="FB852" s="146"/>
      <c r="FC852" s="146"/>
      <c r="FD852" s="146"/>
    </row>
    <row r="853" spans="4:160">
      <c r="D853" s="45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  <c r="AA853" s="146"/>
      <c r="AB853" s="146"/>
      <c r="AC853" s="146"/>
      <c r="AD853" s="146"/>
      <c r="AE853" s="146"/>
      <c r="AF853" s="146"/>
      <c r="AG853" s="146"/>
      <c r="AH853" s="146"/>
      <c r="AI853" s="146"/>
      <c r="AJ853" s="146"/>
      <c r="AK853" s="146"/>
      <c r="AL853" s="146"/>
      <c r="AM853" s="217"/>
      <c r="AN853" s="146"/>
      <c r="AO853" s="146"/>
      <c r="AP853" s="146"/>
      <c r="AQ853" s="146"/>
      <c r="AR853" s="146"/>
      <c r="AS853" s="146"/>
      <c r="AT853" s="146"/>
      <c r="AU853" s="146"/>
      <c r="AV853" s="146"/>
      <c r="AW853" s="146"/>
      <c r="AX853" s="146"/>
      <c r="AY853" s="146"/>
      <c r="AZ853" s="146"/>
      <c r="BA853" s="146"/>
      <c r="BB853" s="146"/>
      <c r="BC853" s="146"/>
      <c r="BD853" s="146"/>
      <c r="BE853" s="146"/>
      <c r="BF853" s="146"/>
      <c r="BG853" s="146"/>
      <c r="BH853" s="146"/>
      <c r="BI853" s="146"/>
      <c r="BJ853" s="146"/>
      <c r="BK853" s="146"/>
      <c r="BL853" s="146"/>
      <c r="BM853" s="146"/>
      <c r="BN853" s="146"/>
      <c r="BO853" s="146"/>
      <c r="BP853" s="146"/>
      <c r="BQ853" s="146"/>
      <c r="BR853" s="146"/>
      <c r="BS853" s="146"/>
      <c r="BT853" s="146"/>
      <c r="BU853" s="146"/>
      <c r="BV853" s="146"/>
      <c r="BW853" s="146"/>
      <c r="BX853" s="146"/>
      <c r="BY853" s="146"/>
      <c r="BZ853" s="146"/>
      <c r="CA853" s="146"/>
      <c r="CB853" s="146"/>
      <c r="CC853" s="146"/>
      <c r="CD853" s="146"/>
      <c r="CE853" s="146"/>
      <c r="CF853" s="146"/>
      <c r="CG853" s="146"/>
      <c r="CH853" s="146"/>
      <c r="CI853" s="146"/>
      <c r="CJ853" s="146"/>
      <c r="CK853" s="146"/>
      <c r="CL853" s="146"/>
      <c r="CM853" s="146"/>
      <c r="CN853" s="146"/>
      <c r="CO853" s="146"/>
      <c r="CP853" s="146"/>
      <c r="CQ853" s="146"/>
      <c r="CR853" s="146"/>
      <c r="CS853" s="146"/>
      <c r="CT853" s="146"/>
      <c r="CU853" s="146"/>
      <c r="CV853" s="146"/>
      <c r="CW853" s="146"/>
      <c r="CX853" s="146"/>
      <c r="CY853" s="146"/>
      <c r="CZ853" s="146"/>
      <c r="DA853" s="146"/>
      <c r="DB853" s="146"/>
      <c r="DC853" s="146"/>
      <c r="DD853" s="146"/>
      <c r="DE853" s="146"/>
      <c r="DF853" s="146"/>
      <c r="DG853" s="146"/>
      <c r="DH853" s="146"/>
      <c r="DI853" s="146"/>
      <c r="DJ853" s="146"/>
      <c r="DK853" s="146"/>
      <c r="DL853" s="146"/>
      <c r="DM853" s="146"/>
      <c r="DN853" s="146"/>
      <c r="DO853" s="146"/>
      <c r="DP853" s="146"/>
      <c r="DQ853" s="146"/>
      <c r="DR853" s="146"/>
      <c r="DS853" s="146"/>
      <c r="DT853" s="146"/>
      <c r="DU853" s="146"/>
      <c r="DV853" s="146"/>
      <c r="DW853" s="146"/>
      <c r="DX853" s="146"/>
      <c r="DY853" s="146"/>
      <c r="DZ853" s="158"/>
      <c r="EA853" s="158"/>
      <c r="EB853" s="158"/>
      <c r="EC853" s="158"/>
      <c r="ED853" s="158"/>
      <c r="EE853" s="158"/>
      <c r="EF853" s="158"/>
      <c r="EG853" s="158"/>
      <c r="EH853" s="158"/>
      <c r="EI853" s="158"/>
      <c r="EJ853" s="158"/>
      <c r="EK853" s="158"/>
      <c r="EL853" s="158"/>
      <c r="EM853" s="158"/>
      <c r="EN853" s="146"/>
      <c r="EO853" s="146"/>
      <c r="EP853" s="146"/>
      <c r="EQ853" s="146"/>
      <c r="ER853" s="146"/>
      <c r="ES853" s="146"/>
      <c r="ET853" s="146"/>
      <c r="EU853" s="146"/>
      <c r="EV853" s="146"/>
      <c r="EW853" s="146"/>
      <c r="EX853" s="146"/>
      <c r="EY853" s="146"/>
      <c r="EZ853" s="146"/>
      <c r="FA853" s="146"/>
      <c r="FB853" s="146"/>
      <c r="FC853" s="146"/>
      <c r="FD853" s="146"/>
    </row>
    <row r="854" spans="4:160">
      <c r="D854" s="45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  <c r="AA854" s="146"/>
      <c r="AB854" s="146"/>
      <c r="AC854" s="146"/>
      <c r="AD854" s="146"/>
      <c r="AE854" s="146"/>
      <c r="AF854" s="146"/>
      <c r="AG854" s="146"/>
      <c r="AH854" s="146"/>
      <c r="AI854" s="146"/>
      <c r="AJ854" s="146"/>
      <c r="AK854" s="146"/>
      <c r="AL854" s="146"/>
      <c r="AM854" s="217"/>
      <c r="AN854" s="146"/>
      <c r="AO854" s="146"/>
      <c r="AP854" s="146"/>
      <c r="AQ854" s="146"/>
      <c r="AR854" s="146"/>
      <c r="AS854" s="146"/>
      <c r="AT854" s="146"/>
      <c r="AU854" s="146"/>
      <c r="AV854" s="146"/>
      <c r="AW854" s="146"/>
      <c r="AX854" s="146"/>
      <c r="AY854" s="146"/>
      <c r="AZ854" s="146"/>
      <c r="BA854" s="146"/>
      <c r="BB854" s="146"/>
      <c r="BC854" s="146"/>
      <c r="BD854" s="146"/>
      <c r="BE854" s="146"/>
      <c r="BF854" s="146"/>
      <c r="BG854" s="146"/>
      <c r="BH854" s="146"/>
      <c r="BI854" s="146"/>
      <c r="BJ854" s="146"/>
      <c r="BK854" s="146"/>
      <c r="BL854" s="146"/>
      <c r="BM854" s="146"/>
      <c r="BN854" s="146"/>
      <c r="BO854" s="146"/>
      <c r="BP854" s="146"/>
      <c r="BQ854" s="146"/>
      <c r="BR854" s="146"/>
      <c r="BS854" s="146"/>
      <c r="BT854" s="146"/>
      <c r="BU854" s="146"/>
      <c r="BV854" s="146"/>
      <c r="BW854" s="146"/>
      <c r="BX854" s="146"/>
      <c r="BY854" s="146"/>
      <c r="BZ854" s="146"/>
      <c r="CA854" s="146"/>
      <c r="CB854" s="146"/>
      <c r="CC854" s="146"/>
      <c r="CD854" s="146"/>
      <c r="CE854" s="146"/>
      <c r="CF854" s="146"/>
      <c r="CG854" s="146"/>
      <c r="CH854" s="146"/>
      <c r="CI854" s="146"/>
      <c r="CJ854" s="146"/>
      <c r="CK854" s="146"/>
      <c r="CL854" s="146"/>
      <c r="CM854" s="146"/>
      <c r="CN854" s="146"/>
      <c r="CO854" s="146"/>
      <c r="CP854" s="146"/>
      <c r="CQ854" s="146"/>
      <c r="CR854" s="146"/>
      <c r="CS854" s="146"/>
      <c r="CT854" s="146"/>
      <c r="CU854" s="146"/>
      <c r="CV854" s="146"/>
      <c r="CW854" s="146"/>
      <c r="CX854" s="146"/>
      <c r="CY854" s="146"/>
      <c r="CZ854" s="146"/>
      <c r="DA854" s="146"/>
      <c r="DB854" s="146"/>
      <c r="DC854" s="146"/>
      <c r="DD854" s="146"/>
      <c r="DE854" s="146"/>
      <c r="DF854" s="146"/>
      <c r="DG854" s="146"/>
      <c r="DH854" s="146"/>
      <c r="DI854" s="146"/>
      <c r="DJ854" s="146"/>
      <c r="DK854" s="146"/>
      <c r="DL854" s="146"/>
      <c r="DM854" s="146"/>
      <c r="DN854" s="146"/>
      <c r="DO854" s="146"/>
      <c r="DP854" s="146"/>
      <c r="DQ854" s="146"/>
      <c r="DR854" s="146"/>
      <c r="DS854" s="146"/>
      <c r="DT854" s="146"/>
      <c r="DU854" s="146"/>
      <c r="DV854" s="146"/>
      <c r="DW854" s="146"/>
      <c r="DX854" s="146"/>
      <c r="DY854" s="146"/>
      <c r="DZ854" s="158"/>
      <c r="EA854" s="158"/>
      <c r="EB854" s="158"/>
      <c r="EC854" s="158"/>
      <c r="ED854" s="158"/>
      <c r="EE854" s="158"/>
      <c r="EF854" s="158"/>
      <c r="EG854" s="158"/>
      <c r="EH854" s="158"/>
      <c r="EI854" s="158"/>
      <c r="EJ854" s="158"/>
      <c r="EK854" s="158"/>
      <c r="EL854" s="158"/>
      <c r="EM854" s="158"/>
      <c r="EN854" s="146"/>
      <c r="EO854" s="146"/>
      <c r="EP854" s="146"/>
      <c r="EQ854" s="146"/>
      <c r="ER854" s="146"/>
      <c r="ES854" s="146"/>
      <c r="ET854" s="146"/>
      <c r="EU854" s="146"/>
      <c r="EV854" s="146"/>
      <c r="EW854" s="146"/>
      <c r="EX854" s="146"/>
      <c r="EY854" s="146"/>
      <c r="EZ854" s="146"/>
      <c r="FA854" s="146"/>
      <c r="FB854" s="146"/>
      <c r="FC854" s="146"/>
      <c r="FD854" s="146"/>
    </row>
    <row r="855" spans="4:160">
      <c r="D855" s="45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  <c r="AA855" s="146"/>
      <c r="AB855" s="146"/>
      <c r="AC855" s="146"/>
      <c r="AD855" s="146"/>
      <c r="AE855" s="146"/>
      <c r="AF855" s="146"/>
      <c r="AG855" s="146"/>
      <c r="AH855" s="146"/>
      <c r="AI855" s="146"/>
      <c r="AJ855" s="146"/>
      <c r="AK855" s="146"/>
      <c r="AL855" s="146"/>
      <c r="AM855" s="217"/>
      <c r="AN855" s="146"/>
      <c r="AO855" s="146"/>
      <c r="AP855" s="146"/>
      <c r="AQ855" s="146"/>
      <c r="AR855" s="146"/>
      <c r="AS855" s="146"/>
      <c r="AT855" s="146"/>
      <c r="AU855" s="146"/>
      <c r="AV855" s="146"/>
      <c r="AW855" s="146"/>
      <c r="AX855" s="146"/>
      <c r="AY855" s="146"/>
      <c r="AZ855" s="146"/>
      <c r="BA855" s="146"/>
      <c r="BB855" s="146"/>
      <c r="BC855" s="146"/>
      <c r="BD855" s="146"/>
      <c r="BE855" s="146"/>
      <c r="BF855" s="146"/>
      <c r="BG855" s="146"/>
      <c r="BH855" s="146"/>
      <c r="BI855" s="146"/>
      <c r="BJ855" s="146"/>
      <c r="BK855" s="146"/>
      <c r="BL855" s="146"/>
      <c r="BM855" s="146"/>
      <c r="BN855" s="146"/>
      <c r="BO855" s="146"/>
      <c r="BP855" s="146"/>
      <c r="BQ855" s="146"/>
      <c r="BR855" s="146"/>
      <c r="BS855" s="146"/>
      <c r="BT855" s="146"/>
      <c r="BU855" s="146"/>
      <c r="BV855" s="146"/>
      <c r="BW855" s="146"/>
      <c r="BX855" s="146"/>
      <c r="BY855" s="146"/>
      <c r="BZ855" s="146"/>
      <c r="CA855" s="146"/>
      <c r="CB855" s="146"/>
      <c r="CC855" s="146"/>
      <c r="CD855" s="146"/>
      <c r="CE855" s="146"/>
      <c r="CF855" s="146"/>
      <c r="CG855" s="146"/>
      <c r="CH855" s="146"/>
      <c r="CI855" s="146"/>
      <c r="CJ855" s="146"/>
      <c r="CK855" s="146"/>
      <c r="CL855" s="146"/>
      <c r="CM855" s="146"/>
      <c r="CN855" s="146"/>
      <c r="CO855" s="146"/>
      <c r="CP855" s="146"/>
      <c r="CQ855" s="146"/>
      <c r="CR855" s="146"/>
      <c r="CS855" s="146"/>
      <c r="CT855" s="146"/>
      <c r="CU855" s="146"/>
      <c r="CV855" s="146"/>
      <c r="CW855" s="146"/>
      <c r="CX855" s="146"/>
      <c r="CY855" s="146"/>
      <c r="CZ855" s="146"/>
      <c r="DA855" s="146"/>
      <c r="DB855" s="146"/>
      <c r="DC855" s="146"/>
      <c r="DD855" s="146"/>
      <c r="DE855" s="146"/>
      <c r="DF855" s="146"/>
      <c r="DG855" s="146"/>
      <c r="DH855" s="146"/>
      <c r="DI855" s="146"/>
      <c r="DJ855" s="146"/>
      <c r="DK855" s="146"/>
      <c r="DL855" s="146"/>
      <c r="DM855" s="146"/>
      <c r="DN855" s="146"/>
      <c r="DO855" s="146"/>
      <c r="DP855" s="146"/>
      <c r="DQ855" s="146"/>
      <c r="DR855" s="146"/>
      <c r="DS855" s="146"/>
      <c r="DT855" s="146"/>
      <c r="DU855" s="146"/>
      <c r="DV855" s="146"/>
      <c r="DW855" s="146"/>
      <c r="DX855" s="146"/>
      <c r="DY855" s="146"/>
      <c r="DZ855" s="158"/>
      <c r="EA855" s="158"/>
      <c r="EB855" s="158"/>
      <c r="EC855" s="158"/>
      <c r="ED855" s="158"/>
      <c r="EE855" s="158"/>
      <c r="EF855" s="158"/>
      <c r="EG855" s="158"/>
      <c r="EH855" s="158"/>
      <c r="EI855" s="158"/>
      <c r="EJ855" s="158"/>
      <c r="EK855" s="158"/>
      <c r="EL855" s="158"/>
      <c r="EM855" s="158"/>
      <c r="EN855" s="146"/>
      <c r="EO855" s="146"/>
      <c r="EP855" s="146"/>
      <c r="EQ855" s="146"/>
      <c r="ER855" s="146"/>
      <c r="ES855" s="146"/>
      <c r="ET855" s="146"/>
      <c r="EU855" s="146"/>
      <c r="EV855" s="146"/>
      <c r="EW855" s="146"/>
      <c r="EX855" s="146"/>
      <c r="EY855" s="146"/>
      <c r="EZ855" s="146"/>
      <c r="FA855" s="146"/>
      <c r="FB855" s="146"/>
      <c r="FC855" s="146"/>
      <c r="FD855" s="146"/>
    </row>
    <row r="856" spans="4:160">
      <c r="D856" s="45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  <c r="AA856" s="146"/>
      <c r="AB856" s="146"/>
      <c r="AC856" s="146"/>
      <c r="AD856" s="146"/>
      <c r="AE856" s="146"/>
      <c r="AF856" s="146"/>
      <c r="AG856" s="146"/>
      <c r="AH856" s="146"/>
      <c r="AI856" s="146"/>
      <c r="AJ856" s="146"/>
      <c r="AK856" s="146"/>
      <c r="AL856" s="146"/>
      <c r="AM856" s="217"/>
      <c r="AN856" s="146"/>
      <c r="AO856" s="146"/>
      <c r="AP856" s="146"/>
      <c r="AQ856" s="146"/>
      <c r="AR856" s="146"/>
      <c r="AS856" s="146"/>
      <c r="AT856" s="146"/>
      <c r="AU856" s="146"/>
      <c r="AV856" s="146"/>
      <c r="AW856" s="146"/>
      <c r="AX856" s="146"/>
      <c r="AY856" s="146"/>
      <c r="AZ856" s="146"/>
      <c r="BA856" s="146"/>
      <c r="BB856" s="146"/>
      <c r="BC856" s="146"/>
      <c r="BD856" s="146"/>
      <c r="BE856" s="146"/>
      <c r="BF856" s="146"/>
      <c r="BG856" s="146"/>
      <c r="BH856" s="146"/>
      <c r="BI856" s="146"/>
      <c r="BJ856" s="146"/>
      <c r="BK856" s="146"/>
      <c r="BL856" s="146"/>
      <c r="BM856" s="146"/>
      <c r="BN856" s="146"/>
      <c r="BO856" s="146"/>
      <c r="BP856" s="146"/>
      <c r="BQ856" s="146"/>
      <c r="BR856" s="146"/>
      <c r="BS856" s="146"/>
      <c r="BT856" s="146"/>
      <c r="BU856" s="146"/>
      <c r="BV856" s="146"/>
      <c r="BW856" s="146"/>
      <c r="BX856" s="146"/>
      <c r="BY856" s="146"/>
      <c r="BZ856" s="146"/>
      <c r="CA856" s="146"/>
      <c r="CB856" s="146"/>
      <c r="CC856" s="146"/>
      <c r="CD856" s="146"/>
      <c r="CE856" s="146"/>
      <c r="CF856" s="146"/>
      <c r="CG856" s="146"/>
      <c r="CH856" s="146"/>
      <c r="CI856" s="146"/>
      <c r="CJ856" s="146"/>
      <c r="CK856" s="146"/>
      <c r="CL856" s="146"/>
      <c r="CM856" s="146"/>
      <c r="CN856" s="146"/>
      <c r="CO856" s="146"/>
      <c r="CP856" s="146"/>
      <c r="CQ856" s="146"/>
      <c r="CR856" s="146"/>
      <c r="CS856" s="146"/>
      <c r="CT856" s="146"/>
      <c r="CU856" s="146"/>
      <c r="CV856" s="146"/>
      <c r="CW856" s="146"/>
      <c r="CX856" s="146"/>
      <c r="CY856" s="146"/>
      <c r="CZ856" s="146"/>
      <c r="DA856" s="146"/>
      <c r="DB856" s="146"/>
      <c r="DC856" s="146"/>
      <c r="DD856" s="146"/>
      <c r="DE856" s="146"/>
      <c r="DF856" s="146"/>
      <c r="DG856" s="146"/>
      <c r="DH856" s="146"/>
      <c r="DI856" s="146"/>
      <c r="DJ856" s="146"/>
      <c r="DK856" s="146"/>
      <c r="DL856" s="146"/>
      <c r="DM856" s="146"/>
      <c r="DN856" s="146"/>
      <c r="DO856" s="146"/>
      <c r="DP856" s="146"/>
      <c r="DQ856" s="146"/>
      <c r="DR856" s="146"/>
      <c r="DS856" s="146"/>
      <c r="DT856" s="146"/>
      <c r="DU856" s="146"/>
      <c r="DV856" s="146"/>
      <c r="DW856" s="146"/>
      <c r="DX856" s="146"/>
      <c r="DY856" s="146"/>
      <c r="DZ856" s="158"/>
      <c r="EA856" s="158"/>
      <c r="EB856" s="158"/>
      <c r="EC856" s="158"/>
      <c r="ED856" s="158"/>
      <c r="EE856" s="158"/>
      <c r="EF856" s="158"/>
      <c r="EG856" s="158"/>
      <c r="EH856" s="158"/>
      <c r="EI856" s="158"/>
      <c r="EJ856" s="158"/>
      <c r="EK856" s="158"/>
      <c r="EL856" s="158"/>
      <c r="EM856" s="158"/>
      <c r="EN856" s="146"/>
      <c r="EO856" s="146"/>
      <c r="EP856" s="146"/>
      <c r="EQ856" s="146"/>
      <c r="ER856" s="146"/>
      <c r="ES856" s="146"/>
      <c r="ET856" s="146"/>
      <c r="EU856" s="146"/>
      <c r="EV856" s="146"/>
      <c r="EW856" s="146"/>
      <c r="EX856" s="146"/>
      <c r="EY856" s="146"/>
      <c r="EZ856" s="146"/>
      <c r="FA856" s="146"/>
      <c r="FB856" s="146"/>
      <c r="FC856" s="146"/>
      <c r="FD856" s="146"/>
    </row>
    <row r="857" spans="4:160">
      <c r="D857" s="45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  <c r="AA857" s="146"/>
      <c r="AB857" s="146"/>
      <c r="AC857" s="146"/>
      <c r="AD857" s="146"/>
      <c r="AE857" s="146"/>
      <c r="AF857" s="146"/>
      <c r="AG857" s="146"/>
      <c r="AH857" s="146"/>
      <c r="AI857" s="146"/>
      <c r="AJ857" s="146"/>
      <c r="AK857" s="146"/>
      <c r="AL857" s="146"/>
      <c r="AM857" s="217"/>
      <c r="AN857" s="146"/>
      <c r="AO857" s="146"/>
      <c r="AP857" s="146"/>
      <c r="AQ857" s="146"/>
      <c r="AR857" s="146"/>
      <c r="AS857" s="146"/>
      <c r="AT857" s="146"/>
      <c r="AU857" s="146"/>
      <c r="AV857" s="146"/>
      <c r="AW857" s="146"/>
      <c r="AX857" s="146"/>
      <c r="AY857" s="146"/>
      <c r="AZ857" s="146"/>
      <c r="BA857" s="146"/>
      <c r="BB857" s="146"/>
      <c r="BC857" s="146"/>
      <c r="BD857" s="146"/>
      <c r="BE857" s="146"/>
      <c r="BF857" s="146"/>
      <c r="BG857" s="146"/>
      <c r="BH857" s="146"/>
      <c r="BI857" s="146"/>
      <c r="BJ857" s="146"/>
      <c r="BK857" s="146"/>
      <c r="BL857" s="146"/>
      <c r="BM857" s="146"/>
      <c r="BN857" s="146"/>
      <c r="BO857" s="146"/>
      <c r="BP857" s="146"/>
      <c r="BQ857" s="146"/>
      <c r="BR857" s="146"/>
      <c r="BS857" s="146"/>
      <c r="BT857" s="146"/>
      <c r="BU857" s="146"/>
      <c r="BV857" s="146"/>
      <c r="BW857" s="146"/>
      <c r="BX857" s="146"/>
      <c r="BY857" s="146"/>
      <c r="BZ857" s="146"/>
      <c r="CA857" s="146"/>
      <c r="CB857" s="146"/>
      <c r="CC857" s="146"/>
      <c r="CD857" s="146"/>
      <c r="CE857" s="146"/>
      <c r="CF857" s="146"/>
      <c r="CG857" s="146"/>
      <c r="CH857" s="146"/>
      <c r="CI857" s="146"/>
      <c r="CJ857" s="146"/>
      <c r="CK857" s="146"/>
      <c r="CL857" s="146"/>
      <c r="CM857" s="146"/>
      <c r="CN857" s="146"/>
      <c r="CO857" s="146"/>
      <c r="CP857" s="146"/>
      <c r="CQ857" s="146"/>
      <c r="CR857" s="146"/>
      <c r="CS857" s="146"/>
      <c r="CT857" s="146"/>
      <c r="CU857" s="146"/>
      <c r="CV857" s="146"/>
      <c r="CW857" s="146"/>
      <c r="CX857" s="146"/>
      <c r="CY857" s="146"/>
      <c r="CZ857" s="146"/>
      <c r="DA857" s="146"/>
      <c r="DB857" s="146"/>
      <c r="DC857" s="146"/>
      <c r="DD857" s="146"/>
      <c r="DE857" s="146"/>
      <c r="DF857" s="146"/>
      <c r="DG857" s="146"/>
      <c r="DH857" s="146"/>
      <c r="DI857" s="146"/>
      <c r="DJ857" s="146"/>
      <c r="DK857" s="146"/>
      <c r="DL857" s="146"/>
      <c r="DM857" s="146"/>
      <c r="DN857" s="146"/>
      <c r="DO857" s="146"/>
      <c r="DP857" s="146"/>
      <c r="DQ857" s="146"/>
      <c r="DR857" s="146"/>
      <c r="DS857" s="146"/>
      <c r="DT857" s="146"/>
      <c r="DU857" s="146"/>
      <c r="DV857" s="146"/>
      <c r="DW857" s="146"/>
      <c r="DX857" s="146"/>
      <c r="DY857" s="146"/>
      <c r="DZ857" s="158"/>
      <c r="EA857" s="158"/>
      <c r="EB857" s="158"/>
      <c r="EC857" s="158"/>
      <c r="ED857" s="158"/>
      <c r="EE857" s="158"/>
      <c r="EF857" s="158"/>
      <c r="EG857" s="158"/>
      <c r="EH857" s="158"/>
      <c r="EI857" s="158"/>
      <c r="EJ857" s="158"/>
      <c r="EK857" s="158"/>
      <c r="EL857" s="158"/>
      <c r="EM857" s="158"/>
      <c r="EN857" s="146"/>
      <c r="EO857" s="146"/>
      <c r="EP857" s="146"/>
      <c r="EQ857" s="146"/>
      <c r="ER857" s="146"/>
      <c r="ES857" s="146"/>
      <c r="ET857" s="146"/>
      <c r="EU857" s="146"/>
      <c r="EV857" s="146"/>
      <c r="EW857" s="146"/>
      <c r="EX857" s="146"/>
      <c r="EY857" s="146"/>
      <c r="EZ857" s="146"/>
      <c r="FA857" s="146"/>
      <c r="FB857" s="146"/>
      <c r="FC857" s="146"/>
      <c r="FD857" s="146"/>
    </row>
    <row r="858" spans="4:160">
      <c r="D858" s="45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  <c r="AA858" s="146"/>
      <c r="AB858" s="146"/>
      <c r="AC858" s="146"/>
      <c r="AD858" s="146"/>
      <c r="AE858" s="146"/>
      <c r="AF858" s="146"/>
      <c r="AG858" s="146"/>
      <c r="AH858" s="146"/>
      <c r="AI858" s="146"/>
      <c r="AJ858" s="146"/>
      <c r="AK858" s="146"/>
      <c r="AL858" s="146"/>
      <c r="AM858" s="217"/>
      <c r="AN858" s="146"/>
      <c r="AO858" s="146"/>
      <c r="AP858" s="146"/>
      <c r="AQ858" s="146"/>
      <c r="AR858" s="146"/>
      <c r="AS858" s="146"/>
      <c r="AT858" s="146"/>
      <c r="AU858" s="146"/>
      <c r="AV858" s="146"/>
      <c r="AW858" s="146"/>
      <c r="AX858" s="146"/>
      <c r="AY858" s="146"/>
      <c r="AZ858" s="146"/>
      <c r="BA858" s="146"/>
      <c r="BB858" s="146"/>
      <c r="BC858" s="146"/>
      <c r="BD858" s="146"/>
      <c r="BE858" s="146"/>
      <c r="BF858" s="146"/>
      <c r="BG858" s="146"/>
      <c r="BH858" s="146"/>
      <c r="BI858" s="146"/>
      <c r="BJ858" s="146"/>
      <c r="BK858" s="146"/>
      <c r="BL858" s="146"/>
      <c r="BM858" s="146"/>
      <c r="BN858" s="146"/>
      <c r="BO858" s="146"/>
      <c r="BP858" s="146"/>
      <c r="BQ858" s="146"/>
      <c r="BR858" s="146"/>
      <c r="BS858" s="146"/>
      <c r="BT858" s="146"/>
      <c r="BU858" s="146"/>
      <c r="BV858" s="146"/>
      <c r="BW858" s="146"/>
      <c r="BX858" s="146"/>
      <c r="BY858" s="146"/>
      <c r="BZ858" s="146"/>
      <c r="CA858" s="146"/>
      <c r="CB858" s="146"/>
      <c r="CC858" s="146"/>
      <c r="CD858" s="146"/>
      <c r="CE858" s="146"/>
      <c r="CF858" s="146"/>
      <c r="CG858" s="146"/>
      <c r="CH858" s="146"/>
      <c r="CI858" s="146"/>
      <c r="CJ858" s="146"/>
      <c r="CK858" s="146"/>
      <c r="CL858" s="146"/>
      <c r="CM858" s="146"/>
      <c r="CN858" s="146"/>
      <c r="CO858" s="146"/>
      <c r="CP858" s="146"/>
      <c r="CQ858" s="146"/>
      <c r="CR858" s="146"/>
      <c r="CS858" s="146"/>
      <c r="CT858" s="146"/>
      <c r="CU858" s="146"/>
      <c r="CV858" s="146"/>
      <c r="CW858" s="146"/>
      <c r="CX858" s="146"/>
      <c r="CY858" s="146"/>
      <c r="CZ858" s="146"/>
      <c r="DA858" s="146"/>
      <c r="DB858" s="146"/>
      <c r="DC858" s="146"/>
      <c r="DD858" s="146"/>
      <c r="DE858" s="146"/>
      <c r="DF858" s="146"/>
      <c r="DG858" s="146"/>
      <c r="DH858" s="146"/>
      <c r="DI858" s="146"/>
      <c r="DJ858" s="146"/>
      <c r="DK858" s="146"/>
      <c r="DL858" s="146"/>
      <c r="DM858" s="146"/>
      <c r="DN858" s="146"/>
      <c r="DO858" s="146"/>
      <c r="DP858" s="146"/>
      <c r="DQ858" s="146"/>
      <c r="DR858" s="146"/>
      <c r="DS858" s="146"/>
      <c r="DT858" s="146"/>
      <c r="DU858" s="146"/>
      <c r="DV858" s="146"/>
      <c r="DW858" s="146"/>
      <c r="DX858" s="146"/>
      <c r="DY858" s="146"/>
      <c r="DZ858" s="158"/>
      <c r="EA858" s="158"/>
      <c r="EB858" s="158"/>
      <c r="EC858" s="158"/>
      <c r="ED858" s="158"/>
      <c r="EE858" s="158"/>
      <c r="EF858" s="158"/>
      <c r="EG858" s="158"/>
      <c r="EH858" s="158"/>
      <c r="EI858" s="158"/>
      <c r="EJ858" s="158"/>
      <c r="EK858" s="158"/>
      <c r="EL858" s="158"/>
      <c r="EM858" s="158"/>
      <c r="EN858" s="146"/>
      <c r="EO858" s="146"/>
      <c r="EP858" s="146"/>
      <c r="EQ858" s="146"/>
      <c r="ER858" s="146"/>
      <c r="ES858" s="146"/>
      <c r="ET858" s="146"/>
      <c r="EU858" s="146"/>
      <c r="EV858" s="146"/>
      <c r="EW858" s="146"/>
      <c r="EX858" s="146"/>
      <c r="EY858" s="146"/>
      <c r="EZ858" s="146"/>
      <c r="FA858" s="146"/>
      <c r="FB858" s="146"/>
      <c r="FC858" s="146"/>
      <c r="FD858" s="146"/>
    </row>
    <row r="859" spans="4:160">
      <c r="D859" s="45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  <c r="AA859" s="146"/>
      <c r="AB859" s="146"/>
      <c r="AC859" s="146"/>
      <c r="AD859" s="146"/>
      <c r="AE859" s="146"/>
      <c r="AF859" s="146"/>
      <c r="AG859" s="146"/>
      <c r="AH859" s="146"/>
      <c r="AI859" s="146"/>
      <c r="AJ859" s="146"/>
      <c r="AK859" s="146"/>
      <c r="AL859" s="146"/>
      <c r="AM859" s="217"/>
      <c r="AN859" s="146"/>
      <c r="AO859" s="146"/>
      <c r="AP859" s="146"/>
      <c r="AQ859" s="146"/>
      <c r="AR859" s="146"/>
      <c r="AS859" s="146"/>
      <c r="AT859" s="146"/>
      <c r="AU859" s="146"/>
      <c r="AV859" s="146"/>
      <c r="AW859" s="146"/>
      <c r="AX859" s="146"/>
      <c r="AY859" s="146"/>
      <c r="AZ859" s="146"/>
      <c r="BA859" s="146"/>
      <c r="BB859" s="146"/>
      <c r="BC859" s="146"/>
      <c r="BD859" s="146"/>
      <c r="BE859" s="146"/>
      <c r="BF859" s="146"/>
      <c r="BG859" s="146"/>
      <c r="BH859" s="146"/>
      <c r="BI859" s="146"/>
      <c r="BJ859" s="146"/>
      <c r="BK859" s="146"/>
      <c r="BL859" s="146"/>
      <c r="BM859" s="146"/>
      <c r="BN859" s="146"/>
      <c r="BO859" s="146"/>
      <c r="BP859" s="146"/>
      <c r="BQ859" s="146"/>
      <c r="BR859" s="146"/>
      <c r="BS859" s="146"/>
      <c r="BT859" s="146"/>
      <c r="BU859" s="146"/>
      <c r="BV859" s="146"/>
      <c r="BW859" s="146"/>
      <c r="BX859" s="146"/>
      <c r="BY859" s="146"/>
      <c r="BZ859" s="146"/>
      <c r="CA859" s="146"/>
      <c r="CB859" s="146"/>
      <c r="CC859" s="146"/>
      <c r="CD859" s="146"/>
      <c r="CE859" s="146"/>
      <c r="CF859" s="146"/>
      <c r="CG859" s="146"/>
      <c r="CH859" s="146"/>
      <c r="CI859" s="146"/>
      <c r="CJ859" s="146"/>
      <c r="CK859" s="146"/>
      <c r="CL859" s="146"/>
      <c r="CM859" s="146"/>
      <c r="CN859" s="146"/>
      <c r="CO859" s="146"/>
      <c r="CP859" s="146"/>
      <c r="CQ859" s="146"/>
      <c r="CR859" s="146"/>
      <c r="CS859" s="146"/>
      <c r="CT859" s="146"/>
      <c r="CU859" s="146"/>
      <c r="CV859" s="146"/>
      <c r="CW859" s="146"/>
      <c r="CX859" s="146"/>
      <c r="CY859" s="146"/>
      <c r="CZ859" s="146"/>
      <c r="DA859" s="146"/>
      <c r="DB859" s="146"/>
      <c r="DC859" s="146"/>
      <c r="DD859" s="146"/>
      <c r="DE859" s="146"/>
      <c r="DF859" s="146"/>
      <c r="DG859" s="146"/>
      <c r="DH859" s="146"/>
      <c r="DI859" s="146"/>
      <c r="DJ859" s="146"/>
      <c r="DK859" s="146"/>
      <c r="DL859" s="146"/>
      <c r="DM859" s="146"/>
      <c r="DN859" s="146"/>
      <c r="DO859" s="146"/>
      <c r="DP859" s="146"/>
      <c r="DQ859" s="146"/>
      <c r="DR859" s="146"/>
      <c r="DS859" s="146"/>
      <c r="DT859" s="146"/>
      <c r="DU859" s="146"/>
      <c r="DV859" s="146"/>
      <c r="DW859" s="146"/>
      <c r="DX859" s="146"/>
      <c r="DY859" s="146"/>
      <c r="DZ859" s="158"/>
      <c r="EA859" s="158"/>
      <c r="EB859" s="158"/>
      <c r="EC859" s="158"/>
      <c r="ED859" s="158"/>
      <c r="EE859" s="158"/>
      <c r="EF859" s="158"/>
      <c r="EG859" s="158"/>
      <c r="EH859" s="158"/>
      <c r="EI859" s="158"/>
      <c r="EJ859" s="158"/>
      <c r="EK859" s="158"/>
      <c r="EL859" s="158"/>
      <c r="EM859" s="158"/>
      <c r="EN859" s="146"/>
      <c r="EO859" s="146"/>
      <c r="EP859" s="146"/>
      <c r="EQ859" s="146"/>
      <c r="ER859" s="146"/>
      <c r="ES859" s="146"/>
      <c r="ET859" s="146"/>
      <c r="EU859" s="146"/>
      <c r="EV859" s="146"/>
      <c r="EW859" s="146"/>
      <c r="EX859" s="146"/>
      <c r="EY859" s="146"/>
      <c r="EZ859" s="146"/>
      <c r="FA859" s="146"/>
      <c r="FB859" s="146"/>
      <c r="FC859" s="146"/>
      <c r="FD859" s="146"/>
    </row>
    <row r="860" spans="4:160">
      <c r="D860" s="45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  <c r="AA860" s="146"/>
      <c r="AB860" s="146"/>
      <c r="AC860" s="146"/>
      <c r="AD860" s="146"/>
      <c r="AE860" s="146"/>
      <c r="AF860" s="146"/>
      <c r="AG860" s="146"/>
      <c r="AH860" s="146"/>
      <c r="AI860" s="146"/>
      <c r="AJ860" s="146"/>
      <c r="AK860" s="146"/>
      <c r="AL860" s="146"/>
      <c r="AM860" s="217"/>
      <c r="AN860" s="146"/>
      <c r="AO860" s="146"/>
      <c r="AP860" s="146"/>
      <c r="AQ860" s="146"/>
      <c r="AR860" s="146"/>
      <c r="AS860" s="146"/>
      <c r="AT860" s="146"/>
      <c r="AU860" s="146"/>
      <c r="AV860" s="146"/>
      <c r="AW860" s="146"/>
      <c r="AX860" s="146"/>
      <c r="AY860" s="146"/>
      <c r="AZ860" s="146"/>
      <c r="BA860" s="146"/>
      <c r="BB860" s="146"/>
      <c r="BC860" s="146"/>
      <c r="BD860" s="146"/>
      <c r="BE860" s="146"/>
      <c r="BF860" s="146"/>
      <c r="BG860" s="146"/>
      <c r="BH860" s="146"/>
      <c r="BI860" s="146"/>
      <c r="BJ860" s="146"/>
      <c r="BK860" s="146"/>
      <c r="BL860" s="146"/>
      <c r="BM860" s="146"/>
      <c r="BN860" s="146"/>
      <c r="BO860" s="146"/>
      <c r="BP860" s="146"/>
      <c r="BQ860" s="146"/>
      <c r="BR860" s="146"/>
      <c r="BS860" s="146"/>
      <c r="BT860" s="146"/>
      <c r="BU860" s="146"/>
      <c r="BV860" s="146"/>
      <c r="BW860" s="146"/>
      <c r="BX860" s="146"/>
      <c r="BY860" s="146"/>
      <c r="BZ860" s="146"/>
      <c r="CA860" s="146"/>
      <c r="CB860" s="146"/>
      <c r="CC860" s="146"/>
      <c r="CD860" s="146"/>
      <c r="CE860" s="146"/>
      <c r="CF860" s="146"/>
      <c r="CG860" s="146"/>
      <c r="CH860" s="146"/>
      <c r="CI860" s="146"/>
      <c r="CJ860" s="146"/>
      <c r="CK860" s="146"/>
      <c r="CL860" s="146"/>
      <c r="CM860" s="146"/>
      <c r="CN860" s="146"/>
      <c r="CO860" s="146"/>
      <c r="CP860" s="146"/>
      <c r="CQ860" s="146"/>
      <c r="CR860" s="146"/>
      <c r="CS860" s="146"/>
      <c r="CT860" s="146"/>
      <c r="CU860" s="146"/>
      <c r="CV860" s="146"/>
      <c r="CW860" s="146"/>
      <c r="CX860" s="146"/>
      <c r="CY860" s="146"/>
      <c r="CZ860" s="146"/>
      <c r="DA860" s="146"/>
      <c r="DB860" s="146"/>
      <c r="DC860" s="146"/>
      <c r="DD860" s="146"/>
      <c r="DE860" s="146"/>
      <c r="DF860" s="146"/>
      <c r="DG860" s="146"/>
      <c r="DH860" s="146"/>
      <c r="DI860" s="146"/>
      <c r="DJ860" s="146"/>
      <c r="DK860" s="146"/>
      <c r="DL860" s="146"/>
      <c r="DM860" s="146"/>
      <c r="DN860" s="146"/>
      <c r="DO860" s="146"/>
      <c r="DP860" s="146"/>
      <c r="DQ860" s="146"/>
      <c r="DR860" s="146"/>
      <c r="DS860" s="146"/>
      <c r="DT860" s="146"/>
      <c r="DU860" s="146"/>
      <c r="DV860" s="146"/>
      <c r="DW860" s="146"/>
      <c r="DX860" s="146"/>
      <c r="DY860" s="146"/>
      <c r="DZ860" s="158"/>
      <c r="EA860" s="158"/>
      <c r="EB860" s="158"/>
      <c r="EC860" s="158"/>
      <c r="ED860" s="158"/>
      <c r="EE860" s="158"/>
      <c r="EF860" s="158"/>
      <c r="EG860" s="158"/>
      <c r="EH860" s="158"/>
      <c r="EI860" s="158"/>
      <c r="EJ860" s="158"/>
      <c r="EK860" s="158"/>
      <c r="EL860" s="158"/>
      <c r="EM860" s="158"/>
      <c r="EN860" s="146"/>
      <c r="EO860" s="146"/>
      <c r="EP860" s="146"/>
      <c r="EQ860" s="146"/>
      <c r="ER860" s="146"/>
      <c r="ES860" s="146"/>
      <c r="ET860" s="146"/>
      <c r="EU860" s="146"/>
      <c r="EV860" s="146"/>
      <c r="EW860" s="146"/>
      <c r="EX860" s="146"/>
      <c r="EY860" s="146"/>
      <c r="EZ860" s="146"/>
      <c r="FA860" s="146"/>
      <c r="FB860" s="146"/>
      <c r="FC860" s="146"/>
      <c r="FD860" s="146"/>
    </row>
    <row r="861" spans="4:160">
      <c r="D861" s="45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  <c r="AA861" s="146"/>
      <c r="AB861" s="146"/>
      <c r="AC861" s="146"/>
      <c r="AD861" s="146"/>
      <c r="AE861" s="146"/>
      <c r="AF861" s="146"/>
      <c r="AG861" s="146"/>
      <c r="AH861" s="146"/>
      <c r="AI861" s="146"/>
      <c r="AJ861" s="146"/>
      <c r="AK861" s="146"/>
      <c r="AL861" s="146"/>
      <c r="AM861" s="217"/>
      <c r="AN861" s="146"/>
      <c r="AO861" s="146"/>
      <c r="AP861" s="146"/>
      <c r="AQ861" s="146"/>
      <c r="AR861" s="146"/>
      <c r="AS861" s="146"/>
      <c r="AT861" s="146"/>
      <c r="AU861" s="146"/>
      <c r="AV861" s="146"/>
      <c r="AW861" s="146"/>
      <c r="AX861" s="146"/>
      <c r="AY861" s="146"/>
      <c r="AZ861" s="146"/>
      <c r="BA861" s="146"/>
      <c r="BB861" s="146"/>
      <c r="BC861" s="146"/>
      <c r="BD861" s="146"/>
      <c r="BE861" s="146"/>
      <c r="BF861" s="146"/>
      <c r="BG861" s="146"/>
      <c r="BH861" s="146"/>
      <c r="BI861" s="146"/>
      <c r="BJ861" s="146"/>
      <c r="BK861" s="146"/>
      <c r="BL861" s="146"/>
      <c r="BM861" s="146"/>
      <c r="BN861" s="146"/>
      <c r="BO861" s="146"/>
      <c r="BP861" s="146"/>
      <c r="BQ861" s="146"/>
      <c r="BR861" s="146"/>
      <c r="BS861" s="146"/>
      <c r="BT861" s="146"/>
      <c r="BU861" s="146"/>
      <c r="BV861" s="146"/>
      <c r="BW861" s="146"/>
      <c r="BX861" s="146"/>
      <c r="BY861" s="146"/>
      <c r="BZ861" s="146"/>
      <c r="CA861" s="146"/>
      <c r="CB861" s="146"/>
      <c r="CC861" s="146"/>
      <c r="CD861" s="146"/>
      <c r="CE861" s="146"/>
      <c r="CF861" s="146"/>
      <c r="CG861" s="146"/>
      <c r="CH861" s="146"/>
      <c r="CI861" s="146"/>
      <c r="CJ861" s="146"/>
      <c r="CK861" s="146"/>
      <c r="CL861" s="146"/>
      <c r="CM861" s="146"/>
      <c r="CN861" s="146"/>
      <c r="CO861" s="146"/>
      <c r="CP861" s="146"/>
      <c r="CQ861" s="146"/>
      <c r="CR861" s="146"/>
      <c r="CS861" s="146"/>
      <c r="CT861" s="146"/>
      <c r="CU861" s="146"/>
      <c r="CV861" s="146"/>
      <c r="CW861" s="146"/>
      <c r="CX861" s="146"/>
      <c r="CY861" s="146"/>
      <c r="CZ861" s="146"/>
      <c r="DA861" s="146"/>
      <c r="DB861" s="146"/>
      <c r="DC861" s="146"/>
      <c r="DD861" s="146"/>
      <c r="DE861" s="146"/>
      <c r="DF861" s="146"/>
      <c r="DG861" s="146"/>
      <c r="DH861" s="146"/>
      <c r="DI861" s="146"/>
      <c r="DJ861" s="146"/>
      <c r="DK861" s="146"/>
      <c r="DL861" s="146"/>
      <c r="DM861" s="146"/>
      <c r="DN861" s="146"/>
      <c r="DO861" s="146"/>
      <c r="DP861" s="146"/>
      <c r="DQ861" s="146"/>
      <c r="DR861" s="146"/>
      <c r="DS861" s="146"/>
      <c r="DT861" s="146"/>
      <c r="DU861" s="146"/>
      <c r="DV861" s="146"/>
      <c r="DW861" s="146"/>
      <c r="DX861" s="146"/>
      <c r="DY861" s="146"/>
      <c r="DZ861" s="158"/>
      <c r="EA861" s="158"/>
      <c r="EB861" s="158"/>
      <c r="EC861" s="158"/>
      <c r="ED861" s="158"/>
      <c r="EE861" s="158"/>
      <c r="EF861" s="158"/>
      <c r="EG861" s="158"/>
      <c r="EH861" s="158"/>
      <c r="EI861" s="158"/>
      <c r="EJ861" s="158"/>
      <c r="EK861" s="158"/>
      <c r="EL861" s="158"/>
      <c r="EM861" s="158"/>
      <c r="EN861" s="146"/>
      <c r="EO861" s="146"/>
      <c r="EP861" s="146"/>
      <c r="EQ861" s="146"/>
      <c r="ER861" s="146"/>
      <c r="ES861" s="146"/>
      <c r="ET861" s="146"/>
      <c r="EU861" s="146"/>
      <c r="EV861" s="146"/>
      <c r="EW861" s="146"/>
      <c r="EX861" s="146"/>
      <c r="EY861" s="146"/>
      <c r="EZ861" s="146"/>
      <c r="FA861" s="146"/>
      <c r="FB861" s="146"/>
      <c r="FC861" s="146"/>
      <c r="FD861" s="146"/>
    </row>
    <row r="862" spans="4:160">
      <c r="D862" s="45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  <c r="AA862" s="146"/>
      <c r="AB862" s="146"/>
      <c r="AC862" s="146"/>
      <c r="AD862" s="146"/>
      <c r="AE862" s="146"/>
      <c r="AF862" s="146"/>
      <c r="AG862" s="146"/>
      <c r="AH862" s="146"/>
      <c r="AI862" s="146"/>
      <c r="AJ862" s="146"/>
      <c r="AK862" s="146"/>
      <c r="AL862" s="146"/>
      <c r="AM862" s="217"/>
      <c r="AN862" s="146"/>
      <c r="AO862" s="146"/>
      <c r="AP862" s="146"/>
      <c r="AQ862" s="146"/>
      <c r="AR862" s="146"/>
      <c r="AS862" s="146"/>
      <c r="AT862" s="146"/>
      <c r="AU862" s="146"/>
      <c r="AV862" s="146"/>
      <c r="AW862" s="146"/>
      <c r="AX862" s="146"/>
      <c r="AY862" s="146"/>
      <c r="AZ862" s="146"/>
      <c r="BA862" s="146"/>
      <c r="BB862" s="146"/>
      <c r="BC862" s="146"/>
      <c r="BD862" s="146"/>
      <c r="BE862" s="146"/>
      <c r="BF862" s="146"/>
      <c r="BG862" s="146"/>
      <c r="BH862" s="146"/>
      <c r="BI862" s="146"/>
      <c r="BJ862" s="146"/>
      <c r="BK862" s="146"/>
      <c r="BL862" s="146"/>
      <c r="BM862" s="146"/>
      <c r="BN862" s="146"/>
      <c r="BO862" s="146"/>
      <c r="BP862" s="146"/>
      <c r="BQ862" s="146"/>
      <c r="BR862" s="146"/>
      <c r="BS862" s="146"/>
      <c r="BT862" s="146"/>
      <c r="BU862" s="146"/>
      <c r="BV862" s="146"/>
      <c r="BW862" s="146"/>
      <c r="BX862" s="146"/>
      <c r="BY862" s="146"/>
      <c r="BZ862" s="146"/>
      <c r="CA862" s="146"/>
      <c r="CB862" s="146"/>
      <c r="CC862" s="146"/>
      <c r="CD862" s="146"/>
      <c r="CE862" s="146"/>
      <c r="CF862" s="146"/>
      <c r="CG862" s="146"/>
      <c r="CH862" s="146"/>
      <c r="CI862" s="146"/>
      <c r="CJ862" s="146"/>
      <c r="CK862" s="146"/>
      <c r="CL862" s="146"/>
      <c r="CM862" s="146"/>
      <c r="CN862" s="146"/>
      <c r="CO862" s="146"/>
      <c r="CP862" s="146"/>
      <c r="CQ862" s="146"/>
      <c r="CR862" s="146"/>
      <c r="CS862" s="146"/>
      <c r="CT862" s="146"/>
      <c r="CU862" s="146"/>
      <c r="CV862" s="146"/>
      <c r="CW862" s="146"/>
      <c r="CX862" s="146"/>
      <c r="CY862" s="146"/>
      <c r="CZ862" s="146"/>
      <c r="DA862" s="146"/>
      <c r="DB862" s="146"/>
      <c r="DC862" s="146"/>
      <c r="DD862" s="146"/>
      <c r="DE862" s="146"/>
      <c r="DF862" s="146"/>
      <c r="DG862" s="146"/>
      <c r="DH862" s="146"/>
      <c r="DI862" s="146"/>
      <c r="DJ862" s="146"/>
      <c r="DK862" s="146"/>
      <c r="DL862" s="146"/>
      <c r="DM862" s="146"/>
      <c r="DN862" s="146"/>
      <c r="DO862" s="146"/>
      <c r="DP862" s="146"/>
      <c r="DQ862" s="146"/>
      <c r="DR862" s="146"/>
      <c r="DS862" s="146"/>
      <c r="DT862" s="146"/>
      <c r="DU862" s="146"/>
      <c r="DV862" s="146"/>
      <c r="DW862" s="146"/>
      <c r="DX862" s="146"/>
      <c r="DY862" s="146"/>
      <c r="DZ862" s="158"/>
      <c r="EA862" s="158"/>
      <c r="EB862" s="158"/>
      <c r="EC862" s="158"/>
      <c r="ED862" s="158"/>
      <c r="EE862" s="158"/>
      <c r="EF862" s="158"/>
      <c r="EG862" s="158"/>
      <c r="EH862" s="158"/>
      <c r="EI862" s="158"/>
      <c r="EJ862" s="158"/>
      <c r="EK862" s="158"/>
      <c r="EL862" s="158"/>
      <c r="EM862" s="158"/>
      <c r="EN862" s="146"/>
      <c r="EO862" s="146"/>
      <c r="EP862" s="146"/>
      <c r="EQ862" s="146"/>
      <c r="ER862" s="146"/>
      <c r="ES862" s="146"/>
      <c r="ET862" s="146"/>
      <c r="EU862" s="146"/>
      <c r="EV862" s="146"/>
      <c r="EW862" s="146"/>
      <c r="EX862" s="146"/>
      <c r="EY862" s="146"/>
      <c r="EZ862" s="146"/>
      <c r="FA862" s="146"/>
      <c r="FB862" s="146"/>
      <c r="FC862" s="146"/>
      <c r="FD862" s="146"/>
    </row>
    <row r="863" spans="4:160">
      <c r="D863" s="45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  <c r="AA863" s="146"/>
      <c r="AB863" s="146"/>
      <c r="AC863" s="146"/>
      <c r="AD863" s="146"/>
      <c r="AE863" s="146"/>
      <c r="AF863" s="146"/>
      <c r="AG863" s="146"/>
      <c r="AH863" s="146"/>
      <c r="AI863" s="146"/>
      <c r="AJ863" s="146"/>
      <c r="AK863" s="146"/>
      <c r="AL863" s="146"/>
      <c r="AM863" s="217"/>
      <c r="AN863" s="146"/>
      <c r="AO863" s="146"/>
      <c r="AP863" s="146"/>
      <c r="AQ863" s="146"/>
      <c r="AR863" s="146"/>
      <c r="AS863" s="146"/>
      <c r="AT863" s="146"/>
      <c r="AU863" s="146"/>
      <c r="AV863" s="146"/>
      <c r="AW863" s="146"/>
      <c r="AX863" s="146"/>
      <c r="AY863" s="146"/>
      <c r="AZ863" s="146"/>
      <c r="BA863" s="146"/>
      <c r="BB863" s="146"/>
      <c r="BC863" s="146"/>
      <c r="BD863" s="146"/>
      <c r="BE863" s="146"/>
      <c r="BF863" s="146"/>
      <c r="BG863" s="146"/>
      <c r="BH863" s="146"/>
      <c r="BI863" s="146"/>
      <c r="BJ863" s="146"/>
      <c r="BK863" s="146"/>
      <c r="BL863" s="146"/>
      <c r="BM863" s="146"/>
      <c r="BN863" s="146"/>
      <c r="BO863" s="146"/>
      <c r="BP863" s="146"/>
      <c r="BQ863" s="146"/>
      <c r="BR863" s="146"/>
      <c r="BS863" s="146"/>
      <c r="BT863" s="146"/>
      <c r="BU863" s="146"/>
      <c r="BV863" s="146"/>
      <c r="BW863" s="146"/>
      <c r="BX863" s="146"/>
      <c r="BY863" s="146"/>
      <c r="BZ863" s="146"/>
      <c r="CA863" s="146"/>
      <c r="CB863" s="146"/>
      <c r="CC863" s="146"/>
      <c r="CD863" s="146"/>
      <c r="CE863" s="146"/>
      <c r="CF863" s="146"/>
      <c r="CG863" s="146"/>
      <c r="CH863" s="146"/>
      <c r="CI863" s="146"/>
      <c r="CJ863" s="146"/>
      <c r="CK863" s="146"/>
      <c r="CL863" s="146"/>
      <c r="CM863" s="146"/>
      <c r="CN863" s="146"/>
      <c r="CO863" s="146"/>
      <c r="CP863" s="146"/>
      <c r="CQ863" s="146"/>
      <c r="CR863" s="146"/>
      <c r="CS863" s="146"/>
      <c r="CT863" s="146"/>
      <c r="CU863" s="146"/>
      <c r="CV863" s="146"/>
      <c r="CW863" s="146"/>
      <c r="CX863" s="146"/>
      <c r="CY863" s="146"/>
      <c r="CZ863" s="146"/>
      <c r="DA863" s="146"/>
      <c r="DB863" s="146"/>
      <c r="DC863" s="146"/>
      <c r="DD863" s="146"/>
      <c r="DE863" s="146"/>
      <c r="DF863" s="146"/>
      <c r="DG863" s="146"/>
      <c r="DH863" s="146"/>
      <c r="DI863" s="146"/>
      <c r="DJ863" s="146"/>
      <c r="DK863" s="146"/>
      <c r="DL863" s="146"/>
      <c r="DM863" s="146"/>
      <c r="DN863" s="146"/>
      <c r="DO863" s="146"/>
      <c r="DP863" s="146"/>
      <c r="DQ863" s="146"/>
      <c r="DR863" s="146"/>
      <c r="DS863" s="146"/>
      <c r="DT863" s="146"/>
      <c r="DU863" s="146"/>
      <c r="DV863" s="146"/>
      <c r="DW863" s="146"/>
      <c r="DX863" s="146"/>
      <c r="DY863" s="146"/>
      <c r="DZ863" s="158"/>
      <c r="EA863" s="158"/>
      <c r="EB863" s="158"/>
      <c r="EC863" s="158"/>
      <c r="ED863" s="158"/>
      <c r="EE863" s="158"/>
      <c r="EF863" s="158"/>
      <c r="EG863" s="158"/>
      <c r="EH863" s="158"/>
      <c r="EI863" s="158"/>
      <c r="EJ863" s="158"/>
      <c r="EK863" s="158"/>
      <c r="EL863" s="158"/>
      <c r="EM863" s="158"/>
      <c r="EN863" s="146"/>
      <c r="EO863" s="146"/>
      <c r="EP863" s="146"/>
      <c r="EQ863" s="146"/>
      <c r="ER863" s="146"/>
      <c r="ES863" s="146"/>
      <c r="ET863" s="146"/>
      <c r="EU863" s="146"/>
      <c r="EV863" s="146"/>
      <c r="EW863" s="146"/>
      <c r="EX863" s="146"/>
      <c r="EY863" s="146"/>
      <c r="EZ863" s="146"/>
      <c r="FA863" s="146"/>
      <c r="FB863" s="146"/>
      <c r="FC863" s="146"/>
      <c r="FD863" s="146"/>
    </row>
    <row r="864" spans="4:160">
      <c r="D864" s="45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  <c r="AA864" s="146"/>
      <c r="AB864" s="146"/>
      <c r="AC864" s="146"/>
      <c r="AD864" s="146"/>
      <c r="AE864" s="146"/>
      <c r="AF864" s="146"/>
      <c r="AG864" s="146"/>
      <c r="AH864" s="146"/>
      <c r="AI864" s="146"/>
      <c r="AJ864" s="146"/>
      <c r="AK864" s="146"/>
      <c r="AL864" s="146"/>
      <c r="AM864" s="217"/>
      <c r="AN864" s="146"/>
      <c r="AO864" s="146"/>
      <c r="AP864" s="146"/>
      <c r="AQ864" s="146"/>
      <c r="AR864" s="146"/>
      <c r="AS864" s="146"/>
      <c r="AT864" s="146"/>
      <c r="AU864" s="146"/>
      <c r="AV864" s="146"/>
      <c r="AW864" s="146"/>
      <c r="AX864" s="146"/>
      <c r="AY864" s="146"/>
      <c r="AZ864" s="146"/>
      <c r="BA864" s="146"/>
      <c r="BB864" s="146"/>
      <c r="BC864" s="146"/>
      <c r="BD864" s="146"/>
      <c r="BE864" s="146"/>
      <c r="BF864" s="146"/>
      <c r="BG864" s="146"/>
      <c r="BH864" s="146"/>
      <c r="BI864" s="146"/>
      <c r="BJ864" s="146"/>
      <c r="BK864" s="146"/>
      <c r="BL864" s="146"/>
      <c r="BM864" s="146"/>
      <c r="BN864" s="146"/>
      <c r="BO864" s="146"/>
      <c r="BP864" s="146"/>
      <c r="BQ864" s="146"/>
      <c r="BR864" s="146"/>
      <c r="BS864" s="146"/>
      <c r="BT864" s="146"/>
      <c r="BU864" s="146"/>
      <c r="BV864" s="146"/>
      <c r="BW864" s="146"/>
      <c r="BX864" s="146"/>
      <c r="BY864" s="146"/>
      <c r="BZ864" s="146"/>
      <c r="CA864" s="146"/>
      <c r="CB864" s="146"/>
      <c r="CC864" s="146"/>
      <c r="CD864" s="146"/>
      <c r="CE864" s="146"/>
      <c r="CF864" s="146"/>
      <c r="CG864" s="146"/>
      <c r="CH864" s="146"/>
      <c r="CI864" s="146"/>
      <c r="CJ864" s="146"/>
      <c r="CK864" s="146"/>
      <c r="CL864" s="146"/>
      <c r="CM864" s="146"/>
      <c r="CN864" s="146"/>
      <c r="CO864" s="146"/>
      <c r="CP864" s="146"/>
      <c r="CQ864" s="146"/>
      <c r="CR864" s="146"/>
      <c r="CS864" s="146"/>
      <c r="CT864" s="146"/>
      <c r="CU864" s="146"/>
      <c r="CV864" s="146"/>
      <c r="CW864" s="146"/>
      <c r="CX864" s="146"/>
      <c r="CY864" s="146"/>
      <c r="CZ864" s="146"/>
      <c r="DA864" s="146"/>
      <c r="DB864" s="146"/>
      <c r="DC864" s="146"/>
      <c r="DD864" s="146"/>
      <c r="DE864" s="146"/>
      <c r="DF864" s="146"/>
      <c r="DG864" s="146"/>
      <c r="DH864" s="146"/>
      <c r="DI864" s="146"/>
      <c r="DJ864" s="146"/>
      <c r="DK864" s="146"/>
      <c r="DL864" s="146"/>
      <c r="DM864" s="146"/>
      <c r="DN864" s="146"/>
      <c r="DO864" s="146"/>
      <c r="DP864" s="146"/>
      <c r="DQ864" s="146"/>
      <c r="DR864" s="146"/>
      <c r="DS864" s="146"/>
      <c r="DT864" s="146"/>
      <c r="DU864" s="146"/>
      <c r="DV864" s="146"/>
      <c r="DW864" s="146"/>
      <c r="DX864" s="146"/>
      <c r="DY864" s="146"/>
      <c r="DZ864" s="158"/>
      <c r="EA864" s="158"/>
      <c r="EB864" s="158"/>
      <c r="EC864" s="158"/>
      <c r="ED864" s="158"/>
      <c r="EE864" s="158"/>
      <c r="EF864" s="158"/>
      <c r="EG864" s="158"/>
      <c r="EH864" s="158"/>
      <c r="EI864" s="158"/>
      <c r="EJ864" s="158"/>
      <c r="EK864" s="158"/>
      <c r="EL864" s="158"/>
      <c r="EM864" s="158"/>
      <c r="EN864" s="146"/>
      <c r="EO864" s="146"/>
      <c r="EP864" s="146"/>
      <c r="EQ864" s="146"/>
      <c r="ER864" s="146"/>
      <c r="ES864" s="146"/>
      <c r="ET864" s="146"/>
      <c r="EU864" s="146"/>
      <c r="EV864" s="146"/>
      <c r="EW864" s="146"/>
      <c r="EX864" s="146"/>
      <c r="EY864" s="146"/>
      <c r="EZ864" s="146"/>
      <c r="FA864" s="146"/>
      <c r="FB864" s="146"/>
      <c r="FC864" s="146"/>
      <c r="FD864" s="146"/>
    </row>
    <row r="865" spans="4:160">
      <c r="D865" s="45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  <c r="AA865" s="146"/>
      <c r="AB865" s="146"/>
      <c r="AC865" s="146"/>
      <c r="AD865" s="146"/>
      <c r="AE865" s="146"/>
      <c r="AF865" s="146"/>
      <c r="AG865" s="146"/>
      <c r="AH865" s="146"/>
      <c r="AI865" s="146"/>
      <c r="AJ865" s="146"/>
      <c r="AK865" s="146"/>
      <c r="AL865" s="146"/>
      <c r="AM865" s="217"/>
      <c r="AN865" s="146"/>
      <c r="AO865" s="146"/>
      <c r="AP865" s="146"/>
      <c r="AQ865" s="146"/>
      <c r="AR865" s="146"/>
      <c r="AS865" s="146"/>
      <c r="AT865" s="146"/>
      <c r="AU865" s="146"/>
      <c r="AV865" s="146"/>
      <c r="AW865" s="146"/>
      <c r="AX865" s="146"/>
      <c r="AY865" s="146"/>
      <c r="AZ865" s="146"/>
      <c r="BA865" s="146"/>
      <c r="BB865" s="146"/>
      <c r="BC865" s="146"/>
      <c r="BD865" s="146"/>
      <c r="BE865" s="146"/>
      <c r="BF865" s="146"/>
      <c r="BG865" s="146"/>
      <c r="BH865" s="146"/>
      <c r="BI865" s="146"/>
      <c r="BJ865" s="146"/>
      <c r="BK865" s="146"/>
      <c r="BL865" s="146"/>
      <c r="BM865" s="146"/>
      <c r="BN865" s="146"/>
      <c r="BO865" s="146"/>
      <c r="BP865" s="146"/>
      <c r="BQ865" s="146"/>
      <c r="BR865" s="146"/>
      <c r="BS865" s="146"/>
      <c r="BT865" s="146"/>
      <c r="BU865" s="146"/>
      <c r="BV865" s="146"/>
      <c r="BW865" s="146"/>
      <c r="BX865" s="146"/>
      <c r="BY865" s="146"/>
      <c r="BZ865" s="146"/>
      <c r="CA865" s="146"/>
      <c r="CB865" s="146"/>
      <c r="CC865" s="146"/>
      <c r="CD865" s="146"/>
      <c r="CE865" s="146"/>
      <c r="CF865" s="146"/>
      <c r="CG865" s="146"/>
      <c r="CH865" s="146"/>
      <c r="CI865" s="146"/>
      <c r="CJ865" s="146"/>
      <c r="CK865" s="146"/>
      <c r="CL865" s="146"/>
      <c r="CM865" s="146"/>
      <c r="CN865" s="146"/>
      <c r="CO865" s="146"/>
      <c r="CP865" s="146"/>
      <c r="CQ865" s="146"/>
      <c r="CR865" s="146"/>
      <c r="CS865" s="146"/>
      <c r="CT865" s="146"/>
      <c r="CU865" s="146"/>
      <c r="CV865" s="146"/>
      <c r="CW865" s="146"/>
      <c r="CX865" s="146"/>
      <c r="CY865" s="146"/>
      <c r="CZ865" s="146"/>
      <c r="DA865" s="146"/>
      <c r="DB865" s="146"/>
      <c r="DC865" s="146"/>
      <c r="DD865" s="146"/>
      <c r="DE865" s="146"/>
      <c r="DF865" s="146"/>
      <c r="DG865" s="146"/>
      <c r="DH865" s="146"/>
      <c r="DI865" s="146"/>
      <c r="DJ865" s="146"/>
      <c r="DK865" s="146"/>
      <c r="DL865" s="146"/>
      <c r="DM865" s="146"/>
      <c r="DN865" s="146"/>
      <c r="DO865" s="146"/>
      <c r="DP865" s="146"/>
      <c r="DQ865" s="146"/>
      <c r="DR865" s="146"/>
      <c r="DS865" s="146"/>
      <c r="DT865" s="146"/>
      <c r="DU865" s="146"/>
      <c r="DV865" s="146"/>
      <c r="DW865" s="146"/>
      <c r="DX865" s="146"/>
      <c r="DY865" s="146"/>
      <c r="DZ865" s="158"/>
      <c r="EA865" s="158"/>
      <c r="EB865" s="158"/>
      <c r="EC865" s="158"/>
      <c r="ED865" s="158"/>
      <c r="EE865" s="158"/>
      <c r="EF865" s="158"/>
      <c r="EG865" s="158"/>
      <c r="EH865" s="158"/>
      <c r="EI865" s="158"/>
      <c r="EJ865" s="158"/>
      <c r="EK865" s="158"/>
      <c r="EL865" s="158"/>
      <c r="EM865" s="158"/>
      <c r="EN865" s="146"/>
      <c r="EO865" s="146"/>
      <c r="EP865" s="146"/>
      <c r="EQ865" s="146"/>
      <c r="ER865" s="146"/>
      <c r="ES865" s="146"/>
      <c r="ET865" s="146"/>
      <c r="EU865" s="146"/>
      <c r="EV865" s="146"/>
      <c r="EW865" s="146"/>
      <c r="EX865" s="146"/>
      <c r="EY865" s="146"/>
      <c r="EZ865" s="146"/>
      <c r="FA865" s="146"/>
      <c r="FB865" s="146"/>
      <c r="FC865" s="146"/>
      <c r="FD865" s="146"/>
    </row>
    <row r="866" spans="4:160">
      <c r="D866" s="45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  <c r="AA866" s="146"/>
      <c r="AB866" s="146"/>
      <c r="AC866" s="146"/>
      <c r="AD866" s="146"/>
      <c r="AE866" s="146"/>
      <c r="AF866" s="146"/>
      <c r="AG866" s="146"/>
      <c r="AH866" s="146"/>
      <c r="AI866" s="146"/>
      <c r="AJ866" s="146"/>
      <c r="AK866" s="146"/>
      <c r="AL866" s="146"/>
      <c r="AM866" s="217"/>
      <c r="AN866" s="146"/>
      <c r="AO866" s="146"/>
      <c r="AP866" s="146"/>
      <c r="AQ866" s="146"/>
      <c r="AR866" s="146"/>
      <c r="AS866" s="146"/>
      <c r="AT866" s="146"/>
      <c r="AU866" s="146"/>
      <c r="AV866" s="146"/>
      <c r="AW866" s="146"/>
      <c r="AX866" s="146"/>
      <c r="AY866" s="146"/>
      <c r="AZ866" s="146"/>
      <c r="BA866" s="146"/>
      <c r="BB866" s="146"/>
      <c r="BC866" s="146"/>
      <c r="BD866" s="146"/>
      <c r="BE866" s="146"/>
      <c r="BF866" s="146"/>
      <c r="BG866" s="146"/>
      <c r="BH866" s="146"/>
      <c r="BI866" s="146"/>
      <c r="BJ866" s="146"/>
      <c r="BK866" s="146"/>
      <c r="BL866" s="146"/>
      <c r="BM866" s="146"/>
      <c r="BN866" s="146"/>
      <c r="BO866" s="146"/>
      <c r="BP866" s="146"/>
      <c r="BQ866" s="146"/>
      <c r="BR866" s="146"/>
      <c r="BS866" s="146"/>
      <c r="BT866" s="146"/>
      <c r="BU866" s="146"/>
      <c r="BV866" s="146"/>
      <c r="BW866" s="146"/>
      <c r="BX866" s="146"/>
      <c r="BY866" s="146"/>
      <c r="BZ866" s="146"/>
      <c r="CA866" s="146"/>
      <c r="CB866" s="146"/>
      <c r="CC866" s="146"/>
      <c r="CD866" s="146"/>
      <c r="CE866" s="146"/>
      <c r="CF866" s="146"/>
      <c r="CG866" s="146"/>
      <c r="CH866" s="146"/>
      <c r="CI866" s="146"/>
      <c r="CJ866" s="146"/>
      <c r="CK866" s="146"/>
      <c r="CL866" s="146"/>
      <c r="CM866" s="146"/>
      <c r="CN866" s="146"/>
      <c r="CO866" s="146"/>
      <c r="CP866" s="146"/>
      <c r="CQ866" s="146"/>
      <c r="CR866" s="146"/>
      <c r="CS866" s="146"/>
      <c r="CT866" s="146"/>
      <c r="CU866" s="146"/>
      <c r="CV866" s="146"/>
      <c r="CW866" s="146"/>
      <c r="CX866" s="146"/>
      <c r="CY866" s="146"/>
      <c r="CZ866" s="146"/>
      <c r="DA866" s="146"/>
      <c r="DB866" s="146"/>
      <c r="DC866" s="146"/>
      <c r="DD866" s="146"/>
      <c r="DE866" s="146"/>
      <c r="DF866" s="146"/>
      <c r="DG866" s="146"/>
      <c r="DH866" s="146"/>
      <c r="DI866" s="146"/>
      <c r="DJ866" s="146"/>
      <c r="DK866" s="146"/>
      <c r="DL866" s="146"/>
      <c r="DM866" s="146"/>
      <c r="DN866" s="146"/>
      <c r="DO866" s="146"/>
      <c r="DP866" s="146"/>
      <c r="DQ866" s="146"/>
      <c r="DR866" s="146"/>
      <c r="DS866" s="146"/>
      <c r="DT866" s="146"/>
      <c r="DU866" s="146"/>
      <c r="DV866" s="146"/>
      <c r="DW866" s="146"/>
      <c r="DX866" s="146"/>
      <c r="DY866" s="146"/>
      <c r="DZ866" s="158"/>
      <c r="EA866" s="158"/>
      <c r="EB866" s="158"/>
      <c r="EC866" s="158"/>
      <c r="ED866" s="158"/>
      <c r="EE866" s="158"/>
      <c r="EF866" s="158"/>
      <c r="EG866" s="158"/>
      <c r="EH866" s="158"/>
      <c r="EI866" s="158"/>
      <c r="EJ866" s="158"/>
      <c r="EK866" s="158"/>
      <c r="EL866" s="158"/>
      <c r="EM866" s="158"/>
      <c r="EN866" s="146"/>
      <c r="EO866" s="146"/>
      <c r="EP866" s="146"/>
      <c r="EQ866" s="146"/>
      <c r="ER866" s="146"/>
      <c r="ES866" s="146"/>
      <c r="ET866" s="146"/>
      <c r="EU866" s="146"/>
      <c r="EV866" s="146"/>
      <c r="EW866" s="146"/>
      <c r="EX866" s="146"/>
      <c r="EY866" s="146"/>
      <c r="EZ866" s="146"/>
      <c r="FA866" s="146"/>
      <c r="FB866" s="146"/>
      <c r="FC866" s="146"/>
      <c r="FD866" s="146"/>
    </row>
    <row r="867" spans="4:160">
      <c r="D867" s="45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  <c r="AA867" s="146"/>
      <c r="AB867" s="146"/>
      <c r="AC867" s="146"/>
      <c r="AD867" s="146"/>
      <c r="AE867" s="146"/>
      <c r="AF867" s="146"/>
      <c r="AG867" s="146"/>
      <c r="AH867" s="146"/>
      <c r="AI867" s="146"/>
      <c r="AJ867" s="146"/>
      <c r="AK867" s="146"/>
      <c r="AL867" s="146"/>
      <c r="AM867" s="217"/>
      <c r="AN867" s="146"/>
      <c r="AO867" s="146"/>
      <c r="AP867" s="146"/>
      <c r="AQ867" s="146"/>
      <c r="AR867" s="146"/>
      <c r="AS867" s="146"/>
      <c r="AT867" s="146"/>
      <c r="AU867" s="146"/>
      <c r="AV867" s="146"/>
      <c r="AW867" s="146"/>
      <c r="AX867" s="146"/>
      <c r="AY867" s="146"/>
      <c r="AZ867" s="146"/>
      <c r="BA867" s="146"/>
      <c r="BB867" s="146"/>
      <c r="BC867" s="146"/>
      <c r="BD867" s="146"/>
      <c r="BE867" s="146"/>
      <c r="BF867" s="146"/>
      <c r="BG867" s="146"/>
      <c r="BH867" s="146"/>
      <c r="BI867" s="146"/>
      <c r="BJ867" s="146"/>
      <c r="BK867" s="146"/>
      <c r="BL867" s="146"/>
      <c r="BM867" s="146"/>
      <c r="BN867" s="146"/>
      <c r="BO867" s="146"/>
      <c r="BP867" s="146"/>
      <c r="BQ867" s="146"/>
      <c r="BR867" s="146"/>
      <c r="BS867" s="146"/>
      <c r="BT867" s="146"/>
      <c r="BU867" s="146"/>
      <c r="BV867" s="146"/>
      <c r="BW867" s="146"/>
      <c r="BX867" s="146"/>
      <c r="BY867" s="146"/>
      <c r="BZ867" s="146"/>
      <c r="CA867" s="146"/>
      <c r="CB867" s="146"/>
      <c r="CC867" s="146"/>
      <c r="CD867" s="146"/>
      <c r="CE867" s="146"/>
      <c r="CF867" s="146"/>
      <c r="CG867" s="146"/>
      <c r="CH867" s="146"/>
      <c r="CI867" s="146"/>
      <c r="CJ867" s="146"/>
      <c r="CK867" s="146"/>
      <c r="CL867" s="146"/>
      <c r="CM867" s="146"/>
      <c r="CN867" s="146"/>
      <c r="CO867" s="146"/>
      <c r="CP867" s="146"/>
      <c r="CQ867" s="146"/>
      <c r="CR867" s="146"/>
      <c r="CS867" s="146"/>
      <c r="CT867" s="146"/>
      <c r="CU867" s="146"/>
      <c r="CV867" s="146"/>
      <c r="CW867" s="146"/>
      <c r="CX867" s="146"/>
      <c r="CY867" s="146"/>
      <c r="CZ867" s="146"/>
      <c r="DA867" s="146"/>
      <c r="DB867" s="146"/>
      <c r="DC867" s="146"/>
      <c r="DD867" s="146"/>
      <c r="DE867" s="146"/>
      <c r="DF867" s="146"/>
      <c r="DG867" s="146"/>
      <c r="DH867" s="146"/>
      <c r="DI867" s="146"/>
      <c r="DJ867" s="146"/>
      <c r="DK867" s="146"/>
      <c r="DL867" s="146"/>
      <c r="DM867" s="146"/>
      <c r="DN867" s="146"/>
      <c r="DO867" s="146"/>
      <c r="DP867" s="146"/>
      <c r="DQ867" s="146"/>
      <c r="DR867" s="146"/>
      <c r="DS867" s="146"/>
      <c r="DT867" s="146"/>
      <c r="DU867" s="146"/>
      <c r="DV867" s="146"/>
      <c r="DW867" s="146"/>
      <c r="DX867" s="146"/>
      <c r="DY867" s="146"/>
      <c r="DZ867" s="158"/>
      <c r="EA867" s="158"/>
      <c r="EB867" s="158"/>
      <c r="EC867" s="158"/>
      <c r="ED867" s="158"/>
      <c r="EE867" s="158"/>
      <c r="EF867" s="158"/>
      <c r="EG867" s="158"/>
      <c r="EH867" s="158"/>
      <c r="EI867" s="158"/>
      <c r="EJ867" s="158"/>
      <c r="EK867" s="158"/>
      <c r="EL867" s="158"/>
      <c r="EM867" s="158"/>
      <c r="EN867" s="146"/>
      <c r="EO867" s="146"/>
      <c r="EP867" s="146"/>
      <c r="EQ867" s="146"/>
      <c r="ER867" s="146"/>
      <c r="ES867" s="146"/>
      <c r="ET867" s="146"/>
      <c r="EU867" s="146"/>
      <c r="EV867" s="146"/>
      <c r="EW867" s="146"/>
      <c r="EX867" s="146"/>
      <c r="EY867" s="146"/>
      <c r="EZ867" s="146"/>
      <c r="FA867" s="146"/>
      <c r="FB867" s="146"/>
      <c r="FC867" s="146"/>
      <c r="FD867" s="146"/>
    </row>
    <row r="868" spans="4:160">
      <c r="D868" s="45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  <c r="AA868" s="146"/>
      <c r="AB868" s="146"/>
      <c r="AC868" s="146"/>
      <c r="AD868" s="146"/>
      <c r="AE868" s="146"/>
      <c r="AF868" s="146"/>
      <c r="AG868" s="146"/>
      <c r="AH868" s="146"/>
      <c r="AI868" s="146"/>
      <c r="AJ868" s="146"/>
      <c r="AK868" s="146"/>
      <c r="AL868" s="146"/>
      <c r="AM868" s="217"/>
      <c r="AN868" s="146"/>
      <c r="AO868" s="146"/>
      <c r="AP868" s="146"/>
      <c r="AQ868" s="146"/>
      <c r="AR868" s="146"/>
      <c r="AS868" s="146"/>
      <c r="AT868" s="146"/>
      <c r="AU868" s="146"/>
      <c r="AV868" s="146"/>
      <c r="AW868" s="146"/>
      <c r="AX868" s="146"/>
      <c r="AY868" s="146"/>
      <c r="AZ868" s="146"/>
      <c r="BA868" s="146"/>
      <c r="BB868" s="146"/>
      <c r="BC868" s="146"/>
      <c r="BD868" s="146"/>
      <c r="BE868" s="146"/>
      <c r="BF868" s="146"/>
      <c r="BG868" s="146"/>
      <c r="BH868" s="146"/>
      <c r="BI868" s="146"/>
      <c r="BJ868" s="146"/>
      <c r="BK868" s="146"/>
      <c r="BL868" s="146"/>
      <c r="BM868" s="146"/>
      <c r="BN868" s="146"/>
      <c r="BO868" s="146"/>
      <c r="BP868" s="146"/>
      <c r="BQ868" s="146"/>
      <c r="BR868" s="146"/>
      <c r="BS868" s="146"/>
      <c r="BT868" s="146"/>
      <c r="BU868" s="146"/>
      <c r="BV868" s="146"/>
      <c r="BW868" s="146"/>
      <c r="BX868" s="146"/>
      <c r="BY868" s="146"/>
      <c r="BZ868" s="146"/>
      <c r="CA868" s="146"/>
      <c r="CB868" s="146"/>
      <c r="CC868" s="146"/>
      <c r="CD868" s="146"/>
      <c r="CE868" s="146"/>
      <c r="CF868" s="146"/>
      <c r="CG868" s="146"/>
      <c r="CH868" s="146"/>
      <c r="CI868" s="146"/>
      <c r="CJ868" s="146"/>
      <c r="CK868" s="146"/>
      <c r="CL868" s="146"/>
      <c r="CM868" s="146"/>
      <c r="CN868" s="146"/>
      <c r="CO868" s="146"/>
      <c r="CP868" s="146"/>
      <c r="CQ868" s="146"/>
      <c r="CR868" s="146"/>
      <c r="CS868" s="146"/>
      <c r="CT868" s="146"/>
      <c r="CU868" s="146"/>
      <c r="CV868" s="146"/>
      <c r="CW868" s="146"/>
      <c r="CX868" s="146"/>
      <c r="CY868" s="146"/>
      <c r="CZ868" s="146"/>
      <c r="DA868" s="146"/>
      <c r="DB868" s="146"/>
      <c r="DC868" s="146"/>
      <c r="DD868" s="146"/>
      <c r="DE868" s="146"/>
      <c r="DF868" s="146"/>
      <c r="DG868" s="146"/>
      <c r="DH868" s="146"/>
      <c r="DI868" s="146"/>
      <c r="DJ868" s="146"/>
      <c r="DK868" s="146"/>
      <c r="DL868" s="146"/>
      <c r="DM868" s="146"/>
      <c r="DN868" s="146"/>
      <c r="DO868" s="146"/>
      <c r="DP868" s="146"/>
      <c r="DQ868" s="146"/>
      <c r="DR868" s="146"/>
      <c r="DS868" s="146"/>
      <c r="DT868" s="146"/>
      <c r="DU868" s="146"/>
      <c r="DV868" s="146"/>
      <c r="DW868" s="146"/>
      <c r="DX868" s="146"/>
      <c r="DY868" s="146"/>
      <c r="DZ868" s="158"/>
      <c r="EA868" s="158"/>
      <c r="EB868" s="158"/>
      <c r="EC868" s="158"/>
      <c r="ED868" s="158"/>
      <c r="EE868" s="158"/>
      <c r="EF868" s="158"/>
      <c r="EG868" s="158"/>
      <c r="EH868" s="158"/>
      <c r="EI868" s="158"/>
      <c r="EJ868" s="158"/>
      <c r="EK868" s="158"/>
      <c r="EL868" s="158"/>
      <c r="EM868" s="158"/>
      <c r="EN868" s="146"/>
      <c r="EO868" s="146"/>
      <c r="EP868" s="146"/>
      <c r="EQ868" s="146"/>
      <c r="ER868" s="146"/>
      <c r="ES868" s="146"/>
      <c r="ET868" s="146"/>
      <c r="EU868" s="146"/>
      <c r="EV868" s="146"/>
      <c r="EW868" s="146"/>
      <c r="EX868" s="146"/>
      <c r="EY868" s="146"/>
      <c r="EZ868" s="146"/>
      <c r="FA868" s="146"/>
      <c r="FB868" s="146"/>
      <c r="FC868" s="146"/>
      <c r="FD868" s="146"/>
    </row>
    <row r="869" spans="4:160">
      <c r="D869" s="45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  <c r="AA869" s="146"/>
      <c r="AB869" s="146"/>
      <c r="AC869" s="146"/>
      <c r="AD869" s="146"/>
      <c r="AE869" s="146"/>
      <c r="AF869" s="146"/>
      <c r="AG869" s="146"/>
      <c r="AH869" s="146"/>
      <c r="AI869" s="146"/>
      <c r="AJ869" s="146"/>
      <c r="AK869" s="146"/>
      <c r="AL869" s="146"/>
      <c r="AM869" s="217"/>
      <c r="AN869" s="146"/>
      <c r="AO869" s="146"/>
      <c r="AP869" s="146"/>
      <c r="AQ869" s="146"/>
      <c r="AR869" s="146"/>
      <c r="AS869" s="146"/>
      <c r="AT869" s="146"/>
      <c r="AU869" s="146"/>
      <c r="AV869" s="146"/>
      <c r="AW869" s="146"/>
      <c r="AX869" s="146"/>
      <c r="AY869" s="146"/>
      <c r="AZ869" s="146"/>
      <c r="BA869" s="146"/>
      <c r="BB869" s="146"/>
      <c r="BC869" s="146"/>
      <c r="BD869" s="146"/>
      <c r="BE869" s="146"/>
      <c r="BF869" s="146"/>
      <c r="BG869" s="146"/>
      <c r="BH869" s="146"/>
      <c r="BI869" s="146"/>
      <c r="BJ869" s="146"/>
      <c r="BK869" s="146"/>
      <c r="BL869" s="146"/>
      <c r="BM869" s="146"/>
      <c r="BN869" s="146"/>
      <c r="BO869" s="146"/>
      <c r="BP869" s="146"/>
      <c r="BQ869" s="146"/>
      <c r="BR869" s="146"/>
      <c r="BS869" s="146"/>
      <c r="BT869" s="146"/>
      <c r="BU869" s="146"/>
      <c r="BV869" s="146"/>
      <c r="BW869" s="146"/>
      <c r="BX869" s="146"/>
      <c r="BY869" s="146"/>
      <c r="BZ869" s="146"/>
      <c r="CA869" s="146"/>
      <c r="CB869" s="146"/>
      <c r="CC869" s="146"/>
      <c r="CD869" s="146"/>
      <c r="CE869" s="146"/>
      <c r="CF869" s="146"/>
      <c r="CG869" s="146"/>
      <c r="CH869" s="146"/>
      <c r="CI869" s="146"/>
      <c r="CJ869" s="146"/>
      <c r="CK869" s="146"/>
      <c r="CL869" s="146"/>
      <c r="CM869" s="146"/>
      <c r="CN869" s="146"/>
      <c r="CO869" s="146"/>
      <c r="CP869" s="146"/>
      <c r="CQ869" s="146"/>
      <c r="CR869" s="146"/>
      <c r="CS869" s="146"/>
      <c r="CT869" s="146"/>
      <c r="CU869" s="146"/>
      <c r="CV869" s="146"/>
      <c r="CW869" s="146"/>
      <c r="CX869" s="146"/>
      <c r="CY869" s="146"/>
      <c r="CZ869" s="146"/>
      <c r="DA869" s="146"/>
      <c r="DB869" s="146"/>
      <c r="DC869" s="146"/>
      <c r="DD869" s="146"/>
      <c r="DE869" s="146"/>
      <c r="DF869" s="146"/>
      <c r="DG869" s="146"/>
      <c r="DH869" s="146"/>
      <c r="DI869" s="146"/>
      <c r="DJ869" s="146"/>
      <c r="DK869" s="146"/>
      <c r="DL869" s="146"/>
      <c r="DM869" s="146"/>
      <c r="DN869" s="146"/>
      <c r="DO869" s="146"/>
      <c r="DP869" s="146"/>
      <c r="DQ869" s="146"/>
      <c r="DR869" s="146"/>
      <c r="DS869" s="146"/>
      <c r="DT869" s="146"/>
      <c r="DU869" s="146"/>
      <c r="DV869" s="146"/>
      <c r="DW869" s="146"/>
      <c r="DX869" s="146"/>
      <c r="DY869" s="146"/>
      <c r="DZ869" s="158"/>
      <c r="EA869" s="158"/>
      <c r="EB869" s="158"/>
      <c r="EC869" s="158"/>
      <c r="ED869" s="158"/>
      <c r="EE869" s="158"/>
      <c r="EF869" s="158"/>
      <c r="EG869" s="158"/>
      <c r="EH869" s="158"/>
      <c r="EI869" s="158"/>
      <c r="EJ869" s="158"/>
      <c r="EK869" s="158"/>
      <c r="EL869" s="158"/>
      <c r="EM869" s="158"/>
      <c r="EN869" s="146"/>
      <c r="EO869" s="146"/>
      <c r="EP869" s="146"/>
      <c r="EQ869" s="146"/>
      <c r="ER869" s="146"/>
      <c r="ES869" s="146"/>
      <c r="ET869" s="146"/>
      <c r="EU869" s="146"/>
      <c r="EV869" s="146"/>
      <c r="EW869" s="146"/>
      <c r="EX869" s="146"/>
      <c r="EY869" s="146"/>
      <c r="EZ869" s="146"/>
      <c r="FA869" s="146"/>
      <c r="FB869" s="146"/>
      <c r="FC869" s="146"/>
      <c r="FD869" s="146"/>
    </row>
    <row r="870" spans="4:160">
      <c r="D870" s="45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  <c r="AA870" s="146"/>
      <c r="AB870" s="146"/>
      <c r="AC870" s="146"/>
      <c r="AD870" s="146"/>
      <c r="AE870" s="146"/>
      <c r="AF870" s="146"/>
      <c r="AG870" s="146"/>
      <c r="AH870" s="146"/>
      <c r="AI870" s="146"/>
      <c r="AJ870" s="146"/>
      <c r="AK870" s="146"/>
      <c r="AL870" s="146"/>
      <c r="AM870" s="217"/>
      <c r="AN870" s="146"/>
      <c r="AO870" s="146"/>
      <c r="AP870" s="146"/>
      <c r="AQ870" s="146"/>
      <c r="AR870" s="146"/>
      <c r="AS870" s="146"/>
      <c r="AT870" s="146"/>
      <c r="AU870" s="146"/>
      <c r="AV870" s="146"/>
      <c r="AW870" s="146"/>
      <c r="AX870" s="146"/>
      <c r="AY870" s="146"/>
      <c r="AZ870" s="146"/>
      <c r="BA870" s="146"/>
      <c r="BB870" s="146"/>
      <c r="BC870" s="146"/>
      <c r="BD870" s="146"/>
      <c r="BE870" s="146"/>
      <c r="BF870" s="146"/>
      <c r="BG870" s="146"/>
      <c r="BH870" s="146"/>
      <c r="BI870" s="146"/>
      <c r="BJ870" s="146"/>
      <c r="BK870" s="146"/>
      <c r="BL870" s="146"/>
      <c r="BM870" s="146"/>
      <c r="BN870" s="146"/>
      <c r="BO870" s="146"/>
      <c r="BP870" s="146"/>
      <c r="BQ870" s="146"/>
      <c r="BR870" s="146"/>
      <c r="BS870" s="146"/>
      <c r="BT870" s="146"/>
      <c r="BU870" s="146"/>
      <c r="BV870" s="146"/>
      <c r="BW870" s="146"/>
      <c r="BX870" s="146"/>
      <c r="BY870" s="146"/>
      <c r="BZ870" s="146"/>
      <c r="CA870" s="146"/>
      <c r="CB870" s="146"/>
      <c r="CC870" s="146"/>
      <c r="CD870" s="146"/>
      <c r="CE870" s="146"/>
      <c r="CF870" s="146"/>
      <c r="CG870" s="146"/>
      <c r="CH870" s="146"/>
      <c r="CI870" s="146"/>
      <c r="CJ870" s="146"/>
      <c r="CK870" s="146"/>
      <c r="CL870" s="146"/>
      <c r="CM870" s="146"/>
      <c r="CN870" s="146"/>
      <c r="CO870" s="146"/>
      <c r="CP870" s="146"/>
      <c r="CQ870" s="146"/>
      <c r="CR870" s="146"/>
      <c r="CS870" s="146"/>
      <c r="CT870" s="146"/>
      <c r="CU870" s="146"/>
      <c r="CV870" s="146"/>
      <c r="CW870" s="146"/>
      <c r="CX870" s="146"/>
      <c r="CY870" s="146"/>
      <c r="CZ870" s="146"/>
      <c r="DA870" s="146"/>
      <c r="DB870" s="146"/>
      <c r="DC870" s="146"/>
      <c r="DD870" s="146"/>
      <c r="DE870" s="146"/>
      <c r="DF870" s="146"/>
      <c r="DG870" s="146"/>
      <c r="DH870" s="146"/>
      <c r="DI870" s="146"/>
      <c r="DJ870" s="146"/>
      <c r="DK870" s="146"/>
      <c r="DL870" s="146"/>
      <c r="DM870" s="146"/>
      <c r="DN870" s="146"/>
      <c r="DO870" s="146"/>
      <c r="DP870" s="146"/>
      <c r="DQ870" s="146"/>
      <c r="DR870" s="146"/>
      <c r="DS870" s="146"/>
      <c r="DT870" s="146"/>
      <c r="DU870" s="146"/>
      <c r="DV870" s="146"/>
      <c r="DW870" s="146"/>
      <c r="DX870" s="146"/>
      <c r="DY870" s="146"/>
      <c r="DZ870" s="158"/>
      <c r="EA870" s="158"/>
      <c r="EB870" s="158"/>
      <c r="EC870" s="158"/>
      <c r="ED870" s="158"/>
      <c r="EE870" s="158"/>
      <c r="EF870" s="158"/>
      <c r="EG870" s="158"/>
      <c r="EH870" s="158"/>
      <c r="EI870" s="158"/>
      <c r="EJ870" s="158"/>
      <c r="EK870" s="158"/>
      <c r="EL870" s="158"/>
      <c r="EM870" s="158"/>
      <c r="EN870" s="146"/>
      <c r="EO870" s="146"/>
      <c r="EP870" s="146"/>
      <c r="EQ870" s="146"/>
      <c r="ER870" s="146"/>
      <c r="ES870" s="146"/>
      <c r="ET870" s="146"/>
      <c r="EU870" s="146"/>
      <c r="EV870" s="146"/>
      <c r="EW870" s="146"/>
      <c r="EX870" s="146"/>
      <c r="EY870" s="146"/>
      <c r="EZ870" s="146"/>
      <c r="FA870" s="146"/>
      <c r="FB870" s="146"/>
      <c r="FC870" s="146"/>
      <c r="FD870" s="146"/>
    </row>
    <row r="871" spans="4:160">
      <c r="D871" s="45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  <c r="AA871" s="146"/>
      <c r="AB871" s="146"/>
      <c r="AC871" s="146"/>
      <c r="AD871" s="146"/>
      <c r="AE871" s="146"/>
      <c r="AF871" s="146"/>
      <c r="AG871" s="146"/>
      <c r="AH871" s="146"/>
      <c r="AI871" s="146"/>
      <c r="AJ871" s="146"/>
      <c r="AK871" s="146"/>
      <c r="AL871" s="146"/>
      <c r="AM871" s="217"/>
      <c r="AN871" s="146"/>
      <c r="AO871" s="146"/>
      <c r="AP871" s="146"/>
      <c r="AQ871" s="146"/>
      <c r="AR871" s="146"/>
      <c r="AS871" s="146"/>
      <c r="AT871" s="146"/>
      <c r="AU871" s="146"/>
      <c r="AV871" s="146"/>
      <c r="AW871" s="146"/>
      <c r="AX871" s="146"/>
      <c r="AY871" s="146"/>
      <c r="AZ871" s="146"/>
      <c r="BA871" s="146"/>
      <c r="BB871" s="146"/>
      <c r="BC871" s="146"/>
      <c r="BD871" s="146"/>
      <c r="BE871" s="146"/>
      <c r="BF871" s="146"/>
      <c r="BG871" s="146"/>
      <c r="BH871" s="146"/>
      <c r="BI871" s="146"/>
      <c r="BJ871" s="146"/>
      <c r="BK871" s="146"/>
      <c r="BL871" s="146"/>
      <c r="BM871" s="146"/>
      <c r="BN871" s="146"/>
      <c r="BO871" s="146"/>
      <c r="BP871" s="146"/>
      <c r="BQ871" s="146"/>
      <c r="BR871" s="146"/>
      <c r="BS871" s="146"/>
      <c r="BT871" s="146"/>
      <c r="BU871" s="146"/>
      <c r="BV871" s="146"/>
      <c r="BW871" s="146"/>
      <c r="BX871" s="146"/>
      <c r="BY871" s="146"/>
      <c r="BZ871" s="146"/>
      <c r="CA871" s="146"/>
      <c r="CB871" s="146"/>
      <c r="CC871" s="146"/>
      <c r="CD871" s="146"/>
      <c r="CE871" s="146"/>
      <c r="CF871" s="146"/>
      <c r="CG871" s="146"/>
      <c r="CH871" s="146"/>
      <c r="CI871" s="146"/>
      <c r="CJ871" s="146"/>
      <c r="CK871" s="146"/>
      <c r="CL871" s="146"/>
      <c r="CM871" s="146"/>
      <c r="CN871" s="146"/>
      <c r="CO871" s="146"/>
      <c r="CP871" s="146"/>
      <c r="CQ871" s="146"/>
      <c r="CR871" s="146"/>
      <c r="CS871" s="146"/>
      <c r="CT871" s="146"/>
      <c r="CU871" s="146"/>
      <c r="CV871" s="146"/>
      <c r="CW871" s="146"/>
      <c r="CX871" s="146"/>
      <c r="CY871" s="146"/>
      <c r="CZ871" s="146"/>
      <c r="DA871" s="146"/>
      <c r="DB871" s="146"/>
      <c r="DC871" s="146"/>
      <c r="DD871" s="146"/>
      <c r="DE871" s="146"/>
      <c r="DF871" s="146"/>
      <c r="DG871" s="146"/>
      <c r="DH871" s="146"/>
      <c r="DI871" s="146"/>
      <c r="DJ871" s="146"/>
      <c r="DK871" s="146"/>
      <c r="DL871" s="146"/>
      <c r="DM871" s="146"/>
      <c r="DN871" s="146"/>
      <c r="DO871" s="146"/>
      <c r="DP871" s="146"/>
      <c r="DQ871" s="146"/>
      <c r="DR871" s="146"/>
      <c r="DS871" s="146"/>
      <c r="DT871" s="146"/>
      <c r="DU871" s="146"/>
      <c r="DV871" s="146"/>
      <c r="DW871" s="146"/>
      <c r="DX871" s="146"/>
      <c r="DY871" s="146"/>
      <c r="DZ871" s="158"/>
      <c r="EA871" s="158"/>
      <c r="EB871" s="158"/>
      <c r="EC871" s="158"/>
      <c r="ED871" s="158"/>
      <c r="EE871" s="158"/>
      <c r="EF871" s="158"/>
      <c r="EG871" s="158"/>
      <c r="EH871" s="158"/>
      <c r="EI871" s="158"/>
      <c r="EJ871" s="158"/>
      <c r="EK871" s="158"/>
      <c r="EL871" s="158"/>
      <c r="EM871" s="158"/>
      <c r="EN871" s="146"/>
      <c r="EO871" s="146"/>
      <c r="EP871" s="146"/>
      <c r="EQ871" s="146"/>
      <c r="ER871" s="146"/>
      <c r="ES871" s="146"/>
      <c r="ET871" s="146"/>
      <c r="EU871" s="146"/>
      <c r="EV871" s="146"/>
      <c r="EW871" s="146"/>
      <c r="EX871" s="146"/>
      <c r="EY871" s="146"/>
      <c r="EZ871" s="146"/>
      <c r="FA871" s="146"/>
      <c r="FB871" s="146"/>
      <c r="FC871" s="146"/>
      <c r="FD871" s="146"/>
    </row>
    <row r="872" spans="4:160">
      <c r="D872" s="45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  <c r="AA872" s="146"/>
      <c r="AB872" s="146"/>
      <c r="AC872" s="146"/>
      <c r="AD872" s="146"/>
      <c r="AE872" s="146"/>
      <c r="AF872" s="146"/>
      <c r="AG872" s="146"/>
      <c r="AH872" s="146"/>
      <c r="AI872" s="146"/>
      <c r="AJ872" s="146"/>
      <c r="AK872" s="146"/>
      <c r="AL872" s="146"/>
      <c r="AM872" s="217"/>
      <c r="AN872" s="146"/>
      <c r="AO872" s="146"/>
      <c r="AP872" s="146"/>
      <c r="AQ872" s="146"/>
      <c r="AR872" s="146"/>
      <c r="AS872" s="146"/>
      <c r="AT872" s="146"/>
      <c r="AU872" s="146"/>
      <c r="AV872" s="146"/>
      <c r="AW872" s="146"/>
      <c r="AX872" s="146"/>
      <c r="AY872" s="146"/>
      <c r="AZ872" s="146"/>
      <c r="BA872" s="146"/>
      <c r="BB872" s="146"/>
      <c r="BC872" s="146"/>
      <c r="BD872" s="146"/>
      <c r="BE872" s="146"/>
      <c r="BF872" s="146"/>
      <c r="BG872" s="146"/>
      <c r="BH872" s="146"/>
      <c r="BI872" s="146"/>
      <c r="BJ872" s="146"/>
      <c r="BK872" s="146"/>
      <c r="BL872" s="146"/>
      <c r="BM872" s="146"/>
      <c r="BN872" s="146"/>
      <c r="BO872" s="146"/>
      <c r="BP872" s="146"/>
      <c r="BQ872" s="146"/>
      <c r="BR872" s="146"/>
      <c r="BS872" s="146"/>
      <c r="BT872" s="146"/>
      <c r="BU872" s="146"/>
      <c r="BV872" s="146"/>
      <c r="BW872" s="146"/>
      <c r="BX872" s="146"/>
      <c r="BY872" s="146"/>
      <c r="BZ872" s="146"/>
      <c r="CA872" s="146"/>
      <c r="CB872" s="146"/>
      <c r="CC872" s="146"/>
      <c r="CD872" s="146"/>
      <c r="CE872" s="146"/>
      <c r="CF872" s="146"/>
      <c r="CG872" s="146"/>
      <c r="CH872" s="146"/>
      <c r="CI872" s="146"/>
      <c r="CJ872" s="146"/>
      <c r="CK872" s="146"/>
      <c r="CL872" s="146"/>
      <c r="CM872" s="146"/>
      <c r="CN872" s="146"/>
      <c r="CO872" s="146"/>
      <c r="CP872" s="146"/>
      <c r="CQ872" s="146"/>
      <c r="CR872" s="146"/>
      <c r="CS872" s="146"/>
      <c r="CT872" s="146"/>
      <c r="CU872" s="146"/>
      <c r="CV872" s="146"/>
      <c r="CW872" s="146"/>
      <c r="CX872" s="146"/>
      <c r="CY872" s="146"/>
      <c r="CZ872" s="146"/>
      <c r="DA872" s="146"/>
      <c r="DB872" s="146"/>
      <c r="DC872" s="146"/>
      <c r="DD872" s="146"/>
      <c r="DE872" s="146"/>
      <c r="DF872" s="146"/>
      <c r="DG872" s="146"/>
      <c r="DH872" s="146"/>
      <c r="DI872" s="146"/>
      <c r="DJ872" s="146"/>
      <c r="DK872" s="146"/>
      <c r="DL872" s="146"/>
      <c r="DM872" s="146"/>
      <c r="DN872" s="146"/>
      <c r="DO872" s="146"/>
      <c r="DP872" s="146"/>
      <c r="DQ872" s="146"/>
      <c r="DR872" s="146"/>
      <c r="DS872" s="146"/>
      <c r="DT872" s="146"/>
      <c r="DU872" s="146"/>
      <c r="DV872" s="146"/>
      <c r="DW872" s="146"/>
      <c r="DX872" s="146"/>
      <c r="DY872" s="146"/>
      <c r="DZ872" s="158"/>
      <c r="EA872" s="158"/>
      <c r="EB872" s="158"/>
      <c r="EC872" s="158"/>
      <c r="ED872" s="158"/>
      <c r="EE872" s="158"/>
      <c r="EF872" s="158"/>
      <c r="EG872" s="158"/>
      <c r="EH872" s="158"/>
      <c r="EI872" s="158"/>
      <c r="EJ872" s="158"/>
      <c r="EK872" s="158"/>
      <c r="EL872" s="158"/>
      <c r="EM872" s="158"/>
      <c r="EN872" s="146"/>
      <c r="EO872" s="146"/>
      <c r="EP872" s="146"/>
      <c r="EQ872" s="146"/>
      <c r="ER872" s="146"/>
      <c r="ES872" s="146"/>
      <c r="ET872" s="146"/>
      <c r="EU872" s="146"/>
      <c r="EV872" s="146"/>
      <c r="EW872" s="146"/>
      <c r="EX872" s="146"/>
      <c r="EY872" s="146"/>
      <c r="EZ872" s="146"/>
      <c r="FA872" s="146"/>
      <c r="FB872" s="146"/>
      <c r="FC872" s="146"/>
      <c r="FD872" s="146"/>
    </row>
    <row r="873" spans="4:160">
      <c r="D873" s="45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  <c r="AA873" s="146"/>
      <c r="AB873" s="146"/>
      <c r="AC873" s="146"/>
      <c r="AD873" s="146"/>
      <c r="AE873" s="146"/>
      <c r="AF873" s="146"/>
      <c r="AG873" s="146"/>
      <c r="AH873" s="146"/>
      <c r="AI873" s="146"/>
      <c r="AJ873" s="146"/>
      <c r="AK873" s="146"/>
      <c r="AL873" s="146"/>
      <c r="AM873" s="217"/>
      <c r="AN873" s="146"/>
      <c r="AO873" s="146"/>
      <c r="AP873" s="146"/>
      <c r="AQ873" s="146"/>
      <c r="AR873" s="146"/>
      <c r="AS873" s="146"/>
      <c r="AT873" s="146"/>
      <c r="AU873" s="146"/>
      <c r="AV873" s="146"/>
      <c r="AW873" s="146"/>
      <c r="AX873" s="146"/>
      <c r="AY873" s="146"/>
      <c r="AZ873" s="146"/>
      <c r="BA873" s="146"/>
      <c r="BB873" s="146"/>
      <c r="BC873" s="146"/>
      <c r="BD873" s="146"/>
      <c r="BE873" s="146"/>
      <c r="BF873" s="146"/>
      <c r="BG873" s="146"/>
      <c r="BH873" s="146"/>
      <c r="BI873" s="146"/>
      <c r="BJ873" s="146"/>
      <c r="BK873" s="146"/>
      <c r="BL873" s="146"/>
      <c r="BM873" s="146"/>
      <c r="BN873" s="146"/>
      <c r="BO873" s="146"/>
      <c r="BP873" s="146"/>
      <c r="BQ873" s="146"/>
      <c r="BR873" s="146"/>
      <c r="BS873" s="146"/>
      <c r="BT873" s="146"/>
      <c r="BU873" s="146"/>
      <c r="BV873" s="146"/>
      <c r="BW873" s="146"/>
      <c r="BX873" s="146"/>
      <c r="BY873" s="146"/>
      <c r="BZ873" s="146"/>
      <c r="CA873" s="146"/>
      <c r="CB873" s="146"/>
      <c r="CC873" s="146"/>
      <c r="CD873" s="146"/>
      <c r="CE873" s="146"/>
      <c r="CF873" s="146"/>
      <c r="CG873" s="146"/>
      <c r="CH873" s="146"/>
      <c r="CI873" s="146"/>
      <c r="CJ873" s="146"/>
      <c r="CK873" s="146"/>
      <c r="CL873" s="146"/>
      <c r="CM873" s="146"/>
      <c r="CN873" s="146"/>
      <c r="CO873" s="146"/>
      <c r="CP873" s="146"/>
      <c r="CQ873" s="146"/>
      <c r="CR873" s="146"/>
      <c r="CS873" s="146"/>
      <c r="CT873" s="146"/>
      <c r="CU873" s="146"/>
      <c r="CV873" s="146"/>
      <c r="CW873" s="146"/>
      <c r="CX873" s="146"/>
      <c r="CY873" s="146"/>
      <c r="CZ873" s="146"/>
      <c r="DA873" s="146"/>
      <c r="DB873" s="146"/>
      <c r="DC873" s="146"/>
      <c r="DD873" s="146"/>
      <c r="DE873" s="146"/>
      <c r="DF873" s="146"/>
      <c r="DG873" s="146"/>
      <c r="DH873" s="146"/>
      <c r="DI873" s="146"/>
      <c r="DJ873" s="146"/>
      <c r="DK873" s="146"/>
      <c r="DL873" s="146"/>
      <c r="DM873" s="146"/>
      <c r="DN873" s="146"/>
      <c r="DO873" s="146"/>
      <c r="DP873" s="146"/>
      <c r="DQ873" s="146"/>
      <c r="DR873" s="146"/>
      <c r="DS873" s="146"/>
      <c r="DT873" s="146"/>
      <c r="DU873" s="146"/>
      <c r="DV873" s="146"/>
      <c r="DW873" s="146"/>
      <c r="DX873" s="146"/>
      <c r="DY873" s="146"/>
      <c r="DZ873" s="158"/>
      <c r="EA873" s="158"/>
      <c r="EB873" s="158"/>
      <c r="EC873" s="158"/>
      <c r="ED873" s="158"/>
      <c r="EE873" s="158"/>
      <c r="EF873" s="158"/>
      <c r="EG873" s="158"/>
      <c r="EH873" s="158"/>
      <c r="EI873" s="158"/>
      <c r="EJ873" s="158"/>
      <c r="EK873" s="158"/>
      <c r="EL873" s="158"/>
      <c r="EM873" s="158"/>
      <c r="EN873" s="146"/>
      <c r="EO873" s="146"/>
      <c r="EP873" s="146"/>
      <c r="EQ873" s="146"/>
      <c r="ER873" s="146"/>
      <c r="ES873" s="146"/>
      <c r="ET873" s="146"/>
      <c r="EU873" s="146"/>
      <c r="EV873" s="146"/>
      <c r="EW873" s="146"/>
      <c r="EX873" s="146"/>
      <c r="EY873" s="146"/>
      <c r="EZ873" s="146"/>
      <c r="FA873" s="146"/>
      <c r="FB873" s="146"/>
      <c r="FC873" s="146"/>
      <c r="FD873" s="146"/>
    </row>
    <row r="874" spans="4:160">
      <c r="D874" s="45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  <c r="AA874" s="146"/>
      <c r="AB874" s="146"/>
      <c r="AC874" s="146"/>
      <c r="AD874" s="146"/>
      <c r="AE874" s="146"/>
      <c r="AF874" s="146"/>
      <c r="AG874" s="146"/>
      <c r="AH874" s="146"/>
      <c r="AI874" s="146"/>
      <c r="AJ874" s="146"/>
      <c r="AK874" s="146"/>
      <c r="AL874" s="146"/>
      <c r="AM874" s="217"/>
      <c r="AN874" s="146"/>
      <c r="AO874" s="146"/>
      <c r="AP874" s="146"/>
      <c r="AQ874" s="146"/>
      <c r="AR874" s="146"/>
      <c r="AS874" s="146"/>
      <c r="AT874" s="146"/>
      <c r="AU874" s="146"/>
      <c r="AV874" s="146"/>
      <c r="AW874" s="146"/>
      <c r="AX874" s="146"/>
      <c r="AY874" s="146"/>
      <c r="AZ874" s="146"/>
      <c r="BA874" s="146"/>
      <c r="BB874" s="146"/>
      <c r="BC874" s="146"/>
      <c r="BD874" s="146"/>
      <c r="BE874" s="146"/>
      <c r="BF874" s="146"/>
      <c r="BG874" s="146"/>
      <c r="BH874" s="146"/>
      <c r="BI874" s="146"/>
      <c r="BJ874" s="146"/>
      <c r="BK874" s="146"/>
      <c r="BL874" s="146"/>
      <c r="BM874" s="146"/>
      <c r="BN874" s="146"/>
      <c r="BO874" s="146"/>
      <c r="BP874" s="146"/>
      <c r="BQ874" s="146"/>
      <c r="BR874" s="146"/>
      <c r="BS874" s="146"/>
      <c r="BT874" s="146"/>
      <c r="BU874" s="146"/>
      <c r="BV874" s="146"/>
      <c r="BW874" s="146"/>
      <c r="BX874" s="146"/>
      <c r="BY874" s="146"/>
      <c r="BZ874" s="146"/>
      <c r="CA874" s="146"/>
      <c r="CB874" s="146"/>
      <c r="CC874" s="146"/>
      <c r="CD874" s="146"/>
      <c r="CE874" s="146"/>
      <c r="CF874" s="146"/>
      <c r="CG874" s="146"/>
      <c r="CH874" s="146"/>
      <c r="CI874" s="146"/>
      <c r="CJ874" s="146"/>
      <c r="CK874" s="146"/>
      <c r="CL874" s="146"/>
      <c r="CM874" s="146"/>
      <c r="CN874" s="146"/>
      <c r="CO874" s="146"/>
      <c r="CP874" s="146"/>
      <c r="CQ874" s="146"/>
      <c r="CR874" s="146"/>
      <c r="CS874" s="146"/>
      <c r="CT874" s="146"/>
      <c r="CU874" s="146"/>
      <c r="CV874" s="146"/>
      <c r="CW874" s="146"/>
      <c r="CX874" s="146"/>
      <c r="CY874" s="146"/>
      <c r="CZ874" s="146"/>
      <c r="DA874" s="146"/>
      <c r="DB874" s="146"/>
      <c r="DC874" s="146"/>
      <c r="DD874" s="146"/>
      <c r="DE874" s="146"/>
      <c r="DF874" s="146"/>
      <c r="DG874" s="146"/>
      <c r="DH874" s="146"/>
      <c r="DI874" s="146"/>
      <c r="DJ874" s="146"/>
      <c r="DK874" s="146"/>
      <c r="DL874" s="146"/>
      <c r="DM874" s="146"/>
      <c r="DN874" s="146"/>
      <c r="DO874" s="146"/>
      <c r="DP874" s="146"/>
      <c r="DQ874" s="146"/>
      <c r="DR874" s="146"/>
      <c r="DS874" s="146"/>
      <c r="DT874" s="146"/>
      <c r="DU874" s="146"/>
      <c r="DV874" s="146"/>
      <c r="DW874" s="146"/>
      <c r="DX874" s="146"/>
      <c r="DY874" s="146"/>
      <c r="DZ874" s="158"/>
      <c r="EA874" s="158"/>
      <c r="EB874" s="158"/>
      <c r="EC874" s="158"/>
      <c r="ED874" s="158"/>
      <c r="EE874" s="158"/>
      <c r="EF874" s="158"/>
      <c r="EG874" s="158"/>
      <c r="EH874" s="158"/>
      <c r="EI874" s="158"/>
      <c r="EJ874" s="158"/>
      <c r="EK874" s="158"/>
      <c r="EL874" s="158"/>
      <c r="EM874" s="158"/>
      <c r="EN874" s="146"/>
      <c r="EO874" s="146"/>
      <c r="EP874" s="146"/>
      <c r="EQ874" s="146"/>
      <c r="ER874" s="146"/>
      <c r="ES874" s="146"/>
      <c r="ET874" s="146"/>
      <c r="EU874" s="146"/>
      <c r="EV874" s="146"/>
      <c r="EW874" s="146"/>
      <c r="EX874" s="146"/>
      <c r="EY874" s="146"/>
      <c r="EZ874" s="146"/>
      <c r="FA874" s="146"/>
      <c r="FB874" s="146"/>
      <c r="FC874" s="146"/>
      <c r="FD874" s="146"/>
    </row>
    <row r="875" spans="4:160">
      <c r="D875" s="45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  <c r="AA875" s="146"/>
      <c r="AB875" s="146"/>
      <c r="AC875" s="146"/>
      <c r="AD875" s="146"/>
      <c r="AE875" s="146"/>
      <c r="AF875" s="146"/>
      <c r="AG875" s="146"/>
      <c r="AH875" s="146"/>
      <c r="AI875" s="146"/>
      <c r="AJ875" s="146"/>
      <c r="AK875" s="146"/>
      <c r="AL875" s="146"/>
      <c r="AM875" s="217"/>
      <c r="AN875" s="146"/>
      <c r="AO875" s="146"/>
      <c r="AP875" s="146"/>
      <c r="AQ875" s="146"/>
      <c r="AR875" s="146"/>
      <c r="AS875" s="146"/>
      <c r="AT875" s="146"/>
      <c r="AU875" s="146"/>
      <c r="AV875" s="146"/>
      <c r="AW875" s="146"/>
      <c r="AX875" s="146"/>
      <c r="AY875" s="146"/>
      <c r="AZ875" s="146"/>
      <c r="BA875" s="146"/>
      <c r="BB875" s="146"/>
      <c r="BC875" s="146"/>
      <c r="BD875" s="146"/>
      <c r="BE875" s="146"/>
      <c r="BF875" s="146"/>
      <c r="BG875" s="146"/>
      <c r="BH875" s="146"/>
      <c r="BI875" s="146"/>
      <c r="BJ875" s="146"/>
      <c r="BK875" s="146"/>
      <c r="BL875" s="146"/>
      <c r="BM875" s="146"/>
      <c r="BN875" s="146"/>
      <c r="BO875" s="146"/>
      <c r="BP875" s="146"/>
      <c r="BQ875" s="146"/>
      <c r="BR875" s="146"/>
      <c r="BS875" s="146"/>
      <c r="BT875" s="146"/>
      <c r="BU875" s="146"/>
      <c r="BV875" s="146"/>
      <c r="BW875" s="146"/>
      <c r="BX875" s="146"/>
      <c r="BY875" s="146"/>
      <c r="BZ875" s="146"/>
      <c r="CA875" s="146"/>
      <c r="CB875" s="146"/>
      <c r="CC875" s="146"/>
      <c r="CD875" s="146"/>
      <c r="CE875" s="146"/>
      <c r="CF875" s="146"/>
      <c r="CG875" s="146"/>
      <c r="CH875" s="146"/>
      <c r="CI875" s="146"/>
      <c r="CJ875" s="146"/>
      <c r="CK875" s="146"/>
      <c r="CL875" s="146"/>
      <c r="CM875" s="146"/>
      <c r="CN875" s="146"/>
      <c r="CO875" s="146"/>
      <c r="CP875" s="146"/>
      <c r="CQ875" s="146"/>
      <c r="CR875" s="146"/>
      <c r="CS875" s="146"/>
      <c r="CT875" s="146"/>
      <c r="CU875" s="146"/>
      <c r="CV875" s="146"/>
      <c r="CW875" s="146"/>
      <c r="CX875" s="146"/>
      <c r="CY875" s="146"/>
      <c r="CZ875" s="146"/>
      <c r="DA875" s="146"/>
      <c r="DB875" s="146"/>
      <c r="DC875" s="146"/>
      <c r="DD875" s="146"/>
      <c r="DE875" s="146"/>
      <c r="DF875" s="146"/>
      <c r="DG875" s="146"/>
      <c r="DH875" s="146"/>
      <c r="DI875" s="146"/>
      <c r="DJ875" s="146"/>
      <c r="DK875" s="146"/>
      <c r="DL875" s="146"/>
      <c r="DM875" s="146"/>
      <c r="DN875" s="146"/>
      <c r="DO875" s="146"/>
      <c r="DP875" s="146"/>
      <c r="DQ875" s="146"/>
      <c r="DR875" s="146"/>
      <c r="DS875" s="146"/>
      <c r="DT875" s="146"/>
      <c r="DU875" s="146"/>
      <c r="DV875" s="146"/>
      <c r="DW875" s="146"/>
      <c r="DX875" s="146"/>
      <c r="DY875" s="146"/>
      <c r="DZ875" s="158"/>
      <c r="EA875" s="158"/>
      <c r="EB875" s="158"/>
      <c r="EC875" s="158"/>
      <c r="ED875" s="158"/>
      <c r="EE875" s="158"/>
      <c r="EF875" s="158"/>
      <c r="EG875" s="158"/>
      <c r="EH875" s="158"/>
      <c r="EI875" s="158"/>
      <c r="EJ875" s="158"/>
      <c r="EK875" s="158"/>
      <c r="EL875" s="158"/>
      <c r="EM875" s="158"/>
      <c r="EN875" s="146"/>
      <c r="EO875" s="146"/>
      <c r="EP875" s="146"/>
      <c r="EQ875" s="146"/>
      <c r="ER875" s="146"/>
      <c r="ES875" s="146"/>
      <c r="ET875" s="146"/>
      <c r="EU875" s="146"/>
      <c r="EV875" s="146"/>
      <c r="EW875" s="146"/>
      <c r="EX875" s="146"/>
      <c r="EY875" s="146"/>
      <c r="EZ875" s="146"/>
      <c r="FA875" s="146"/>
      <c r="FB875" s="146"/>
      <c r="FC875" s="146"/>
      <c r="FD875" s="146"/>
    </row>
    <row r="876" spans="4:160">
      <c r="D876" s="45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  <c r="AA876" s="146"/>
      <c r="AB876" s="146"/>
      <c r="AC876" s="146"/>
      <c r="AD876" s="146"/>
      <c r="AE876" s="146"/>
      <c r="AF876" s="146"/>
      <c r="AG876" s="146"/>
      <c r="AH876" s="146"/>
      <c r="AI876" s="146"/>
      <c r="AJ876" s="146"/>
      <c r="AK876" s="146"/>
      <c r="AL876" s="146"/>
      <c r="AM876" s="217"/>
      <c r="AN876" s="146"/>
      <c r="AO876" s="146"/>
      <c r="AP876" s="146"/>
      <c r="AQ876" s="146"/>
      <c r="AR876" s="146"/>
      <c r="AS876" s="146"/>
      <c r="AT876" s="146"/>
      <c r="AU876" s="146"/>
      <c r="AV876" s="146"/>
      <c r="AW876" s="146"/>
      <c r="AX876" s="146"/>
      <c r="AY876" s="146"/>
      <c r="AZ876" s="146"/>
      <c r="BA876" s="146"/>
      <c r="BB876" s="146"/>
      <c r="BC876" s="146"/>
      <c r="BD876" s="146"/>
      <c r="BE876" s="146"/>
      <c r="BF876" s="146"/>
      <c r="BG876" s="146"/>
      <c r="BH876" s="146"/>
      <c r="BI876" s="146"/>
      <c r="BJ876" s="146"/>
      <c r="BK876" s="146"/>
      <c r="BL876" s="146"/>
      <c r="BM876" s="146"/>
      <c r="BN876" s="146"/>
      <c r="BO876" s="146"/>
      <c r="BP876" s="146"/>
      <c r="BQ876" s="146"/>
      <c r="BR876" s="146"/>
      <c r="BS876" s="146"/>
      <c r="BT876" s="146"/>
      <c r="BU876" s="146"/>
      <c r="BV876" s="146"/>
      <c r="BW876" s="146"/>
      <c r="BX876" s="146"/>
      <c r="BY876" s="146"/>
      <c r="BZ876" s="146"/>
      <c r="CA876" s="146"/>
      <c r="CB876" s="146"/>
      <c r="CC876" s="146"/>
      <c r="CD876" s="146"/>
      <c r="CE876" s="146"/>
      <c r="CF876" s="146"/>
      <c r="CG876" s="146"/>
      <c r="CH876" s="146"/>
      <c r="CI876" s="146"/>
      <c r="CJ876" s="146"/>
      <c r="CK876" s="146"/>
      <c r="CL876" s="146"/>
      <c r="CM876" s="146"/>
      <c r="CN876" s="146"/>
      <c r="CO876" s="146"/>
      <c r="CP876" s="146"/>
      <c r="CQ876" s="146"/>
      <c r="CR876" s="146"/>
      <c r="CS876" s="146"/>
      <c r="CT876" s="146"/>
      <c r="CU876" s="146"/>
      <c r="CV876" s="146"/>
      <c r="CW876" s="146"/>
      <c r="CX876" s="146"/>
      <c r="CY876" s="146"/>
      <c r="CZ876" s="146"/>
      <c r="DA876" s="146"/>
      <c r="DB876" s="146"/>
      <c r="DC876" s="146"/>
      <c r="DD876" s="146"/>
      <c r="DE876" s="146"/>
      <c r="DF876" s="146"/>
      <c r="DG876" s="146"/>
      <c r="DH876" s="146"/>
      <c r="DI876" s="146"/>
      <c r="DJ876" s="146"/>
      <c r="DK876" s="146"/>
      <c r="DL876" s="146"/>
      <c r="DM876" s="146"/>
      <c r="DN876" s="146"/>
      <c r="DO876" s="146"/>
      <c r="DP876" s="146"/>
      <c r="DQ876" s="146"/>
      <c r="DR876" s="146"/>
      <c r="DS876" s="146"/>
      <c r="DT876" s="146"/>
      <c r="DU876" s="146"/>
      <c r="DV876" s="146"/>
      <c r="DW876" s="146"/>
      <c r="DX876" s="146"/>
      <c r="DY876" s="146"/>
      <c r="DZ876" s="158"/>
      <c r="EA876" s="158"/>
      <c r="EB876" s="158"/>
      <c r="EC876" s="158"/>
      <c r="ED876" s="158"/>
      <c r="EE876" s="158"/>
      <c r="EF876" s="158"/>
      <c r="EG876" s="158"/>
      <c r="EH876" s="158"/>
      <c r="EI876" s="158"/>
      <c r="EJ876" s="158"/>
      <c r="EK876" s="158"/>
      <c r="EL876" s="158"/>
      <c r="EM876" s="158"/>
      <c r="EN876" s="146"/>
      <c r="EO876" s="146"/>
      <c r="EP876" s="146"/>
      <c r="EQ876" s="146"/>
      <c r="ER876" s="146"/>
      <c r="ES876" s="146"/>
      <c r="ET876" s="146"/>
      <c r="EU876" s="146"/>
      <c r="EV876" s="146"/>
      <c r="EW876" s="146"/>
      <c r="EX876" s="146"/>
      <c r="EY876" s="146"/>
      <c r="EZ876" s="146"/>
      <c r="FA876" s="146"/>
      <c r="FB876" s="146"/>
      <c r="FC876" s="146"/>
      <c r="FD876" s="146"/>
    </row>
    <row r="877" spans="4:160">
      <c r="D877" s="45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  <c r="AA877" s="146"/>
      <c r="AB877" s="146"/>
      <c r="AC877" s="146"/>
      <c r="AD877" s="146"/>
      <c r="AE877" s="146"/>
      <c r="AF877" s="146"/>
      <c r="AG877" s="146"/>
      <c r="AH877" s="146"/>
      <c r="AI877" s="146"/>
      <c r="AJ877" s="146"/>
      <c r="AK877" s="146"/>
      <c r="AL877" s="146"/>
      <c r="AM877" s="217"/>
      <c r="AN877" s="146"/>
      <c r="AO877" s="146"/>
      <c r="AP877" s="146"/>
      <c r="AQ877" s="146"/>
      <c r="AR877" s="146"/>
      <c r="AS877" s="146"/>
      <c r="AT877" s="146"/>
      <c r="AU877" s="146"/>
      <c r="AV877" s="146"/>
      <c r="AW877" s="146"/>
      <c r="AX877" s="146"/>
      <c r="AY877" s="146"/>
      <c r="AZ877" s="146"/>
      <c r="BA877" s="146"/>
      <c r="BB877" s="146"/>
      <c r="BC877" s="146"/>
      <c r="BD877" s="146"/>
      <c r="BE877" s="146"/>
      <c r="BF877" s="146"/>
      <c r="BG877" s="146"/>
      <c r="BH877" s="146"/>
      <c r="BI877" s="146"/>
      <c r="BJ877" s="146"/>
      <c r="BK877" s="146"/>
      <c r="BL877" s="146"/>
      <c r="BM877" s="146"/>
      <c r="BN877" s="146"/>
      <c r="BO877" s="146"/>
      <c r="BP877" s="146"/>
      <c r="BQ877" s="146"/>
      <c r="BR877" s="146"/>
      <c r="BS877" s="146"/>
      <c r="BT877" s="146"/>
      <c r="BU877" s="146"/>
      <c r="BV877" s="146"/>
      <c r="BW877" s="146"/>
      <c r="BX877" s="146"/>
      <c r="BY877" s="146"/>
      <c r="BZ877" s="146"/>
      <c r="CA877" s="146"/>
      <c r="CB877" s="146"/>
      <c r="CC877" s="146"/>
      <c r="CD877" s="146"/>
      <c r="CE877" s="146"/>
      <c r="CF877" s="146"/>
      <c r="CG877" s="146"/>
      <c r="CH877" s="146"/>
      <c r="CI877" s="146"/>
      <c r="CJ877" s="146"/>
      <c r="CK877" s="146"/>
      <c r="CL877" s="146"/>
      <c r="CM877" s="146"/>
      <c r="CN877" s="146"/>
      <c r="CO877" s="146"/>
      <c r="CP877" s="146"/>
      <c r="CQ877" s="146"/>
      <c r="CR877" s="146"/>
      <c r="CS877" s="146"/>
      <c r="CT877" s="146"/>
      <c r="CU877" s="146"/>
      <c r="CV877" s="146"/>
      <c r="CW877" s="146"/>
      <c r="CX877" s="146"/>
      <c r="CY877" s="146"/>
      <c r="CZ877" s="146"/>
      <c r="DA877" s="146"/>
      <c r="DB877" s="146"/>
      <c r="DC877" s="146"/>
      <c r="DD877" s="146"/>
      <c r="DE877" s="146"/>
      <c r="DF877" s="146"/>
      <c r="DG877" s="146"/>
      <c r="DH877" s="146"/>
      <c r="DI877" s="146"/>
      <c r="DJ877" s="146"/>
      <c r="DK877" s="146"/>
      <c r="DL877" s="146"/>
      <c r="DM877" s="146"/>
      <c r="DN877" s="146"/>
      <c r="DO877" s="146"/>
      <c r="DP877" s="146"/>
      <c r="DQ877" s="146"/>
      <c r="DR877" s="146"/>
      <c r="DS877" s="146"/>
      <c r="DT877" s="146"/>
      <c r="DU877" s="146"/>
      <c r="DV877" s="146"/>
      <c r="DW877" s="146"/>
      <c r="DX877" s="146"/>
      <c r="DY877" s="146"/>
      <c r="DZ877" s="158"/>
      <c r="EA877" s="158"/>
      <c r="EB877" s="158"/>
      <c r="EC877" s="158"/>
      <c r="ED877" s="158"/>
      <c r="EE877" s="158"/>
      <c r="EF877" s="158"/>
      <c r="EG877" s="158"/>
      <c r="EH877" s="158"/>
      <c r="EI877" s="158"/>
      <c r="EJ877" s="158"/>
      <c r="EK877" s="158"/>
      <c r="EL877" s="158"/>
      <c r="EM877" s="158"/>
      <c r="EN877" s="146"/>
      <c r="EO877" s="146"/>
      <c r="EP877" s="146"/>
      <c r="EQ877" s="146"/>
      <c r="ER877" s="146"/>
      <c r="ES877" s="146"/>
      <c r="ET877" s="146"/>
      <c r="EU877" s="146"/>
      <c r="EV877" s="146"/>
      <c r="EW877" s="146"/>
      <c r="EX877" s="146"/>
      <c r="EY877" s="146"/>
      <c r="EZ877" s="146"/>
      <c r="FA877" s="146"/>
      <c r="FB877" s="146"/>
      <c r="FC877" s="146"/>
      <c r="FD877" s="146"/>
    </row>
    <row r="878" spans="4:160">
      <c r="D878" s="45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  <c r="AA878" s="146"/>
      <c r="AB878" s="146"/>
      <c r="AC878" s="146"/>
      <c r="AD878" s="146"/>
      <c r="AE878" s="146"/>
      <c r="AF878" s="146"/>
      <c r="AG878" s="146"/>
      <c r="AH878" s="146"/>
      <c r="AI878" s="146"/>
      <c r="AJ878" s="146"/>
      <c r="AK878" s="146"/>
      <c r="AL878" s="146"/>
      <c r="AM878" s="217"/>
      <c r="AN878" s="146"/>
      <c r="AO878" s="146"/>
      <c r="AP878" s="146"/>
      <c r="AQ878" s="146"/>
      <c r="AR878" s="146"/>
      <c r="AS878" s="146"/>
      <c r="AT878" s="146"/>
      <c r="AU878" s="146"/>
      <c r="AV878" s="146"/>
      <c r="AW878" s="146"/>
      <c r="AX878" s="146"/>
      <c r="AY878" s="146"/>
      <c r="AZ878" s="146"/>
      <c r="BA878" s="146"/>
      <c r="BB878" s="146"/>
      <c r="BC878" s="146"/>
      <c r="BD878" s="146"/>
      <c r="BE878" s="146"/>
      <c r="BF878" s="146"/>
      <c r="BG878" s="146"/>
      <c r="BH878" s="146"/>
      <c r="BI878" s="146"/>
      <c r="BJ878" s="146"/>
      <c r="BK878" s="146"/>
      <c r="BL878" s="146"/>
      <c r="BM878" s="146"/>
      <c r="BN878" s="146"/>
      <c r="BO878" s="146"/>
      <c r="BP878" s="146"/>
      <c r="BQ878" s="146"/>
      <c r="BR878" s="146"/>
      <c r="BS878" s="146"/>
      <c r="BT878" s="146"/>
      <c r="BU878" s="146"/>
      <c r="BV878" s="146"/>
      <c r="BW878" s="146"/>
      <c r="BX878" s="146"/>
      <c r="BY878" s="146"/>
      <c r="BZ878" s="146"/>
      <c r="CA878" s="146"/>
      <c r="CB878" s="146"/>
      <c r="CC878" s="146"/>
      <c r="CD878" s="146"/>
      <c r="CE878" s="146"/>
      <c r="CF878" s="146"/>
      <c r="CG878" s="146"/>
      <c r="CH878" s="146"/>
      <c r="CI878" s="146"/>
      <c r="CJ878" s="146"/>
      <c r="CK878" s="146"/>
      <c r="CL878" s="146"/>
      <c r="CM878" s="146"/>
      <c r="CN878" s="146"/>
      <c r="CO878" s="146"/>
      <c r="CP878" s="146"/>
      <c r="CQ878" s="146"/>
      <c r="CR878" s="146"/>
      <c r="CS878" s="146"/>
      <c r="CT878" s="146"/>
      <c r="CU878" s="146"/>
      <c r="CV878" s="146"/>
      <c r="CW878" s="146"/>
      <c r="CX878" s="146"/>
      <c r="CY878" s="146"/>
      <c r="CZ878" s="146"/>
      <c r="DA878" s="146"/>
      <c r="DB878" s="146"/>
      <c r="DC878" s="146"/>
      <c r="DD878" s="146"/>
      <c r="DE878" s="146"/>
      <c r="DF878" s="146"/>
      <c r="DG878" s="146"/>
      <c r="DH878" s="146"/>
      <c r="DI878" s="146"/>
      <c r="DJ878" s="146"/>
      <c r="DK878" s="146"/>
      <c r="DL878" s="146"/>
      <c r="DM878" s="146"/>
      <c r="DN878" s="146"/>
      <c r="DO878" s="146"/>
      <c r="DP878" s="146"/>
      <c r="DQ878" s="146"/>
      <c r="DR878" s="146"/>
      <c r="DS878" s="146"/>
      <c r="DT878" s="146"/>
      <c r="DU878" s="146"/>
      <c r="DV878" s="146"/>
      <c r="DW878" s="146"/>
      <c r="DX878" s="146"/>
      <c r="DY878" s="146"/>
      <c r="DZ878" s="158"/>
      <c r="EA878" s="158"/>
      <c r="EB878" s="158"/>
      <c r="EC878" s="158"/>
      <c r="ED878" s="158"/>
      <c r="EE878" s="158"/>
      <c r="EF878" s="158"/>
      <c r="EG878" s="158"/>
      <c r="EH878" s="158"/>
      <c r="EI878" s="158"/>
      <c r="EJ878" s="158"/>
      <c r="EK878" s="158"/>
      <c r="EL878" s="158"/>
      <c r="EM878" s="158"/>
      <c r="EN878" s="146"/>
      <c r="EO878" s="146"/>
      <c r="EP878" s="146"/>
      <c r="EQ878" s="146"/>
      <c r="ER878" s="146"/>
      <c r="ES878" s="146"/>
      <c r="ET878" s="146"/>
      <c r="EU878" s="146"/>
      <c r="EV878" s="146"/>
      <c r="EW878" s="146"/>
      <c r="EX878" s="146"/>
      <c r="EY878" s="146"/>
      <c r="EZ878" s="146"/>
      <c r="FA878" s="146"/>
      <c r="FB878" s="146"/>
      <c r="FC878" s="146"/>
      <c r="FD878" s="146"/>
    </row>
    <row r="879" spans="4:160">
      <c r="D879" s="45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  <c r="AA879" s="146"/>
      <c r="AB879" s="146"/>
      <c r="AC879" s="146"/>
      <c r="AD879" s="146"/>
      <c r="AE879" s="146"/>
      <c r="AF879" s="146"/>
      <c r="AG879" s="146"/>
      <c r="AH879" s="146"/>
      <c r="AI879" s="146"/>
      <c r="AJ879" s="146"/>
      <c r="AK879" s="146"/>
      <c r="AL879" s="146"/>
      <c r="AM879" s="217"/>
      <c r="AN879" s="146"/>
      <c r="AO879" s="146"/>
      <c r="AP879" s="146"/>
      <c r="AQ879" s="146"/>
      <c r="AR879" s="146"/>
      <c r="AS879" s="146"/>
      <c r="AT879" s="146"/>
      <c r="AU879" s="146"/>
      <c r="AV879" s="146"/>
      <c r="AW879" s="146"/>
      <c r="AX879" s="146"/>
      <c r="AY879" s="146"/>
      <c r="AZ879" s="146"/>
      <c r="BA879" s="146"/>
      <c r="BB879" s="146"/>
      <c r="BC879" s="146"/>
      <c r="BD879" s="146"/>
      <c r="BE879" s="146"/>
      <c r="BF879" s="146"/>
      <c r="BG879" s="146"/>
      <c r="BH879" s="146"/>
      <c r="BI879" s="146"/>
      <c r="BJ879" s="146"/>
      <c r="BK879" s="146"/>
      <c r="BL879" s="146"/>
      <c r="BM879" s="146"/>
      <c r="BN879" s="146"/>
      <c r="BO879" s="146"/>
      <c r="BP879" s="146"/>
      <c r="BQ879" s="146"/>
      <c r="BR879" s="146"/>
      <c r="BS879" s="146"/>
      <c r="BT879" s="146"/>
      <c r="BU879" s="146"/>
      <c r="BV879" s="146"/>
      <c r="BW879" s="146"/>
      <c r="BX879" s="146"/>
      <c r="BY879" s="146"/>
      <c r="BZ879" s="146"/>
      <c r="CA879" s="146"/>
      <c r="CB879" s="146"/>
      <c r="CC879" s="146"/>
      <c r="CD879" s="146"/>
      <c r="CE879" s="146"/>
      <c r="CF879" s="146"/>
      <c r="CG879" s="146"/>
      <c r="CH879" s="146"/>
      <c r="CI879" s="146"/>
      <c r="CJ879" s="146"/>
      <c r="CK879" s="146"/>
      <c r="CL879" s="146"/>
      <c r="CM879" s="146"/>
      <c r="CN879" s="146"/>
      <c r="CO879" s="146"/>
      <c r="CP879" s="146"/>
      <c r="CQ879" s="146"/>
      <c r="CR879" s="146"/>
      <c r="CS879" s="146"/>
      <c r="CT879" s="146"/>
      <c r="CU879" s="146"/>
      <c r="CV879" s="146"/>
      <c r="CW879" s="146"/>
      <c r="CX879" s="146"/>
      <c r="CY879" s="146"/>
      <c r="CZ879" s="146"/>
      <c r="DA879" s="146"/>
      <c r="DB879" s="146"/>
      <c r="DC879" s="146"/>
      <c r="DD879" s="146"/>
      <c r="DE879" s="146"/>
      <c r="DF879" s="146"/>
      <c r="DG879" s="146"/>
      <c r="DH879" s="146"/>
      <c r="DI879" s="146"/>
      <c r="DJ879" s="146"/>
      <c r="DK879" s="146"/>
      <c r="DL879" s="146"/>
      <c r="DM879" s="146"/>
      <c r="DN879" s="146"/>
      <c r="DO879" s="146"/>
      <c r="DP879" s="146"/>
      <c r="DQ879" s="146"/>
      <c r="DR879" s="146"/>
      <c r="DS879" s="146"/>
      <c r="DT879" s="146"/>
      <c r="DU879" s="146"/>
      <c r="DV879" s="146"/>
      <c r="DW879" s="146"/>
      <c r="DX879" s="146"/>
      <c r="DY879" s="146"/>
      <c r="DZ879" s="158"/>
      <c r="EA879" s="158"/>
      <c r="EB879" s="158"/>
      <c r="EC879" s="158"/>
      <c r="ED879" s="158"/>
      <c r="EE879" s="158"/>
      <c r="EF879" s="158"/>
      <c r="EG879" s="158"/>
      <c r="EH879" s="158"/>
      <c r="EI879" s="158"/>
      <c r="EJ879" s="158"/>
      <c r="EK879" s="158"/>
      <c r="EL879" s="158"/>
      <c r="EM879" s="158"/>
      <c r="EN879" s="146"/>
      <c r="EO879" s="146"/>
      <c r="EP879" s="146"/>
      <c r="EQ879" s="146"/>
      <c r="ER879" s="146"/>
      <c r="ES879" s="146"/>
      <c r="ET879" s="146"/>
      <c r="EU879" s="146"/>
      <c r="EV879" s="146"/>
      <c r="EW879" s="146"/>
      <c r="EX879" s="146"/>
      <c r="EY879" s="146"/>
      <c r="EZ879" s="146"/>
      <c r="FA879" s="146"/>
      <c r="FB879" s="146"/>
      <c r="FC879" s="146"/>
      <c r="FD879" s="146"/>
    </row>
    <row r="880" spans="4:160">
      <c r="D880" s="45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  <c r="AA880" s="146"/>
      <c r="AB880" s="146"/>
      <c r="AC880" s="146"/>
      <c r="AD880" s="146"/>
      <c r="AE880" s="146"/>
      <c r="AF880" s="146"/>
      <c r="AG880" s="146"/>
      <c r="AH880" s="146"/>
      <c r="AI880" s="146"/>
      <c r="AJ880" s="146"/>
      <c r="AK880" s="146"/>
      <c r="AL880" s="146"/>
      <c r="AM880" s="217"/>
      <c r="AN880" s="146"/>
      <c r="AO880" s="146"/>
      <c r="AP880" s="146"/>
      <c r="AQ880" s="146"/>
      <c r="AR880" s="146"/>
      <c r="AS880" s="146"/>
      <c r="AT880" s="146"/>
      <c r="AU880" s="146"/>
      <c r="AV880" s="146"/>
      <c r="AW880" s="146"/>
      <c r="AX880" s="146"/>
      <c r="AY880" s="146"/>
      <c r="AZ880" s="146"/>
      <c r="BA880" s="146"/>
      <c r="BB880" s="146"/>
      <c r="BC880" s="146"/>
      <c r="BD880" s="146"/>
      <c r="BE880" s="146"/>
      <c r="BF880" s="146"/>
      <c r="BG880" s="146"/>
      <c r="BH880" s="146"/>
      <c r="BI880" s="146"/>
      <c r="BJ880" s="146"/>
      <c r="BK880" s="146"/>
      <c r="BL880" s="146"/>
      <c r="BM880" s="146"/>
      <c r="BN880" s="146"/>
      <c r="BO880" s="146"/>
      <c r="BP880" s="146"/>
      <c r="BQ880" s="146"/>
      <c r="BR880" s="146"/>
      <c r="BS880" s="146"/>
      <c r="BT880" s="146"/>
      <c r="BU880" s="146"/>
      <c r="BV880" s="146"/>
      <c r="BW880" s="146"/>
      <c r="BX880" s="146"/>
      <c r="BY880" s="146"/>
      <c r="BZ880" s="146"/>
      <c r="CA880" s="146"/>
      <c r="CB880" s="146"/>
      <c r="CC880" s="146"/>
      <c r="CD880" s="146"/>
      <c r="CE880" s="146"/>
      <c r="CF880" s="146"/>
      <c r="CG880" s="146"/>
      <c r="CH880" s="146"/>
      <c r="CI880" s="146"/>
      <c r="CJ880" s="146"/>
      <c r="CK880" s="146"/>
      <c r="CL880" s="146"/>
      <c r="CM880" s="146"/>
      <c r="CN880" s="146"/>
      <c r="CO880" s="146"/>
      <c r="CP880" s="146"/>
      <c r="CQ880" s="146"/>
      <c r="CR880" s="146"/>
      <c r="CS880" s="146"/>
      <c r="CT880" s="146"/>
      <c r="CU880" s="146"/>
      <c r="CV880" s="146"/>
      <c r="CW880" s="146"/>
      <c r="CX880" s="146"/>
      <c r="CY880" s="146"/>
      <c r="CZ880" s="146"/>
      <c r="DA880" s="146"/>
      <c r="DB880" s="146"/>
      <c r="DC880" s="146"/>
      <c r="DD880" s="146"/>
      <c r="DE880" s="146"/>
      <c r="DF880" s="146"/>
      <c r="DG880" s="146"/>
      <c r="DH880" s="146"/>
      <c r="DI880" s="146"/>
      <c r="DJ880" s="146"/>
      <c r="DK880" s="146"/>
      <c r="DL880" s="146"/>
      <c r="DM880" s="146"/>
      <c r="DN880" s="146"/>
      <c r="DO880" s="146"/>
      <c r="DP880" s="146"/>
      <c r="DQ880" s="146"/>
      <c r="DR880" s="146"/>
      <c r="DS880" s="146"/>
      <c r="DT880" s="146"/>
      <c r="DU880" s="146"/>
      <c r="DV880" s="146"/>
      <c r="DW880" s="146"/>
      <c r="DX880" s="146"/>
      <c r="DY880" s="146"/>
      <c r="DZ880" s="158"/>
      <c r="EA880" s="158"/>
      <c r="EB880" s="158"/>
      <c r="EC880" s="158"/>
      <c r="ED880" s="158"/>
      <c r="EE880" s="158"/>
      <c r="EF880" s="158"/>
      <c r="EG880" s="158"/>
      <c r="EH880" s="158"/>
      <c r="EI880" s="158"/>
      <c r="EJ880" s="158"/>
      <c r="EK880" s="158"/>
      <c r="EL880" s="158"/>
      <c r="EM880" s="158"/>
      <c r="EN880" s="146"/>
      <c r="EO880" s="146"/>
      <c r="EP880" s="146"/>
      <c r="EQ880" s="146"/>
      <c r="ER880" s="146"/>
      <c r="ES880" s="146"/>
      <c r="ET880" s="146"/>
      <c r="EU880" s="146"/>
      <c r="EV880" s="146"/>
      <c r="EW880" s="146"/>
      <c r="EX880" s="146"/>
      <c r="EY880" s="146"/>
      <c r="EZ880" s="146"/>
      <c r="FA880" s="146"/>
      <c r="FB880" s="146"/>
      <c r="FC880" s="146"/>
      <c r="FD880" s="146"/>
    </row>
    <row r="881" spans="4:160">
      <c r="D881" s="45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  <c r="AA881" s="146"/>
      <c r="AB881" s="146"/>
      <c r="AC881" s="146"/>
      <c r="AD881" s="146"/>
      <c r="AE881" s="146"/>
      <c r="AF881" s="146"/>
      <c r="AG881" s="146"/>
      <c r="AH881" s="146"/>
      <c r="AI881" s="146"/>
      <c r="AJ881" s="146"/>
      <c r="AK881" s="146"/>
      <c r="AL881" s="146"/>
      <c r="AM881" s="217"/>
      <c r="AN881" s="146"/>
      <c r="AO881" s="146"/>
      <c r="AP881" s="146"/>
      <c r="AQ881" s="146"/>
      <c r="AR881" s="146"/>
      <c r="AS881" s="146"/>
      <c r="AT881" s="146"/>
      <c r="AU881" s="146"/>
      <c r="AV881" s="146"/>
      <c r="AW881" s="146"/>
      <c r="AX881" s="146"/>
      <c r="AY881" s="146"/>
      <c r="AZ881" s="146"/>
      <c r="BA881" s="146"/>
      <c r="BB881" s="146"/>
      <c r="BC881" s="146"/>
      <c r="BD881" s="146"/>
      <c r="BE881" s="146"/>
      <c r="BF881" s="146"/>
      <c r="BG881" s="146"/>
      <c r="BH881" s="146"/>
      <c r="BI881" s="146"/>
      <c r="BJ881" s="146"/>
      <c r="BK881" s="146"/>
      <c r="BL881" s="146"/>
      <c r="BM881" s="146"/>
      <c r="BN881" s="146"/>
      <c r="BO881" s="146"/>
      <c r="BP881" s="146"/>
      <c r="BQ881" s="146"/>
      <c r="BR881" s="146"/>
      <c r="BS881" s="146"/>
      <c r="BT881" s="146"/>
      <c r="BU881" s="146"/>
      <c r="BV881" s="146"/>
      <c r="BW881" s="146"/>
      <c r="BX881" s="146"/>
      <c r="BY881" s="146"/>
      <c r="BZ881" s="146"/>
      <c r="CA881" s="146"/>
      <c r="CB881" s="146"/>
      <c r="CC881" s="146"/>
      <c r="CD881" s="146"/>
      <c r="CE881" s="146"/>
      <c r="CF881" s="146"/>
      <c r="CG881" s="146"/>
      <c r="CH881" s="146"/>
      <c r="CI881" s="146"/>
      <c r="CJ881" s="146"/>
      <c r="CK881" s="146"/>
      <c r="CL881" s="146"/>
      <c r="CM881" s="146"/>
      <c r="CN881" s="146"/>
      <c r="CO881" s="146"/>
      <c r="CP881" s="146"/>
      <c r="CQ881" s="146"/>
      <c r="CR881" s="146"/>
      <c r="CS881" s="146"/>
      <c r="CT881" s="146"/>
      <c r="CU881" s="146"/>
      <c r="CV881" s="146"/>
      <c r="CW881" s="146"/>
      <c r="CX881" s="146"/>
      <c r="CY881" s="146"/>
      <c r="CZ881" s="146"/>
      <c r="DA881" s="146"/>
      <c r="DB881" s="146"/>
      <c r="DC881" s="146"/>
      <c r="DD881" s="146"/>
      <c r="DE881" s="146"/>
      <c r="DF881" s="146"/>
      <c r="DG881" s="146"/>
      <c r="DH881" s="146"/>
      <c r="DI881" s="146"/>
      <c r="DJ881" s="146"/>
      <c r="DK881" s="146"/>
      <c r="DL881" s="146"/>
      <c r="DM881" s="146"/>
      <c r="DN881" s="146"/>
      <c r="DO881" s="146"/>
      <c r="DP881" s="146"/>
      <c r="DQ881" s="146"/>
      <c r="DR881" s="146"/>
      <c r="DS881" s="146"/>
      <c r="DT881" s="146"/>
      <c r="DU881" s="146"/>
      <c r="DV881" s="146"/>
      <c r="DW881" s="146"/>
      <c r="DX881" s="146"/>
      <c r="DY881" s="146"/>
      <c r="DZ881" s="158"/>
      <c r="EA881" s="158"/>
      <c r="EB881" s="158"/>
      <c r="EC881" s="158"/>
      <c r="ED881" s="158"/>
      <c r="EE881" s="158"/>
      <c r="EF881" s="158"/>
      <c r="EG881" s="158"/>
      <c r="EH881" s="158"/>
      <c r="EI881" s="158"/>
      <c r="EJ881" s="158"/>
      <c r="EK881" s="158"/>
      <c r="EL881" s="158"/>
      <c r="EM881" s="158"/>
      <c r="EN881" s="146"/>
      <c r="EO881" s="146"/>
      <c r="EP881" s="146"/>
      <c r="EQ881" s="146"/>
      <c r="ER881" s="146"/>
      <c r="ES881" s="146"/>
      <c r="ET881" s="146"/>
      <c r="EU881" s="146"/>
      <c r="EV881" s="146"/>
      <c r="EW881" s="146"/>
      <c r="EX881" s="146"/>
      <c r="EY881" s="146"/>
      <c r="EZ881" s="146"/>
      <c r="FA881" s="146"/>
      <c r="FB881" s="146"/>
      <c r="FC881" s="146"/>
      <c r="FD881" s="146"/>
    </row>
    <row r="882" spans="4:160">
      <c r="D882" s="45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  <c r="AA882" s="146"/>
      <c r="AB882" s="146"/>
      <c r="AC882" s="146"/>
      <c r="AD882" s="146"/>
      <c r="AE882" s="146"/>
      <c r="AF882" s="146"/>
      <c r="AG882" s="146"/>
      <c r="AH882" s="146"/>
      <c r="AI882" s="146"/>
      <c r="AJ882" s="146"/>
      <c r="AK882" s="146"/>
      <c r="AL882" s="146"/>
      <c r="AM882" s="217"/>
      <c r="AN882" s="146"/>
      <c r="AO882" s="146"/>
      <c r="AP882" s="146"/>
      <c r="AQ882" s="146"/>
      <c r="AR882" s="146"/>
      <c r="AS882" s="146"/>
      <c r="AT882" s="146"/>
      <c r="AU882" s="146"/>
      <c r="AV882" s="146"/>
      <c r="AW882" s="146"/>
      <c r="AX882" s="146"/>
      <c r="AY882" s="146"/>
      <c r="AZ882" s="146"/>
      <c r="BA882" s="146"/>
      <c r="BB882" s="146"/>
      <c r="BC882" s="146"/>
      <c r="BD882" s="146"/>
      <c r="BE882" s="146"/>
      <c r="BF882" s="146"/>
      <c r="BG882" s="146"/>
      <c r="BH882" s="146"/>
      <c r="BI882" s="146"/>
      <c r="BJ882" s="146"/>
      <c r="BK882" s="146"/>
      <c r="BL882" s="146"/>
      <c r="BM882" s="146"/>
      <c r="BN882" s="146"/>
      <c r="BO882" s="146"/>
      <c r="BP882" s="146"/>
      <c r="BQ882" s="146"/>
      <c r="BR882" s="146"/>
      <c r="BS882" s="146"/>
      <c r="BT882" s="146"/>
      <c r="BU882" s="146"/>
      <c r="BV882" s="146"/>
      <c r="BW882" s="146"/>
      <c r="BX882" s="146"/>
      <c r="BY882" s="146"/>
      <c r="BZ882" s="146"/>
      <c r="CA882" s="146"/>
      <c r="CB882" s="146"/>
      <c r="CC882" s="146"/>
      <c r="CD882" s="146"/>
      <c r="CE882" s="146"/>
      <c r="CF882" s="146"/>
      <c r="CG882" s="146"/>
      <c r="CH882" s="146"/>
      <c r="CI882" s="146"/>
      <c r="CJ882" s="146"/>
      <c r="CK882" s="146"/>
      <c r="CL882" s="146"/>
      <c r="CM882" s="146"/>
      <c r="CN882" s="146"/>
      <c r="CO882" s="146"/>
      <c r="CP882" s="146"/>
      <c r="CQ882" s="146"/>
      <c r="CR882" s="146"/>
      <c r="CS882" s="146"/>
      <c r="CT882" s="146"/>
      <c r="CU882" s="146"/>
      <c r="CV882" s="146"/>
      <c r="CW882" s="146"/>
      <c r="CX882" s="146"/>
      <c r="CY882" s="146"/>
      <c r="CZ882" s="146"/>
      <c r="DA882" s="146"/>
      <c r="DB882" s="146"/>
      <c r="DC882" s="146"/>
      <c r="DD882" s="146"/>
      <c r="DE882" s="146"/>
      <c r="DF882" s="146"/>
      <c r="DG882" s="146"/>
      <c r="DH882" s="146"/>
      <c r="DI882" s="146"/>
      <c r="DJ882" s="146"/>
      <c r="DK882" s="146"/>
      <c r="DL882" s="146"/>
      <c r="DM882" s="146"/>
      <c r="DN882" s="146"/>
      <c r="DO882" s="146"/>
      <c r="DP882" s="146"/>
      <c r="DQ882" s="146"/>
      <c r="DR882" s="146"/>
      <c r="DS882" s="146"/>
      <c r="DT882" s="146"/>
      <c r="DU882" s="146"/>
      <c r="DV882" s="146"/>
      <c r="DW882" s="146"/>
      <c r="DX882" s="146"/>
      <c r="DY882" s="146"/>
      <c r="DZ882" s="158"/>
      <c r="EA882" s="158"/>
      <c r="EB882" s="158"/>
      <c r="EC882" s="158"/>
      <c r="ED882" s="158"/>
      <c r="EE882" s="158"/>
      <c r="EF882" s="158"/>
      <c r="EG882" s="158"/>
      <c r="EH882" s="158"/>
      <c r="EI882" s="158"/>
      <c r="EJ882" s="158"/>
      <c r="EK882" s="158"/>
      <c r="EL882" s="158"/>
      <c r="EM882" s="158"/>
      <c r="EN882" s="146"/>
      <c r="EO882" s="146"/>
      <c r="EP882" s="146"/>
      <c r="EQ882" s="146"/>
      <c r="ER882" s="146"/>
      <c r="ES882" s="146"/>
      <c r="ET882" s="146"/>
      <c r="EU882" s="146"/>
      <c r="EV882" s="146"/>
      <c r="EW882" s="146"/>
      <c r="EX882" s="146"/>
      <c r="EY882" s="146"/>
      <c r="EZ882" s="146"/>
      <c r="FA882" s="146"/>
      <c r="FB882" s="146"/>
      <c r="FC882" s="146"/>
      <c r="FD882" s="146"/>
    </row>
    <row r="883" spans="4:160">
      <c r="D883" s="45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  <c r="AA883" s="146"/>
      <c r="AB883" s="146"/>
      <c r="AC883" s="146"/>
      <c r="AD883" s="146"/>
      <c r="AE883" s="146"/>
      <c r="AF883" s="146"/>
      <c r="AG883" s="146"/>
      <c r="AH883" s="146"/>
      <c r="AI883" s="146"/>
      <c r="AJ883" s="146"/>
      <c r="AK883" s="146"/>
      <c r="AL883" s="146"/>
      <c r="AM883" s="217"/>
      <c r="AN883" s="146"/>
      <c r="AO883" s="146"/>
      <c r="AP883" s="146"/>
      <c r="AQ883" s="146"/>
      <c r="AR883" s="146"/>
      <c r="AS883" s="146"/>
      <c r="AT883" s="146"/>
      <c r="AU883" s="146"/>
      <c r="AV883" s="146"/>
      <c r="AW883" s="146"/>
      <c r="AX883" s="146"/>
      <c r="AY883" s="146"/>
      <c r="AZ883" s="146"/>
      <c r="BA883" s="146"/>
      <c r="BB883" s="146"/>
      <c r="BC883" s="146"/>
      <c r="BD883" s="146"/>
      <c r="BE883" s="146"/>
      <c r="BF883" s="146"/>
      <c r="BG883" s="146"/>
      <c r="BH883" s="146"/>
      <c r="BI883" s="146"/>
      <c r="BJ883" s="146"/>
      <c r="BK883" s="146"/>
      <c r="BL883" s="146"/>
      <c r="BM883" s="146"/>
      <c r="BN883" s="146"/>
      <c r="BO883" s="146"/>
      <c r="BP883" s="146"/>
      <c r="BQ883" s="146"/>
      <c r="BR883" s="146"/>
      <c r="BS883" s="146"/>
      <c r="BT883" s="146"/>
      <c r="BU883" s="146"/>
      <c r="BV883" s="146"/>
      <c r="BW883" s="146"/>
      <c r="BX883" s="146"/>
      <c r="BY883" s="146"/>
      <c r="BZ883" s="146"/>
      <c r="CA883" s="146"/>
      <c r="CB883" s="146"/>
      <c r="CC883" s="146"/>
      <c r="CD883" s="146"/>
      <c r="CE883" s="146"/>
      <c r="CF883" s="146"/>
      <c r="CG883" s="146"/>
      <c r="CH883" s="146"/>
      <c r="CI883" s="146"/>
      <c r="CJ883" s="146"/>
      <c r="CK883" s="146"/>
      <c r="CL883" s="146"/>
      <c r="CM883" s="146"/>
      <c r="CN883" s="146"/>
      <c r="CO883" s="146"/>
      <c r="CP883" s="146"/>
      <c r="CQ883" s="146"/>
      <c r="CR883" s="146"/>
      <c r="CS883" s="146"/>
      <c r="CT883" s="146"/>
      <c r="CU883" s="146"/>
      <c r="CV883" s="146"/>
      <c r="CW883" s="146"/>
      <c r="CX883" s="146"/>
      <c r="CY883" s="146"/>
      <c r="CZ883" s="146"/>
      <c r="DA883" s="146"/>
      <c r="DB883" s="146"/>
      <c r="DC883" s="146"/>
      <c r="DD883" s="146"/>
      <c r="DE883" s="146"/>
      <c r="DF883" s="146"/>
      <c r="DG883" s="146"/>
      <c r="DH883" s="146"/>
      <c r="DI883" s="146"/>
      <c r="DJ883" s="146"/>
      <c r="DK883" s="146"/>
      <c r="DL883" s="146"/>
      <c r="DM883" s="146"/>
      <c r="DN883" s="146"/>
      <c r="DO883" s="146"/>
      <c r="DP883" s="146"/>
      <c r="DQ883" s="146"/>
      <c r="DR883" s="146"/>
      <c r="DS883" s="146"/>
      <c r="DT883" s="146"/>
      <c r="DU883" s="146"/>
      <c r="DV883" s="146"/>
      <c r="DW883" s="146"/>
      <c r="DX883" s="146"/>
      <c r="DY883" s="146"/>
      <c r="DZ883" s="158"/>
      <c r="EA883" s="158"/>
      <c r="EB883" s="158"/>
      <c r="EC883" s="158"/>
      <c r="ED883" s="158"/>
      <c r="EE883" s="158"/>
      <c r="EF883" s="158"/>
      <c r="EG883" s="158"/>
      <c r="EH883" s="158"/>
      <c r="EI883" s="158"/>
      <c r="EJ883" s="158"/>
      <c r="EK883" s="158"/>
      <c r="EL883" s="158"/>
      <c r="EM883" s="158"/>
      <c r="EN883" s="146"/>
      <c r="EO883" s="146"/>
      <c r="EP883" s="146"/>
      <c r="EQ883" s="146"/>
      <c r="ER883" s="146"/>
      <c r="ES883" s="146"/>
      <c r="ET883" s="146"/>
      <c r="EU883" s="146"/>
      <c r="EV883" s="146"/>
      <c r="EW883" s="146"/>
      <c r="EX883" s="146"/>
      <c r="EY883" s="146"/>
      <c r="EZ883" s="146"/>
      <c r="FA883" s="146"/>
      <c r="FB883" s="146"/>
      <c r="FC883" s="146"/>
      <c r="FD883" s="146"/>
    </row>
    <row r="884" spans="4:160">
      <c r="D884" s="45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  <c r="AA884" s="146"/>
      <c r="AB884" s="146"/>
      <c r="AC884" s="146"/>
      <c r="AD884" s="146"/>
      <c r="AE884" s="146"/>
      <c r="AF884" s="146"/>
      <c r="AG884" s="146"/>
      <c r="AH884" s="146"/>
      <c r="AI884" s="146"/>
      <c r="AJ884" s="146"/>
      <c r="AK884" s="146"/>
      <c r="AL884" s="146"/>
      <c r="AM884" s="217"/>
      <c r="AN884" s="146"/>
      <c r="AO884" s="146"/>
      <c r="AP884" s="146"/>
      <c r="AQ884" s="146"/>
      <c r="AR884" s="146"/>
      <c r="AS884" s="146"/>
      <c r="AT884" s="146"/>
      <c r="AU884" s="146"/>
      <c r="AV884" s="146"/>
      <c r="AW884" s="146"/>
      <c r="AX884" s="146"/>
      <c r="AY884" s="146"/>
      <c r="AZ884" s="146"/>
      <c r="BA884" s="146"/>
      <c r="BB884" s="146"/>
      <c r="BC884" s="146"/>
      <c r="BD884" s="146"/>
      <c r="BE884" s="146"/>
      <c r="BF884" s="146"/>
      <c r="BG884" s="146"/>
      <c r="BH884" s="146"/>
      <c r="BI884" s="146"/>
      <c r="BJ884" s="146"/>
      <c r="BK884" s="146"/>
      <c r="BL884" s="146"/>
      <c r="BM884" s="146"/>
      <c r="BN884" s="146"/>
      <c r="BO884" s="146"/>
      <c r="BP884" s="146"/>
      <c r="BQ884" s="146"/>
      <c r="BR884" s="146"/>
      <c r="BS884" s="146"/>
      <c r="BT884" s="146"/>
      <c r="BU884" s="146"/>
      <c r="BV884" s="146"/>
      <c r="BW884" s="146"/>
      <c r="BX884" s="146"/>
      <c r="BY884" s="146"/>
      <c r="BZ884" s="146"/>
      <c r="CA884" s="146"/>
      <c r="CB884" s="146"/>
      <c r="CC884" s="146"/>
      <c r="CD884" s="146"/>
      <c r="CE884" s="146"/>
      <c r="CF884" s="146"/>
      <c r="CG884" s="146"/>
      <c r="CH884" s="146"/>
      <c r="CI884" s="146"/>
      <c r="CJ884" s="146"/>
      <c r="CK884" s="146"/>
      <c r="CL884" s="146"/>
      <c r="CM884" s="146"/>
      <c r="CN884" s="146"/>
      <c r="CO884" s="146"/>
      <c r="CP884" s="146"/>
      <c r="CQ884" s="146"/>
      <c r="CR884" s="146"/>
      <c r="CS884" s="146"/>
      <c r="CT884" s="146"/>
      <c r="CU884" s="146"/>
      <c r="CV884" s="146"/>
      <c r="CW884" s="146"/>
      <c r="CX884" s="146"/>
      <c r="CY884" s="146"/>
      <c r="CZ884" s="146"/>
      <c r="DA884" s="146"/>
      <c r="DB884" s="146"/>
      <c r="DC884" s="146"/>
      <c r="DD884" s="146"/>
      <c r="DE884" s="146"/>
      <c r="DF884" s="146"/>
      <c r="DG884" s="146"/>
      <c r="DH884" s="146"/>
      <c r="DI884" s="146"/>
      <c r="DJ884" s="146"/>
      <c r="DK884" s="146"/>
      <c r="DL884" s="146"/>
      <c r="DM884" s="146"/>
      <c r="DN884" s="146"/>
      <c r="DO884" s="146"/>
      <c r="DP884" s="146"/>
      <c r="DQ884" s="146"/>
      <c r="DR884" s="146"/>
      <c r="DS884" s="146"/>
      <c r="DT884" s="146"/>
      <c r="DU884" s="146"/>
      <c r="DV884" s="146"/>
      <c r="DW884" s="146"/>
      <c r="DX884" s="146"/>
      <c r="DY884" s="146"/>
      <c r="DZ884" s="158"/>
      <c r="EA884" s="158"/>
      <c r="EB884" s="158"/>
      <c r="EC884" s="158"/>
      <c r="ED884" s="158"/>
      <c r="EE884" s="158"/>
      <c r="EF884" s="158"/>
      <c r="EG884" s="158"/>
      <c r="EH884" s="158"/>
      <c r="EI884" s="158"/>
      <c r="EJ884" s="158"/>
      <c r="EK884" s="158"/>
      <c r="EL884" s="158"/>
      <c r="EM884" s="158"/>
      <c r="EN884" s="146"/>
      <c r="EO884" s="146"/>
      <c r="EP884" s="146"/>
      <c r="EQ884" s="146"/>
      <c r="ER884" s="146"/>
      <c r="ES884" s="146"/>
      <c r="ET884" s="146"/>
      <c r="EU884" s="146"/>
      <c r="EV884" s="146"/>
      <c r="EW884" s="146"/>
      <c r="EX884" s="146"/>
      <c r="EY884" s="146"/>
      <c r="EZ884" s="146"/>
      <c r="FA884" s="146"/>
      <c r="FB884" s="146"/>
      <c r="FC884" s="146"/>
      <c r="FD884" s="146"/>
    </row>
    <row r="885" spans="4:160">
      <c r="D885" s="45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  <c r="AA885" s="146"/>
      <c r="AB885" s="146"/>
      <c r="AC885" s="146"/>
      <c r="AD885" s="146"/>
      <c r="AE885" s="146"/>
      <c r="AF885" s="146"/>
      <c r="AG885" s="146"/>
      <c r="AH885" s="146"/>
      <c r="AI885" s="146"/>
      <c r="AJ885" s="146"/>
      <c r="AK885" s="146"/>
      <c r="AL885" s="146"/>
      <c r="AM885" s="217"/>
      <c r="AN885" s="146"/>
      <c r="AO885" s="146"/>
      <c r="AP885" s="146"/>
      <c r="AQ885" s="146"/>
      <c r="AR885" s="146"/>
      <c r="AS885" s="146"/>
      <c r="AT885" s="146"/>
      <c r="AU885" s="146"/>
      <c r="AV885" s="146"/>
      <c r="AW885" s="146"/>
      <c r="AX885" s="146"/>
      <c r="AY885" s="146"/>
      <c r="AZ885" s="146"/>
      <c r="BA885" s="146"/>
      <c r="BB885" s="146"/>
      <c r="BC885" s="146"/>
      <c r="BD885" s="146"/>
      <c r="BE885" s="146"/>
      <c r="BF885" s="146"/>
      <c r="BG885" s="146"/>
      <c r="BH885" s="146"/>
      <c r="BI885" s="146"/>
      <c r="BJ885" s="146"/>
      <c r="BK885" s="146"/>
      <c r="BL885" s="146"/>
      <c r="BM885" s="146"/>
      <c r="BN885" s="146"/>
      <c r="BO885" s="146"/>
      <c r="BP885" s="146"/>
      <c r="BQ885" s="146"/>
      <c r="BR885" s="146"/>
      <c r="BS885" s="146"/>
      <c r="BT885" s="146"/>
      <c r="BU885" s="146"/>
      <c r="BV885" s="146"/>
      <c r="BW885" s="146"/>
      <c r="BX885" s="146"/>
      <c r="BY885" s="146"/>
      <c r="BZ885" s="146"/>
      <c r="CA885" s="146"/>
      <c r="CB885" s="146"/>
      <c r="CC885" s="146"/>
      <c r="CD885" s="146"/>
      <c r="CE885" s="146"/>
      <c r="CF885" s="146"/>
      <c r="CG885" s="146"/>
      <c r="CH885" s="146"/>
      <c r="CI885" s="146"/>
      <c r="CJ885" s="146"/>
      <c r="CK885" s="146"/>
      <c r="CL885" s="146"/>
      <c r="CM885" s="146"/>
      <c r="CN885" s="146"/>
      <c r="CO885" s="146"/>
      <c r="CP885" s="146"/>
      <c r="CQ885" s="146"/>
      <c r="CR885" s="146"/>
      <c r="CS885" s="146"/>
      <c r="CT885" s="146"/>
      <c r="CU885" s="146"/>
      <c r="CV885" s="146"/>
      <c r="CW885" s="146"/>
      <c r="CX885" s="146"/>
      <c r="CY885" s="146"/>
      <c r="CZ885" s="146"/>
      <c r="DA885" s="146"/>
      <c r="DB885" s="146"/>
      <c r="DC885" s="146"/>
      <c r="DD885" s="146"/>
      <c r="DE885" s="146"/>
      <c r="DF885" s="146"/>
      <c r="DG885" s="146"/>
      <c r="DH885" s="146"/>
      <c r="DI885" s="146"/>
      <c r="DJ885" s="146"/>
      <c r="DK885" s="146"/>
      <c r="DL885" s="146"/>
      <c r="DM885" s="146"/>
      <c r="DN885" s="146"/>
      <c r="DO885" s="146"/>
      <c r="DP885" s="146"/>
      <c r="DQ885" s="146"/>
      <c r="DR885" s="146"/>
      <c r="DS885" s="146"/>
      <c r="DT885" s="146"/>
      <c r="DU885" s="146"/>
      <c r="DV885" s="146"/>
      <c r="DW885" s="146"/>
      <c r="DX885" s="146"/>
      <c r="DY885" s="146"/>
      <c r="DZ885" s="158"/>
      <c r="EA885" s="158"/>
      <c r="EB885" s="158"/>
      <c r="EC885" s="158"/>
      <c r="ED885" s="158"/>
      <c r="EE885" s="158"/>
      <c r="EF885" s="158"/>
      <c r="EG885" s="158"/>
      <c r="EH885" s="158"/>
      <c r="EI885" s="158"/>
      <c r="EJ885" s="158"/>
      <c r="EK885" s="158"/>
      <c r="EL885" s="158"/>
      <c r="EM885" s="158"/>
      <c r="EN885" s="146"/>
      <c r="EO885" s="146"/>
      <c r="EP885" s="146"/>
      <c r="EQ885" s="146"/>
      <c r="ER885" s="146"/>
      <c r="ES885" s="146"/>
      <c r="ET885" s="146"/>
      <c r="EU885" s="146"/>
      <c r="EV885" s="146"/>
      <c r="EW885" s="146"/>
      <c r="EX885" s="146"/>
      <c r="EY885" s="146"/>
      <c r="EZ885" s="146"/>
      <c r="FA885" s="146"/>
      <c r="FB885" s="146"/>
      <c r="FC885" s="146"/>
      <c r="FD885" s="146"/>
    </row>
    <row r="886" spans="4:160">
      <c r="D886" s="45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  <c r="AA886" s="146"/>
      <c r="AB886" s="146"/>
      <c r="AC886" s="146"/>
      <c r="AD886" s="146"/>
      <c r="AE886" s="146"/>
      <c r="AF886" s="146"/>
      <c r="AG886" s="146"/>
      <c r="AH886" s="146"/>
      <c r="AI886" s="146"/>
      <c r="AJ886" s="146"/>
      <c r="AK886" s="146"/>
      <c r="AL886" s="146"/>
      <c r="AM886" s="217"/>
      <c r="AN886" s="146"/>
      <c r="AO886" s="146"/>
      <c r="AP886" s="146"/>
      <c r="AQ886" s="146"/>
      <c r="AR886" s="146"/>
      <c r="AS886" s="146"/>
      <c r="AT886" s="146"/>
      <c r="AU886" s="146"/>
      <c r="AV886" s="146"/>
      <c r="AW886" s="146"/>
      <c r="AX886" s="146"/>
      <c r="AY886" s="146"/>
      <c r="AZ886" s="146"/>
      <c r="BA886" s="146"/>
      <c r="BB886" s="146"/>
      <c r="BC886" s="146"/>
      <c r="BD886" s="146"/>
      <c r="BE886" s="146"/>
      <c r="BF886" s="146"/>
      <c r="BG886" s="146"/>
      <c r="BH886" s="146"/>
      <c r="BI886" s="146"/>
      <c r="BJ886" s="146"/>
      <c r="BK886" s="146"/>
      <c r="BL886" s="146"/>
      <c r="BM886" s="146"/>
      <c r="BN886" s="146"/>
      <c r="BO886" s="146"/>
      <c r="BP886" s="146"/>
      <c r="BQ886" s="146"/>
      <c r="BR886" s="146"/>
      <c r="BS886" s="146"/>
      <c r="BT886" s="146"/>
      <c r="BU886" s="146"/>
      <c r="BV886" s="146"/>
      <c r="BW886" s="146"/>
      <c r="BX886" s="146"/>
      <c r="BY886" s="146"/>
      <c r="BZ886" s="146"/>
      <c r="CA886" s="146"/>
      <c r="CB886" s="146"/>
      <c r="CC886" s="146"/>
      <c r="CD886" s="146"/>
      <c r="CE886" s="146"/>
      <c r="CF886" s="146"/>
      <c r="CG886" s="146"/>
      <c r="CH886" s="146"/>
      <c r="CI886" s="146"/>
      <c r="CJ886" s="146"/>
      <c r="CK886" s="146"/>
      <c r="CL886" s="146"/>
      <c r="CM886" s="146"/>
      <c r="CN886" s="146"/>
      <c r="CO886" s="146"/>
      <c r="CP886" s="146"/>
      <c r="CQ886" s="146"/>
      <c r="CR886" s="146"/>
      <c r="CS886" s="146"/>
      <c r="CT886" s="146"/>
      <c r="CU886" s="146"/>
      <c r="CV886" s="146"/>
      <c r="CW886" s="146"/>
      <c r="CX886" s="146"/>
      <c r="CY886" s="146"/>
      <c r="CZ886" s="146"/>
      <c r="DA886" s="146"/>
      <c r="DB886" s="146"/>
      <c r="DC886" s="146"/>
      <c r="DD886" s="146"/>
      <c r="DE886" s="146"/>
      <c r="DF886" s="146"/>
      <c r="DG886" s="146"/>
      <c r="DH886" s="146"/>
      <c r="DI886" s="146"/>
      <c r="DJ886" s="146"/>
      <c r="DK886" s="146"/>
      <c r="DL886" s="146"/>
      <c r="DM886" s="146"/>
      <c r="DN886" s="146"/>
      <c r="DO886" s="146"/>
      <c r="DP886" s="146"/>
      <c r="DQ886" s="146"/>
      <c r="DR886" s="146"/>
      <c r="DS886" s="146"/>
      <c r="DT886" s="146"/>
      <c r="DU886" s="146"/>
      <c r="DV886" s="146"/>
      <c r="DW886" s="146"/>
      <c r="DX886" s="146"/>
      <c r="DY886" s="146"/>
      <c r="DZ886" s="158"/>
      <c r="EA886" s="158"/>
      <c r="EB886" s="158"/>
      <c r="EC886" s="158"/>
      <c r="ED886" s="158"/>
      <c r="EE886" s="158"/>
      <c r="EF886" s="158"/>
      <c r="EG886" s="158"/>
      <c r="EH886" s="158"/>
      <c r="EI886" s="158"/>
      <c r="EJ886" s="158"/>
      <c r="EK886" s="158"/>
      <c r="EL886" s="158"/>
      <c r="EM886" s="158"/>
      <c r="EN886" s="146"/>
      <c r="EO886" s="146"/>
      <c r="EP886" s="146"/>
      <c r="EQ886" s="146"/>
      <c r="ER886" s="146"/>
      <c r="ES886" s="146"/>
      <c r="ET886" s="146"/>
      <c r="EU886" s="146"/>
      <c r="EV886" s="146"/>
      <c r="EW886" s="146"/>
      <c r="EX886" s="146"/>
      <c r="EY886" s="146"/>
      <c r="EZ886" s="146"/>
      <c r="FA886" s="146"/>
      <c r="FB886" s="146"/>
      <c r="FC886" s="146"/>
      <c r="FD886" s="146"/>
    </row>
    <row r="887" spans="4:160">
      <c r="D887" s="45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  <c r="AA887" s="146"/>
      <c r="AB887" s="146"/>
      <c r="AC887" s="146"/>
      <c r="AD887" s="146"/>
      <c r="AE887" s="146"/>
      <c r="AF887" s="146"/>
      <c r="AG887" s="146"/>
      <c r="AH887" s="146"/>
      <c r="AI887" s="146"/>
      <c r="AJ887" s="146"/>
      <c r="AK887" s="146"/>
      <c r="AL887" s="146"/>
      <c r="AM887" s="217"/>
      <c r="AN887" s="146"/>
      <c r="AO887" s="146"/>
      <c r="AP887" s="146"/>
      <c r="AQ887" s="146"/>
      <c r="AR887" s="146"/>
      <c r="AS887" s="146"/>
      <c r="AT887" s="146"/>
      <c r="AU887" s="146"/>
      <c r="AV887" s="146"/>
      <c r="AW887" s="146"/>
      <c r="AX887" s="146"/>
      <c r="AY887" s="146"/>
      <c r="AZ887" s="146"/>
      <c r="BA887" s="146"/>
      <c r="BB887" s="146"/>
      <c r="BC887" s="146"/>
      <c r="BD887" s="146"/>
      <c r="BE887" s="146"/>
      <c r="BF887" s="146"/>
      <c r="BG887" s="146"/>
      <c r="BH887" s="146"/>
      <c r="BI887" s="146"/>
      <c r="BJ887" s="146"/>
      <c r="BK887" s="146"/>
      <c r="BL887" s="146"/>
      <c r="BM887" s="146"/>
      <c r="BN887" s="146"/>
      <c r="BO887" s="146"/>
      <c r="BP887" s="146"/>
      <c r="BQ887" s="146"/>
      <c r="BR887" s="146"/>
      <c r="BS887" s="146"/>
      <c r="BT887" s="146"/>
      <c r="BU887" s="146"/>
      <c r="BV887" s="146"/>
      <c r="BW887" s="146"/>
      <c r="BX887" s="146"/>
      <c r="BY887" s="146"/>
      <c r="BZ887" s="146"/>
      <c r="CA887" s="146"/>
      <c r="CB887" s="146"/>
      <c r="CC887" s="146"/>
      <c r="CD887" s="146"/>
      <c r="CE887" s="146"/>
      <c r="CF887" s="146"/>
      <c r="CG887" s="146"/>
      <c r="CH887" s="146"/>
      <c r="CI887" s="146"/>
      <c r="CJ887" s="146"/>
      <c r="CK887" s="146"/>
      <c r="CL887" s="146"/>
      <c r="CM887" s="146"/>
      <c r="CN887" s="146"/>
      <c r="CO887" s="146"/>
      <c r="CP887" s="146"/>
      <c r="CQ887" s="146"/>
      <c r="CR887" s="146"/>
      <c r="CS887" s="146"/>
      <c r="CT887" s="146"/>
      <c r="CU887" s="146"/>
      <c r="CV887" s="146"/>
      <c r="CW887" s="146"/>
      <c r="CX887" s="146"/>
      <c r="CY887" s="146"/>
      <c r="CZ887" s="146"/>
      <c r="DA887" s="146"/>
      <c r="DB887" s="146"/>
      <c r="DC887" s="146"/>
      <c r="DD887" s="146"/>
      <c r="DE887" s="146"/>
      <c r="DF887" s="146"/>
      <c r="DG887" s="146"/>
      <c r="DH887" s="146"/>
      <c r="DI887" s="146"/>
      <c r="DJ887" s="146"/>
      <c r="DK887" s="146"/>
      <c r="DL887" s="146"/>
      <c r="DM887" s="146"/>
      <c r="DN887" s="146"/>
      <c r="DO887" s="146"/>
      <c r="DP887" s="146"/>
      <c r="DQ887" s="146"/>
      <c r="DR887" s="146"/>
      <c r="DS887" s="146"/>
      <c r="DT887" s="146"/>
      <c r="DU887" s="146"/>
      <c r="DV887" s="146"/>
      <c r="DW887" s="146"/>
      <c r="DX887" s="146"/>
      <c r="DY887" s="146"/>
      <c r="DZ887" s="158"/>
      <c r="EA887" s="158"/>
      <c r="EB887" s="158"/>
      <c r="EC887" s="158"/>
      <c r="ED887" s="158"/>
      <c r="EE887" s="158"/>
      <c r="EF887" s="158"/>
      <c r="EG887" s="158"/>
      <c r="EH887" s="158"/>
      <c r="EI887" s="158"/>
      <c r="EJ887" s="158"/>
      <c r="EK887" s="158"/>
      <c r="EL887" s="158"/>
      <c r="EM887" s="158"/>
      <c r="EN887" s="146"/>
      <c r="EO887" s="146"/>
      <c r="EP887" s="146"/>
      <c r="EQ887" s="146"/>
      <c r="ER887" s="146"/>
      <c r="ES887" s="146"/>
      <c r="ET887" s="146"/>
      <c r="EU887" s="146"/>
      <c r="EV887" s="146"/>
      <c r="EW887" s="146"/>
      <c r="EX887" s="146"/>
      <c r="EY887" s="146"/>
      <c r="EZ887" s="146"/>
      <c r="FA887" s="146"/>
      <c r="FB887" s="146"/>
      <c r="FC887" s="146"/>
      <c r="FD887" s="146"/>
    </row>
    <row r="888" spans="4:160">
      <c r="D888" s="45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  <c r="AA888" s="146"/>
      <c r="AB888" s="146"/>
      <c r="AC888" s="146"/>
      <c r="AD888" s="146"/>
      <c r="AE888" s="146"/>
      <c r="AF888" s="146"/>
      <c r="AG888" s="146"/>
      <c r="AH888" s="146"/>
      <c r="AI888" s="146"/>
      <c r="AJ888" s="146"/>
      <c r="AK888" s="146"/>
      <c r="AL888" s="146"/>
      <c r="AM888" s="217"/>
      <c r="AN888" s="146"/>
      <c r="AO888" s="146"/>
      <c r="AP888" s="146"/>
      <c r="AQ888" s="146"/>
      <c r="AR888" s="146"/>
      <c r="AS888" s="146"/>
      <c r="AT888" s="146"/>
      <c r="AU888" s="146"/>
      <c r="AV888" s="146"/>
      <c r="AW888" s="146"/>
      <c r="AX888" s="146"/>
      <c r="AY888" s="146"/>
      <c r="AZ888" s="146"/>
      <c r="BA888" s="146"/>
      <c r="BB888" s="146"/>
      <c r="BC888" s="146"/>
      <c r="BD888" s="146"/>
      <c r="BE888" s="146"/>
      <c r="BF888" s="146"/>
      <c r="BG888" s="146"/>
      <c r="BH888" s="146"/>
      <c r="BI888" s="146"/>
      <c r="BJ888" s="146"/>
      <c r="BK888" s="146"/>
      <c r="BL888" s="146"/>
      <c r="BM888" s="146"/>
      <c r="BN888" s="146"/>
      <c r="BO888" s="146"/>
      <c r="BP888" s="146"/>
      <c r="BQ888" s="146"/>
      <c r="BR888" s="146"/>
      <c r="BS888" s="146"/>
      <c r="BT888" s="146"/>
      <c r="BU888" s="146"/>
      <c r="BV888" s="146"/>
      <c r="BW888" s="146"/>
      <c r="BX888" s="146"/>
      <c r="BY888" s="146"/>
      <c r="BZ888" s="146"/>
      <c r="CA888" s="146"/>
      <c r="CB888" s="146"/>
      <c r="CC888" s="146"/>
      <c r="CD888" s="146"/>
      <c r="CE888" s="146"/>
      <c r="CF888" s="146"/>
      <c r="CG888" s="146"/>
      <c r="CH888" s="146"/>
      <c r="CI888" s="146"/>
      <c r="CJ888" s="146"/>
      <c r="CK888" s="146"/>
      <c r="CL888" s="146"/>
      <c r="CM888" s="146"/>
      <c r="CN888" s="146"/>
      <c r="CO888" s="146"/>
      <c r="CP888" s="146"/>
      <c r="CQ888" s="146"/>
      <c r="CR888" s="146"/>
      <c r="CS888" s="146"/>
      <c r="CT888" s="146"/>
      <c r="CU888" s="146"/>
      <c r="CV888" s="146"/>
      <c r="CW888" s="146"/>
      <c r="CX888" s="146"/>
      <c r="CY888" s="146"/>
      <c r="CZ888" s="146"/>
      <c r="DA888" s="146"/>
      <c r="DB888" s="146"/>
      <c r="DC888" s="146"/>
      <c r="DD888" s="146"/>
      <c r="DE888" s="146"/>
      <c r="DF888" s="146"/>
      <c r="DG888" s="146"/>
      <c r="DH888" s="146"/>
      <c r="DI888" s="146"/>
      <c r="DJ888" s="146"/>
      <c r="DK888" s="146"/>
      <c r="DL888" s="146"/>
      <c r="DM888" s="146"/>
      <c r="DN888" s="146"/>
      <c r="DO888" s="146"/>
      <c r="DP888" s="146"/>
      <c r="DQ888" s="146"/>
      <c r="DR888" s="146"/>
      <c r="DS888" s="146"/>
      <c r="DT888" s="146"/>
      <c r="DU888" s="146"/>
      <c r="DV888" s="146"/>
      <c r="DW888" s="146"/>
      <c r="DX888" s="146"/>
      <c r="DY888" s="146"/>
      <c r="DZ888" s="158"/>
      <c r="EA888" s="158"/>
      <c r="EB888" s="158"/>
      <c r="EC888" s="158"/>
      <c r="ED888" s="158"/>
      <c r="EE888" s="158"/>
      <c r="EF888" s="158"/>
      <c r="EG888" s="158"/>
      <c r="EH888" s="158"/>
      <c r="EI888" s="158"/>
      <c r="EJ888" s="158"/>
      <c r="EK888" s="158"/>
      <c r="EL888" s="158"/>
      <c r="EM888" s="158"/>
      <c r="EN888" s="146"/>
      <c r="EO888" s="146"/>
      <c r="EP888" s="146"/>
      <c r="EQ888" s="146"/>
      <c r="ER888" s="146"/>
      <c r="ES888" s="146"/>
      <c r="ET888" s="146"/>
      <c r="EU888" s="146"/>
      <c r="EV888" s="146"/>
      <c r="EW888" s="146"/>
      <c r="EX888" s="146"/>
      <c r="EY888" s="146"/>
      <c r="EZ888" s="146"/>
      <c r="FA888" s="146"/>
      <c r="FB888" s="146"/>
      <c r="FC888" s="146"/>
      <c r="FD888" s="146"/>
    </row>
    <row r="889" spans="4:160">
      <c r="D889" s="45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  <c r="AA889" s="146"/>
      <c r="AB889" s="146"/>
      <c r="AC889" s="146"/>
      <c r="AD889" s="146"/>
      <c r="AE889" s="146"/>
      <c r="AF889" s="146"/>
      <c r="AG889" s="146"/>
      <c r="AH889" s="146"/>
      <c r="AI889" s="146"/>
      <c r="AJ889" s="146"/>
      <c r="AK889" s="146"/>
      <c r="AL889" s="146"/>
      <c r="AM889" s="217"/>
      <c r="AN889" s="146"/>
      <c r="AO889" s="146"/>
      <c r="AP889" s="146"/>
      <c r="AQ889" s="146"/>
      <c r="AR889" s="146"/>
      <c r="AS889" s="146"/>
      <c r="AT889" s="146"/>
      <c r="AU889" s="146"/>
      <c r="AV889" s="146"/>
      <c r="AW889" s="146"/>
      <c r="AX889" s="146"/>
      <c r="AY889" s="146"/>
      <c r="AZ889" s="146"/>
      <c r="BA889" s="146"/>
      <c r="BB889" s="146"/>
      <c r="BC889" s="146"/>
      <c r="BD889" s="146"/>
      <c r="BE889" s="146"/>
      <c r="BF889" s="146"/>
      <c r="BG889" s="146"/>
      <c r="BH889" s="146"/>
      <c r="BI889" s="146"/>
      <c r="BJ889" s="146"/>
      <c r="BK889" s="146"/>
      <c r="BL889" s="146"/>
      <c r="BM889" s="146"/>
      <c r="BN889" s="146"/>
      <c r="BO889" s="146"/>
      <c r="BP889" s="146"/>
      <c r="BQ889" s="146"/>
      <c r="BR889" s="146"/>
      <c r="BS889" s="146"/>
      <c r="BT889" s="146"/>
      <c r="BU889" s="146"/>
      <c r="BV889" s="146"/>
      <c r="BW889" s="146"/>
      <c r="BX889" s="146"/>
      <c r="BY889" s="146"/>
      <c r="BZ889" s="146"/>
      <c r="CA889" s="146"/>
      <c r="CB889" s="146"/>
      <c r="CC889" s="146"/>
      <c r="CD889" s="146"/>
      <c r="CE889" s="146"/>
      <c r="CF889" s="146"/>
      <c r="CG889" s="146"/>
      <c r="CH889" s="146"/>
      <c r="CI889" s="146"/>
      <c r="CJ889" s="146"/>
      <c r="CK889" s="146"/>
      <c r="CL889" s="146"/>
      <c r="CM889" s="146"/>
      <c r="CN889" s="146"/>
      <c r="CO889" s="146"/>
      <c r="CP889" s="146"/>
      <c r="CQ889" s="146"/>
      <c r="CR889" s="146"/>
      <c r="CS889" s="146"/>
      <c r="CT889" s="146"/>
      <c r="CU889" s="146"/>
      <c r="CV889" s="146"/>
      <c r="CW889" s="146"/>
      <c r="CX889" s="146"/>
      <c r="CY889" s="146"/>
      <c r="CZ889" s="146"/>
      <c r="DA889" s="146"/>
      <c r="DB889" s="146"/>
      <c r="DC889" s="146"/>
      <c r="DD889" s="146"/>
      <c r="DE889" s="146"/>
      <c r="DF889" s="146"/>
      <c r="DG889" s="146"/>
      <c r="DH889" s="146"/>
      <c r="DI889" s="146"/>
      <c r="DJ889" s="146"/>
      <c r="DK889" s="146"/>
      <c r="DL889" s="146"/>
      <c r="DM889" s="146"/>
      <c r="DN889" s="146"/>
      <c r="DO889" s="146"/>
      <c r="DP889" s="146"/>
      <c r="DQ889" s="146"/>
      <c r="DR889" s="146"/>
      <c r="DS889" s="146"/>
      <c r="DT889" s="146"/>
      <c r="DU889" s="146"/>
      <c r="DV889" s="146"/>
      <c r="DW889" s="146"/>
      <c r="DX889" s="146"/>
      <c r="DY889" s="146"/>
      <c r="DZ889" s="158"/>
      <c r="EA889" s="158"/>
      <c r="EB889" s="158"/>
      <c r="EC889" s="158"/>
      <c r="ED889" s="158"/>
      <c r="EE889" s="158"/>
      <c r="EF889" s="158"/>
      <c r="EG889" s="158"/>
      <c r="EH889" s="158"/>
      <c r="EI889" s="158"/>
      <c r="EJ889" s="158"/>
      <c r="EK889" s="158"/>
      <c r="EL889" s="158"/>
      <c r="EM889" s="158"/>
      <c r="EN889" s="146"/>
      <c r="EO889" s="146"/>
      <c r="EP889" s="146"/>
      <c r="EQ889" s="146"/>
      <c r="ER889" s="146"/>
      <c r="ES889" s="146"/>
      <c r="ET889" s="146"/>
      <c r="EU889" s="146"/>
      <c r="EV889" s="146"/>
      <c r="EW889" s="146"/>
      <c r="EX889" s="146"/>
      <c r="EY889" s="146"/>
      <c r="EZ889" s="146"/>
      <c r="FA889" s="146"/>
      <c r="FB889" s="146"/>
      <c r="FC889" s="146"/>
      <c r="FD889" s="146"/>
    </row>
    <row r="890" spans="4:160">
      <c r="D890" s="45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  <c r="AA890" s="146"/>
      <c r="AB890" s="146"/>
      <c r="AC890" s="146"/>
      <c r="AD890" s="146"/>
      <c r="AE890" s="146"/>
      <c r="AF890" s="146"/>
      <c r="AG890" s="146"/>
      <c r="AH890" s="146"/>
      <c r="AI890" s="146"/>
      <c r="AJ890" s="146"/>
      <c r="AK890" s="146"/>
      <c r="AL890" s="146"/>
      <c r="AM890" s="217"/>
      <c r="AN890" s="146"/>
      <c r="AO890" s="146"/>
      <c r="AP890" s="146"/>
      <c r="AQ890" s="146"/>
      <c r="AR890" s="146"/>
      <c r="AS890" s="146"/>
      <c r="AT890" s="146"/>
      <c r="AU890" s="146"/>
      <c r="AV890" s="146"/>
      <c r="AW890" s="146"/>
      <c r="AX890" s="146"/>
      <c r="AY890" s="146"/>
      <c r="AZ890" s="146"/>
      <c r="BA890" s="146"/>
      <c r="BB890" s="146"/>
      <c r="BC890" s="146"/>
      <c r="BD890" s="146"/>
      <c r="BE890" s="146"/>
      <c r="BF890" s="146"/>
      <c r="BG890" s="146"/>
      <c r="BH890" s="146"/>
      <c r="BI890" s="146"/>
      <c r="BJ890" s="146"/>
      <c r="BK890" s="146"/>
      <c r="BL890" s="146"/>
      <c r="BM890" s="146"/>
      <c r="BN890" s="146"/>
      <c r="BO890" s="146"/>
      <c r="BP890" s="146"/>
      <c r="BQ890" s="146"/>
      <c r="BR890" s="146"/>
      <c r="BS890" s="146"/>
      <c r="BT890" s="146"/>
      <c r="BU890" s="146"/>
      <c r="BV890" s="146"/>
      <c r="BW890" s="146"/>
      <c r="BX890" s="146"/>
      <c r="BY890" s="146"/>
      <c r="BZ890" s="146"/>
      <c r="CA890" s="146"/>
      <c r="CB890" s="146"/>
      <c r="CC890" s="146"/>
      <c r="CD890" s="146"/>
      <c r="CE890" s="146"/>
      <c r="CF890" s="146"/>
      <c r="CG890" s="146"/>
      <c r="CH890" s="146"/>
      <c r="CI890" s="146"/>
      <c r="CJ890" s="146"/>
      <c r="CK890" s="146"/>
      <c r="CL890" s="146"/>
      <c r="CM890" s="146"/>
      <c r="CN890" s="146"/>
      <c r="CO890" s="146"/>
      <c r="CP890" s="146"/>
      <c r="CQ890" s="146"/>
      <c r="CR890" s="146"/>
      <c r="CS890" s="146"/>
      <c r="CT890" s="146"/>
      <c r="CU890" s="146"/>
      <c r="CV890" s="146"/>
      <c r="CW890" s="146"/>
      <c r="CX890" s="146"/>
      <c r="CY890" s="146"/>
      <c r="CZ890" s="146"/>
      <c r="DA890" s="146"/>
      <c r="DB890" s="146"/>
      <c r="DC890" s="146"/>
      <c r="DD890" s="146"/>
      <c r="DE890" s="146"/>
      <c r="DF890" s="146"/>
      <c r="DG890" s="146"/>
      <c r="DH890" s="146"/>
      <c r="DI890" s="146"/>
      <c r="DJ890" s="146"/>
      <c r="DK890" s="146"/>
      <c r="DL890" s="146"/>
      <c r="DM890" s="146"/>
      <c r="DN890" s="146"/>
      <c r="DO890" s="146"/>
      <c r="DP890" s="146"/>
      <c r="DQ890" s="146"/>
      <c r="DR890" s="146"/>
      <c r="DS890" s="146"/>
      <c r="DT890" s="146"/>
      <c r="DU890" s="146"/>
      <c r="DV890" s="146"/>
      <c r="DW890" s="146"/>
      <c r="DX890" s="146"/>
      <c r="DY890" s="146"/>
      <c r="DZ890" s="158"/>
      <c r="EA890" s="158"/>
      <c r="EB890" s="158"/>
      <c r="EC890" s="158"/>
      <c r="ED890" s="158"/>
      <c r="EE890" s="158"/>
      <c r="EF890" s="158"/>
      <c r="EG890" s="158"/>
      <c r="EH890" s="158"/>
      <c r="EI890" s="158"/>
      <c r="EJ890" s="158"/>
      <c r="EK890" s="158"/>
      <c r="EL890" s="158"/>
      <c r="EM890" s="158"/>
      <c r="EN890" s="146"/>
      <c r="EO890" s="146"/>
      <c r="EP890" s="146"/>
      <c r="EQ890" s="146"/>
      <c r="ER890" s="146"/>
      <c r="ES890" s="146"/>
      <c r="ET890" s="146"/>
      <c r="EU890" s="146"/>
      <c r="EV890" s="146"/>
      <c r="EW890" s="146"/>
      <c r="EX890" s="146"/>
      <c r="EY890" s="146"/>
      <c r="EZ890" s="146"/>
      <c r="FA890" s="146"/>
      <c r="FB890" s="146"/>
      <c r="FC890" s="146"/>
      <c r="FD890" s="146"/>
    </row>
    <row r="891" spans="4:160">
      <c r="D891" s="45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  <c r="AA891" s="146"/>
      <c r="AB891" s="146"/>
      <c r="AC891" s="146"/>
      <c r="AD891" s="146"/>
      <c r="AE891" s="146"/>
      <c r="AF891" s="146"/>
      <c r="AG891" s="146"/>
      <c r="AH891" s="146"/>
      <c r="AI891" s="146"/>
      <c r="AJ891" s="146"/>
      <c r="AK891" s="146"/>
      <c r="AL891" s="146"/>
      <c r="AM891" s="217"/>
      <c r="AN891" s="146"/>
      <c r="AO891" s="146"/>
      <c r="AP891" s="146"/>
      <c r="AQ891" s="146"/>
      <c r="AR891" s="146"/>
      <c r="AS891" s="146"/>
      <c r="AT891" s="146"/>
      <c r="AU891" s="146"/>
      <c r="AV891" s="146"/>
      <c r="AW891" s="146"/>
      <c r="AX891" s="146"/>
      <c r="AY891" s="146"/>
      <c r="AZ891" s="146"/>
      <c r="BA891" s="146"/>
      <c r="BB891" s="146"/>
      <c r="BC891" s="146"/>
      <c r="BD891" s="146"/>
      <c r="BE891" s="146"/>
      <c r="BF891" s="146"/>
      <c r="BG891" s="146"/>
      <c r="BH891" s="146"/>
      <c r="BI891" s="146"/>
      <c r="BJ891" s="146"/>
      <c r="BK891" s="146"/>
      <c r="BL891" s="146"/>
      <c r="BM891" s="146"/>
      <c r="BN891" s="146"/>
      <c r="BO891" s="146"/>
      <c r="BP891" s="146"/>
      <c r="BQ891" s="146"/>
      <c r="BR891" s="146"/>
      <c r="BS891" s="146"/>
      <c r="BT891" s="146"/>
      <c r="BU891" s="146"/>
      <c r="BV891" s="146"/>
      <c r="BW891" s="146"/>
      <c r="BX891" s="146"/>
      <c r="BY891" s="146"/>
      <c r="BZ891" s="146"/>
      <c r="CA891" s="146"/>
      <c r="CB891" s="146"/>
      <c r="CC891" s="146"/>
      <c r="CD891" s="146"/>
      <c r="CE891" s="146"/>
      <c r="CF891" s="146"/>
      <c r="CG891" s="146"/>
      <c r="CH891" s="146"/>
      <c r="CI891" s="146"/>
      <c r="CJ891" s="146"/>
      <c r="CK891" s="146"/>
      <c r="CL891" s="146"/>
      <c r="CM891" s="146"/>
      <c r="CN891" s="146"/>
      <c r="CO891" s="146"/>
      <c r="CP891" s="146"/>
      <c r="CQ891" s="146"/>
      <c r="CR891" s="146"/>
      <c r="CS891" s="146"/>
      <c r="CT891" s="146"/>
      <c r="CU891" s="146"/>
      <c r="CV891" s="146"/>
      <c r="CW891" s="146"/>
      <c r="CX891" s="146"/>
      <c r="CY891" s="146"/>
      <c r="CZ891" s="146"/>
      <c r="DA891" s="146"/>
      <c r="DB891" s="146"/>
      <c r="DC891" s="146"/>
      <c r="DD891" s="146"/>
      <c r="DE891" s="146"/>
      <c r="DF891" s="146"/>
      <c r="DG891" s="146"/>
      <c r="DH891" s="146"/>
      <c r="DI891" s="146"/>
      <c r="DJ891" s="146"/>
      <c r="DK891" s="146"/>
      <c r="DL891" s="146"/>
      <c r="DM891" s="146"/>
      <c r="DN891" s="146"/>
      <c r="DO891" s="146"/>
      <c r="DP891" s="146"/>
      <c r="DQ891" s="146"/>
      <c r="DR891" s="146"/>
      <c r="DS891" s="146"/>
      <c r="DT891" s="146"/>
      <c r="DU891" s="146"/>
      <c r="DV891" s="146"/>
      <c r="DW891" s="146"/>
      <c r="DX891" s="146"/>
      <c r="DY891" s="146"/>
      <c r="DZ891" s="158"/>
      <c r="EA891" s="158"/>
      <c r="EB891" s="158"/>
      <c r="EC891" s="158"/>
      <c r="ED891" s="158"/>
      <c r="EE891" s="158"/>
      <c r="EF891" s="158"/>
      <c r="EG891" s="158"/>
      <c r="EH891" s="158"/>
      <c r="EI891" s="158"/>
      <c r="EJ891" s="158"/>
      <c r="EK891" s="158"/>
      <c r="EL891" s="158"/>
      <c r="EM891" s="158"/>
      <c r="EN891" s="146"/>
      <c r="EO891" s="146"/>
      <c r="EP891" s="146"/>
      <c r="EQ891" s="146"/>
      <c r="ER891" s="146"/>
      <c r="ES891" s="146"/>
      <c r="ET891" s="146"/>
      <c r="EU891" s="146"/>
      <c r="EV891" s="146"/>
      <c r="EW891" s="146"/>
      <c r="EX891" s="146"/>
      <c r="EY891" s="146"/>
      <c r="EZ891" s="146"/>
      <c r="FA891" s="146"/>
      <c r="FB891" s="146"/>
      <c r="FC891" s="146"/>
      <c r="FD891" s="146"/>
    </row>
    <row r="892" spans="4:160">
      <c r="D892" s="45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  <c r="AA892" s="146"/>
      <c r="AB892" s="146"/>
      <c r="AC892" s="146"/>
      <c r="AD892" s="146"/>
      <c r="AE892" s="146"/>
      <c r="AF892" s="146"/>
      <c r="AG892" s="146"/>
      <c r="AH892" s="146"/>
      <c r="AI892" s="146"/>
      <c r="AJ892" s="146"/>
      <c r="AK892" s="146"/>
      <c r="AL892" s="146"/>
      <c r="AM892" s="217"/>
      <c r="AN892" s="146"/>
      <c r="AO892" s="146"/>
      <c r="AP892" s="146"/>
      <c r="AQ892" s="146"/>
      <c r="AR892" s="146"/>
      <c r="AS892" s="146"/>
      <c r="AT892" s="146"/>
      <c r="AU892" s="146"/>
      <c r="AV892" s="146"/>
      <c r="AW892" s="146"/>
      <c r="AX892" s="146"/>
      <c r="AY892" s="146"/>
      <c r="AZ892" s="146"/>
      <c r="BA892" s="146"/>
      <c r="BB892" s="146"/>
      <c r="BC892" s="146"/>
      <c r="BD892" s="146"/>
      <c r="BE892" s="146"/>
      <c r="BF892" s="146"/>
      <c r="BG892" s="146"/>
      <c r="BH892" s="146"/>
      <c r="BI892" s="146"/>
      <c r="BJ892" s="146"/>
      <c r="BK892" s="146"/>
      <c r="BL892" s="146"/>
      <c r="BM892" s="146"/>
      <c r="BN892" s="146"/>
      <c r="BO892" s="146"/>
      <c r="BP892" s="146"/>
      <c r="BQ892" s="146"/>
      <c r="BR892" s="146"/>
      <c r="BS892" s="146"/>
      <c r="BT892" s="146"/>
      <c r="BU892" s="146"/>
      <c r="BV892" s="146"/>
      <c r="BW892" s="146"/>
      <c r="BX892" s="146"/>
      <c r="BY892" s="146"/>
      <c r="BZ892" s="146"/>
      <c r="CA892" s="146"/>
      <c r="CB892" s="146"/>
      <c r="CC892" s="146"/>
      <c r="CD892" s="146"/>
      <c r="CE892" s="146"/>
      <c r="CF892" s="146"/>
      <c r="CG892" s="146"/>
      <c r="CH892" s="146"/>
      <c r="CI892" s="146"/>
      <c r="CJ892" s="146"/>
      <c r="CK892" s="146"/>
      <c r="CL892" s="146"/>
      <c r="CM892" s="146"/>
      <c r="CN892" s="146"/>
      <c r="CO892" s="146"/>
      <c r="CP892" s="146"/>
      <c r="CQ892" s="146"/>
      <c r="CR892" s="146"/>
      <c r="CS892" s="146"/>
      <c r="CT892" s="146"/>
      <c r="CU892" s="146"/>
      <c r="CV892" s="146"/>
      <c r="CW892" s="146"/>
      <c r="CX892" s="146"/>
      <c r="CY892" s="146"/>
      <c r="CZ892" s="146"/>
      <c r="DA892" s="146"/>
      <c r="DB892" s="146"/>
      <c r="DC892" s="146"/>
      <c r="DD892" s="146"/>
      <c r="DE892" s="146"/>
      <c r="DF892" s="146"/>
      <c r="DG892" s="146"/>
      <c r="DH892" s="146"/>
      <c r="DI892" s="146"/>
      <c r="DJ892" s="146"/>
      <c r="DK892" s="146"/>
      <c r="DL892" s="146"/>
      <c r="DM892" s="146"/>
      <c r="DN892" s="146"/>
      <c r="DO892" s="146"/>
      <c r="DP892" s="146"/>
      <c r="DQ892" s="146"/>
      <c r="DR892" s="146"/>
      <c r="DS892" s="146"/>
      <c r="DT892" s="146"/>
      <c r="DU892" s="146"/>
      <c r="DV892" s="146"/>
      <c r="DW892" s="146"/>
      <c r="DX892" s="146"/>
      <c r="DY892" s="146"/>
      <c r="DZ892" s="158"/>
      <c r="EA892" s="158"/>
      <c r="EB892" s="158"/>
      <c r="EC892" s="158"/>
      <c r="ED892" s="158"/>
      <c r="EE892" s="158"/>
      <c r="EF892" s="158"/>
      <c r="EG892" s="158"/>
      <c r="EH892" s="158"/>
      <c r="EI892" s="158"/>
      <c r="EJ892" s="158"/>
      <c r="EK892" s="158"/>
      <c r="EL892" s="158"/>
      <c r="EM892" s="158"/>
      <c r="EN892" s="146"/>
      <c r="EO892" s="146"/>
      <c r="EP892" s="146"/>
      <c r="EQ892" s="146"/>
      <c r="ER892" s="146"/>
      <c r="ES892" s="146"/>
      <c r="ET892" s="146"/>
      <c r="EU892" s="146"/>
      <c r="EV892" s="146"/>
      <c r="EW892" s="146"/>
      <c r="EX892" s="146"/>
      <c r="EY892" s="146"/>
      <c r="EZ892" s="146"/>
      <c r="FA892" s="146"/>
      <c r="FB892" s="146"/>
      <c r="FC892" s="146"/>
      <c r="FD892" s="146"/>
    </row>
    <row r="893" spans="4:160">
      <c r="D893" s="45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  <c r="AA893" s="146"/>
      <c r="AB893" s="146"/>
      <c r="AC893" s="146"/>
      <c r="AD893" s="146"/>
      <c r="AE893" s="146"/>
      <c r="AF893" s="146"/>
      <c r="AG893" s="146"/>
      <c r="AH893" s="146"/>
      <c r="AI893" s="146"/>
      <c r="AJ893" s="146"/>
      <c r="AK893" s="146"/>
      <c r="AL893" s="146"/>
      <c r="AM893" s="217"/>
      <c r="AN893" s="146"/>
      <c r="AO893" s="146"/>
      <c r="AP893" s="146"/>
      <c r="AQ893" s="146"/>
      <c r="AR893" s="146"/>
      <c r="AS893" s="146"/>
      <c r="AT893" s="146"/>
      <c r="AU893" s="146"/>
      <c r="AV893" s="146"/>
      <c r="AW893" s="146"/>
      <c r="AX893" s="146"/>
      <c r="AY893" s="146"/>
      <c r="AZ893" s="146"/>
      <c r="BA893" s="146"/>
      <c r="BB893" s="146"/>
      <c r="BC893" s="146"/>
      <c r="BD893" s="146"/>
      <c r="BE893" s="146"/>
      <c r="BF893" s="146"/>
      <c r="BG893" s="146"/>
      <c r="BH893" s="146"/>
      <c r="BI893" s="146"/>
      <c r="BJ893" s="146"/>
      <c r="BK893" s="146"/>
      <c r="BL893" s="146"/>
      <c r="BM893" s="146"/>
      <c r="BN893" s="146"/>
      <c r="BO893" s="146"/>
      <c r="BP893" s="146"/>
      <c r="BQ893" s="146"/>
      <c r="BR893" s="146"/>
      <c r="BS893" s="146"/>
      <c r="BT893" s="146"/>
      <c r="BU893" s="146"/>
      <c r="BV893" s="146"/>
      <c r="BW893" s="146"/>
      <c r="BX893" s="146"/>
      <c r="BY893" s="146"/>
      <c r="BZ893" s="146"/>
      <c r="CA893" s="146"/>
      <c r="CB893" s="146"/>
      <c r="CC893" s="146"/>
      <c r="CD893" s="146"/>
      <c r="CE893" s="146"/>
      <c r="CF893" s="146"/>
      <c r="CG893" s="146"/>
      <c r="CH893" s="146"/>
      <c r="CI893" s="146"/>
      <c r="CJ893" s="146"/>
      <c r="CK893" s="146"/>
      <c r="CL893" s="146"/>
      <c r="CM893" s="146"/>
      <c r="CN893" s="146"/>
      <c r="CO893" s="146"/>
      <c r="CP893" s="146"/>
      <c r="CQ893" s="146"/>
      <c r="CR893" s="146"/>
      <c r="CS893" s="146"/>
      <c r="CT893" s="146"/>
      <c r="CU893" s="146"/>
      <c r="CV893" s="146"/>
      <c r="CW893" s="146"/>
      <c r="CX893" s="146"/>
      <c r="CY893" s="146"/>
      <c r="CZ893" s="146"/>
      <c r="DA893" s="146"/>
      <c r="DB893" s="146"/>
      <c r="DC893" s="146"/>
      <c r="DD893" s="146"/>
      <c r="DE893" s="146"/>
      <c r="DF893" s="146"/>
      <c r="DG893" s="146"/>
      <c r="DH893" s="146"/>
      <c r="DI893" s="146"/>
      <c r="DJ893" s="146"/>
      <c r="DK893" s="146"/>
      <c r="DL893" s="146"/>
      <c r="DM893" s="146"/>
      <c r="DN893" s="146"/>
      <c r="DO893" s="146"/>
      <c r="DP893" s="146"/>
      <c r="DQ893" s="146"/>
      <c r="DR893" s="146"/>
      <c r="DS893" s="146"/>
      <c r="DT893" s="146"/>
      <c r="DU893" s="146"/>
      <c r="DV893" s="146"/>
      <c r="DW893" s="146"/>
      <c r="DX893" s="146"/>
      <c r="DY893" s="146"/>
      <c r="DZ893" s="158"/>
      <c r="EA893" s="158"/>
      <c r="EB893" s="158"/>
      <c r="EC893" s="158"/>
      <c r="ED893" s="158"/>
      <c r="EE893" s="158"/>
      <c r="EF893" s="158"/>
      <c r="EG893" s="158"/>
      <c r="EH893" s="158"/>
      <c r="EI893" s="158"/>
      <c r="EJ893" s="158"/>
      <c r="EK893" s="158"/>
      <c r="EL893" s="158"/>
      <c r="EM893" s="158"/>
      <c r="EN893" s="146"/>
      <c r="EO893" s="146"/>
      <c r="EP893" s="146"/>
      <c r="EQ893" s="146"/>
      <c r="ER893" s="146"/>
      <c r="ES893" s="146"/>
      <c r="ET893" s="146"/>
      <c r="EU893" s="146"/>
      <c r="EV893" s="146"/>
      <c r="EW893" s="146"/>
      <c r="EX893" s="146"/>
      <c r="EY893" s="146"/>
      <c r="EZ893" s="146"/>
      <c r="FA893" s="146"/>
      <c r="FB893" s="146"/>
      <c r="FC893" s="146"/>
      <c r="FD893" s="146"/>
    </row>
    <row r="894" spans="4:160">
      <c r="D894" s="45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  <c r="AA894" s="146"/>
      <c r="AB894" s="146"/>
      <c r="AC894" s="146"/>
      <c r="AD894" s="146"/>
      <c r="AE894" s="146"/>
      <c r="AF894" s="146"/>
      <c r="AG894" s="146"/>
      <c r="AH894" s="146"/>
      <c r="AI894" s="146"/>
      <c r="AJ894" s="146"/>
      <c r="AK894" s="146"/>
      <c r="AL894" s="146"/>
      <c r="AM894" s="217"/>
      <c r="AN894" s="146"/>
      <c r="AO894" s="146"/>
      <c r="AP894" s="146"/>
      <c r="AQ894" s="146"/>
      <c r="AR894" s="146"/>
      <c r="AS894" s="146"/>
      <c r="AT894" s="146"/>
      <c r="AU894" s="146"/>
      <c r="AV894" s="146"/>
      <c r="AW894" s="146"/>
      <c r="AX894" s="146"/>
      <c r="AY894" s="146"/>
      <c r="AZ894" s="146"/>
      <c r="BA894" s="146"/>
      <c r="BB894" s="146"/>
      <c r="BC894" s="146"/>
      <c r="BD894" s="146"/>
      <c r="BE894" s="146"/>
      <c r="BF894" s="146"/>
      <c r="BG894" s="146"/>
      <c r="BH894" s="146"/>
      <c r="BI894" s="146"/>
      <c r="BJ894" s="146"/>
      <c r="BK894" s="146"/>
      <c r="BL894" s="146"/>
      <c r="BM894" s="146"/>
      <c r="BN894" s="146"/>
      <c r="BO894" s="146"/>
      <c r="BP894" s="146"/>
      <c r="BQ894" s="146"/>
      <c r="BR894" s="146"/>
      <c r="BS894" s="146"/>
      <c r="BT894" s="146"/>
      <c r="BU894" s="146"/>
      <c r="BV894" s="146"/>
      <c r="BW894" s="146"/>
      <c r="BX894" s="146"/>
      <c r="BY894" s="146"/>
      <c r="BZ894" s="146"/>
      <c r="CA894" s="146"/>
      <c r="CB894" s="146"/>
      <c r="CC894" s="146"/>
      <c r="CD894" s="146"/>
      <c r="CE894" s="146"/>
      <c r="CF894" s="146"/>
      <c r="CG894" s="146"/>
      <c r="CH894" s="146"/>
      <c r="CI894" s="146"/>
      <c r="CJ894" s="146"/>
      <c r="CK894" s="146"/>
      <c r="CL894" s="146"/>
      <c r="CM894" s="146"/>
      <c r="CN894" s="146"/>
      <c r="CO894" s="146"/>
      <c r="CP894" s="146"/>
      <c r="CQ894" s="146"/>
      <c r="CR894" s="146"/>
      <c r="CS894" s="146"/>
      <c r="CT894" s="146"/>
      <c r="CU894" s="146"/>
      <c r="CV894" s="146"/>
      <c r="CW894" s="146"/>
      <c r="CX894" s="146"/>
      <c r="CY894" s="146"/>
      <c r="CZ894" s="146"/>
      <c r="DA894" s="146"/>
      <c r="DB894" s="146"/>
      <c r="DC894" s="146"/>
      <c r="DD894" s="146"/>
      <c r="DE894" s="146"/>
      <c r="DF894" s="146"/>
      <c r="DG894" s="146"/>
      <c r="DH894" s="146"/>
      <c r="DI894" s="146"/>
      <c r="DJ894" s="146"/>
      <c r="DK894" s="146"/>
      <c r="DL894" s="146"/>
      <c r="DM894" s="146"/>
      <c r="DN894" s="146"/>
      <c r="DO894" s="146"/>
      <c r="DP894" s="146"/>
      <c r="DQ894" s="146"/>
      <c r="DR894" s="146"/>
      <c r="DS894" s="146"/>
      <c r="DT894" s="146"/>
      <c r="DU894" s="146"/>
      <c r="DV894" s="146"/>
      <c r="DW894" s="146"/>
      <c r="DX894" s="146"/>
      <c r="DY894" s="146"/>
      <c r="DZ894" s="158"/>
      <c r="EA894" s="158"/>
      <c r="EB894" s="158"/>
      <c r="EC894" s="158"/>
      <c r="ED894" s="158"/>
      <c r="EE894" s="158"/>
      <c r="EF894" s="158"/>
      <c r="EG894" s="158"/>
      <c r="EH894" s="158"/>
      <c r="EI894" s="158"/>
      <c r="EJ894" s="158"/>
      <c r="EK894" s="158"/>
      <c r="EL894" s="158"/>
      <c r="EM894" s="158"/>
      <c r="EN894" s="146"/>
      <c r="EO894" s="146"/>
      <c r="EP894" s="146"/>
      <c r="EQ894" s="146"/>
      <c r="ER894" s="146"/>
      <c r="ES894" s="146"/>
      <c r="ET894" s="146"/>
      <c r="EU894" s="146"/>
      <c r="EV894" s="146"/>
      <c r="EW894" s="146"/>
      <c r="EX894" s="146"/>
      <c r="EY894" s="146"/>
      <c r="EZ894" s="146"/>
      <c r="FA894" s="146"/>
      <c r="FB894" s="146"/>
      <c r="FC894" s="146"/>
      <c r="FD894" s="146"/>
    </row>
    <row r="895" spans="4:160">
      <c r="D895" s="45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  <c r="AA895" s="146"/>
      <c r="AB895" s="146"/>
      <c r="AC895" s="146"/>
      <c r="AD895" s="146"/>
      <c r="AE895" s="146"/>
      <c r="AF895" s="146"/>
      <c r="AG895" s="146"/>
      <c r="AH895" s="146"/>
      <c r="AI895" s="146"/>
      <c r="AJ895" s="146"/>
      <c r="AK895" s="146"/>
      <c r="AL895" s="146"/>
      <c r="AM895" s="217"/>
      <c r="AN895" s="146"/>
      <c r="AO895" s="146"/>
      <c r="AP895" s="146"/>
      <c r="AQ895" s="146"/>
      <c r="AR895" s="146"/>
      <c r="AS895" s="146"/>
      <c r="AT895" s="146"/>
      <c r="AU895" s="146"/>
      <c r="AV895" s="146"/>
      <c r="AW895" s="146"/>
      <c r="AX895" s="146"/>
      <c r="AY895" s="146"/>
      <c r="AZ895" s="146"/>
      <c r="BA895" s="146"/>
      <c r="BB895" s="146"/>
      <c r="BC895" s="146"/>
      <c r="BD895" s="146"/>
      <c r="BE895" s="146"/>
      <c r="BF895" s="146"/>
      <c r="BG895" s="146"/>
      <c r="BH895" s="146"/>
      <c r="BI895" s="146"/>
      <c r="BJ895" s="146"/>
      <c r="BK895" s="146"/>
      <c r="BL895" s="146"/>
      <c r="BM895" s="146"/>
      <c r="BN895" s="146"/>
      <c r="BO895" s="146"/>
      <c r="BP895" s="146"/>
      <c r="BQ895" s="146"/>
      <c r="BR895" s="146"/>
      <c r="BS895" s="146"/>
      <c r="BT895" s="146"/>
      <c r="BU895" s="146"/>
      <c r="BV895" s="146"/>
      <c r="BW895" s="146"/>
      <c r="BX895" s="146"/>
      <c r="BY895" s="146"/>
      <c r="BZ895" s="146"/>
      <c r="CA895" s="146"/>
      <c r="CB895" s="146"/>
      <c r="CC895" s="146"/>
      <c r="CD895" s="146"/>
      <c r="CE895" s="146"/>
      <c r="CF895" s="146"/>
      <c r="CG895" s="146"/>
      <c r="CH895" s="146"/>
      <c r="CI895" s="146"/>
      <c r="CJ895" s="146"/>
      <c r="CK895" s="146"/>
      <c r="CL895" s="146"/>
      <c r="CM895" s="146"/>
      <c r="CN895" s="146"/>
      <c r="CO895" s="146"/>
      <c r="CP895" s="146"/>
      <c r="CQ895" s="146"/>
      <c r="CR895" s="146"/>
      <c r="CS895" s="146"/>
      <c r="CT895" s="146"/>
      <c r="CU895" s="146"/>
      <c r="CV895" s="146"/>
      <c r="CW895" s="146"/>
      <c r="CX895" s="146"/>
      <c r="CY895" s="146"/>
      <c r="CZ895" s="146"/>
      <c r="DA895" s="146"/>
      <c r="DB895" s="146"/>
      <c r="DC895" s="146"/>
      <c r="DD895" s="146"/>
      <c r="DE895" s="146"/>
      <c r="DF895" s="146"/>
      <c r="DG895" s="146"/>
      <c r="DH895" s="146"/>
      <c r="DI895" s="146"/>
      <c r="DJ895" s="146"/>
      <c r="DK895" s="146"/>
      <c r="DL895" s="146"/>
      <c r="DM895" s="146"/>
      <c r="DN895" s="146"/>
      <c r="DO895" s="146"/>
      <c r="DP895" s="146"/>
      <c r="DQ895" s="146"/>
      <c r="DR895" s="146"/>
      <c r="DS895" s="146"/>
      <c r="DT895" s="146"/>
      <c r="DU895" s="146"/>
      <c r="DV895" s="146"/>
      <c r="DW895" s="146"/>
      <c r="DX895" s="146"/>
      <c r="DY895" s="146"/>
      <c r="DZ895" s="158"/>
      <c r="EA895" s="158"/>
      <c r="EB895" s="158"/>
      <c r="EC895" s="158"/>
      <c r="ED895" s="158"/>
      <c r="EE895" s="158"/>
      <c r="EF895" s="158"/>
      <c r="EG895" s="158"/>
      <c r="EH895" s="158"/>
      <c r="EI895" s="158"/>
      <c r="EJ895" s="158"/>
      <c r="EK895" s="158"/>
      <c r="EL895" s="158"/>
      <c r="EM895" s="158"/>
      <c r="EN895" s="146"/>
      <c r="EO895" s="146"/>
      <c r="EP895" s="146"/>
      <c r="EQ895" s="146"/>
      <c r="ER895" s="146"/>
      <c r="ES895" s="146"/>
      <c r="ET895" s="146"/>
      <c r="EU895" s="146"/>
      <c r="EV895" s="146"/>
      <c r="EW895" s="146"/>
      <c r="EX895" s="146"/>
      <c r="EY895" s="146"/>
      <c r="EZ895" s="146"/>
      <c r="FA895" s="146"/>
      <c r="FB895" s="146"/>
      <c r="FC895" s="146"/>
      <c r="FD895" s="146"/>
    </row>
    <row r="896" spans="4:160">
      <c r="D896" s="45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  <c r="AA896" s="146"/>
      <c r="AB896" s="146"/>
      <c r="AC896" s="146"/>
      <c r="AD896" s="146"/>
      <c r="AE896" s="146"/>
      <c r="AF896" s="146"/>
      <c r="AG896" s="146"/>
      <c r="AH896" s="146"/>
      <c r="AI896" s="146"/>
      <c r="AJ896" s="146"/>
      <c r="AK896" s="146"/>
      <c r="AL896" s="146"/>
      <c r="AM896" s="217"/>
      <c r="AN896" s="146"/>
      <c r="AO896" s="146"/>
      <c r="AP896" s="146"/>
      <c r="AQ896" s="146"/>
      <c r="AR896" s="146"/>
      <c r="AS896" s="146"/>
      <c r="AT896" s="146"/>
      <c r="AU896" s="146"/>
      <c r="AV896" s="146"/>
      <c r="AW896" s="146"/>
      <c r="AX896" s="146"/>
      <c r="AY896" s="146"/>
      <c r="AZ896" s="146"/>
      <c r="BA896" s="146"/>
      <c r="BB896" s="146"/>
      <c r="BC896" s="146"/>
      <c r="BD896" s="146"/>
      <c r="BE896" s="146"/>
      <c r="BF896" s="146"/>
      <c r="BG896" s="146"/>
      <c r="BH896" s="146"/>
      <c r="BI896" s="146"/>
      <c r="BJ896" s="146"/>
      <c r="BK896" s="146"/>
      <c r="BL896" s="146"/>
      <c r="BM896" s="146"/>
      <c r="BN896" s="146"/>
      <c r="BO896" s="146"/>
      <c r="BP896" s="146"/>
      <c r="BQ896" s="146"/>
      <c r="BR896" s="146"/>
      <c r="BS896" s="146"/>
      <c r="BT896" s="146"/>
      <c r="BU896" s="146"/>
      <c r="BV896" s="146"/>
      <c r="BW896" s="146"/>
      <c r="BX896" s="146"/>
      <c r="BY896" s="146"/>
      <c r="BZ896" s="146"/>
      <c r="CA896" s="146"/>
      <c r="CB896" s="146"/>
      <c r="CC896" s="146"/>
      <c r="CD896" s="146"/>
      <c r="CE896" s="146"/>
      <c r="CF896" s="146"/>
      <c r="CG896" s="146"/>
      <c r="CH896" s="146"/>
      <c r="CI896" s="146"/>
      <c r="CJ896" s="146"/>
      <c r="CK896" s="146"/>
      <c r="CL896" s="146"/>
      <c r="CM896" s="146"/>
      <c r="CN896" s="146"/>
      <c r="CO896" s="146"/>
      <c r="CP896" s="146"/>
      <c r="CQ896" s="146"/>
      <c r="CR896" s="146"/>
      <c r="CS896" s="146"/>
      <c r="CT896" s="146"/>
      <c r="CU896" s="146"/>
      <c r="CV896" s="146"/>
      <c r="CW896" s="146"/>
      <c r="CX896" s="146"/>
      <c r="CY896" s="146"/>
      <c r="CZ896" s="146"/>
      <c r="DA896" s="146"/>
      <c r="DB896" s="146"/>
      <c r="DC896" s="146"/>
      <c r="DD896" s="146"/>
      <c r="DE896" s="146"/>
      <c r="DF896" s="146"/>
      <c r="DG896" s="146"/>
      <c r="DH896" s="146"/>
      <c r="DI896" s="146"/>
      <c r="DJ896" s="146"/>
      <c r="DK896" s="146"/>
      <c r="DL896" s="146"/>
      <c r="DM896" s="146"/>
      <c r="DN896" s="146"/>
      <c r="DO896" s="146"/>
      <c r="DP896" s="146"/>
      <c r="DQ896" s="146"/>
      <c r="DR896" s="146"/>
      <c r="DS896" s="146"/>
      <c r="DT896" s="146"/>
      <c r="DU896" s="146"/>
      <c r="DV896" s="146"/>
      <c r="DW896" s="146"/>
      <c r="DX896" s="146"/>
      <c r="DY896" s="146"/>
      <c r="DZ896" s="158"/>
      <c r="EA896" s="158"/>
      <c r="EB896" s="158"/>
      <c r="EC896" s="158"/>
      <c r="ED896" s="158"/>
      <c r="EE896" s="158"/>
      <c r="EF896" s="158"/>
      <c r="EG896" s="158"/>
      <c r="EH896" s="158"/>
      <c r="EI896" s="158"/>
      <c r="EJ896" s="158"/>
      <c r="EK896" s="158"/>
      <c r="EL896" s="158"/>
      <c r="EM896" s="158"/>
      <c r="EN896" s="146"/>
      <c r="EO896" s="146"/>
      <c r="EP896" s="146"/>
      <c r="EQ896" s="146"/>
      <c r="ER896" s="146"/>
      <c r="ES896" s="146"/>
      <c r="ET896" s="146"/>
      <c r="EU896" s="146"/>
      <c r="EV896" s="146"/>
      <c r="EW896" s="146"/>
      <c r="EX896" s="146"/>
      <c r="EY896" s="146"/>
      <c r="EZ896" s="146"/>
      <c r="FA896" s="146"/>
      <c r="FB896" s="146"/>
      <c r="FC896" s="146"/>
      <c r="FD896" s="146"/>
    </row>
    <row r="897" spans="4:160">
      <c r="D897" s="45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  <c r="AA897" s="146"/>
      <c r="AB897" s="146"/>
      <c r="AC897" s="146"/>
      <c r="AD897" s="146"/>
      <c r="AE897" s="146"/>
      <c r="AF897" s="146"/>
      <c r="AG897" s="146"/>
      <c r="AH897" s="146"/>
      <c r="AI897" s="146"/>
      <c r="AJ897" s="146"/>
      <c r="AK897" s="146"/>
      <c r="AL897" s="146"/>
      <c r="AM897" s="217"/>
      <c r="AN897" s="146"/>
      <c r="AO897" s="146"/>
      <c r="AP897" s="146"/>
      <c r="AQ897" s="146"/>
      <c r="AR897" s="146"/>
      <c r="AS897" s="146"/>
      <c r="AT897" s="146"/>
      <c r="AU897" s="146"/>
      <c r="AV897" s="146"/>
      <c r="AW897" s="146"/>
      <c r="AX897" s="146"/>
      <c r="AY897" s="146"/>
      <c r="AZ897" s="146"/>
      <c r="BA897" s="146"/>
      <c r="BB897" s="146"/>
      <c r="BC897" s="146"/>
      <c r="BD897" s="146"/>
      <c r="BE897" s="146"/>
      <c r="BF897" s="146"/>
      <c r="BG897" s="146"/>
      <c r="BH897" s="146"/>
      <c r="BI897" s="146"/>
      <c r="BJ897" s="146"/>
      <c r="BK897" s="146"/>
      <c r="BL897" s="146"/>
      <c r="BM897" s="146"/>
      <c r="BN897" s="146"/>
      <c r="BO897" s="146"/>
      <c r="BP897" s="146"/>
      <c r="BQ897" s="146"/>
      <c r="BR897" s="146"/>
      <c r="BS897" s="146"/>
      <c r="BT897" s="146"/>
      <c r="BU897" s="146"/>
      <c r="BV897" s="146"/>
      <c r="BW897" s="146"/>
      <c r="BX897" s="146"/>
      <c r="BY897" s="146"/>
      <c r="BZ897" s="146"/>
      <c r="CA897" s="146"/>
      <c r="CB897" s="146"/>
      <c r="CC897" s="146"/>
      <c r="CD897" s="146"/>
      <c r="CE897" s="146"/>
      <c r="CF897" s="146"/>
      <c r="CG897" s="146"/>
      <c r="CH897" s="146"/>
      <c r="CI897" s="146"/>
      <c r="CJ897" s="146"/>
      <c r="CK897" s="146"/>
      <c r="CL897" s="146"/>
      <c r="CM897" s="146"/>
      <c r="CN897" s="146"/>
      <c r="CO897" s="146"/>
      <c r="CP897" s="146"/>
      <c r="CQ897" s="146"/>
      <c r="CR897" s="146"/>
      <c r="CS897" s="146"/>
      <c r="CT897" s="146"/>
      <c r="CU897" s="146"/>
      <c r="CV897" s="146"/>
      <c r="CW897" s="146"/>
      <c r="CX897" s="146"/>
      <c r="CY897" s="146"/>
      <c r="CZ897" s="146"/>
      <c r="DA897" s="146"/>
      <c r="DB897" s="146"/>
      <c r="DC897" s="146"/>
      <c r="DD897" s="146"/>
      <c r="DE897" s="146"/>
      <c r="DF897" s="146"/>
      <c r="DG897" s="146"/>
      <c r="DH897" s="146"/>
      <c r="DI897" s="146"/>
      <c r="DJ897" s="146"/>
      <c r="DK897" s="146"/>
      <c r="DL897" s="146"/>
      <c r="DM897" s="146"/>
      <c r="DN897" s="146"/>
      <c r="DO897" s="146"/>
      <c r="DP897" s="146"/>
      <c r="DQ897" s="146"/>
      <c r="DR897" s="146"/>
      <c r="DS897" s="146"/>
      <c r="DT897" s="146"/>
      <c r="DU897" s="146"/>
      <c r="DV897" s="146"/>
      <c r="DW897" s="146"/>
      <c r="DX897" s="146"/>
      <c r="DY897" s="146"/>
      <c r="DZ897" s="158"/>
      <c r="EA897" s="158"/>
      <c r="EB897" s="158"/>
      <c r="EC897" s="158"/>
      <c r="ED897" s="158"/>
      <c r="EE897" s="158"/>
      <c r="EF897" s="158"/>
      <c r="EG897" s="158"/>
      <c r="EH897" s="158"/>
      <c r="EI897" s="158"/>
      <c r="EJ897" s="158"/>
      <c r="EK897" s="158"/>
      <c r="EL897" s="158"/>
      <c r="EM897" s="158"/>
      <c r="EN897" s="146"/>
      <c r="EO897" s="146"/>
      <c r="EP897" s="146"/>
      <c r="EQ897" s="146"/>
      <c r="ER897" s="146"/>
      <c r="ES897" s="146"/>
      <c r="ET897" s="146"/>
      <c r="EU897" s="146"/>
      <c r="EV897" s="146"/>
      <c r="EW897" s="146"/>
      <c r="EX897" s="146"/>
      <c r="EY897" s="146"/>
      <c r="EZ897" s="146"/>
      <c r="FA897" s="146"/>
      <c r="FB897" s="146"/>
      <c r="FC897" s="146"/>
      <c r="FD897" s="146"/>
    </row>
    <row r="898" spans="4:160">
      <c r="D898" s="45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  <c r="AA898" s="146"/>
      <c r="AB898" s="146"/>
      <c r="AC898" s="146"/>
      <c r="AD898" s="146"/>
      <c r="AE898" s="146"/>
      <c r="AF898" s="146"/>
      <c r="AG898" s="146"/>
      <c r="AH898" s="146"/>
      <c r="AI898" s="146"/>
      <c r="AJ898" s="146"/>
      <c r="AK898" s="146"/>
      <c r="AL898" s="146"/>
      <c r="AM898" s="217"/>
      <c r="AN898" s="146"/>
      <c r="AO898" s="146"/>
      <c r="AP898" s="146"/>
      <c r="AQ898" s="146"/>
      <c r="AR898" s="146"/>
      <c r="AS898" s="146"/>
      <c r="AT898" s="146"/>
      <c r="AU898" s="146"/>
      <c r="AV898" s="146"/>
      <c r="AW898" s="146"/>
      <c r="AX898" s="146"/>
      <c r="AY898" s="146"/>
      <c r="AZ898" s="146"/>
      <c r="BA898" s="146"/>
      <c r="BB898" s="146"/>
      <c r="BC898" s="146"/>
      <c r="BD898" s="146"/>
      <c r="BE898" s="146"/>
      <c r="BF898" s="146"/>
      <c r="BG898" s="146"/>
      <c r="BH898" s="146"/>
      <c r="BI898" s="146"/>
      <c r="BJ898" s="146"/>
      <c r="BK898" s="146"/>
      <c r="BL898" s="146"/>
      <c r="BM898" s="146"/>
      <c r="BN898" s="146"/>
      <c r="BO898" s="146"/>
      <c r="BP898" s="146"/>
      <c r="BQ898" s="146"/>
      <c r="BR898" s="146"/>
      <c r="BS898" s="146"/>
      <c r="BT898" s="146"/>
      <c r="BU898" s="146"/>
      <c r="BV898" s="146"/>
      <c r="BW898" s="146"/>
      <c r="BX898" s="146"/>
      <c r="BY898" s="146"/>
      <c r="BZ898" s="146"/>
      <c r="CA898" s="146"/>
      <c r="CB898" s="146"/>
      <c r="CC898" s="146"/>
      <c r="CD898" s="146"/>
      <c r="CE898" s="146"/>
      <c r="CF898" s="146"/>
      <c r="CG898" s="146"/>
      <c r="CH898" s="146"/>
      <c r="CI898" s="146"/>
      <c r="CJ898" s="146"/>
      <c r="CK898" s="146"/>
      <c r="CL898" s="146"/>
      <c r="CM898" s="146"/>
      <c r="CN898" s="146"/>
      <c r="CO898" s="146"/>
      <c r="CP898" s="146"/>
      <c r="CQ898" s="146"/>
      <c r="CR898" s="146"/>
      <c r="CS898" s="146"/>
      <c r="CT898" s="146"/>
      <c r="CU898" s="146"/>
      <c r="CV898" s="146"/>
      <c r="CW898" s="146"/>
      <c r="CX898" s="146"/>
      <c r="CY898" s="146"/>
      <c r="CZ898" s="146"/>
      <c r="DA898" s="146"/>
      <c r="DB898" s="146"/>
      <c r="DC898" s="146"/>
      <c r="DD898" s="146"/>
      <c r="DE898" s="146"/>
      <c r="DF898" s="146"/>
      <c r="DG898" s="146"/>
      <c r="DH898" s="146"/>
      <c r="DI898" s="146"/>
      <c r="DJ898" s="146"/>
      <c r="DK898" s="146"/>
      <c r="DL898" s="146"/>
      <c r="DM898" s="146"/>
      <c r="DN898" s="146"/>
      <c r="DO898" s="146"/>
      <c r="DP898" s="146"/>
      <c r="DQ898" s="146"/>
      <c r="DR898" s="146"/>
      <c r="DS898" s="146"/>
      <c r="DT898" s="146"/>
      <c r="DU898" s="146"/>
      <c r="DV898" s="146"/>
      <c r="DW898" s="146"/>
      <c r="DX898" s="146"/>
      <c r="DY898" s="146"/>
      <c r="DZ898" s="158"/>
      <c r="EA898" s="158"/>
      <c r="EB898" s="158"/>
      <c r="EC898" s="158"/>
      <c r="ED898" s="158"/>
      <c r="EE898" s="158"/>
      <c r="EF898" s="158"/>
      <c r="EG898" s="158"/>
      <c r="EH898" s="158"/>
      <c r="EI898" s="158"/>
      <c r="EJ898" s="158"/>
      <c r="EK898" s="158"/>
      <c r="EL898" s="158"/>
      <c r="EM898" s="158"/>
      <c r="EN898" s="146"/>
      <c r="EO898" s="146"/>
      <c r="EP898" s="146"/>
      <c r="EQ898" s="146"/>
      <c r="ER898" s="146"/>
      <c r="ES898" s="146"/>
      <c r="ET898" s="146"/>
      <c r="EU898" s="146"/>
      <c r="EV898" s="146"/>
      <c r="EW898" s="146"/>
      <c r="EX898" s="146"/>
      <c r="EY898" s="146"/>
      <c r="EZ898" s="146"/>
      <c r="FA898" s="146"/>
      <c r="FB898" s="146"/>
      <c r="FC898" s="146"/>
      <c r="FD898" s="146"/>
    </row>
    <row r="899" spans="4:160">
      <c r="D899" s="45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  <c r="AA899" s="146"/>
      <c r="AB899" s="146"/>
      <c r="AC899" s="146"/>
      <c r="AD899" s="146"/>
      <c r="AE899" s="146"/>
      <c r="AF899" s="146"/>
      <c r="AG899" s="146"/>
      <c r="AH899" s="146"/>
      <c r="AI899" s="146"/>
      <c r="AJ899" s="146"/>
      <c r="AK899" s="146"/>
      <c r="AL899" s="146"/>
      <c r="AM899" s="217"/>
      <c r="AN899" s="146"/>
      <c r="AO899" s="146"/>
      <c r="AP899" s="146"/>
      <c r="AQ899" s="146"/>
      <c r="AR899" s="146"/>
      <c r="AS899" s="146"/>
      <c r="AT899" s="146"/>
      <c r="AU899" s="146"/>
      <c r="AV899" s="146"/>
      <c r="AW899" s="146"/>
      <c r="AX899" s="146"/>
      <c r="AY899" s="146"/>
      <c r="AZ899" s="146"/>
      <c r="BA899" s="146"/>
      <c r="BB899" s="146"/>
      <c r="BC899" s="146"/>
      <c r="BD899" s="146"/>
      <c r="BE899" s="146"/>
      <c r="BF899" s="146"/>
      <c r="BG899" s="146"/>
      <c r="BH899" s="146"/>
      <c r="BI899" s="146"/>
      <c r="BJ899" s="146"/>
      <c r="BK899" s="146"/>
      <c r="BL899" s="146"/>
      <c r="BM899" s="146"/>
      <c r="BN899" s="146"/>
      <c r="BO899" s="146"/>
      <c r="BP899" s="146"/>
      <c r="BQ899" s="146"/>
      <c r="BR899" s="146"/>
      <c r="BS899" s="146"/>
      <c r="BT899" s="146"/>
      <c r="BU899" s="146"/>
      <c r="BV899" s="146"/>
      <c r="BW899" s="146"/>
      <c r="BX899" s="146"/>
      <c r="BY899" s="146"/>
      <c r="BZ899" s="146"/>
      <c r="CA899" s="146"/>
      <c r="CB899" s="146"/>
      <c r="CC899" s="146"/>
      <c r="CD899" s="146"/>
      <c r="CE899" s="146"/>
      <c r="CF899" s="146"/>
      <c r="CG899" s="146"/>
      <c r="CH899" s="146"/>
      <c r="CI899" s="146"/>
      <c r="CJ899" s="146"/>
      <c r="CK899" s="146"/>
      <c r="CL899" s="146"/>
      <c r="CM899" s="146"/>
      <c r="CN899" s="146"/>
      <c r="CO899" s="146"/>
      <c r="CP899" s="146"/>
      <c r="CQ899" s="146"/>
      <c r="CR899" s="146"/>
      <c r="CS899" s="146"/>
      <c r="CT899" s="146"/>
      <c r="CU899" s="146"/>
      <c r="CV899" s="146"/>
      <c r="CW899" s="146"/>
      <c r="CX899" s="146"/>
      <c r="CY899" s="146"/>
      <c r="CZ899" s="146"/>
      <c r="DA899" s="146"/>
      <c r="DB899" s="146"/>
      <c r="DC899" s="146"/>
      <c r="DD899" s="146"/>
      <c r="DE899" s="146"/>
      <c r="DF899" s="146"/>
      <c r="DG899" s="146"/>
      <c r="DH899" s="146"/>
      <c r="DI899" s="146"/>
      <c r="DJ899" s="146"/>
      <c r="DK899" s="146"/>
      <c r="DL899" s="146"/>
      <c r="DM899" s="146"/>
      <c r="DN899" s="146"/>
      <c r="DO899" s="146"/>
      <c r="DP899" s="146"/>
      <c r="DQ899" s="146"/>
      <c r="DR899" s="146"/>
      <c r="DS899" s="146"/>
      <c r="DT899" s="146"/>
      <c r="DU899" s="146"/>
      <c r="DV899" s="146"/>
      <c r="DW899" s="146"/>
      <c r="DX899" s="146"/>
      <c r="DY899" s="146"/>
      <c r="DZ899" s="158"/>
      <c r="EA899" s="158"/>
      <c r="EB899" s="158"/>
      <c r="EC899" s="158"/>
      <c r="ED899" s="158"/>
      <c r="EE899" s="158"/>
      <c r="EF899" s="158"/>
      <c r="EG899" s="158"/>
      <c r="EH899" s="158"/>
      <c r="EI899" s="158"/>
      <c r="EJ899" s="158"/>
      <c r="EK899" s="158"/>
      <c r="EL899" s="158"/>
      <c r="EM899" s="158"/>
      <c r="EN899" s="146"/>
      <c r="EO899" s="146"/>
      <c r="EP899" s="146"/>
      <c r="EQ899" s="146"/>
      <c r="ER899" s="146"/>
      <c r="ES899" s="146"/>
      <c r="ET899" s="146"/>
      <c r="EU899" s="146"/>
      <c r="EV899" s="146"/>
      <c r="EW899" s="146"/>
      <c r="EX899" s="146"/>
      <c r="EY899" s="146"/>
      <c r="EZ899" s="146"/>
      <c r="FA899" s="146"/>
      <c r="FB899" s="146"/>
      <c r="FC899" s="146"/>
      <c r="FD899" s="146"/>
    </row>
    <row r="900" spans="4:160">
      <c r="D900" s="45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  <c r="AA900" s="146"/>
      <c r="AB900" s="146"/>
      <c r="AC900" s="146"/>
      <c r="AD900" s="146"/>
      <c r="AE900" s="146"/>
      <c r="AF900" s="146"/>
      <c r="AG900" s="146"/>
      <c r="AH900" s="146"/>
      <c r="AI900" s="146"/>
      <c r="AJ900" s="146"/>
      <c r="AK900" s="146"/>
      <c r="AL900" s="146"/>
      <c r="AM900" s="217"/>
      <c r="AN900" s="146"/>
      <c r="AO900" s="146"/>
      <c r="AP900" s="146"/>
      <c r="AQ900" s="146"/>
      <c r="AR900" s="146"/>
      <c r="AS900" s="146"/>
      <c r="AT900" s="146"/>
      <c r="AU900" s="146"/>
      <c r="AV900" s="146"/>
      <c r="AW900" s="146"/>
      <c r="AX900" s="146"/>
      <c r="AY900" s="146"/>
      <c r="AZ900" s="146"/>
      <c r="BA900" s="146"/>
      <c r="BB900" s="146"/>
      <c r="BC900" s="146"/>
      <c r="BD900" s="146"/>
      <c r="BE900" s="146"/>
      <c r="BF900" s="146"/>
      <c r="BG900" s="146"/>
      <c r="BH900" s="146"/>
      <c r="BI900" s="146"/>
      <c r="BJ900" s="146"/>
      <c r="BK900" s="146"/>
      <c r="BL900" s="146"/>
      <c r="BM900" s="146"/>
      <c r="BN900" s="146"/>
      <c r="BO900" s="146"/>
      <c r="BP900" s="146"/>
      <c r="BQ900" s="146"/>
      <c r="BR900" s="146"/>
      <c r="BS900" s="146"/>
      <c r="BT900" s="146"/>
      <c r="BU900" s="146"/>
      <c r="BV900" s="146"/>
      <c r="BW900" s="146"/>
      <c r="BX900" s="146"/>
      <c r="BY900" s="146"/>
      <c r="BZ900" s="146"/>
      <c r="CA900" s="146"/>
      <c r="CB900" s="146"/>
      <c r="CC900" s="146"/>
      <c r="CD900" s="146"/>
      <c r="CE900" s="146"/>
      <c r="CF900" s="146"/>
      <c r="CG900" s="146"/>
      <c r="CH900" s="146"/>
      <c r="CI900" s="146"/>
      <c r="CJ900" s="146"/>
      <c r="CK900" s="146"/>
      <c r="CL900" s="146"/>
      <c r="CM900" s="146"/>
      <c r="CN900" s="146"/>
      <c r="CO900" s="146"/>
      <c r="CP900" s="146"/>
      <c r="CQ900" s="146"/>
      <c r="CR900" s="146"/>
      <c r="CS900" s="146"/>
      <c r="CT900" s="146"/>
      <c r="CU900" s="146"/>
      <c r="CV900" s="146"/>
      <c r="CW900" s="146"/>
      <c r="CX900" s="146"/>
      <c r="CY900" s="146"/>
      <c r="CZ900" s="146"/>
      <c r="DA900" s="146"/>
      <c r="DB900" s="146"/>
      <c r="DC900" s="146"/>
      <c r="DD900" s="146"/>
      <c r="DE900" s="146"/>
      <c r="DF900" s="146"/>
      <c r="DG900" s="146"/>
      <c r="DH900" s="146"/>
      <c r="DI900" s="146"/>
      <c r="DJ900" s="146"/>
      <c r="DK900" s="146"/>
      <c r="DL900" s="146"/>
      <c r="DM900" s="146"/>
      <c r="DN900" s="146"/>
      <c r="DO900" s="146"/>
      <c r="DP900" s="146"/>
      <c r="DQ900" s="146"/>
      <c r="DR900" s="146"/>
      <c r="DS900" s="146"/>
      <c r="DT900" s="146"/>
      <c r="DU900" s="146"/>
      <c r="DV900" s="146"/>
      <c r="DW900" s="146"/>
      <c r="DX900" s="146"/>
      <c r="DY900" s="146"/>
      <c r="DZ900" s="158"/>
      <c r="EA900" s="158"/>
      <c r="EB900" s="158"/>
      <c r="EC900" s="158"/>
      <c r="ED900" s="158"/>
      <c r="EE900" s="158"/>
      <c r="EF900" s="158"/>
      <c r="EG900" s="158"/>
      <c r="EH900" s="158"/>
      <c r="EI900" s="158"/>
      <c r="EJ900" s="158"/>
      <c r="EK900" s="158"/>
      <c r="EL900" s="158"/>
      <c r="EM900" s="158"/>
      <c r="EN900" s="146"/>
      <c r="EO900" s="146"/>
      <c r="EP900" s="146"/>
      <c r="EQ900" s="146"/>
      <c r="ER900" s="146"/>
      <c r="ES900" s="146"/>
      <c r="ET900" s="146"/>
      <c r="EU900" s="146"/>
      <c r="EV900" s="146"/>
      <c r="EW900" s="146"/>
      <c r="EX900" s="146"/>
      <c r="EY900" s="146"/>
      <c r="EZ900" s="146"/>
      <c r="FA900" s="146"/>
      <c r="FB900" s="146"/>
      <c r="FC900" s="146"/>
      <c r="FD900" s="146"/>
    </row>
    <row r="901" spans="4:160">
      <c r="D901" s="45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  <c r="AA901" s="146"/>
      <c r="AB901" s="146"/>
      <c r="AC901" s="146"/>
      <c r="AD901" s="146"/>
      <c r="AE901" s="146"/>
      <c r="AF901" s="146"/>
      <c r="AG901" s="146"/>
      <c r="AH901" s="146"/>
      <c r="AI901" s="146"/>
      <c r="AJ901" s="146"/>
      <c r="AK901" s="146"/>
      <c r="AL901" s="146"/>
      <c r="AM901" s="217"/>
      <c r="AN901" s="146"/>
      <c r="AO901" s="146"/>
      <c r="AP901" s="146"/>
      <c r="AQ901" s="146"/>
      <c r="AR901" s="146"/>
      <c r="AS901" s="146"/>
      <c r="AT901" s="146"/>
      <c r="AU901" s="146"/>
      <c r="AV901" s="146"/>
      <c r="AW901" s="146"/>
      <c r="AX901" s="146"/>
      <c r="AY901" s="146"/>
      <c r="AZ901" s="146"/>
      <c r="BA901" s="146"/>
      <c r="BB901" s="146"/>
      <c r="BC901" s="146"/>
      <c r="BD901" s="146"/>
      <c r="BE901" s="146"/>
      <c r="BF901" s="146"/>
      <c r="BG901" s="146"/>
      <c r="BH901" s="146"/>
      <c r="BI901" s="146"/>
      <c r="BJ901" s="146"/>
      <c r="BK901" s="146"/>
      <c r="BL901" s="146"/>
      <c r="BM901" s="146"/>
      <c r="BN901" s="146"/>
      <c r="BO901" s="146"/>
      <c r="BP901" s="146"/>
      <c r="BQ901" s="146"/>
      <c r="BR901" s="146"/>
      <c r="BS901" s="146"/>
      <c r="BT901" s="146"/>
      <c r="BU901" s="146"/>
      <c r="BV901" s="146"/>
      <c r="BW901" s="146"/>
      <c r="BX901" s="146"/>
      <c r="BY901" s="146"/>
      <c r="BZ901" s="146"/>
      <c r="CA901" s="146"/>
      <c r="CB901" s="146"/>
      <c r="CC901" s="146"/>
      <c r="CD901" s="146"/>
      <c r="CE901" s="146"/>
      <c r="CF901" s="146"/>
      <c r="CG901" s="146"/>
      <c r="CH901" s="146"/>
      <c r="CI901" s="146"/>
      <c r="CJ901" s="146"/>
      <c r="CK901" s="146"/>
      <c r="CL901" s="146"/>
      <c r="CM901" s="146"/>
      <c r="CN901" s="146"/>
      <c r="CO901" s="146"/>
      <c r="CP901" s="146"/>
      <c r="CQ901" s="146"/>
      <c r="CR901" s="146"/>
      <c r="CS901" s="146"/>
      <c r="CT901" s="146"/>
      <c r="CU901" s="146"/>
      <c r="CV901" s="146"/>
      <c r="CW901" s="146"/>
      <c r="CX901" s="146"/>
      <c r="CY901" s="146"/>
      <c r="CZ901" s="146"/>
      <c r="DA901" s="146"/>
      <c r="DB901" s="146"/>
      <c r="DC901" s="146"/>
      <c r="DD901" s="146"/>
      <c r="DE901" s="146"/>
      <c r="DF901" s="146"/>
      <c r="DG901" s="146"/>
      <c r="DH901" s="146"/>
      <c r="DI901" s="146"/>
      <c r="DJ901" s="146"/>
      <c r="DK901" s="146"/>
      <c r="DL901" s="146"/>
      <c r="DM901" s="146"/>
      <c r="DN901" s="146"/>
      <c r="DO901" s="146"/>
      <c r="DP901" s="146"/>
      <c r="DQ901" s="146"/>
      <c r="DR901" s="146"/>
      <c r="DS901" s="146"/>
      <c r="DT901" s="146"/>
      <c r="DU901" s="146"/>
      <c r="DV901" s="146"/>
      <c r="DW901" s="146"/>
      <c r="DX901" s="146"/>
      <c r="DY901" s="146"/>
      <c r="DZ901" s="158"/>
      <c r="EA901" s="158"/>
      <c r="EB901" s="158"/>
      <c r="EC901" s="158"/>
      <c r="ED901" s="158"/>
      <c r="EE901" s="158"/>
      <c r="EF901" s="158"/>
      <c r="EG901" s="158"/>
      <c r="EH901" s="158"/>
      <c r="EI901" s="158"/>
      <c r="EJ901" s="158"/>
      <c r="EK901" s="158"/>
      <c r="EL901" s="158"/>
      <c r="EM901" s="158"/>
      <c r="EN901" s="146"/>
      <c r="EO901" s="146"/>
      <c r="EP901" s="146"/>
      <c r="EQ901" s="146"/>
      <c r="ER901" s="146"/>
      <c r="ES901" s="146"/>
      <c r="ET901" s="146"/>
      <c r="EU901" s="146"/>
      <c r="EV901" s="146"/>
      <c r="EW901" s="146"/>
      <c r="EX901" s="146"/>
      <c r="EY901" s="146"/>
      <c r="EZ901" s="146"/>
      <c r="FA901" s="146"/>
      <c r="FB901" s="146"/>
      <c r="FC901" s="146"/>
      <c r="FD901" s="146"/>
    </row>
    <row r="902" spans="4:160">
      <c r="D902" s="45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  <c r="AA902" s="146"/>
      <c r="AB902" s="146"/>
      <c r="AC902" s="146"/>
      <c r="AD902" s="146"/>
      <c r="AE902" s="146"/>
      <c r="AF902" s="146"/>
      <c r="AG902" s="146"/>
      <c r="AH902" s="146"/>
      <c r="AI902" s="146"/>
      <c r="AJ902" s="146"/>
      <c r="AK902" s="146"/>
      <c r="AL902" s="146"/>
      <c r="AM902" s="217"/>
      <c r="AN902" s="146"/>
      <c r="AO902" s="146"/>
      <c r="AP902" s="146"/>
      <c r="AQ902" s="146"/>
      <c r="AR902" s="146"/>
      <c r="AS902" s="146"/>
      <c r="AT902" s="146"/>
      <c r="AU902" s="146"/>
      <c r="AV902" s="146"/>
      <c r="AW902" s="146"/>
      <c r="AX902" s="146"/>
      <c r="AY902" s="146"/>
      <c r="AZ902" s="146"/>
      <c r="BA902" s="146"/>
      <c r="BB902" s="146"/>
      <c r="BC902" s="146"/>
      <c r="BD902" s="146"/>
      <c r="BE902" s="146"/>
      <c r="BF902" s="146"/>
      <c r="BG902" s="146"/>
      <c r="BH902" s="146"/>
      <c r="BI902" s="146"/>
      <c r="BJ902" s="146"/>
      <c r="BK902" s="146"/>
      <c r="BL902" s="146"/>
      <c r="BM902" s="146"/>
      <c r="BN902" s="146"/>
      <c r="BO902" s="146"/>
      <c r="BP902" s="146"/>
      <c r="BQ902" s="146"/>
      <c r="BR902" s="146"/>
      <c r="BS902" s="146"/>
      <c r="BT902" s="146"/>
      <c r="BU902" s="146"/>
      <c r="BV902" s="146"/>
      <c r="BW902" s="146"/>
      <c r="BX902" s="146"/>
      <c r="BY902" s="146"/>
      <c r="BZ902" s="146"/>
      <c r="CA902" s="146"/>
      <c r="CB902" s="146"/>
      <c r="CC902" s="146"/>
      <c r="CD902" s="146"/>
      <c r="CE902" s="146"/>
      <c r="CF902" s="146"/>
      <c r="CG902" s="146"/>
      <c r="CH902" s="146"/>
      <c r="CI902" s="146"/>
      <c r="CJ902" s="146"/>
      <c r="CK902" s="146"/>
      <c r="CL902" s="146"/>
      <c r="CM902" s="146"/>
      <c r="CN902" s="146"/>
      <c r="CO902" s="146"/>
      <c r="CP902" s="146"/>
      <c r="CQ902" s="146"/>
      <c r="CR902" s="146"/>
      <c r="CS902" s="146"/>
      <c r="CT902" s="146"/>
      <c r="CU902" s="146"/>
      <c r="CV902" s="146"/>
      <c r="CW902" s="146"/>
      <c r="CX902" s="146"/>
      <c r="CY902" s="146"/>
      <c r="CZ902" s="146"/>
      <c r="DA902" s="146"/>
      <c r="DB902" s="146"/>
      <c r="DC902" s="146"/>
      <c r="DD902" s="146"/>
      <c r="DE902" s="146"/>
      <c r="DF902" s="146"/>
      <c r="DG902" s="146"/>
      <c r="DH902" s="146"/>
      <c r="DI902" s="146"/>
      <c r="DJ902" s="146"/>
      <c r="DK902" s="146"/>
      <c r="DL902" s="146"/>
      <c r="DM902" s="146"/>
      <c r="DN902" s="146"/>
      <c r="DO902" s="146"/>
      <c r="DP902" s="146"/>
      <c r="DQ902" s="146"/>
      <c r="DR902" s="146"/>
      <c r="DS902" s="146"/>
      <c r="DT902" s="146"/>
      <c r="DU902" s="146"/>
      <c r="DV902" s="146"/>
      <c r="DW902" s="146"/>
      <c r="DX902" s="146"/>
      <c r="DY902" s="146"/>
      <c r="DZ902" s="158"/>
      <c r="EA902" s="158"/>
      <c r="EB902" s="158"/>
      <c r="EC902" s="158"/>
      <c r="ED902" s="158"/>
      <c r="EE902" s="158"/>
      <c r="EF902" s="158"/>
      <c r="EG902" s="158"/>
      <c r="EH902" s="158"/>
      <c r="EI902" s="158"/>
      <c r="EJ902" s="158"/>
      <c r="EK902" s="158"/>
      <c r="EL902" s="158"/>
      <c r="EM902" s="158"/>
      <c r="EN902" s="146"/>
      <c r="EO902" s="146"/>
      <c r="EP902" s="146"/>
      <c r="EQ902" s="146"/>
      <c r="ER902" s="146"/>
      <c r="ES902" s="146"/>
      <c r="ET902" s="146"/>
      <c r="EU902" s="146"/>
      <c r="EV902" s="146"/>
      <c r="EW902" s="146"/>
      <c r="EX902" s="146"/>
      <c r="EY902" s="146"/>
      <c r="EZ902" s="146"/>
      <c r="FA902" s="146"/>
      <c r="FB902" s="146"/>
      <c r="FC902" s="146"/>
      <c r="FD902" s="146"/>
    </row>
    <row r="903" spans="4:160">
      <c r="D903" s="45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  <c r="AA903" s="146"/>
      <c r="AB903" s="146"/>
      <c r="AC903" s="146"/>
      <c r="AD903" s="146"/>
      <c r="AE903" s="146"/>
      <c r="AF903" s="146"/>
      <c r="AG903" s="146"/>
      <c r="AH903" s="146"/>
      <c r="AI903" s="146"/>
      <c r="AJ903" s="146"/>
      <c r="AK903" s="146"/>
      <c r="AL903" s="146"/>
      <c r="AM903" s="217"/>
      <c r="AN903" s="146"/>
      <c r="AO903" s="146"/>
      <c r="AP903" s="146"/>
      <c r="AQ903" s="146"/>
      <c r="AR903" s="146"/>
      <c r="AS903" s="146"/>
      <c r="AT903" s="146"/>
      <c r="AU903" s="146"/>
      <c r="AV903" s="146"/>
      <c r="AW903" s="146"/>
      <c r="AX903" s="146"/>
      <c r="AY903" s="146"/>
      <c r="AZ903" s="146"/>
      <c r="BA903" s="146"/>
      <c r="BB903" s="146"/>
      <c r="BC903" s="146"/>
      <c r="BD903" s="146"/>
      <c r="BE903" s="146"/>
      <c r="BF903" s="146"/>
      <c r="BG903" s="146"/>
      <c r="BH903" s="146"/>
      <c r="BI903" s="146"/>
      <c r="BJ903" s="146"/>
      <c r="BK903" s="146"/>
      <c r="BL903" s="146"/>
      <c r="BM903" s="146"/>
      <c r="BN903" s="146"/>
      <c r="BO903" s="146"/>
      <c r="BP903" s="146"/>
      <c r="BQ903" s="146"/>
      <c r="BR903" s="146"/>
      <c r="BS903" s="146"/>
      <c r="BT903" s="146"/>
      <c r="BU903" s="146"/>
      <c r="BV903" s="146"/>
      <c r="BW903" s="146"/>
      <c r="BX903" s="146"/>
      <c r="BY903" s="146"/>
      <c r="BZ903" s="146"/>
      <c r="CA903" s="146"/>
      <c r="CB903" s="146"/>
      <c r="CC903" s="146"/>
      <c r="CD903" s="146"/>
      <c r="CE903" s="146"/>
      <c r="CF903" s="146"/>
      <c r="CG903" s="146"/>
      <c r="CH903" s="146"/>
      <c r="CI903" s="146"/>
      <c r="CJ903" s="146"/>
      <c r="CK903" s="146"/>
      <c r="CL903" s="146"/>
      <c r="CM903" s="146"/>
      <c r="CN903" s="146"/>
      <c r="CO903" s="146"/>
      <c r="CP903" s="146"/>
      <c r="CQ903" s="146"/>
      <c r="CR903" s="146"/>
      <c r="CS903" s="146"/>
      <c r="CT903" s="146"/>
      <c r="CU903" s="146"/>
      <c r="CV903" s="146"/>
      <c r="CW903" s="146"/>
      <c r="CX903" s="146"/>
      <c r="CY903" s="146"/>
      <c r="CZ903" s="146"/>
      <c r="DA903" s="146"/>
      <c r="DB903" s="146"/>
      <c r="DC903" s="146"/>
      <c r="DD903" s="146"/>
      <c r="DE903" s="146"/>
      <c r="DF903" s="146"/>
      <c r="DG903" s="146"/>
      <c r="DH903" s="146"/>
      <c r="DI903" s="146"/>
      <c r="DJ903" s="146"/>
      <c r="DK903" s="146"/>
      <c r="DL903" s="146"/>
      <c r="DM903" s="146"/>
      <c r="DN903" s="146"/>
      <c r="DO903" s="146"/>
      <c r="DP903" s="146"/>
      <c r="DQ903" s="146"/>
      <c r="DR903" s="146"/>
      <c r="DS903" s="146"/>
      <c r="DT903" s="146"/>
      <c r="DU903" s="146"/>
      <c r="DV903" s="146"/>
      <c r="DW903" s="146"/>
      <c r="DX903" s="146"/>
      <c r="DY903" s="146"/>
      <c r="DZ903" s="158"/>
      <c r="EA903" s="158"/>
      <c r="EB903" s="158"/>
      <c r="EC903" s="158"/>
      <c r="ED903" s="158"/>
      <c r="EE903" s="158"/>
      <c r="EF903" s="158"/>
      <c r="EG903" s="158"/>
      <c r="EH903" s="158"/>
      <c r="EI903" s="158"/>
      <c r="EJ903" s="158"/>
      <c r="EK903" s="158"/>
      <c r="EL903" s="158"/>
      <c r="EM903" s="158"/>
      <c r="EN903" s="146"/>
      <c r="EO903" s="146"/>
      <c r="EP903" s="146"/>
      <c r="EQ903" s="146"/>
      <c r="ER903" s="146"/>
      <c r="ES903" s="146"/>
      <c r="ET903" s="146"/>
      <c r="EU903" s="146"/>
      <c r="EV903" s="146"/>
      <c r="EW903" s="146"/>
      <c r="EX903" s="146"/>
      <c r="EY903" s="146"/>
      <c r="EZ903" s="146"/>
      <c r="FA903" s="146"/>
      <c r="FB903" s="146"/>
      <c r="FC903" s="146"/>
      <c r="FD903" s="146"/>
    </row>
    <row r="904" spans="4:160">
      <c r="D904" s="45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  <c r="AA904" s="146"/>
      <c r="AB904" s="146"/>
      <c r="AC904" s="146"/>
      <c r="AD904" s="146"/>
      <c r="AE904" s="146"/>
      <c r="AF904" s="146"/>
      <c r="AG904" s="146"/>
      <c r="AH904" s="146"/>
      <c r="AI904" s="146"/>
      <c r="AJ904" s="146"/>
      <c r="AK904" s="146"/>
      <c r="AL904" s="146"/>
      <c r="AM904" s="217"/>
      <c r="AN904" s="146"/>
      <c r="AO904" s="146"/>
      <c r="AP904" s="146"/>
      <c r="AQ904" s="146"/>
      <c r="AR904" s="146"/>
      <c r="AS904" s="146"/>
      <c r="AT904" s="146"/>
      <c r="AU904" s="146"/>
      <c r="AV904" s="146"/>
      <c r="AW904" s="146"/>
      <c r="AX904" s="146"/>
      <c r="AY904" s="146"/>
      <c r="AZ904" s="146"/>
      <c r="BA904" s="146"/>
      <c r="BB904" s="146"/>
      <c r="BC904" s="146"/>
      <c r="BD904" s="146"/>
      <c r="BE904" s="146"/>
      <c r="BF904" s="146"/>
      <c r="BG904" s="146"/>
      <c r="BH904" s="146"/>
      <c r="BI904" s="146"/>
      <c r="BJ904" s="146"/>
      <c r="BK904" s="146"/>
      <c r="BL904" s="146"/>
      <c r="BM904" s="146"/>
      <c r="BN904" s="146"/>
      <c r="BO904" s="146"/>
      <c r="BP904" s="146"/>
      <c r="BQ904" s="146"/>
      <c r="BR904" s="146"/>
      <c r="BS904" s="146"/>
      <c r="BT904" s="146"/>
      <c r="BU904" s="146"/>
      <c r="BV904" s="146"/>
      <c r="BW904" s="146"/>
      <c r="BX904" s="146"/>
      <c r="BY904" s="146"/>
      <c r="BZ904" s="146"/>
      <c r="CA904" s="146"/>
      <c r="CB904" s="146"/>
      <c r="CC904" s="146"/>
      <c r="CD904" s="146"/>
      <c r="CE904" s="146"/>
      <c r="CF904" s="146"/>
      <c r="CG904" s="146"/>
      <c r="CH904" s="146"/>
      <c r="CI904" s="146"/>
      <c r="CJ904" s="146"/>
      <c r="CK904" s="146"/>
      <c r="CL904" s="146"/>
      <c r="CM904" s="146"/>
      <c r="CN904" s="146"/>
      <c r="CO904" s="146"/>
      <c r="CP904" s="146"/>
      <c r="CQ904" s="146"/>
      <c r="CR904" s="146"/>
      <c r="CS904" s="146"/>
      <c r="CT904" s="146"/>
      <c r="CU904" s="146"/>
      <c r="CV904" s="146"/>
      <c r="CW904" s="146"/>
      <c r="CX904" s="146"/>
      <c r="CY904" s="146"/>
      <c r="CZ904" s="146"/>
      <c r="DA904" s="146"/>
      <c r="DB904" s="146"/>
      <c r="DC904" s="146"/>
      <c r="DD904" s="146"/>
      <c r="DE904" s="146"/>
      <c r="DF904" s="146"/>
      <c r="DG904" s="146"/>
      <c r="DH904" s="146"/>
      <c r="DI904" s="146"/>
      <c r="DJ904" s="146"/>
      <c r="DK904" s="146"/>
      <c r="DL904" s="146"/>
      <c r="DM904" s="146"/>
      <c r="DN904" s="146"/>
      <c r="DO904" s="146"/>
      <c r="DP904" s="146"/>
      <c r="DQ904" s="146"/>
      <c r="DR904" s="146"/>
      <c r="DS904" s="146"/>
      <c r="DT904" s="146"/>
      <c r="DU904" s="146"/>
      <c r="DV904" s="146"/>
      <c r="DW904" s="146"/>
      <c r="DX904" s="146"/>
      <c r="DY904" s="146"/>
      <c r="DZ904" s="158"/>
      <c r="EA904" s="158"/>
      <c r="EB904" s="158"/>
      <c r="EC904" s="158"/>
      <c r="ED904" s="158"/>
      <c r="EE904" s="158"/>
      <c r="EF904" s="158"/>
      <c r="EG904" s="158"/>
      <c r="EH904" s="158"/>
      <c r="EI904" s="158"/>
      <c r="EJ904" s="158"/>
      <c r="EK904" s="158"/>
      <c r="EL904" s="158"/>
      <c r="EM904" s="158"/>
      <c r="EN904" s="146"/>
      <c r="EO904" s="146"/>
      <c r="EP904" s="146"/>
      <c r="EQ904" s="146"/>
      <c r="ER904" s="146"/>
      <c r="ES904" s="146"/>
      <c r="ET904" s="146"/>
      <c r="EU904" s="146"/>
      <c r="EV904" s="146"/>
      <c r="EW904" s="146"/>
      <c r="EX904" s="146"/>
      <c r="EY904" s="146"/>
      <c r="EZ904" s="146"/>
      <c r="FA904" s="146"/>
      <c r="FB904" s="146"/>
      <c r="FC904" s="146"/>
      <c r="FD904" s="146"/>
    </row>
    <row r="905" spans="4:160">
      <c r="D905" s="45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  <c r="AA905" s="146"/>
      <c r="AB905" s="146"/>
      <c r="AC905" s="146"/>
      <c r="AD905" s="146"/>
      <c r="AE905" s="146"/>
      <c r="AF905" s="146"/>
      <c r="AG905" s="146"/>
      <c r="AH905" s="146"/>
      <c r="AI905" s="146"/>
      <c r="AJ905" s="146"/>
      <c r="AK905" s="146"/>
      <c r="AL905" s="146"/>
      <c r="AM905" s="217"/>
      <c r="AN905" s="146"/>
      <c r="AO905" s="146"/>
      <c r="AP905" s="146"/>
      <c r="AQ905" s="146"/>
      <c r="AR905" s="146"/>
      <c r="AS905" s="146"/>
      <c r="AT905" s="146"/>
      <c r="AU905" s="146"/>
      <c r="AV905" s="146"/>
      <c r="AW905" s="146"/>
      <c r="AX905" s="146"/>
      <c r="AY905" s="146"/>
      <c r="AZ905" s="146"/>
      <c r="BA905" s="146"/>
      <c r="BB905" s="146"/>
      <c r="BC905" s="146"/>
      <c r="BD905" s="146"/>
      <c r="BE905" s="146"/>
      <c r="BF905" s="146"/>
      <c r="BG905" s="146"/>
      <c r="BH905" s="146"/>
      <c r="BI905" s="146"/>
      <c r="BJ905" s="146"/>
      <c r="BK905" s="146"/>
      <c r="BL905" s="146"/>
      <c r="BM905" s="146"/>
      <c r="BN905" s="146"/>
      <c r="BO905" s="146"/>
      <c r="BP905" s="146"/>
      <c r="BQ905" s="146"/>
      <c r="BR905" s="146"/>
      <c r="BS905" s="146"/>
      <c r="BT905" s="146"/>
      <c r="BU905" s="146"/>
      <c r="BV905" s="146"/>
      <c r="BW905" s="146"/>
      <c r="BX905" s="146"/>
      <c r="BY905" s="146"/>
      <c r="BZ905" s="146"/>
      <c r="CA905" s="146"/>
      <c r="CB905" s="146"/>
      <c r="CC905" s="146"/>
      <c r="CD905" s="146"/>
      <c r="CE905" s="146"/>
      <c r="CF905" s="146"/>
      <c r="CG905" s="146"/>
      <c r="CH905" s="146"/>
      <c r="CI905" s="146"/>
      <c r="CJ905" s="146"/>
      <c r="CK905" s="146"/>
      <c r="CL905" s="146"/>
      <c r="CM905" s="146"/>
      <c r="CN905" s="146"/>
      <c r="CO905" s="146"/>
      <c r="CP905" s="146"/>
      <c r="CQ905" s="146"/>
      <c r="CR905" s="146"/>
      <c r="CS905" s="146"/>
      <c r="CT905" s="146"/>
      <c r="CU905" s="146"/>
      <c r="CV905" s="146"/>
      <c r="CW905" s="146"/>
      <c r="CX905" s="146"/>
      <c r="CY905" s="146"/>
      <c r="CZ905" s="146"/>
      <c r="DA905" s="146"/>
      <c r="DB905" s="146"/>
      <c r="DC905" s="146"/>
      <c r="DD905" s="146"/>
      <c r="DE905" s="146"/>
      <c r="DF905" s="146"/>
      <c r="DG905" s="146"/>
      <c r="DH905" s="146"/>
      <c r="DI905" s="146"/>
      <c r="DJ905" s="146"/>
      <c r="DK905" s="146"/>
      <c r="DL905" s="146"/>
      <c r="DM905" s="146"/>
      <c r="DN905" s="146"/>
      <c r="DO905" s="146"/>
      <c r="DP905" s="146"/>
      <c r="DQ905" s="146"/>
      <c r="DR905" s="146"/>
      <c r="DS905" s="146"/>
      <c r="DT905" s="146"/>
      <c r="DU905" s="146"/>
      <c r="DV905" s="146"/>
      <c r="DW905" s="146"/>
      <c r="DX905" s="146"/>
      <c r="DY905" s="146"/>
      <c r="DZ905" s="158"/>
      <c r="EA905" s="158"/>
      <c r="EB905" s="158"/>
      <c r="EC905" s="158"/>
      <c r="ED905" s="158"/>
      <c r="EE905" s="158"/>
      <c r="EF905" s="158"/>
      <c r="EG905" s="158"/>
      <c r="EH905" s="158"/>
      <c r="EI905" s="158"/>
      <c r="EJ905" s="158"/>
      <c r="EK905" s="158"/>
      <c r="EL905" s="158"/>
      <c r="EM905" s="158"/>
      <c r="EN905" s="146"/>
      <c r="EO905" s="146"/>
      <c r="EP905" s="146"/>
      <c r="EQ905" s="146"/>
      <c r="ER905" s="146"/>
      <c r="ES905" s="146"/>
      <c r="ET905" s="146"/>
      <c r="EU905" s="146"/>
      <c r="EV905" s="146"/>
      <c r="EW905" s="146"/>
      <c r="EX905" s="146"/>
      <c r="EY905" s="146"/>
      <c r="EZ905" s="146"/>
      <c r="FA905" s="146"/>
      <c r="FB905" s="146"/>
      <c r="FC905" s="146"/>
      <c r="FD905" s="146"/>
    </row>
    <row r="906" spans="4:160">
      <c r="D906" s="45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  <c r="AA906" s="146"/>
      <c r="AB906" s="146"/>
      <c r="AC906" s="146"/>
      <c r="AD906" s="146"/>
      <c r="AE906" s="146"/>
      <c r="AF906" s="146"/>
      <c r="AG906" s="146"/>
      <c r="AH906" s="146"/>
      <c r="AI906" s="146"/>
      <c r="AJ906" s="146"/>
      <c r="AK906" s="146"/>
      <c r="AL906" s="146"/>
      <c r="AM906" s="217"/>
      <c r="AN906" s="146"/>
      <c r="AO906" s="146"/>
      <c r="AP906" s="146"/>
      <c r="AQ906" s="146"/>
      <c r="AR906" s="146"/>
      <c r="AS906" s="146"/>
      <c r="AT906" s="146"/>
      <c r="AU906" s="146"/>
      <c r="AV906" s="146"/>
      <c r="AW906" s="146"/>
      <c r="AX906" s="146"/>
      <c r="AY906" s="146"/>
      <c r="AZ906" s="146"/>
      <c r="BA906" s="146"/>
      <c r="BB906" s="146"/>
      <c r="BC906" s="146"/>
      <c r="BD906" s="146"/>
      <c r="BE906" s="146"/>
      <c r="BF906" s="146"/>
      <c r="BG906" s="146"/>
      <c r="BH906" s="146"/>
      <c r="BI906" s="146"/>
      <c r="BJ906" s="146"/>
      <c r="BK906" s="146"/>
      <c r="BL906" s="146"/>
      <c r="BM906" s="146"/>
      <c r="BN906" s="146"/>
      <c r="BO906" s="146"/>
      <c r="BP906" s="146"/>
      <c r="BQ906" s="146"/>
      <c r="BR906" s="146"/>
      <c r="BS906" s="146"/>
      <c r="BT906" s="146"/>
      <c r="BU906" s="146"/>
      <c r="BV906" s="146"/>
      <c r="BW906" s="146"/>
      <c r="BX906" s="146"/>
      <c r="BY906" s="146"/>
      <c r="BZ906" s="146"/>
      <c r="CA906" s="146"/>
      <c r="CB906" s="146"/>
      <c r="CC906" s="146"/>
      <c r="CD906" s="146"/>
      <c r="CE906" s="146"/>
      <c r="CF906" s="146"/>
      <c r="CG906" s="146"/>
      <c r="CH906" s="146"/>
      <c r="CI906" s="146"/>
      <c r="CJ906" s="146"/>
      <c r="CK906" s="146"/>
      <c r="CL906" s="146"/>
      <c r="CM906" s="146"/>
      <c r="CN906" s="146"/>
      <c r="CO906" s="146"/>
      <c r="CP906" s="146"/>
      <c r="CQ906" s="146"/>
      <c r="CR906" s="146"/>
      <c r="CS906" s="146"/>
      <c r="CT906" s="146"/>
      <c r="CU906" s="146"/>
      <c r="CV906" s="146"/>
      <c r="CW906" s="146"/>
      <c r="CX906" s="146"/>
      <c r="CY906" s="146"/>
      <c r="CZ906" s="146"/>
      <c r="DA906" s="146"/>
      <c r="DB906" s="146"/>
      <c r="DC906" s="146"/>
      <c r="DD906" s="146"/>
      <c r="DE906" s="146"/>
      <c r="DF906" s="146"/>
      <c r="DG906" s="146"/>
      <c r="DH906" s="146"/>
      <c r="DI906" s="146"/>
      <c r="DJ906" s="146"/>
      <c r="DK906" s="146"/>
      <c r="DL906" s="146"/>
      <c r="DM906" s="146"/>
      <c r="DN906" s="146"/>
      <c r="DO906" s="146"/>
      <c r="DP906" s="146"/>
      <c r="DQ906" s="146"/>
      <c r="DR906" s="146"/>
      <c r="DS906" s="146"/>
      <c r="DT906" s="146"/>
      <c r="DU906" s="146"/>
      <c r="DV906" s="146"/>
      <c r="DW906" s="146"/>
      <c r="DX906" s="146"/>
      <c r="DY906" s="146"/>
      <c r="DZ906" s="158"/>
      <c r="EA906" s="158"/>
      <c r="EB906" s="158"/>
      <c r="EC906" s="158"/>
      <c r="ED906" s="158"/>
      <c r="EE906" s="158"/>
      <c r="EF906" s="158"/>
      <c r="EG906" s="158"/>
      <c r="EH906" s="158"/>
      <c r="EI906" s="158"/>
      <c r="EJ906" s="158"/>
      <c r="EK906" s="158"/>
      <c r="EL906" s="158"/>
      <c r="EM906" s="158"/>
      <c r="EN906" s="146"/>
      <c r="EO906" s="146"/>
      <c r="EP906" s="146"/>
      <c r="EQ906" s="146"/>
      <c r="ER906" s="146"/>
      <c r="ES906" s="146"/>
      <c r="ET906" s="146"/>
      <c r="EU906" s="146"/>
      <c r="EV906" s="146"/>
      <c r="EW906" s="146"/>
      <c r="EX906" s="146"/>
      <c r="EY906" s="146"/>
      <c r="EZ906" s="146"/>
      <c r="FA906" s="146"/>
      <c r="FB906" s="146"/>
      <c r="FC906" s="146"/>
      <c r="FD906" s="146"/>
    </row>
    <row r="907" spans="4:160">
      <c r="D907" s="45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  <c r="AA907" s="146"/>
      <c r="AB907" s="146"/>
      <c r="AC907" s="146"/>
      <c r="AD907" s="146"/>
      <c r="AE907" s="146"/>
      <c r="AF907" s="146"/>
      <c r="AG907" s="146"/>
      <c r="AH907" s="146"/>
      <c r="AI907" s="146"/>
      <c r="AJ907" s="146"/>
      <c r="AK907" s="146"/>
      <c r="AL907" s="146"/>
      <c r="AM907" s="217"/>
      <c r="AN907" s="146"/>
      <c r="AO907" s="146"/>
      <c r="AP907" s="146"/>
      <c r="AQ907" s="146"/>
      <c r="AR907" s="146"/>
      <c r="AS907" s="146"/>
      <c r="AT907" s="146"/>
      <c r="AU907" s="146"/>
      <c r="AV907" s="146"/>
      <c r="AW907" s="146"/>
      <c r="AX907" s="146"/>
      <c r="AY907" s="146"/>
      <c r="AZ907" s="146"/>
      <c r="BA907" s="146"/>
      <c r="BB907" s="146"/>
      <c r="BC907" s="146"/>
      <c r="BD907" s="146"/>
      <c r="BE907" s="146"/>
      <c r="BF907" s="146"/>
      <c r="BG907" s="146"/>
      <c r="BH907" s="146"/>
      <c r="BI907" s="146"/>
      <c r="BJ907" s="146"/>
      <c r="BK907" s="146"/>
      <c r="BL907" s="146"/>
      <c r="BM907" s="146"/>
      <c r="BN907" s="146"/>
      <c r="BO907" s="146"/>
      <c r="BP907" s="146"/>
      <c r="BQ907" s="146"/>
      <c r="BR907" s="146"/>
      <c r="BS907" s="146"/>
      <c r="BT907" s="146"/>
      <c r="BU907" s="146"/>
      <c r="BV907" s="146"/>
      <c r="BW907" s="146"/>
      <c r="BX907" s="146"/>
      <c r="BY907" s="146"/>
      <c r="BZ907" s="146"/>
      <c r="CA907" s="146"/>
      <c r="CB907" s="146"/>
      <c r="CC907" s="146"/>
      <c r="CD907" s="146"/>
      <c r="CE907" s="146"/>
      <c r="CF907" s="146"/>
      <c r="CG907" s="146"/>
      <c r="CH907" s="146"/>
      <c r="CI907" s="146"/>
      <c r="CJ907" s="146"/>
      <c r="CK907" s="146"/>
      <c r="CL907" s="146"/>
      <c r="CM907" s="146"/>
      <c r="CN907" s="146"/>
      <c r="CO907" s="146"/>
      <c r="CP907" s="146"/>
      <c r="CQ907" s="146"/>
      <c r="CR907" s="146"/>
      <c r="CS907" s="146"/>
      <c r="CT907" s="146"/>
      <c r="CU907" s="146"/>
      <c r="CV907" s="146"/>
      <c r="CW907" s="146"/>
      <c r="CX907" s="146"/>
      <c r="CY907" s="146"/>
      <c r="CZ907" s="146"/>
      <c r="DA907" s="146"/>
      <c r="DB907" s="146"/>
      <c r="DC907" s="146"/>
      <c r="DD907" s="146"/>
      <c r="DE907" s="146"/>
      <c r="DF907" s="146"/>
      <c r="DG907" s="146"/>
      <c r="DH907" s="146"/>
      <c r="DI907" s="146"/>
      <c r="DJ907" s="146"/>
      <c r="DK907" s="146"/>
      <c r="DL907" s="146"/>
      <c r="DM907" s="146"/>
      <c r="DN907" s="146"/>
      <c r="DO907" s="146"/>
      <c r="DP907" s="146"/>
      <c r="DQ907" s="146"/>
      <c r="DR907" s="146"/>
      <c r="DS907" s="146"/>
      <c r="DT907" s="146"/>
      <c r="DU907" s="146"/>
      <c r="DV907" s="146"/>
      <c r="DW907" s="146"/>
      <c r="DX907" s="146"/>
      <c r="DY907" s="146"/>
      <c r="DZ907" s="158"/>
      <c r="EA907" s="158"/>
      <c r="EB907" s="158"/>
      <c r="EC907" s="158"/>
      <c r="ED907" s="158"/>
      <c r="EE907" s="158"/>
      <c r="EF907" s="158"/>
      <c r="EG907" s="158"/>
      <c r="EH907" s="158"/>
      <c r="EI907" s="158"/>
      <c r="EJ907" s="158"/>
      <c r="EK907" s="158"/>
      <c r="EL907" s="158"/>
      <c r="EM907" s="158"/>
      <c r="EN907" s="146"/>
      <c r="EO907" s="146"/>
      <c r="EP907" s="146"/>
      <c r="EQ907" s="146"/>
      <c r="ER907" s="146"/>
      <c r="ES907" s="146"/>
      <c r="ET907" s="146"/>
      <c r="EU907" s="146"/>
      <c r="EV907" s="146"/>
      <c r="EW907" s="146"/>
      <c r="EX907" s="146"/>
      <c r="EY907" s="146"/>
      <c r="EZ907" s="146"/>
      <c r="FA907" s="146"/>
      <c r="FB907" s="146"/>
      <c r="FC907" s="146"/>
      <c r="FD907" s="146"/>
    </row>
    <row r="908" spans="4:160">
      <c r="D908" s="45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  <c r="AA908" s="146"/>
      <c r="AB908" s="146"/>
      <c r="AC908" s="146"/>
      <c r="AD908" s="146"/>
      <c r="AE908" s="146"/>
      <c r="AF908" s="146"/>
      <c r="AG908" s="146"/>
      <c r="AH908" s="146"/>
      <c r="AI908" s="146"/>
      <c r="AJ908" s="146"/>
      <c r="AK908" s="146"/>
      <c r="AL908" s="146"/>
      <c r="AM908" s="217"/>
      <c r="AN908" s="146"/>
      <c r="AO908" s="146"/>
      <c r="AP908" s="146"/>
      <c r="AQ908" s="146"/>
      <c r="AR908" s="146"/>
      <c r="AS908" s="146"/>
      <c r="AT908" s="146"/>
      <c r="AU908" s="146"/>
      <c r="AV908" s="146"/>
      <c r="AW908" s="146"/>
      <c r="AX908" s="146"/>
      <c r="AY908" s="146"/>
      <c r="AZ908" s="146"/>
      <c r="BA908" s="146"/>
      <c r="BB908" s="146"/>
      <c r="BC908" s="146"/>
      <c r="BD908" s="146"/>
      <c r="BE908" s="146"/>
      <c r="BF908" s="146"/>
      <c r="BG908" s="146"/>
      <c r="BH908" s="146"/>
      <c r="BI908" s="146"/>
      <c r="BJ908" s="146"/>
      <c r="BK908" s="146"/>
      <c r="BL908" s="146"/>
      <c r="BM908" s="146"/>
      <c r="BN908" s="146"/>
      <c r="BO908" s="146"/>
      <c r="BP908" s="146"/>
      <c r="BQ908" s="146"/>
      <c r="BR908" s="146"/>
      <c r="BS908" s="146"/>
      <c r="BT908" s="146"/>
      <c r="BU908" s="146"/>
      <c r="BV908" s="146"/>
      <c r="BW908" s="146"/>
      <c r="BX908" s="146"/>
      <c r="BY908" s="146"/>
      <c r="BZ908" s="146"/>
      <c r="CA908" s="146"/>
      <c r="CB908" s="146"/>
      <c r="CC908" s="146"/>
      <c r="CD908" s="146"/>
      <c r="CE908" s="146"/>
      <c r="CF908" s="146"/>
      <c r="CG908" s="146"/>
      <c r="CH908" s="146"/>
      <c r="CI908" s="146"/>
      <c r="CJ908" s="146"/>
      <c r="CK908" s="146"/>
      <c r="CL908" s="146"/>
      <c r="CM908" s="146"/>
      <c r="CN908" s="146"/>
      <c r="CO908" s="146"/>
      <c r="CP908" s="146"/>
      <c r="CQ908" s="146"/>
      <c r="CR908" s="146"/>
      <c r="CS908" s="146"/>
      <c r="CT908" s="146"/>
      <c r="CU908" s="146"/>
      <c r="CV908" s="146"/>
      <c r="CW908" s="146"/>
      <c r="CX908" s="146"/>
      <c r="CY908" s="146"/>
      <c r="CZ908" s="146"/>
      <c r="DA908" s="146"/>
      <c r="DB908" s="146"/>
      <c r="DC908" s="146"/>
      <c r="DD908" s="146"/>
      <c r="DE908" s="146"/>
      <c r="DF908" s="146"/>
      <c r="DG908" s="146"/>
      <c r="DH908" s="146"/>
      <c r="DI908" s="146"/>
      <c r="DJ908" s="146"/>
      <c r="DK908" s="146"/>
      <c r="DL908" s="146"/>
      <c r="DM908" s="146"/>
      <c r="DN908" s="146"/>
      <c r="DO908" s="146"/>
      <c r="DP908" s="146"/>
      <c r="DQ908" s="146"/>
      <c r="DR908" s="146"/>
      <c r="DS908" s="146"/>
      <c r="DT908" s="146"/>
      <c r="DU908" s="146"/>
      <c r="DV908" s="146"/>
      <c r="DW908" s="146"/>
      <c r="DX908" s="146"/>
      <c r="DY908" s="146"/>
      <c r="DZ908" s="158"/>
      <c r="EA908" s="158"/>
      <c r="EB908" s="158"/>
      <c r="EC908" s="158"/>
      <c r="ED908" s="158"/>
      <c r="EE908" s="158"/>
      <c r="EF908" s="158"/>
      <c r="EG908" s="158"/>
      <c r="EH908" s="158"/>
      <c r="EI908" s="158"/>
      <c r="EJ908" s="158"/>
      <c r="EK908" s="158"/>
      <c r="EL908" s="158"/>
      <c r="EM908" s="158"/>
      <c r="EN908" s="146"/>
      <c r="EO908" s="146"/>
      <c r="EP908" s="146"/>
      <c r="EQ908" s="146"/>
      <c r="ER908" s="146"/>
      <c r="ES908" s="146"/>
      <c r="ET908" s="146"/>
      <c r="EU908" s="146"/>
      <c r="EV908" s="146"/>
      <c r="EW908" s="146"/>
      <c r="EX908" s="146"/>
      <c r="EY908" s="146"/>
      <c r="EZ908" s="146"/>
      <c r="FA908" s="146"/>
      <c r="FB908" s="146"/>
      <c r="FC908" s="146"/>
      <c r="FD908" s="146"/>
    </row>
    <row r="909" spans="4:160">
      <c r="D909" s="45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  <c r="AA909" s="146"/>
      <c r="AB909" s="146"/>
      <c r="AC909" s="146"/>
      <c r="AD909" s="146"/>
      <c r="AE909" s="146"/>
      <c r="AF909" s="146"/>
      <c r="AG909" s="146"/>
      <c r="AH909" s="146"/>
      <c r="AI909" s="146"/>
      <c r="AJ909" s="146"/>
      <c r="AK909" s="146"/>
      <c r="AL909" s="146"/>
      <c r="AM909" s="217"/>
      <c r="AN909" s="146"/>
      <c r="AO909" s="146"/>
      <c r="AP909" s="146"/>
      <c r="AQ909" s="146"/>
      <c r="AR909" s="146"/>
      <c r="AS909" s="146"/>
      <c r="AT909" s="146"/>
      <c r="AU909" s="146"/>
      <c r="AV909" s="146"/>
      <c r="AW909" s="146"/>
      <c r="AX909" s="146"/>
      <c r="AY909" s="146"/>
      <c r="AZ909" s="146"/>
      <c r="BA909" s="146"/>
      <c r="BB909" s="146"/>
      <c r="BC909" s="146"/>
      <c r="BD909" s="146"/>
      <c r="BE909" s="146"/>
      <c r="BF909" s="146"/>
      <c r="BG909" s="146"/>
      <c r="BH909" s="146"/>
      <c r="BI909" s="146"/>
      <c r="BJ909" s="146"/>
      <c r="BK909" s="146"/>
      <c r="BL909" s="146"/>
      <c r="BM909" s="146"/>
      <c r="BN909" s="146"/>
      <c r="BO909" s="146"/>
      <c r="BP909" s="146"/>
      <c r="BQ909" s="146"/>
      <c r="BR909" s="146"/>
      <c r="BS909" s="146"/>
      <c r="BT909" s="146"/>
      <c r="BU909" s="146"/>
      <c r="BV909" s="146"/>
      <c r="BW909" s="146"/>
      <c r="BX909" s="146"/>
      <c r="BY909" s="146"/>
      <c r="BZ909" s="146"/>
      <c r="CA909" s="146"/>
      <c r="CB909" s="146"/>
      <c r="CC909" s="146"/>
      <c r="CD909" s="146"/>
      <c r="CE909" s="146"/>
      <c r="CF909" s="146"/>
      <c r="CG909" s="146"/>
      <c r="CH909" s="146"/>
      <c r="CI909" s="146"/>
      <c r="CJ909" s="146"/>
      <c r="CK909" s="146"/>
      <c r="CL909" s="146"/>
      <c r="CM909" s="146"/>
      <c r="CN909" s="146"/>
      <c r="CO909" s="146"/>
      <c r="CP909" s="146"/>
      <c r="CQ909" s="146"/>
      <c r="CR909" s="146"/>
      <c r="CS909" s="146"/>
      <c r="CT909" s="146"/>
      <c r="CU909" s="146"/>
      <c r="CV909" s="146"/>
      <c r="CW909" s="146"/>
      <c r="CX909" s="146"/>
      <c r="CY909" s="146"/>
      <c r="CZ909" s="146"/>
      <c r="DA909" s="146"/>
      <c r="DB909" s="146"/>
      <c r="DC909" s="146"/>
      <c r="DD909" s="146"/>
      <c r="DE909" s="146"/>
      <c r="DF909" s="146"/>
      <c r="DG909" s="146"/>
      <c r="DH909" s="146"/>
      <c r="DI909" s="146"/>
      <c r="DJ909" s="146"/>
      <c r="DK909" s="146"/>
      <c r="DL909" s="146"/>
      <c r="DM909" s="146"/>
      <c r="DN909" s="146"/>
      <c r="DO909" s="146"/>
      <c r="DP909" s="146"/>
      <c r="DQ909" s="146"/>
      <c r="DR909" s="146"/>
      <c r="DS909" s="146"/>
      <c r="DT909" s="146"/>
      <c r="DU909" s="146"/>
      <c r="DV909" s="146"/>
      <c r="DW909" s="146"/>
      <c r="DX909" s="146"/>
      <c r="DY909" s="146"/>
      <c r="DZ909" s="158"/>
      <c r="EA909" s="158"/>
      <c r="EB909" s="158"/>
      <c r="EC909" s="158"/>
      <c r="ED909" s="158"/>
      <c r="EE909" s="158"/>
      <c r="EF909" s="158"/>
      <c r="EG909" s="158"/>
      <c r="EH909" s="158"/>
      <c r="EI909" s="158"/>
      <c r="EJ909" s="158"/>
      <c r="EK909" s="158"/>
      <c r="EL909" s="158"/>
      <c r="EM909" s="158"/>
      <c r="EN909" s="146"/>
      <c r="EO909" s="146"/>
      <c r="EP909" s="146"/>
      <c r="EQ909" s="146"/>
      <c r="ER909" s="146"/>
      <c r="ES909" s="146"/>
      <c r="ET909" s="146"/>
      <c r="EU909" s="146"/>
      <c r="EV909" s="146"/>
      <c r="EW909" s="146"/>
      <c r="EX909" s="146"/>
      <c r="EY909" s="146"/>
      <c r="EZ909" s="146"/>
      <c r="FA909" s="146"/>
      <c r="FB909" s="146"/>
      <c r="FC909" s="146"/>
      <c r="FD909" s="146"/>
    </row>
    <row r="910" spans="4:160">
      <c r="D910" s="45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  <c r="AA910" s="146"/>
      <c r="AB910" s="146"/>
      <c r="AC910" s="146"/>
      <c r="AD910" s="146"/>
      <c r="AE910" s="146"/>
      <c r="AF910" s="146"/>
      <c r="AG910" s="146"/>
      <c r="AH910" s="146"/>
      <c r="AI910" s="146"/>
      <c r="AJ910" s="146"/>
      <c r="AK910" s="146"/>
      <c r="AL910" s="146"/>
      <c r="AM910" s="217"/>
      <c r="AN910" s="146"/>
      <c r="AO910" s="146"/>
      <c r="AP910" s="146"/>
      <c r="AQ910" s="146"/>
      <c r="AR910" s="146"/>
      <c r="AS910" s="146"/>
      <c r="AT910" s="146"/>
      <c r="AU910" s="146"/>
      <c r="AV910" s="146"/>
      <c r="AW910" s="146"/>
      <c r="AX910" s="146"/>
      <c r="AY910" s="146"/>
      <c r="AZ910" s="146"/>
      <c r="BA910" s="146"/>
      <c r="BB910" s="146"/>
      <c r="BC910" s="146"/>
      <c r="BD910" s="146"/>
      <c r="BE910" s="146"/>
      <c r="BF910" s="146"/>
      <c r="BG910" s="146"/>
      <c r="BH910" s="146"/>
      <c r="BI910" s="146"/>
      <c r="BJ910" s="146"/>
      <c r="BK910" s="146"/>
      <c r="BL910" s="146"/>
      <c r="BM910" s="146"/>
      <c r="BN910" s="146"/>
      <c r="BO910" s="146"/>
      <c r="BP910" s="146"/>
      <c r="BQ910" s="146"/>
      <c r="BR910" s="146"/>
      <c r="BS910" s="146"/>
      <c r="BT910" s="146"/>
      <c r="BU910" s="146"/>
      <c r="BV910" s="146"/>
      <c r="BW910" s="146"/>
      <c r="BX910" s="146"/>
      <c r="BY910" s="146"/>
      <c r="BZ910" s="146"/>
      <c r="CA910" s="146"/>
      <c r="CB910" s="146"/>
      <c r="CC910" s="146"/>
      <c r="CD910" s="146"/>
      <c r="CE910" s="146"/>
      <c r="CF910" s="146"/>
      <c r="CG910" s="146"/>
      <c r="CH910" s="146"/>
      <c r="CI910" s="146"/>
      <c r="CJ910" s="146"/>
      <c r="CK910" s="146"/>
      <c r="CL910" s="146"/>
      <c r="CM910" s="146"/>
      <c r="CN910" s="146"/>
      <c r="CO910" s="146"/>
      <c r="CP910" s="146"/>
      <c r="CQ910" s="146"/>
      <c r="CR910" s="146"/>
      <c r="CS910" s="146"/>
      <c r="CT910" s="146"/>
      <c r="CU910" s="146"/>
      <c r="CV910" s="146"/>
      <c r="CW910" s="146"/>
      <c r="CX910" s="146"/>
      <c r="CY910" s="146"/>
      <c r="CZ910" s="146"/>
      <c r="DA910" s="146"/>
      <c r="DB910" s="146"/>
      <c r="DC910" s="146"/>
      <c r="DD910" s="146"/>
      <c r="DE910" s="146"/>
      <c r="DF910" s="146"/>
      <c r="DG910" s="146"/>
      <c r="DH910" s="146"/>
      <c r="DI910" s="146"/>
      <c r="DJ910" s="146"/>
      <c r="DK910" s="146"/>
      <c r="DL910" s="146"/>
      <c r="DM910" s="146"/>
      <c r="DN910" s="146"/>
      <c r="DO910" s="146"/>
      <c r="DP910" s="146"/>
      <c r="DQ910" s="146"/>
      <c r="DR910" s="146"/>
      <c r="DS910" s="146"/>
      <c r="DT910" s="146"/>
      <c r="DU910" s="146"/>
      <c r="DV910" s="146"/>
      <c r="DW910" s="146"/>
      <c r="DX910" s="146"/>
      <c r="DY910" s="146"/>
      <c r="DZ910" s="158"/>
      <c r="EA910" s="158"/>
      <c r="EB910" s="158"/>
      <c r="EC910" s="158"/>
      <c r="ED910" s="158"/>
      <c r="EE910" s="158"/>
      <c r="EF910" s="158"/>
      <c r="EG910" s="158"/>
      <c r="EH910" s="158"/>
      <c r="EI910" s="158"/>
      <c r="EJ910" s="158"/>
      <c r="EK910" s="158"/>
      <c r="EL910" s="158"/>
      <c r="EM910" s="158"/>
      <c r="EN910" s="146"/>
      <c r="EO910" s="146"/>
      <c r="EP910" s="146"/>
      <c r="EQ910" s="146"/>
      <c r="ER910" s="146"/>
      <c r="ES910" s="146"/>
      <c r="ET910" s="146"/>
      <c r="EU910" s="146"/>
      <c r="EV910" s="146"/>
      <c r="EW910" s="146"/>
      <c r="EX910" s="146"/>
      <c r="EY910" s="146"/>
      <c r="EZ910" s="146"/>
      <c r="FA910" s="146"/>
      <c r="FB910" s="146"/>
      <c r="FC910" s="146"/>
      <c r="FD910" s="146"/>
    </row>
    <row r="911" spans="4:160">
      <c r="D911" s="45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  <c r="AA911" s="146"/>
      <c r="AB911" s="146"/>
      <c r="AC911" s="146"/>
      <c r="AD911" s="146"/>
      <c r="AE911" s="146"/>
      <c r="AF911" s="146"/>
      <c r="AG911" s="146"/>
      <c r="AH911" s="146"/>
      <c r="AI911" s="146"/>
      <c r="AJ911" s="146"/>
      <c r="AK911" s="146"/>
      <c r="AL911" s="146"/>
      <c r="AM911" s="217"/>
      <c r="AN911" s="146"/>
      <c r="AO911" s="146"/>
      <c r="AP911" s="146"/>
      <c r="AQ911" s="146"/>
      <c r="AR911" s="146"/>
      <c r="AS911" s="146"/>
      <c r="AT911" s="146"/>
      <c r="AU911" s="146"/>
      <c r="AV911" s="146"/>
      <c r="AW911" s="146"/>
      <c r="AX911" s="146"/>
      <c r="AY911" s="146"/>
      <c r="AZ911" s="146"/>
      <c r="BA911" s="146"/>
      <c r="BB911" s="146"/>
      <c r="BC911" s="146"/>
      <c r="BD911" s="146"/>
      <c r="BE911" s="146"/>
      <c r="BF911" s="146"/>
      <c r="BG911" s="146"/>
      <c r="BH911" s="146"/>
      <c r="BI911" s="146"/>
      <c r="BJ911" s="146"/>
      <c r="BK911" s="146"/>
      <c r="BL911" s="146"/>
      <c r="BM911" s="146"/>
      <c r="BN911" s="146"/>
      <c r="BO911" s="146"/>
      <c r="BP911" s="146"/>
      <c r="BQ911" s="146"/>
      <c r="BR911" s="146"/>
      <c r="BS911" s="146"/>
      <c r="BT911" s="146"/>
      <c r="BU911" s="146"/>
      <c r="BV911" s="146"/>
      <c r="BW911" s="146"/>
      <c r="BX911" s="146"/>
      <c r="BY911" s="146"/>
      <c r="BZ911" s="146"/>
      <c r="CA911" s="146"/>
      <c r="CB911" s="146"/>
      <c r="CC911" s="146"/>
      <c r="CD911" s="146"/>
      <c r="CE911" s="146"/>
      <c r="CF911" s="146"/>
      <c r="CG911" s="146"/>
      <c r="CH911" s="146"/>
      <c r="CI911" s="146"/>
      <c r="CJ911" s="146"/>
      <c r="CK911" s="146"/>
      <c r="CL911" s="146"/>
      <c r="CM911" s="146"/>
      <c r="CN911" s="146"/>
      <c r="CO911" s="146"/>
      <c r="CP911" s="146"/>
      <c r="CQ911" s="146"/>
      <c r="CR911" s="146"/>
      <c r="CS911" s="146"/>
      <c r="CT911" s="146"/>
      <c r="CU911" s="146"/>
      <c r="CV911" s="146"/>
      <c r="CW911" s="146"/>
      <c r="CX911" s="146"/>
      <c r="CY911" s="146"/>
      <c r="CZ911" s="146"/>
      <c r="DA911" s="146"/>
      <c r="DB911" s="146"/>
      <c r="DC911" s="146"/>
      <c r="DD911" s="146"/>
      <c r="DE911" s="146"/>
      <c r="DF911" s="146"/>
      <c r="DG911" s="146"/>
      <c r="DH911" s="146"/>
      <c r="DI911" s="146"/>
      <c r="DJ911" s="146"/>
      <c r="DK911" s="146"/>
      <c r="DL911" s="146"/>
      <c r="DM911" s="146"/>
      <c r="DN911" s="146"/>
      <c r="DO911" s="146"/>
      <c r="DP911" s="146"/>
      <c r="DQ911" s="146"/>
      <c r="DR911" s="146"/>
      <c r="DS911" s="146"/>
      <c r="DT911" s="146"/>
      <c r="DU911" s="146"/>
      <c r="DV911" s="146"/>
      <c r="DW911" s="146"/>
      <c r="DX911" s="146"/>
      <c r="DY911" s="146"/>
      <c r="DZ911" s="158"/>
      <c r="EA911" s="158"/>
      <c r="EB911" s="158"/>
      <c r="EC911" s="158"/>
      <c r="ED911" s="158"/>
      <c r="EE911" s="158"/>
      <c r="EF911" s="158"/>
      <c r="EG911" s="158"/>
      <c r="EH911" s="158"/>
      <c r="EI911" s="158"/>
      <c r="EJ911" s="158"/>
      <c r="EK911" s="158"/>
      <c r="EL911" s="158"/>
      <c r="EM911" s="158"/>
      <c r="EN911" s="146"/>
      <c r="EO911" s="146"/>
      <c r="EP911" s="146"/>
      <c r="EQ911" s="146"/>
      <c r="ER911" s="146"/>
      <c r="ES911" s="146"/>
      <c r="ET911" s="146"/>
      <c r="EU911" s="146"/>
      <c r="EV911" s="146"/>
      <c r="EW911" s="146"/>
      <c r="EX911" s="146"/>
      <c r="EY911" s="146"/>
      <c r="EZ911" s="146"/>
      <c r="FA911" s="146"/>
      <c r="FB911" s="146"/>
      <c r="FC911" s="146"/>
      <c r="FD911" s="146"/>
    </row>
    <row r="912" spans="4:160">
      <c r="D912" s="45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  <c r="AA912" s="146"/>
      <c r="AB912" s="146"/>
      <c r="AC912" s="146"/>
      <c r="AD912" s="146"/>
      <c r="AE912" s="146"/>
      <c r="AF912" s="146"/>
      <c r="AG912" s="146"/>
      <c r="AH912" s="146"/>
      <c r="AI912" s="146"/>
      <c r="AJ912" s="146"/>
      <c r="AK912" s="146"/>
      <c r="AL912" s="146"/>
      <c r="AM912" s="217"/>
      <c r="AN912" s="146"/>
      <c r="AO912" s="146"/>
      <c r="AP912" s="146"/>
      <c r="AQ912" s="146"/>
      <c r="AR912" s="146"/>
      <c r="AS912" s="146"/>
      <c r="AT912" s="146"/>
      <c r="AU912" s="146"/>
      <c r="AV912" s="146"/>
      <c r="AW912" s="146"/>
      <c r="AX912" s="146"/>
      <c r="AY912" s="146"/>
      <c r="AZ912" s="146"/>
      <c r="BA912" s="146"/>
      <c r="BB912" s="146"/>
      <c r="BC912" s="146"/>
      <c r="BD912" s="146"/>
      <c r="BE912" s="146"/>
      <c r="BF912" s="146"/>
      <c r="BG912" s="146"/>
      <c r="BH912" s="146"/>
      <c r="BI912" s="146"/>
      <c r="BJ912" s="146"/>
      <c r="BK912" s="146"/>
      <c r="BL912" s="146"/>
      <c r="BM912" s="146"/>
      <c r="BN912" s="146"/>
      <c r="BO912" s="146"/>
      <c r="BP912" s="146"/>
      <c r="BQ912" s="146"/>
      <c r="BR912" s="146"/>
      <c r="BS912" s="146"/>
      <c r="BT912" s="146"/>
      <c r="BU912" s="146"/>
      <c r="BV912" s="146"/>
      <c r="BW912" s="146"/>
      <c r="BX912" s="146"/>
      <c r="BY912" s="146"/>
      <c r="BZ912" s="146"/>
      <c r="CA912" s="146"/>
      <c r="CB912" s="146"/>
      <c r="CC912" s="146"/>
      <c r="CD912" s="146"/>
      <c r="CE912" s="146"/>
      <c r="CF912" s="146"/>
      <c r="CG912" s="146"/>
      <c r="CH912" s="146"/>
      <c r="CI912" s="146"/>
      <c r="CJ912" s="146"/>
      <c r="CK912" s="146"/>
      <c r="CL912" s="146"/>
      <c r="CM912" s="146"/>
      <c r="CN912" s="146"/>
      <c r="CO912" s="146"/>
      <c r="CP912" s="146"/>
      <c r="CQ912" s="146"/>
      <c r="CR912" s="146"/>
      <c r="CS912" s="146"/>
      <c r="CT912" s="146"/>
      <c r="CU912" s="146"/>
      <c r="CV912" s="146"/>
      <c r="CW912" s="146"/>
      <c r="CX912" s="146"/>
      <c r="CY912" s="146"/>
      <c r="CZ912" s="146"/>
      <c r="DA912" s="146"/>
      <c r="DB912" s="146"/>
      <c r="DC912" s="146"/>
      <c r="DD912" s="146"/>
      <c r="DE912" s="146"/>
      <c r="DF912" s="146"/>
      <c r="DG912" s="146"/>
      <c r="DH912" s="146"/>
      <c r="DI912" s="146"/>
      <c r="DJ912" s="146"/>
      <c r="DK912" s="146"/>
      <c r="DL912" s="146"/>
      <c r="DM912" s="146"/>
      <c r="DN912" s="146"/>
      <c r="DO912" s="146"/>
      <c r="DP912" s="146"/>
      <c r="DQ912" s="146"/>
      <c r="DR912" s="146"/>
      <c r="DS912" s="146"/>
      <c r="DT912" s="146"/>
      <c r="DU912" s="146"/>
      <c r="DV912" s="146"/>
      <c r="DW912" s="146"/>
      <c r="DX912" s="146"/>
      <c r="DY912" s="146"/>
      <c r="DZ912" s="158"/>
      <c r="EA912" s="158"/>
      <c r="EB912" s="158"/>
      <c r="EC912" s="158"/>
      <c r="ED912" s="158"/>
      <c r="EE912" s="158"/>
      <c r="EF912" s="158"/>
      <c r="EG912" s="158"/>
      <c r="EH912" s="158"/>
      <c r="EI912" s="158"/>
      <c r="EJ912" s="158"/>
      <c r="EK912" s="158"/>
      <c r="EL912" s="158"/>
      <c r="EM912" s="158"/>
      <c r="EN912" s="146"/>
      <c r="EO912" s="146"/>
      <c r="EP912" s="146"/>
      <c r="EQ912" s="146"/>
      <c r="ER912" s="146"/>
      <c r="ES912" s="146"/>
      <c r="ET912" s="146"/>
      <c r="EU912" s="146"/>
      <c r="EV912" s="146"/>
      <c r="EW912" s="146"/>
      <c r="EX912" s="146"/>
      <c r="EY912" s="146"/>
      <c r="EZ912" s="146"/>
      <c r="FA912" s="146"/>
      <c r="FB912" s="146"/>
      <c r="FC912" s="146"/>
      <c r="FD912" s="146"/>
    </row>
    <row r="913" spans="4:160">
      <c r="D913" s="45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  <c r="AA913" s="146"/>
      <c r="AB913" s="146"/>
      <c r="AC913" s="146"/>
      <c r="AD913" s="146"/>
      <c r="AE913" s="146"/>
      <c r="AF913" s="146"/>
      <c r="AG913" s="146"/>
      <c r="AH913" s="146"/>
      <c r="AI913" s="146"/>
      <c r="AJ913" s="146"/>
      <c r="AK913" s="146"/>
      <c r="AL913" s="146"/>
      <c r="AM913" s="217"/>
      <c r="AN913" s="146"/>
      <c r="AO913" s="146"/>
      <c r="AP913" s="146"/>
      <c r="AQ913" s="146"/>
      <c r="AR913" s="146"/>
      <c r="AS913" s="146"/>
      <c r="AT913" s="146"/>
      <c r="AU913" s="146"/>
      <c r="AV913" s="146"/>
      <c r="AW913" s="146"/>
      <c r="AX913" s="146"/>
      <c r="AY913" s="146"/>
      <c r="AZ913" s="146"/>
      <c r="BA913" s="146"/>
      <c r="BB913" s="146"/>
      <c r="BC913" s="146"/>
      <c r="BD913" s="146"/>
      <c r="BE913" s="146"/>
      <c r="BF913" s="146"/>
      <c r="BG913" s="146"/>
      <c r="BH913" s="146"/>
      <c r="BI913" s="146"/>
      <c r="BJ913" s="146"/>
      <c r="BK913" s="146"/>
      <c r="BL913" s="146"/>
      <c r="BM913" s="146"/>
      <c r="BN913" s="146"/>
      <c r="BO913" s="146"/>
      <c r="BP913" s="146"/>
      <c r="BQ913" s="146"/>
      <c r="BR913" s="146"/>
      <c r="BS913" s="146"/>
      <c r="BT913" s="146"/>
      <c r="BU913" s="146"/>
      <c r="BV913" s="146"/>
      <c r="BW913" s="146"/>
      <c r="BX913" s="146"/>
      <c r="BY913" s="146"/>
      <c r="BZ913" s="146"/>
      <c r="CA913" s="146"/>
      <c r="CB913" s="146"/>
      <c r="CC913" s="146"/>
      <c r="CD913" s="146"/>
      <c r="CE913" s="146"/>
      <c r="CF913" s="146"/>
      <c r="CG913" s="146"/>
      <c r="CH913" s="146"/>
      <c r="CI913" s="146"/>
      <c r="CJ913" s="146"/>
      <c r="CK913" s="146"/>
      <c r="CL913" s="146"/>
      <c r="CM913" s="146"/>
      <c r="CN913" s="146"/>
      <c r="CO913" s="146"/>
      <c r="CP913" s="146"/>
      <c r="CQ913" s="146"/>
      <c r="CR913" s="146"/>
      <c r="CS913" s="146"/>
      <c r="CT913" s="146"/>
      <c r="CU913" s="146"/>
      <c r="CV913" s="146"/>
      <c r="CW913" s="146"/>
      <c r="CX913" s="146"/>
      <c r="CY913" s="146"/>
      <c r="CZ913" s="146"/>
      <c r="DA913" s="146"/>
      <c r="DB913" s="146"/>
      <c r="DC913" s="146"/>
      <c r="DD913" s="146"/>
      <c r="DE913" s="146"/>
      <c r="DF913" s="146"/>
      <c r="DG913" s="146"/>
      <c r="DH913" s="146"/>
      <c r="DI913" s="146"/>
      <c r="DJ913" s="146"/>
      <c r="DK913" s="146"/>
      <c r="DL913" s="146"/>
      <c r="DM913" s="146"/>
      <c r="DN913" s="146"/>
      <c r="DO913" s="146"/>
      <c r="DP913" s="146"/>
      <c r="DQ913" s="146"/>
      <c r="DR913" s="146"/>
      <c r="DS913" s="146"/>
      <c r="DT913" s="146"/>
      <c r="DU913" s="146"/>
      <c r="DV913" s="146"/>
      <c r="DW913" s="146"/>
      <c r="DX913" s="146"/>
      <c r="DY913" s="146"/>
      <c r="DZ913" s="158"/>
      <c r="EA913" s="158"/>
      <c r="EB913" s="158"/>
      <c r="EC913" s="158"/>
      <c r="ED913" s="158"/>
      <c r="EE913" s="158"/>
      <c r="EF913" s="158"/>
      <c r="EG913" s="158"/>
      <c r="EH913" s="158"/>
      <c r="EI913" s="158"/>
      <c r="EJ913" s="158"/>
      <c r="EK913" s="158"/>
      <c r="EL913" s="158"/>
      <c r="EM913" s="158"/>
      <c r="EN913" s="146"/>
      <c r="EO913" s="146"/>
      <c r="EP913" s="146"/>
      <c r="EQ913" s="146"/>
      <c r="ER913" s="146"/>
      <c r="ES913" s="146"/>
      <c r="ET913" s="146"/>
      <c r="EU913" s="146"/>
      <c r="EV913" s="146"/>
      <c r="EW913" s="146"/>
      <c r="EX913" s="146"/>
      <c r="EY913" s="146"/>
      <c r="EZ913" s="146"/>
      <c r="FA913" s="146"/>
      <c r="FB913" s="146"/>
      <c r="FC913" s="146"/>
      <c r="FD913" s="146"/>
    </row>
    <row r="914" spans="4:160">
      <c r="D914" s="45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  <c r="AA914" s="146"/>
      <c r="AB914" s="146"/>
      <c r="AC914" s="146"/>
      <c r="AD914" s="146"/>
      <c r="AE914" s="146"/>
      <c r="AF914" s="146"/>
      <c r="AG914" s="146"/>
      <c r="AH914" s="146"/>
      <c r="AI914" s="146"/>
      <c r="AJ914" s="146"/>
      <c r="AK914" s="146"/>
      <c r="AL914" s="146"/>
      <c r="AM914" s="217"/>
      <c r="AN914" s="146"/>
      <c r="AO914" s="146"/>
      <c r="AP914" s="146"/>
      <c r="AQ914" s="146"/>
      <c r="AR914" s="146"/>
      <c r="AS914" s="146"/>
      <c r="AT914" s="146"/>
      <c r="AU914" s="146"/>
      <c r="AV914" s="146"/>
      <c r="AW914" s="146"/>
      <c r="AX914" s="146"/>
      <c r="AY914" s="146"/>
      <c r="AZ914" s="146"/>
      <c r="BA914" s="146"/>
      <c r="BB914" s="146"/>
      <c r="BC914" s="146"/>
      <c r="BD914" s="146"/>
      <c r="BE914" s="146"/>
      <c r="BF914" s="146"/>
      <c r="BG914" s="146"/>
      <c r="BH914" s="146"/>
      <c r="BI914" s="146"/>
      <c r="BJ914" s="146"/>
      <c r="BK914" s="146"/>
      <c r="BL914" s="146"/>
      <c r="BM914" s="146"/>
      <c r="BN914" s="146"/>
      <c r="BO914" s="146"/>
      <c r="BP914" s="146"/>
      <c r="BQ914" s="146"/>
      <c r="BR914" s="146"/>
      <c r="BS914" s="146"/>
      <c r="BT914" s="146"/>
      <c r="BU914" s="146"/>
      <c r="BV914" s="146"/>
      <c r="BW914" s="146"/>
      <c r="BX914" s="146"/>
      <c r="BY914" s="146"/>
      <c r="BZ914" s="146"/>
      <c r="CA914" s="146"/>
      <c r="CB914" s="146"/>
      <c r="CC914" s="146"/>
      <c r="CD914" s="146"/>
      <c r="CE914" s="146"/>
      <c r="CF914" s="146"/>
      <c r="CG914" s="146"/>
      <c r="CH914" s="146"/>
      <c r="CI914" s="146"/>
      <c r="CJ914" s="146"/>
      <c r="CK914" s="146"/>
      <c r="CL914" s="146"/>
      <c r="CM914" s="146"/>
      <c r="CN914" s="146"/>
      <c r="CO914" s="146"/>
      <c r="CP914" s="146"/>
      <c r="CQ914" s="146"/>
      <c r="CR914" s="146"/>
      <c r="CS914" s="146"/>
      <c r="CT914" s="146"/>
      <c r="CU914" s="146"/>
      <c r="CV914" s="146"/>
      <c r="CW914" s="146"/>
      <c r="CX914" s="146"/>
      <c r="CY914" s="146"/>
      <c r="CZ914" s="146"/>
      <c r="DA914" s="146"/>
      <c r="DB914" s="146"/>
      <c r="DC914" s="146"/>
      <c r="DD914" s="146"/>
      <c r="DE914" s="146"/>
      <c r="DF914" s="146"/>
      <c r="DG914" s="146"/>
      <c r="DH914" s="146"/>
      <c r="DI914" s="146"/>
      <c r="DJ914" s="146"/>
      <c r="DK914" s="146"/>
      <c r="DL914" s="146"/>
      <c r="DM914" s="146"/>
      <c r="DN914" s="146"/>
      <c r="DO914" s="146"/>
      <c r="DP914" s="146"/>
      <c r="DQ914" s="146"/>
      <c r="DR914" s="146"/>
      <c r="DS914" s="146"/>
      <c r="DT914" s="146"/>
      <c r="DU914" s="146"/>
      <c r="DV914" s="146"/>
      <c r="DW914" s="146"/>
      <c r="DX914" s="146"/>
      <c r="DY914" s="146"/>
      <c r="DZ914" s="158"/>
      <c r="EA914" s="158"/>
      <c r="EB914" s="158"/>
      <c r="EC914" s="158"/>
      <c r="ED914" s="158"/>
      <c r="EE914" s="158"/>
      <c r="EF914" s="158"/>
      <c r="EG914" s="158"/>
      <c r="EH914" s="158"/>
      <c r="EI914" s="158"/>
      <c r="EJ914" s="158"/>
      <c r="EK914" s="158"/>
      <c r="EL914" s="158"/>
      <c r="EM914" s="158"/>
      <c r="EN914" s="146"/>
      <c r="EO914" s="146"/>
      <c r="EP914" s="146"/>
      <c r="EQ914" s="146"/>
      <c r="ER914" s="146"/>
      <c r="ES914" s="146"/>
      <c r="ET914" s="146"/>
      <c r="EU914" s="146"/>
      <c r="EV914" s="146"/>
      <c r="EW914" s="146"/>
      <c r="EX914" s="146"/>
      <c r="EY914" s="146"/>
      <c r="EZ914" s="146"/>
      <c r="FA914" s="146"/>
      <c r="FB914" s="146"/>
      <c r="FC914" s="146"/>
      <c r="FD914" s="146"/>
    </row>
    <row r="915" spans="4:160">
      <c r="D915" s="45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  <c r="AA915" s="146"/>
      <c r="AB915" s="146"/>
      <c r="AC915" s="146"/>
      <c r="AD915" s="146"/>
      <c r="AE915" s="146"/>
      <c r="AF915" s="146"/>
      <c r="AG915" s="146"/>
      <c r="AH915" s="146"/>
      <c r="AI915" s="146"/>
      <c r="AJ915" s="146"/>
      <c r="AK915" s="146"/>
      <c r="AL915" s="146"/>
      <c r="AM915" s="217"/>
      <c r="AN915" s="146"/>
      <c r="AO915" s="146"/>
      <c r="AP915" s="146"/>
      <c r="AQ915" s="146"/>
      <c r="AR915" s="146"/>
      <c r="AS915" s="146"/>
      <c r="AT915" s="146"/>
      <c r="AU915" s="146"/>
      <c r="AV915" s="146"/>
      <c r="AW915" s="146"/>
      <c r="AX915" s="146"/>
      <c r="AY915" s="146"/>
      <c r="AZ915" s="146"/>
      <c r="BA915" s="146"/>
      <c r="BB915" s="146"/>
      <c r="BC915" s="146"/>
      <c r="BD915" s="146"/>
      <c r="BE915" s="146"/>
      <c r="BF915" s="146"/>
      <c r="BG915" s="146"/>
      <c r="BH915" s="146"/>
      <c r="BI915" s="146"/>
      <c r="BJ915" s="146"/>
      <c r="BK915" s="146"/>
      <c r="BL915" s="146"/>
      <c r="BM915" s="146"/>
      <c r="BN915" s="146"/>
      <c r="BO915" s="146"/>
      <c r="BP915" s="146"/>
      <c r="BQ915" s="146"/>
      <c r="BR915" s="146"/>
      <c r="BS915" s="146"/>
      <c r="BT915" s="146"/>
      <c r="BU915" s="146"/>
      <c r="BV915" s="146"/>
      <c r="BW915" s="146"/>
      <c r="BX915" s="146"/>
      <c r="BY915" s="146"/>
      <c r="BZ915" s="146"/>
      <c r="CA915" s="146"/>
      <c r="CB915" s="146"/>
      <c r="CC915" s="146"/>
      <c r="CD915" s="146"/>
      <c r="CE915" s="146"/>
      <c r="CF915" s="146"/>
      <c r="CG915" s="146"/>
      <c r="CH915" s="146"/>
      <c r="CI915" s="146"/>
      <c r="CJ915" s="146"/>
      <c r="CK915" s="146"/>
      <c r="CL915" s="146"/>
      <c r="CM915" s="146"/>
      <c r="CN915" s="146"/>
      <c r="CO915" s="146"/>
      <c r="CP915" s="146"/>
      <c r="CQ915" s="146"/>
      <c r="CR915" s="146"/>
      <c r="CS915" s="146"/>
      <c r="CT915" s="146"/>
      <c r="CU915" s="146"/>
      <c r="CV915" s="146"/>
      <c r="CW915" s="146"/>
      <c r="CX915" s="146"/>
      <c r="CY915" s="146"/>
      <c r="CZ915" s="146"/>
      <c r="DA915" s="146"/>
      <c r="DB915" s="146"/>
      <c r="DC915" s="146"/>
      <c r="DD915" s="146"/>
      <c r="DE915" s="146"/>
      <c r="DF915" s="146"/>
      <c r="DG915" s="146"/>
      <c r="DH915" s="146"/>
      <c r="DI915" s="146"/>
      <c r="DJ915" s="146"/>
      <c r="DK915" s="146"/>
      <c r="DL915" s="146"/>
      <c r="DM915" s="146"/>
      <c r="DN915" s="146"/>
      <c r="DO915" s="146"/>
      <c r="DP915" s="146"/>
      <c r="DQ915" s="146"/>
      <c r="DR915" s="146"/>
      <c r="DS915" s="146"/>
      <c r="DT915" s="146"/>
      <c r="DU915" s="146"/>
      <c r="DV915" s="146"/>
      <c r="DW915" s="146"/>
      <c r="DX915" s="146"/>
      <c r="DY915" s="146"/>
      <c r="DZ915" s="158"/>
      <c r="EA915" s="158"/>
      <c r="EB915" s="158"/>
      <c r="EC915" s="158"/>
      <c r="ED915" s="158"/>
      <c r="EE915" s="158"/>
      <c r="EF915" s="158"/>
      <c r="EG915" s="158"/>
      <c r="EH915" s="158"/>
      <c r="EI915" s="158"/>
      <c r="EJ915" s="158"/>
      <c r="EK915" s="158"/>
      <c r="EL915" s="158"/>
      <c r="EM915" s="158"/>
      <c r="EN915" s="146"/>
      <c r="EO915" s="146"/>
      <c r="EP915" s="146"/>
      <c r="EQ915" s="146"/>
      <c r="ER915" s="146"/>
      <c r="ES915" s="146"/>
      <c r="ET915" s="146"/>
      <c r="EU915" s="146"/>
      <c r="EV915" s="146"/>
      <c r="EW915" s="146"/>
      <c r="EX915" s="146"/>
      <c r="EY915" s="146"/>
      <c r="EZ915" s="146"/>
      <c r="FA915" s="146"/>
      <c r="FB915" s="146"/>
      <c r="FC915" s="146"/>
      <c r="FD915" s="146"/>
    </row>
    <row r="916" spans="4:160">
      <c r="D916" s="45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  <c r="AA916" s="146"/>
      <c r="AB916" s="146"/>
      <c r="AC916" s="146"/>
      <c r="AD916" s="146"/>
      <c r="AE916" s="146"/>
      <c r="AF916" s="146"/>
      <c r="AG916" s="146"/>
      <c r="AH916" s="146"/>
      <c r="AI916" s="146"/>
      <c r="AJ916" s="146"/>
      <c r="AK916" s="146"/>
      <c r="AL916" s="146"/>
      <c r="AM916" s="217"/>
      <c r="AN916" s="146"/>
      <c r="AO916" s="146"/>
      <c r="AP916" s="146"/>
      <c r="AQ916" s="146"/>
      <c r="AR916" s="146"/>
      <c r="AS916" s="146"/>
      <c r="AT916" s="146"/>
      <c r="AU916" s="146"/>
      <c r="AV916" s="146"/>
      <c r="AW916" s="146"/>
      <c r="AX916" s="146"/>
      <c r="AY916" s="146"/>
      <c r="AZ916" s="146"/>
      <c r="BA916" s="146"/>
      <c r="BB916" s="146"/>
      <c r="BC916" s="146"/>
      <c r="BD916" s="146"/>
      <c r="BE916" s="146"/>
      <c r="BF916" s="146"/>
      <c r="BG916" s="146"/>
      <c r="BH916" s="146"/>
      <c r="BI916" s="146"/>
      <c r="BJ916" s="146"/>
      <c r="BK916" s="146"/>
      <c r="BL916" s="146"/>
      <c r="BM916" s="146"/>
      <c r="BN916" s="146"/>
      <c r="BO916" s="146"/>
      <c r="BP916" s="146"/>
      <c r="BQ916" s="146"/>
      <c r="BR916" s="146"/>
      <c r="BS916" s="146"/>
      <c r="BT916" s="146"/>
      <c r="BU916" s="146"/>
      <c r="BV916" s="146"/>
      <c r="BW916" s="146"/>
      <c r="BX916" s="146"/>
      <c r="BY916" s="146"/>
      <c r="BZ916" s="146"/>
      <c r="CA916" s="146"/>
      <c r="CB916" s="146"/>
      <c r="CC916" s="146"/>
      <c r="CD916" s="146"/>
      <c r="CE916" s="146"/>
      <c r="CF916" s="146"/>
      <c r="CG916" s="146"/>
      <c r="CH916" s="146"/>
      <c r="CI916" s="146"/>
      <c r="CJ916" s="146"/>
      <c r="CK916" s="146"/>
      <c r="CL916" s="146"/>
      <c r="CM916" s="146"/>
      <c r="CN916" s="146"/>
      <c r="CO916" s="146"/>
      <c r="CP916" s="146"/>
      <c r="CQ916" s="146"/>
      <c r="CR916" s="146"/>
      <c r="CS916" s="146"/>
      <c r="CT916" s="146"/>
      <c r="CU916" s="146"/>
      <c r="CV916" s="146"/>
      <c r="CW916" s="146"/>
      <c r="CX916" s="146"/>
      <c r="CY916" s="146"/>
      <c r="CZ916" s="146"/>
      <c r="DA916" s="146"/>
      <c r="DB916" s="146"/>
      <c r="DC916" s="146"/>
      <c r="DD916" s="146"/>
      <c r="DE916" s="146"/>
      <c r="DF916" s="146"/>
      <c r="DG916" s="146"/>
      <c r="DH916" s="146"/>
      <c r="DI916" s="146"/>
      <c r="DJ916" s="146"/>
      <c r="DK916" s="146"/>
      <c r="DL916" s="146"/>
      <c r="DM916" s="146"/>
      <c r="DN916" s="146"/>
      <c r="DO916" s="146"/>
      <c r="DP916" s="146"/>
      <c r="DQ916" s="146"/>
      <c r="DR916" s="146"/>
      <c r="DS916" s="146"/>
      <c r="DT916" s="146"/>
      <c r="DU916" s="146"/>
      <c r="DV916" s="146"/>
      <c r="DW916" s="146"/>
      <c r="DX916" s="146"/>
      <c r="DY916" s="146"/>
      <c r="DZ916" s="158"/>
      <c r="EA916" s="158"/>
      <c r="EB916" s="158"/>
      <c r="EC916" s="158"/>
      <c r="ED916" s="158"/>
      <c r="EE916" s="158"/>
      <c r="EF916" s="158"/>
      <c r="EG916" s="158"/>
      <c r="EH916" s="158"/>
      <c r="EI916" s="158"/>
      <c r="EJ916" s="158"/>
      <c r="EK916" s="158"/>
      <c r="EL916" s="158"/>
      <c r="EM916" s="158"/>
      <c r="EN916" s="146"/>
      <c r="EO916" s="146"/>
      <c r="EP916" s="146"/>
      <c r="EQ916" s="146"/>
      <c r="ER916" s="146"/>
      <c r="ES916" s="146"/>
      <c r="ET916" s="146"/>
      <c r="EU916" s="146"/>
      <c r="EV916" s="146"/>
      <c r="EW916" s="146"/>
      <c r="EX916" s="146"/>
      <c r="EY916" s="146"/>
      <c r="EZ916" s="146"/>
      <c r="FA916" s="146"/>
      <c r="FB916" s="146"/>
      <c r="FC916" s="146"/>
      <c r="FD916" s="146"/>
    </row>
    <row r="917" spans="4:160">
      <c r="D917" s="45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  <c r="AA917" s="146"/>
      <c r="AB917" s="146"/>
      <c r="AC917" s="146"/>
      <c r="AD917" s="146"/>
      <c r="AE917" s="146"/>
      <c r="AF917" s="146"/>
      <c r="AG917" s="146"/>
      <c r="AH917" s="146"/>
      <c r="AI917" s="146"/>
      <c r="AJ917" s="146"/>
      <c r="AK917" s="146"/>
      <c r="AL917" s="146"/>
      <c r="AM917" s="217"/>
      <c r="AN917" s="146"/>
      <c r="AO917" s="146"/>
      <c r="AP917" s="146"/>
      <c r="AQ917" s="146"/>
      <c r="AR917" s="146"/>
      <c r="AS917" s="146"/>
      <c r="AT917" s="146"/>
      <c r="AU917" s="146"/>
      <c r="AV917" s="146"/>
      <c r="AW917" s="146"/>
      <c r="AX917" s="146"/>
      <c r="AY917" s="146"/>
      <c r="AZ917" s="146"/>
      <c r="BA917" s="146"/>
      <c r="BB917" s="146"/>
      <c r="BC917" s="146"/>
      <c r="BD917" s="146"/>
      <c r="BE917" s="146"/>
      <c r="BF917" s="146"/>
      <c r="BG917" s="146"/>
      <c r="BH917" s="146"/>
      <c r="BI917" s="146"/>
      <c r="BJ917" s="146"/>
      <c r="BK917" s="146"/>
      <c r="BL917" s="146"/>
      <c r="BM917" s="146"/>
      <c r="BN917" s="146"/>
      <c r="BO917" s="146"/>
      <c r="BP917" s="146"/>
      <c r="BQ917" s="146"/>
      <c r="BR917" s="146"/>
      <c r="BS917" s="146"/>
      <c r="BT917" s="146"/>
      <c r="BU917" s="146"/>
      <c r="BV917" s="146"/>
      <c r="BW917" s="146"/>
      <c r="BX917" s="146"/>
      <c r="BY917" s="146"/>
      <c r="BZ917" s="146"/>
      <c r="CA917" s="146"/>
      <c r="CB917" s="146"/>
      <c r="CC917" s="146"/>
      <c r="CD917" s="146"/>
      <c r="CE917" s="146"/>
      <c r="CF917" s="146"/>
      <c r="CG917" s="146"/>
      <c r="CH917" s="146"/>
      <c r="CI917" s="146"/>
      <c r="CJ917" s="146"/>
      <c r="CK917" s="146"/>
      <c r="CL917" s="146"/>
      <c r="CM917" s="146"/>
      <c r="CN917" s="146"/>
      <c r="CO917" s="146"/>
      <c r="CP917" s="146"/>
      <c r="CQ917" s="146"/>
      <c r="CR917" s="146"/>
      <c r="CS917" s="146"/>
      <c r="CT917" s="146"/>
      <c r="CU917" s="146"/>
      <c r="CV917" s="146"/>
      <c r="CW917" s="146"/>
      <c r="CX917" s="146"/>
      <c r="CY917" s="146"/>
      <c r="CZ917" s="146"/>
      <c r="DA917" s="146"/>
      <c r="DB917" s="146"/>
      <c r="DC917" s="146"/>
      <c r="DD917" s="146"/>
      <c r="DE917" s="146"/>
      <c r="DF917" s="146"/>
      <c r="DG917" s="146"/>
      <c r="DH917" s="146"/>
      <c r="DI917" s="146"/>
      <c r="DJ917" s="146"/>
      <c r="DK917" s="146"/>
      <c r="DL917" s="146"/>
      <c r="DM917" s="146"/>
      <c r="DN917" s="146"/>
      <c r="DO917" s="146"/>
      <c r="DP917" s="146"/>
      <c r="DQ917" s="146"/>
      <c r="DR917" s="146"/>
      <c r="DS917" s="146"/>
      <c r="DT917" s="146"/>
      <c r="DU917" s="146"/>
      <c r="DV917" s="146"/>
      <c r="DW917" s="146"/>
      <c r="DX917" s="146"/>
      <c r="DY917" s="146"/>
      <c r="DZ917" s="158"/>
      <c r="EA917" s="158"/>
      <c r="EB917" s="158"/>
      <c r="EC917" s="158"/>
      <c r="ED917" s="158"/>
      <c r="EE917" s="158"/>
      <c r="EF917" s="158"/>
      <c r="EG917" s="158"/>
      <c r="EH917" s="158"/>
      <c r="EI917" s="158"/>
      <c r="EJ917" s="158"/>
      <c r="EK917" s="158"/>
      <c r="EL917" s="158"/>
      <c r="EM917" s="158"/>
      <c r="EN917" s="146"/>
      <c r="EO917" s="146"/>
      <c r="EP917" s="146"/>
      <c r="EQ917" s="146"/>
      <c r="ER917" s="146"/>
      <c r="ES917" s="146"/>
      <c r="ET917" s="146"/>
      <c r="EU917" s="146"/>
      <c r="EV917" s="146"/>
      <c r="EW917" s="146"/>
      <c r="EX917" s="146"/>
      <c r="EY917" s="146"/>
      <c r="EZ917" s="146"/>
      <c r="FA917" s="146"/>
      <c r="FB917" s="146"/>
      <c r="FC917" s="146"/>
      <c r="FD917" s="146"/>
    </row>
    <row r="918" spans="4:160">
      <c r="D918" s="45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  <c r="AA918" s="146"/>
      <c r="AB918" s="146"/>
      <c r="AC918" s="146"/>
      <c r="AD918" s="146"/>
      <c r="AE918" s="146"/>
      <c r="AF918" s="146"/>
      <c r="AG918" s="146"/>
      <c r="AH918" s="146"/>
      <c r="AI918" s="146"/>
      <c r="AJ918" s="146"/>
      <c r="AK918" s="146"/>
      <c r="AL918" s="146"/>
      <c r="AM918" s="217"/>
      <c r="AN918" s="146"/>
      <c r="AO918" s="146"/>
      <c r="AP918" s="146"/>
      <c r="AQ918" s="146"/>
      <c r="AR918" s="146"/>
      <c r="AS918" s="146"/>
      <c r="AT918" s="146"/>
      <c r="AU918" s="146"/>
      <c r="AV918" s="146"/>
      <c r="AW918" s="146"/>
      <c r="AX918" s="146"/>
      <c r="AY918" s="146"/>
      <c r="AZ918" s="146"/>
      <c r="BA918" s="146"/>
      <c r="BB918" s="146"/>
      <c r="BC918" s="146"/>
      <c r="BD918" s="146"/>
      <c r="BE918" s="146"/>
      <c r="BF918" s="146"/>
      <c r="BG918" s="146"/>
      <c r="BH918" s="146"/>
      <c r="BI918" s="146"/>
      <c r="BJ918" s="146"/>
      <c r="BK918" s="146"/>
      <c r="BL918" s="146"/>
      <c r="BM918" s="146"/>
      <c r="BN918" s="146"/>
      <c r="BO918" s="146"/>
      <c r="BP918" s="146"/>
      <c r="BQ918" s="146"/>
      <c r="BR918" s="146"/>
      <c r="BS918" s="146"/>
      <c r="BT918" s="146"/>
      <c r="BU918" s="146"/>
      <c r="BV918" s="146"/>
      <c r="BW918" s="146"/>
      <c r="BX918" s="146"/>
      <c r="BY918" s="146"/>
      <c r="BZ918" s="146"/>
      <c r="CA918" s="146"/>
      <c r="CB918" s="146"/>
      <c r="CC918" s="146"/>
      <c r="CD918" s="146"/>
      <c r="CE918" s="146"/>
      <c r="CF918" s="146"/>
      <c r="CG918" s="146"/>
      <c r="CH918" s="146"/>
      <c r="CI918" s="146"/>
      <c r="CJ918" s="146"/>
      <c r="CK918" s="146"/>
      <c r="CL918" s="146"/>
      <c r="CM918" s="146"/>
      <c r="CN918" s="146"/>
      <c r="CO918" s="146"/>
      <c r="CP918" s="146"/>
      <c r="CQ918" s="146"/>
      <c r="CR918" s="146"/>
      <c r="CS918" s="146"/>
      <c r="CT918" s="146"/>
      <c r="CU918" s="146"/>
      <c r="CV918" s="146"/>
      <c r="CW918" s="146"/>
      <c r="CX918" s="146"/>
      <c r="CY918" s="146"/>
      <c r="CZ918" s="146"/>
      <c r="DA918" s="146"/>
      <c r="DB918" s="146"/>
      <c r="DC918" s="146"/>
      <c r="DD918" s="146"/>
      <c r="DE918" s="146"/>
      <c r="DF918" s="146"/>
      <c r="DG918" s="146"/>
      <c r="DH918" s="146"/>
      <c r="DI918" s="146"/>
      <c r="DJ918" s="146"/>
      <c r="DK918" s="146"/>
      <c r="DL918" s="146"/>
      <c r="DM918" s="146"/>
      <c r="DN918" s="146"/>
      <c r="DO918" s="146"/>
      <c r="DP918" s="146"/>
      <c r="DQ918" s="146"/>
      <c r="DR918" s="146"/>
      <c r="DS918" s="146"/>
      <c r="DT918" s="146"/>
      <c r="DU918" s="146"/>
      <c r="DV918" s="146"/>
      <c r="DW918" s="146"/>
      <c r="DX918" s="146"/>
      <c r="DY918" s="146"/>
      <c r="DZ918" s="158"/>
      <c r="EA918" s="158"/>
      <c r="EB918" s="158"/>
      <c r="EC918" s="158"/>
      <c r="ED918" s="158"/>
      <c r="EE918" s="158"/>
      <c r="EF918" s="158"/>
      <c r="EG918" s="158"/>
      <c r="EH918" s="158"/>
      <c r="EI918" s="158"/>
      <c r="EJ918" s="158"/>
      <c r="EK918" s="158"/>
      <c r="EL918" s="158"/>
      <c r="EM918" s="158"/>
      <c r="EN918" s="146"/>
      <c r="EO918" s="146"/>
      <c r="EP918" s="146"/>
      <c r="EQ918" s="146"/>
      <c r="ER918" s="146"/>
      <c r="ES918" s="146"/>
      <c r="ET918" s="146"/>
      <c r="EU918" s="146"/>
      <c r="EV918" s="146"/>
      <c r="EW918" s="146"/>
      <c r="EX918" s="146"/>
      <c r="EY918" s="146"/>
      <c r="EZ918" s="146"/>
      <c r="FA918" s="146"/>
      <c r="FB918" s="146"/>
      <c r="FC918" s="146"/>
      <c r="FD918" s="146"/>
    </row>
    <row r="919" spans="4:160">
      <c r="D919" s="45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  <c r="AA919" s="146"/>
      <c r="AB919" s="146"/>
      <c r="AC919" s="146"/>
      <c r="AD919" s="146"/>
      <c r="AE919" s="146"/>
      <c r="AF919" s="146"/>
      <c r="AG919" s="146"/>
      <c r="AH919" s="146"/>
      <c r="AI919" s="146"/>
      <c r="AJ919" s="146"/>
      <c r="AK919" s="146"/>
      <c r="AL919" s="146"/>
      <c r="AM919" s="217"/>
      <c r="AN919" s="146"/>
      <c r="AO919" s="146"/>
      <c r="AP919" s="146"/>
      <c r="AQ919" s="146"/>
      <c r="AR919" s="146"/>
      <c r="AS919" s="146"/>
      <c r="AT919" s="146"/>
      <c r="AU919" s="146"/>
      <c r="AV919" s="146"/>
      <c r="AW919" s="146"/>
      <c r="AX919" s="146"/>
      <c r="AY919" s="146"/>
      <c r="AZ919" s="146"/>
      <c r="BA919" s="146"/>
      <c r="BB919" s="146"/>
      <c r="BC919" s="146"/>
      <c r="BD919" s="146"/>
      <c r="BE919" s="146"/>
      <c r="BF919" s="146"/>
      <c r="BG919" s="146"/>
      <c r="BH919" s="146"/>
      <c r="BI919" s="146"/>
      <c r="BJ919" s="146"/>
      <c r="BK919" s="146"/>
      <c r="BL919" s="146"/>
      <c r="BM919" s="146"/>
      <c r="BN919" s="146"/>
      <c r="BO919" s="146"/>
      <c r="BP919" s="146"/>
      <c r="BQ919" s="146"/>
      <c r="BR919" s="146"/>
      <c r="BS919" s="146"/>
      <c r="BT919" s="146"/>
      <c r="BU919" s="146"/>
      <c r="BV919" s="146"/>
      <c r="BW919" s="146"/>
      <c r="BX919" s="146"/>
      <c r="BY919" s="146"/>
      <c r="BZ919" s="146"/>
      <c r="CA919" s="146"/>
      <c r="CB919" s="146"/>
      <c r="CC919" s="146"/>
      <c r="CD919" s="146"/>
      <c r="CE919" s="146"/>
      <c r="CF919" s="146"/>
      <c r="CG919" s="146"/>
      <c r="CH919" s="146"/>
      <c r="CI919" s="146"/>
      <c r="CJ919" s="146"/>
      <c r="CK919" s="146"/>
      <c r="CL919" s="146"/>
      <c r="CM919" s="146"/>
      <c r="CN919" s="146"/>
      <c r="CO919" s="146"/>
      <c r="CP919" s="146"/>
      <c r="CQ919" s="146"/>
      <c r="CR919" s="146"/>
      <c r="CS919" s="146"/>
      <c r="CT919" s="146"/>
      <c r="CU919" s="146"/>
      <c r="CV919" s="146"/>
      <c r="CW919" s="146"/>
      <c r="CX919" s="146"/>
      <c r="CY919" s="146"/>
      <c r="CZ919" s="146"/>
      <c r="DA919" s="146"/>
      <c r="DB919" s="146"/>
      <c r="DC919" s="146"/>
      <c r="DD919" s="146"/>
      <c r="DE919" s="146"/>
      <c r="DF919" s="146"/>
      <c r="DG919" s="146"/>
      <c r="DH919" s="146"/>
      <c r="DI919" s="146"/>
      <c r="DJ919" s="146"/>
      <c r="DK919" s="146"/>
      <c r="DL919" s="146"/>
      <c r="DM919" s="146"/>
      <c r="DN919" s="146"/>
      <c r="DO919" s="146"/>
      <c r="DP919" s="146"/>
      <c r="DQ919" s="146"/>
      <c r="DR919" s="146"/>
      <c r="DS919" s="146"/>
      <c r="DT919" s="146"/>
      <c r="DU919" s="146"/>
      <c r="DV919" s="146"/>
      <c r="DW919" s="146"/>
      <c r="DX919" s="146"/>
      <c r="DY919" s="146"/>
      <c r="DZ919" s="158"/>
      <c r="EA919" s="158"/>
      <c r="EB919" s="158"/>
      <c r="EC919" s="158"/>
      <c r="ED919" s="158"/>
      <c r="EE919" s="158"/>
      <c r="EF919" s="158"/>
      <c r="EG919" s="158"/>
      <c r="EH919" s="158"/>
      <c r="EI919" s="158"/>
      <c r="EJ919" s="158"/>
      <c r="EK919" s="158"/>
      <c r="EL919" s="158"/>
      <c r="EM919" s="158"/>
      <c r="EN919" s="146"/>
      <c r="EO919" s="146"/>
      <c r="EP919" s="146"/>
      <c r="EQ919" s="146"/>
      <c r="ER919" s="146"/>
      <c r="ES919" s="146"/>
      <c r="ET919" s="146"/>
      <c r="EU919" s="146"/>
      <c r="EV919" s="146"/>
      <c r="EW919" s="146"/>
      <c r="EX919" s="146"/>
      <c r="EY919" s="146"/>
      <c r="EZ919" s="146"/>
      <c r="FA919" s="146"/>
      <c r="FB919" s="146"/>
      <c r="FC919" s="146"/>
      <c r="FD919" s="146"/>
    </row>
    <row r="920" spans="4:160">
      <c r="D920" s="45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  <c r="AA920" s="146"/>
      <c r="AB920" s="146"/>
      <c r="AC920" s="146"/>
      <c r="AD920" s="146"/>
      <c r="AE920" s="146"/>
      <c r="AF920" s="146"/>
      <c r="AG920" s="146"/>
      <c r="AH920" s="146"/>
      <c r="AI920" s="146"/>
      <c r="AJ920" s="146"/>
      <c r="AK920" s="146"/>
      <c r="AL920" s="146"/>
      <c r="AM920" s="217"/>
      <c r="AN920" s="146"/>
      <c r="AO920" s="146"/>
      <c r="AP920" s="146"/>
      <c r="AQ920" s="146"/>
      <c r="AR920" s="146"/>
      <c r="AS920" s="146"/>
      <c r="AT920" s="146"/>
      <c r="AU920" s="146"/>
      <c r="AV920" s="146"/>
      <c r="AW920" s="146"/>
      <c r="AX920" s="146"/>
      <c r="AY920" s="146"/>
      <c r="AZ920" s="146"/>
      <c r="BA920" s="146"/>
      <c r="BB920" s="146"/>
      <c r="BC920" s="146"/>
      <c r="BD920" s="146"/>
      <c r="BE920" s="146"/>
      <c r="BF920" s="146"/>
      <c r="BG920" s="146"/>
      <c r="BH920" s="146"/>
      <c r="BI920" s="146"/>
      <c r="BJ920" s="146"/>
      <c r="BK920" s="146"/>
      <c r="BL920" s="146"/>
      <c r="BM920" s="146"/>
      <c r="BN920" s="146"/>
      <c r="BO920" s="146"/>
      <c r="BP920" s="146"/>
      <c r="BQ920" s="146"/>
      <c r="BR920" s="146"/>
      <c r="BS920" s="146"/>
      <c r="BT920" s="146"/>
      <c r="BU920" s="146"/>
      <c r="BV920" s="146"/>
      <c r="BW920" s="146"/>
      <c r="BX920" s="146"/>
      <c r="BY920" s="146"/>
      <c r="BZ920" s="146"/>
      <c r="CA920" s="146"/>
      <c r="CB920" s="146"/>
      <c r="CC920" s="146"/>
      <c r="CD920" s="146"/>
      <c r="CE920" s="146"/>
      <c r="CF920" s="146"/>
      <c r="CG920" s="146"/>
      <c r="CH920" s="146"/>
      <c r="CI920" s="146"/>
      <c r="CJ920" s="146"/>
      <c r="CK920" s="146"/>
      <c r="CL920" s="146"/>
      <c r="CM920" s="146"/>
      <c r="CN920" s="146"/>
      <c r="CO920" s="146"/>
      <c r="CP920" s="146"/>
      <c r="CQ920" s="146"/>
      <c r="CR920" s="146"/>
      <c r="CS920" s="146"/>
      <c r="CT920" s="146"/>
      <c r="CU920" s="146"/>
      <c r="CV920" s="146"/>
      <c r="CW920" s="146"/>
      <c r="CX920" s="146"/>
      <c r="CY920" s="146"/>
      <c r="CZ920" s="146"/>
      <c r="DA920" s="146"/>
      <c r="DB920" s="146"/>
      <c r="DC920" s="146"/>
      <c r="DD920" s="146"/>
      <c r="DE920" s="146"/>
      <c r="DF920" s="146"/>
      <c r="DG920" s="146"/>
      <c r="DH920" s="146"/>
      <c r="DI920" s="146"/>
      <c r="DJ920" s="146"/>
      <c r="DK920" s="146"/>
      <c r="DL920" s="146"/>
      <c r="DM920" s="146"/>
      <c r="DN920" s="146"/>
      <c r="DO920" s="146"/>
      <c r="DP920" s="146"/>
      <c r="DQ920" s="146"/>
      <c r="DR920" s="146"/>
      <c r="DS920" s="146"/>
      <c r="DT920" s="146"/>
      <c r="DU920" s="146"/>
      <c r="DV920" s="146"/>
      <c r="DW920" s="146"/>
      <c r="DX920" s="146"/>
      <c r="DY920" s="146"/>
      <c r="DZ920" s="158"/>
      <c r="EA920" s="158"/>
      <c r="EB920" s="158"/>
      <c r="EC920" s="158"/>
      <c r="ED920" s="158"/>
      <c r="EE920" s="158"/>
      <c r="EF920" s="158"/>
      <c r="EG920" s="158"/>
      <c r="EH920" s="158"/>
      <c r="EI920" s="158"/>
      <c r="EJ920" s="158"/>
      <c r="EK920" s="158"/>
      <c r="EL920" s="158"/>
      <c r="EM920" s="158"/>
      <c r="EN920" s="146"/>
      <c r="EO920" s="146"/>
      <c r="EP920" s="146"/>
      <c r="EQ920" s="146"/>
      <c r="ER920" s="146"/>
      <c r="ES920" s="146"/>
      <c r="ET920" s="146"/>
      <c r="EU920" s="146"/>
      <c r="EV920" s="146"/>
      <c r="EW920" s="146"/>
      <c r="EX920" s="146"/>
      <c r="EY920" s="146"/>
      <c r="EZ920" s="146"/>
      <c r="FA920" s="146"/>
      <c r="FB920" s="146"/>
      <c r="FC920" s="146"/>
      <c r="FD920" s="146"/>
    </row>
    <row r="921" spans="4:160">
      <c r="D921" s="45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  <c r="AA921" s="146"/>
      <c r="AB921" s="146"/>
      <c r="AC921" s="146"/>
      <c r="AD921" s="146"/>
      <c r="AE921" s="146"/>
      <c r="AF921" s="146"/>
      <c r="AG921" s="146"/>
      <c r="AH921" s="146"/>
      <c r="AI921" s="146"/>
      <c r="AJ921" s="146"/>
      <c r="AK921" s="146"/>
      <c r="AL921" s="146"/>
      <c r="AM921" s="217"/>
      <c r="AN921" s="146"/>
      <c r="AO921" s="146"/>
      <c r="AP921" s="146"/>
      <c r="AQ921" s="146"/>
      <c r="AR921" s="146"/>
      <c r="AS921" s="146"/>
      <c r="AT921" s="146"/>
      <c r="AU921" s="146"/>
      <c r="AV921" s="146"/>
      <c r="AW921" s="146"/>
      <c r="AX921" s="146"/>
      <c r="AY921" s="146"/>
      <c r="AZ921" s="146"/>
      <c r="BA921" s="146"/>
      <c r="BB921" s="146"/>
      <c r="BC921" s="146"/>
      <c r="BD921" s="146"/>
      <c r="BE921" s="146"/>
      <c r="BF921" s="146"/>
      <c r="BG921" s="146"/>
      <c r="BH921" s="146"/>
      <c r="BI921" s="146"/>
      <c r="BJ921" s="146"/>
      <c r="BK921" s="146"/>
      <c r="BL921" s="146"/>
      <c r="BM921" s="146"/>
      <c r="BN921" s="146"/>
      <c r="BO921" s="146"/>
      <c r="BP921" s="146"/>
      <c r="BQ921" s="146"/>
      <c r="BR921" s="146"/>
      <c r="BS921" s="146"/>
      <c r="BT921" s="146"/>
      <c r="BU921" s="146"/>
      <c r="BV921" s="146"/>
      <c r="BW921" s="146"/>
      <c r="BX921" s="146"/>
      <c r="BY921" s="146"/>
      <c r="BZ921" s="146"/>
      <c r="CA921" s="146"/>
      <c r="CB921" s="146"/>
      <c r="CC921" s="146"/>
      <c r="CD921" s="146"/>
      <c r="CE921" s="146"/>
      <c r="CF921" s="146"/>
      <c r="CG921" s="146"/>
      <c r="CH921" s="146"/>
      <c r="CI921" s="146"/>
      <c r="CJ921" s="146"/>
      <c r="CK921" s="146"/>
      <c r="CL921" s="146"/>
      <c r="CM921" s="146"/>
      <c r="CN921" s="146"/>
      <c r="CO921" s="146"/>
      <c r="CP921" s="146"/>
      <c r="CQ921" s="146"/>
      <c r="CR921" s="146"/>
      <c r="CS921" s="146"/>
      <c r="CT921" s="146"/>
      <c r="CU921" s="146"/>
      <c r="CV921" s="146"/>
      <c r="CW921" s="146"/>
      <c r="CX921" s="146"/>
      <c r="CY921" s="146"/>
      <c r="CZ921" s="146"/>
      <c r="DA921" s="146"/>
      <c r="DB921" s="146"/>
      <c r="DC921" s="146"/>
      <c r="DD921" s="146"/>
      <c r="DE921" s="146"/>
      <c r="DF921" s="146"/>
      <c r="DG921" s="146"/>
      <c r="DH921" s="146"/>
      <c r="DI921" s="146"/>
      <c r="DJ921" s="146"/>
      <c r="DK921" s="146"/>
      <c r="DL921" s="146"/>
      <c r="DM921" s="146"/>
      <c r="DN921" s="146"/>
      <c r="DO921" s="146"/>
      <c r="DP921" s="146"/>
      <c r="DQ921" s="146"/>
      <c r="DR921" s="146"/>
      <c r="DS921" s="146"/>
      <c r="DT921" s="146"/>
      <c r="DU921" s="146"/>
      <c r="DV921" s="146"/>
      <c r="DW921" s="146"/>
      <c r="DX921" s="146"/>
      <c r="DY921" s="146"/>
      <c r="DZ921" s="158"/>
      <c r="EA921" s="158"/>
      <c r="EB921" s="158"/>
      <c r="EC921" s="158"/>
      <c r="ED921" s="158"/>
      <c r="EE921" s="158"/>
      <c r="EF921" s="158"/>
      <c r="EG921" s="158"/>
      <c r="EH921" s="158"/>
      <c r="EI921" s="158"/>
      <c r="EJ921" s="158"/>
      <c r="EK921" s="158"/>
      <c r="EL921" s="158"/>
      <c r="EM921" s="158"/>
      <c r="EN921" s="146"/>
      <c r="EO921" s="146"/>
      <c r="EP921" s="146"/>
      <c r="EQ921" s="146"/>
      <c r="ER921" s="146"/>
      <c r="ES921" s="146"/>
      <c r="ET921" s="146"/>
      <c r="EU921" s="146"/>
      <c r="EV921" s="146"/>
      <c r="EW921" s="146"/>
      <c r="EX921" s="146"/>
      <c r="EY921" s="146"/>
      <c r="EZ921" s="146"/>
      <c r="FA921" s="146"/>
      <c r="FB921" s="146"/>
      <c r="FC921" s="146"/>
      <c r="FD921" s="146"/>
    </row>
    <row r="922" spans="4:160">
      <c r="D922" s="45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  <c r="AA922" s="146"/>
      <c r="AB922" s="146"/>
      <c r="AC922" s="146"/>
      <c r="AD922" s="146"/>
      <c r="AE922" s="146"/>
      <c r="AF922" s="146"/>
      <c r="AG922" s="146"/>
      <c r="AH922" s="146"/>
      <c r="AI922" s="146"/>
      <c r="AJ922" s="146"/>
      <c r="AK922" s="146"/>
      <c r="AL922" s="146"/>
      <c r="AM922" s="217"/>
      <c r="AN922" s="146"/>
      <c r="AO922" s="146"/>
      <c r="AP922" s="146"/>
      <c r="AQ922" s="146"/>
      <c r="AR922" s="146"/>
      <c r="AS922" s="146"/>
      <c r="AT922" s="146"/>
      <c r="AU922" s="146"/>
      <c r="AV922" s="146"/>
      <c r="AW922" s="146"/>
      <c r="AX922" s="146"/>
      <c r="AY922" s="146"/>
      <c r="AZ922" s="146"/>
      <c r="BA922" s="146"/>
      <c r="BB922" s="146"/>
      <c r="BC922" s="146"/>
      <c r="BD922" s="146"/>
      <c r="BE922" s="146"/>
      <c r="BF922" s="146"/>
      <c r="BG922" s="146"/>
      <c r="BH922" s="146"/>
      <c r="BI922" s="146"/>
      <c r="BJ922" s="146"/>
      <c r="BK922" s="146"/>
      <c r="BL922" s="146"/>
      <c r="BM922" s="146"/>
      <c r="BN922" s="146"/>
      <c r="BO922" s="146"/>
      <c r="BP922" s="146"/>
      <c r="BQ922" s="146"/>
      <c r="BR922" s="146"/>
      <c r="BS922" s="146"/>
      <c r="BT922" s="146"/>
      <c r="BU922" s="146"/>
      <c r="BV922" s="146"/>
      <c r="BW922" s="146"/>
      <c r="BX922" s="146"/>
      <c r="BY922" s="146"/>
      <c r="BZ922" s="146"/>
      <c r="CA922" s="146"/>
      <c r="CB922" s="146"/>
      <c r="CC922" s="146"/>
      <c r="CD922" s="146"/>
      <c r="CE922" s="146"/>
      <c r="CF922" s="146"/>
      <c r="CG922" s="146"/>
      <c r="CH922" s="146"/>
      <c r="CI922" s="146"/>
      <c r="CJ922" s="146"/>
      <c r="CK922" s="146"/>
      <c r="CL922" s="146"/>
      <c r="CM922" s="146"/>
      <c r="CN922" s="146"/>
      <c r="CO922" s="146"/>
      <c r="CP922" s="146"/>
      <c r="CQ922" s="146"/>
      <c r="CR922" s="146"/>
      <c r="CS922" s="146"/>
      <c r="CT922" s="146"/>
      <c r="CU922" s="146"/>
      <c r="CV922" s="146"/>
      <c r="CW922" s="146"/>
      <c r="CX922" s="146"/>
      <c r="CY922" s="146"/>
      <c r="CZ922" s="146"/>
      <c r="DA922" s="146"/>
      <c r="DB922" s="146"/>
      <c r="DC922" s="146"/>
      <c r="DD922" s="146"/>
      <c r="DE922" s="146"/>
      <c r="DF922" s="146"/>
      <c r="DG922" s="146"/>
      <c r="DH922" s="146"/>
      <c r="DI922" s="146"/>
      <c r="DJ922" s="146"/>
      <c r="DK922" s="146"/>
      <c r="DL922" s="146"/>
      <c r="DM922" s="146"/>
      <c r="DN922" s="146"/>
      <c r="DO922" s="146"/>
      <c r="DP922" s="146"/>
      <c r="DQ922" s="146"/>
      <c r="DR922" s="146"/>
      <c r="DS922" s="146"/>
      <c r="DT922" s="146"/>
      <c r="DU922" s="146"/>
      <c r="DV922" s="146"/>
      <c r="DW922" s="146"/>
      <c r="DX922" s="146"/>
      <c r="DY922" s="146"/>
      <c r="DZ922" s="158"/>
      <c r="EA922" s="158"/>
      <c r="EB922" s="158"/>
      <c r="EC922" s="158"/>
      <c r="ED922" s="158"/>
      <c r="EE922" s="158"/>
      <c r="EF922" s="158"/>
      <c r="EG922" s="158"/>
      <c r="EH922" s="158"/>
      <c r="EI922" s="158"/>
      <c r="EJ922" s="158"/>
      <c r="EK922" s="158"/>
      <c r="EL922" s="158"/>
      <c r="EM922" s="158"/>
      <c r="EN922" s="146"/>
      <c r="EO922" s="146"/>
      <c r="EP922" s="146"/>
      <c r="EQ922" s="146"/>
      <c r="ER922" s="146"/>
      <c r="ES922" s="146"/>
      <c r="ET922" s="146"/>
      <c r="EU922" s="146"/>
      <c r="EV922" s="146"/>
      <c r="EW922" s="146"/>
      <c r="EX922" s="146"/>
      <c r="EY922" s="146"/>
      <c r="EZ922" s="146"/>
      <c r="FA922" s="146"/>
      <c r="FB922" s="146"/>
      <c r="FC922" s="146"/>
      <c r="FD922" s="146"/>
    </row>
    <row r="923" spans="4:160">
      <c r="D923" s="45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  <c r="AA923" s="146"/>
      <c r="AB923" s="146"/>
      <c r="AC923" s="146"/>
      <c r="AD923" s="146"/>
      <c r="AE923" s="146"/>
      <c r="AF923" s="146"/>
      <c r="AG923" s="146"/>
      <c r="AH923" s="146"/>
      <c r="AI923" s="146"/>
      <c r="AJ923" s="146"/>
      <c r="AK923" s="146"/>
      <c r="AL923" s="146"/>
      <c r="AM923" s="217"/>
      <c r="AN923" s="146"/>
      <c r="AO923" s="146"/>
      <c r="AP923" s="146"/>
      <c r="AQ923" s="146"/>
      <c r="AR923" s="146"/>
      <c r="AS923" s="146"/>
      <c r="AT923" s="146"/>
      <c r="AU923" s="146"/>
      <c r="AV923" s="146"/>
      <c r="AW923" s="146"/>
      <c r="AX923" s="146"/>
      <c r="AY923" s="146"/>
      <c r="AZ923" s="146"/>
      <c r="BA923" s="146"/>
      <c r="BB923" s="146"/>
      <c r="BC923" s="146"/>
      <c r="BD923" s="146"/>
      <c r="BE923" s="146"/>
      <c r="BF923" s="146"/>
      <c r="BG923" s="146"/>
      <c r="BH923" s="146"/>
      <c r="BI923" s="146"/>
      <c r="BJ923" s="146"/>
      <c r="BK923" s="146"/>
      <c r="BL923" s="146"/>
      <c r="BM923" s="146"/>
      <c r="BN923" s="146"/>
      <c r="BO923" s="146"/>
      <c r="BP923" s="146"/>
      <c r="BQ923" s="146"/>
      <c r="BR923" s="146"/>
      <c r="BS923" s="146"/>
      <c r="BT923" s="146"/>
      <c r="BU923" s="146"/>
      <c r="BV923" s="146"/>
      <c r="BW923" s="146"/>
      <c r="BX923" s="146"/>
      <c r="BY923" s="146"/>
      <c r="BZ923" s="146"/>
      <c r="CA923" s="146"/>
      <c r="CB923" s="146"/>
      <c r="CC923" s="146"/>
      <c r="CD923" s="146"/>
      <c r="CE923" s="146"/>
      <c r="CF923" s="146"/>
      <c r="CG923" s="146"/>
      <c r="CH923" s="146"/>
      <c r="CI923" s="146"/>
      <c r="CJ923" s="146"/>
      <c r="CK923" s="146"/>
      <c r="CL923" s="146"/>
      <c r="CM923" s="146"/>
      <c r="CN923" s="146"/>
      <c r="CO923" s="146"/>
      <c r="CP923" s="146"/>
      <c r="CQ923" s="146"/>
      <c r="CR923" s="146"/>
      <c r="CS923" s="146"/>
      <c r="CT923" s="146"/>
      <c r="CU923" s="146"/>
      <c r="CV923" s="146"/>
      <c r="CW923" s="146"/>
      <c r="CX923" s="146"/>
      <c r="CY923" s="146"/>
      <c r="CZ923" s="146"/>
      <c r="DA923" s="146"/>
      <c r="DB923" s="146"/>
      <c r="DC923" s="146"/>
      <c r="DD923" s="146"/>
      <c r="DE923" s="146"/>
      <c r="DF923" s="146"/>
      <c r="DG923" s="146"/>
      <c r="DH923" s="146"/>
      <c r="DI923" s="146"/>
      <c r="DJ923" s="146"/>
      <c r="DK923" s="146"/>
      <c r="DL923" s="146"/>
      <c r="DM923" s="146"/>
      <c r="DN923" s="146"/>
      <c r="DO923" s="146"/>
      <c r="DP923" s="146"/>
      <c r="DQ923" s="146"/>
      <c r="DR923" s="146"/>
      <c r="DS923" s="146"/>
      <c r="DT923" s="146"/>
      <c r="DU923" s="146"/>
      <c r="DV923" s="146"/>
      <c r="DW923" s="146"/>
      <c r="DX923" s="146"/>
      <c r="DY923" s="146"/>
      <c r="DZ923" s="158"/>
      <c r="EA923" s="158"/>
      <c r="EB923" s="158"/>
      <c r="EC923" s="158"/>
      <c r="ED923" s="158"/>
      <c r="EE923" s="158"/>
      <c r="EF923" s="158"/>
      <c r="EG923" s="158"/>
      <c r="EH923" s="158"/>
      <c r="EI923" s="158"/>
      <c r="EJ923" s="158"/>
      <c r="EK923" s="158"/>
      <c r="EL923" s="158"/>
      <c r="EM923" s="158"/>
      <c r="EN923" s="146"/>
      <c r="EO923" s="146"/>
      <c r="EP923" s="146"/>
      <c r="EQ923" s="146"/>
      <c r="ER923" s="146"/>
      <c r="ES923" s="146"/>
      <c r="ET923" s="146"/>
      <c r="EU923" s="146"/>
      <c r="EV923" s="146"/>
      <c r="EW923" s="146"/>
      <c r="EX923" s="146"/>
      <c r="EY923" s="146"/>
      <c r="EZ923" s="146"/>
      <c r="FA923" s="146"/>
      <c r="FB923" s="146"/>
      <c r="FC923" s="146"/>
      <c r="FD923" s="146"/>
    </row>
    <row r="924" spans="4:160">
      <c r="D924" s="45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  <c r="AA924" s="146"/>
      <c r="AB924" s="146"/>
      <c r="AC924" s="146"/>
      <c r="AD924" s="146"/>
      <c r="AE924" s="146"/>
      <c r="AF924" s="146"/>
      <c r="AG924" s="146"/>
      <c r="AH924" s="146"/>
      <c r="AI924" s="146"/>
      <c r="AJ924" s="146"/>
      <c r="AK924" s="146"/>
      <c r="AL924" s="146"/>
      <c r="AM924" s="217"/>
      <c r="AN924" s="146"/>
      <c r="AO924" s="146"/>
      <c r="AP924" s="146"/>
      <c r="AQ924" s="146"/>
      <c r="AR924" s="146"/>
      <c r="AS924" s="146"/>
      <c r="AT924" s="146"/>
      <c r="AU924" s="146"/>
      <c r="AV924" s="146"/>
      <c r="AW924" s="146"/>
      <c r="AX924" s="146"/>
      <c r="AY924" s="146"/>
      <c r="AZ924" s="146"/>
      <c r="BA924" s="146"/>
      <c r="BB924" s="146"/>
      <c r="BC924" s="146"/>
      <c r="BD924" s="146"/>
      <c r="BE924" s="146"/>
      <c r="BF924" s="146"/>
      <c r="BG924" s="146"/>
      <c r="BH924" s="146"/>
      <c r="BI924" s="146"/>
      <c r="BJ924" s="146"/>
      <c r="BK924" s="146"/>
      <c r="BL924" s="146"/>
      <c r="BM924" s="146"/>
      <c r="BN924" s="146"/>
      <c r="BO924" s="146"/>
      <c r="BP924" s="146"/>
      <c r="BQ924" s="146"/>
      <c r="BR924" s="146"/>
      <c r="BS924" s="146"/>
      <c r="BT924" s="146"/>
      <c r="BU924" s="146"/>
      <c r="BV924" s="146"/>
      <c r="BW924" s="146"/>
      <c r="BX924" s="146"/>
      <c r="BY924" s="146"/>
      <c r="BZ924" s="146"/>
      <c r="CA924" s="146"/>
      <c r="CB924" s="146"/>
      <c r="CC924" s="146"/>
      <c r="CD924" s="146"/>
      <c r="CE924" s="146"/>
      <c r="CF924" s="146"/>
      <c r="CG924" s="146"/>
      <c r="CH924" s="146"/>
      <c r="CI924" s="146"/>
      <c r="CJ924" s="146"/>
      <c r="CK924" s="146"/>
      <c r="CL924" s="146"/>
      <c r="CM924" s="146"/>
      <c r="CN924" s="146"/>
      <c r="CO924" s="146"/>
      <c r="CP924" s="146"/>
      <c r="CQ924" s="146"/>
      <c r="CR924" s="146"/>
      <c r="CS924" s="146"/>
      <c r="CT924" s="146"/>
      <c r="CU924" s="146"/>
      <c r="CV924" s="146"/>
      <c r="CW924" s="146"/>
      <c r="CX924" s="146"/>
      <c r="CY924" s="146"/>
      <c r="CZ924" s="146"/>
      <c r="DA924" s="146"/>
      <c r="DB924" s="146"/>
      <c r="DC924" s="146"/>
      <c r="DD924" s="146"/>
      <c r="DE924" s="146"/>
      <c r="DF924" s="146"/>
      <c r="DG924" s="146"/>
      <c r="DH924" s="146"/>
      <c r="DI924" s="146"/>
      <c r="DJ924" s="146"/>
      <c r="DK924" s="146"/>
      <c r="DL924" s="146"/>
      <c r="DM924" s="146"/>
      <c r="DN924" s="146"/>
      <c r="DO924" s="146"/>
      <c r="DP924" s="146"/>
      <c r="DQ924" s="146"/>
      <c r="DR924" s="146"/>
      <c r="DS924" s="146"/>
      <c r="DT924" s="146"/>
      <c r="DU924" s="146"/>
      <c r="DV924" s="146"/>
      <c r="DW924" s="146"/>
      <c r="DX924" s="146"/>
      <c r="DY924" s="146"/>
      <c r="DZ924" s="158"/>
      <c r="EA924" s="158"/>
      <c r="EB924" s="158"/>
      <c r="EC924" s="158"/>
      <c r="ED924" s="158"/>
      <c r="EE924" s="158"/>
      <c r="EF924" s="158"/>
      <c r="EG924" s="158"/>
      <c r="EH924" s="158"/>
      <c r="EI924" s="158"/>
      <c r="EJ924" s="158"/>
      <c r="EK924" s="158"/>
      <c r="EL924" s="158"/>
      <c r="EM924" s="158"/>
      <c r="EN924" s="146"/>
      <c r="EO924" s="146"/>
      <c r="EP924" s="146"/>
      <c r="EQ924" s="146"/>
      <c r="ER924" s="146"/>
      <c r="ES924" s="146"/>
      <c r="ET924" s="146"/>
      <c r="EU924" s="146"/>
      <c r="EV924" s="146"/>
      <c r="EW924" s="146"/>
      <c r="EX924" s="146"/>
      <c r="EY924" s="146"/>
      <c r="EZ924" s="146"/>
      <c r="FA924" s="146"/>
      <c r="FB924" s="146"/>
      <c r="FC924" s="146"/>
      <c r="FD924" s="146"/>
    </row>
    <row r="925" spans="4:160">
      <c r="D925" s="45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  <c r="AA925" s="146"/>
      <c r="AB925" s="146"/>
      <c r="AC925" s="146"/>
      <c r="AD925" s="146"/>
      <c r="AE925" s="146"/>
      <c r="AF925" s="146"/>
      <c r="AG925" s="146"/>
      <c r="AH925" s="146"/>
      <c r="AI925" s="146"/>
      <c r="AJ925" s="146"/>
      <c r="AK925" s="146"/>
      <c r="AL925" s="146"/>
      <c r="AM925" s="217"/>
      <c r="AN925" s="146"/>
      <c r="AO925" s="146"/>
      <c r="AP925" s="146"/>
      <c r="AQ925" s="146"/>
      <c r="AR925" s="146"/>
      <c r="AS925" s="146"/>
      <c r="AT925" s="146"/>
      <c r="AU925" s="146"/>
      <c r="AV925" s="146"/>
      <c r="AW925" s="146"/>
      <c r="AX925" s="146"/>
      <c r="AY925" s="146"/>
      <c r="AZ925" s="146"/>
      <c r="BA925" s="146"/>
      <c r="BB925" s="146"/>
      <c r="BC925" s="146"/>
      <c r="BD925" s="146"/>
      <c r="BE925" s="146"/>
      <c r="BF925" s="146"/>
      <c r="BG925" s="146"/>
      <c r="BH925" s="146"/>
      <c r="BI925" s="146"/>
      <c r="BJ925" s="146"/>
      <c r="BK925" s="146"/>
      <c r="BL925" s="146"/>
      <c r="BM925" s="146"/>
      <c r="BN925" s="146"/>
      <c r="BO925" s="146"/>
      <c r="BP925" s="146"/>
      <c r="BQ925" s="146"/>
      <c r="BR925" s="146"/>
      <c r="BS925" s="146"/>
      <c r="BT925" s="146"/>
      <c r="BU925" s="146"/>
      <c r="BV925" s="146"/>
      <c r="BW925" s="146"/>
      <c r="BX925" s="146"/>
      <c r="BY925" s="146"/>
      <c r="BZ925" s="146"/>
      <c r="CA925" s="146"/>
      <c r="CB925" s="146"/>
      <c r="CC925" s="146"/>
      <c r="CD925" s="146"/>
      <c r="CE925" s="146"/>
      <c r="CF925" s="146"/>
      <c r="CG925" s="146"/>
      <c r="CH925" s="146"/>
      <c r="CI925" s="146"/>
      <c r="CJ925" s="146"/>
      <c r="CK925" s="146"/>
      <c r="CL925" s="146"/>
      <c r="CM925" s="146"/>
      <c r="CN925" s="146"/>
      <c r="CO925" s="146"/>
      <c r="CP925" s="146"/>
      <c r="CQ925" s="146"/>
      <c r="CR925" s="146"/>
      <c r="CS925" s="146"/>
      <c r="CT925" s="146"/>
      <c r="CU925" s="146"/>
      <c r="CV925" s="146"/>
      <c r="CW925" s="146"/>
      <c r="CX925" s="146"/>
      <c r="CY925" s="146"/>
      <c r="CZ925" s="146"/>
      <c r="DA925" s="146"/>
      <c r="DB925" s="146"/>
      <c r="DC925" s="146"/>
      <c r="DD925" s="146"/>
      <c r="DE925" s="146"/>
      <c r="DF925" s="146"/>
      <c r="DG925" s="146"/>
      <c r="DH925" s="146"/>
      <c r="DI925" s="146"/>
      <c r="DJ925" s="146"/>
      <c r="DK925" s="146"/>
      <c r="DL925" s="146"/>
      <c r="DM925" s="146"/>
      <c r="DN925" s="146"/>
      <c r="DO925" s="146"/>
      <c r="DP925" s="146"/>
      <c r="DQ925" s="146"/>
      <c r="DR925" s="146"/>
      <c r="DS925" s="146"/>
      <c r="DT925" s="146"/>
      <c r="DU925" s="146"/>
      <c r="DV925" s="146"/>
      <c r="DW925" s="146"/>
      <c r="DX925" s="146"/>
      <c r="DY925" s="146"/>
      <c r="DZ925" s="158"/>
      <c r="EA925" s="158"/>
      <c r="EB925" s="158"/>
      <c r="EC925" s="158"/>
      <c r="ED925" s="158"/>
      <c r="EE925" s="158"/>
      <c r="EF925" s="158"/>
      <c r="EG925" s="158"/>
      <c r="EH925" s="158"/>
      <c r="EI925" s="158"/>
      <c r="EJ925" s="158"/>
      <c r="EK925" s="158"/>
      <c r="EL925" s="158"/>
      <c r="EM925" s="158"/>
      <c r="EN925" s="146"/>
      <c r="EO925" s="146"/>
      <c r="EP925" s="146"/>
      <c r="EQ925" s="146"/>
      <c r="ER925" s="146"/>
      <c r="ES925" s="146"/>
      <c r="ET925" s="146"/>
      <c r="EU925" s="146"/>
      <c r="EV925" s="146"/>
      <c r="EW925" s="146"/>
      <c r="EX925" s="146"/>
      <c r="EY925" s="146"/>
      <c r="EZ925" s="146"/>
      <c r="FA925" s="146"/>
      <c r="FB925" s="146"/>
      <c r="FC925" s="146"/>
      <c r="FD925" s="146"/>
    </row>
    <row r="926" spans="4:160">
      <c r="D926" s="45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  <c r="AA926" s="146"/>
      <c r="AB926" s="146"/>
      <c r="AC926" s="146"/>
      <c r="AD926" s="146"/>
      <c r="AE926" s="146"/>
      <c r="AF926" s="146"/>
      <c r="AG926" s="146"/>
      <c r="AH926" s="146"/>
      <c r="AI926" s="146"/>
      <c r="AJ926" s="146"/>
      <c r="AK926" s="146"/>
      <c r="AL926" s="146"/>
      <c r="AM926" s="217"/>
      <c r="AN926" s="146"/>
      <c r="AO926" s="146"/>
      <c r="AP926" s="146"/>
      <c r="AQ926" s="146"/>
      <c r="AR926" s="146"/>
      <c r="AS926" s="146"/>
      <c r="AT926" s="146"/>
      <c r="AU926" s="146"/>
      <c r="AV926" s="146"/>
      <c r="AW926" s="146"/>
      <c r="AX926" s="146"/>
      <c r="AY926" s="146"/>
      <c r="AZ926" s="146"/>
      <c r="BA926" s="146"/>
      <c r="BB926" s="146"/>
      <c r="BC926" s="146"/>
      <c r="BD926" s="146"/>
      <c r="BE926" s="146"/>
      <c r="BF926" s="146"/>
      <c r="BG926" s="146"/>
      <c r="BH926" s="146"/>
      <c r="BI926" s="146"/>
      <c r="BJ926" s="146"/>
      <c r="BK926" s="146"/>
      <c r="BL926" s="146"/>
      <c r="BM926" s="146"/>
      <c r="BN926" s="146"/>
      <c r="BO926" s="146"/>
      <c r="BP926" s="146"/>
      <c r="BQ926" s="146"/>
      <c r="BR926" s="146"/>
      <c r="BS926" s="146"/>
      <c r="BT926" s="146"/>
      <c r="BU926" s="146"/>
      <c r="BV926" s="146"/>
      <c r="BW926" s="146"/>
      <c r="BX926" s="146"/>
      <c r="BY926" s="146"/>
      <c r="BZ926" s="146"/>
      <c r="CA926" s="146"/>
      <c r="CB926" s="146"/>
      <c r="CC926" s="146"/>
      <c r="CD926" s="146"/>
      <c r="CE926" s="146"/>
      <c r="CF926" s="146"/>
      <c r="CG926" s="146"/>
      <c r="CH926" s="146"/>
      <c r="CI926" s="146"/>
      <c r="CJ926" s="146"/>
      <c r="CK926" s="146"/>
      <c r="CL926" s="146"/>
      <c r="CM926" s="146"/>
      <c r="CN926" s="146"/>
      <c r="CO926" s="146"/>
      <c r="CP926" s="146"/>
      <c r="CQ926" s="146"/>
      <c r="CR926" s="146"/>
      <c r="CS926" s="146"/>
      <c r="CT926" s="146"/>
      <c r="CU926" s="146"/>
      <c r="CV926" s="146"/>
      <c r="CW926" s="146"/>
      <c r="CX926" s="146"/>
      <c r="CY926" s="146"/>
      <c r="CZ926" s="146"/>
      <c r="DA926" s="146"/>
      <c r="DB926" s="146"/>
      <c r="DC926" s="146"/>
      <c r="DD926" s="146"/>
      <c r="DE926" s="146"/>
      <c r="DF926" s="146"/>
      <c r="DG926" s="146"/>
      <c r="DH926" s="146"/>
      <c r="DI926" s="146"/>
      <c r="DJ926" s="146"/>
      <c r="DK926" s="146"/>
      <c r="DL926" s="146"/>
      <c r="DM926" s="146"/>
      <c r="DN926" s="146"/>
      <c r="DO926" s="146"/>
      <c r="DP926" s="146"/>
      <c r="DQ926" s="146"/>
      <c r="DR926" s="146"/>
      <c r="DS926" s="146"/>
      <c r="DT926" s="146"/>
      <c r="DU926" s="146"/>
      <c r="DV926" s="146"/>
      <c r="DW926" s="146"/>
      <c r="DX926" s="146"/>
      <c r="DY926" s="146"/>
      <c r="DZ926" s="158"/>
      <c r="EA926" s="158"/>
      <c r="EB926" s="158"/>
      <c r="EC926" s="158"/>
      <c r="ED926" s="158"/>
      <c r="EE926" s="158"/>
      <c r="EF926" s="158"/>
      <c r="EG926" s="158"/>
      <c r="EH926" s="158"/>
      <c r="EI926" s="158"/>
      <c r="EJ926" s="158"/>
      <c r="EK926" s="158"/>
      <c r="EL926" s="158"/>
      <c r="EM926" s="158"/>
      <c r="EN926" s="146"/>
      <c r="EO926" s="146"/>
      <c r="EP926" s="146"/>
      <c r="EQ926" s="146"/>
      <c r="ER926" s="146"/>
      <c r="ES926" s="146"/>
      <c r="ET926" s="146"/>
      <c r="EU926" s="146"/>
      <c r="EV926" s="146"/>
      <c r="EW926" s="146"/>
      <c r="EX926" s="146"/>
      <c r="EY926" s="146"/>
      <c r="EZ926" s="146"/>
      <c r="FA926" s="146"/>
      <c r="FB926" s="146"/>
      <c r="FC926" s="146"/>
      <c r="FD926" s="146"/>
    </row>
    <row r="927" spans="4:160">
      <c r="D927" s="45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  <c r="AA927" s="146"/>
      <c r="AB927" s="146"/>
      <c r="AC927" s="146"/>
      <c r="AD927" s="146"/>
      <c r="AE927" s="146"/>
      <c r="AF927" s="146"/>
      <c r="AG927" s="146"/>
      <c r="AH927" s="146"/>
      <c r="AI927" s="146"/>
      <c r="AJ927" s="146"/>
      <c r="AK927" s="146"/>
      <c r="AL927" s="146"/>
      <c r="AM927" s="217"/>
      <c r="AN927" s="146"/>
      <c r="AO927" s="146"/>
      <c r="AP927" s="146"/>
      <c r="AQ927" s="146"/>
      <c r="AR927" s="146"/>
      <c r="AS927" s="146"/>
      <c r="AT927" s="146"/>
      <c r="AU927" s="146"/>
      <c r="AV927" s="146"/>
      <c r="AW927" s="146"/>
      <c r="AX927" s="146"/>
      <c r="AY927" s="146"/>
      <c r="AZ927" s="146"/>
      <c r="BA927" s="146"/>
      <c r="BB927" s="146"/>
      <c r="BC927" s="146"/>
      <c r="BD927" s="146"/>
      <c r="BE927" s="146"/>
      <c r="BF927" s="146"/>
      <c r="BG927" s="146"/>
      <c r="BH927" s="146"/>
      <c r="BI927" s="146"/>
      <c r="BJ927" s="146"/>
      <c r="BK927" s="146"/>
      <c r="BL927" s="146"/>
      <c r="BM927" s="146"/>
      <c r="BN927" s="146"/>
      <c r="BO927" s="146"/>
      <c r="BP927" s="146"/>
      <c r="BQ927" s="146"/>
      <c r="BR927" s="146"/>
      <c r="BS927" s="146"/>
      <c r="BT927" s="146"/>
      <c r="BU927" s="146"/>
      <c r="BV927" s="146"/>
      <c r="BW927" s="146"/>
      <c r="BX927" s="146"/>
      <c r="BY927" s="146"/>
      <c r="BZ927" s="146"/>
      <c r="CA927" s="146"/>
      <c r="CB927" s="146"/>
      <c r="CC927" s="146"/>
      <c r="CD927" s="146"/>
      <c r="CE927" s="146"/>
      <c r="CF927" s="146"/>
      <c r="CG927" s="146"/>
      <c r="CH927" s="146"/>
      <c r="CI927" s="146"/>
      <c r="CJ927" s="146"/>
      <c r="CK927" s="146"/>
      <c r="CL927" s="146"/>
      <c r="CM927" s="146"/>
      <c r="CN927" s="146"/>
      <c r="CO927" s="146"/>
      <c r="CP927" s="146"/>
      <c r="CQ927" s="146"/>
      <c r="CR927" s="146"/>
      <c r="CS927" s="146"/>
      <c r="CT927" s="146"/>
      <c r="CU927" s="146"/>
      <c r="CV927" s="146"/>
      <c r="CW927" s="146"/>
      <c r="CX927" s="146"/>
      <c r="CY927" s="146"/>
      <c r="CZ927" s="146"/>
      <c r="DA927" s="146"/>
      <c r="DB927" s="146"/>
      <c r="DC927" s="146"/>
      <c r="DD927" s="146"/>
      <c r="DE927" s="146"/>
      <c r="DF927" s="146"/>
      <c r="DG927" s="146"/>
      <c r="DH927" s="146"/>
      <c r="DI927" s="146"/>
      <c r="DJ927" s="146"/>
      <c r="DK927" s="146"/>
      <c r="DL927" s="146"/>
      <c r="DM927" s="146"/>
      <c r="DN927" s="146"/>
      <c r="DO927" s="146"/>
      <c r="DP927" s="146"/>
      <c r="DQ927" s="146"/>
      <c r="DR927" s="146"/>
      <c r="DS927" s="146"/>
      <c r="DT927" s="146"/>
      <c r="DU927" s="146"/>
      <c r="DV927" s="146"/>
      <c r="DW927" s="146"/>
      <c r="DX927" s="146"/>
      <c r="DY927" s="146"/>
      <c r="DZ927" s="158"/>
      <c r="EA927" s="158"/>
      <c r="EB927" s="158"/>
      <c r="EC927" s="158"/>
      <c r="ED927" s="158"/>
      <c r="EE927" s="158"/>
      <c r="EF927" s="158"/>
      <c r="EG927" s="158"/>
      <c r="EH927" s="158"/>
      <c r="EI927" s="158"/>
      <c r="EJ927" s="158"/>
      <c r="EK927" s="158"/>
      <c r="EL927" s="158"/>
      <c r="EM927" s="158"/>
      <c r="EN927" s="146"/>
      <c r="EO927" s="146"/>
      <c r="EP927" s="146"/>
      <c r="EQ927" s="146"/>
      <c r="ER927" s="146"/>
      <c r="ES927" s="146"/>
      <c r="ET927" s="146"/>
      <c r="EU927" s="146"/>
      <c r="EV927" s="146"/>
      <c r="EW927" s="146"/>
      <c r="EX927" s="146"/>
      <c r="EY927" s="146"/>
      <c r="EZ927" s="146"/>
      <c r="FA927" s="146"/>
      <c r="FB927" s="146"/>
      <c r="FC927" s="146"/>
      <c r="FD927" s="146"/>
    </row>
    <row r="928" spans="4:160">
      <c r="D928" s="45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  <c r="AA928" s="146"/>
      <c r="AB928" s="146"/>
      <c r="AC928" s="146"/>
      <c r="AD928" s="146"/>
      <c r="AE928" s="146"/>
      <c r="AF928" s="146"/>
      <c r="AG928" s="146"/>
      <c r="AH928" s="146"/>
      <c r="AI928" s="146"/>
      <c r="AJ928" s="146"/>
      <c r="AK928" s="146"/>
      <c r="AL928" s="146"/>
      <c r="AM928" s="217"/>
      <c r="AN928" s="146"/>
      <c r="AO928" s="146"/>
      <c r="AP928" s="146"/>
      <c r="AQ928" s="146"/>
      <c r="AR928" s="146"/>
      <c r="AS928" s="146"/>
      <c r="AT928" s="146"/>
      <c r="AU928" s="146"/>
      <c r="AV928" s="146"/>
      <c r="AW928" s="146"/>
      <c r="AX928" s="146"/>
      <c r="AY928" s="146"/>
      <c r="AZ928" s="146"/>
      <c r="BA928" s="146"/>
      <c r="BB928" s="146"/>
      <c r="BC928" s="146"/>
      <c r="BD928" s="146"/>
      <c r="BE928" s="146"/>
      <c r="BF928" s="146"/>
      <c r="BG928" s="146"/>
      <c r="BH928" s="146"/>
      <c r="BI928" s="146"/>
      <c r="BJ928" s="146"/>
      <c r="BK928" s="146"/>
      <c r="BL928" s="146"/>
      <c r="BM928" s="146"/>
      <c r="BN928" s="146"/>
      <c r="BO928" s="146"/>
      <c r="BP928" s="146"/>
      <c r="BQ928" s="146"/>
      <c r="BR928" s="146"/>
      <c r="BS928" s="146"/>
      <c r="BT928" s="146"/>
      <c r="BU928" s="146"/>
      <c r="BV928" s="146"/>
      <c r="BW928" s="146"/>
      <c r="BX928" s="146"/>
      <c r="BY928" s="146"/>
      <c r="BZ928" s="146"/>
      <c r="CA928" s="146"/>
      <c r="CB928" s="146"/>
      <c r="CC928" s="146"/>
      <c r="CD928" s="146"/>
      <c r="CE928" s="146"/>
      <c r="CF928" s="146"/>
      <c r="CG928" s="146"/>
      <c r="CH928" s="146"/>
      <c r="CI928" s="146"/>
      <c r="CJ928" s="146"/>
      <c r="CK928" s="146"/>
      <c r="CL928" s="146"/>
      <c r="CM928" s="146"/>
      <c r="CN928" s="146"/>
      <c r="CO928" s="146"/>
      <c r="CP928" s="146"/>
      <c r="CQ928" s="146"/>
      <c r="CR928" s="146"/>
      <c r="CS928" s="146"/>
      <c r="CT928" s="146"/>
      <c r="CU928" s="146"/>
      <c r="CV928" s="146"/>
      <c r="CW928" s="146"/>
      <c r="CX928" s="146"/>
      <c r="CY928" s="146"/>
      <c r="CZ928" s="146"/>
      <c r="DA928" s="146"/>
      <c r="DB928" s="146"/>
      <c r="DC928" s="146"/>
      <c r="DD928" s="146"/>
      <c r="DE928" s="146"/>
      <c r="DF928" s="146"/>
      <c r="DG928" s="146"/>
      <c r="DH928" s="146"/>
      <c r="DI928" s="146"/>
      <c r="DJ928" s="146"/>
      <c r="DK928" s="146"/>
      <c r="DL928" s="146"/>
      <c r="DM928" s="146"/>
      <c r="DN928" s="146"/>
      <c r="DO928" s="146"/>
      <c r="DP928" s="146"/>
      <c r="DQ928" s="146"/>
      <c r="DR928" s="146"/>
      <c r="DS928" s="146"/>
      <c r="DT928" s="146"/>
      <c r="DU928" s="146"/>
      <c r="DV928" s="146"/>
      <c r="DW928" s="146"/>
      <c r="DX928" s="146"/>
      <c r="DY928" s="146"/>
      <c r="DZ928" s="158"/>
      <c r="EA928" s="158"/>
      <c r="EB928" s="158"/>
      <c r="EC928" s="158"/>
      <c r="ED928" s="158"/>
      <c r="EE928" s="158"/>
      <c r="EF928" s="158"/>
      <c r="EG928" s="158"/>
      <c r="EH928" s="158"/>
      <c r="EI928" s="158"/>
      <c r="EJ928" s="158"/>
      <c r="EK928" s="158"/>
      <c r="EL928" s="158"/>
      <c r="EM928" s="158"/>
      <c r="EN928" s="146"/>
      <c r="EO928" s="146"/>
      <c r="EP928" s="146"/>
      <c r="EQ928" s="146"/>
      <c r="ER928" s="146"/>
      <c r="ES928" s="146"/>
      <c r="ET928" s="146"/>
      <c r="EU928" s="146"/>
      <c r="EV928" s="146"/>
      <c r="EW928" s="146"/>
      <c r="EX928" s="146"/>
      <c r="EY928" s="146"/>
      <c r="EZ928" s="146"/>
      <c r="FA928" s="146"/>
      <c r="FB928" s="146"/>
      <c r="FC928" s="146"/>
      <c r="FD928" s="146"/>
    </row>
    <row r="929" spans="4:160">
      <c r="D929" s="45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  <c r="AA929" s="146"/>
      <c r="AB929" s="146"/>
      <c r="AC929" s="146"/>
      <c r="AD929" s="146"/>
      <c r="AE929" s="146"/>
      <c r="AF929" s="146"/>
      <c r="AG929" s="146"/>
      <c r="AH929" s="146"/>
      <c r="AI929" s="146"/>
      <c r="AJ929" s="146"/>
      <c r="AK929" s="146"/>
      <c r="AL929" s="146"/>
      <c r="AM929" s="217"/>
      <c r="AN929" s="146"/>
      <c r="AO929" s="146"/>
      <c r="AP929" s="146"/>
      <c r="AQ929" s="146"/>
      <c r="AR929" s="146"/>
      <c r="AS929" s="146"/>
      <c r="AT929" s="146"/>
      <c r="AU929" s="146"/>
      <c r="AV929" s="146"/>
      <c r="AW929" s="146"/>
      <c r="AX929" s="146"/>
      <c r="AY929" s="146"/>
      <c r="AZ929" s="146"/>
      <c r="BA929" s="146"/>
      <c r="BB929" s="146"/>
      <c r="BC929" s="146"/>
      <c r="BD929" s="146"/>
      <c r="BE929" s="146"/>
      <c r="BF929" s="146"/>
      <c r="BG929" s="146"/>
      <c r="BH929" s="146"/>
      <c r="BI929" s="146"/>
      <c r="BJ929" s="146"/>
      <c r="BK929" s="146"/>
      <c r="BL929" s="146"/>
      <c r="BM929" s="146"/>
      <c r="BN929" s="146"/>
      <c r="BO929" s="146"/>
      <c r="BP929" s="146"/>
      <c r="BQ929" s="146"/>
      <c r="BR929" s="146"/>
      <c r="BS929" s="146"/>
      <c r="BT929" s="146"/>
      <c r="BU929" s="146"/>
      <c r="BV929" s="146"/>
      <c r="BW929" s="146"/>
      <c r="BX929" s="146"/>
      <c r="BY929" s="146"/>
      <c r="BZ929" s="146"/>
      <c r="CA929" s="146"/>
      <c r="CB929" s="146"/>
      <c r="CC929" s="146"/>
      <c r="CD929" s="146"/>
      <c r="CE929" s="146"/>
      <c r="CF929" s="146"/>
      <c r="CG929" s="146"/>
      <c r="CH929" s="146"/>
      <c r="CI929" s="146"/>
      <c r="CJ929" s="146"/>
      <c r="CK929" s="146"/>
      <c r="CL929" s="146"/>
      <c r="CM929" s="146"/>
      <c r="CN929" s="146"/>
      <c r="CO929" s="146"/>
      <c r="CP929" s="146"/>
      <c r="CQ929" s="146"/>
      <c r="CR929" s="146"/>
      <c r="CS929" s="146"/>
      <c r="CT929" s="146"/>
      <c r="CU929" s="146"/>
      <c r="CV929" s="146"/>
      <c r="CW929" s="146"/>
      <c r="CX929" s="146"/>
      <c r="CY929" s="146"/>
      <c r="CZ929" s="146"/>
      <c r="DA929" s="146"/>
      <c r="DB929" s="146"/>
      <c r="DC929" s="146"/>
      <c r="DD929" s="146"/>
      <c r="DE929" s="146"/>
      <c r="DF929" s="146"/>
      <c r="DG929" s="146"/>
      <c r="DH929" s="146"/>
      <c r="DI929" s="146"/>
      <c r="DJ929" s="146"/>
      <c r="DK929" s="146"/>
      <c r="DL929" s="146"/>
      <c r="DM929" s="146"/>
      <c r="DN929" s="146"/>
      <c r="DO929" s="146"/>
      <c r="DP929" s="146"/>
      <c r="DQ929" s="146"/>
      <c r="DR929" s="146"/>
      <c r="DS929" s="146"/>
      <c r="DT929" s="146"/>
      <c r="DU929" s="146"/>
      <c r="DV929" s="146"/>
      <c r="DW929" s="146"/>
      <c r="DX929" s="146"/>
      <c r="DY929" s="146"/>
      <c r="DZ929" s="158"/>
      <c r="EA929" s="158"/>
      <c r="EB929" s="158"/>
      <c r="EC929" s="158"/>
      <c r="ED929" s="158"/>
      <c r="EE929" s="158"/>
      <c r="EF929" s="158"/>
      <c r="EG929" s="158"/>
      <c r="EH929" s="158"/>
      <c r="EI929" s="158"/>
      <c r="EJ929" s="158"/>
      <c r="EK929" s="158"/>
      <c r="EL929" s="158"/>
      <c r="EM929" s="158"/>
      <c r="EN929" s="146"/>
      <c r="EO929" s="146"/>
      <c r="EP929" s="146"/>
      <c r="EQ929" s="146"/>
      <c r="ER929" s="146"/>
      <c r="ES929" s="146"/>
      <c r="ET929" s="146"/>
      <c r="EU929" s="146"/>
      <c r="EV929" s="146"/>
      <c r="EW929" s="146"/>
      <c r="EX929" s="146"/>
      <c r="EY929" s="146"/>
      <c r="EZ929" s="146"/>
      <c r="FA929" s="146"/>
      <c r="FB929" s="146"/>
      <c r="FC929" s="146"/>
      <c r="FD929" s="146"/>
    </row>
    <row r="930" spans="4:160">
      <c r="D930" s="45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  <c r="AA930" s="146"/>
      <c r="AB930" s="146"/>
      <c r="AC930" s="146"/>
      <c r="AD930" s="146"/>
      <c r="AE930" s="146"/>
      <c r="AF930" s="146"/>
      <c r="AG930" s="146"/>
      <c r="AH930" s="146"/>
      <c r="AI930" s="146"/>
      <c r="AJ930" s="146"/>
      <c r="AK930" s="146"/>
      <c r="AL930" s="146"/>
      <c r="AM930" s="217"/>
      <c r="AN930" s="146"/>
      <c r="AO930" s="146"/>
      <c r="AP930" s="146"/>
      <c r="AQ930" s="146"/>
      <c r="AR930" s="146"/>
      <c r="AS930" s="146"/>
      <c r="AT930" s="146"/>
      <c r="AU930" s="146"/>
      <c r="AV930" s="146"/>
      <c r="AW930" s="146"/>
      <c r="AX930" s="146"/>
      <c r="AY930" s="146"/>
      <c r="AZ930" s="146"/>
      <c r="BA930" s="146"/>
      <c r="BB930" s="146"/>
      <c r="BC930" s="146"/>
      <c r="BD930" s="146"/>
      <c r="BE930" s="146"/>
      <c r="BF930" s="146"/>
      <c r="BG930" s="146"/>
      <c r="BH930" s="146"/>
      <c r="BI930" s="146"/>
      <c r="BJ930" s="146"/>
      <c r="BK930" s="146"/>
      <c r="BL930" s="146"/>
      <c r="BM930" s="146"/>
      <c r="BN930" s="146"/>
      <c r="BO930" s="146"/>
      <c r="BP930" s="146"/>
      <c r="BQ930" s="146"/>
      <c r="BR930" s="146"/>
      <c r="BS930" s="146"/>
      <c r="BT930" s="146"/>
      <c r="BU930" s="146"/>
      <c r="BV930" s="146"/>
      <c r="BW930" s="146"/>
      <c r="BX930" s="146"/>
      <c r="BY930" s="146"/>
      <c r="BZ930" s="146"/>
      <c r="CA930" s="146"/>
      <c r="CB930" s="146"/>
      <c r="CC930" s="146"/>
      <c r="CD930" s="146"/>
      <c r="CE930" s="146"/>
      <c r="CF930" s="146"/>
      <c r="CG930" s="146"/>
      <c r="CH930" s="146"/>
      <c r="CI930" s="146"/>
      <c r="CJ930" s="146"/>
      <c r="CK930" s="146"/>
      <c r="CL930" s="146"/>
      <c r="CM930" s="146"/>
      <c r="CN930" s="146"/>
      <c r="CO930" s="146"/>
      <c r="CP930" s="146"/>
      <c r="CQ930" s="146"/>
      <c r="CR930" s="146"/>
      <c r="CS930" s="146"/>
      <c r="CT930" s="146"/>
      <c r="CU930" s="146"/>
      <c r="CV930" s="146"/>
      <c r="CW930" s="146"/>
      <c r="CX930" s="146"/>
      <c r="CY930" s="146"/>
      <c r="CZ930" s="146"/>
      <c r="DA930" s="146"/>
      <c r="DB930" s="146"/>
      <c r="DC930" s="146"/>
      <c r="DD930" s="146"/>
      <c r="DE930" s="146"/>
      <c r="DF930" s="146"/>
      <c r="DG930" s="146"/>
      <c r="DH930" s="146"/>
      <c r="DI930" s="146"/>
      <c r="DJ930" s="146"/>
      <c r="DK930" s="146"/>
      <c r="DL930" s="146"/>
      <c r="DM930" s="146"/>
      <c r="DN930" s="146"/>
      <c r="DO930" s="146"/>
      <c r="DP930" s="146"/>
      <c r="DQ930" s="146"/>
      <c r="DR930" s="146"/>
      <c r="DS930" s="146"/>
      <c r="DT930" s="146"/>
      <c r="DU930" s="146"/>
      <c r="DV930" s="146"/>
      <c r="DW930" s="146"/>
      <c r="DX930" s="146"/>
      <c r="DY930" s="146"/>
      <c r="DZ930" s="158"/>
      <c r="EA930" s="158"/>
      <c r="EB930" s="158"/>
      <c r="EC930" s="158"/>
      <c r="ED930" s="158"/>
      <c r="EE930" s="158"/>
      <c r="EF930" s="158"/>
      <c r="EG930" s="158"/>
      <c r="EH930" s="158"/>
      <c r="EI930" s="158"/>
      <c r="EJ930" s="158"/>
      <c r="EK930" s="158"/>
      <c r="EL930" s="158"/>
      <c r="EM930" s="158"/>
      <c r="EN930" s="146"/>
      <c r="EO930" s="146"/>
      <c r="EP930" s="146"/>
      <c r="EQ930" s="146"/>
      <c r="ER930" s="146"/>
      <c r="ES930" s="146"/>
      <c r="ET930" s="146"/>
      <c r="EU930" s="146"/>
      <c r="EV930" s="146"/>
      <c r="EW930" s="146"/>
      <c r="EX930" s="146"/>
      <c r="EY930" s="146"/>
      <c r="EZ930" s="146"/>
      <c r="FA930" s="146"/>
      <c r="FB930" s="146"/>
      <c r="FC930" s="146"/>
      <c r="FD930" s="146"/>
    </row>
    <row r="931" spans="4:160">
      <c r="D931" s="45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  <c r="AA931" s="146"/>
      <c r="AB931" s="146"/>
      <c r="AC931" s="146"/>
      <c r="AD931" s="146"/>
      <c r="AE931" s="146"/>
      <c r="AF931" s="146"/>
      <c r="AG931" s="146"/>
      <c r="AH931" s="146"/>
      <c r="AI931" s="146"/>
      <c r="AJ931" s="146"/>
      <c r="AK931" s="146"/>
      <c r="AL931" s="146"/>
      <c r="AM931" s="217"/>
      <c r="AN931" s="146"/>
      <c r="AO931" s="146"/>
      <c r="AP931" s="146"/>
      <c r="AQ931" s="146"/>
      <c r="AR931" s="146"/>
      <c r="AS931" s="146"/>
      <c r="AT931" s="146"/>
      <c r="AU931" s="146"/>
      <c r="AV931" s="146"/>
      <c r="AW931" s="146"/>
      <c r="AX931" s="146"/>
      <c r="AY931" s="146"/>
      <c r="AZ931" s="146"/>
      <c r="BA931" s="146"/>
      <c r="BB931" s="146"/>
      <c r="BC931" s="146"/>
      <c r="BD931" s="146"/>
      <c r="BE931" s="146"/>
      <c r="BF931" s="146"/>
      <c r="BG931" s="146"/>
      <c r="BH931" s="146"/>
      <c r="BI931" s="146"/>
      <c r="BJ931" s="146"/>
      <c r="BK931" s="146"/>
      <c r="BL931" s="146"/>
      <c r="BM931" s="146"/>
      <c r="BN931" s="146"/>
      <c r="BO931" s="146"/>
      <c r="BP931" s="146"/>
      <c r="BQ931" s="146"/>
      <c r="BR931" s="146"/>
      <c r="BS931" s="146"/>
      <c r="BT931" s="146"/>
      <c r="BU931" s="146"/>
      <c r="BV931" s="146"/>
      <c r="BW931" s="146"/>
      <c r="BX931" s="146"/>
      <c r="BY931" s="146"/>
      <c r="BZ931" s="146"/>
      <c r="CA931" s="146"/>
      <c r="CB931" s="146"/>
      <c r="CC931" s="146"/>
      <c r="CD931" s="146"/>
      <c r="CE931" s="146"/>
      <c r="CF931" s="146"/>
      <c r="CG931" s="146"/>
      <c r="CH931" s="146"/>
      <c r="CI931" s="146"/>
      <c r="CJ931" s="146"/>
      <c r="CK931" s="146"/>
      <c r="CL931" s="146"/>
      <c r="CM931" s="146"/>
      <c r="CN931" s="146"/>
      <c r="CO931" s="146"/>
      <c r="CP931" s="146"/>
      <c r="CQ931" s="146"/>
      <c r="CR931" s="146"/>
      <c r="CS931" s="146"/>
      <c r="CT931" s="146"/>
      <c r="CU931" s="146"/>
      <c r="CV931" s="146"/>
      <c r="CW931" s="146"/>
      <c r="CX931" s="146"/>
      <c r="CY931" s="146"/>
      <c r="CZ931" s="146"/>
      <c r="DA931" s="146"/>
      <c r="DB931" s="146"/>
      <c r="DC931" s="146"/>
      <c r="DD931" s="146"/>
      <c r="DE931" s="146"/>
      <c r="DF931" s="146"/>
      <c r="DG931" s="146"/>
      <c r="DH931" s="146"/>
      <c r="DI931" s="146"/>
      <c r="DJ931" s="146"/>
      <c r="DK931" s="146"/>
      <c r="DL931" s="146"/>
      <c r="DM931" s="146"/>
      <c r="DN931" s="146"/>
      <c r="DO931" s="146"/>
      <c r="DP931" s="146"/>
      <c r="DQ931" s="146"/>
      <c r="DR931" s="146"/>
      <c r="DS931" s="146"/>
      <c r="DT931" s="146"/>
      <c r="DU931" s="146"/>
      <c r="DV931" s="146"/>
      <c r="DW931" s="146"/>
      <c r="DX931" s="146"/>
      <c r="DY931" s="146"/>
      <c r="DZ931" s="158"/>
      <c r="EA931" s="158"/>
      <c r="EB931" s="158"/>
      <c r="EC931" s="158"/>
      <c r="ED931" s="158"/>
      <c r="EE931" s="158"/>
      <c r="EF931" s="158"/>
      <c r="EG931" s="158"/>
      <c r="EH931" s="158"/>
      <c r="EI931" s="158"/>
      <c r="EJ931" s="158"/>
      <c r="EK931" s="158"/>
      <c r="EL931" s="158"/>
      <c r="EM931" s="158"/>
      <c r="EN931" s="146"/>
      <c r="EO931" s="146"/>
      <c r="EP931" s="146"/>
      <c r="EQ931" s="146"/>
      <c r="ER931" s="146"/>
      <c r="ES931" s="146"/>
      <c r="ET931" s="146"/>
      <c r="EU931" s="146"/>
      <c r="EV931" s="146"/>
      <c r="EW931" s="146"/>
      <c r="EX931" s="146"/>
      <c r="EY931" s="146"/>
      <c r="EZ931" s="146"/>
      <c r="FA931" s="146"/>
      <c r="FB931" s="146"/>
      <c r="FC931" s="146"/>
      <c r="FD931" s="146"/>
    </row>
    <row r="932" spans="4:160">
      <c r="D932" s="45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  <c r="AA932" s="146"/>
      <c r="AB932" s="146"/>
      <c r="AC932" s="146"/>
      <c r="AD932" s="146"/>
      <c r="AE932" s="146"/>
      <c r="AF932" s="146"/>
      <c r="AG932" s="146"/>
      <c r="AH932" s="146"/>
      <c r="AI932" s="146"/>
      <c r="AJ932" s="146"/>
      <c r="AK932" s="146"/>
      <c r="AL932" s="146"/>
      <c r="AM932" s="217"/>
      <c r="AN932" s="146"/>
      <c r="AO932" s="146"/>
      <c r="AP932" s="146"/>
      <c r="AQ932" s="146"/>
      <c r="AR932" s="146"/>
      <c r="AS932" s="146"/>
      <c r="AT932" s="146"/>
      <c r="AU932" s="146"/>
      <c r="AV932" s="146"/>
      <c r="AW932" s="146"/>
      <c r="AX932" s="146"/>
      <c r="AY932" s="146"/>
      <c r="AZ932" s="146"/>
      <c r="BA932" s="146"/>
      <c r="BB932" s="146"/>
      <c r="BC932" s="146"/>
      <c r="BD932" s="146"/>
      <c r="BE932" s="146"/>
      <c r="BF932" s="146"/>
      <c r="BG932" s="146"/>
      <c r="BH932" s="146"/>
      <c r="BI932" s="146"/>
      <c r="BJ932" s="146"/>
      <c r="BK932" s="146"/>
      <c r="BL932" s="146"/>
      <c r="BM932" s="146"/>
      <c r="BN932" s="146"/>
      <c r="BO932" s="146"/>
      <c r="BP932" s="146"/>
      <c r="BQ932" s="146"/>
      <c r="BR932" s="146"/>
      <c r="BS932" s="146"/>
      <c r="BT932" s="146"/>
      <c r="BU932" s="146"/>
      <c r="BV932" s="146"/>
      <c r="BW932" s="146"/>
      <c r="BX932" s="146"/>
      <c r="BY932" s="146"/>
      <c r="BZ932" s="146"/>
      <c r="CA932" s="146"/>
      <c r="CB932" s="146"/>
      <c r="CC932" s="146"/>
      <c r="CD932" s="146"/>
      <c r="CE932" s="146"/>
      <c r="CF932" s="146"/>
      <c r="CG932" s="146"/>
      <c r="CH932" s="146"/>
      <c r="CI932" s="146"/>
      <c r="CJ932" s="146"/>
      <c r="CK932" s="146"/>
      <c r="CL932" s="146"/>
      <c r="CM932" s="146"/>
      <c r="CN932" s="146"/>
      <c r="CO932" s="146"/>
      <c r="CP932" s="146"/>
      <c r="CQ932" s="146"/>
      <c r="CR932" s="146"/>
      <c r="CS932" s="146"/>
      <c r="CT932" s="146"/>
      <c r="CU932" s="146"/>
      <c r="CV932" s="146"/>
      <c r="CW932" s="146"/>
      <c r="CX932" s="146"/>
      <c r="CY932" s="146"/>
      <c r="CZ932" s="146"/>
      <c r="DA932" s="146"/>
      <c r="DB932" s="146"/>
      <c r="DC932" s="146"/>
      <c r="DD932" s="146"/>
      <c r="DE932" s="146"/>
      <c r="DF932" s="146"/>
      <c r="DG932" s="146"/>
      <c r="DH932" s="146"/>
      <c r="DI932" s="146"/>
      <c r="DJ932" s="146"/>
      <c r="DK932" s="146"/>
      <c r="DL932" s="146"/>
      <c r="DM932" s="146"/>
      <c r="DN932" s="146"/>
      <c r="DO932" s="146"/>
      <c r="DP932" s="146"/>
      <c r="DQ932" s="146"/>
      <c r="DR932" s="146"/>
      <c r="DS932" s="146"/>
      <c r="DT932" s="146"/>
      <c r="DU932" s="146"/>
      <c r="DV932" s="146"/>
      <c r="DW932" s="146"/>
      <c r="DX932" s="146"/>
      <c r="DY932" s="146"/>
      <c r="DZ932" s="158"/>
      <c r="EA932" s="158"/>
      <c r="EB932" s="158"/>
      <c r="EC932" s="158"/>
      <c r="ED932" s="158"/>
      <c r="EE932" s="158"/>
      <c r="EF932" s="158"/>
      <c r="EG932" s="158"/>
      <c r="EH932" s="158"/>
      <c r="EI932" s="158"/>
      <c r="EJ932" s="158"/>
      <c r="EK932" s="158"/>
      <c r="EL932" s="158"/>
      <c r="EM932" s="158"/>
      <c r="EN932" s="146"/>
      <c r="EO932" s="146"/>
      <c r="EP932" s="146"/>
      <c r="EQ932" s="146"/>
      <c r="ER932" s="146"/>
      <c r="ES932" s="146"/>
      <c r="ET932" s="146"/>
      <c r="EU932" s="146"/>
      <c r="EV932" s="146"/>
      <c r="EW932" s="146"/>
      <c r="EX932" s="146"/>
      <c r="EY932" s="146"/>
      <c r="EZ932" s="146"/>
      <c r="FA932" s="146"/>
      <c r="FB932" s="146"/>
      <c r="FC932" s="146"/>
      <c r="FD932" s="146"/>
    </row>
    <row r="933" spans="4:160">
      <c r="D933" s="45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  <c r="AA933" s="146"/>
      <c r="AB933" s="146"/>
      <c r="AC933" s="146"/>
      <c r="AD933" s="146"/>
      <c r="AE933" s="146"/>
      <c r="AF933" s="146"/>
      <c r="AG933" s="146"/>
      <c r="AH933" s="146"/>
      <c r="AI933" s="146"/>
      <c r="AJ933" s="146"/>
      <c r="AK933" s="146"/>
      <c r="AL933" s="146"/>
      <c r="AM933" s="217"/>
      <c r="AN933" s="146"/>
      <c r="AO933" s="146"/>
      <c r="AP933" s="146"/>
      <c r="AQ933" s="146"/>
      <c r="AR933" s="146"/>
      <c r="AS933" s="146"/>
      <c r="AT933" s="146"/>
      <c r="AU933" s="146"/>
      <c r="AV933" s="146"/>
      <c r="AW933" s="146"/>
      <c r="AX933" s="146"/>
      <c r="AY933" s="146"/>
      <c r="AZ933" s="146"/>
      <c r="BA933" s="146"/>
      <c r="BB933" s="146"/>
      <c r="BC933" s="146"/>
      <c r="BD933" s="146"/>
      <c r="BE933" s="146"/>
      <c r="BF933" s="146"/>
      <c r="BG933" s="146"/>
      <c r="BH933" s="146"/>
      <c r="BI933" s="146"/>
      <c r="BJ933" s="146"/>
      <c r="BK933" s="146"/>
      <c r="BL933" s="146"/>
      <c r="BM933" s="146"/>
      <c r="BN933" s="146"/>
      <c r="BO933" s="146"/>
      <c r="BP933" s="146"/>
      <c r="BQ933" s="146"/>
      <c r="BR933" s="146"/>
      <c r="BS933" s="146"/>
      <c r="BT933" s="146"/>
      <c r="BU933" s="146"/>
      <c r="BV933" s="146"/>
      <c r="BW933" s="146"/>
      <c r="BX933" s="146"/>
      <c r="BY933" s="146"/>
      <c r="BZ933" s="146"/>
      <c r="CA933" s="146"/>
      <c r="CB933" s="146"/>
      <c r="CC933" s="146"/>
      <c r="CD933" s="146"/>
      <c r="CE933" s="146"/>
      <c r="CF933" s="146"/>
      <c r="CG933" s="146"/>
      <c r="CH933" s="146"/>
      <c r="CI933" s="146"/>
      <c r="CJ933" s="146"/>
      <c r="CK933" s="146"/>
      <c r="CL933" s="146"/>
      <c r="CM933" s="146"/>
      <c r="CN933" s="146"/>
      <c r="CO933" s="146"/>
      <c r="CP933" s="146"/>
      <c r="CQ933" s="146"/>
      <c r="CR933" s="146"/>
      <c r="CS933" s="146"/>
      <c r="CT933" s="146"/>
      <c r="CU933" s="146"/>
      <c r="CV933" s="146"/>
      <c r="CW933" s="146"/>
      <c r="CX933" s="146"/>
      <c r="CY933" s="146"/>
      <c r="CZ933" s="146"/>
      <c r="DA933" s="146"/>
      <c r="DB933" s="146"/>
      <c r="DC933" s="146"/>
      <c r="DD933" s="146"/>
      <c r="DE933" s="146"/>
      <c r="DF933" s="146"/>
      <c r="DG933" s="146"/>
      <c r="DH933" s="146"/>
      <c r="DI933" s="146"/>
      <c r="DJ933" s="146"/>
      <c r="DK933" s="146"/>
      <c r="DL933" s="146"/>
      <c r="DM933" s="146"/>
      <c r="DN933" s="146"/>
      <c r="DO933" s="146"/>
      <c r="DP933" s="146"/>
      <c r="DQ933" s="146"/>
      <c r="DR933" s="146"/>
      <c r="DS933" s="146"/>
      <c r="DT933" s="146"/>
      <c r="DU933" s="146"/>
      <c r="DV933" s="146"/>
      <c r="DW933" s="146"/>
      <c r="DX933" s="146"/>
      <c r="DY933" s="146"/>
      <c r="DZ933" s="158"/>
      <c r="EA933" s="158"/>
      <c r="EB933" s="158"/>
      <c r="EC933" s="158"/>
      <c r="ED933" s="158"/>
      <c r="EE933" s="158"/>
      <c r="EF933" s="158"/>
      <c r="EG933" s="158"/>
      <c r="EH933" s="158"/>
      <c r="EI933" s="158"/>
      <c r="EJ933" s="158"/>
      <c r="EK933" s="158"/>
      <c r="EL933" s="158"/>
      <c r="EM933" s="158"/>
      <c r="EN933" s="146"/>
      <c r="EO933" s="146"/>
      <c r="EP933" s="146"/>
      <c r="EQ933" s="146"/>
      <c r="ER933" s="146"/>
      <c r="ES933" s="146"/>
      <c r="ET933" s="146"/>
      <c r="EU933" s="146"/>
      <c r="EV933" s="146"/>
      <c r="EW933" s="146"/>
      <c r="EX933" s="146"/>
      <c r="EY933" s="146"/>
      <c r="EZ933" s="146"/>
      <c r="FA933" s="146"/>
      <c r="FB933" s="146"/>
      <c r="FC933" s="146"/>
      <c r="FD933" s="146"/>
    </row>
    <row r="934" spans="4:160">
      <c r="D934" s="45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  <c r="AA934" s="146"/>
      <c r="AB934" s="146"/>
      <c r="AC934" s="146"/>
      <c r="AD934" s="146"/>
      <c r="AE934" s="146"/>
      <c r="AF934" s="146"/>
      <c r="AG934" s="146"/>
      <c r="AH934" s="146"/>
      <c r="AI934" s="146"/>
      <c r="AJ934" s="146"/>
      <c r="AK934" s="146"/>
      <c r="AL934" s="146"/>
      <c r="AM934" s="217"/>
      <c r="AN934" s="146"/>
      <c r="AO934" s="146"/>
      <c r="AP934" s="146"/>
      <c r="AQ934" s="146"/>
      <c r="AR934" s="146"/>
      <c r="AS934" s="146"/>
      <c r="AT934" s="146"/>
      <c r="AU934" s="146"/>
      <c r="AV934" s="146"/>
      <c r="AW934" s="146"/>
      <c r="AX934" s="146"/>
      <c r="AY934" s="146"/>
      <c r="AZ934" s="146"/>
      <c r="BA934" s="146"/>
      <c r="BB934" s="146"/>
      <c r="BC934" s="146"/>
      <c r="BD934" s="146"/>
      <c r="BE934" s="146"/>
      <c r="BF934" s="146"/>
      <c r="BG934" s="146"/>
      <c r="BH934" s="146"/>
      <c r="BI934" s="146"/>
      <c r="BJ934" s="146"/>
      <c r="BK934" s="146"/>
      <c r="BL934" s="146"/>
      <c r="BM934" s="146"/>
      <c r="BN934" s="146"/>
      <c r="BO934" s="146"/>
      <c r="BP934" s="146"/>
      <c r="BQ934" s="146"/>
      <c r="BR934" s="146"/>
      <c r="BS934" s="146"/>
      <c r="BT934" s="146"/>
      <c r="BU934" s="146"/>
      <c r="BV934" s="146"/>
      <c r="BW934" s="146"/>
      <c r="BX934" s="146"/>
      <c r="BY934" s="146"/>
      <c r="BZ934" s="146"/>
      <c r="CA934" s="146"/>
      <c r="CB934" s="146"/>
      <c r="CC934" s="146"/>
      <c r="CD934" s="146"/>
      <c r="CE934" s="146"/>
      <c r="CF934" s="146"/>
      <c r="CG934" s="146"/>
      <c r="CH934" s="146"/>
      <c r="CI934" s="146"/>
      <c r="CJ934" s="146"/>
      <c r="CK934" s="146"/>
      <c r="CL934" s="146"/>
      <c r="CM934" s="146"/>
      <c r="CN934" s="146"/>
      <c r="CO934" s="146"/>
      <c r="CP934" s="146"/>
      <c r="CQ934" s="146"/>
      <c r="CR934" s="146"/>
      <c r="CS934" s="146"/>
      <c r="CT934" s="146"/>
      <c r="CU934" s="146"/>
      <c r="CV934" s="146"/>
      <c r="CW934" s="146"/>
      <c r="CX934" s="146"/>
      <c r="CY934" s="146"/>
      <c r="CZ934" s="146"/>
      <c r="DA934" s="146"/>
      <c r="DB934" s="146"/>
      <c r="DC934" s="146"/>
      <c r="DD934" s="146"/>
      <c r="DE934" s="146"/>
      <c r="DF934" s="146"/>
      <c r="DG934" s="146"/>
      <c r="DH934" s="146"/>
      <c r="DI934" s="146"/>
      <c r="DJ934" s="146"/>
      <c r="DK934" s="146"/>
      <c r="DL934" s="146"/>
      <c r="DM934" s="146"/>
      <c r="DN934" s="146"/>
      <c r="DO934" s="146"/>
      <c r="DP934" s="146"/>
      <c r="DQ934" s="146"/>
      <c r="DR934" s="146"/>
      <c r="DS934" s="146"/>
      <c r="DT934" s="146"/>
      <c r="DU934" s="146"/>
      <c r="DV934" s="146"/>
      <c r="DW934" s="146"/>
      <c r="DX934" s="146"/>
      <c r="DY934" s="146"/>
      <c r="DZ934" s="158"/>
      <c r="EA934" s="158"/>
      <c r="EB934" s="158"/>
      <c r="EC934" s="158"/>
      <c r="ED934" s="158"/>
      <c r="EE934" s="158"/>
      <c r="EF934" s="158"/>
      <c r="EG934" s="158"/>
      <c r="EH934" s="158"/>
      <c r="EI934" s="158"/>
      <c r="EJ934" s="158"/>
      <c r="EK934" s="158"/>
      <c r="EL934" s="158"/>
      <c r="EM934" s="158"/>
      <c r="EN934" s="146"/>
      <c r="EO934" s="146"/>
      <c r="EP934" s="146"/>
      <c r="EQ934" s="146"/>
      <c r="ER934" s="146"/>
      <c r="ES934" s="146"/>
      <c r="ET934" s="146"/>
      <c r="EU934" s="146"/>
      <c r="EV934" s="146"/>
      <c r="EW934" s="146"/>
      <c r="EX934" s="146"/>
      <c r="EY934" s="146"/>
      <c r="EZ934" s="146"/>
      <c r="FA934" s="146"/>
      <c r="FB934" s="146"/>
      <c r="FC934" s="146"/>
      <c r="FD934" s="146"/>
    </row>
    <row r="935" spans="4:160">
      <c r="D935" s="45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  <c r="AA935" s="146"/>
      <c r="AB935" s="146"/>
      <c r="AC935" s="146"/>
      <c r="AD935" s="146"/>
      <c r="AE935" s="146"/>
      <c r="AF935" s="146"/>
      <c r="AG935" s="146"/>
      <c r="AH935" s="146"/>
      <c r="AI935" s="146"/>
      <c r="AJ935" s="146"/>
      <c r="AK935" s="146"/>
      <c r="AL935" s="146"/>
      <c r="AM935" s="217"/>
      <c r="AN935" s="146"/>
      <c r="AO935" s="146"/>
      <c r="AP935" s="146"/>
      <c r="AQ935" s="146"/>
      <c r="AR935" s="146"/>
      <c r="AS935" s="146"/>
      <c r="AT935" s="146"/>
      <c r="AU935" s="146"/>
      <c r="AV935" s="146"/>
      <c r="AW935" s="146"/>
      <c r="AX935" s="146"/>
      <c r="AY935" s="146"/>
      <c r="AZ935" s="146"/>
      <c r="BA935" s="146"/>
      <c r="BB935" s="146"/>
      <c r="BC935" s="146"/>
      <c r="BD935" s="146"/>
      <c r="BE935" s="146"/>
      <c r="BF935" s="146"/>
      <c r="BG935" s="146"/>
      <c r="BH935" s="146"/>
      <c r="BI935" s="146"/>
      <c r="BJ935" s="146"/>
      <c r="BK935" s="146"/>
      <c r="BL935" s="146"/>
      <c r="BM935" s="146"/>
      <c r="BN935" s="146"/>
      <c r="BO935" s="146"/>
      <c r="BP935" s="146"/>
      <c r="BQ935" s="146"/>
      <c r="BR935" s="146"/>
      <c r="BS935" s="146"/>
      <c r="BT935" s="146"/>
      <c r="BU935" s="146"/>
      <c r="BV935" s="146"/>
      <c r="BW935" s="146"/>
      <c r="BX935" s="146"/>
      <c r="BY935" s="146"/>
      <c r="BZ935" s="146"/>
      <c r="CA935" s="146"/>
      <c r="CB935" s="146"/>
      <c r="CC935" s="146"/>
      <c r="CD935" s="146"/>
      <c r="CE935" s="146"/>
      <c r="CF935" s="146"/>
      <c r="CG935" s="146"/>
      <c r="CH935" s="146"/>
      <c r="CI935" s="146"/>
      <c r="CJ935" s="146"/>
      <c r="CK935" s="146"/>
      <c r="CL935" s="146"/>
      <c r="CM935" s="146"/>
      <c r="CN935" s="146"/>
      <c r="CO935" s="146"/>
      <c r="CP935" s="146"/>
      <c r="CQ935" s="146"/>
      <c r="CR935" s="146"/>
      <c r="CS935" s="146"/>
      <c r="CT935" s="146"/>
      <c r="CU935" s="146"/>
      <c r="CV935" s="146"/>
      <c r="CW935" s="146"/>
      <c r="CX935" s="146"/>
      <c r="CY935" s="146"/>
      <c r="CZ935" s="146"/>
      <c r="DA935" s="146"/>
      <c r="DB935" s="146"/>
      <c r="DC935" s="146"/>
      <c r="DD935" s="146"/>
      <c r="DE935" s="146"/>
      <c r="DF935" s="146"/>
      <c r="DG935" s="146"/>
      <c r="DH935" s="146"/>
      <c r="DI935" s="146"/>
      <c r="DJ935" s="146"/>
      <c r="DK935" s="146"/>
      <c r="DL935" s="146"/>
      <c r="DM935" s="146"/>
      <c r="DN935" s="146"/>
      <c r="DO935" s="146"/>
      <c r="DP935" s="146"/>
      <c r="DQ935" s="146"/>
      <c r="DR935" s="146"/>
      <c r="DS935" s="146"/>
      <c r="DT935" s="146"/>
      <c r="DU935" s="146"/>
      <c r="DV935" s="146"/>
      <c r="DW935" s="146"/>
      <c r="DX935" s="146"/>
      <c r="DY935" s="146"/>
      <c r="DZ935" s="158"/>
      <c r="EA935" s="158"/>
      <c r="EB935" s="158"/>
      <c r="EC935" s="158"/>
      <c r="ED935" s="158"/>
      <c r="EE935" s="158"/>
      <c r="EF935" s="158"/>
      <c r="EG935" s="158"/>
      <c r="EH935" s="158"/>
      <c r="EI935" s="158"/>
      <c r="EJ935" s="158"/>
      <c r="EK935" s="158"/>
      <c r="EL935" s="158"/>
      <c r="EM935" s="158"/>
      <c r="EN935" s="146"/>
      <c r="EO935" s="146"/>
      <c r="EP935" s="146"/>
      <c r="EQ935" s="146"/>
      <c r="ER935" s="146"/>
      <c r="ES935" s="146"/>
      <c r="ET935" s="146"/>
      <c r="EU935" s="146"/>
      <c r="EV935" s="146"/>
      <c r="EW935" s="146"/>
      <c r="EX935" s="146"/>
      <c r="EY935" s="146"/>
      <c r="EZ935" s="146"/>
      <c r="FA935" s="146"/>
      <c r="FB935" s="146"/>
      <c r="FC935" s="146"/>
      <c r="FD935" s="146"/>
    </row>
    <row r="936" spans="4:160">
      <c r="D936" s="45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  <c r="AA936" s="146"/>
      <c r="AB936" s="146"/>
      <c r="AC936" s="146"/>
      <c r="AD936" s="146"/>
      <c r="AE936" s="146"/>
      <c r="AF936" s="146"/>
      <c r="AG936" s="146"/>
      <c r="AH936" s="146"/>
      <c r="AI936" s="146"/>
      <c r="AJ936" s="146"/>
      <c r="AK936" s="146"/>
      <c r="AL936" s="146"/>
      <c r="AM936" s="217"/>
      <c r="AN936" s="146"/>
      <c r="AO936" s="146"/>
      <c r="AP936" s="146"/>
      <c r="AQ936" s="146"/>
      <c r="AR936" s="146"/>
      <c r="AS936" s="146"/>
      <c r="AT936" s="146"/>
      <c r="AU936" s="146"/>
      <c r="AV936" s="146"/>
      <c r="AW936" s="146"/>
      <c r="AX936" s="146"/>
      <c r="AY936" s="146"/>
      <c r="AZ936" s="146"/>
      <c r="BA936" s="146"/>
      <c r="BB936" s="146"/>
      <c r="BC936" s="146"/>
      <c r="BD936" s="146"/>
      <c r="BE936" s="146"/>
      <c r="BF936" s="146"/>
      <c r="BG936" s="146"/>
      <c r="BH936" s="146"/>
      <c r="BI936" s="146"/>
      <c r="BJ936" s="146"/>
      <c r="BK936" s="146"/>
      <c r="BL936" s="146"/>
      <c r="BM936" s="146"/>
      <c r="BN936" s="146"/>
      <c r="BO936" s="146"/>
      <c r="BP936" s="146"/>
      <c r="BQ936" s="146"/>
      <c r="BR936" s="146"/>
      <c r="BS936" s="146"/>
      <c r="BT936" s="146"/>
      <c r="BU936" s="146"/>
      <c r="BV936" s="146"/>
      <c r="BW936" s="146"/>
      <c r="BX936" s="146"/>
      <c r="BY936" s="146"/>
      <c r="BZ936" s="146"/>
      <c r="CA936" s="146"/>
      <c r="CB936" s="146"/>
      <c r="CC936" s="146"/>
      <c r="CD936" s="146"/>
      <c r="CE936" s="146"/>
      <c r="CF936" s="146"/>
      <c r="CG936" s="146"/>
      <c r="CH936" s="146"/>
      <c r="CI936" s="146"/>
      <c r="CJ936" s="146"/>
      <c r="CK936" s="146"/>
      <c r="CL936" s="146"/>
      <c r="CM936" s="146"/>
      <c r="CN936" s="146"/>
      <c r="CO936" s="146"/>
      <c r="CP936" s="146"/>
      <c r="CQ936" s="146"/>
      <c r="CR936" s="146"/>
      <c r="CS936" s="146"/>
      <c r="CT936" s="146"/>
      <c r="CU936" s="146"/>
      <c r="CV936" s="146"/>
      <c r="CW936" s="146"/>
      <c r="CX936" s="146"/>
      <c r="CY936" s="146"/>
      <c r="CZ936" s="146"/>
      <c r="DA936" s="146"/>
      <c r="DB936" s="146"/>
      <c r="DC936" s="146"/>
      <c r="DD936" s="146"/>
      <c r="DE936" s="146"/>
      <c r="DF936" s="146"/>
      <c r="DG936" s="146"/>
      <c r="DH936" s="146"/>
      <c r="DI936" s="146"/>
      <c r="DJ936" s="146"/>
      <c r="DK936" s="146"/>
      <c r="DL936" s="146"/>
      <c r="DM936" s="146"/>
      <c r="DN936" s="146"/>
      <c r="DO936" s="146"/>
      <c r="DP936" s="146"/>
      <c r="DQ936" s="146"/>
      <c r="DR936" s="146"/>
      <c r="DS936" s="146"/>
      <c r="DT936" s="146"/>
      <c r="DU936" s="146"/>
      <c r="DV936" s="146"/>
      <c r="DW936" s="146"/>
      <c r="DX936" s="146"/>
      <c r="DY936" s="146"/>
      <c r="DZ936" s="158"/>
      <c r="EA936" s="158"/>
      <c r="EB936" s="158"/>
      <c r="EC936" s="158"/>
      <c r="ED936" s="158"/>
      <c r="EE936" s="158"/>
      <c r="EF936" s="158"/>
      <c r="EG936" s="158"/>
      <c r="EH936" s="158"/>
      <c r="EI936" s="158"/>
      <c r="EJ936" s="158"/>
      <c r="EK936" s="158"/>
      <c r="EL936" s="158"/>
      <c r="EM936" s="158"/>
      <c r="EN936" s="146"/>
      <c r="EO936" s="146"/>
      <c r="EP936" s="146"/>
      <c r="EQ936" s="146"/>
      <c r="ER936" s="146"/>
      <c r="ES936" s="146"/>
      <c r="ET936" s="146"/>
      <c r="EU936" s="146"/>
      <c r="EV936" s="146"/>
      <c r="EW936" s="146"/>
      <c r="EX936" s="146"/>
      <c r="EY936" s="146"/>
      <c r="EZ936" s="146"/>
      <c r="FA936" s="146"/>
      <c r="FB936" s="146"/>
      <c r="FC936" s="146"/>
      <c r="FD936" s="146"/>
    </row>
    <row r="937" spans="4:160">
      <c r="D937" s="45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  <c r="AA937" s="146"/>
      <c r="AB937" s="146"/>
      <c r="AC937" s="146"/>
      <c r="AD937" s="146"/>
      <c r="AE937" s="146"/>
      <c r="AF937" s="146"/>
      <c r="AG937" s="146"/>
      <c r="AH937" s="146"/>
      <c r="AI937" s="146"/>
      <c r="AJ937" s="146"/>
      <c r="AK937" s="146"/>
      <c r="AL937" s="146"/>
      <c r="AM937" s="217"/>
      <c r="AN937" s="146"/>
      <c r="AO937" s="146"/>
      <c r="AP937" s="146"/>
      <c r="AQ937" s="146"/>
      <c r="AR937" s="146"/>
      <c r="AS937" s="146"/>
      <c r="AT937" s="146"/>
      <c r="AU937" s="146"/>
      <c r="AV937" s="146"/>
      <c r="AW937" s="146"/>
      <c r="AX937" s="146"/>
      <c r="AY937" s="146"/>
      <c r="AZ937" s="146"/>
      <c r="BA937" s="146"/>
      <c r="BB937" s="146"/>
      <c r="BC937" s="146"/>
      <c r="BD937" s="146"/>
      <c r="BE937" s="146"/>
      <c r="BF937" s="146"/>
      <c r="BG937" s="146"/>
      <c r="BH937" s="146"/>
      <c r="BI937" s="146"/>
      <c r="BJ937" s="146"/>
      <c r="BK937" s="146"/>
      <c r="BL937" s="146"/>
      <c r="BM937" s="146"/>
      <c r="BN937" s="146"/>
      <c r="BO937" s="146"/>
      <c r="BP937" s="146"/>
      <c r="BQ937" s="146"/>
      <c r="BR937" s="146"/>
      <c r="BS937" s="146"/>
      <c r="BT937" s="146"/>
      <c r="BU937" s="146"/>
      <c r="BV937" s="146"/>
      <c r="BW937" s="146"/>
      <c r="BX937" s="146"/>
      <c r="BY937" s="146"/>
      <c r="BZ937" s="146"/>
      <c r="CA937" s="146"/>
      <c r="CB937" s="146"/>
      <c r="CC937" s="146"/>
      <c r="CD937" s="146"/>
      <c r="CE937" s="146"/>
      <c r="CF937" s="146"/>
      <c r="CG937" s="146"/>
      <c r="CH937" s="146"/>
      <c r="CI937" s="146"/>
      <c r="CJ937" s="146"/>
      <c r="CK937" s="146"/>
      <c r="CL937" s="146"/>
      <c r="CM937" s="146"/>
      <c r="CN937" s="146"/>
      <c r="CO937" s="146"/>
      <c r="CP937" s="146"/>
      <c r="CQ937" s="146"/>
      <c r="CR937" s="146"/>
      <c r="CS937" s="146"/>
      <c r="CT937" s="146"/>
      <c r="CU937" s="146"/>
      <c r="CV937" s="146"/>
      <c r="CW937" s="146"/>
      <c r="CX937" s="146"/>
      <c r="CY937" s="146"/>
      <c r="CZ937" s="146"/>
      <c r="DA937" s="146"/>
      <c r="DB937" s="146"/>
      <c r="DC937" s="146"/>
      <c r="DD937" s="146"/>
      <c r="DE937" s="146"/>
      <c r="DF937" s="146"/>
      <c r="DG937" s="146"/>
      <c r="DH937" s="146"/>
      <c r="DI937" s="146"/>
      <c r="DJ937" s="146"/>
      <c r="DK937" s="146"/>
      <c r="DL937" s="146"/>
      <c r="DM937" s="146"/>
      <c r="DN937" s="146"/>
      <c r="DO937" s="146"/>
      <c r="DP937" s="146"/>
      <c r="DQ937" s="146"/>
      <c r="DR937" s="146"/>
      <c r="DS937" s="146"/>
      <c r="DT937" s="146"/>
      <c r="DU937" s="146"/>
      <c r="DV937" s="146"/>
      <c r="DW937" s="146"/>
      <c r="DX937" s="146"/>
      <c r="DY937" s="146"/>
      <c r="DZ937" s="158"/>
      <c r="EA937" s="158"/>
      <c r="EB937" s="158"/>
      <c r="EC937" s="158"/>
      <c r="ED937" s="158"/>
      <c r="EE937" s="158"/>
      <c r="EF937" s="158"/>
      <c r="EG937" s="158"/>
      <c r="EH937" s="158"/>
      <c r="EI937" s="158"/>
      <c r="EJ937" s="158"/>
      <c r="EK937" s="158"/>
      <c r="EL937" s="158"/>
      <c r="EM937" s="158"/>
      <c r="EN937" s="146"/>
      <c r="EO937" s="146"/>
      <c r="EP937" s="146"/>
      <c r="EQ937" s="146"/>
      <c r="ER937" s="146"/>
      <c r="ES937" s="146"/>
      <c r="ET937" s="146"/>
      <c r="EU937" s="146"/>
      <c r="EV937" s="146"/>
      <c r="EW937" s="146"/>
      <c r="EX937" s="146"/>
      <c r="EY937" s="146"/>
      <c r="EZ937" s="146"/>
      <c r="FA937" s="146"/>
      <c r="FB937" s="146"/>
      <c r="FC937" s="146"/>
      <c r="FD937" s="146"/>
    </row>
    <row r="938" spans="4:160">
      <c r="D938" s="45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  <c r="AA938" s="146"/>
      <c r="AB938" s="146"/>
      <c r="AC938" s="146"/>
      <c r="AD938" s="146"/>
      <c r="AE938" s="146"/>
      <c r="AF938" s="146"/>
      <c r="AG938" s="146"/>
      <c r="AH938" s="146"/>
      <c r="AI938" s="146"/>
      <c r="AJ938" s="146"/>
      <c r="AK938" s="146"/>
      <c r="AL938" s="146"/>
      <c r="AM938" s="217"/>
      <c r="AN938" s="146"/>
      <c r="AO938" s="146"/>
      <c r="AP938" s="146"/>
      <c r="AQ938" s="146"/>
      <c r="AR938" s="146"/>
      <c r="AS938" s="146"/>
      <c r="AT938" s="146"/>
      <c r="AU938" s="146"/>
      <c r="AV938" s="146"/>
      <c r="AW938" s="146"/>
      <c r="AX938" s="146"/>
      <c r="AY938" s="146"/>
      <c r="AZ938" s="146"/>
      <c r="BA938" s="146"/>
      <c r="BB938" s="146"/>
      <c r="BC938" s="146"/>
      <c r="BD938" s="146"/>
      <c r="BE938" s="146"/>
      <c r="BF938" s="146"/>
      <c r="BG938" s="146"/>
      <c r="BH938" s="146"/>
      <c r="BI938" s="146"/>
      <c r="BJ938" s="146"/>
      <c r="BK938" s="146"/>
      <c r="BL938" s="146"/>
      <c r="BM938" s="146"/>
      <c r="BN938" s="146"/>
      <c r="BO938" s="146"/>
      <c r="BP938" s="146"/>
      <c r="BQ938" s="146"/>
      <c r="BR938" s="146"/>
      <c r="BS938" s="146"/>
      <c r="BT938" s="146"/>
      <c r="BU938" s="146"/>
      <c r="BV938" s="146"/>
      <c r="BW938" s="146"/>
      <c r="BX938" s="146"/>
      <c r="BY938" s="146"/>
      <c r="BZ938" s="146"/>
      <c r="CA938" s="146"/>
      <c r="CB938" s="146"/>
      <c r="CC938" s="146"/>
      <c r="CD938" s="146"/>
      <c r="CE938" s="146"/>
      <c r="CF938" s="146"/>
      <c r="CG938" s="146"/>
      <c r="CH938" s="146"/>
      <c r="CI938" s="146"/>
      <c r="CJ938" s="146"/>
      <c r="CK938" s="146"/>
      <c r="CL938" s="146"/>
      <c r="CM938" s="146"/>
      <c r="CN938" s="146"/>
      <c r="CO938" s="146"/>
      <c r="CP938" s="146"/>
      <c r="CQ938" s="146"/>
      <c r="CR938" s="146"/>
      <c r="CS938" s="146"/>
      <c r="CT938" s="146"/>
      <c r="CU938" s="146"/>
      <c r="CV938" s="146"/>
      <c r="CW938" s="146"/>
      <c r="CX938" s="146"/>
      <c r="CY938" s="146"/>
      <c r="CZ938" s="146"/>
      <c r="DA938" s="146"/>
      <c r="DB938" s="146"/>
      <c r="DC938" s="146"/>
      <c r="DD938" s="146"/>
      <c r="DE938" s="146"/>
      <c r="DF938" s="146"/>
      <c r="DG938" s="146"/>
      <c r="DH938" s="146"/>
      <c r="DI938" s="146"/>
      <c r="DJ938" s="146"/>
      <c r="DK938" s="146"/>
      <c r="DL938" s="146"/>
      <c r="DM938" s="146"/>
      <c r="DN938" s="146"/>
      <c r="DO938" s="146"/>
      <c r="DP938" s="146"/>
      <c r="DQ938" s="146"/>
      <c r="DR938" s="146"/>
      <c r="DS938" s="146"/>
      <c r="DT938" s="146"/>
      <c r="DU938" s="146"/>
      <c r="DV938" s="146"/>
      <c r="DW938" s="146"/>
      <c r="DX938" s="146"/>
      <c r="DY938" s="146"/>
      <c r="DZ938" s="158"/>
      <c r="EA938" s="158"/>
      <c r="EB938" s="158"/>
      <c r="EC938" s="158"/>
      <c r="ED938" s="158"/>
      <c r="EE938" s="158"/>
      <c r="EF938" s="158"/>
      <c r="EG938" s="158"/>
      <c r="EH938" s="158"/>
      <c r="EI938" s="158"/>
      <c r="EJ938" s="158"/>
      <c r="EK938" s="158"/>
      <c r="EL938" s="158"/>
      <c r="EM938" s="158"/>
      <c r="EN938" s="146"/>
      <c r="EO938" s="146"/>
      <c r="EP938" s="146"/>
      <c r="EQ938" s="146"/>
      <c r="ER938" s="146"/>
      <c r="ES938" s="146"/>
      <c r="ET938" s="146"/>
      <c r="EU938" s="146"/>
      <c r="EV938" s="146"/>
      <c r="EW938" s="146"/>
      <c r="EX938" s="146"/>
      <c r="EY938" s="146"/>
      <c r="EZ938" s="146"/>
      <c r="FA938" s="146"/>
      <c r="FB938" s="146"/>
      <c r="FC938" s="146"/>
      <c r="FD938" s="146"/>
    </row>
    <row r="939" spans="4:160">
      <c r="D939" s="45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  <c r="AA939" s="146"/>
      <c r="AB939" s="146"/>
      <c r="AC939" s="146"/>
      <c r="AD939" s="146"/>
      <c r="AE939" s="146"/>
      <c r="AF939" s="146"/>
      <c r="AG939" s="146"/>
      <c r="AH939" s="146"/>
      <c r="AI939" s="146"/>
      <c r="AJ939" s="146"/>
      <c r="AK939" s="146"/>
      <c r="AL939" s="146"/>
      <c r="AM939" s="217"/>
      <c r="AN939" s="146"/>
      <c r="AO939" s="146"/>
      <c r="AP939" s="146"/>
      <c r="AQ939" s="146"/>
      <c r="AR939" s="146"/>
      <c r="AS939" s="146"/>
      <c r="AT939" s="146"/>
      <c r="AU939" s="146"/>
      <c r="AV939" s="146"/>
      <c r="AW939" s="146"/>
      <c r="AX939" s="146"/>
      <c r="AY939" s="146"/>
      <c r="AZ939" s="146"/>
      <c r="BA939" s="146"/>
      <c r="BB939" s="146"/>
      <c r="BC939" s="146"/>
      <c r="BD939" s="146"/>
      <c r="BE939" s="146"/>
      <c r="BF939" s="146"/>
      <c r="BG939" s="146"/>
      <c r="BH939" s="146"/>
      <c r="BI939" s="146"/>
      <c r="BJ939" s="146"/>
      <c r="BK939" s="146"/>
      <c r="BL939" s="146"/>
      <c r="BM939" s="146"/>
      <c r="BN939" s="146"/>
      <c r="BO939" s="146"/>
      <c r="BP939" s="146"/>
      <c r="BQ939" s="146"/>
      <c r="BR939" s="146"/>
      <c r="BS939" s="146"/>
      <c r="BT939" s="146"/>
      <c r="BU939" s="146"/>
      <c r="BV939" s="146"/>
      <c r="BW939" s="146"/>
      <c r="BX939" s="146"/>
      <c r="BY939" s="146"/>
      <c r="BZ939" s="146"/>
      <c r="CA939" s="146"/>
      <c r="CB939" s="146"/>
      <c r="CC939" s="146"/>
      <c r="CD939" s="146"/>
      <c r="CE939" s="146"/>
      <c r="CF939" s="146"/>
      <c r="CG939" s="146"/>
      <c r="CH939" s="146"/>
      <c r="CI939" s="146"/>
      <c r="CJ939" s="146"/>
      <c r="CK939" s="146"/>
      <c r="CL939" s="146"/>
      <c r="CM939" s="146"/>
      <c r="CN939" s="146"/>
      <c r="CO939" s="146"/>
      <c r="CP939" s="146"/>
      <c r="CQ939" s="146"/>
      <c r="CR939" s="146"/>
      <c r="CS939" s="146"/>
      <c r="CT939" s="146"/>
      <c r="CU939" s="146"/>
      <c r="CV939" s="146"/>
      <c r="CW939" s="146"/>
      <c r="CX939" s="146"/>
      <c r="CY939" s="146"/>
      <c r="CZ939" s="146"/>
      <c r="DA939" s="146"/>
      <c r="DB939" s="146"/>
      <c r="DC939" s="146"/>
      <c r="DD939" s="146"/>
      <c r="DE939" s="146"/>
      <c r="DF939" s="146"/>
      <c r="DG939" s="146"/>
      <c r="DH939" s="146"/>
      <c r="DI939" s="146"/>
      <c r="DJ939" s="146"/>
      <c r="DK939" s="146"/>
      <c r="DL939" s="146"/>
      <c r="DM939" s="146"/>
      <c r="DN939" s="146"/>
      <c r="DO939" s="146"/>
      <c r="DP939" s="146"/>
      <c r="DQ939" s="146"/>
      <c r="DR939" s="146"/>
      <c r="DS939" s="146"/>
      <c r="DT939" s="146"/>
      <c r="DU939" s="146"/>
      <c r="DV939" s="146"/>
      <c r="DW939" s="146"/>
      <c r="DX939" s="146"/>
      <c r="DY939" s="146"/>
      <c r="DZ939" s="158"/>
      <c r="EA939" s="158"/>
      <c r="EB939" s="158"/>
      <c r="EC939" s="158"/>
      <c r="ED939" s="158"/>
      <c r="EE939" s="158"/>
      <c r="EF939" s="158"/>
      <c r="EG939" s="158"/>
      <c r="EH939" s="158"/>
      <c r="EI939" s="158"/>
      <c r="EJ939" s="158"/>
      <c r="EK939" s="158"/>
      <c r="EL939" s="158"/>
      <c r="EM939" s="158"/>
      <c r="EN939" s="146"/>
      <c r="EO939" s="146"/>
      <c r="EP939" s="146"/>
      <c r="EQ939" s="146"/>
      <c r="ER939" s="146"/>
      <c r="ES939" s="146"/>
      <c r="ET939" s="146"/>
      <c r="EU939" s="146"/>
      <c r="EV939" s="146"/>
      <c r="EW939" s="146"/>
      <c r="EX939" s="146"/>
      <c r="EY939" s="146"/>
      <c r="EZ939" s="146"/>
      <c r="FA939" s="146"/>
      <c r="FB939" s="146"/>
      <c r="FC939" s="146"/>
      <c r="FD939" s="146"/>
    </row>
    <row r="940" spans="4:160">
      <c r="D940" s="45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  <c r="AA940" s="146"/>
      <c r="AB940" s="146"/>
      <c r="AC940" s="146"/>
      <c r="AD940" s="146"/>
      <c r="AE940" s="146"/>
      <c r="AF940" s="146"/>
      <c r="AG940" s="146"/>
      <c r="AH940" s="146"/>
      <c r="AI940" s="146"/>
      <c r="AJ940" s="146"/>
      <c r="AK940" s="146"/>
      <c r="AL940" s="146"/>
      <c r="AM940" s="217"/>
      <c r="AN940" s="146"/>
      <c r="AO940" s="146"/>
      <c r="AP940" s="146"/>
      <c r="AQ940" s="146"/>
      <c r="AR940" s="146"/>
      <c r="AS940" s="146"/>
      <c r="AT940" s="146"/>
      <c r="AU940" s="146"/>
      <c r="AV940" s="146"/>
      <c r="AW940" s="146"/>
      <c r="AX940" s="146"/>
      <c r="AY940" s="146"/>
      <c r="AZ940" s="146"/>
      <c r="BA940" s="146"/>
      <c r="BB940" s="146"/>
      <c r="BC940" s="146"/>
      <c r="BD940" s="146"/>
      <c r="BE940" s="146"/>
      <c r="BF940" s="146"/>
      <c r="BG940" s="146"/>
      <c r="BH940" s="146"/>
      <c r="BI940" s="146"/>
      <c r="BJ940" s="146"/>
      <c r="BK940" s="146"/>
      <c r="BL940" s="146"/>
      <c r="BM940" s="146"/>
      <c r="BN940" s="146"/>
      <c r="BO940" s="146"/>
      <c r="BP940" s="146"/>
      <c r="BQ940" s="146"/>
      <c r="BR940" s="146"/>
      <c r="BS940" s="146"/>
      <c r="BT940" s="146"/>
      <c r="BU940" s="146"/>
      <c r="BV940" s="146"/>
      <c r="BW940" s="146"/>
      <c r="BX940" s="146"/>
      <c r="BY940" s="146"/>
      <c r="BZ940" s="146"/>
      <c r="CA940" s="146"/>
      <c r="CB940" s="146"/>
      <c r="CC940" s="146"/>
      <c r="CD940" s="146"/>
      <c r="CE940" s="146"/>
      <c r="CF940" s="146"/>
      <c r="CG940" s="146"/>
      <c r="CH940" s="146"/>
      <c r="CI940" s="146"/>
      <c r="CJ940" s="146"/>
      <c r="CK940" s="146"/>
      <c r="CL940" s="146"/>
      <c r="CM940" s="146"/>
      <c r="CN940" s="146"/>
      <c r="CO940" s="146"/>
      <c r="CP940" s="146"/>
      <c r="CQ940" s="146"/>
      <c r="CR940" s="146"/>
      <c r="CS940" s="146"/>
      <c r="CT940" s="146"/>
      <c r="CU940" s="146"/>
      <c r="CV940" s="146"/>
      <c r="CW940" s="146"/>
      <c r="CX940" s="146"/>
      <c r="CY940" s="146"/>
      <c r="CZ940" s="146"/>
      <c r="DA940" s="146"/>
      <c r="DB940" s="146"/>
      <c r="DC940" s="146"/>
      <c r="DD940" s="146"/>
      <c r="DE940" s="146"/>
      <c r="DF940" s="146"/>
      <c r="DG940" s="146"/>
      <c r="DH940" s="146"/>
      <c r="DI940" s="146"/>
      <c r="DJ940" s="146"/>
      <c r="DK940" s="146"/>
      <c r="DL940" s="146"/>
      <c r="DM940" s="146"/>
      <c r="DN940" s="146"/>
      <c r="DO940" s="146"/>
      <c r="DP940" s="146"/>
      <c r="DQ940" s="146"/>
      <c r="DR940" s="146"/>
      <c r="DS940" s="146"/>
      <c r="DT940" s="146"/>
      <c r="DU940" s="146"/>
      <c r="DV940" s="146"/>
      <c r="DW940" s="146"/>
      <c r="DX940" s="146"/>
      <c r="DY940" s="146"/>
      <c r="DZ940" s="158"/>
      <c r="EA940" s="158"/>
      <c r="EB940" s="158"/>
      <c r="EC940" s="158"/>
      <c r="ED940" s="158"/>
      <c r="EE940" s="158"/>
      <c r="EF940" s="158"/>
      <c r="EG940" s="158"/>
      <c r="EH940" s="158"/>
      <c r="EI940" s="158"/>
      <c r="EJ940" s="158"/>
      <c r="EK940" s="158"/>
      <c r="EL940" s="158"/>
      <c r="EM940" s="158"/>
      <c r="EN940" s="146"/>
      <c r="EO940" s="146"/>
      <c r="EP940" s="146"/>
      <c r="EQ940" s="146"/>
      <c r="ER940" s="146"/>
      <c r="ES940" s="146"/>
      <c r="ET940" s="146"/>
      <c r="EU940" s="146"/>
      <c r="EV940" s="146"/>
      <c r="EW940" s="146"/>
      <c r="EX940" s="146"/>
      <c r="EY940" s="146"/>
      <c r="EZ940" s="146"/>
      <c r="FA940" s="146"/>
      <c r="FB940" s="146"/>
      <c r="FC940" s="146"/>
      <c r="FD940" s="146"/>
    </row>
    <row r="941" spans="4:160">
      <c r="D941" s="45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  <c r="AA941" s="146"/>
      <c r="AB941" s="146"/>
      <c r="AC941" s="146"/>
      <c r="AD941" s="146"/>
      <c r="AE941" s="146"/>
      <c r="AF941" s="146"/>
      <c r="AG941" s="146"/>
      <c r="AH941" s="146"/>
      <c r="AI941" s="146"/>
      <c r="AJ941" s="146"/>
      <c r="AK941" s="146"/>
      <c r="AL941" s="146"/>
      <c r="AM941" s="217"/>
      <c r="AN941" s="146"/>
      <c r="AO941" s="146"/>
      <c r="AP941" s="146"/>
      <c r="AQ941" s="146"/>
      <c r="AR941" s="146"/>
      <c r="AS941" s="146"/>
      <c r="AT941" s="146"/>
      <c r="AU941" s="146"/>
      <c r="AV941" s="146"/>
      <c r="AW941" s="146"/>
      <c r="AX941" s="146"/>
      <c r="AY941" s="146"/>
      <c r="AZ941" s="146"/>
      <c r="BA941" s="146"/>
      <c r="BB941" s="146"/>
      <c r="BC941" s="146"/>
      <c r="BD941" s="146"/>
      <c r="BE941" s="146"/>
      <c r="BF941" s="146"/>
      <c r="BG941" s="146"/>
      <c r="BH941" s="146"/>
      <c r="BI941" s="146"/>
      <c r="BJ941" s="146"/>
      <c r="BK941" s="146"/>
      <c r="BL941" s="146"/>
      <c r="BM941" s="146"/>
      <c r="BN941" s="146"/>
      <c r="BO941" s="146"/>
      <c r="BP941" s="146"/>
      <c r="BQ941" s="146"/>
      <c r="BR941" s="146"/>
      <c r="BS941" s="146"/>
      <c r="BT941" s="146"/>
      <c r="BU941" s="146"/>
      <c r="BV941" s="146"/>
      <c r="BW941" s="146"/>
      <c r="BX941" s="146"/>
      <c r="BY941" s="146"/>
      <c r="BZ941" s="146"/>
      <c r="CA941" s="146"/>
      <c r="CB941" s="146"/>
      <c r="CC941" s="146"/>
      <c r="CD941" s="146"/>
      <c r="CE941" s="146"/>
      <c r="CF941" s="146"/>
      <c r="CG941" s="146"/>
      <c r="CH941" s="146"/>
      <c r="CI941" s="146"/>
      <c r="CJ941" s="146"/>
      <c r="CK941" s="146"/>
      <c r="CL941" s="146"/>
      <c r="CM941" s="146"/>
      <c r="CN941" s="146"/>
      <c r="CO941" s="146"/>
      <c r="CP941" s="146"/>
      <c r="CQ941" s="146"/>
      <c r="CR941" s="146"/>
      <c r="CS941" s="146"/>
      <c r="CT941" s="146"/>
      <c r="CU941" s="146"/>
      <c r="CV941" s="146"/>
      <c r="CW941" s="146"/>
      <c r="CX941" s="146"/>
      <c r="CY941" s="146"/>
      <c r="CZ941" s="146"/>
      <c r="DA941" s="146"/>
      <c r="DB941" s="146"/>
      <c r="DC941" s="146"/>
      <c r="DD941" s="146"/>
      <c r="DE941" s="146"/>
      <c r="DF941" s="146"/>
      <c r="DG941" s="146"/>
      <c r="DH941" s="146"/>
      <c r="DI941" s="146"/>
      <c r="DJ941" s="146"/>
      <c r="DK941" s="146"/>
      <c r="DL941" s="146"/>
      <c r="DM941" s="146"/>
      <c r="DN941" s="146"/>
      <c r="DO941" s="146"/>
      <c r="DP941" s="146"/>
      <c r="DQ941" s="146"/>
      <c r="DR941" s="146"/>
      <c r="DS941" s="146"/>
      <c r="DT941" s="146"/>
      <c r="DU941" s="146"/>
      <c r="DV941" s="146"/>
      <c r="DW941" s="146"/>
      <c r="DX941" s="146"/>
      <c r="DY941" s="146"/>
      <c r="DZ941" s="158"/>
      <c r="EA941" s="158"/>
      <c r="EB941" s="158"/>
      <c r="EC941" s="158"/>
      <c r="ED941" s="158"/>
      <c r="EE941" s="158"/>
      <c r="EF941" s="158"/>
      <c r="EG941" s="158"/>
      <c r="EH941" s="158"/>
      <c r="EI941" s="158"/>
      <c r="EJ941" s="158"/>
      <c r="EK941" s="158"/>
      <c r="EL941" s="158"/>
      <c r="EM941" s="158"/>
      <c r="EN941" s="146"/>
      <c r="EO941" s="146"/>
      <c r="EP941" s="146"/>
      <c r="EQ941" s="146"/>
      <c r="ER941" s="146"/>
      <c r="ES941" s="146"/>
      <c r="ET941" s="146"/>
      <c r="EU941" s="146"/>
      <c r="EV941" s="146"/>
      <c r="EW941" s="146"/>
      <c r="EX941" s="146"/>
      <c r="EY941" s="146"/>
      <c r="EZ941" s="146"/>
      <c r="FA941" s="146"/>
      <c r="FB941" s="146"/>
      <c r="FC941" s="146"/>
      <c r="FD941" s="146"/>
    </row>
    <row r="942" spans="4:160">
      <c r="D942" s="45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  <c r="AA942" s="146"/>
      <c r="AB942" s="146"/>
      <c r="AC942" s="146"/>
      <c r="AD942" s="146"/>
      <c r="AE942" s="146"/>
      <c r="AF942" s="146"/>
      <c r="AG942" s="146"/>
      <c r="AH942" s="146"/>
      <c r="AI942" s="146"/>
      <c r="AJ942" s="146"/>
      <c r="AK942" s="146"/>
      <c r="AL942" s="146"/>
      <c r="AM942" s="217"/>
      <c r="AN942" s="146"/>
      <c r="AO942" s="146"/>
      <c r="AP942" s="146"/>
      <c r="AQ942" s="146"/>
      <c r="AR942" s="146"/>
      <c r="AS942" s="146"/>
      <c r="AT942" s="146"/>
      <c r="AU942" s="146"/>
      <c r="AV942" s="146"/>
      <c r="AW942" s="146"/>
      <c r="AX942" s="146"/>
      <c r="AY942" s="146"/>
      <c r="AZ942" s="146"/>
      <c r="BA942" s="146"/>
      <c r="BB942" s="146"/>
      <c r="BC942" s="146"/>
      <c r="BD942" s="146"/>
      <c r="BE942" s="146"/>
      <c r="BF942" s="146"/>
      <c r="BG942" s="146"/>
      <c r="BH942" s="146"/>
      <c r="BI942" s="146"/>
      <c r="BJ942" s="146"/>
      <c r="BK942" s="146"/>
      <c r="BL942" s="146"/>
      <c r="BM942" s="146"/>
      <c r="BN942" s="146"/>
      <c r="BO942" s="146"/>
      <c r="BP942" s="146"/>
      <c r="BQ942" s="146"/>
      <c r="BR942" s="146"/>
      <c r="BS942" s="146"/>
      <c r="BT942" s="146"/>
      <c r="BU942" s="146"/>
      <c r="BV942" s="146"/>
      <c r="BW942" s="146"/>
      <c r="BX942" s="146"/>
      <c r="BY942" s="146"/>
      <c r="BZ942" s="146"/>
      <c r="CA942" s="146"/>
      <c r="CB942" s="146"/>
      <c r="CC942" s="146"/>
      <c r="CD942" s="146"/>
      <c r="CE942" s="146"/>
      <c r="CF942" s="146"/>
      <c r="CG942" s="146"/>
      <c r="CH942" s="146"/>
      <c r="CI942" s="146"/>
      <c r="CJ942" s="146"/>
      <c r="CK942" s="146"/>
      <c r="CL942" s="146"/>
      <c r="CM942" s="146"/>
      <c r="CN942" s="146"/>
      <c r="CO942" s="146"/>
      <c r="CP942" s="146"/>
      <c r="CQ942" s="146"/>
      <c r="CR942" s="146"/>
      <c r="CS942" s="146"/>
      <c r="CT942" s="146"/>
      <c r="CU942" s="146"/>
      <c r="CV942" s="146"/>
      <c r="CW942" s="146"/>
      <c r="CX942" s="146"/>
      <c r="CY942" s="146"/>
      <c r="CZ942" s="146"/>
      <c r="DA942" s="146"/>
      <c r="DB942" s="146"/>
      <c r="DC942" s="146"/>
      <c r="DD942" s="146"/>
      <c r="DE942" s="146"/>
      <c r="DF942" s="146"/>
      <c r="DG942" s="146"/>
      <c r="DH942" s="146"/>
      <c r="DI942" s="146"/>
      <c r="DJ942" s="146"/>
      <c r="DK942" s="146"/>
      <c r="DL942" s="146"/>
      <c r="DM942" s="146"/>
      <c r="DN942" s="146"/>
      <c r="DO942" s="146"/>
      <c r="DP942" s="146"/>
      <c r="DQ942" s="146"/>
      <c r="DR942" s="146"/>
      <c r="DS942" s="146"/>
      <c r="DT942" s="146"/>
      <c r="DU942" s="146"/>
      <c r="DV942" s="146"/>
      <c r="DW942" s="146"/>
      <c r="DX942" s="146"/>
      <c r="DY942" s="146"/>
      <c r="DZ942" s="158"/>
      <c r="EA942" s="158"/>
      <c r="EB942" s="158"/>
      <c r="EC942" s="158"/>
      <c r="ED942" s="158"/>
      <c r="EE942" s="158"/>
      <c r="EF942" s="158"/>
      <c r="EG942" s="158"/>
      <c r="EH942" s="158"/>
      <c r="EI942" s="158"/>
      <c r="EJ942" s="158"/>
      <c r="EK942" s="158"/>
      <c r="EL942" s="158"/>
      <c r="EM942" s="158"/>
      <c r="EN942" s="146"/>
      <c r="EO942" s="146"/>
      <c r="EP942" s="146"/>
      <c r="EQ942" s="146"/>
      <c r="ER942" s="146"/>
      <c r="ES942" s="146"/>
      <c r="ET942" s="146"/>
      <c r="EU942" s="146"/>
      <c r="EV942" s="146"/>
      <c r="EW942" s="146"/>
      <c r="EX942" s="146"/>
      <c r="EY942" s="146"/>
      <c r="EZ942" s="146"/>
      <c r="FA942" s="146"/>
      <c r="FB942" s="146"/>
      <c r="FC942" s="146"/>
      <c r="FD942" s="146"/>
    </row>
    <row r="943" spans="4:160">
      <c r="D943" s="45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  <c r="AA943" s="146"/>
      <c r="AB943" s="146"/>
      <c r="AC943" s="146"/>
      <c r="AD943" s="146"/>
      <c r="AE943" s="146"/>
      <c r="AF943" s="146"/>
      <c r="AG943" s="146"/>
      <c r="AH943" s="146"/>
      <c r="AI943" s="146"/>
      <c r="AJ943" s="146"/>
      <c r="AK943" s="146"/>
      <c r="AL943" s="146"/>
      <c r="AM943" s="217"/>
      <c r="AN943" s="146"/>
      <c r="AO943" s="146"/>
      <c r="AP943" s="146"/>
      <c r="AQ943" s="146"/>
      <c r="AR943" s="146"/>
      <c r="AS943" s="146"/>
      <c r="AT943" s="146"/>
      <c r="AU943" s="146"/>
      <c r="AV943" s="146"/>
      <c r="AW943" s="146"/>
      <c r="AX943" s="146"/>
      <c r="AY943" s="146"/>
      <c r="AZ943" s="146"/>
      <c r="BA943" s="146"/>
      <c r="BB943" s="146"/>
      <c r="BC943" s="146"/>
      <c r="BD943" s="146"/>
      <c r="BE943" s="146"/>
      <c r="BF943" s="146"/>
      <c r="BG943" s="146"/>
      <c r="BH943" s="146"/>
      <c r="BI943" s="146"/>
      <c r="BJ943" s="146"/>
      <c r="BK943" s="146"/>
      <c r="BL943" s="146"/>
      <c r="BM943" s="146"/>
      <c r="BN943" s="146"/>
      <c r="BO943" s="146"/>
      <c r="BP943" s="146"/>
      <c r="BQ943" s="146"/>
      <c r="BR943" s="146"/>
      <c r="BS943" s="146"/>
      <c r="BT943" s="146"/>
      <c r="BU943" s="146"/>
      <c r="BV943" s="146"/>
      <c r="BW943" s="146"/>
      <c r="BX943" s="146"/>
      <c r="BY943" s="146"/>
      <c r="BZ943" s="146"/>
      <c r="CA943" s="146"/>
      <c r="CB943" s="146"/>
      <c r="CC943" s="146"/>
      <c r="CD943" s="146"/>
      <c r="CE943" s="146"/>
      <c r="CF943" s="146"/>
      <c r="CG943" s="146"/>
      <c r="CH943" s="146"/>
      <c r="CI943" s="146"/>
      <c r="CJ943" s="146"/>
      <c r="CK943" s="146"/>
      <c r="CL943" s="146"/>
      <c r="CM943" s="146"/>
      <c r="CN943" s="146"/>
      <c r="CO943" s="146"/>
      <c r="CP943" s="146"/>
      <c r="CQ943" s="146"/>
      <c r="CR943" s="146"/>
      <c r="CS943" s="146"/>
      <c r="CT943" s="146"/>
      <c r="CU943" s="146"/>
      <c r="CV943" s="146"/>
      <c r="CW943" s="146"/>
      <c r="CX943" s="146"/>
      <c r="CY943" s="146"/>
      <c r="CZ943" s="146"/>
      <c r="DA943" s="146"/>
      <c r="DB943" s="146"/>
      <c r="DC943" s="146"/>
      <c r="DD943" s="146"/>
      <c r="DE943" s="146"/>
      <c r="DF943" s="146"/>
      <c r="DG943" s="146"/>
      <c r="DH943" s="146"/>
      <c r="DI943" s="146"/>
      <c r="DJ943" s="146"/>
      <c r="DK943" s="146"/>
      <c r="DL943" s="146"/>
      <c r="DM943" s="146"/>
      <c r="DN943" s="146"/>
      <c r="DO943" s="146"/>
      <c r="DP943" s="146"/>
      <c r="DQ943" s="146"/>
      <c r="DR943" s="146"/>
      <c r="DS943" s="146"/>
      <c r="DT943" s="146"/>
      <c r="DU943" s="146"/>
      <c r="DV943" s="146"/>
      <c r="DW943" s="146"/>
      <c r="DX943" s="146"/>
      <c r="DY943" s="146"/>
      <c r="DZ943" s="158"/>
      <c r="EA943" s="158"/>
      <c r="EB943" s="158"/>
      <c r="EC943" s="158"/>
      <c r="ED943" s="158"/>
      <c r="EE943" s="158"/>
      <c r="EF943" s="158"/>
      <c r="EG943" s="158"/>
      <c r="EH943" s="158"/>
      <c r="EI943" s="158"/>
      <c r="EJ943" s="158"/>
      <c r="EK943" s="158"/>
      <c r="EL943" s="158"/>
      <c r="EM943" s="158"/>
      <c r="EN943" s="146"/>
      <c r="EO943" s="146"/>
      <c r="EP943" s="146"/>
      <c r="EQ943" s="146"/>
      <c r="ER943" s="146"/>
      <c r="ES943" s="146"/>
      <c r="ET943" s="146"/>
      <c r="EU943" s="146"/>
      <c r="EV943" s="146"/>
      <c r="EW943" s="146"/>
      <c r="EX943" s="146"/>
      <c r="EY943" s="146"/>
      <c r="EZ943" s="146"/>
      <c r="FA943" s="146"/>
      <c r="FB943" s="146"/>
      <c r="FC943" s="146"/>
      <c r="FD943" s="146"/>
    </row>
    <row r="944" spans="4:160">
      <c r="D944" s="45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  <c r="AA944" s="146"/>
      <c r="AB944" s="146"/>
      <c r="AC944" s="146"/>
      <c r="AD944" s="146"/>
      <c r="AE944" s="146"/>
      <c r="AF944" s="146"/>
      <c r="AG944" s="146"/>
      <c r="AH944" s="146"/>
      <c r="AI944" s="146"/>
      <c r="AJ944" s="146"/>
      <c r="AK944" s="146"/>
      <c r="AL944" s="146"/>
      <c r="AM944" s="217"/>
      <c r="AN944" s="146"/>
      <c r="AO944" s="146"/>
      <c r="AP944" s="146"/>
      <c r="AQ944" s="146"/>
      <c r="AR944" s="146"/>
      <c r="AS944" s="146"/>
      <c r="AT944" s="146"/>
      <c r="AU944" s="146"/>
      <c r="AV944" s="146"/>
      <c r="AW944" s="146"/>
      <c r="AX944" s="146"/>
      <c r="AY944" s="146"/>
      <c r="AZ944" s="146"/>
      <c r="BA944" s="146"/>
      <c r="BB944" s="146"/>
      <c r="BC944" s="146"/>
      <c r="BD944" s="146"/>
      <c r="BE944" s="146"/>
      <c r="BF944" s="146"/>
      <c r="BG944" s="146"/>
      <c r="BH944" s="146"/>
      <c r="BI944" s="146"/>
      <c r="BJ944" s="146"/>
      <c r="BK944" s="146"/>
      <c r="BL944" s="146"/>
      <c r="BM944" s="146"/>
      <c r="BN944" s="146"/>
      <c r="BO944" s="146"/>
      <c r="BP944" s="146"/>
      <c r="BQ944" s="146"/>
      <c r="BR944" s="146"/>
      <c r="BS944" s="146"/>
      <c r="BT944" s="146"/>
      <c r="BU944" s="146"/>
      <c r="BV944" s="146"/>
      <c r="BW944" s="146"/>
      <c r="BX944" s="146"/>
      <c r="BY944" s="146"/>
      <c r="BZ944" s="146"/>
      <c r="CA944" s="146"/>
      <c r="CB944" s="146"/>
      <c r="CC944" s="146"/>
      <c r="CD944" s="146"/>
      <c r="CE944" s="146"/>
      <c r="CF944" s="146"/>
      <c r="CG944" s="146"/>
      <c r="CH944" s="146"/>
      <c r="CI944" s="146"/>
      <c r="CJ944" s="146"/>
      <c r="CK944" s="146"/>
      <c r="CL944" s="146"/>
      <c r="CM944" s="146"/>
      <c r="CN944" s="146"/>
      <c r="CO944" s="146"/>
      <c r="CP944" s="146"/>
      <c r="CQ944" s="146"/>
      <c r="CR944" s="146"/>
      <c r="CS944" s="146"/>
      <c r="CT944" s="146"/>
      <c r="CU944" s="146"/>
      <c r="CV944" s="146"/>
      <c r="CW944" s="146"/>
      <c r="CX944" s="146"/>
      <c r="CY944" s="146"/>
      <c r="CZ944" s="146"/>
      <c r="DA944" s="146"/>
      <c r="DB944" s="146"/>
      <c r="DC944" s="146"/>
      <c r="DD944" s="146"/>
      <c r="DE944" s="146"/>
      <c r="DF944" s="146"/>
      <c r="DG944" s="146"/>
      <c r="DH944" s="146"/>
      <c r="DI944" s="146"/>
      <c r="DJ944" s="146"/>
      <c r="DK944" s="146"/>
      <c r="DL944" s="146"/>
      <c r="DM944" s="146"/>
      <c r="DN944" s="146"/>
      <c r="DO944" s="146"/>
      <c r="DP944" s="146"/>
      <c r="DQ944" s="146"/>
      <c r="DR944" s="146"/>
      <c r="DS944" s="146"/>
      <c r="DT944" s="146"/>
      <c r="DU944" s="146"/>
      <c r="DV944" s="146"/>
      <c r="DW944" s="146"/>
      <c r="DX944" s="146"/>
      <c r="DY944" s="146"/>
      <c r="DZ944" s="158"/>
      <c r="EA944" s="158"/>
      <c r="EB944" s="158"/>
      <c r="EC944" s="158"/>
      <c r="ED944" s="158"/>
      <c r="EE944" s="158"/>
      <c r="EF944" s="158"/>
      <c r="EG944" s="158"/>
      <c r="EH944" s="158"/>
      <c r="EI944" s="158"/>
      <c r="EJ944" s="158"/>
      <c r="EK944" s="158"/>
      <c r="EL944" s="158"/>
      <c r="EM944" s="158"/>
      <c r="EN944" s="146"/>
      <c r="EO944" s="146"/>
      <c r="EP944" s="146"/>
      <c r="EQ944" s="146"/>
      <c r="ER944" s="146"/>
      <c r="ES944" s="146"/>
      <c r="ET944" s="146"/>
      <c r="EU944" s="146"/>
      <c r="EV944" s="146"/>
      <c r="EW944" s="146"/>
      <c r="EX944" s="146"/>
      <c r="EY944" s="146"/>
      <c r="EZ944" s="146"/>
      <c r="FA944" s="146"/>
      <c r="FB944" s="146"/>
      <c r="FC944" s="146"/>
      <c r="FD944" s="146"/>
    </row>
    <row r="945" spans="4:160">
      <c r="D945" s="45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  <c r="AA945" s="146"/>
      <c r="AB945" s="146"/>
      <c r="AC945" s="146"/>
      <c r="AD945" s="146"/>
      <c r="AE945" s="146"/>
      <c r="AF945" s="146"/>
      <c r="AG945" s="146"/>
      <c r="AH945" s="146"/>
      <c r="AI945" s="146"/>
      <c r="AJ945" s="146"/>
      <c r="AK945" s="146"/>
      <c r="AL945" s="146"/>
      <c r="AM945" s="217"/>
      <c r="AN945" s="146"/>
      <c r="AO945" s="146"/>
      <c r="AP945" s="146"/>
      <c r="AQ945" s="146"/>
      <c r="AR945" s="146"/>
      <c r="AS945" s="146"/>
      <c r="AT945" s="146"/>
      <c r="AU945" s="146"/>
      <c r="AV945" s="146"/>
      <c r="AW945" s="146"/>
      <c r="AX945" s="146"/>
      <c r="AY945" s="146"/>
      <c r="AZ945" s="146"/>
      <c r="BA945" s="146"/>
      <c r="BB945" s="146"/>
      <c r="BC945" s="146"/>
      <c r="BD945" s="146"/>
      <c r="BE945" s="146"/>
      <c r="BF945" s="146"/>
      <c r="BG945" s="146"/>
      <c r="BH945" s="146"/>
      <c r="BI945" s="146"/>
      <c r="BJ945" s="146"/>
      <c r="BK945" s="146"/>
      <c r="BL945" s="146"/>
      <c r="BM945" s="146"/>
      <c r="BN945" s="146"/>
      <c r="BO945" s="146"/>
      <c r="BP945" s="146"/>
      <c r="BQ945" s="146"/>
      <c r="BR945" s="146"/>
      <c r="BS945" s="146"/>
      <c r="BT945" s="146"/>
      <c r="BU945" s="146"/>
      <c r="BV945" s="146"/>
      <c r="BW945" s="146"/>
      <c r="BX945" s="146"/>
      <c r="BY945" s="146"/>
      <c r="BZ945" s="146"/>
      <c r="CA945" s="146"/>
      <c r="CB945" s="146"/>
      <c r="CC945" s="146"/>
      <c r="CD945" s="146"/>
      <c r="CE945" s="146"/>
      <c r="CF945" s="146"/>
      <c r="CG945" s="146"/>
      <c r="CH945" s="146"/>
      <c r="CI945" s="146"/>
      <c r="CJ945" s="146"/>
      <c r="CK945" s="146"/>
      <c r="CL945" s="146"/>
      <c r="CM945" s="146"/>
      <c r="CN945" s="146"/>
      <c r="CO945" s="146"/>
      <c r="CP945" s="146"/>
      <c r="CQ945" s="146"/>
      <c r="CR945" s="146"/>
      <c r="CS945" s="146"/>
      <c r="CT945" s="146"/>
      <c r="CU945" s="146"/>
      <c r="CV945" s="146"/>
      <c r="CW945" s="146"/>
      <c r="CX945" s="146"/>
      <c r="CY945" s="146"/>
      <c r="CZ945" s="146"/>
      <c r="DA945" s="146"/>
      <c r="DB945" s="146"/>
      <c r="DC945" s="146"/>
      <c r="DD945" s="146"/>
      <c r="DE945" s="146"/>
      <c r="DF945" s="146"/>
      <c r="DG945" s="146"/>
      <c r="DH945" s="146"/>
      <c r="DI945" s="146"/>
      <c r="DJ945" s="146"/>
      <c r="DK945" s="146"/>
      <c r="DL945" s="146"/>
      <c r="DM945" s="146"/>
      <c r="DN945" s="146"/>
      <c r="DO945" s="146"/>
      <c r="DP945" s="146"/>
      <c r="DQ945" s="146"/>
      <c r="DR945" s="146"/>
      <c r="DS945" s="146"/>
      <c r="DT945" s="146"/>
      <c r="DU945" s="146"/>
      <c r="DV945" s="146"/>
      <c r="DW945" s="146"/>
      <c r="DX945" s="146"/>
      <c r="DY945" s="146"/>
      <c r="DZ945" s="158"/>
      <c r="EA945" s="158"/>
      <c r="EB945" s="158"/>
      <c r="EC945" s="158"/>
      <c r="ED945" s="158"/>
      <c r="EE945" s="158"/>
      <c r="EF945" s="158"/>
      <c r="EG945" s="158"/>
      <c r="EH945" s="158"/>
      <c r="EI945" s="158"/>
      <c r="EJ945" s="158"/>
      <c r="EK945" s="158"/>
      <c r="EL945" s="158"/>
      <c r="EM945" s="158"/>
      <c r="EN945" s="146"/>
      <c r="EO945" s="146"/>
      <c r="EP945" s="146"/>
      <c r="EQ945" s="146"/>
      <c r="ER945" s="146"/>
      <c r="ES945" s="146"/>
      <c r="ET945" s="146"/>
      <c r="EU945" s="146"/>
      <c r="EV945" s="146"/>
      <c r="EW945" s="146"/>
      <c r="EX945" s="146"/>
      <c r="EY945" s="146"/>
      <c r="EZ945" s="146"/>
      <c r="FA945" s="146"/>
      <c r="FB945" s="146"/>
      <c r="FC945" s="146"/>
      <c r="FD945" s="146"/>
    </row>
    <row r="946" spans="4:160">
      <c r="D946" s="45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  <c r="AA946" s="146"/>
      <c r="AB946" s="146"/>
      <c r="AC946" s="146"/>
      <c r="AD946" s="146"/>
      <c r="AE946" s="146"/>
      <c r="AF946" s="146"/>
      <c r="AG946" s="146"/>
      <c r="AH946" s="146"/>
      <c r="AI946" s="146"/>
      <c r="AJ946" s="146"/>
      <c r="AK946" s="146"/>
      <c r="AL946" s="146"/>
      <c r="AM946" s="217"/>
      <c r="AN946" s="146"/>
      <c r="AO946" s="146"/>
      <c r="AP946" s="146"/>
      <c r="AQ946" s="146"/>
      <c r="AR946" s="146"/>
      <c r="AS946" s="146"/>
      <c r="AT946" s="146"/>
      <c r="AU946" s="146"/>
      <c r="AV946" s="146"/>
      <c r="AW946" s="146"/>
      <c r="AX946" s="146"/>
      <c r="AY946" s="146"/>
      <c r="AZ946" s="146"/>
      <c r="BA946" s="146"/>
      <c r="BB946" s="146"/>
      <c r="BC946" s="146"/>
      <c r="BD946" s="146"/>
      <c r="BE946" s="146"/>
      <c r="BF946" s="146"/>
      <c r="BG946" s="146"/>
      <c r="BH946" s="146"/>
      <c r="BI946" s="146"/>
      <c r="BJ946" s="146"/>
      <c r="BK946" s="146"/>
      <c r="BL946" s="146"/>
      <c r="BM946" s="146"/>
      <c r="BN946" s="146"/>
      <c r="BO946" s="146"/>
      <c r="BP946" s="146"/>
      <c r="BQ946" s="146"/>
      <c r="BR946" s="146"/>
      <c r="BS946" s="146"/>
      <c r="BT946" s="146"/>
      <c r="BU946" s="146"/>
      <c r="BV946" s="146"/>
      <c r="BW946" s="146"/>
      <c r="BX946" s="146"/>
      <c r="BY946" s="146"/>
      <c r="BZ946" s="146"/>
      <c r="CA946" s="146"/>
      <c r="CB946" s="146"/>
      <c r="CC946" s="146"/>
      <c r="CD946" s="146"/>
      <c r="CE946" s="146"/>
      <c r="CF946" s="146"/>
      <c r="CG946" s="146"/>
      <c r="CH946" s="146"/>
      <c r="CI946" s="146"/>
      <c r="CJ946" s="146"/>
      <c r="CK946" s="146"/>
      <c r="CL946" s="146"/>
      <c r="CM946" s="146"/>
      <c r="CN946" s="146"/>
      <c r="CO946" s="146"/>
      <c r="CP946" s="146"/>
      <c r="CQ946" s="146"/>
      <c r="CR946" s="146"/>
      <c r="CS946" s="146"/>
      <c r="CT946" s="146"/>
      <c r="CU946" s="146"/>
      <c r="CV946" s="146"/>
      <c r="CW946" s="146"/>
      <c r="CX946" s="146"/>
      <c r="CY946" s="146"/>
      <c r="CZ946" s="146"/>
      <c r="DA946" s="146"/>
      <c r="DB946" s="146"/>
      <c r="DC946" s="146"/>
      <c r="DD946" s="146"/>
      <c r="DE946" s="146"/>
      <c r="DF946" s="146"/>
      <c r="DG946" s="146"/>
      <c r="DH946" s="146"/>
      <c r="DI946" s="146"/>
      <c r="DJ946" s="146"/>
      <c r="DK946" s="146"/>
      <c r="DL946" s="146"/>
      <c r="DM946" s="146"/>
      <c r="DN946" s="146"/>
      <c r="DO946" s="146"/>
      <c r="DP946" s="146"/>
      <c r="DQ946" s="146"/>
      <c r="DR946" s="146"/>
      <c r="DS946" s="146"/>
      <c r="DT946" s="146"/>
      <c r="DU946" s="146"/>
      <c r="DV946" s="146"/>
      <c r="DW946" s="146"/>
      <c r="DX946" s="146"/>
      <c r="DY946" s="146"/>
      <c r="DZ946" s="158"/>
      <c r="EA946" s="158"/>
      <c r="EB946" s="158"/>
      <c r="EC946" s="158"/>
      <c r="ED946" s="158"/>
      <c r="EE946" s="158"/>
      <c r="EF946" s="158"/>
      <c r="EG946" s="158"/>
      <c r="EH946" s="158"/>
      <c r="EI946" s="158"/>
      <c r="EJ946" s="158"/>
      <c r="EK946" s="158"/>
      <c r="EL946" s="158"/>
      <c r="EM946" s="158"/>
      <c r="EN946" s="146"/>
      <c r="EO946" s="146"/>
      <c r="EP946" s="146"/>
      <c r="EQ946" s="146"/>
      <c r="ER946" s="146"/>
      <c r="ES946" s="146"/>
      <c r="ET946" s="146"/>
      <c r="EU946" s="146"/>
      <c r="EV946" s="146"/>
      <c r="EW946" s="146"/>
      <c r="EX946" s="146"/>
      <c r="EY946" s="146"/>
      <c r="EZ946" s="146"/>
      <c r="FA946" s="146"/>
      <c r="FB946" s="146"/>
      <c r="FC946" s="146"/>
      <c r="FD946" s="146"/>
    </row>
    <row r="947" spans="4:160">
      <c r="D947" s="45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  <c r="AA947" s="146"/>
      <c r="AB947" s="146"/>
      <c r="AC947" s="146"/>
      <c r="AD947" s="146"/>
      <c r="AE947" s="146"/>
      <c r="AF947" s="146"/>
      <c r="AG947" s="146"/>
      <c r="AH947" s="146"/>
      <c r="AI947" s="146"/>
      <c r="AJ947" s="146"/>
      <c r="AK947" s="146"/>
      <c r="AL947" s="146"/>
      <c r="AM947" s="217"/>
      <c r="AN947" s="146"/>
      <c r="AO947" s="146"/>
      <c r="AP947" s="146"/>
      <c r="AQ947" s="146"/>
      <c r="AR947" s="146"/>
      <c r="AS947" s="146"/>
      <c r="AT947" s="146"/>
      <c r="AU947" s="146"/>
      <c r="AV947" s="146"/>
      <c r="AW947" s="146"/>
      <c r="AX947" s="146"/>
      <c r="AY947" s="146"/>
      <c r="AZ947" s="146"/>
      <c r="BA947" s="146"/>
      <c r="BB947" s="146"/>
      <c r="BC947" s="146"/>
      <c r="BD947" s="146"/>
      <c r="BE947" s="146"/>
      <c r="BF947" s="146"/>
      <c r="BG947" s="146"/>
      <c r="BH947" s="146"/>
      <c r="BI947" s="146"/>
      <c r="BJ947" s="146"/>
      <c r="BK947" s="146"/>
      <c r="BL947" s="146"/>
      <c r="BM947" s="146"/>
      <c r="BN947" s="146"/>
      <c r="BO947" s="146"/>
      <c r="BP947" s="146"/>
      <c r="BQ947" s="146"/>
      <c r="BR947" s="146"/>
      <c r="BS947" s="146"/>
      <c r="BT947" s="146"/>
      <c r="BU947" s="146"/>
      <c r="BV947" s="146"/>
      <c r="BW947" s="146"/>
      <c r="BX947" s="146"/>
      <c r="BY947" s="146"/>
      <c r="BZ947" s="146"/>
      <c r="CA947" s="146"/>
      <c r="CB947" s="146"/>
      <c r="CC947" s="146"/>
      <c r="CD947" s="146"/>
      <c r="CE947" s="146"/>
      <c r="CF947" s="146"/>
      <c r="CG947" s="146"/>
      <c r="CH947" s="146"/>
      <c r="CI947" s="146"/>
      <c r="CJ947" s="146"/>
      <c r="CK947" s="146"/>
      <c r="CL947" s="146"/>
      <c r="CM947" s="146"/>
      <c r="CN947" s="146"/>
      <c r="CO947" s="146"/>
      <c r="CP947" s="146"/>
      <c r="CQ947" s="146"/>
      <c r="CR947" s="146"/>
      <c r="CS947" s="146"/>
      <c r="CT947" s="146"/>
      <c r="CU947" s="146"/>
      <c r="CV947" s="146"/>
      <c r="CW947" s="146"/>
      <c r="CX947" s="146"/>
      <c r="CY947" s="146"/>
      <c r="CZ947" s="146"/>
      <c r="DA947" s="146"/>
      <c r="DB947" s="146"/>
      <c r="DC947" s="146"/>
      <c r="DD947" s="146"/>
      <c r="DE947" s="146"/>
      <c r="DF947" s="146"/>
      <c r="DG947" s="146"/>
      <c r="DH947" s="146"/>
      <c r="DI947" s="146"/>
      <c r="DJ947" s="146"/>
      <c r="DK947" s="146"/>
      <c r="DL947" s="146"/>
      <c r="DM947" s="146"/>
      <c r="DN947" s="146"/>
      <c r="DO947" s="146"/>
      <c r="DP947" s="146"/>
      <c r="DQ947" s="146"/>
      <c r="DR947" s="146"/>
      <c r="DS947" s="146"/>
      <c r="DT947" s="146"/>
      <c r="DU947" s="146"/>
      <c r="DV947" s="146"/>
      <c r="DW947" s="146"/>
      <c r="DX947" s="146"/>
      <c r="DY947" s="146"/>
      <c r="DZ947" s="158"/>
      <c r="EA947" s="158"/>
      <c r="EB947" s="158"/>
      <c r="EC947" s="158"/>
      <c r="ED947" s="158"/>
      <c r="EE947" s="158"/>
      <c r="EF947" s="158"/>
      <c r="EG947" s="158"/>
      <c r="EH947" s="158"/>
      <c r="EI947" s="158"/>
      <c r="EJ947" s="158"/>
      <c r="EK947" s="158"/>
      <c r="EL947" s="158"/>
      <c r="EM947" s="158"/>
      <c r="EN947" s="146"/>
      <c r="EO947" s="146"/>
      <c r="EP947" s="146"/>
      <c r="EQ947" s="146"/>
      <c r="ER947" s="146"/>
      <c r="ES947" s="146"/>
      <c r="ET947" s="146"/>
      <c r="EU947" s="146"/>
      <c r="EV947" s="146"/>
      <c r="EW947" s="146"/>
      <c r="EX947" s="146"/>
      <c r="EY947" s="146"/>
      <c r="EZ947" s="146"/>
      <c r="FA947" s="146"/>
      <c r="FB947" s="146"/>
      <c r="FC947" s="146"/>
      <c r="FD947" s="146"/>
    </row>
    <row r="948" spans="4:160">
      <c r="D948" s="45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  <c r="AA948" s="146"/>
      <c r="AB948" s="146"/>
      <c r="AC948" s="146"/>
      <c r="AD948" s="146"/>
      <c r="AE948" s="146"/>
      <c r="AF948" s="146"/>
      <c r="AG948" s="146"/>
      <c r="AH948" s="146"/>
      <c r="AI948" s="146"/>
      <c r="AJ948" s="146"/>
      <c r="AK948" s="146"/>
      <c r="AL948" s="146"/>
      <c r="AM948" s="217"/>
      <c r="AN948" s="146"/>
      <c r="AO948" s="146"/>
      <c r="AP948" s="146"/>
      <c r="AQ948" s="146"/>
      <c r="AR948" s="146"/>
      <c r="AS948" s="146"/>
      <c r="AT948" s="146"/>
      <c r="AU948" s="146"/>
      <c r="AV948" s="146"/>
      <c r="AW948" s="146"/>
      <c r="AX948" s="146"/>
      <c r="AY948" s="146"/>
      <c r="AZ948" s="146"/>
      <c r="BA948" s="146"/>
      <c r="BB948" s="146"/>
      <c r="BC948" s="146"/>
      <c r="BD948" s="146"/>
      <c r="BE948" s="146"/>
      <c r="BF948" s="146"/>
      <c r="BG948" s="146"/>
      <c r="BH948" s="146"/>
      <c r="BI948" s="146"/>
      <c r="BJ948" s="146"/>
      <c r="BK948" s="146"/>
      <c r="BL948" s="146"/>
      <c r="BM948" s="146"/>
      <c r="BN948" s="146"/>
      <c r="BO948" s="146"/>
      <c r="BP948" s="146"/>
      <c r="BQ948" s="146"/>
      <c r="BR948" s="146"/>
      <c r="BS948" s="146"/>
      <c r="BT948" s="146"/>
      <c r="BU948" s="146"/>
      <c r="BV948" s="146"/>
      <c r="BW948" s="146"/>
      <c r="BX948" s="146"/>
      <c r="BY948" s="146"/>
      <c r="BZ948" s="146"/>
      <c r="CA948" s="146"/>
      <c r="CB948" s="146"/>
      <c r="CC948" s="146"/>
      <c r="CD948" s="146"/>
      <c r="CE948" s="146"/>
      <c r="CF948" s="146"/>
      <c r="CG948" s="146"/>
      <c r="CH948" s="146"/>
      <c r="CI948" s="146"/>
      <c r="CJ948" s="146"/>
      <c r="CK948" s="146"/>
      <c r="CL948" s="146"/>
      <c r="CM948" s="146"/>
      <c r="CN948" s="146"/>
      <c r="CO948" s="146"/>
      <c r="CP948" s="146"/>
      <c r="CQ948" s="146"/>
      <c r="CR948" s="146"/>
      <c r="CS948" s="146"/>
      <c r="CT948" s="146"/>
      <c r="CU948" s="146"/>
      <c r="CV948" s="146"/>
      <c r="CW948" s="146"/>
      <c r="CX948" s="146"/>
      <c r="CY948" s="146"/>
      <c r="CZ948" s="146"/>
      <c r="DA948" s="146"/>
      <c r="DB948" s="146"/>
      <c r="DC948" s="146"/>
      <c r="DD948" s="146"/>
      <c r="DE948" s="146"/>
      <c r="DF948" s="146"/>
      <c r="DG948" s="146"/>
      <c r="DH948" s="146"/>
      <c r="DI948" s="146"/>
      <c r="DJ948" s="146"/>
      <c r="DK948" s="146"/>
      <c r="DL948" s="146"/>
      <c r="DM948" s="146"/>
      <c r="DN948" s="146"/>
      <c r="DO948" s="146"/>
      <c r="DP948" s="146"/>
      <c r="DQ948" s="146"/>
      <c r="DR948" s="146"/>
      <c r="DS948" s="146"/>
      <c r="DT948" s="146"/>
      <c r="DU948" s="146"/>
      <c r="DV948" s="146"/>
      <c r="DW948" s="146"/>
      <c r="DX948" s="146"/>
      <c r="DY948" s="146"/>
      <c r="DZ948" s="158"/>
      <c r="EA948" s="158"/>
      <c r="EB948" s="158"/>
      <c r="EC948" s="158"/>
      <c r="ED948" s="158"/>
      <c r="EE948" s="158"/>
      <c r="EF948" s="158"/>
      <c r="EG948" s="158"/>
      <c r="EH948" s="158"/>
      <c r="EI948" s="158"/>
      <c r="EJ948" s="158"/>
      <c r="EK948" s="158"/>
      <c r="EL948" s="158"/>
      <c r="EM948" s="158"/>
      <c r="EN948" s="146"/>
      <c r="EO948" s="146"/>
      <c r="EP948" s="146"/>
      <c r="EQ948" s="146"/>
      <c r="ER948" s="146"/>
      <c r="ES948" s="146"/>
      <c r="ET948" s="146"/>
      <c r="EU948" s="146"/>
      <c r="EV948" s="146"/>
      <c r="EW948" s="146"/>
      <c r="EX948" s="146"/>
      <c r="EY948" s="146"/>
      <c r="EZ948" s="146"/>
      <c r="FA948" s="146"/>
      <c r="FB948" s="146"/>
      <c r="FC948" s="146"/>
      <c r="FD948" s="146"/>
    </row>
    <row r="949" spans="4:160">
      <c r="D949" s="45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  <c r="AA949" s="146"/>
      <c r="AB949" s="146"/>
      <c r="AC949" s="146"/>
      <c r="AD949" s="146"/>
      <c r="AE949" s="146"/>
      <c r="AF949" s="146"/>
      <c r="AG949" s="146"/>
      <c r="AH949" s="146"/>
      <c r="AI949" s="146"/>
      <c r="AJ949" s="146"/>
      <c r="AK949" s="146"/>
      <c r="AL949" s="146"/>
      <c r="AM949" s="217"/>
      <c r="AN949" s="146"/>
      <c r="AO949" s="146"/>
      <c r="AP949" s="146"/>
      <c r="AQ949" s="146"/>
      <c r="AR949" s="146"/>
      <c r="AS949" s="146"/>
      <c r="AT949" s="146"/>
      <c r="AU949" s="146"/>
      <c r="AV949" s="146"/>
      <c r="AW949" s="146"/>
      <c r="AX949" s="146"/>
      <c r="AY949" s="146"/>
      <c r="AZ949" s="146"/>
      <c r="BA949" s="146"/>
      <c r="BB949" s="146"/>
      <c r="BC949" s="146"/>
      <c r="BD949" s="146"/>
      <c r="BE949" s="146"/>
      <c r="BF949" s="146"/>
      <c r="BG949" s="146"/>
      <c r="BH949" s="146"/>
      <c r="BI949" s="146"/>
      <c r="BJ949" s="146"/>
      <c r="BK949" s="146"/>
      <c r="BL949" s="146"/>
      <c r="BM949" s="146"/>
      <c r="BN949" s="146"/>
      <c r="BO949" s="146"/>
      <c r="BP949" s="146"/>
      <c r="BQ949" s="146"/>
      <c r="BR949" s="146"/>
      <c r="BS949" s="146"/>
      <c r="BT949" s="146"/>
      <c r="BU949" s="146"/>
      <c r="BV949" s="146"/>
      <c r="BW949" s="146"/>
      <c r="BX949" s="146"/>
      <c r="BY949" s="146"/>
      <c r="BZ949" s="146"/>
      <c r="CA949" s="146"/>
      <c r="CB949" s="146"/>
      <c r="CC949" s="146"/>
      <c r="CD949" s="146"/>
      <c r="CE949" s="146"/>
      <c r="CF949" s="146"/>
      <c r="CG949" s="146"/>
      <c r="CH949" s="146"/>
      <c r="CI949" s="146"/>
      <c r="CJ949" s="146"/>
      <c r="CK949" s="146"/>
      <c r="CL949" s="146"/>
      <c r="CM949" s="146"/>
      <c r="CN949" s="146"/>
      <c r="CO949" s="146"/>
      <c r="CP949" s="146"/>
      <c r="CQ949" s="146"/>
      <c r="CR949" s="146"/>
      <c r="CS949" s="146"/>
      <c r="CT949" s="146"/>
      <c r="CU949" s="146"/>
      <c r="CV949" s="146"/>
      <c r="CW949" s="146"/>
      <c r="CX949" s="146"/>
      <c r="CY949" s="146"/>
      <c r="CZ949" s="146"/>
      <c r="DA949" s="146"/>
      <c r="DB949" s="146"/>
      <c r="DC949" s="146"/>
      <c r="DD949" s="146"/>
      <c r="DE949" s="146"/>
      <c r="DF949" s="146"/>
      <c r="DG949" s="146"/>
      <c r="DH949" s="146"/>
      <c r="DI949" s="146"/>
      <c r="DJ949" s="146"/>
      <c r="DK949" s="146"/>
      <c r="DL949" s="146"/>
      <c r="DM949" s="146"/>
      <c r="DN949" s="146"/>
      <c r="DO949" s="146"/>
      <c r="DP949" s="146"/>
      <c r="DQ949" s="146"/>
      <c r="DR949" s="146"/>
      <c r="DS949" s="146"/>
      <c r="DT949" s="146"/>
      <c r="DU949" s="146"/>
      <c r="DV949" s="146"/>
      <c r="DW949" s="146"/>
      <c r="DX949" s="146"/>
      <c r="DY949" s="146"/>
      <c r="DZ949" s="158"/>
      <c r="EA949" s="158"/>
      <c r="EB949" s="158"/>
      <c r="EC949" s="158"/>
      <c r="ED949" s="158"/>
      <c r="EE949" s="158"/>
      <c r="EF949" s="158"/>
      <c r="EG949" s="158"/>
      <c r="EH949" s="158"/>
      <c r="EI949" s="158"/>
      <c r="EJ949" s="158"/>
      <c r="EK949" s="158"/>
      <c r="EL949" s="158"/>
      <c r="EM949" s="158"/>
      <c r="EN949" s="146"/>
      <c r="EO949" s="146"/>
      <c r="EP949" s="146"/>
      <c r="EQ949" s="146"/>
      <c r="ER949" s="146"/>
      <c r="ES949" s="146"/>
      <c r="ET949" s="146"/>
      <c r="EU949" s="146"/>
      <c r="EV949" s="146"/>
      <c r="EW949" s="146"/>
      <c r="EX949" s="146"/>
      <c r="EY949" s="146"/>
      <c r="EZ949" s="146"/>
      <c r="FA949" s="146"/>
      <c r="FB949" s="146"/>
      <c r="FC949" s="146"/>
      <c r="FD949" s="146"/>
    </row>
    <row r="950" spans="4:160">
      <c r="D950" s="45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  <c r="AA950" s="146"/>
      <c r="AB950" s="146"/>
      <c r="AC950" s="146"/>
      <c r="AD950" s="146"/>
      <c r="AE950" s="146"/>
      <c r="AF950" s="146"/>
      <c r="AG950" s="146"/>
      <c r="AH950" s="146"/>
      <c r="AI950" s="146"/>
      <c r="AJ950" s="146"/>
      <c r="AK950" s="146"/>
      <c r="AL950" s="146"/>
      <c r="AM950" s="217"/>
      <c r="AN950" s="146"/>
      <c r="AO950" s="146"/>
      <c r="AP950" s="146"/>
      <c r="AQ950" s="146"/>
      <c r="AR950" s="146"/>
      <c r="AS950" s="146"/>
      <c r="AT950" s="146"/>
      <c r="AU950" s="146"/>
      <c r="AV950" s="146"/>
      <c r="AW950" s="146"/>
      <c r="AX950" s="146"/>
      <c r="AY950" s="146"/>
      <c r="AZ950" s="146"/>
      <c r="BA950" s="146"/>
      <c r="BB950" s="146"/>
      <c r="BC950" s="146"/>
      <c r="BD950" s="146"/>
      <c r="BE950" s="146"/>
      <c r="BF950" s="146"/>
      <c r="BG950" s="146"/>
      <c r="BH950" s="146"/>
      <c r="BI950" s="146"/>
      <c r="BJ950" s="146"/>
      <c r="BK950" s="146"/>
      <c r="BL950" s="146"/>
      <c r="BM950" s="146"/>
      <c r="BN950" s="146"/>
      <c r="BO950" s="146"/>
      <c r="BP950" s="146"/>
      <c r="BQ950" s="146"/>
      <c r="BR950" s="146"/>
      <c r="BS950" s="146"/>
      <c r="BT950" s="146"/>
      <c r="BU950" s="146"/>
      <c r="BV950" s="146"/>
      <c r="BW950" s="146"/>
      <c r="BX950" s="146"/>
      <c r="BY950" s="146"/>
      <c r="BZ950" s="146"/>
      <c r="CA950" s="146"/>
      <c r="CB950" s="146"/>
      <c r="CC950" s="146"/>
      <c r="CD950" s="146"/>
      <c r="CE950" s="146"/>
      <c r="CF950" s="146"/>
      <c r="CG950" s="146"/>
      <c r="CH950" s="146"/>
      <c r="CI950" s="146"/>
      <c r="CJ950" s="146"/>
      <c r="CK950" s="146"/>
      <c r="CL950" s="146"/>
      <c r="CM950" s="146"/>
      <c r="CN950" s="146"/>
      <c r="CO950" s="146"/>
      <c r="CP950" s="146"/>
      <c r="CQ950" s="146"/>
      <c r="CR950" s="146"/>
      <c r="CS950" s="146"/>
      <c r="CT950" s="146"/>
      <c r="CU950" s="146"/>
      <c r="CV950" s="146"/>
      <c r="CW950" s="146"/>
      <c r="CX950" s="146"/>
      <c r="CY950" s="146"/>
      <c r="CZ950" s="146"/>
      <c r="DA950" s="146"/>
      <c r="DB950" s="146"/>
      <c r="DC950" s="146"/>
      <c r="DD950" s="146"/>
      <c r="DE950" s="146"/>
      <c r="DF950" s="146"/>
      <c r="DG950" s="146"/>
      <c r="DH950" s="146"/>
      <c r="DI950" s="146"/>
      <c r="DJ950" s="146"/>
      <c r="DK950" s="146"/>
      <c r="DL950" s="146"/>
      <c r="DM950" s="146"/>
      <c r="DN950" s="146"/>
      <c r="DO950" s="146"/>
      <c r="DP950" s="146"/>
      <c r="DQ950" s="146"/>
      <c r="DR950" s="146"/>
      <c r="DS950" s="146"/>
      <c r="DT950" s="146"/>
      <c r="DU950" s="146"/>
      <c r="DV950" s="146"/>
      <c r="DW950" s="146"/>
      <c r="DX950" s="146"/>
      <c r="DY950" s="146"/>
      <c r="DZ950" s="158"/>
      <c r="EA950" s="158"/>
      <c r="EB950" s="158"/>
      <c r="EC950" s="158"/>
      <c r="ED950" s="158"/>
      <c r="EE950" s="158"/>
      <c r="EF950" s="158"/>
      <c r="EG950" s="158"/>
      <c r="EH950" s="158"/>
      <c r="EI950" s="158"/>
      <c r="EJ950" s="158"/>
      <c r="EK950" s="158"/>
      <c r="EL950" s="158"/>
      <c r="EM950" s="158"/>
      <c r="EN950" s="146"/>
      <c r="EO950" s="146"/>
      <c r="EP950" s="146"/>
      <c r="EQ950" s="146"/>
      <c r="ER950" s="146"/>
      <c r="ES950" s="146"/>
      <c r="ET950" s="146"/>
      <c r="EU950" s="146"/>
      <c r="EV950" s="146"/>
      <c r="EW950" s="146"/>
      <c r="EX950" s="146"/>
      <c r="EY950" s="146"/>
      <c r="EZ950" s="146"/>
      <c r="FA950" s="146"/>
      <c r="FB950" s="146"/>
      <c r="FC950" s="146"/>
      <c r="FD950" s="146"/>
    </row>
    <row r="951" spans="4:160">
      <c r="D951" s="45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  <c r="AA951" s="146"/>
      <c r="AB951" s="146"/>
      <c r="AC951" s="146"/>
      <c r="AD951" s="146"/>
      <c r="AE951" s="146"/>
      <c r="AF951" s="146"/>
      <c r="AG951" s="146"/>
      <c r="AH951" s="146"/>
      <c r="AI951" s="146"/>
      <c r="AJ951" s="146"/>
      <c r="AK951" s="146"/>
      <c r="AL951" s="146"/>
      <c r="AM951" s="217"/>
      <c r="AN951" s="146"/>
      <c r="AO951" s="146"/>
      <c r="AP951" s="146"/>
      <c r="AQ951" s="146"/>
      <c r="AR951" s="146"/>
      <c r="AS951" s="146"/>
      <c r="AT951" s="146"/>
      <c r="AU951" s="146"/>
      <c r="AV951" s="146"/>
      <c r="AW951" s="146"/>
      <c r="AX951" s="146"/>
      <c r="AY951" s="146"/>
      <c r="AZ951" s="146"/>
      <c r="BA951" s="146"/>
      <c r="BB951" s="146"/>
      <c r="BC951" s="146"/>
      <c r="BD951" s="146"/>
      <c r="BE951" s="146"/>
      <c r="BF951" s="146"/>
      <c r="BG951" s="146"/>
      <c r="BH951" s="146"/>
      <c r="BI951" s="146"/>
      <c r="BJ951" s="146"/>
      <c r="BK951" s="146"/>
      <c r="BL951" s="146"/>
      <c r="BM951" s="146"/>
      <c r="BN951" s="146"/>
      <c r="BO951" s="146"/>
      <c r="BP951" s="146"/>
      <c r="BQ951" s="146"/>
      <c r="BR951" s="146"/>
      <c r="BS951" s="146"/>
      <c r="BT951" s="146"/>
      <c r="BU951" s="146"/>
      <c r="BV951" s="146"/>
      <c r="BW951" s="146"/>
      <c r="BX951" s="146"/>
      <c r="BY951" s="146"/>
      <c r="BZ951" s="146"/>
      <c r="CA951" s="146"/>
      <c r="CB951" s="146"/>
      <c r="CC951" s="146"/>
      <c r="CD951" s="146"/>
      <c r="CE951" s="146"/>
      <c r="CF951" s="146"/>
      <c r="CG951" s="146"/>
      <c r="CH951" s="146"/>
      <c r="CI951" s="146"/>
      <c r="CJ951" s="146"/>
      <c r="CK951" s="146"/>
      <c r="CL951" s="146"/>
      <c r="CM951" s="146"/>
      <c r="CN951" s="146"/>
      <c r="CO951" s="146"/>
      <c r="CP951" s="146"/>
      <c r="CQ951" s="146"/>
      <c r="CR951" s="146"/>
      <c r="CS951" s="146"/>
      <c r="CT951" s="146"/>
      <c r="CU951" s="146"/>
      <c r="CV951" s="146"/>
      <c r="CW951" s="146"/>
      <c r="CX951" s="146"/>
      <c r="CY951" s="146"/>
      <c r="CZ951" s="146"/>
      <c r="DA951" s="146"/>
      <c r="DB951" s="146"/>
      <c r="DC951" s="146"/>
      <c r="DD951" s="146"/>
      <c r="DE951" s="146"/>
      <c r="DF951" s="146"/>
      <c r="DG951" s="146"/>
      <c r="DH951" s="146"/>
      <c r="DI951" s="146"/>
      <c r="DJ951" s="146"/>
      <c r="DK951" s="146"/>
      <c r="DL951" s="146"/>
      <c r="DM951" s="146"/>
      <c r="DN951" s="146"/>
      <c r="DO951" s="146"/>
      <c r="DP951" s="146"/>
      <c r="DQ951" s="146"/>
      <c r="DR951" s="146"/>
      <c r="DS951" s="146"/>
      <c r="DT951" s="146"/>
      <c r="DU951" s="146"/>
      <c r="DV951" s="146"/>
      <c r="DW951" s="146"/>
      <c r="DX951" s="146"/>
      <c r="DY951" s="146"/>
      <c r="DZ951" s="158"/>
      <c r="EA951" s="158"/>
      <c r="EB951" s="158"/>
      <c r="EC951" s="158"/>
      <c r="ED951" s="158"/>
      <c r="EE951" s="158"/>
      <c r="EF951" s="158"/>
      <c r="EG951" s="158"/>
      <c r="EH951" s="158"/>
      <c r="EI951" s="158"/>
      <c r="EJ951" s="158"/>
      <c r="EK951" s="158"/>
      <c r="EL951" s="158"/>
      <c r="EM951" s="158"/>
      <c r="EN951" s="146"/>
      <c r="EO951" s="146"/>
      <c r="EP951" s="146"/>
      <c r="EQ951" s="146"/>
      <c r="ER951" s="146"/>
      <c r="ES951" s="146"/>
      <c r="ET951" s="146"/>
      <c r="EU951" s="146"/>
      <c r="EV951" s="146"/>
      <c r="EW951" s="146"/>
      <c r="EX951" s="146"/>
      <c r="EY951" s="146"/>
      <c r="EZ951" s="146"/>
      <c r="FA951" s="146"/>
      <c r="FB951" s="146"/>
      <c r="FC951" s="146"/>
      <c r="FD951" s="146"/>
    </row>
    <row r="952" spans="4:160">
      <c r="D952" s="45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  <c r="AA952" s="146"/>
      <c r="AB952" s="146"/>
      <c r="AC952" s="146"/>
      <c r="AD952" s="146"/>
      <c r="AE952" s="146"/>
      <c r="AF952" s="146"/>
      <c r="AG952" s="146"/>
      <c r="AH952" s="146"/>
      <c r="AI952" s="146"/>
      <c r="AJ952" s="146"/>
      <c r="AK952" s="146"/>
      <c r="AL952" s="146"/>
      <c r="AM952" s="217"/>
      <c r="AN952" s="146"/>
      <c r="AO952" s="146"/>
      <c r="AP952" s="146"/>
      <c r="AQ952" s="146"/>
      <c r="AR952" s="146"/>
      <c r="AS952" s="146"/>
      <c r="AT952" s="146"/>
      <c r="AU952" s="146"/>
      <c r="AV952" s="146"/>
      <c r="AW952" s="146"/>
      <c r="AX952" s="146"/>
      <c r="AY952" s="146"/>
      <c r="AZ952" s="146"/>
      <c r="BA952" s="146"/>
      <c r="BB952" s="146"/>
      <c r="BC952" s="146"/>
      <c r="BD952" s="146"/>
      <c r="BE952" s="146"/>
      <c r="BF952" s="146"/>
      <c r="BG952" s="146"/>
      <c r="BH952" s="146"/>
      <c r="BI952" s="146"/>
      <c r="BJ952" s="146"/>
      <c r="BK952" s="146"/>
      <c r="BL952" s="146"/>
      <c r="BM952" s="146"/>
      <c r="BN952" s="146"/>
      <c r="BO952" s="146"/>
      <c r="BP952" s="146"/>
      <c r="BQ952" s="146"/>
      <c r="BR952" s="146"/>
      <c r="BS952" s="146"/>
      <c r="BT952" s="146"/>
      <c r="BU952" s="146"/>
      <c r="BV952" s="146"/>
      <c r="BW952" s="146"/>
      <c r="BX952" s="146"/>
      <c r="BY952" s="146"/>
      <c r="BZ952" s="146"/>
      <c r="CA952" s="146"/>
      <c r="CB952" s="146"/>
      <c r="CC952" s="146"/>
      <c r="CD952" s="146"/>
      <c r="CE952" s="146"/>
      <c r="CF952" s="146"/>
      <c r="CG952" s="146"/>
      <c r="CH952" s="146"/>
      <c r="CI952" s="146"/>
      <c r="CJ952" s="146"/>
      <c r="CK952" s="146"/>
      <c r="CL952" s="146"/>
      <c r="CM952" s="146"/>
      <c r="CN952" s="146"/>
      <c r="CO952" s="146"/>
      <c r="CP952" s="146"/>
      <c r="CQ952" s="146"/>
      <c r="CR952" s="146"/>
      <c r="CS952" s="146"/>
      <c r="CT952" s="146"/>
      <c r="CU952" s="146"/>
      <c r="CV952" s="146"/>
      <c r="CW952" s="146"/>
      <c r="CX952" s="146"/>
      <c r="CY952" s="146"/>
      <c r="CZ952" s="146"/>
      <c r="DA952" s="146"/>
      <c r="DB952" s="146"/>
      <c r="DC952" s="146"/>
      <c r="DD952" s="146"/>
      <c r="DE952" s="146"/>
      <c r="DF952" s="146"/>
      <c r="DG952" s="146"/>
      <c r="DH952" s="146"/>
      <c r="DI952" s="146"/>
      <c r="DJ952" s="146"/>
      <c r="DK952" s="146"/>
      <c r="DL952" s="146"/>
      <c r="DM952" s="146"/>
      <c r="DN952" s="146"/>
      <c r="DO952" s="146"/>
      <c r="DP952" s="146"/>
      <c r="DQ952" s="146"/>
      <c r="DR952" s="146"/>
      <c r="DS952" s="146"/>
      <c r="DT952" s="146"/>
      <c r="DU952" s="146"/>
      <c r="DV952" s="146"/>
      <c r="DW952" s="146"/>
      <c r="DX952" s="146"/>
      <c r="DY952" s="146"/>
      <c r="DZ952" s="158"/>
      <c r="EA952" s="158"/>
      <c r="EB952" s="158"/>
      <c r="EC952" s="158"/>
      <c r="ED952" s="158"/>
      <c r="EE952" s="158"/>
      <c r="EF952" s="158"/>
      <c r="EG952" s="158"/>
      <c r="EH952" s="158"/>
      <c r="EI952" s="158"/>
      <c r="EJ952" s="158"/>
      <c r="EK952" s="158"/>
      <c r="EL952" s="158"/>
      <c r="EM952" s="158"/>
      <c r="EN952" s="146"/>
      <c r="EO952" s="146"/>
      <c r="EP952" s="146"/>
      <c r="EQ952" s="146"/>
      <c r="ER952" s="146"/>
      <c r="ES952" s="146"/>
      <c r="ET952" s="146"/>
      <c r="EU952" s="146"/>
      <c r="EV952" s="146"/>
      <c r="EW952" s="146"/>
      <c r="EX952" s="146"/>
      <c r="EY952" s="146"/>
      <c r="EZ952" s="146"/>
      <c r="FA952" s="146"/>
      <c r="FB952" s="146"/>
      <c r="FC952" s="146"/>
      <c r="FD952" s="146"/>
    </row>
    <row r="953" spans="4:160">
      <c r="D953" s="45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  <c r="AA953" s="146"/>
      <c r="AB953" s="146"/>
      <c r="AC953" s="146"/>
      <c r="AD953" s="146"/>
      <c r="AE953" s="146"/>
      <c r="AF953" s="146"/>
      <c r="AG953" s="146"/>
      <c r="AH953" s="146"/>
      <c r="AI953" s="146"/>
      <c r="AJ953" s="146"/>
      <c r="AK953" s="146"/>
      <c r="AL953" s="146"/>
      <c r="AM953" s="217"/>
      <c r="AN953" s="146"/>
      <c r="AO953" s="146"/>
      <c r="AP953" s="146"/>
      <c r="AQ953" s="146"/>
      <c r="AR953" s="146"/>
      <c r="AS953" s="146"/>
      <c r="AT953" s="146"/>
      <c r="AU953" s="146"/>
      <c r="AV953" s="146"/>
      <c r="AW953" s="146"/>
      <c r="AX953" s="146"/>
      <c r="AY953" s="146"/>
      <c r="AZ953" s="146"/>
      <c r="BA953" s="146"/>
      <c r="BB953" s="146"/>
      <c r="BC953" s="146"/>
      <c r="BD953" s="146"/>
      <c r="BE953" s="146"/>
      <c r="BF953" s="146"/>
      <c r="BG953" s="146"/>
      <c r="BH953" s="146"/>
      <c r="BI953" s="146"/>
      <c r="BJ953" s="146"/>
      <c r="BK953" s="146"/>
      <c r="BL953" s="146"/>
      <c r="BM953" s="146"/>
      <c r="BN953" s="146"/>
      <c r="BO953" s="146"/>
      <c r="BP953" s="146"/>
      <c r="BQ953" s="146"/>
      <c r="BR953" s="146"/>
      <c r="BS953" s="146"/>
      <c r="BT953" s="146"/>
      <c r="BU953" s="146"/>
      <c r="BV953" s="146"/>
      <c r="BW953" s="146"/>
      <c r="BX953" s="146"/>
      <c r="BY953" s="146"/>
      <c r="BZ953" s="146"/>
      <c r="CA953" s="146"/>
      <c r="CB953" s="146"/>
      <c r="CC953" s="146"/>
      <c r="CD953" s="146"/>
      <c r="CE953" s="146"/>
      <c r="CF953" s="146"/>
      <c r="CG953" s="146"/>
      <c r="CH953" s="146"/>
      <c r="CI953" s="146"/>
      <c r="CJ953" s="146"/>
      <c r="CK953" s="146"/>
      <c r="CL953" s="146"/>
      <c r="CM953" s="146"/>
      <c r="CN953" s="146"/>
      <c r="CO953" s="146"/>
      <c r="CP953" s="146"/>
      <c r="CQ953" s="146"/>
      <c r="CR953" s="146"/>
      <c r="CS953" s="146"/>
      <c r="CT953" s="146"/>
      <c r="CU953" s="146"/>
      <c r="CV953" s="146"/>
      <c r="CW953" s="146"/>
      <c r="CX953" s="146"/>
      <c r="CY953" s="146"/>
      <c r="CZ953" s="146"/>
      <c r="DA953" s="146"/>
      <c r="DB953" s="146"/>
      <c r="DC953" s="146"/>
      <c r="DD953" s="146"/>
      <c r="DE953" s="146"/>
      <c r="DF953" s="146"/>
      <c r="DG953" s="146"/>
      <c r="DH953" s="146"/>
      <c r="DI953" s="146"/>
      <c r="DJ953" s="146"/>
      <c r="DK953" s="146"/>
      <c r="DL953" s="146"/>
      <c r="DM953" s="146"/>
      <c r="DN953" s="146"/>
      <c r="DO953" s="146"/>
      <c r="DP953" s="146"/>
      <c r="DQ953" s="146"/>
      <c r="DR953" s="146"/>
      <c r="DS953" s="146"/>
      <c r="DT953" s="146"/>
      <c r="DU953" s="146"/>
      <c r="DV953" s="146"/>
      <c r="DW953" s="146"/>
      <c r="DX953" s="146"/>
      <c r="DY953" s="146"/>
      <c r="DZ953" s="158"/>
      <c r="EA953" s="158"/>
      <c r="EB953" s="158"/>
      <c r="EC953" s="158"/>
      <c r="ED953" s="158"/>
      <c r="EE953" s="158"/>
      <c r="EF953" s="158"/>
      <c r="EG953" s="158"/>
      <c r="EH953" s="158"/>
      <c r="EI953" s="158"/>
      <c r="EJ953" s="158"/>
      <c r="EK953" s="158"/>
      <c r="EL953" s="158"/>
      <c r="EM953" s="158"/>
      <c r="EN953" s="146"/>
      <c r="EO953" s="146"/>
      <c r="EP953" s="146"/>
      <c r="EQ953" s="146"/>
      <c r="ER953" s="146"/>
      <c r="ES953" s="146"/>
      <c r="ET953" s="146"/>
      <c r="EU953" s="146"/>
      <c r="EV953" s="146"/>
      <c r="EW953" s="146"/>
      <c r="EX953" s="146"/>
      <c r="EY953" s="146"/>
      <c r="EZ953" s="146"/>
      <c r="FA953" s="146"/>
      <c r="FB953" s="146"/>
      <c r="FC953" s="146"/>
      <c r="FD953" s="146"/>
    </row>
    <row r="954" spans="4:160">
      <c r="D954" s="45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  <c r="AA954" s="146"/>
      <c r="AB954" s="146"/>
      <c r="AC954" s="146"/>
      <c r="AD954" s="146"/>
      <c r="AE954" s="146"/>
      <c r="AF954" s="146"/>
      <c r="AG954" s="146"/>
      <c r="AH954" s="146"/>
      <c r="AI954" s="146"/>
      <c r="AJ954" s="146"/>
      <c r="AK954" s="146"/>
      <c r="AL954" s="146"/>
      <c r="AM954" s="217"/>
      <c r="AN954" s="146"/>
      <c r="AO954" s="146"/>
      <c r="AP954" s="146"/>
      <c r="AQ954" s="146"/>
      <c r="AR954" s="146"/>
      <c r="AS954" s="146"/>
      <c r="AT954" s="146"/>
      <c r="AU954" s="146"/>
      <c r="AV954" s="146"/>
      <c r="AW954" s="146"/>
      <c r="AX954" s="146"/>
      <c r="AY954" s="146"/>
      <c r="AZ954" s="146"/>
      <c r="BA954" s="146"/>
      <c r="BB954" s="146"/>
      <c r="BC954" s="146"/>
      <c r="BD954" s="146"/>
      <c r="BE954" s="146"/>
      <c r="BF954" s="146"/>
      <c r="BG954" s="146"/>
      <c r="BH954" s="146"/>
      <c r="BI954" s="146"/>
      <c r="BJ954" s="146"/>
      <c r="BK954" s="146"/>
      <c r="BL954" s="146"/>
      <c r="BM954" s="146"/>
      <c r="BN954" s="146"/>
      <c r="BO954" s="146"/>
      <c r="BP954" s="146"/>
      <c r="BQ954" s="146"/>
      <c r="BR954" s="146"/>
      <c r="BS954" s="146"/>
      <c r="BT954" s="146"/>
      <c r="BU954" s="146"/>
      <c r="BV954" s="146"/>
      <c r="BW954" s="146"/>
      <c r="BX954" s="146"/>
      <c r="BY954" s="146"/>
      <c r="BZ954" s="146"/>
      <c r="CA954" s="146"/>
      <c r="CB954" s="146"/>
      <c r="CC954" s="146"/>
      <c r="CD954" s="146"/>
      <c r="CE954" s="146"/>
      <c r="CF954" s="146"/>
      <c r="CG954" s="146"/>
      <c r="CH954" s="146"/>
      <c r="CI954" s="146"/>
      <c r="CJ954" s="146"/>
      <c r="CK954" s="146"/>
      <c r="CL954" s="146"/>
      <c r="CM954" s="146"/>
      <c r="CN954" s="146"/>
      <c r="CO954" s="146"/>
      <c r="CP954" s="146"/>
      <c r="CQ954" s="146"/>
      <c r="CR954" s="146"/>
      <c r="CS954" s="146"/>
      <c r="CT954" s="146"/>
      <c r="CU954" s="146"/>
      <c r="CV954" s="146"/>
      <c r="CW954" s="146"/>
      <c r="CX954" s="146"/>
      <c r="CY954" s="146"/>
      <c r="CZ954" s="146"/>
      <c r="DA954" s="146"/>
      <c r="DB954" s="146"/>
      <c r="DC954" s="146"/>
      <c r="DD954" s="146"/>
      <c r="DE954" s="146"/>
      <c r="DF954" s="146"/>
      <c r="DG954" s="146"/>
      <c r="DH954" s="146"/>
      <c r="DI954" s="146"/>
      <c r="DJ954" s="146"/>
      <c r="DK954" s="146"/>
      <c r="DL954" s="146"/>
      <c r="DM954" s="146"/>
      <c r="DN954" s="146"/>
      <c r="DO954" s="146"/>
      <c r="DP954" s="146"/>
      <c r="DQ954" s="146"/>
      <c r="DR954" s="146"/>
      <c r="DS954" s="146"/>
      <c r="DT954" s="146"/>
      <c r="DU954" s="146"/>
      <c r="DV954" s="146"/>
      <c r="DW954" s="146"/>
      <c r="DX954" s="146"/>
      <c r="DY954" s="146"/>
      <c r="DZ954" s="158"/>
      <c r="EA954" s="158"/>
      <c r="EB954" s="158"/>
      <c r="EC954" s="158"/>
      <c r="ED954" s="158"/>
      <c r="EE954" s="158"/>
      <c r="EF954" s="158"/>
      <c r="EG954" s="158"/>
      <c r="EH954" s="158"/>
      <c r="EI954" s="158"/>
      <c r="EJ954" s="158"/>
      <c r="EK954" s="158"/>
      <c r="EL954" s="158"/>
      <c r="EM954" s="158"/>
      <c r="EN954" s="146"/>
      <c r="EO954" s="146"/>
      <c r="EP954" s="146"/>
      <c r="EQ954" s="146"/>
      <c r="ER954" s="146"/>
      <c r="ES954" s="146"/>
      <c r="ET954" s="146"/>
      <c r="EU954" s="146"/>
      <c r="EV954" s="146"/>
      <c r="EW954" s="146"/>
      <c r="EX954" s="146"/>
      <c r="EY954" s="146"/>
      <c r="EZ954" s="146"/>
      <c r="FA954" s="146"/>
      <c r="FB954" s="146"/>
      <c r="FC954" s="146"/>
      <c r="FD954" s="146"/>
    </row>
    <row r="955" spans="4:160">
      <c r="D955" s="45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  <c r="AA955" s="146"/>
      <c r="AB955" s="146"/>
      <c r="AC955" s="146"/>
      <c r="AD955" s="146"/>
      <c r="AE955" s="146"/>
      <c r="AF955" s="146"/>
      <c r="AG955" s="146"/>
      <c r="AH955" s="146"/>
      <c r="AI955" s="146"/>
      <c r="AJ955" s="146"/>
      <c r="AK955" s="146"/>
      <c r="AL955" s="146"/>
      <c r="AM955" s="217"/>
      <c r="AN955" s="146"/>
      <c r="AO955" s="146"/>
      <c r="AP955" s="146"/>
      <c r="AQ955" s="146"/>
      <c r="AR955" s="146"/>
      <c r="AS955" s="146"/>
      <c r="AT955" s="146"/>
      <c r="AU955" s="146"/>
      <c r="AV955" s="146"/>
      <c r="AW955" s="146"/>
      <c r="AX955" s="146"/>
      <c r="AY955" s="146"/>
      <c r="AZ955" s="146"/>
      <c r="BA955" s="146"/>
      <c r="BB955" s="146"/>
      <c r="BC955" s="146"/>
      <c r="BD955" s="146"/>
      <c r="BE955" s="146"/>
      <c r="BF955" s="146"/>
      <c r="BG955" s="146"/>
      <c r="BH955" s="146"/>
      <c r="BI955" s="146"/>
      <c r="BJ955" s="146"/>
      <c r="BK955" s="146"/>
      <c r="BL955" s="146"/>
      <c r="BM955" s="146"/>
      <c r="BN955" s="146"/>
      <c r="BO955" s="146"/>
      <c r="BP955" s="146"/>
      <c r="BQ955" s="146"/>
      <c r="BR955" s="146"/>
      <c r="BS955" s="146"/>
      <c r="BT955" s="146"/>
      <c r="BU955" s="146"/>
      <c r="BV955" s="146"/>
      <c r="BW955" s="146"/>
      <c r="BX955" s="146"/>
      <c r="BY955" s="146"/>
      <c r="BZ955" s="146"/>
      <c r="CA955" s="146"/>
      <c r="CB955" s="146"/>
      <c r="CC955" s="146"/>
      <c r="CD955" s="146"/>
      <c r="CE955" s="146"/>
      <c r="CF955" s="146"/>
      <c r="CG955" s="146"/>
      <c r="CH955" s="146"/>
      <c r="CI955" s="146"/>
      <c r="CJ955" s="146"/>
      <c r="CK955" s="146"/>
      <c r="CL955" s="146"/>
      <c r="CM955" s="146"/>
      <c r="CN955" s="146"/>
      <c r="CO955" s="146"/>
      <c r="CP955" s="146"/>
      <c r="CQ955" s="146"/>
      <c r="CR955" s="146"/>
      <c r="CS955" s="146"/>
      <c r="CT955" s="146"/>
      <c r="CU955" s="146"/>
      <c r="CV955" s="146"/>
      <c r="CW955" s="146"/>
      <c r="CX955" s="146"/>
      <c r="CY955" s="146"/>
      <c r="CZ955" s="146"/>
      <c r="DA955" s="146"/>
      <c r="DB955" s="146"/>
      <c r="DC955" s="146"/>
      <c r="DD955" s="146"/>
      <c r="DE955" s="146"/>
      <c r="DF955" s="146"/>
      <c r="DG955" s="146"/>
      <c r="DH955" s="146"/>
      <c r="DI955" s="146"/>
      <c r="DJ955" s="146"/>
      <c r="DK955" s="146"/>
      <c r="DL955" s="146"/>
      <c r="DM955" s="146"/>
      <c r="DN955" s="146"/>
      <c r="DO955" s="146"/>
      <c r="DP955" s="146"/>
      <c r="DQ955" s="146"/>
      <c r="DR955" s="146"/>
      <c r="DS955" s="146"/>
      <c r="DT955" s="146"/>
      <c r="DU955" s="146"/>
      <c r="DV955" s="146"/>
      <c r="DW955" s="146"/>
      <c r="DX955" s="146"/>
      <c r="DY955" s="146"/>
      <c r="DZ955" s="158"/>
      <c r="EA955" s="158"/>
      <c r="EB955" s="158"/>
      <c r="EC955" s="158"/>
      <c r="ED955" s="158"/>
      <c r="EE955" s="158"/>
      <c r="EF955" s="158"/>
      <c r="EG955" s="158"/>
      <c r="EH955" s="158"/>
      <c r="EI955" s="158"/>
      <c r="EJ955" s="158"/>
      <c r="EK955" s="158"/>
      <c r="EL955" s="158"/>
      <c r="EM955" s="158"/>
      <c r="EN955" s="146"/>
      <c r="EO955" s="146"/>
      <c r="EP955" s="146"/>
      <c r="EQ955" s="146"/>
      <c r="ER955" s="146"/>
      <c r="ES955" s="146"/>
      <c r="ET955" s="146"/>
      <c r="EU955" s="146"/>
      <c r="EV955" s="146"/>
      <c r="EW955" s="146"/>
      <c r="EX955" s="146"/>
      <c r="EY955" s="146"/>
      <c r="EZ955" s="146"/>
      <c r="FA955" s="146"/>
      <c r="FB955" s="146"/>
      <c r="FC955" s="146"/>
      <c r="FD955" s="146"/>
    </row>
    <row r="956" spans="4:160">
      <c r="D956" s="45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  <c r="AA956" s="146"/>
      <c r="AB956" s="146"/>
      <c r="AC956" s="146"/>
      <c r="AD956" s="146"/>
      <c r="AE956" s="146"/>
      <c r="AF956" s="146"/>
      <c r="AG956" s="146"/>
      <c r="AH956" s="146"/>
      <c r="AI956" s="146"/>
      <c r="AJ956" s="146"/>
      <c r="AK956" s="146"/>
      <c r="AL956" s="146"/>
      <c r="AM956" s="217"/>
      <c r="AN956" s="146"/>
      <c r="AO956" s="146"/>
      <c r="AP956" s="146"/>
      <c r="AQ956" s="146"/>
      <c r="AR956" s="146"/>
      <c r="AS956" s="146"/>
      <c r="AT956" s="146"/>
      <c r="AU956" s="146"/>
      <c r="AV956" s="146"/>
      <c r="AW956" s="146"/>
      <c r="AX956" s="146"/>
      <c r="AY956" s="146"/>
      <c r="AZ956" s="146"/>
      <c r="BA956" s="146"/>
      <c r="BB956" s="146"/>
      <c r="BC956" s="146"/>
      <c r="BD956" s="146"/>
      <c r="BE956" s="146"/>
      <c r="BF956" s="146"/>
      <c r="BG956" s="146"/>
      <c r="BH956" s="146"/>
      <c r="BI956" s="146"/>
      <c r="BJ956" s="146"/>
      <c r="BK956" s="146"/>
      <c r="BL956" s="146"/>
      <c r="BM956" s="146"/>
      <c r="BN956" s="146"/>
      <c r="BO956" s="146"/>
      <c r="BP956" s="146"/>
      <c r="BQ956" s="146"/>
      <c r="BR956" s="146"/>
      <c r="BS956" s="146"/>
      <c r="BT956" s="146"/>
      <c r="BU956" s="146"/>
      <c r="BV956" s="146"/>
      <c r="BW956" s="146"/>
      <c r="BX956" s="146"/>
      <c r="BY956" s="146"/>
      <c r="BZ956" s="146"/>
      <c r="CA956" s="146"/>
      <c r="CB956" s="146"/>
      <c r="CC956" s="146"/>
      <c r="CD956" s="146"/>
      <c r="CE956" s="146"/>
      <c r="CF956" s="146"/>
      <c r="CG956" s="146"/>
      <c r="CH956" s="146"/>
      <c r="CI956" s="146"/>
      <c r="CJ956" s="146"/>
      <c r="CK956" s="146"/>
      <c r="CL956" s="146"/>
      <c r="CM956" s="146"/>
      <c r="CN956" s="146"/>
      <c r="CO956" s="146"/>
      <c r="CP956" s="146"/>
      <c r="CQ956" s="146"/>
      <c r="CR956" s="146"/>
      <c r="CS956" s="146"/>
      <c r="CT956" s="146"/>
      <c r="CU956" s="146"/>
      <c r="CV956" s="146"/>
      <c r="CW956" s="146"/>
      <c r="CX956" s="146"/>
      <c r="CY956" s="146"/>
      <c r="CZ956" s="146"/>
      <c r="DA956" s="146"/>
      <c r="DB956" s="146"/>
      <c r="DC956" s="146"/>
      <c r="DD956" s="146"/>
      <c r="DE956" s="146"/>
      <c r="DF956" s="146"/>
      <c r="DG956" s="146"/>
      <c r="DH956" s="146"/>
      <c r="DI956" s="146"/>
      <c r="DJ956" s="146"/>
      <c r="DK956" s="146"/>
      <c r="DL956" s="146"/>
      <c r="DM956" s="146"/>
      <c r="DN956" s="146"/>
      <c r="DO956" s="146"/>
      <c r="DP956" s="146"/>
      <c r="DQ956" s="146"/>
      <c r="DR956" s="146"/>
      <c r="DS956" s="146"/>
      <c r="DT956" s="146"/>
      <c r="DU956" s="146"/>
      <c r="DV956" s="146"/>
      <c r="DW956" s="146"/>
      <c r="DX956" s="146"/>
      <c r="DY956" s="146"/>
      <c r="DZ956" s="158"/>
      <c r="EA956" s="158"/>
      <c r="EB956" s="158"/>
      <c r="EC956" s="158"/>
      <c r="ED956" s="158"/>
      <c r="EE956" s="158"/>
      <c r="EF956" s="158"/>
      <c r="EG956" s="158"/>
      <c r="EH956" s="158"/>
      <c r="EI956" s="158"/>
      <c r="EJ956" s="158"/>
      <c r="EK956" s="158"/>
      <c r="EL956" s="158"/>
      <c r="EM956" s="158"/>
      <c r="EN956" s="146"/>
      <c r="EO956" s="146"/>
      <c r="EP956" s="146"/>
      <c r="EQ956" s="146"/>
      <c r="ER956" s="146"/>
      <c r="ES956" s="146"/>
      <c r="ET956" s="146"/>
      <c r="EU956" s="146"/>
      <c r="EV956" s="146"/>
      <c r="EW956" s="146"/>
      <c r="EX956" s="146"/>
      <c r="EY956" s="146"/>
      <c r="EZ956" s="146"/>
      <c r="FA956" s="146"/>
      <c r="FB956" s="146"/>
      <c r="FC956" s="146"/>
      <c r="FD956" s="146"/>
    </row>
    <row r="957" spans="4:160">
      <c r="D957" s="45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  <c r="AA957" s="146"/>
      <c r="AB957" s="146"/>
      <c r="AC957" s="146"/>
      <c r="AD957" s="146"/>
      <c r="AE957" s="146"/>
      <c r="AF957" s="146"/>
      <c r="AG957" s="146"/>
      <c r="AH957" s="146"/>
      <c r="AI957" s="146"/>
      <c r="AJ957" s="146"/>
      <c r="AK957" s="146"/>
      <c r="AL957" s="146"/>
      <c r="AM957" s="217"/>
      <c r="AN957" s="146"/>
      <c r="AO957" s="146"/>
      <c r="AP957" s="146"/>
      <c r="AQ957" s="146"/>
      <c r="AR957" s="146"/>
      <c r="AS957" s="146"/>
      <c r="AT957" s="146"/>
      <c r="AU957" s="146"/>
      <c r="AV957" s="146"/>
      <c r="AW957" s="146"/>
      <c r="AX957" s="146"/>
      <c r="AY957" s="146"/>
      <c r="AZ957" s="146"/>
      <c r="BA957" s="146"/>
      <c r="BB957" s="146"/>
      <c r="BC957" s="146"/>
      <c r="BD957" s="146"/>
      <c r="BE957" s="146"/>
      <c r="BF957" s="146"/>
      <c r="BG957" s="146"/>
      <c r="BH957" s="146"/>
      <c r="BI957" s="146"/>
      <c r="BJ957" s="146"/>
      <c r="BK957" s="146"/>
      <c r="BL957" s="146"/>
      <c r="BM957" s="146"/>
      <c r="BN957" s="146"/>
      <c r="BO957" s="146"/>
      <c r="BP957" s="146"/>
      <c r="BQ957" s="146"/>
      <c r="BR957" s="146"/>
      <c r="BS957" s="146"/>
      <c r="BT957" s="146"/>
      <c r="BU957" s="146"/>
      <c r="BV957" s="146"/>
      <c r="BW957" s="146"/>
      <c r="BX957" s="146"/>
      <c r="BY957" s="146"/>
      <c r="BZ957" s="146"/>
      <c r="CA957" s="146"/>
      <c r="CB957" s="146"/>
      <c r="CC957" s="146"/>
      <c r="CD957" s="146"/>
      <c r="CE957" s="146"/>
      <c r="CF957" s="146"/>
      <c r="CG957" s="146"/>
      <c r="CH957" s="146"/>
      <c r="CI957" s="146"/>
      <c r="CJ957" s="146"/>
      <c r="CK957" s="146"/>
      <c r="CL957" s="146"/>
      <c r="CM957" s="146"/>
      <c r="CN957" s="146"/>
      <c r="CO957" s="146"/>
      <c r="CP957" s="146"/>
      <c r="CQ957" s="146"/>
      <c r="CR957" s="146"/>
      <c r="CS957" s="146"/>
      <c r="CT957" s="146"/>
      <c r="CU957" s="146"/>
      <c r="CV957" s="146"/>
      <c r="CW957" s="146"/>
      <c r="CX957" s="146"/>
      <c r="CY957" s="146"/>
      <c r="CZ957" s="146"/>
      <c r="DA957" s="146"/>
      <c r="DB957" s="146"/>
      <c r="DC957" s="146"/>
      <c r="DD957" s="146"/>
      <c r="DE957" s="146"/>
      <c r="DF957" s="146"/>
      <c r="DG957" s="146"/>
      <c r="DH957" s="146"/>
      <c r="DI957" s="146"/>
      <c r="DJ957" s="146"/>
      <c r="DK957" s="146"/>
      <c r="DL957" s="146"/>
      <c r="DM957" s="146"/>
      <c r="DN957" s="146"/>
      <c r="DO957" s="146"/>
      <c r="DP957" s="146"/>
      <c r="DQ957" s="146"/>
      <c r="DR957" s="146"/>
      <c r="DS957" s="146"/>
      <c r="DT957" s="146"/>
      <c r="DU957" s="146"/>
      <c r="DV957" s="146"/>
      <c r="DW957" s="146"/>
      <c r="DX957" s="146"/>
      <c r="DY957" s="146"/>
      <c r="DZ957" s="158"/>
      <c r="EA957" s="158"/>
      <c r="EB957" s="158"/>
      <c r="EC957" s="158"/>
      <c r="ED957" s="158"/>
      <c r="EE957" s="158"/>
      <c r="EF957" s="158"/>
      <c r="EG957" s="158"/>
      <c r="EH957" s="158"/>
      <c r="EI957" s="158"/>
      <c r="EJ957" s="158"/>
      <c r="EK957" s="158"/>
      <c r="EL957" s="158"/>
      <c r="EM957" s="158"/>
      <c r="EN957" s="146"/>
      <c r="EO957" s="146"/>
      <c r="EP957" s="146"/>
      <c r="EQ957" s="146"/>
      <c r="ER957" s="146"/>
      <c r="ES957" s="146"/>
      <c r="ET957" s="146"/>
      <c r="EU957" s="146"/>
      <c r="EV957" s="146"/>
      <c r="EW957" s="146"/>
      <c r="EX957" s="146"/>
      <c r="EY957" s="146"/>
      <c r="EZ957" s="146"/>
      <c r="FA957" s="146"/>
      <c r="FB957" s="146"/>
      <c r="FC957" s="146"/>
      <c r="FD957" s="146"/>
    </row>
    <row r="958" spans="4:160">
      <c r="D958" s="45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  <c r="AA958" s="146"/>
      <c r="AB958" s="146"/>
      <c r="AC958" s="146"/>
      <c r="AD958" s="146"/>
      <c r="AE958" s="146"/>
      <c r="AF958" s="146"/>
      <c r="AG958" s="146"/>
      <c r="AH958" s="146"/>
      <c r="AI958" s="146"/>
      <c r="AJ958" s="146"/>
      <c r="AK958" s="146"/>
      <c r="AL958" s="146"/>
      <c r="AM958" s="217"/>
      <c r="AN958" s="146"/>
      <c r="AO958" s="146"/>
      <c r="AP958" s="146"/>
      <c r="AQ958" s="146"/>
      <c r="AR958" s="146"/>
      <c r="AS958" s="146"/>
      <c r="AT958" s="146"/>
      <c r="AU958" s="146"/>
      <c r="AV958" s="146"/>
      <c r="AW958" s="146"/>
      <c r="AX958" s="146"/>
      <c r="AY958" s="146"/>
      <c r="AZ958" s="146"/>
      <c r="BA958" s="146"/>
      <c r="BB958" s="146"/>
      <c r="BC958" s="146"/>
      <c r="BD958" s="146"/>
      <c r="BE958" s="146"/>
      <c r="BF958" s="146"/>
      <c r="BG958" s="146"/>
      <c r="BH958" s="146"/>
      <c r="BI958" s="146"/>
      <c r="BJ958" s="146"/>
      <c r="BK958" s="146"/>
      <c r="BL958" s="146"/>
      <c r="BM958" s="146"/>
      <c r="BN958" s="146"/>
      <c r="BO958" s="146"/>
      <c r="BP958" s="146"/>
      <c r="BQ958" s="146"/>
      <c r="BR958" s="146"/>
      <c r="BS958" s="146"/>
      <c r="BT958" s="146"/>
      <c r="BU958" s="146"/>
      <c r="BV958" s="146"/>
      <c r="BW958" s="146"/>
      <c r="BX958" s="146"/>
      <c r="BY958" s="146"/>
      <c r="BZ958" s="146"/>
      <c r="CA958" s="146"/>
      <c r="CB958" s="146"/>
      <c r="CC958" s="146"/>
      <c r="CD958" s="146"/>
      <c r="CE958" s="146"/>
      <c r="CF958" s="146"/>
      <c r="CG958" s="146"/>
      <c r="CH958" s="146"/>
      <c r="CI958" s="146"/>
      <c r="CJ958" s="146"/>
      <c r="CK958" s="146"/>
      <c r="CL958" s="146"/>
      <c r="CM958" s="146"/>
      <c r="CN958" s="146"/>
      <c r="CO958" s="146"/>
      <c r="CP958" s="146"/>
      <c r="CQ958" s="146"/>
      <c r="CR958" s="146"/>
      <c r="CS958" s="146"/>
      <c r="CT958" s="146"/>
      <c r="CU958" s="146"/>
      <c r="CV958" s="146"/>
      <c r="CW958" s="146"/>
      <c r="CX958" s="146"/>
      <c r="CY958" s="146"/>
      <c r="CZ958" s="146"/>
      <c r="DA958" s="146"/>
      <c r="DB958" s="146"/>
      <c r="DC958" s="146"/>
      <c r="DD958" s="146"/>
      <c r="DE958" s="146"/>
      <c r="DF958" s="146"/>
      <c r="DG958" s="146"/>
      <c r="DH958" s="146"/>
      <c r="DI958" s="146"/>
      <c r="DJ958" s="146"/>
      <c r="DK958" s="146"/>
      <c r="DL958" s="146"/>
      <c r="DM958" s="146"/>
      <c r="DN958" s="146"/>
      <c r="DO958" s="146"/>
      <c r="DP958" s="146"/>
      <c r="DQ958" s="146"/>
      <c r="DR958" s="146"/>
      <c r="DS958" s="146"/>
      <c r="DT958" s="146"/>
      <c r="DU958" s="146"/>
      <c r="DV958" s="146"/>
      <c r="DW958" s="146"/>
      <c r="DX958" s="146"/>
      <c r="DY958" s="146"/>
      <c r="DZ958" s="158"/>
      <c r="EA958" s="158"/>
      <c r="EB958" s="158"/>
      <c r="EC958" s="158"/>
      <c r="ED958" s="158"/>
      <c r="EE958" s="158"/>
      <c r="EF958" s="158"/>
      <c r="EG958" s="158"/>
      <c r="EH958" s="158"/>
      <c r="EI958" s="158"/>
      <c r="EJ958" s="158"/>
      <c r="EK958" s="158"/>
      <c r="EL958" s="158"/>
      <c r="EM958" s="158"/>
      <c r="EN958" s="146"/>
      <c r="EO958" s="146"/>
      <c r="EP958" s="146"/>
      <c r="EQ958" s="146"/>
      <c r="ER958" s="146"/>
      <c r="ES958" s="146"/>
      <c r="ET958" s="146"/>
      <c r="EU958" s="146"/>
      <c r="EV958" s="146"/>
      <c r="EW958" s="146"/>
      <c r="EX958" s="146"/>
      <c r="EY958" s="146"/>
      <c r="EZ958" s="146"/>
      <c r="FA958" s="146"/>
      <c r="FB958" s="146"/>
      <c r="FC958" s="146"/>
      <c r="FD958" s="146"/>
    </row>
    <row r="959" spans="4:160">
      <c r="D959" s="45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  <c r="AA959" s="146"/>
      <c r="AB959" s="146"/>
      <c r="AC959" s="146"/>
      <c r="AD959" s="146"/>
      <c r="AE959" s="146"/>
      <c r="AF959" s="146"/>
      <c r="AG959" s="146"/>
      <c r="AH959" s="146"/>
      <c r="AI959" s="146"/>
      <c r="AJ959" s="146"/>
      <c r="AK959" s="146"/>
      <c r="AL959" s="146"/>
      <c r="AM959" s="217"/>
      <c r="AN959" s="146"/>
      <c r="AO959" s="146"/>
      <c r="AP959" s="146"/>
      <c r="AQ959" s="146"/>
      <c r="AR959" s="146"/>
      <c r="AS959" s="146"/>
      <c r="AT959" s="146"/>
      <c r="AU959" s="146"/>
      <c r="AV959" s="146"/>
      <c r="AW959" s="146"/>
      <c r="AX959" s="146"/>
      <c r="AY959" s="146"/>
      <c r="AZ959" s="146"/>
      <c r="BA959" s="146"/>
      <c r="BB959" s="146"/>
      <c r="BC959" s="146"/>
      <c r="BD959" s="146"/>
      <c r="BE959" s="146"/>
      <c r="BF959" s="146"/>
      <c r="BG959" s="146"/>
      <c r="BH959" s="146"/>
      <c r="BI959" s="146"/>
      <c r="BJ959" s="146"/>
      <c r="BK959" s="146"/>
      <c r="BL959" s="146"/>
      <c r="BM959" s="146"/>
      <c r="BN959" s="146"/>
      <c r="BO959" s="146"/>
      <c r="BP959" s="146"/>
      <c r="BQ959" s="146"/>
      <c r="BR959" s="146"/>
      <c r="BS959" s="146"/>
      <c r="BT959" s="146"/>
      <c r="BU959" s="146"/>
      <c r="BV959" s="146"/>
      <c r="BW959" s="146"/>
      <c r="BX959" s="146"/>
      <c r="BY959" s="146"/>
      <c r="BZ959" s="146"/>
      <c r="CA959" s="146"/>
      <c r="CB959" s="146"/>
      <c r="CC959" s="146"/>
      <c r="CD959" s="146"/>
      <c r="CE959" s="146"/>
      <c r="CF959" s="146"/>
      <c r="CG959" s="146"/>
      <c r="CH959" s="146"/>
      <c r="CI959" s="146"/>
      <c r="CJ959" s="146"/>
      <c r="CK959" s="146"/>
      <c r="CL959" s="146"/>
      <c r="CM959" s="146"/>
      <c r="CN959" s="146"/>
      <c r="CO959" s="146"/>
      <c r="CP959" s="146"/>
      <c r="CQ959" s="146"/>
      <c r="CR959" s="146"/>
      <c r="CS959" s="146"/>
      <c r="CT959" s="146"/>
      <c r="CU959" s="146"/>
      <c r="CV959" s="146"/>
      <c r="CW959" s="146"/>
      <c r="CX959" s="146"/>
      <c r="CY959" s="146"/>
      <c r="CZ959" s="146"/>
      <c r="DA959" s="146"/>
      <c r="DB959" s="146"/>
      <c r="DC959" s="146"/>
      <c r="DD959" s="146"/>
      <c r="DE959" s="146"/>
      <c r="DF959" s="146"/>
      <c r="DG959" s="146"/>
      <c r="DH959" s="146"/>
      <c r="DI959" s="146"/>
      <c r="DJ959" s="146"/>
      <c r="DK959" s="146"/>
      <c r="DL959" s="146"/>
      <c r="DM959" s="146"/>
      <c r="DN959" s="146"/>
      <c r="DO959" s="146"/>
      <c r="DP959" s="146"/>
      <c r="DQ959" s="146"/>
      <c r="DR959" s="146"/>
      <c r="DS959" s="146"/>
      <c r="DT959" s="146"/>
      <c r="DU959" s="146"/>
      <c r="DV959" s="146"/>
      <c r="DW959" s="146"/>
      <c r="DX959" s="146"/>
      <c r="DY959" s="146"/>
      <c r="DZ959" s="158"/>
      <c r="EA959" s="158"/>
      <c r="EB959" s="158"/>
      <c r="EC959" s="158"/>
      <c r="ED959" s="158"/>
      <c r="EE959" s="158"/>
      <c r="EF959" s="158"/>
      <c r="EG959" s="158"/>
      <c r="EH959" s="158"/>
      <c r="EI959" s="158"/>
      <c r="EJ959" s="158"/>
      <c r="EK959" s="158"/>
      <c r="EL959" s="158"/>
      <c r="EM959" s="158"/>
      <c r="EN959" s="146"/>
      <c r="EO959" s="146"/>
      <c r="EP959" s="146"/>
      <c r="EQ959" s="146"/>
      <c r="ER959" s="146"/>
      <c r="ES959" s="146"/>
      <c r="ET959" s="146"/>
      <c r="EU959" s="146"/>
      <c r="EV959" s="146"/>
      <c r="EW959" s="146"/>
      <c r="EX959" s="146"/>
      <c r="EY959" s="146"/>
      <c r="EZ959" s="146"/>
      <c r="FA959" s="146"/>
      <c r="FB959" s="146"/>
      <c r="FC959" s="146"/>
      <c r="FD959" s="146"/>
    </row>
    <row r="960" spans="4:160">
      <c r="D960" s="45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  <c r="AA960" s="146"/>
      <c r="AB960" s="146"/>
      <c r="AC960" s="146"/>
      <c r="AD960" s="146"/>
      <c r="AE960" s="146"/>
      <c r="AF960" s="146"/>
      <c r="AG960" s="146"/>
      <c r="AH960" s="146"/>
      <c r="AI960" s="146"/>
      <c r="AJ960" s="146"/>
      <c r="AK960" s="146"/>
      <c r="AL960" s="146"/>
      <c r="AM960" s="217"/>
      <c r="AN960" s="146"/>
      <c r="AO960" s="146"/>
      <c r="AP960" s="146"/>
      <c r="AQ960" s="146"/>
      <c r="AR960" s="146"/>
      <c r="AS960" s="146"/>
      <c r="AT960" s="146"/>
      <c r="AU960" s="146"/>
      <c r="AV960" s="146"/>
      <c r="AW960" s="146"/>
      <c r="AX960" s="146"/>
      <c r="AY960" s="146"/>
      <c r="AZ960" s="146"/>
      <c r="BA960" s="146"/>
      <c r="BB960" s="146"/>
      <c r="BC960" s="146"/>
      <c r="BD960" s="146"/>
      <c r="BE960" s="146"/>
      <c r="BF960" s="146"/>
      <c r="BG960" s="146"/>
      <c r="BH960" s="146"/>
      <c r="BI960" s="146"/>
      <c r="BJ960" s="146"/>
      <c r="BK960" s="146"/>
      <c r="BL960" s="146"/>
      <c r="BM960" s="146"/>
      <c r="BN960" s="146"/>
      <c r="BO960" s="146"/>
      <c r="BP960" s="146"/>
      <c r="BQ960" s="146"/>
      <c r="BR960" s="146"/>
      <c r="BS960" s="146"/>
      <c r="BT960" s="146"/>
      <c r="BU960" s="146"/>
      <c r="BV960" s="146"/>
      <c r="BW960" s="146"/>
      <c r="BX960" s="146"/>
      <c r="BY960" s="146"/>
      <c r="BZ960" s="146"/>
      <c r="CA960" s="146"/>
      <c r="CB960" s="146"/>
      <c r="CC960" s="146"/>
      <c r="CD960" s="146"/>
      <c r="CE960" s="146"/>
      <c r="CF960" s="146"/>
      <c r="CG960" s="146"/>
      <c r="CH960" s="146"/>
      <c r="CI960" s="146"/>
      <c r="CJ960" s="146"/>
      <c r="CK960" s="146"/>
      <c r="CL960" s="146"/>
      <c r="CM960" s="146"/>
      <c r="CN960" s="146"/>
      <c r="CO960" s="146"/>
      <c r="CP960" s="146"/>
      <c r="CQ960" s="146"/>
      <c r="CR960" s="146"/>
      <c r="CS960" s="146"/>
      <c r="CT960" s="146"/>
      <c r="CU960" s="146"/>
      <c r="CV960" s="146"/>
      <c r="CW960" s="146"/>
      <c r="CX960" s="146"/>
      <c r="CY960" s="146"/>
      <c r="CZ960" s="146"/>
      <c r="DA960" s="146"/>
      <c r="DB960" s="146"/>
      <c r="DC960" s="146"/>
      <c r="DD960" s="146"/>
      <c r="DE960" s="146"/>
      <c r="DF960" s="146"/>
      <c r="DG960" s="146"/>
      <c r="DH960" s="146"/>
      <c r="DI960" s="146"/>
      <c r="DJ960" s="146"/>
      <c r="DK960" s="146"/>
      <c r="DL960" s="146"/>
      <c r="DM960" s="146"/>
      <c r="DN960" s="146"/>
      <c r="DO960" s="146"/>
      <c r="DP960" s="146"/>
      <c r="DQ960" s="146"/>
      <c r="DR960" s="146"/>
      <c r="DS960" s="146"/>
      <c r="DT960" s="146"/>
      <c r="DU960" s="146"/>
      <c r="DV960" s="146"/>
      <c r="DW960" s="146"/>
      <c r="DX960" s="146"/>
      <c r="DY960" s="146"/>
      <c r="DZ960" s="158"/>
      <c r="EA960" s="158"/>
      <c r="EB960" s="158"/>
      <c r="EC960" s="158"/>
      <c r="ED960" s="158"/>
      <c r="EE960" s="158"/>
      <c r="EF960" s="158"/>
      <c r="EG960" s="158"/>
      <c r="EH960" s="158"/>
      <c r="EI960" s="158"/>
      <c r="EJ960" s="158"/>
      <c r="EK960" s="158"/>
      <c r="EL960" s="158"/>
      <c r="EM960" s="158"/>
      <c r="EN960" s="146"/>
      <c r="EO960" s="146"/>
      <c r="EP960" s="146"/>
      <c r="EQ960" s="146"/>
      <c r="ER960" s="146"/>
      <c r="ES960" s="146"/>
      <c r="ET960" s="146"/>
      <c r="EU960" s="146"/>
      <c r="EV960" s="146"/>
      <c r="EW960" s="146"/>
      <c r="EX960" s="146"/>
      <c r="EY960" s="146"/>
      <c r="EZ960" s="146"/>
      <c r="FA960" s="146"/>
      <c r="FB960" s="146"/>
      <c r="FC960" s="146"/>
      <c r="FD960" s="146"/>
    </row>
    <row r="961" spans="4:160">
      <c r="D961" s="45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  <c r="AA961" s="146"/>
      <c r="AB961" s="146"/>
      <c r="AC961" s="146"/>
      <c r="AD961" s="146"/>
      <c r="AE961" s="146"/>
      <c r="AF961" s="146"/>
      <c r="AG961" s="146"/>
      <c r="AH961" s="146"/>
      <c r="AI961" s="146"/>
      <c r="AJ961" s="146"/>
      <c r="AK961" s="146"/>
      <c r="AL961" s="146"/>
      <c r="AM961" s="217"/>
      <c r="AN961" s="146"/>
      <c r="AO961" s="146"/>
      <c r="AP961" s="146"/>
      <c r="AQ961" s="146"/>
      <c r="AR961" s="146"/>
      <c r="AS961" s="146"/>
      <c r="AT961" s="146"/>
      <c r="AU961" s="146"/>
      <c r="AV961" s="146"/>
      <c r="AW961" s="146"/>
      <c r="AX961" s="146"/>
      <c r="AY961" s="146"/>
      <c r="AZ961" s="146"/>
      <c r="BA961" s="146"/>
      <c r="BB961" s="146"/>
      <c r="BC961" s="146"/>
      <c r="BD961" s="146"/>
      <c r="BE961" s="146"/>
      <c r="BF961" s="146"/>
      <c r="BG961" s="146"/>
      <c r="BH961" s="146"/>
      <c r="BI961" s="146"/>
      <c r="BJ961" s="146"/>
      <c r="BK961" s="146"/>
      <c r="BL961" s="146"/>
      <c r="BM961" s="146"/>
      <c r="BN961" s="146"/>
      <c r="BO961" s="146"/>
      <c r="BP961" s="146"/>
      <c r="BQ961" s="146"/>
      <c r="BR961" s="146"/>
      <c r="BS961" s="146"/>
      <c r="BT961" s="146"/>
      <c r="BU961" s="146"/>
      <c r="BV961" s="146"/>
      <c r="BW961" s="146"/>
      <c r="BX961" s="146"/>
      <c r="BY961" s="146"/>
      <c r="BZ961" s="146"/>
      <c r="CA961" s="146"/>
      <c r="CB961" s="146"/>
      <c r="CC961" s="146"/>
      <c r="CD961" s="146"/>
      <c r="CE961" s="146"/>
      <c r="CF961" s="146"/>
      <c r="CG961" s="146"/>
      <c r="CH961" s="146"/>
      <c r="CI961" s="146"/>
      <c r="CJ961" s="146"/>
      <c r="CK961" s="146"/>
      <c r="CL961" s="146"/>
      <c r="CM961" s="146"/>
      <c r="CN961" s="146"/>
      <c r="CO961" s="146"/>
      <c r="CP961" s="146"/>
      <c r="CQ961" s="146"/>
      <c r="CR961" s="146"/>
      <c r="CS961" s="146"/>
      <c r="CT961" s="146"/>
      <c r="CU961" s="146"/>
      <c r="CV961" s="146"/>
      <c r="CW961" s="146"/>
      <c r="CX961" s="146"/>
      <c r="CY961" s="146"/>
      <c r="CZ961" s="146"/>
      <c r="DA961" s="146"/>
      <c r="DB961" s="146"/>
      <c r="DC961" s="146"/>
      <c r="DD961" s="146"/>
      <c r="DE961" s="146"/>
      <c r="DF961" s="146"/>
      <c r="DG961" s="146"/>
      <c r="DH961" s="146"/>
      <c r="DI961" s="146"/>
      <c r="DJ961" s="146"/>
      <c r="DK961" s="146"/>
      <c r="DL961" s="146"/>
      <c r="DM961" s="146"/>
      <c r="DN961" s="146"/>
      <c r="DO961" s="146"/>
      <c r="DP961" s="146"/>
      <c r="DQ961" s="146"/>
      <c r="DR961" s="146"/>
      <c r="DS961" s="146"/>
      <c r="DT961" s="146"/>
      <c r="DU961" s="146"/>
      <c r="DV961" s="146"/>
      <c r="DW961" s="146"/>
      <c r="DX961" s="146"/>
      <c r="DY961" s="146"/>
      <c r="DZ961" s="158"/>
      <c r="EA961" s="158"/>
      <c r="EB961" s="158"/>
      <c r="EC961" s="158"/>
      <c r="ED961" s="158"/>
      <c r="EE961" s="158"/>
      <c r="EF961" s="158"/>
      <c r="EG961" s="158"/>
      <c r="EH961" s="158"/>
      <c r="EI961" s="158"/>
      <c r="EJ961" s="158"/>
      <c r="EK961" s="158"/>
      <c r="EL961" s="158"/>
      <c r="EM961" s="158"/>
      <c r="EN961" s="146"/>
      <c r="EO961" s="146"/>
      <c r="EP961" s="146"/>
      <c r="EQ961" s="146"/>
      <c r="ER961" s="146"/>
      <c r="ES961" s="146"/>
      <c r="ET961" s="146"/>
      <c r="EU961" s="146"/>
      <c r="EV961" s="146"/>
      <c r="EW961" s="146"/>
      <c r="EX961" s="146"/>
      <c r="EY961" s="146"/>
      <c r="EZ961" s="146"/>
      <c r="FA961" s="146"/>
      <c r="FB961" s="146"/>
      <c r="FC961" s="146"/>
      <c r="FD961" s="146"/>
    </row>
    <row r="962" spans="4:160">
      <c r="D962" s="45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  <c r="AA962" s="146"/>
      <c r="AB962" s="146"/>
      <c r="AC962" s="146"/>
      <c r="AD962" s="146"/>
      <c r="AE962" s="146"/>
      <c r="AF962" s="146"/>
      <c r="AG962" s="146"/>
      <c r="AH962" s="146"/>
      <c r="AI962" s="146"/>
      <c r="AJ962" s="146"/>
      <c r="AK962" s="146"/>
      <c r="AL962" s="146"/>
      <c r="AM962" s="217"/>
      <c r="AN962" s="146"/>
      <c r="AO962" s="146"/>
      <c r="AP962" s="146"/>
      <c r="AQ962" s="146"/>
      <c r="AR962" s="146"/>
      <c r="AS962" s="146"/>
      <c r="AT962" s="146"/>
      <c r="AU962" s="146"/>
      <c r="AV962" s="146"/>
      <c r="AW962" s="146"/>
      <c r="AX962" s="146"/>
      <c r="AY962" s="146"/>
      <c r="AZ962" s="146"/>
      <c r="BA962" s="146"/>
      <c r="BB962" s="146"/>
      <c r="BC962" s="146"/>
      <c r="BD962" s="146"/>
      <c r="BE962" s="146"/>
      <c r="BF962" s="146"/>
      <c r="BG962" s="146"/>
      <c r="BH962" s="146"/>
      <c r="BI962" s="146"/>
      <c r="BJ962" s="146"/>
      <c r="BK962" s="146"/>
      <c r="BL962" s="146"/>
      <c r="BM962" s="146"/>
      <c r="BN962" s="146"/>
      <c r="BO962" s="146"/>
      <c r="BP962" s="146"/>
      <c r="BQ962" s="146"/>
      <c r="BR962" s="146"/>
      <c r="BS962" s="146"/>
      <c r="BT962" s="146"/>
      <c r="BU962" s="146"/>
      <c r="BV962" s="146"/>
      <c r="BW962" s="146"/>
      <c r="BX962" s="146"/>
      <c r="BY962" s="146"/>
      <c r="BZ962" s="146"/>
      <c r="CA962" s="146"/>
      <c r="CB962" s="146"/>
      <c r="CC962" s="146"/>
      <c r="CD962" s="146"/>
      <c r="CE962" s="146"/>
      <c r="CF962" s="146"/>
      <c r="CG962" s="146"/>
      <c r="CH962" s="146"/>
      <c r="CI962" s="146"/>
      <c r="CJ962" s="146"/>
      <c r="CK962" s="146"/>
      <c r="CL962" s="146"/>
      <c r="CM962" s="146"/>
      <c r="CN962" s="146"/>
      <c r="CO962" s="146"/>
      <c r="CP962" s="146"/>
      <c r="CQ962" s="146"/>
      <c r="CR962" s="146"/>
      <c r="CS962" s="146"/>
      <c r="CT962" s="146"/>
      <c r="CU962" s="146"/>
      <c r="CV962" s="146"/>
      <c r="CW962" s="146"/>
      <c r="CX962" s="146"/>
      <c r="CY962" s="146"/>
      <c r="CZ962" s="146"/>
      <c r="DA962" s="146"/>
      <c r="DB962" s="146"/>
      <c r="DC962" s="146"/>
      <c r="DD962" s="146"/>
      <c r="DE962" s="146"/>
      <c r="DF962" s="146"/>
      <c r="DG962" s="146"/>
      <c r="DH962" s="146"/>
      <c r="DI962" s="146"/>
      <c r="DJ962" s="146"/>
      <c r="DK962" s="146"/>
      <c r="DL962" s="146"/>
      <c r="DM962" s="146"/>
      <c r="DN962" s="146"/>
      <c r="DO962" s="146"/>
      <c r="DP962" s="146"/>
      <c r="DQ962" s="146"/>
      <c r="DR962" s="146"/>
      <c r="DS962" s="146"/>
      <c r="DT962" s="146"/>
      <c r="DU962" s="146"/>
      <c r="DV962" s="146"/>
      <c r="DW962" s="146"/>
      <c r="DX962" s="146"/>
      <c r="DY962" s="146"/>
      <c r="DZ962" s="158"/>
      <c r="EA962" s="158"/>
      <c r="EB962" s="158"/>
      <c r="EC962" s="158"/>
      <c r="ED962" s="158"/>
      <c r="EE962" s="158"/>
      <c r="EF962" s="158"/>
      <c r="EG962" s="158"/>
      <c r="EH962" s="158"/>
      <c r="EI962" s="158"/>
      <c r="EJ962" s="158"/>
      <c r="EK962" s="158"/>
      <c r="EL962" s="158"/>
      <c r="EM962" s="158"/>
      <c r="EN962" s="146"/>
      <c r="EO962" s="146"/>
      <c r="EP962" s="146"/>
      <c r="EQ962" s="146"/>
      <c r="ER962" s="146"/>
      <c r="ES962" s="146"/>
      <c r="ET962" s="146"/>
      <c r="EU962" s="146"/>
      <c r="EV962" s="146"/>
      <c r="EW962" s="146"/>
      <c r="EX962" s="146"/>
      <c r="EY962" s="146"/>
      <c r="EZ962" s="146"/>
      <c r="FA962" s="146"/>
      <c r="FB962" s="146"/>
      <c r="FC962" s="146"/>
      <c r="FD962" s="146"/>
    </row>
    <row r="963" spans="4:160">
      <c r="D963" s="45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  <c r="AA963" s="146"/>
      <c r="AB963" s="146"/>
      <c r="AC963" s="146"/>
      <c r="AD963" s="146"/>
      <c r="AE963" s="146"/>
      <c r="AF963" s="146"/>
      <c r="AG963" s="146"/>
      <c r="AH963" s="146"/>
      <c r="AI963" s="146"/>
      <c r="AJ963" s="146"/>
      <c r="AK963" s="146"/>
      <c r="AL963" s="146"/>
      <c r="AM963" s="217"/>
      <c r="AN963" s="146"/>
      <c r="AO963" s="146"/>
      <c r="AP963" s="146"/>
      <c r="AQ963" s="146"/>
      <c r="AR963" s="146"/>
      <c r="AS963" s="146"/>
      <c r="AT963" s="146"/>
      <c r="AU963" s="146"/>
      <c r="AV963" s="146"/>
      <c r="AW963" s="146"/>
      <c r="AX963" s="146"/>
      <c r="AY963" s="146"/>
      <c r="AZ963" s="146"/>
      <c r="BA963" s="146"/>
      <c r="BB963" s="146"/>
      <c r="BC963" s="146"/>
      <c r="BD963" s="146"/>
      <c r="BE963" s="146"/>
      <c r="BF963" s="146"/>
      <c r="BG963" s="146"/>
      <c r="BH963" s="146"/>
      <c r="BI963" s="146"/>
      <c r="BJ963" s="146"/>
      <c r="BK963" s="146"/>
      <c r="BL963" s="146"/>
      <c r="BM963" s="146"/>
      <c r="BN963" s="146"/>
      <c r="BO963" s="146"/>
      <c r="BP963" s="146"/>
      <c r="BQ963" s="146"/>
      <c r="BR963" s="146"/>
      <c r="BS963" s="146"/>
      <c r="BT963" s="146"/>
      <c r="BU963" s="146"/>
      <c r="BV963" s="146"/>
      <c r="BW963" s="146"/>
      <c r="BX963" s="146"/>
      <c r="BY963" s="146"/>
      <c r="BZ963" s="146"/>
      <c r="CA963" s="146"/>
      <c r="CB963" s="146"/>
      <c r="CC963" s="146"/>
      <c r="CD963" s="146"/>
      <c r="CE963" s="146"/>
      <c r="CF963" s="146"/>
      <c r="CG963" s="146"/>
      <c r="CH963" s="146"/>
      <c r="CI963" s="146"/>
      <c r="CJ963" s="146"/>
      <c r="CK963" s="146"/>
      <c r="CL963" s="146"/>
      <c r="CM963" s="146"/>
      <c r="CN963" s="146"/>
      <c r="CO963" s="146"/>
      <c r="CP963" s="146"/>
      <c r="CQ963" s="146"/>
      <c r="CR963" s="146"/>
      <c r="CS963" s="146"/>
      <c r="CT963" s="146"/>
      <c r="CU963" s="146"/>
      <c r="CV963" s="146"/>
      <c r="CW963" s="146"/>
      <c r="CX963" s="146"/>
      <c r="CY963" s="146"/>
      <c r="CZ963" s="146"/>
      <c r="DA963" s="146"/>
      <c r="DB963" s="146"/>
      <c r="DC963" s="146"/>
      <c r="DD963" s="146"/>
      <c r="DE963" s="146"/>
      <c r="DF963" s="146"/>
      <c r="DG963" s="146"/>
      <c r="DH963" s="146"/>
      <c r="DI963" s="146"/>
      <c r="DJ963" s="146"/>
      <c r="DK963" s="146"/>
      <c r="DL963" s="146"/>
      <c r="DM963" s="146"/>
      <c r="DN963" s="146"/>
      <c r="DO963" s="146"/>
      <c r="DP963" s="146"/>
      <c r="DQ963" s="146"/>
      <c r="DR963" s="146"/>
      <c r="DS963" s="146"/>
      <c r="DT963" s="146"/>
      <c r="DU963" s="146"/>
      <c r="DV963" s="146"/>
      <c r="DW963" s="146"/>
      <c r="DX963" s="146"/>
      <c r="DY963" s="146"/>
      <c r="DZ963" s="158"/>
      <c r="EA963" s="158"/>
      <c r="EB963" s="158"/>
      <c r="EC963" s="158"/>
      <c r="ED963" s="158"/>
      <c r="EE963" s="158"/>
      <c r="EF963" s="158"/>
      <c r="EG963" s="158"/>
      <c r="EH963" s="158"/>
      <c r="EI963" s="158"/>
      <c r="EJ963" s="158"/>
      <c r="EK963" s="158"/>
      <c r="EL963" s="158"/>
      <c r="EM963" s="158"/>
      <c r="EN963" s="146"/>
      <c r="EO963" s="146"/>
      <c r="EP963" s="146"/>
      <c r="EQ963" s="146"/>
      <c r="ER963" s="146"/>
      <c r="ES963" s="146"/>
      <c r="ET963" s="146"/>
      <c r="EU963" s="146"/>
      <c r="EV963" s="146"/>
      <c r="EW963" s="146"/>
      <c r="EX963" s="146"/>
      <c r="EY963" s="146"/>
      <c r="EZ963" s="146"/>
      <c r="FA963" s="146"/>
      <c r="FB963" s="146"/>
      <c r="FC963" s="146"/>
      <c r="FD963" s="146"/>
    </row>
    <row r="964" spans="4:160">
      <c r="D964" s="45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  <c r="AA964" s="146"/>
      <c r="AB964" s="146"/>
      <c r="AC964" s="146"/>
      <c r="AD964" s="146"/>
      <c r="AE964" s="146"/>
      <c r="AF964" s="146"/>
      <c r="AG964" s="146"/>
      <c r="AH964" s="146"/>
      <c r="AI964" s="146"/>
      <c r="AJ964" s="146"/>
      <c r="AK964" s="146"/>
      <c r="AL964" s="146"/>
      <c r="AM964" s="217"/>
      <c r="AN964" s="146"/>
      <c r="AO964" s="146"/>
      <c r="AP964" s="146"/>
      <c r="AQ964" s="146"/>
      <c r="AR964" s="146"/>
      <c r="AS964" s="146"/>
      <c r="AT964" s="146"/>
      <c r="AU964" s="146"/>
      <c r="AV964" s="146"/>
      <c r="AW964" s="146"/>
      <c r="AX964" s="146"/>
      <c r="AY964" s="146"/>
      <c r="AZ964" s="146"/>
      <c r="BA964" s="146"/>
      <c r="BB964" s="146"/>
      <c r="BC964" s="146"/>
      <c r="BD964" s="146"/>
      <c r="BE964" s="146"/>
      <c r="BF964" s="146"/>
      <c r="BG964" s="146"/>
      <c r="BH964" s="146"/>
      <c r="BI964" s="146"/>
      <c r="BJ964" s="146"/>
      <c r="BK964" s="146"/>
      <c r="BL964" s="146"/>
      <c r="BM964" s="146"/>
      <c r="BN964" s="146"/>
      <c r="BO964" s="146"/>
      <c r="BP964" s="146"/>
      <c r="BQ964" s="146"/>
      <c r="BR964" s="146"/>
      <c r="BS964" s="146"/>
      <c r="BT964" s="146"/>
      <c r="BU964" s="146"/>
      <c r="BV964" s="146"/>
      <c r="BW964" s="146"/>
      <c r="BX964" s="146"/>
      <c r="BY964" s="146"/>
      <c r="BZ964" s="146"/>
      <c r="CA964" s="146"/>
      <c r="CB964" s="146"/>
      <c r="CC964" s="146"/>
      <c r="CD964" s="146"/>
      <c r="CE964" s="146"/>
      <c r="CF964" s="146"/>
      <c r="CG964" s="146"/>
      <c r="CH964" s="146"/>
      <c r="CI964" s="146"/>
      <c r="CJ964" s="146"/>
      <c r="CK964" s="146"/>
      <c r="CL964" s="146"/>
      <c r="CM964" s="146"/>
      <c r="CN964" s="146"/>
      <c r="CO964" s="146"/>
      <c r="CP964" s="146"/>
      <c r="CQ964" s="146"/>
      <c r="CR964" s="146"/>
      <c r="CS964" s="146"/>
      <c r="CT964" s="146"/>
      <c r="CU964" s="146"/>
      <c r="CV964" s="146"/>
      <c r="CW964" s="146"/>
      <c r="CX964" s="146"/>
      <c r="CY964" s="146"/>
      <c r="CZ964" s="146"/>
      <c r="DA964" s="146"/>
      <c r="DB964" s="146"/>
      <c r="DC964" s="146"/>
      <c r="DD964" s="146"/>
      <c r="DE964" s="146"/>
      <c r="DF964" s="146"/>
      <c r="DG964" s="146"/>
      <c r="DH964" s="146"/>
      <c r="DI964" s="146"/>
      <c r="DJ964" s="146"/>
      <c r="DK964" s="146"/>
      <c r="DL964" s="146"/>
      <c r="DM964" s="146"/>
      <c r="DN964" s="146"/>
      <c r="DO964" s="146"/>
      <c r="DP964" s="146"/>
      <c r="DQ964" s="146"/>
      <c r="DR964" s="146"/>
      <c r="DS964" s="146"/>
      <c r="DT964" s="146"/>
      <c r="DU964" s="146"/>
      <c r="DV964" s="146"/>
      <c r="DW964" s="146"/>
      <c r="DX964" s="146"/>
      <c r="DY964" s="146"/>
      <c r="DZ964" s="158"/>
      <c r="EA964" s="158"/>
      <c r="EB964" s="158"/>
      <c r="EC964" s="158"/>
      <c r="ED964" s="158"/>
      <c r="EE964" s="158"/>
      <c r="EF964" s="158"/>
      <c r="EG964" s="158"/>
      <c r="EH964" s="158"/>
      <c r="EI964" s="158"/>
      <c r="EJ964" s="158"/>
      <c r="EK964" s="158"/>
      <c r="EL964" s="158"/>
      <c r="EM964" s="158"/>
      <c r="EN964" s="146"/>
      <c r="EO964" s="146"/>
      <c r="EP964" s="146"/>
      <c r="EQ964" s="146"/>
      <c r="ER964" s="146"/>
      <c r="ES964" s="146"/>
      <c r="ET964" s="146"/>
      <c r="EU964" s="146"/>
      <c r="EV964" s="146"/>
      <c r="EW964" s="146"/>
      <c r="EX964" s="146"/>
      <c r="EY964" s="146"/>
      <c r="EZ964" s="146"/>
      <c r="FA964" s="146"/>
      <c r="FB964" s="146"/>
      <c r="FC964" s="146"/>
      <c r="FD964" s="146"/>
    </row>
    <row r="965" spans="4:160">
      <c r="D965" s="45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  <c r="AA965" s="146"/>
      <c r="AB965" s="146"/>
      <c r="AC965" s="146"/>
      <c r="AD965" s="146"/>
      <c r="AE965" s="146"/>
      <c r="AF965" s="146"/>
      <c r="AG965" s="146"/>
      <c r="AH965" s="146"/>
      <c r="AI965" s="146"/>
      <c r="AJ965" s="146"/>
      <c r="AK965" s="146"/>
      <c r="AL965" s="146"/>
      <c r="AM965" s="217"/>
      <c r="AN965" s="146"/>
      <c r="AO965" s="146"/>
      <c r="AP965" s="146"/>
      <c r="AQ965" s="146"/>
      <c r="AR965" s="146"/>
      <c r="AS965" s="146"/>
      <c r="AT965" s="146"/>
      <c r="AU965" s="146"/>
      <c r="AV965" s="146"/>
      <c r="AW965" s="146"/>
      <c r="AX965" s="146"/>
      <c r="AY965" s="146"/>
      <c r="AZ965" s="146"/>
      <c r="BA965" s="146"/>
      <c r="BB965" s="146"/>
      <c r="BC965" s="146"/>
      <c r="BD965" s="146"/>
      <c r="BE965" s="146"/>
      <c r="BF965" s="146"/>
      <c r="BG965" s="146"/>
      <c r="BH965" s="146"/>
      <c r="BI965" s="146"/>
      <c r="BJ965" s="146"/>
      <c r="BK965" s="146"/>
      <c r="BL965" s="146"/>
      <c r="BM965" s="146"/>
      <c r="BN965" s="146"/>
      <c r="BO965" s="146"/>
      <c r="BP965" s="146"/>
      <c r="BQ965" s="146"/>
      <c r="BR965" s="146"/>
      <c r="BS965" s="146"/>
      <c r="BT965" s="146"/>
      <c r="BU965" s="146"/>
      <c r="BV965" s="146"/>
      <c r="BW965" s="146"/>
      <c r="BX965" s="146"/>
      <c r="BY965" s="146"/>
      <c r="BZ965" s="146"/>
      <c r="CA965" s="146"/>
      <c r="CB965" s="146"/>
      <c r="CC965" s="146"/>
      <c r="CD965" s="146"/>
      <c r="CE965" s="146"/>
      <c r="CF965" s="146"/>
      <c r="CG965" s="146"/>
      <c r="CH965" s="146"/>
      <c r="CI965" s="146"/>
      <c r="CJ965" s="146"/>
      <c r="CK965" s="146"/>
      <c r="CL965" s="146"/>
      <c r="CM965" s="146"/>
      <c r="CN965" s="146"/>
      <c r="CO965" s="146"/>
      <c r="CP965" s="146"/>
      <c r="CQ965" s="146"/>
      <c r="CR965" s="146"/>
      <c r="CS965" s="146"/>
      <c r="CT965" s="146"/>
      <c r="CU965" s="146"/>
      <c r="CV965" s="146"/>
      <c r="CW965" s="146"/>
      <c r="CX965" s="146"/>
      <c r="CY965" s="146"/>
      <c r="CZ965" s="146"/>
      <c r="DA965" s="146"/>
      <c r="DB965" s="146"/>
      <c r="DC965" s="146"/>
      <c r="DD965" s="146"/>
      <c r="DE965" s="146"/>
      <c r="DF965" s="146"/>
      <c r="DG965" s="146"/>
      <c r="DH965" s="146"/>
      <c r="DI965" s="146"/>
      <c r="DJ965" s="146"/>
      <c r="DK965" s="146"/>
      <c r="DL965" s="146"/>
      <c r="DM965" s="146"/>
      <c r="DN965" s="146"/>
      <c r="DO965" s="146"/>
      <c r="DP965" s="146"/>
      <c r="DQ965" s="146"/>
      <c r="DR965" s="146"/>
      <c r="DS965" s="146"/>
      <c r="DT965" s="146"/>
      <c r="DU965" s="146"/>
      <c r="DV965" s="146"/>
      <c r="DW965" s="146"/>
      <c r="DX965" s="146"/>
      <c r="DY965" s="146"/>
      <c r="DZ965" s="158"/>
      <c r="EA965" s="158"/>
      <c r="EB965" s="158"/>
      <c r="EC965" s="158"/>
      <c r="ED965" s="158"/>
      <c r="EE965" s="158"/>
      <c r="EF965" s="158"/>
      <c r="EG965" s="158"/>
      <c r="EH965" s="158"/>
      <c r="EI965" s="158"/>
      <c r="EJ965" s="158"/>
      <c r="EK965" s="158"/>
      <c r="EL965" s="158"/>
      <c r="EM965" s="158"/>
      <c r="EN965" s="146"/>
      <c r="EO965" s="146"/>
      <c r="EP965" s="146"/>
      <c r="EQ965" s="146"/>
      <c r="ER965" s="146"/>
      <c r="ES965" s="146"/>
      <c r="ET965" s="146"/>
      <c r="EU965" s="146"/>
      <c r="EV965" s="146"/>
      <c r="EW965" s="146"/>
      <c r="EX965" s="146"/>
      <c r="EY965" s="146"/>
      <c r="EZ965" s="146"/>
      <c r="FA965" s="146"/>
      <c r="FB965" s="146"/>
      <c r="FC965" s="146"/>
      <c r="FD965" s="146"/>
    </row>
    <row r="966" spans="4:160">
      <c r="D966" s="45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  <c r="AA966" s="146"/>
      <c r="AB966" s="146"/>
      <c r="AC966" s="146"/>
      <c r="AD966" s="146"/>
      <c r="AE966" s="146"/>
      <c r="AF966" s="146"/>
      <c r="AG966" s="146"/>
      <c r="AH966" s="146"/>
      <c r="AI966" s="146"/>
      <c r="AJ966" s="146"/>
      <c r="AK966" s="146"/>
      <c r="AL966" s="146"/>
      <c r="AM966" s="217"/>
      <c r="AN966" s="146"/>
      <c r="AO966" s="146"/>
      <c r="AP966" s="146"/>
      <c r="AQ966" s="146"/>
      <c r="AR966" s="146"/>
      <c r="AS966" s="146"/>
      <c r="AT966" s="146"/>
      <c r="AU966" s="146"/>
      <c r="AV966" s="146"/>
      <c r="AW966" s="146"/>
      <c r="AX966" s="146"/>
      <c r="AY966" s="146"/>
      <c r="AZ966" s="146"/>
      <c r="BA966" s="146"/>
      <c r="BB966" s="146"/>
      <c r="BC966" s="146"/>
      <c r="BD966" s="146"/>
      <c r="BE966" s="146"/>
      <c r="BF966" s="146"/>
      <c r="BG966" s="146"/>
      <c r="BH966" s="146"/>
      <c r="BI966" s="146"/>
      <c r="BJ966" s="146"/>
      <c r="BK966" s="146"/>
      <c r="BL966" s="146"/>
      <c r="BM966" s="146"/>
      <c r="BN966" s="146"/>
      <c r="BO966" s="146"/>
      <c r="BP966" s="146"/>
      <c r="BQ966" s="146"/>
      <c r="BR966" s="146"/>
      <c r="BS966" s="146"/>
      <c r="BT966" s="146"/>
      <c r="BU966" s="146"/>
      <c r="BV966" s="146"/>
      <c r="BW966" s="146"/>
      <c r="BX966" s="146"/>
      <c r="BY966" s="146"/>
      <c r="BZ966" s="146"/>
      <c r="CA966" s="146"/>
      <c r="CB966" s="146"/>
      <c r="CC966" s="146"/>
      <c r="CD966" s="146"/>
      <c r="CE966" s="146"/>
      <c r="CF966" s="146"/>
      <c r="CG966" s="146"/>
      <c r="CH966" s="146"/>
      <c r="CI966" s="146"/>
      <c r="CJ966" s="146"/>
      <c r="CK966" s="146"/>
      <c r="CL966" s="146"/>
      <c r="CM966" s="146"/>
      <c r="CN966" s="146"/>
      <c r="CO966" s="146"/>
      <c r="CP966" s="146"/>
      <c r="CQ966" s="146"/>
      <c r="CR966" s="146"/>
      <c r="CS966" s="146"/>
      <c r="CT966" s="146"/>
      <c r="CU966" s="146"/>
      <c r="CV966" s="146"/>
      <c r="CW966" s="146"/>
      <c r="CX966" s="146"/>
      <c r="CY966" s="146"/>
      <c r="CZ966" s="146"/>
      <c r="DA966" s="146"/>
      <c r="DB966" s="146"/>
      <c r="DC966" s="146"/>
      <c r="DD966" s="146"/>
      <c r="DE966" s="146"/>
      <c r="DF966" s="146"/>
      <c r="DG966" s="146"/>
      <c r="DH966" s="146"/>
      <c r="DI966" s="146"/>
      <c r="DJ966" s="146"/>
      <c r="DK966" s="146"/>
      <c r="DL966" s="146"/>
      <c r="DM966" s="146"/>
      <c r="DN966" s="146"/>
      <c r="DO966" s="146"/>
      <c r="DP966" s="146"/>
      <c r="DQ966" s="146"/>
      <c r="DR966" s="146"/>
      <c r="DS966" s="146"/>
      <c r="DT966" s="146"/>
      <c r="DU966" s="146"/>
      <c r="DV966" s="146"/>
      <c r="DW966" s="146"/>
      <c r="DX966" s="146"/>
      <c r="DY966" s="146"/>
      <c r="DZ966" s="158"/>
      <c r="EA966" s="158"/>
      <c r="EB966" s="158"/>
      <c r="EC966" s="158"/>
      <c r="ED966" s="158"/>
      <c r="EE966" s="158"/>
      <c r="EF966" s="158"/>
      <c r="EG966" s="158"/>
      <c r="EH966" s="158"/>
      <c r="EI966" s="158"/>
      <c r="EJ966" s="158"/>
      <c r="EK966" s="158"/>
      <c r="EL966" s="158"/>
      <c r="EM966" s="158"/>
      <c r="EN966" s="146"/>
      <c r="EO966" s="146"/>
      <c r="EP966" s="146"/>
      <c r="EQ966" s="146"/>
      <c r="ER966" s="146"/>
      <c r="ES966" s="146"/>
      <c r="ET966" s="146"/>
      <c r="EU966" s="146"/>
      <c r="EV966" s="146"/>
      <c r="EW966" s="146"/>
      <c r="EX966" s="146"/>
      <c r="EY966" s="146"/>
      <c r="EZ966" s="146"/>
      <c r="FA966" s="146"/>
      <c r="FB966" s="146"/>
      <c r="FC966" s="146"/>
      <c r="FD966" s="146"/>
    </row>
    <row r="967" spans="4:160">
      <c r="D967" s="45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  <c r="AA967" s="146"/>
      <c r="AB967" s="146"/>
      <c r="AC967" s="146"/>
      <c r="AD967" s="146"/>
      <c r="AE967" s="146"/>
      <c r="AF967" s="146"/>
      <c r="AG967" s="146"/>
      <c r="AH967" s="146"/>
      <c r="AI967" s="146"/>
      <c r="AJ967" s="146"/>
      <c r="AK967" s="146"/>
      <c r="AL967" s="146"/>
      <c r="AM967" s="217"/>
      <c r="AN967" s="146"/>
      <c r="AO967" s="146"/>
      <c r="AP967" s="146"/>
      <c r="AQ967" s="146"/>
      <c r="AR967" s="146"/>
      <c r="AS967" s="146"/>
      <c r="AT967" s="146"/>
      <c r="AU967" s="146"/>
      <c r="AV967" s="146"/>
      <c r="AW967" s="146"/>
      <c r="AX967" s="146"/>
      <c r="AY967" s="146"/>
      <c r="AZ967" s="146"/>
      <c r="BA967" s="146"/>
      <c r="BB967" s="146"/>
      <c r="BC967" s="146"/>
      <c r="BD967" s="146"/>
      <c r="BE967" s="146"/>
      <c r="BF967" s="146"/>
      <c r="BG967" s="146"/>
      <c r="BH967" s="146"/>
      <c r="BI967" s="146"/>
      <c r="BJ967" s="146"/>
      <c r="BK967" s="146"/>
      <c r="BL967" s="146"/>
      <c r="BM967" s="146"/>
      <c r="BN967" s="146"/>
      <c r="BO967" s="146"/>
      <c r="BP967" s="146"/>
      <c r="BQ967" s="146"/>
      <c r="BR967" s="146"/>
      <c r="BS967" s="146"/>
      <c r="BT967" s="146"/>
      <c r="BU967" s="146"/>
      <c r="BV967" s="146"/>
      <c r="BW967" s="146"/>
      <c r="BX967" s="146"/>
      <c r="BY967" s="146"/>
      <c r="BZ967" s="146"/>
      <c r="CA967" s="146"/>
      <c r="CB967" s="146"/>
      <c r="CC967" s="146"/>
      <c r="CD967" s="146"/>
      <c r="CE967" s="146"/>
      <c r="CF967" s="146"/>
      <c r="CG967" s="146"/>
      <c r="CH967" s="146"/>
      <c r="CI967" s="146"/>
      <c r="CJ967" s="146"/>
      <c r="CK967" s="146"/>
      <c r="CL967" s="146"/>
      <c r="CM967" s="146"/>
      <c r="CN967" s="146"/>
      <c r="CO967" s="146"/>
      <c r="CP967" s="146"/>
      <c r="CQ967" s="146"/>
      <c r="CR967" s="146"/>
      <c r="CS967" s="146"/>
      <c r="CT967" s="146"/>
      <c r="CU967" s="146"/>
      <c r="CV967" s="146"/>
      <c r="CW967" s="146"/>
      <c r="CX967" s="146"/>
      <c r="CY967" s="146"/>
      <c r="CZ967" s="146"/>
      <c r="DA967" s="146"/>
      <c r="DB967" s="146"/>
      <c r="DC967" s="146"/>
      <c r="DD967" s="146"/>
      <c r="DE967" s="146"/>
      <c r="DF967" s="146"/>
      <c r="DG967" s="146"/>
      <c r="DH967" s="146"/>
      <c r="DI967" s="146"/>
      <c r="DJ967" s="146"/>
      <c r="DK967" s="146"/>
      <c r="DL967" s="146"/>
      <c r="DM967" s="146"/>
      <c r="DN967" s="146"/>
      <c r="DO967" s="146"/>
      <c r="DP967" s="146"/>
      <c r="DQ967" s="146"/>
      <c r="DR967" s="146"/>
      <c r="DS967" s="146"/>
      <c r="DT967" s="146"/>
      <c r="DU967" s="146"/>
      <c r="DV967" s="146"/>
      <c r="DW967" s="146"/>
      <c r="DX967" s="146"/>
      <c r="DY967" s="146"/>
      <c r="DZ967" s="158"/>
      <c r="EA967" s="158"/>
      <c r="EB967" s="158"/>
      <c r="EC967" s="158"/>
      <c r="ED967" s="158"/>
      <c r="EE967" s="158"/>
      <c r="EF967" s="158"/>
      <c r="EG967" s="158"/>
      <c r="EH967" s="158"/>
      <c r="EI967" s="158"/>
      <c r="EJ967" s="158"/>
      <c r="EK967" s="158"/>
      <c r="EL967" s="158"/>
      <c r="EM967" s="158"/>
      <c r="EN967" s="146"/>
      <c r="EO967" s="146"/>
      <c r="EP967" s="146"/>
      <c r="EQ967" s="146"/>
      <c r="ER967" s="146"/>
      <c r="ES967" s="146"/>
      <c r="ET967" s="146"/>
      <c r="EU967" s="146"/>
      <c r="EV967" s="146"/>
      <c r="EW967" s="146"/>
      <c r="EX967" s="146"/>
      <c r="EY967" s="146"/>
      <c r="EZ967" s="146"/>
      <c r="FA967" s="146"/>
      <c r="FB967" s="146"/>
      <c r="FC967" s="146"/>
      <c r="FD967" s="146"/>
    </row>
    <row r="968" spans="4:160">
      <c r="D968" s="45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  <c r="AA968" s="146"/>
      <c r="AB968" s="146"/>
      <c r="AC968" s="146"/>
      <c r="AD968" s="146"/>
      <c r="AE968" s="146"/>
      <c r="AF968" s="146"/>
      <c r="AG968" s="146"/>
      <c r="AH968" s="146"/>
      <c r="AI968" s="146"/>
      <c r="AJ968" s="146"/>
      <c r="AK968" s="146"/>
      <c r="AL968" s="146"/>
      <c r="AM968" s="217"/>
      <c r="AN968" s="146"/>
      <c r="AO968" s="146"/>
      <c r="AP968" s="146"/>
      <c r="AQ968" s="146"/>
      <c r="AR968" s="146"/>
      <c r="AS968" s="146"/>
      <c r="AT968" s="146"/>
      <c r="AU968" s="146"/>
      <c r="AV968" s="146"/>
      <c r="AW968" s="146"/>
      <c r="AX968" s="146"/>
      <c r="AY968" s="146"/>
      <c r="AZ968" s="146"/>
      <c r="BA968" s="146"/>
      <c r="BB968" s="146"/>
      <c r="BC968" s="146"/>
      <c r="BD968" s="146"/>
      <c r="BE968" s="146"/>
      <c r="BF968" s="146"/>
      <c r="BG968" s="146"/>
      <c r="BH968" s="146"/>
      <c r="BI968" s="146"/>
      <c r="BJ968" s="146"/>
      <c r="BK968" s="146"/>
      <c r="BL968" s="146"/>
      <c r="BM968" s="146"/>
      <c r="BN968" s="146"/>
      <c r="BO968" s="146"/>
      <c r="BP968" s="146"/>
      <c r="BQ968" s="146"/>
      <c r="BR968" s="146"/>
      <c r="BS968" s="146"/>
      <c r="BT968" s="146"/>
      <c r="BU968" s="146"/>
      <c r="BV968" s="146"/>
      <c r="BW968" s="146"/>
      <c r="BX968" s="146"/>
      <c r="BY968" s="146"/>
      <c r="BZ968" s="146"/>
      <c r="CA968" s="146"/>
      <c r="CB968" s="146"/>
      <c r="CC968" s="146"/>
      <c r="CD968" s="146"/>
      <c r="CE968" s="146"/>
      <c r="CF968" s="146"/>
      <c r="CG968" s="146"/>
      <c r="CH968" s="146"/>
      <c r="CI968" s="146"/>
      <c r="CJ968" s="146"/>
      <c r="CK968" s="146"/>
      <c r="CL968" s="146"/>
      <c r="CM968" s="146"/>
      <c r="CN968" s="146"/>
      <c r="CO968" s="146"/>
      <c r="CP968" s="146"/>
      <c r="CQ968" s="146"/>
      <c r="CR968" s="146"/>
      <c r="CS968" s="146"/>
      <c r="CT968" s="146"/>
      <c r="CU968" s="146"/>
      <c r="CV968" s="146"/>
      <c r="CW968" s="146"/>
      <c r="CX968" s="146"/>
      <c r="CY968" s="146"/>
      <c r="CZ968" s="146"/>
      <c r="DA968" s="146"/>
      <c r="DB968" s="146"/>
      <c r="DC968" s="146"/>
      <c r="DD968" s="146"/>
      <c r="DE968" s="146"/>
      <c r="DF968" s="146"/>
      <c r="DG968" s="146"/>
      <c r="DH968" s="146"/>
      <c r="DI968" s="146"/>
      <c r="DJ968" s="146"/>
      <c r="DK968" s="146"/>
      <c r="DL968" s="146"/>
      <c r="DM968" s="146"/>
      <c r="DN968" s="146"/>
      <c r="DO968" s="146"/>
      <c r="DP968" s="146"/>
      <c r="DQ968" s="146"/>
      <c r="DR968" s="146"/>
      <c r="DS968" s="146"/>
      <c r="DT968" s="146"/>
      <c r="DU968" s="146"/>
      <c r="DV968" s="146"/>
      <c r="DW968" s="146"/>
      <c r="DX968" s="146"/>
      <c r="DY968" s="146"/>
      <c r="DZ968" s="158"/>
      <c r="EA968" s="158"/>
      <c r="EB968" s="158"/>
      <c r="EC968" s="158"/>
      <c r="ED968" s="158"/>
      <c r="EE968" s="158"/>
      <c r="EF968" s="158"/>
      <c r="EG968" s="158"/>
      <c r="EH968" s="158"/>
      <c r="EI968" s="158"/>
      <c r="EJ968" s="158"/>
      <c r="EK968" s="158"/>
      <c r="EL968" s="158"/>
      <c r="EM968" s="158"/>
      <c r="EN968" s="146"/>
      <c r="EO968" s="146"/>
      <c r="EP968" s="146"/>
      <c r="EQ968" s="146"/>
      <c r="ER968" s="146"/>
      <c r="ES968" s="146"/>
      <c r="ET968" s="146"/>
      <c r="EU968" s="146"/>
      <c r="EV968" s="146"/>
      <c r="EW968" s="146"/>
      <c r="EX968" s="146"/>
      <c r="EY968" s="146"/>
      <c r="EZ968" s="146"/>
      <c r="FA968" s="146"/>
      <c r="FB968" s="146"/>
      <c r="FC968" s="146"/>
      <c r="FD968" s="146"/>
    </row>
    <row r="969" spans="4:160">
      <c r="D969" s="45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  <c r="AA969" s="146"/>
      <c r="AB969" s="146"/>
      <c r="AC969" s="146"/>
      <c r="AD969" s="146"/>
      <c r="AE969" s="146"/>
      <c r="AF969" s="146"/>
      <c r="AG969" s="146"/>
      <c r="AH969" s="146"/>
      <c r="AI969" s="146"/>
      <c r="AJ969" s="146"/>
      <c r="AK969" s="146"/>
      <c r="AL969" s="146"/>
      <c r="AM969" s="217"/>
      <c r="AN969" s="146"/>
      <c r="AO969" s="146"/>
      <c r="AP969" s="146"/>
      <c r="AQ969" s="146"/>
      <c r="AR969" s="146"/>
      <c r="AS969" s="146"/>
      <c r="AT969" s="146"/>
      <c r="AU969" s="146"/>
      <c r="AV969" s="146"/>
      <c r="AW969" s="146"/>
      <c r="AX969" s="146"/>
      <c r="AY969" s="146"/>
      <c r="AZ969" s="146"/>
      <c r="BA969" s="146"/>
      <c r="BB969" s="146"/>
      <c r="BC969" s="146"/>
      <c r="BD969" s="146"/>
      <c r="BE969" s="146"/>
      <c r="BF969" s="146"/>
      <c r="BG969" s="146"/>
      <c r="BH969" s="146"/>
      <c r="BI969" s="146"/>
      <c r="BJ969" s="146"/>
      <c r="BK969" s="146"/>
      <c r="BL969" s="146"/>
      <c r="BM969" s="146"/>
      <c r="BN969" s="146"/>
      <c r="BO969" s="146"/>
      <c r="BP969" s="146"/>
      <c r="BQ969" s="146"/>
      <c r="BR969" s="146"/>
      <c r="BS969" s="146"/>
      <c r="BT969" s="146"/>
      <c r="BU969" s="146"/>
      <c r="BV969" s="146"/>
      <c r="BW969" s="146"/>
      <c r="BX969" s="146"/>
      <c r="BY969" s="146"/>
      <c r="BZ969" s="146"/>
      <c r="CA969" s="146"/>
      <c r="CB969" s="146"/>
      <c r="CC969" s="146"/>
      <c r="CD969" s="146"/>
      <c r="CE969" s="146"/>
      <c r="CF969" s="146"/>
      <c r="CG969" s="146"/>
      <c r="CH969" s="146"/>
      <c r="CI969" s="146"/>
      <c r="CJ969" s="146"/>
      <c r="CK969" s="146"/>
      <c r="CL969" s="146"/>
      <c r="CM969" s="146"/>
      <c r="CN969" s="146"/>
      <c r="CO969" s="146"/>
      <c r="CP969" s="146"/>
      <c r="CQ969" s="146"/>
      <c r="CR969" s="146"/>
      <c r="CS969" s="146"/>
      <c r="CT969" s="146"/>
      <c r="CU969" s="146"/>
      <c r="CV969" s="146"/>
      <c r="CW969" s="146"/>
      <c r="CX969" s="146"/>
      <c r="CY969" s="146"/>
      <c r="CZ969" s="146"/>
      <c r="DA969" s="146"/>
      <c r="DB969" s="146"/>
      <c r="DC969" s="146"/>
      <c r="DD969" s="146"/>
      <c r="DE969" s="146"/>
      <c r="DF969" s="146"/>
      <c r="DG969" s="146"/>
      <c r="DH969" s="146"/>
      <c r="DI969" s="146"/>
      <c r="DJ969" s="146"/>
      <c r="DK969" s="146"/>
      <c r="DL969" s="146"/>
      <c r="DM969" s="146"/>
      <c r="DN969" s="146"/>
      <c r="DO969" s="146"/>
      <c r="DP969" s="146"/>
      <c r="DQ969" s="146"/>
      <c r="DR969" s="146"/>
      <c r="DS969" s="146"/>
      <c r="DT969" s="146"/>
      <c r="DU969" s="146"/>
      <c r="DV969" s="146"/>
      <c r="DW969" s="146"/>
      <c r="DX969" s="146"/>
      <c r="DY969" s="146"/>
      <c r="DZ969" s="158"/>
      <c r="EA969" s="158"/>
      <c r="EB969" s="158"/>
      <c r="EC969" s="158"/>
      <c r="ED969" s="158"/>
      <c r="EE969" s="158"/>
      <c r="EF969" s="158"/>
      <c r="EG969" s="158"/>
      <c r="EH969" s="158"/>
      <c r="EI969" s="158"/>
      <c r="EJ969" s="158"/>
      <c r="EK969" s="158"/>
      <c r="EL969" s="158"/>
      <c r="EM969" s="158"/>
      <c r="EN969" s="146"/>
      <c r="EO969" s="146"/>
      <c r="EP969" s="146"/>
      <c r="EQ969" s="146"/>
      <c r="ER969" s="146"/>
      <c r="ES969" s="146"/>
      <c r="ET969" s="146"/>
      <c r="EU969" s="146"/>
      <c r="EV969" s="146"/>
      <c r="EW969" s="146"/>
      <c r="EX969" s="146"/>
      <c r="EY969" s="146"/>
      <c r="EZ969" s="146"/>
      <c r="FA969" s="146"/>
      <c r="FB969" s="146"/>
      <c r="FC969" s="146"/>
      <c r="FD969" s="146"/>
    </row>
    <row r="970" spans="4:160">
      <c r="D970" s="45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  <c r="AA970" s="146"/>
      <c r="AB970" s="146"/>
      <c r="AC970" s="146"/>
      <c r="AD970" s="146"/>
      <c r="AE970" s="146"/>
      <c r="AF970" s="146"/>
      <c r="AG970" s="146"/>
      <c r="AH970" s="146"/>
      <c r="AI970" s="146"/>
      <c r="AJ970" s="146"/>
      <c r="AK970" s="146"/>
      <c r="AL970" s="146"/>
      <c r="AM970" s="217"/>
      <c r="AN970" s="146"/>
      <c r="AO970" s="146"/>
      <c r="AP970" s="146"/>
      <c r="AQ970" s="146"/>
      <c r="AR970" s="146"/>
      <c r="AS970" s="146"/>
      <c r="AT970" s="146"/>
      <c r="AU970" s="146"/>
      <c r="AV970" s="146"/>
      <c r="AW970" s="146"/>
      <c r="AX970" s="146"/>
      <c r="AY970" s="146"/>
      <c r="AZ970" s="146"/>
      <c r="BA970" s="146"/>
      <c r="BB970" s="146"/>
      <c r="BC970" s="146"/>
      <c r="BD970" s="146"/>
      <c r="BE970" s="146"/>
      <c r="BF970" s="146"/>
      <c r="BG970" s="146"/>
      <c r="BH970" s="146"/>
      <c r="BI970" s="146"/>
      <c r="BJ970" s="146"/>
      <c r="BK970" s="146"/>
      <c r="BL970" s="146"/>
      <c r="BM970" s="146"/>
      <c r="BN970" s="146"/>
      <c r="BO970" s="146"/>
      <c r="BP970" s="146"/>
      <c r="BQ970" s="146"/>
      <c r="BR970" s="146"/>
      <c r="BS970" s="146"/>
      <c r="BT970" s="146"/>
      <c r="BU970" s="146"/>
      <c r="BV970" s="146"/>
      <c r="BW970" s="146"/>
      <c r="BX970" s="146"/>
      <c r="BY970" s="146"/>
      <c r="BZ970" s="146"/>
      <c r="CA970" s="146"/>
      <c r="CB970" s="146"/>
      <c r="CC970" s="146"/>
      <c r="CD970" s="146"/>
      <c r="CE970" s="146"/>
      <c r="CF970" s="146"/>
      <c r="CG970" s="146"/>
      <c r="CH970" s="146"/>
      <c r="CI970" s="146"/>
      <c r="CJ970" s="146"/>
      <c r="CK970" s="146"/>
      <c r="CL970" s="146"/>
      <c r="CM970" s="146"/>
      <c r="CN970" s="146"/>
      <c r="CO970" s="146"/>
      <c r="CP970" s="146"/>
      <c r="CQ970" s="146"/>
      <c r="CR970" s="146"/>
      <c r="CS970" s="146"/>
      <c r="CT970" s="146"/>
      <c r="CU970" s="146"/>
      <c r="CV970" s="146"/>
      <c r="CW970" s="146"/>
      <c r="CX970" s="146"/>
      <c r="CY970" s="146"/>
      <c r="CZ970" s="146"/>
      <c r="DA970" s="146"/>
      <c r="DB970" s="146"/>
      <c r="DC970" s="146"/>
      <c r="DD970" s="146"/>
      <c r="DE970" s="146"/>
      <c r="DF970" s="146"/>
      <c r="DG970" s="146"/>
      <c r="DH970" s="146"/>
      <c r="DI970" s="146"/>
      <c r="DJ970" s="146"/>
      <c r="DK970" s="146"/>
      <c r="DL970" s="146"/>
      <c r="DM970" s="146"/>
      <c r="DN970" s="146"/>
      <c r="DO970" s="146"/>
      <c r="DP970" s="146"/>
      <c r="DQ970" s="146"/>
      <c r="DR970" s="146"/>
      <c r="DS970" s="146"/>
      <c r="DT970" s="146"/>
      <c r="DU970" s="146"/>
      <c r="DV970" s="146"/>
      <c r="DW970" s="146"/>
      <c r="DX970" s="146"/>
      <c r="DY970" s="146"/>
      <c r="DZ970" s="158"/>
      <c r="EA970" s="158"/>
      <c r="EB970" s="158"/>
      <c r="EC970" s="158"/>
      <c r="ED970" s="158"/>
      <c r="EE970" s="158"/>
      <c r="EF970" s="158"/>
      <c r="EG970" s="158"/>
      <c r="EH970" s="158"/>
      <c r="EI970" s="158"/>
      <c r="EJ970" s="158"/>
      <c r="EK970" s="158"/>
      <c r="EL970" s="158"/>
      <c r="EM970" s="158"/>
      <c r="EN970" s="146"/>
      <c r="EO970" s="146"/>
      <c r="EP970" s="146"/>
      <c r="EQ970" s="146"/>
      <c r="ER970" s="146"/>
      <c r="ES970" s="146"/>
      <c r="ET970" s="146"/>
      <c r="EU970" s="146"/>
      <c r="EV970" s="146"/>
      <c r="EW970" s="146"/>
      <c r="EX970" s="146"/>
      <c r="EY970" s="146"/>
      <c r="EZ970" s="146"/>
      <c r="FA970" s="146"/>
      <c r="FB970" s="146"/>
      <c r="FC970" s="146"/>
      <c r="FD970" s="146"/>
    </row>
    <row r="971" spans="4:160">
      <c r="D971" s="45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  <c r="AA971" s="146"/>
      <c r="AB971" s="146"/>
      <c r="AC971" s="146"/>
      <c r="AD971" s="146"/>
      <c r="AE971" s="146"/>
      <c r="AF971" s="146"/>
      <c r="AG971" s="146"/>
      <c r="AH971" s="146"/>
      <c r="AI971" s="146"/>
      <c r="AJ971" s="146"/>
      <c r="AK971" s="146"/>
      <c r="AL971" s="146"/>
      <c r="AM971" s="217"/>
      <c r="AN971" s="146"/>
      <c r="AO971" s="146"/>
      <c r="AP971" s="146"/>
      <c r="AQ971" s="146"/>
      <c r="AR971" s="146"/>
      <c r="AS971" s="146"/>
      <c r="AT971" s="146"/>
      <c r="AU971" s="146"/>
      <c r="AV971" s="146"/>
      <c r="AW971" s="146"/>
      <c r="AX971" s="146"/>
      <c r="AY971" s="146"/>
      <c r="AZ971" s="146"/>
      <c r="BA971" s="146"/>
      <c r="BB971" s="146"/>
      <c r="BC971" s="146"/>
      <c r="BD971" s="146"/>
      <c r="BE971" s="146"/>
      <c r="BF971" s="146"/>
      <c r="BG971" s="146"/>
      <c r="BH971" s="146"/>
      <c r="BI971" s="146"/>
      <c r="BJ971" s="146"/>
      <c r="BK971" s="146"/>
      <c r="BL971" s="146"/>
      <c r="BM971" s="146"/>
      <c r="BN971" s="146"/>
      <c r="BO971" s="146"/>
      <c r="BP971" s="146"/>
      <c r="BQ971" s="146"/>
      <c r="BR971" s="146"/>
      <c r="BS971" s="146"/>
      <c r="BT971" s="146"/>
      <c r="BU971" s="146"/>
      <c r="BV971" s="146"/>
      <c r="BW971" s="146"/>
      <c r="BX971" s="146"/>
      <c r="BY971" s="146"/>
      <c r="BZ971" s="146"/>
      <c r="CA971" s="146"/>
      <c r="CB971" s="146"/>
      <c r="CC971" s="146"/>
      <c r="CD971" s="146"/>
      <c r="CE971" s="146"/>
      <c r="CF971" s="146"/>
      <c r="CG971" s="146"/>
      <c r="CH971" s="146"/>
      <c r="CI971" s="146"/>
      <c r="CJ971" s="146"/>
      <c r="CK971" s="146"/>
      <c r="CL971" s="146"/>
      <c r="CM971" s="146"/>
      <c r="CN971" s="146"/>
      <c r="CO971" s="146"/>
      <c r="CP971" s="146"/>
      <c r="CQ971" s="146"/>
      <c r="CR971" s="146"/>
      <c r="CS971" s="146"/>
      <c r="CT971" s="146"/>
      <c r="CU971" s="146"/>
      <c r="CV971" s="146"/>
      <c r="CW971" s="146"/>
      <c r="CX971" s="146"/>
      <c r="CY971" s="146"/>
      <c r="CZ971" s="146"/>
      <c r="DA971" s="146"/>
      <c r="DB971" s="146"/>
      <c r="DC971" s="146"/>
      <c r="DD971" s="146"/>
      <c r="DE971" s="146"/>
      <c r="DF971" s="146"/>
      <c r="DG971" s="146"/>
      <c r="DH971" s="146"/>
      <c r="DI971" s="146"/>
      <c r="DJ971" s="146"/>
      <c r="DK971" s="146"/>
      <c r="DL971" s="146"/>
      <c r="DM971" s="146"/>
      <c r="DN971" s="146"/>
      <c r="DO971" s="146"/>
      <c r="DP971" s="146"/>
      <c r="DQ971" s="146"/>
      <c r="DR971" s="146"/>
      <c r="DS971" s="146"/>
      <c r="DT971" s="146"/>
      <c r="DU971" s="146"/>
      <c r="DV971" s="146"/>
      <c r="DW971" s="146"/>
      <c r="DX971" s="146"/>
      <c r="DY971" s="146"/>
      <c r="DZ971" s="158"/>
      <c r="EA971" s="158"/>
      <c r="EB971" s="158"/>
      <c r="EC971" s="158"/>
      <c r="ED971" s="158"/>
      <c r="EE971" s="158"/>
      <c r="EF971" s="158"/>
      <c r="EG971" s="158"/>
      <c r="EH971" s="158"/>
      <c r="EI971" s="158"/>
      <c r="EJ971" s="158"/>
      <c r="EK971" s="158"/>
      <c r="EL971" s="158"/>
      <c r="EM971" s="158"/>
      <c r="EN971" s="146"/>
      <c r="EO971" s="146"/>
      <c r="EP971" s="146"/>
      <c r="EQ971" s="146"/>
      <c r="ER971" s="146"/>
      <c r="ES971" s="146"/>
      <c r="ET971" s="146"/>
      <c r="EU971" s="146"/>
      <c r="EV971" s="146"/>
      <c r="EW971" s="146"/>
      <c r="EX971" s="146"/>
      <c r="EY971" s="146"/>
      <c r="EZ971" s="146"/>
      <c r="FA971" s="146"/>
      <c r="FB971" s="146"/>
      <c r="FC971" s="146"/>
      <c r="FD971" s="146"/>
    </row>
    <row r="972" spans="4:160">
      <c r="D972" s="45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  <c r="AA972" s="146"/>
      <c r="AB972" s="146"/>
      <c r="AC972" s="146"/>
      <c r="AD972" s="146"/>
      <c r="AE972" s="146"/>
      <c r="AF972" s="146"/>
      <c r="AG972" s="146"/>
      <c r="AH972" s="146"/>
      <c r="AI972" s="146"/>
      <c r="AJ972" s="146"/>
      <c r="AK972" s="146"/>
      <c r="AL972" s="146"/>
      <c r="AM972" s="217"/>
      <c r="AN972" s="146"/>
      <c r="AO972" s="146"/>
      <c r="AP972" s="146"/>
      <c r="AQ972" s="146"/>
      <c r="AR972" s="146"/>
      <c r="AS972" s="146"/>
      <c r="AT972" s="146"/>
      <c r="AU972" s="146"/>
      <c r="AV972" s="146"/>
      <c r="AW972" s="146"/>
      <c r="AX972" s="146"/>
      <c r="AY972" s="146"/>
      <c r="AZ972" s="146"/>
      <c r="BA972" s="146"/>
      <c r="BB972" s="146"/>
      <c r="BC972" s="146"/>
      <c r="BD972" s="146"/>
      <c r="BE972" s="146"/>
      <c r="BF972" s="146"/>
      <c r="BG972" s="146"/>
      <c r="BH972" s="146"/>
      <c r="BI972" s="146"/>
      <c r="BJ972" s="146"/>
      <c r="BK972" s="146"/>
      <c r="BL972" s="146"/>
      <c r="BM972" s="146"/>
      <c r="BN972" s="146"/>
      <c r="BO972" s="146"/>
      <c r="BP972" s="146"/>
      <c r="BQ972" s="146"/>
      <c r="BR972" s="146"/>
      <c r="BS972" s="146"/>
      <c r="BT972" s="146"/>
      <c r="BU972" s="146"/>
      <c r="BV972" s="146"/>
      <c r="BW972" s="146"/>
      <c r="BX972" s="146"/>
      <c r="BY972" s="146"/>
      <c r="BZ972" s="146"/>
      <c r="CA972" s="146"/>
      <c r="CB972" s="146"/>
      <c r="CC972" s="146"/>
      <c r="CD972" s="146"/>
      <c r="CE972" s="146"/>
      <c r="CF972" s="146"/>
      <c r="CG972" s="146"/>
      <c r="CH972" s="146"/>
      <c r="CI972" s="146"/>
      <c r="CJ972" s="146"/>
      <c r="CK972" s="146"/>
      <c r="CL972" s="146"/>
      <c r="CM972" s="146"/>
      <c r="CN972" s="146"/>
      <c r="CO972" s="146"/>
      <c r="CP972" s="146"/>
      <c r="CQ972" s="146"/>
      <c r="CR972" s="146"/>
      <c r="CS972" s="146"/>
      <c r="CT972" s="146"/>
      <c r="CU972" s="146"/>
      <c r="CV972" s="146"/>
      <c r="CW972" s="146"/>
      <c r="CX972" s="146"/>
      <c r="CY972" s="146"/>
      <c r="CZ972" s="146"/>
      <c r="DA972" s="146"/>
      <c r="DB972" s="146"/>
      <c r="DC972" s="146"/>
      <c r="DD972" s="146"/>
      <c r="DE972" s="146"/>
      <c r="DF972" s="146"/>
      <c r="DG972" s="146"/>
      <c r="DH972" s="146"/>
      <c r="DI972" s="146"/>
      <c r="DJ972" s="146"/>
      <c r="DK972" s="146"/>
      <c r="DL972" s="146"/>
      <c r="DM972" s="146"/>
      <c r="DN972" s="146"/>
      <c r="DO972" s="146"/>
      <c r="DP972" s="146"/>
      <c r="DQ972" s="146"/>
      <c r="DR972" s="146"/>
      <c r="DS972" s="146"/>
      <c r="DT972" s="146"/>
      <c r="DU972" s="146"/>
      <c r="DV972" s="146"/>
      <c r="DW972" s="146"/>
      <c r="DX972" s="146"/>
      <c r="DY972" s="146"/>
      <c r="DZ972" s="158"/>
      <c r="EA972" s="158"/>
      <c r="EB972" s="158"/>
      <c r="EC972" s="158"/>
      <c r="ED972" s="158"/>
      <c r="EE972" s="158"/>
      <c r="EF972" s="158"/>
      <c r="EG972" s="158"/>
      <c r="EH972" s="158"/>
      <c r="EI972" s="158"/>
      <c r="EJ972" s="158"/>
      <c r="EK972" s="158"/>
      <c r="EL972" s="158"/>
      <c r="EM972" s="158"/>
      <c r="EN972" s="146"/>
      <c r="EO972" s="146"/>
      <c r="EP972" s="146"/>
      <c r="EQ972" s="146"/>
      <c r="ER972" s="146"/>
      <c r="ES972" s="146"/>
      <c r="ET972" s="146"/>
      <c r="EU972" s="146"/>
      <c r="EV972" s="146"/>
      <c r="EW972" s="146"/>
      <c r="EX972" s="146"/>
      <c r="EY972" s="146"/>
      <c r="EZ972" s="146"/>
      <c r="FA972" s="146"/>
      <c r="FB972" s="146"/>
      <c r="FC972" s="146"/>
      <c r="FD972" s="146"/>
    </row>
    <row r="973" spans="4:160">
      <c r="D973" s="45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  <c r="AA973" s="146"/>
      <c r="AB973" s="146"/>
      <c r="AC973" s="146"/>
      <c r="AD973" s="146"/>
      <c r="AE973" s="146"/>
      <c r="AF973" s="146"/>
      <c r="AG973" s="146"/>
      <c r="AH973" s="146"/>
      <c r="AI973" s="146"/>
      <c r="AJ973" s="146"/>
      <c r="AK973" s="146"/>
      <c r="AL973" s="146"/>
      <c r="AM973" s="217"/>
      <c r="AN973" s="146"/>
      <c r="AO973" s="146"/>
      <c r="AP973" s="146"/>
      <c r="AQ973" s="146"/>
      <c r="AR973" s="146"/>
      <c r="AS973" s="146"/>
      <c r="AT973" s="146"/>
      <c r="AU973" s="146"/>
      <c r="AV973" s="146"/>
      <c r="AW973" s="146"/>
      <c r="AX973" s="146"/>
      <c r="AY973" s="146"/>
      <c r="AZ973" s="146"/>
      <c r="BA973" s="146"/>
      <c r="BB973" s="146"/>
      <c r="BC973" s="146"/>
      <c r="BD973" s="146"/>
      <c r="BE973" s="146"/>
      <c r="BF973" s="146"/>
      <c r="BG973" s="146"/>
      <c r="BH973" s="146"/>
      <c r="BI973" s="146"/>
      <c r="BJ973" s="146"/>
      <c r="BK973" s="146"/>
      <c r="BL973" s="146"/>
      <c r="BM973" s="146"/>
      <c r="BN973" s="146"/>
      <c r="BO973" s="146"/>
      <c r="BP973" s="146"/>
      <c r="BQ973" s="146"/>
      <c r="BR973" s="146"/>
      <c r="BS973" s="146"/>
      <c r="BT973" s="146"/>
      <c r="BU973" s="146"/>
      <c r="BV973" s="146"/>
      <c r="BW973" s="146"/>
      <c r="BX973" s="146"/>
      <c r="BY973" s="146"/>
      <c r="BZ973" s="146"/>
      <c r="CA973" s="146"/>
      <c r="CB973" s="146"/>
      <c r="CC973" s="146"/>
      <c r="CD973" s="146"/>
      <c r="CE973" s="146"/>
      <c r="CF973" s="146"/>
      <c r="CG973" s="146"/>
      <c r="CH973" s="146"/>
      <c r="CI973" s="146"/>
      <c r="CJ973" s="146"/>
      <c r="CK973" s="146"/>
      <c r="CL973" s="146"/>
      <c r="CM973" s="146"/>
      <c r="CN973" s="146"/>
      <c r="CO973" s="146"/>
      <c r="CP973" s="146"/>
      <c r="CQ973" s="146"/>
      <c r="CR973" s="146"/>
      <c r="CS973" s="146"/>
      <c r="CT973" s="146"/>
      <c r="CU973" s="146"/>
      <c r="CV973" s="146"/>
      <c r="CW973" s="146"/>
      <c r="CX973" s="146"/>
      <c r="CY973" s="146"/>
      <c r="CZ973" s="146"/>
      <c r="DA973" s="146"/>
      <c r="DB973" s="146"/>
      <c r="DC973" s="146"/>
      <c r="DD973" s="146"/>
      <c r="DE973" s="146"/>
      <c r="DF973" s="146"/>
      <c r="DG973" s="146"/>
      <c r="DH973" s="146"/>
      <c r="DI973" s="146"/>
      <c r="DJ973" s="146"/>
      <c r="DK973" s="146"/>
      <c r="DL973" s="146"/>
      <c r="DM973" s="146"/>
      <c r="DN973" s="146"/>
      <c r="DO973" s="146"/>
      <c r="DP973" s="146"/>
      <c r="DQ973" s="146"/>
      <c r="DR973" s="146"/>
      <c r="DS973" s="146"/>
      <c r="DT973" s="146"/>
      <c r="DU973" s="146"/>
      <c r="DV973" s="146"/>
      <c r="DW973" s="146"/>
      <c r="DX973" s="146"/>
      <c r="DY973" s="146"/>
      <c r="DZ973" s="158"/>
      <c r="EA973" s="158"/>
      <c r="EB973" s="158"/>
      <c r="EC973" s="158"/>
      <c r="ED973" s="158"/>
      <c r="EE973" s="158"/>
      <c r="EF973" s="158"/>
      <c r="EG973" s="158"/>
      <c r="EH973" s="158"/>
      <c r="EI973" s="158"/>
      <c r="EJ973" s="158"/>
      <c r="EK973" s="158"/>
      <c r="EL973" s="158"/>
      <c r="EM973" s="158"/>
      <c r="EN973" s="146"/>
      <c r="EO973" s="146"/>
      <c r="EP973" s="146"/>
      <c r="EQ973" s="146"/>
      <c r="ER973" s="146"/>
      <c r="ES973" s="146"/>
      <c r="ET973" s="146"/>
      <c r="EU973" s="146"/>
      <c r="EV973" s="146"/>
      <c r="EW973" s="146"/>
      <c r="EX973" s="146"/>
      <c r="EY973" s="146"/>
      <c r="EZ973" s="146"/>
      <c r="FA973" s="146"/>
      <c r="FB973" s="146"/>
      <c r="FC973" s="146"/>
      <c r="FD973" s="146"/>
    </row>
    <row r="974" spans="4:160">
      <c r="D974" s="45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  <c r="AA974" s="146"/>
      <c r="AB974" s="146"/>
      <c r="AC974" s="146"/>
      <c r="AD974" s="146"/>
      <c r="AE974" s="146"/>
      <c r="AF974" s="146"/>
      <c r="AG974" s="146"/>
      <c r="AH974" s="146"/>
      <c r="AI974" s="146"/>
      <c r="AJ974" s="146"/>
      <c r="AK974" s="146"/>
      <c r="AL974" s="146"/>
      <c r="AM974" s="217"/>
      <c r="AN974" s="146"/>
      <c r="AO974" s="146"/>
      <c r="AP974" s="146"/>
      <c r="AQ974" s="146"/>
      <c r="AR974" s="146"/>
      <c r="AS974" s="146"/>
      <c r="AT974" s="146"/>
      <c r="AU974" s="146"/>
      <c r="AV974" s="146"/>
      <c r="AW974" s="146"/>
      <c r="AX974" s="146"/>
      <c r="AY974" s="146"/>
      <c r="AZ974" s="146"/>
      <c r="BA974" s="146"/>
      <c r="BB974" s="146"/>
      <c r="BC974" s="146"/>
      <c r="BD974" s="146"/>
      <c r="BE974" s="146"/>
      <c r="BF974" s="146"/>
      <c r="BG974" s="146"/>
      <c r="BH974" s="146"/>
      <c r="BI974" s="146"/>
      <c r="BJ974" s="146"/>
      <c r="BK974" s="146"/>
      <c r="BL974" s="146"/>
      <c r="BM974" s="146"/>
      <c r="BN974" s="146"/>
      <c r="BO974" s="146"/>
      <c r="BP974" s="146"/>
      <c r="BQ974" s="146"/>
      <c r="BR974" s="146"/>
      <c r="BS974" s="146"/>
      <c r="BT974" s="146"/>
      <c r="BU974" s="146"/>
      <c r="BV974" s="146"/>
      <c r="BW974" s="146"/>
      <c r="BX974" s="146"/>
      <c r="BY974" s="146"/>
      <c r="BZ974" s="146"/>
      <c r="CA974" s="146"/>
      <c r="CB974" s="146"/>
      <c r="CC974" s="146"/>
      <c r="CD974" s="146"/>
      <c r="CE974" s="146"/>
      <c r="CF974" s="146"/>
      <c r="CG974" s="146"/>
      <c r="CH974" s="146"/>
      <c r="CI974" s="146"/>
      <c r="CJ974" s="146"/>
      <c r="CK974" s="146"/>
      <c r="CL974" s="146"/>
      <c r="CM974" s="146"/>
      <c r="CN974" s="146"/>
      <c r="CO974" s="146"/>
      <c r="CP974" s="146"/>
      <c r="CQ974" s="146"/>
      <c r="CR974" s="146"/>
      <c r="CS974" s="146"/>
      <c r="CT974" s="146"/>
      <c r="CU974" s="146"/>
      <c r="CV974" s="146"/>
      <c r="CW974" s="146"/>
      <c r="CX974" s="146"/>
      <c r="CY974" s="146"/>
      <c r="CZ974" s="146"/>
      <c r="DA974" s="146"/>
      <c r="DB974" s="146"/>
      <c r="DC974" s="146"/>
      <c r="DD974" s="146"/>
      <c r="DE974" s="146"/>
      <c r="DF974" s="146"/>
      <c r="DG974" s="146"/>
      <c r="DH974" s="146"/>
      <c r="DI974" s="146"/>
      <c r="DJ974" s="146"/>
      <c r="DK974" s="146"/>
      <c r="DL974" s="146"/>
      <c r="DM974" s="146"/>
      <c r="DN974" s="146"/>
      <c r="DO974" s="146"/>
      <c r="DP974" s="146"/>
      <c r="DQ974" s="146"/>
      <c r="DR974" s="146"/>
      <c r="DS974" s="146"/>
      <c r="DT974" s="146"/>
      <c r="DU974" s="146"/>
      <c r="DV974" s="146"/>
      <c r="DW974" s="146"/>
      <c r="DX974" s="146"/>
      <c r="DY974" s="146"/>
      <c r="DZ974" s="158"/>
      <c r="EA974" s="158"/>
      <c r="EB974" s="158"/>
      <c r="EC974" s="158"/>
      <c r="ED974" s="158"/>
      <c r="EE974" s="158"/>
      <c r="EF974" s="158"/>
      <c r="EG974" s="158"/>
      <c r="EH974" s="158"/>
      <c r="EI974" s="158"/>
      <c r="EJ974" s="158"/>
      <c r="EK974" s="158"/>
      <c r="EL974" s="158"/>
      <c r="EM974" s="158"/>
      <c r="EN974" s="146"/>
      <c r="EO974" s="146"/>
      <c r="EP974" s="146"/>
      <c r="EQ974" s="146"/>
      <c r="ER974" s="146"/>
      <c r="ES974" s="146"/>
      <c r="ET974" s="146"/>
      <c r="EU974" s="146"/>
      <c r="EV974" s="146"/>
      <c r="EW974" s="146"/>
      <c r="EX974" s="146"/>
      <c r="EY974" s="146"/>
      <c r="EZ974" s="146"/>
      <c r="FA974" s="146"/>
      <c r="FB974" s="146"/>
      <c r="FC974" s="146"/>
      <c r="FD974" s="146"/>
    </row>
    <row r="975" spans="4:160">
      <c r="D975" s="45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  <c r="AA975" s="146"/>
      <c r="AB975" s="146"/>
      <c r="AC975" s="146"/>
      <c r="AD975" s="146"/>
      <c r="AE975" s="146"/>
      <c r="AF975" s="146"/>
      <c r="AG975" s="146"/>
      <c r="AH975" s="146"/>
      <c r="AI975" s="146"/>
      <c r="AJ975" s="146"/>
      <c r="AK975" s="146"/>
      <c r="AL975" s="146"/>
      <c r="AM975" s="217"/>
      <c r="AN975" s="146"/>
      <c r="AO975" s="146"/>
      <c r="AP975" s="146"/>
      <c r="AQ975" s="146"/>
      <c r="AR975" s="146"/>
      <c r="AS975" s="146"/>
      <c r="AT975" s="146"/>
      <c r="AU975" s="146"/>
      <c r="AV975" s="146"/>
      <c r="AW975" s="146"/>
      <c r="AX975" s="146"/>
      <c r="AY975" s="146"/>
      <c r="AZ975" s="146"/>
      <c r="BA975" s="146"/>
      <c r="BB975" s="146"/>
      <c r="BC975" s="146"/>
      <c r="BD975" s="146"/>
      <c r="BE975" s="146"/>
      <c r="BF975" s="146"/>
      <c r="BG975" s="146"/>
      <c r="BH975" s="146"/>
      <c r="BI975" s="146"/>
      <c r="BJ975" s="146"/>
      <c r="BK975" s="146"/>
      <c r="BL975" s="146"/>
      <c r="BM975" s="146"/>
      <c r="BN975" s="146"/>
      <c r="BO975" s="146"/>
      <c r="BP975" s="146"/>
      <c r="BQ975" s="146"/>
      <c r="BR975" s="146"/>
      <c r="BS975" s="146"/>
      <c r="BT975" s="146"/>
      <c r="BU975" s="146"/>
      <c r="BV975" s="146"/>
      <c r="BW975" s="146"/>
      <c r="BX975" s="146"/>
      <c r="BY975" s="146"/>
      <c r="BZ975" s="146"/>
      <c r="CA975" s="146"/>
      <c r="CB975" s="146"/>
      <c r="CC975" s="146"/>
      <c r="CD975" s="146"/>
      <c r="CE975" s="146"/>
      <c r="CF975" s="146"/>
      <c r="CG975" s="146"/>
      <c r="CH975" s="146"/>
      <c r="CI975" s="146"/>
      <c r="CJ975" s="146"/>
      <c r="CK975" s="146"/>
      <c r="CL975" s="146"/>
      <c r="CM975" s="146"/>
      <c r="CN975" s="146"/>
      <c r="CO975" s="146"/>
      <c r="CP975" s="146"/>
      <c r="CQ975" s="146"/>
      <c r="CR975" s="146"/>
      <c r="CS975" s="146"/>
      <c r="CT975" s="146"/>
      <c r="CU975" s="146"/>
      <c r="CV975" s="146"/>
      <c r="CW975" s="146"/>
      <c r="CX975" s="146"/>
      <c r="CY975" s="146"/>
      <c r="CZ975" s="146"/>
      <c r="DA975" s="146"/>
      <c r="DB975" s="146"/>
      <c r="DC975" s="146"/>
      <c r="DD975" s="146"/>
      <c r="DE975" s="146"/>
      <c r="DF975" s="146"/>
      <c r="DG975" s="146"/>
      <c r="DH975" s="146"/>
      <c r="DI975" s="146"/>
      <c r="DJ975" s="146"/>
      <c r="DK975" s="146"/>
      <c r="DL975" s="146"/>
      <c r="DM975" s="146"/>
      <c r="DN975" s="146"/>
      <c r="DO975" s="146"/>
      <c r="DP975" s="146"/>
      <c r="DQ975" s="146"/>
      <c r="DR975" s="146"/>
      <c r="DS975" s="146"/>
      <c r="DT975" s="146"/>
      <c r="DU975" s="146"/>
      <c r="DV975" s="146"/>
      <c r="DW975" s="146"/>
      <c r="DX975" s="146"/>
      <c r="DY975" s="146"/>
      <c r="DZ975" s="158"/>
      <c r="EA975" s="158"/>
      <c r="EB975" s="158"/>
      <c r="EC975" s="158"/>
      <c r="ED975" s="158"/>
      <c r="EE975" s="158"/>
      <c r="EF975" s="158"/>
      <c r="EG975" s="158"/>
      <c r="EH975" s="158"/>
      <c r="EI975" s="158"/>
      <c r="EJ975" s="158"/>
      <c r="EK975" s="158"/>
      <c r="EL975" s="158"/>
      <c r="EM975" s="158"/>
      <c r="EN975" s="146"/>
      <c r="EO975" s="146"/>
      <c r="EP975" s="146"/>
      <c r="EQ975" s="146"/>
      <c r="ER975" s="146"/>
      <c r="ES975" s="146"/>
      <c r="ET975" s="146"/>
      <c r="EU975" s="146"/>
      <c r="EV975" s="146"/>
      <c r="EW975" s="146"/>
      <c r="EX975" s="146"/>
      <c r="EY975" s="146"/>
      <c r="EZ975" s="146"/>
      <c r="FA975" s="146"/>
      <c r="FB975" s="146"/>
      <c r="FC975" s="146"/>
      <c r="FD975" s="146"/>
    </row>
    <row r="976" spans="4:160">
      <c r="D976" s="45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  <c r="AA976" s="146"/>
      <c r="AB976" s="146"/>
      <c r="AC976" s="146"/>
      <c r="AD976" s="146"/>
      <c r="AE976" s="146"/>
      <c r="AF976" s="146"/>
      <c r="AG976" s="146"/>
      <c r="AH976" s="146"/>
      <c r="AI976" s="146"/>
      <c r="AJ976" s="146"/>
      <c r="AK976" s="146"/>
      <c r="AL976" s="146"/>
      <c r="AM976" s="217"/>
      <c r="AN976" s="146"/>
      <c r="AO976" s="146"/>
      <c r="AP976" s="146"/>
      <c r="AQ976" s="146"/>
      <c r="AR976" s="146"/>
      <c r="AS976" s="146"/>
      <c r="AT976" s="146"/>
      <c r="AU976" s="146"/>
      <c r="AV976" s="146"/>
      <c r="AW976" s="146"/>
      <c r="AX976" s="146"/>
      <c r="AY976" s="146"/>
      <c r="AZ976" s="146"/>
      <c r="BA976" s="146"/>
      <c r="BB976" s="146"/>
      <c r="BC976" s="146"/>
      <c r="BD976" s="146"/>
      <c r="BE976" s="146"/>
      <c r="BF976" s="146"/>
      <c r="BG976" s="146"/>
      <c r="BH976" s="146"/>
      <c r="BI976" s="146"/>
      <c r="BJ976" s="146"/>
      <c r="BK976" s="146"/>
      <c r="BL976" s="146"/>
      <c r="BM976" s="146"/>
      <c r="BN976" s="146"/>
      <c r="BO976" s="146"/>
      <c r="BP976" s="146"/>
      <c r="BQ976" s="146"/>
      <c r="BR976" s="146"/>
      <c r="BS976" s="146"/>
      <c r="BT976" s="146"/>
      <c r="BU976" s="146"/>
      <c r="BV976" s="146"/>
      <c r="BW976" s="146"/>
      <c r="BX976" s="146"/>
      <c r="BY976" s="146"/>
      <c r="BZ976" s="146"/>
      <c r="CA976" s="146"/>
      <c r="CB976" s="146"/>
      <c r="CC976" s="146"/>
      <c r="CD976" s="146"/>
      <c r="CE976" s="146"/>
      <c r="CF976" s="146"/>
      <c r="CG976" s="146"/>
      <c r="CH976" s="146"/>
      <c r="CI976" s="146"/>
      <c r="CJ976" s="146"/>
      <c r="CK976" s="146"/>
      <c r="CL976" s="146"/>
      <c r="CM976" s="146"/>
      <c r="CN976" s="146"/>
      <c r="CO976" s="146"/>
      <c r="CP976" s="146"/>
      <c r="CQ976" s="146"/>
      <c r="CR976" s="146"/>
      <c r="CS976" s="146"/>
      <c r="CT976" s="146"/>
      <c r="CU976" s="146"/>
      <c r="CV976" s="146"/>
      <c r="CW976" s="146"/>
      <c r="CX976" s="146"/>
      <c r="CY976" s="146"/>
      <c r="CZ976" s="146"/>
      <c r="DA976" s="146"/>
      <c r="DB976" s="146"/>
      <c r="DC976" s="146"/>
      <c r="DD976" s="146"/>
      <c r="DE976" s="146"/>
      <c r="DF976" s="146"/>
      <c r="DG976" s="146"/>
      <c r="DH976" s="146"/>
      <c r="DI976" s="146"/>
      <c r="DJ976" s="146"/>
      <c r="DK976" s="146"/>
      <c r="DL976" s="146"/>
      <c r="DM976" s="146"/>
      <c r="DN976" s="146"/>
      <c r="DO976" s="146"/>
      <c r="DP976" s="146"/>
      <c r="DQ976" s="146"/>
      <c r="DR976" s="146"/>
      <c r="DS976" s="146"/>
      <c r="DT976" s="146"/>
      <c r="DU976" s="146"/>
      <c r="DV976" s="146"/>
      <c r="DW976" s="146"/>
      <c r="DX976" s="146"/>
      <c r="DY976" s="146"/>
      <c r="DZ976" s="158"/>
      <c r="EA976" s="158"/>
      <c r="EB976" s="158"/>
      <c r="EC976" s="158"/>
      <c r="ED976" s="158"/>
      <c r="EE976" s="158"/>
      <c r="EF976" s="158"/>
      <c r="EG976" s="158"/>
      <c r="EH976" s="158"/>
      <c r="EI976" s="158"/>
      <c r="EJ976" s="158"/>
      <c r="EK976" s="158"/>
      <c r="EL976" s="158"/>
      <c r="EM976" s="158"/>
      <c r="EN976" s="146"/>
      <c r="EO976" s="146"/>
      <c r="EP976" s="146"/>
      <c r="EQ976" s="146"/>
      <c r="ER976" s="146"/>
      <c r="ES976" s="146"/>
      <c r="ET976" s="146"/>
      <c r="EU976" s="146"/>
      <c r="EV976" s="146"/>
      <c r="EW976" s="146"/>
      <c r="EX976" s="146"/>
      <c r="EY976" s="146"/>
      <c r="EZ976" s="146"/>
      <c r="FA976" s="146"/>
      <c r="FB976" s="146"/>
      <c r="FC976" s="146"/>
      <c r="FD976" s="146"/>
    </row>
    <row r="977" spans="4:160">
      <c r="D977" s="45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  <c r="AA977" s="146"/>
      <c r="AB977" s="146"/>
      <c r="AC977" s="146"/>
      <c r="AD977" s="146"/>
      <c r="AE977" s="146"/>
      <c r="AF977" s="146"/>
      <c r="AG977" s="146"/>
      <c r="AH977" s="146"/>
      <c r="AI977" s="146"/>
      <c r="AJ977" s="146"/>
      <c r="AK977" s="146"/>
      <c r="AL977" s="146"/>
      <c r="AM977" s="217"/>
      <c r="AN977" s="146"/>
      <c r="AO977" s="146"/>
      <c r="AP977" s="146"/>
      <c r="AQ977" s="146"/>
      <c r="AR977" s="146"/>
      <c r="AS977" s="146"/>
      <c r="AT977" s="146"/>
      <c r="AU977" s="146"/>
      <c r="AV977" s="146"/>
      <c r="AW977" s="146"/>
      <c r="AX977" s="146"/>
      <c r="AY977" s="146"/>
      <c r="AZ977" s="146"/>
      <c r="BA977" s="146"/>
      <c r="BB977" s="146"/>
      <c r="BC977" s="146"/>
      <c r="BD977" s="146"/>
      <c r="BE977" s="146"/>
      <c r="BF977" s="146"/>
      <c r="BG977" s="146"/>
      <c r="BH977" s="146"/>
      <c r="BI977" s="146"/>
      <c r="BJ977" s="146"/>
      <c r="BK977" s="146"/>
      <c r="BL977" s="146"/>
      <c r="BM977" s="146"/>
      <c r="BN977" s="146"/>
      <c r="BO977" s="146"/>
      <c r="BP977" s="146"/>
      <c r="BQ977" s="146"/>
      <c r="BR977" s="146"/>
      <c r="BS977" s="146"/>
      <c r="BT977" s="146"/>
      <c r="BU977" s="146"/>
      <c r="BV977" s="146"/>
      <c r="BW977" s="146"/>
      <c r="BX977" s="146"/>
      <c r="BY977" s="146"/>
      <c r="BZ977" s="146"/>
      <c r="CA977" s="146"/>
      <c r="CB977" s="146"/>
      <c r="CC977" s="146"/>
      <c r="CD977" s="146"/>
      <c r="CE977" s="146"/>
      <c r="CF977" s="146"/>
      <c r="CG977" s="146"/>
      <c r="CH977" s="146"/>
      <c r="CI977" s="146"/>
      <c r="CJ977" s="146"/>
      <c r="CK977" s="146"/>
      <c r="CL977" s="146"/>
      <c r="CM977" s="146"/>
      <c r="CN977" s="146"/>
      <c r="CO977" s="146"/>
      <c r="CP977" s="146"/>
      <c r="CQ977" s="146"/>
      <c r="CR977" s="146"/>
      <c r="CS977" s="146"/>
      <c r="CT977" s="146"/>
      <c r="CU977" s="146"/>
      <c r="CV977" s="146"/>
      <c r="CW977" s="146"/>
      <c r="CX977" s="146"/>
      <c r="CY977" s="146"/>
      <c r="CZ977" s="146"/>
      <c r="DA977" s="146"/>
      <c r="DB977" s="146"/>
      <c r="DC977" s="146"/>
      <c r="DD977" s="146"/>
      <c r="DE977" s="146"/>
      <c r="DF977" s="146"/>
      <c r="DG977" s="146"/>
      <c r="DH977" s="146"/>
      <c r="DI977" s="146"/>
      <c r="DJ977" s="146"/>
      <c r="DK977" s="146"/>
      <c r="DL977" s="146"/>
      <c r="DM977" s="146"/>
      <c r="DN977" s="146"/>
      <c r="DO977" s="146"/>
      <c r="DP977" s="146"/>
      <c r="DQ977" s="146"/>
      <c r="DR977" s="146"/>
      <c r="DS977" s="146"/>
      <c r="DT977" s="146"/>
      <c r="DU977" s="146"/>
      <c r="DV977" s="146"/>
      <c r="DW977" s="146"/>
      <c r="DX977" s="146"/>
      <c r="DY977" s="146"/>
      <c r="DZ977" s="158"/>
      <c r="EA977" s="158"/>
      <c r="EB977" s="158"/>
      <c r="EC977" s="158"/>
      <c r="ED977" s="158"/>
      <c r="EE977" s="158"/>
      <c r="EF977" s="158"/>
      <c r="EG977" s="158"/>
      <c r="EH977" s="158"/>
      <c r="EI977" s="158"/>
      <c r="EJ977" s="158"/>
      <c r="EK977" s="158"/>
      <c r="EL977" s="158"/>
      <c r="EM977" s="158"/>
      <c r="EN977" s="146"/>
      <c r="EO977" s="146"/>
      <c r="EP977" s="146"/>
      <c r="EQ977" s="146"/>
      <c r="ER977" s="146"/>
      <c r="ES977" s="146"/>
      <c r="ET977" s="146"/>
      <c r="EU977" s="146"/>
      <c r="EV977" s="146"/>
      <c r="EW977" s="146"/>
      <c r="EX977" s="146"/>
      <c r="EY977" s="146"/>
      <c r="EZ977" s="146"/>
      <c r="FA977" s="146"/>
      <c r="FB977" s="146"/>
      <c r="FC977" s="146"/>
      <c r="FD977" s="146"/>
    </row>
    <row r="978" spans="4:160">
      <c r="D978" s="45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  <c r="AA978" s="146"/>
      <c r="AB978" s="146"/>
      <c r="AC978" s="146"/>
      <c r="AD978" s="146"/>
      <c r="AE978" s="146"/>
      <c r="AF978" s="146"/>
      <c r="AG978" s="146"/>
      <c r="AH978" s="146"/>
      <c r="AI978" s="146"/>
      <c r="AJ978" s="146"/>
      <c r="AK978" s="146"/>
      <c r="AL978" s="146"/>
      <c r="AM978" s="217"/>
      <c r="AN978" s="146"/>
      <c r="AO978" s="146"/>
      <c r="AP978" s="146"/>
      <c r="AQ978" s="146"/>
      <c r="AR978" s="146"/>
      <c r="AS978" s="146"/>
      <c r="AT978" s="146"/>
      <c r="AU978" s="146"/>
      <c r="AV978" s="146"/>
      <c r="AW978" s="146"/>
      <c r="AX978" s="146"/>
      <c r="AY978" s="146"/>
      <c r="AZ978" s="146"/>
      <c r="BA978" s="146"/>
      <c r="BB978" s="146"/>
      <c r="BC978" s="146"/>
      <c r="BD978" s="146"/>
      <c r="BE978" s="146"/>
      <c r="BF978" s="146"/>
      <c r="BG978" s="146"/>
      <c r="BH978" s="146"/>
      <c r="BI978" s="146"/>
      <c r="BJ978" s="146"/>
      <c r="BK978" s="146"/>
      <c r="BL978" s="146"/>
      <c r="BM978" s="146"/>
      <c r="BN978" s="146"/>
      <c r="BO978" s="146"/>
      <c r="BP978" s="146"/>
      <c r="BQ978" s="146"/>
      <c r="BR978" s="146"/>
      <c r="BS978" s="146"/>
      <c r="BT978" s="146"/>
      <c r="BU978" s="146"/>
      <c r="BV978" s="146"/>
      <c r="BW978" s="146"/>
      <c r="BX978" s="146"/>
      <c r="BY978" s="146"/>
      <c r="BZ978" s="146"/>
      <c r="CA978" s="146"/>
      <c r="CB978" s="146"/>
      <c r="CC978" s="146"/>
      <c r="CD978" s="146"/>
      <c r="CE978" s="146"/>
      <c r="CF978" s="146"/>
      <c r="CG978" s="146"/>
      <c r="CH978" s="146"/>
      <c r="CI978" s="146"/>
      <c r="CJ978" s="146"/>
      <c r="CK978" s="146"/>
      <c r="CL978" s="146"/>
      <c r="CM978" s="146"/>
      <c r="CN978" s="146"/>
      <c r="CO978" s="146"/>
      <c r="CP978" s="146"/>
      <c r="CQ978" s="146"/>
      <c r="CR978" s="146"/>
      <c r="CS978" s="146"/>
      <c r="CT978" s="146"/>
      <c r="CU978" s="146"/>
      <c r="CV978" s="146"/>
      <c r="CW978" s="146"/>
      <c r="CX978" s="146"/>
      <c r="CY978" s="146"/>
      <c r="CZ978" s="146"/>
      <c r="DA978" s="146"/>
      <c r="DB978" s="146"/>
      <c r="DC978" s="146"/>
      <c r="DD978" s="146"/>
      <c r="DE978" s="146"/>
      <c r="DF978" s="146"/>
      <c r="DG978" s="146"/>
      <c r="DH978" s="146"/>
      <c r="DI978" s="146"/>
      <c r="DJ978" s="146"/>
      <c r="DK978" s="146"/>
      <c r="DL978" s="146"/>
      <c r="DM978" s="146"/>
      <c r="DN978" s="146"/>
      <c r="DO978" s="146"/>
      <c r="DP978" s="146"/>
      <c r="DQ978" s="146"/>
      <c r="DR978" s="146"/>
      <c r="DS978" s="146"/>
      <c r="DT978" s="146"/>
      <c r="DU978" s="146"/>
      <c r="DV978" s="146"/>
      <c r="DW978" s="146"/>
      <c r="DX978" s="146"/>
      <c r="DY978" s="146"/>
      <c r="DZ978" s="158"/>
      <c r="EA978" s="158"/>
      <c r="EB978" s="158"/>
      <c r="EC978" s="158"/>
      <c r="ED978" s="158"/>
      <c r="EE978" s="158"/>
      <c r="EF978" s="158"/>
      <c r="EG978" s="158"/>
      <c r="EH978" s="158"/>
      <c r="EI978" s="158"/>
      <c r="EJ978" s="158"/>
      <c r="EK978" s="158"/>
      <c r="EL978" s="158"/>
      <c r="EM978" s="158"/>
      <c r="EN978" s="146"/>
      <c r="EO978" s="146"/>
      <c r="EP978" s="146"/>
      <c r="EQ978" s="146"/>
      <c r="ER978" s="146"/>
      <c r="ES978" s="146"/>
      <c r="ET978" s="146"/>
      <c r="EU978" s="146"/>
      <c r="EV978" s="146"/>
      <c r="EW978" s="146"/>
      <c r="EX978" s="146"/>
      <c r="EY978" s="146"/>
      <c r="EZ978" s="146"/>
      <c r="FA978" s="146"/>
      <c r="FB978" s="146"/>
      <c r="FC978" s="146"/>
      <c r="FD978" s="146"/>
    </row>
    <row r="979" spans="4:160">
      <c r="D979" s="45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  <c r="AA979" s="146"/>
      <c r="AB979" s="146"/>
      <c r="AC979" s="146"/>
      <c r="AD979" s="146"/>
      <c r="AE979" s="146"/>
      <c r="AF979" s="146"/>
      <c r="AG979" s="146"/>
      <c r="AH979" s="146"/>
      <c r="AI979" s="146"/>
      <c r="AJ979" s="146"/>
      <c r="AK979" s="146"/>
      <c r="AL979" s="146"/>
      <c r="AM979" s="217"/>
      <c r="AN979" s="146"/>
      <c r="AO979" s="146"/>
      <c r="AP979" s="146"/>
      <c r="AQ979" s="146"/>
      <c r="AR979" s="146"/>
      <c r="AS979" s="146"/>
      <c r="AT979" s="146"/>
      <c r="AU979" s="146"/>
      <c r="AV979" s="146"/>
      <c r="AW979" s="146"/>
      <c r="AX979" s="146"/>
      <c r="AY979" s="146"/>
      <c r="AZ979" s="146"/>
      <c r="BA979" s="146"/>
      <c r="BB979" s="146"/>
      <c r="BC979" s="146"/>
      <c r="BD979" s="146"/>
      <c r="BE979" s="146"/>
      <c r="BF979" s="146"/>
      <c r="BG979" s="146"/>
      <c r="BH979" s="146"/>
      <c r="BI979" s="146"/>
      <c r="BJ979" s="146"/>
      <c r="BK979" s="146"/>
      <c r="BL979" s="146"/>
      <c r="BM979" s="146"/>
      <c r="BN979" s="146"/>
      <c r="BO979" s="146"/>
      <c r="BP979" s="146"/>
      <c r="BQ979" s="146"/>
      <c r="BR979" s="146"/>
      <c r="BS979" s="146"/>
      <c r="BT979" s="146"/>
      <c r="BU979" s="146"/>
      <c r="BV979" s="146"/>
      <c r="BW979" s="146"/>
      <c r="BX979" s="146"/>
      <c r="BY979" s="146"/>
      <c r="BZ979" s="146"/>
      <c r="CA979" s="146"/>
      <c r="CB979" s="146"/>
      <c r="CC979" s="146"/>
      <c r="CD979" s="146"/>
      <c r="CE979" s="146"/>
      <c r="CF979" s="146"/>
      <c r="CG979" s="146"/>
      <c r="CH979" s="146"/>
      <c r="CI979" s="146"/>
      <c r="CJ979" s="146"/>
      <c r="CK979" s="146"/>
      <c r="CL979" s="146"/>
      <c r="CM979" s="146"/>
      <c r="CN979" s="146"/>
      <c r="CO979" s="146"/>
      <c r="CP979" s="146"/>
      <c r="CQ979" s="146"/>
      <c r="CR979" s="146"/>
      <c r="CS979" s="146"/>
      <c r="CT979" s="146"/>
      <c r="CU979" s="146"/>
      <c r="CV979" s="146"/>
      <c r="CW979" s="146"/>
      <c r="CX979" s="146"/>
      <c r="CY979" s="146"/>
      <c r="CZ979" s="146"/>
      <c r="DA979" s="146"/>
      <c r="DB979" s="146"/>
      <c r="DC979" s="146"/>
      <c r="DD979" s="146"/>
      <c r="DE979" s="146"/>
      <c r="DF979" s="146"/>
      <c r="DG979" s="146"/>
      <c r="DH979" s="146"/>
      <c r="DI979" s="146"/>
      <c r="DJ979" s="146"/>
      <c r="DK979" s="146"/>
      <c r="DL979" s="146"/>
      <c r="DM979" s="146"/>
      <c r="DN979" s="146"/>
      <c r="DO979" s="146"/>
      <c r="DP979" s="146"/>
      <c r="DQ979" s="146"/>
      <c r="DR979" s="146"/>
      <c r="DS979" s="146"/>
      <c r="DT979" s="146"/>
      <c r="DU979" s="146"/>
      <c r="DV979" s="146"/>
      <c r="DW979" s="146"/>
      <c r="DX979" s="146"/>
      <c r="DY979" s="146"/>
      <c r="DZ979" s="158"/>
      <c r="EA979" s="158"/>
      <c r="EB979" s="158"/>
      <c r="EC979" s="158"/>
      <c r="ED979" s="158"/>
      <c r="EE979" s="158"/>
      <c r="EF979" s="158"/>
      <c r="EG979" s="158"/>
      <c r="EH979" s="158"/>
      <c r="EI979" s="158"/>
      <c r="EJ979" s="158"/>
      <c r="EK979" s="158"/>
      <c r="EL979" s="158"/>
      <c r="EM979" s="158"/>
      <c r="EN979" s="146"/>
      <c r="EO979" s="146"/>
      <c r="EP979" s="146"/>
      <c r="EQ979" s="146"/>
      <c r="ER979" s="146"/>
      <c r="ES979" s="146"/>
      <c r="ET979" s="146"/>
      <c r="EU979" s="146"/>
      <c r="EV979" s="146"/>
      <c r="EW979" s="146"/>
      <c r="EX979" s="146"/>
      <c r="EY979" s="146"/>
      <c r="EZ979" s="146"/>
      <c r="FA979" s="146"/>
      <c r="FB979" s="146"/>
      <c r="FC979" s="146"/>
      <c r="FD979" s="146"/>
    </row>
    <row r="980" spans="4:160">
      <c r="D980" s="45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  <c r="AA980" s="146"/>
      <c r="AB980" s="146"/>
      <c r="AC980" s="146"/>
      <c r="AD980" s="146"/>
      <c r="AE980" s="146"/>
      <c r="AF980" s="146"/>
      <c r="AG980" s="146"/>
      <c r="AH980" s="146"/>
      <c r="AI980" s="146"/>
      <c r="AJ980" s="146"/>
      <c r="AK980" s="146"/>
      <c r="AL980" s="146"/>
      <c r="AM980" s="217"/>
      <c r="AN980" s="146"/>
      <c r="AO980" s="146"/>
      <c r="AP980" s="146"/>
      <c r="AQ980" s="146"/>
      <c r="AR980" s="146"/>
      <c r="AS980" s="146"/>
      <c r="AT980" s="146"/>
      <c r="AU980" s="146"/>
      <c r="AV980" s="146"/>
      <c r="AW980" s="146"/>
      <c r="AX980" s="146"/>
      <c r="AY980" s="146"/>
      <c r="AZ980" s="146"/>
      <c r="BA980" s="146"/>
      <c r="BB980" s="146"/>
      <c r="BC980" s="146"/>
      <c r="BD980" s="146"/>
      <c r="BE980" s="146"/>
      <c r="BF980" s="146"/>
      <c r="BG980" s="146"/>
      <c r="BH980" s="146"/>
      <c r="BI980" s="146"/>
      <c r="BJ980" s="146"/>
      <c r="BK980" s="146"/>
      <c r="BL980" s="146"/>
      <c r="BM980" s="146"/>
      <c r="BN980" s="146"/>
      <c r="BO980" s="146"/>
      <c r="BP980" s="146"/>
      <c r="BQ980" s="146"/>
      <c r="BR980" s="146"/>
      <c r="BS980" s="146"/>
      <c r="BT980" s="146"/>
      <c r="BU980" s="146"/>
      <c r="BV980" s="146"/>
      <c r="BW980" s="146"/>
      <c r="BX980" s="146"/>
      <c r="BY980" s="146"/>
      <c r="BZ980" s="146"/>
      <c r="CA980" s="146"/>
      <c r="CB980" s="146"/>
      <c r="CC980" s="146"/>
      <c r="CD980" s="146"/>
      <c r="CE980" s="146"/>
      <c r="CF980" s="146"/>
      <c r="CG980" s="146"/>
      <c r="CH980" s="146"/>
      <c r="CI980" s="146"/>
      <c r="CJ980" s="146"/>
      <c r="CK980" s="146"/>
      <c r="CL980" s="146"/>
      <c r="CM980" s="146"/>
      <c r="CN980" s="146"/>
      <c r="CO980" s="146"/>
      <c r="CP980" s="146"/>
      <c r="CQ980" s="146"/>
      <c r="CR980" s="146"/>
      <c r="CS980" s="146"/>
      <c r="CT980" s="146"/>
      <c r="CU980" s="146"/>
      <c r="CV980" s="146"/>
      <c r="CW980" s="146"/>
      <c r="CX980" s="146"/>
      <c r="CY980" s="146"/>
      <c r="CZ980" s="146"/>
      <c r="DA980" s="146"/>
      <c r="DB980" s="146"/>
      <c r="DC980" s="146"/>
      <c r="DD980" s="146"/>
      <c r="DE980" s="146"/>
      <c r="DF980" s="146"/>
      <c r="DG980" s="146"/>
      <c r="DH980" s="146"/>
      <c r="DI980" s="146"/>
      <c r="DJ980" s="146"/>
      <c r="DK980" s="146"/>
      <c r="DL980" s="146"/>
      <c r="DM980" s="146"/>
      <c r="DN980" s="146"/>
      <c r="DO980" s="146"/>
      <c r="DP980" s="146"/>
      <c r="DQ980" s="146"/>
      <c r="DR980" s="146"/>
      <c r="DS980" s="146"/>
      <c r="DT980" s="146"/>
      <c r="DU980" s="146"/>
      <c r="DV980" s="146"/>
      <c r="DW980" s="146"/>
      <c r="DX980" s="146"/>
      <c r="DY980" s="146"/>
      <c r="DZ980" s="158"/>
      <c r="EA980" s="158"/>
      <c r="EB980" s="158"/>
      <c r="EC980" s="158"/>
      <c r="ED980" s="158"/>
      <c r="EE980" s="158"/>
      <c r="EF980" s="158"/>
      <c r="EG980" s="158"/>
      <c r="EH980" s="158"/>
      <c r="EI980" s="158"/>
      <c r="EJ980" s="158"/>
      <c r="EK980" s="158"/>
      <c r="EL980" s="158"/>
      <c r="EM980" s="158"/>
      <c r="EN980" s="146"/>
      <c r="EO980" s="146"/>
      <c r="EP980" s="146"/>
      <c r="EQ980" s="146"/>
      <c r="ER980" s="146"/>
      <c r="ES980" s="146"/>
      <c r="ET980" s="146"/>
      <c r="EU980" s="146"/>
      <c r="EV980" s="146"/>
      <c r="EW980" s="146"/>
      <c r="EX980" s="146"/>
      <c r="EY980" s="146"/>
      <c r="EZ980" s="146"/>
      <c r="FA980" s="146"/>
      <c r="FB980" s="146"/>
      <c r="FC980" s="146"/>
      <c r="FD980" s="146"/>
    </row>
    <row r="981" spans="4:160">
      <c r="D981" s="45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  <c r="AA981" s="146"/>
      <c r="AB981" s="146"/>
      <c r="AC981" s="146"/>
      <c r="AD981" s="146"/>
      <c r="AE981" s="146"/>
      <c r="AF981" s="146"/>
      <c r="AG981" s="146"/>
      <c r="AH981" s="146"/>
      <c r="AI981" s="146"/>
      <c r="AJ981" s="146"/>
      <c r="AK981" s="146"/>
      <c r="AL981" s="146"/>
      <c r="AM981" s="217"/>
      <c r="AN981" s="146"/>
      <c r="AO981" s="146"/>
      <c r="AP981" s="146"/>
      <c r="AQ981" s="146"/>
      <c r="AR981" s="146"/>
      <c r="AS981" s="146"/>
      <c r="AT981" s="146"/>
      <c r="AU981" s="146"/>
      <c r="AV981" s="146"/>
      <c r="AW981" s="146"/>
      <c r="AX981" s="146"/>
      <c r="AY981" s="146"/>
      <c r="AZ981" s="146"/>
      <c r="BA981" s="146"/>
      <c r="BB981" s="146"/>
      <c r="BC981" s="146"/>
      <c r="BD981" s="146"/>
      <c r="BE981" s="146"/>
      <c r="BF981" s="146"/>
      <c r="BG981" s="146"/>
      <c r="BH981" s="146"/>
      <c r="BI981" s="146"/>
      <c r="BJ981" s="146"/>
      <c r="BK981" s="146"/>
      <c r="BL981" s="146"/>
      <c r="BM981" s="146"/>
      <c r="BN981" s="146"/>
      <c r="BO981" s="146"/>
      <c r="BP981" s="146"/>
      <c r="BQ981" s="146"/>
      <c r="BR981" s="146"/>
      <c r="BS981" s="146"/>
      <c r="BT981" s="146"/>
      <c r="BU981" s="146"/>
      <c r="BV981" s="146"/>
      <c r="BW981" s="146"/>
      <c r="BX981" s="146"/>
      <c r="BY981" s="146"/>
      <c r="BZ981" s="146"/>
      <c r="CA981" s="146"/>
      <c r="CB981" s="146"/>
      <c r="CC981" s="146"/>
      <c r="CD981" s="146"/>
      <c r="CE981" s="146"/>
      <c r="CF981" s="146"/>
      <c r="CG981" s="146"/>
      <c r="CH981" s="146"/>
      <c r="CI981" s="146"/>
      <c r="CJ981" s="146"/>
      <c r="CK981" s="146"/>
      <c r="CL981" s="146"/>
      <c r="CM981" s="146"/>
      <c r="CN981" s="146"/>
      <c r="CO981" s="146"/>
      <c r="CP981" s="146"/>
      <c r="CQ981" s="146"/>
      <c r="CR981" s="146"/>
      <c r="CS981" s="146"/>
      <c r="CT981" s="146"/>
      <c r="CU981" s="146"/>
      <c r="CV981" s="146"/>
      <c r="CW981" s="146"/>
      <c r="CX981" s="146"/>
      <c r="CY981" s="146"/>
      <c r="CZ981" s="146"/>
      <c r="DA981" s="146"/>
      <c r="DB981" s="146"/>
      <c r="DC981" s="146"/>
      <c r="DD981" s="146"/>
      <c r="DE981" s="146"/>
      <c r="DF981" s="146"/>
      <c r="DG981" s="146"/>
      <c r="DH981" s="146"/>
      <c r="DI981" s="146"/>
      <c r="DJ981" s="146"/>
      <c r="DK981" s="146"/>
      <c r="DL981" s="146"/>
      <c r="DM981" s="146"/>
      <c r="DN981" s="146"/>
      <c r="DO981" s="146"/>
      <c r="DP981" s="146"/>
      <c r="DQ981" s="146"/>
      <c r="DR981" s="146"/>
      <c r="DS981" s="146"/>
      <c r="DT981" s="146"/>
      <c r="DU981" s="146"/>
      <c r="DV981" s="146"/>
      <c r="DW981" s="146"/>
      <c r="DX981" s="146"/>
      <c r="DY981" s="146"/>
      <c r="DZ981" s="158"/>
      <c r="EA981" s="158"/>
      <c r="EB981" s="158"/>
      <c r="EC981" s="158"/>
      <c r="ED981" s="158"/>
      <c r="EE981" s="158"/>
      <c r="EF981" s="158"/>
      <c r="EG981" s="158"/>
      <c r="EH981" s="158"/>
      <c r="EI981" s="158"/>
      <c r="EJ981" s="158"/>
      <c r="EK981" s="158"/>
      <c r="EL981" s="158"/>
      <c r="EM981" s="158"/>
      <c r="EN981" s="146"/>
      <c r="EO981" s="146"/>
      <c r="EP981" s="146"/>
      <c r="EQ981" s="146"/>
      <c r="ER981" s="146"/>
      <c r="ES981" s="146"/>
      <c r="ET981" s="146"/>
      <c r="EU981" s="146"/>
      <c r="EV981" s="146"/>
      <c r="EW981" s="146"/>
      <c r="EX981" s="146"/>
      <c r="EY981" s="146"/>
      <c r="EZ981" s="146"/>
      <c r="FA981" s="146"/>
      <c r="FB981" s="146"/>
      <c r="FC981" s="146"/>
      <c r="FD981" s="146"/>
    </row>
    <row r="982" spans="4:160">
      <c r="D982" s="45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  <c r="AA982" s="146"/>
      <c r="AB982" s="146"/>
      <c r="AC982" s="146"/>
      <c r="AD982" s="146"/>
      <c r="AE982" s="146"/>
      <c r="AF982" s="146"/>
      <c r="AG982" s="146"/>
      <c r="AH982" s="146"/>
      <c r="AI982" s="146"/>
      <c r="AJ982" s="146"/>
      <c r="AK982" s="146"/>
      <c r="AL982" s="146"/>
      <c r="AM982" s="217"/>
      <c r="AN982" s="146"/>
      <c r="AO982" s="146"/>
      <c r="AP982" s="146"/>
      <c r="AQ982" s="146"/>
      <c r="AR982" s="146"/>
      <c r="AS982" s="146"/>
      <c r="AT982" s="146"/>
      <c r="AU982" s="146"/>
      <c r="AV982" s="146"/>
      <c r="AW982" s="146"/>
      <c r="AX982" s="146"/>
      <c r="AY982" s="146"/>
      <c r="AZ982" s="146"/>
      <c r="BA982" s="146"/>
      <c r="BB982" s="146"/>
      <c r="BC982" s="146"/>
      <c r="BD982" s="146"/>
      <c r="BE982" s="146"/>
      <c r="BF982" s="146"/>
      <c r="BG982" s="146"/>
      <c r="BH982" s="146"/>
      <c r="BI982" s="146"/>
      <c r="BJ982" s="146"/>
      <c r="BK982" s="146"/>
      <c r="BL982" s="146"/>
      <c r="BM982" s="146"/>
      <c r="BN982" s="146"/>
      <c r="BO982" s="146"/>
      <c r="BP982" s="146"/>
      <c r="BQ982" s="146"/>
      <c r="BR982" s="146"/>
      <c r="BS982" s="146"/>
      <c r="BT982" s="146"/>
      <c r="BU982" s="146"/>
      <c r="BV982" s="146"/>
      <c r="BW982" s="146"/>
      <c r="BX982" s="146"/>
      <c r="BY982" s="146"/>
      <c r="BZ982" s="146"/>
      <c r="CA982" s="146"/>
      <c r="CB982" s="146"/>
      <c r="CC982" s="146"/>
      <c r="CD982" s="146"/>
      <c r="CE982" s="146"/>
      <c r="CF982" s="146"/>
      <c r="CG982" s="146"/>
      <c r="CH982" s="146"/>
      <c r="CI982" s="146"/>
      <c r="CJ982" s="146"/>
      <c r="CK982" s="146"/>
      <c r="CL982" s="146"/>
      <c r="CM982" s="146"/>
      <c r="CN982" s="146"/>
      <c r="CO982" s="146"/>
      <c r="CP982" s="146"/>
      <c r="CQ982" s="146"/>
      <c r="CR982" s="146"/>
      <c r="CS982" s="146"/>
      <c r="CT982" s="146"/>
      <c r="CU982" s="146"/>
      <c r="CV982" s="146"/>
      <c r="CW982" s="146"/>
      <c r="CX982" s="146"/>
      <c r="CY982" s="146"/>
      <c r="CZ982" s="146"/>
      <c r="DA982" s="146"/>
      <c r="DB982" s="146"/>
      <c r="DC982" s="146"/>
      <c r="DD982" s="146"/>
      <c r="DE982" s="146"/>
      <c r="DF982" s="146"/>
      <c r="DG982" s="146"/>
      <c r="DH982" s="146"/>
      <c r="DI982" s="146"/>
      <c r="DJ982" s="146"/>
      <c r="DK982" s="146"/>
      <c r="DL982" s="146"/>
      <c r="DM982" s="146"/>
      <c r="DN982" s="146"/>
      <c r="DO982" s="146"/>
      <c r="DP982" s="146"/>
      <c r="DQ982" s="146"/>
      <c r="DR982" s="146"/>
      <c r="DS982" s="146"/>
      <c r="DT982" s="146"/>
      <c r="DU982" s="146"/>
      <c r="DV982" s="146"/>
      <c r="DW982" s="146"/>
      <c r="DX982" s="146"/>
      <c r="DY982" s="146"/>
      <c r="DZ982" s="158"/>
      <c r="EA982" s="158"/>
      <c r="EB982" s="158"/>
      <c r="EC982" s="158"/>
      <c r="ED982" s="158"/>
      <c r="EE982" s="158"/>
      <c r="EF982" s="158"/>
      <c r="EG982" s="158"/>
      <c r="EH982" s="158"/>
      <c r="EI982" s="158"/>
      <c r="EJ982" s="158"/>
      <c r="EK982" s="158"/>
      <c r="EL982" s="158"/>
      <c r="EM982" s="158"/>
      <c r="EN982" s="146"/>
      <c r="EO982" s="146"/>
      <c r="EP982" s="146"/>
      <c r="EQ982" s="146"/>
      <c r="ER982" s="146"/>
      <c r="ES982" s="146"/>
      <c r="ET982" s="146"/>
      <c r="EU982" s="146"/>
      <c r="EV982" s="146"/>
      <c r="EW982" s="146"/>
      <c r="EX982" s="146"/>
      <c r="EY982" s="146"/>
      <c r="EZ982" s="146"/>
      <c r="FA982" s="146"/>
      <c r="FB982" s="146"/>
      <c r="FC982" s="146"/>
      <c r="FD982" s="146"/>
    </row>
    <row r="983" spans="4:160">
      <c r="D983" s="45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  <c r="AA983" s="146"/>
      <c r="AB983" s="146"/>
      <c r="AC983" s="146"/>
      <c r="AD983" s="146"/>
      <c r="AE983" s="146"/>
      <c r="AF983" s="146"/>
      <c r="AG983" s="146"/>
      <c r="AH983" s="146"/>
      <c r="AI983" s="146"/>
      <c r="AJ983" s="146"/>
      <c r="AK983" s="146"/>
      <c r="AL983" s="146"/>
      <c r="AM983" s="217"/>
      <c r="AN983" s="146"/>
      <c r="AO983" s="146"/>
      <c r="AP983" s="146"/>
      <c r="AQ983" s="146"/>
      <c r="AR983" s="146"/>
      <c r="AS983" s="146"/>
      <c r="AT983" s="146"/>
      <c r="AU983" s="146"/>
      <c r="AV983" s="146"/>
      <c r="AW983" s="146"/>
      <c r="AX983" s="146"/>
      <c r="AY983" s="146"/>
      <c r="AZ983" s="146"/>
      <c r="BA983" s="146"/>
      <c r="BB983" s="146"/>
      <c r="BC983" s="146"/>
      <c r="BD983" s="146"/>
      <c r="BE983" s="146"/>
      <c r="BF983" s="146"/>
      <c r="BG983" s="146"/>
      <c r="BH983" s="146"/>
      <c r="BI983" s="146"/>
      <c r="BJ983" s="146"/>
      <c r="BK983" s="146"/>
      <c r="BL983" s="146"/>
      <c r="BM983" s="146"/>
      <c r="BN983" s="146"/>
      <c r="BO983" s="146"/>
      <c r="BP983" s="146"/>
      <c r="BQ983" s="146"/>
      <c r="BR983" s="146"/>
      <c r="BS983" s="146"/>
      <c r="BT983" s="146"/>
      <c r="BU983" s="146"/>
      <c r="BV983" s="146"/>
      <c r="BW983" s="146"/>
      <c r="BX983" s="146"/>
      <c r="BY983" s="146"/>
      <c r="BZ983" s="146"/>
      <c r="CA983" s="146"/>
      <c r="CB983" s="146"/>
      <c r="CC983" s="146"/>
      <c r="CD983" s="146"/>
      <c r="CE983" s="146"/>
      <c r="CF983" s="146"/>
      <c r="CG983" s="146"/>
      <c r="CH983" s="146"/>
      <c r="CI983" s="146"/>
      <c r="CJ983" s="146"/>
      <c r="CK983" s="146"/>
      <c r="CL983" s="146"/>
      <c r="CM983" s="146"/>
      <c r="CN983" s="146"/>
      <c r="CO983" s="146"/>
      <c r="CP983" s="146"/>
      <c r="CQ983" s="146"/>
      <c r="CR983" s="146"/>
      <c r="CS983" s="146"/>
      <c r="CT983" s="146"/>
      <c r="CU983" s="146"/>
      <c r="CV983" s="146"/>
      <c r="CW983" s="146"/>
      <c r="CX983" s="146"/>
      <c r="CY983" s="146"/>
      <c r="CZ983" s="146"/>
      <c r="DA983" s="146"/>
      <c r="DB983" s="146"/>
      <c r="DC983" s="146"/>
      <c r="DD983" s="146"/>
      <c r="DE983" s="146"/>
      <c r="DF983" s="146"/>
      <c r="DG983" s="146"/>
      <c r="DH983" s="146"/>
      <c r="DI983" s="146"/>
      <c r="DJ983" s="146"/>
      <c r="DK983" s="146"/>
      <c r="DL983" s="146"/>
      <c r="DM983" s="146"/>
      <c r="DN983" s="146"/>
      <c r="DO983" s="146"/>
      <c r="DP983" s="146"/>
      <c r="DQ983" s="146"/>
      <c r="DR983" s="146"/>
      <c r="DS983" s="146"/>
      <c r="DT983" s="146"/>
      <c r="DU983" s="146"/>
      <c r="DV983" s="146"/>
      <c r="DW983" s="146"/>
      <c r="DX983" s="146"/>
      <c r="DY983" s="146"/>
      <c r="DZ983" s="158"/>
      <c r="EA983" s="158"/>
      <c r="EB983" s="158"/>
      <c r="EC983" s="158"/>
      <c r="ED983" s="158"/>
      <c r="EE983" s="158"/>
      <c r="EF983" s="158"/>
      <c r="EG983" s="158"/>
      <c r="EH983" s="158"/>
      <c r="EI983" s="158"/>
      <c r="EJ983" s="158"/>
      <c r="EK983" s="158"/>
      <c r="EL983" s="158"/>
      <c r="EM983" s="158"/>
      <c r="EN983" s="146"/>
      <c r="EO983" s="146"/>
      <c r="EP983" s="146"/>
      <c r="EQ983" s="146"/>
      <c r="ER983" s="146"/>
      <c r="ES983" s="146"/>
      <c r="ET983" s="146"/>
      <c r="EU983" s="146"/>
      <c r="EV983" s="146"/>
      <c r="EW983" s="146"/>
      <c r="EX983" s="146"/>
      <c r="EY983" s="146"/>
      <c r="EZ983" s="146"/>
      <c r="FA983" s="146"/>
      <c r="FB983" s="146"/>
      <c r="FC983" s="146"/>
      <c r="FD983" s="146"/>
    </row>
    <row r="984" spans="4:160">
      <c r="D984" s="45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  <c r="AA984" s="146"/>
      <c r="AB984" s="146"/>
      <c r="AC984" s="146"/>
      <c r="AD984" s="146"/>
      <c r="AE984" s="146"/>
      <c r="AF984" s="146"/>
      <c r="AG984" s="146"/>
      <c r="AH984" s="146"/>
      <c r="AI984" s="146"/>
      <c r="AJ984" s="146"/>
      <c r="AK984" s="146"/>
      <c r="AL984" s="146"/>
      <c r="AM984" s="217"/>
      <c r="AN984" s="146"/>
      <c r="AO984" s="146"/>
      <c r="AP984" s="146"/>
      <c r="AQ984" s="146"/>
      <c r="AR984" s="146"/>
      <c r="AS984" s="146"/>
      <c r="AT984" s="146"/>
      <c r="AU984" s="146"/>
      <c r="AV984" s="146"/>
      <c r="AW984" s="146"/>
      <c r="AX984" s="146"/>
      <c r="AY984" s="146"/>
      <c r="AZ984" s="146"/>
      <c r="BA984" s="146"/>
      <c r="BB984" s="146"/>
      <c r="BC984" s="146"/>
      <c r="BD984" s="146"/>
      <c r="BE984" s="146"/>
      <c r="BF984" s="146"/>
      <c r="BG984" s="146"/>
      <c r="BH984" s="146"/>
      <c r="BI984" s="146"/>
      <c r="BJ984" s="146"/>
      <c r="BK984" s="146"/>
      <c r="BL984" s="146"/>
      <c r="BM984" s="146"/>
      <c r="BN984" s="146"/>
      <c r="BO984" s="146"/>
      <c r="BP984" s="146"/>
      <c r="BQ984" s="146"/>
      <c r="BR984" s="146"/>
      <c r="BS984" s="146"/>
      <c r="BT984" s="146"/>
      <c r="BU984" s="146"/>
      <c r="BV984" s="146"/>
      <c r="BW984" s="146"/>
      <c r="BX984" s="146"/>
      <c r="BY984" s="146"/>
      <c r="BZ984" s="146"/>
      <c r="CA984" s="146"/>
      <c r="CB984" s="146"/>
      <c r="CC984" s="146"/>
      <c r="CD984" s="146"/>
      <c r="CE984" s="146"/>
      <c r="CF984" s="146"/>
      <c r="CG984" s="146"/>
      <c r="CH984" s="146"/>
      <c r="CI984" s="146"/>
      <c r="CJ984" s="146"/>
      <c r="CK984" s="146"/>
      <c r="CL984" s="146"/>
      <c r="CM984" s="146"/>
      <c r="CN984" s="146"/>
      <c r="CO984" s="146"/>
      <c r="CP984" s="146"/>
      <c r="CQ984" s="146"/>
      <c r="CR984" s="146"/>
      <c r="CS984" s="146"/>
      <c r="CT984" s="146"/>
      <c r="CU984" s="146"/>
      <c r="CV984" s="146"/>
      <c r="CW984" s="146"/>
      <c r="CX984" s="146"/>
      <c r="CY984" s="146"/>
      <c r="CZ984" s="146"/>
      <c r="DA984" s="146"/>
      <c r="DB984" s="146"/>
      <c r="DC984" s="146"/>
      <c r="DD984" s="146"/>
      <c r="DE984" s="146"/>
      <c r="DF984" s="146"/>
      <c r="DG984" s="146"/>
      <c r="DH984" s="146"/>
      <c r="DI984" s="146"/>
      <c r="DJ984" s="146"/>
      <c r="DK984" s="146"/>
      <c r="DL984" s="146"/>
      <c r="DM984" s="146"/>
      <c r="DN984" s="146"/>
      <c r="DO984" s="146"/>
      <c r="DP984" s="146"/>
      <c r="DQ984" s="146"/>
      <c r="DR984" s="146"/>
      <c r="DS984" s="146"/>
      <c r="DT984" s="146"/>
      <c r="DU984" s="146"/>
      <c r="DV984" s="146"/>
      <c r="DW984" s="146"/>
      <c r="DX984" s="146"/>
      <c r="DY984" s="146"/>
      <c r="DZ984" s="158"/>
      <c r="EA984" s="158"/>
      <c r="EB984" s="158"/>
      <c r="EC984" s="158"/>
      <c r="ED984" s="158"/>
      <c r="EE984" s="158"/>
      <c r="EF984" s="158"/>
      <c r="EG984" s="158"/>
      <c r="EH984" s="158"/>
      <c r="EI984" s="158"/>
      <c r="EJ984" s="158"/>
      <c r="EK984" s="158"/>
      <c r="EL984" s="158"/>
      <c r="EM984" s="158"/>
      <c r="EN984" s="146"/>
      <c r="EO984" s="146"/>
      <c r="EP984" s="146"/>
      <c r="EQ984" s="146"/>
      <c r="ER984" s="146"/>
      <c r="ES984" s="146"/>
      <c r="ET984" s="146"/>
      <c r="EU984" s="146"/>
      <c r="EV984" s="146"/>
      <c r="EW984" s="146"/>
      <c r="EX984" s="146"/>
      <c r="EY984" s="146"/>
      <c r="EZ984" s="146"/>
      <c r="FA984" s="146"/>
      <c r="FB984" s="146"/>
      <c r="FC984" s="146"/>
      <c r="FD984" s="146"/>
    </row>
    <row r="985" spans="4:160">
      <c r="D985" s="45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  <c r="AA985" s="146"/>
      <c r="AB985" s="146"/>
      <c r="AC985" s="146"/>
      <c r="AD985" s="146"/>
      <c r="AE985" s="146"/>
      <c r="AF985" s="146"/>
      <c r="AG985" s="146"/>
      <c r="AH985" s="146"/>
      <c r="AI985" s="146"/>
      <c r="AJ985" s="146"/>
      <c r="AK985" s="146"/>
      <c r="AL985" s="146"/>
      <c r="AM985" s="217"/>
      <c r="AN985" s="146"/>
      <c r="AO985" s="146"/>
      <c r="AP985" s="146"/>
      <c r="AQ985" s="146"/>
      <c r="AR985" s="146"/>
      <c r="AS985" s="146"/>
      <c r="AT985" s="146"/>
      <c r="AU985" s="146"/>
      <c r="AV985" s="146"/>
      <c r="AW985" s="146"/>
      <c r="AX985" s="146"/>
      <c r="AY985" s="146"/>
      <c r="AZ985" s="146"/>
      <c r="BA985" s="146"/>
      <c r="BB985" s="146"/>
      <c r="BC985" s="146"/>
      <c r="BD985" s="146"/>
      <c r="BE985" s="146"/>
      <c r="BF985" s="146"/>
      <c r="BG985" s="146"/>
      <c r="BH985" s="146"/>
      <c r="BI985" s="146"/>
      <c r="BJ985" s="146"/>
      <c r="BK985" s="146"/>
      <c r="BL985" s="146"/>
      <c r="BM985" s="146"/>
      <c r="BN985" s="146"/>
      <c r="BO985" s="146"/>
      <c r="BP985" s="146"/>
      <c r="BQ985" s="146"/>
      <c r="BR985" s="146"/>
      <c r="BS985" s="146"/>
      <c r="BT985" s="146"/>
      <c r="BU985" s="146"/>
      <c r="BV985" s="146"/>
      <c r="BW985" s="146"/>
      <c r="BX985" s="146"/>
      <c r="BY985" s="146"/>
      <c r="BZ985" s="146"/>
      <c r="CA985" s="146"/>
      <c r="CB985" s="146"/>
      <c r="CC985" s="146"/>
      <c r="CD985" s="146"/>
      <c r="CE985" s="146"/>
      <c r="CF985" s="146"/>
      <c r="CG985" s="146"/>
      <c r="CH985" s="146"/>
      <c r="CI985" s="146"/>
      <c r="CJ985" s="146"/>
      <c r="CK985" s="146"/>
      <c r="CL985" s="146"/>
      <c r="CM985" s="146"/>
      <c r="CN985" s="146"/>
      <c r="CO985" s="146"/>
      <c r="CP985" s="146"/>
      <c r="CQ985" s="146"/>
      <c r="CR985" s="146"/>
      <c r="CS985" s="146"/>
      <c r="CT985" s="146"/>
      <c r="CU985" s="146"/>
      <c r="CV985" s="146"/>
      <c r="CW985" s="146"/>
      <c r="CX985" s="146"/>
      <c r="CY985" s="146"/>
      <c r="CZ985" s="146"/>
      <c r="DA985" s="146"/>
      <c r="DB985" s="146"/>
      <c r="DC985" s="146"/>
      <c r="DD985" s="146"/>
      <c r="DE985" s="146"/>
      <c r="DF985" s="146"/>
      <c r="DG985" s="146"/>
      <c r="DH985" s="146"/>
      <c r="DI985" s="146"/>
      <c r="DJ985" s="146"/>
      <c r="DK985" s="146"/>
      <c r="DL985" s="146"/>
      <c r="DM985" s="146"/>
      <c r="DN985" s="146"/>
      <c r="DO985" s="146"/>
      <c r="DP985" s="146"/>
      <c r="DQ985" s="146"/>
      <c r="DR985" s="146"/>
      <c r="DS985" s="146"/>
      <c r="DT985" s="146"/>
      <c r="DU985" s="146"/>
      <c r="DV985" s="146"/>
      <c r="DW985" s="146"/>
      <c r="DX985" s="146"/>
      <c r="DY985" s="146"/>
      <c r="DZ985" s="158"/>
      <c r="EA985" s="158"/>
      <c r="EB985" s="158"/>
      <c r="EC985" s="158"/>
      <c r="ED985" s="158"/>
      <c r="EE985" s="158"/>
      <c r="EF985" s="158"/>
      <c r="EG985" s="158"/>
      <c r="EH985" s="158"/>
      <c r="EI985" s="158"/>
      <c r="EJ985" s="158"/>
      <c r="EK985" s="158"/>
      <c r="EL985" s="158"/>
      <c r="EM985" s="158"/>
      <c r="EN985" s="146"/>
      <c r="EO985" s="146"/>
      <c r="EP985" s="146"/>
      <c r="EQ985" s="146"/>
      <c r="ER985" s="146"/>
      <c r="ES985" s="146"/>
      <c r="ET985" s="146"/>
      <c r="EU985" s="146"/>
      <c r="EV985" s="146"/>
      <c r="EW985" s="146"/>
      <c r="EX985" s="146"/>
      <c r="EY985" s="146"/>
      <c r="EZ985" s="146"/>
      <c r="FA985" s="146"/>
      <c r="FB985" s="146"/>
      <c r="FC985" s="146"/>
      <c r="FD985" s="146"/>
    </row>
    <row r="986" spans="4:160">
      <c r="D986" s="45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  <c r="AA986" s="146"/>
      <c r="AB986" s="146"/>
      <c r="AC986" s="146"/>
      <c r="AD986" s="146"/>
      <c r="AE986" s="146"/>
      <c r="AF986" s="146"/>
      <c r="AG986" s="146"/>
      <c r="AH986" s="146"/>
      <c r="AI986" s="146"/>
      <c r="AJ986" s="146"/>
      <c r="AK986" s="146"/>
      <c r="AL986" s="146"/>
      <c r="AM986" s="217"/>
      <c r="AN986" s="146"/>
      <c r="AO986" s="146"/>
      <c r="AP986" s="146"/>
      <c r="AQ986" s="146"/>
      <c r="AR986" s="146"/>
      <c r="AS986" s="146"/>
      <c r="AT986" s="146"/>
      <c r="AU986" s="146"/>
      <c r="AV986" s="146"/>
      <c r="AW986" s="146"/>
      <c r="AX986" s="146"/>
      <c r="AY986" s="146"/>
      <c r="AZ986" s="146"/>
      <c r="BA986" s="146"/>
      <c r="BB986" s="146"/>
      <c r="BC986" s="146"/>
      <c r="BD986" s="146"/>
      <c r="BE986" s="146"/>
      <c r="BF986" s="146"/>
      <c r="BG986" s="146"/>
      <c r="BH986" s="146"/>
      <c r="BI986" s="146"/>
      <c r="BJ986" s="146"/>
      <c r="BK986" s="146"/>
      <c r="BL986" s="146"/>
      <c r="BM986" s="146"/>
      <c r="BN986" s="146"/>
      <c r="BO986" s="146"/>
      <c r="BP986" s="146"/>
      <c r="BQ986" s="146"/>
      <c r="BR986" s="146"/>
      <c r="BS986" s="146"/>
      <c r="BT986" s="146"/>
      <c r="BU986" s="146"/>
      <c r="BV986" s="146"/>
      <c r="BW986" s="146"/>
      <c r="BX986" s="146"/>
      <c r="BY986" s="146"/>
      <c r="BZ986" s="146"/>
      <c r="CA986" s="146"/>
      <c r="CB986" s="146"/>
      <c r="CC986" s="146"/>
      <c r="CD986" s="146"/>
      <c r="CE986" s="146"/>
      <c r="CF986" s="146"/>
      <c r="CG986" s="146"/>
      <c r="CH986" s="146"/>
      <c r="CI986" s="146"/>
      <c r="CJ986" s="146"/>
      <c r="CK986" s="146"/>
      <c r="CL986" s="146"/>
      <c r="CM986" s="146"/>
      <c r="CN986" s="146"/>
      <c r="CO986" s="146"/>
      <c r="CP986" s="146"/>
      <c r="CQ986" s="146"/>
      <c r="CR986" s="146"/>
      <c r="CS986" s="146"/>
      <c r="CT986" s="146"/>
      <c r="CU986" s="146"/>
      <c r="CV986" s="146"/>
      <c r="CW986" s="146"/>
      <c r="CX986" s="146"/>
      <c r="CY986" s="146"/>
      <c r="CZ986" s="146"/>
      <c r="DA986" s="146"/>
      <c r="DB986" s="146"/>
      <c r="DC986" s="146"/>
      <c r="DD986" s="146"/>
      <c r="DE986" s="146"/>
      <c r="DF986" s="146"/>
      <c r="DG986" s="146"/>
      <c r="DH986" s="146"/>
      <c r="DI986" s="146"/>
      <c r="DJ986" s="146"/>
      <c r="DK986" s="146"/>
      <c r="DL986" s="146"/>
      <c r="DM986" s="146"/>
      <c r="DN986" s="146"/>
      <c r="DO986" s="146"/>
      <c r="DP986" s="146"/>
      <c r="DQ986" s="146"/>
      <c r="DR986" s="146"/>
      <c r="DS986" s="146"/>
      <c r="DT986" s="146"/>
      <c r="DU986" s="146"/>
      <c r="DV986" s="146"/>
      <c r="DW986" s="146"/>
      <c r="DX986" s="146"/>
      <c r="DY986" s="146"/>
      <c r="DZ986" s="158"/>
      <c r="EA986" s="158"/>
      <c r="EB986" s="158"/>
      <c r="EC986" s="158"/>
      <c r="ED986" s="158"/>
      <c r="EE986" s="158"/>
      <c r="EF986" s="158"/>
      <c r="EG986" s="158"/>
      <c r="EH986" s="158"/>
      <c r="EI986" s="158"/>
      <c r="EJ986" s="158"/>
      <c r="EK986" s="158"/>
      <c r="EL986" s="158"/>
      <c r="EM986" s="158"/>
      <c r="EN986" s="146"/>
      <c r="EO986" s="146"/>
      <c r="EP986" s="146"/>
      <c r="EQ986" s="146"/>
      <c r="ER986" s="146"/>
      <c r="ES986" s="146"/>
      <c r="ET986" s="146"/>
      <c r="EU986" s="146"/>
      <c r="EV986" s="146"/>
      <c r="EW986" s="146"/>
      <c r="EX986" s="146"/>
      <c r="EY986" s="146"/>
      <c r="EZ986" s="146"/>
      <c r="FA986" s="146"/>
      <c r="FB986" s="146"/>
      <c r="FC986" s="146"/>
      <c r="FD986" s="146"/>
    </row>
    <row r="987" spans="4:160">
      <c r="D987" s="45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  <c r="AA987" s="146"/>
      <c r="AB987" s="146"/>
      <c r="AC987" s="146"/>
      <c r="AD987" s="146"/>
      <c r="AE987" s="146"/>
      <c r="AF987" s="146"/>
      <c r="AG987" s="146"/>
      <c r="AH987" s="146"/>
      <c r="AI987" s="146"/>
      <c r="AJ987" s="146"/>
      <c r="AK987" s="146"/>
      <c r="AL987" s="146"/>
      <c r="AM987" s="217"/>
      <c r="AN987" s="146"/>
      <c r="AO987" s="146"/>
      <c r="AP987" s="146"/>
      <c r="AQ987" s="146"/>
      <c r="AR987" s="146"/>
      <c r="AS987" s="146"/>
      <c r="AT987" s="146"/>
      <c r="AU987" s="146"/>
      <c r="AV987" s="146"/>
      <c r="AW987" s="146"/>
      <c r="AX987" s="146"/>
      <c r="AY987" s="146"/>
      <c r="AZ987" s="146"/>
      <c r="BA987" s="146"/>
      <c r="BB987" s="146"/>
      <c r="BC987" s="146"/>
      <c r="BD987" s="146"/>
      <c r="BE987" s="146"/>
      <c r="BF987" s="146"/>
      <c r="BG987" s="146"/>
      <c r="BH987" s="146"/>
      <c r="BI987" s="146"/>
      <c r="BJ987" s="146"/>
      <c r="BK987" s="146"/>
      <c r="BL987" s="146"/>
      <c r="BM987" s="146"/>
      <c r="BN987" s="146"/>
      <c r="BO987" s="146"/>
      <c r="BP987" s="146"/>
      <c r="BQ987" s="146"/>
      <c r="BR987" s="146"/>
      <c r="BS987" s="146"/>
      <c r="BT987" s="146"/>
      <c r="BU987" s="146"/>
      <c r="BV987" s="146"/>
      <c r="BW987" s="146"/>
      <c r="BX987" s="146"/>
      <c r="BY987" s="146"/>
      <c r="BZ987" s="146"/>
      <c r="CA987" s="146"/>
      <c r="CB987" s="146"/>
      <c r="CC987" s="146"/>
      <c r="CD987" s="146"/>
      <c r="CE987" s="146"/>
      <c r="CF987" s="146"/>
      <c r="CG987" s="146"/>
      <c r="CH987" s="146"/>
      <c r="CI987" s="146"/>
      <c r="CJ987" s="146"/>
      <c r="CK987" s="146"/>
      <c r="CL987" s="146"/>
      <c r="CM987" s="146"/>
      <c r="CN987" s="146"/>
      <c r="CO987" s="146"/>
      <c r="CP987" s="146"/>
      <c r="CQ987" s="146"/>
      <c r="CR987" s="146"/>
      <c r="CS987" s="146"/>
      <c r="CT987" s="146"/>
      <c r="CU987" s="146"/>
      <c r="CV987" s="146"/>
      <c r="CW987" s="146"/>
      <c r="CX987" s="146"/>
      <c r="CY987" s="146"/>
      <c r="CZ987" s="146"/>
      <c r="DA987" s="146"/>
      <c r="DB987" s="146"/>
      <c r="DC987" s="146"/>
      <c r="DD987" s="146"/>
      <c r="DE987" s="146"/>
      <c r="DF987" s="146"/>
      <c r="DG987" s="146"/>
      <c r="DH987" s="146"/>
      <c r="DI987" s="146"/>
      <c r="DJ987" s="146"/>
      <c r="DK987" s="146"/>
      <c r="DL987" s="146"/>
      <c r="DM987" s="146"/>
      <c r="DN987" s="146"/>
      <c r="DO987" s="146"/>
      <c r="DP987" s="146"/>
      <c r="DQ987" s="146"/>
      <c r="DR987" s="146"/>
      <c r="DS987" s="146"/>
      <c r="DT987" s="146"/>
      <c r="DU987" s="146"/>
      <c r="DV987" s="146"/>
      <c r="DW987" s="146"/>
      <c r="DX987" s="146"/>
      <c r="DY987" s="146"/>
      <c r="DZ987" s="158"/>
      <c r="EA987" s="158"/>
      <c r="EB987" s="158"/>
      <c r="EC987" s="158"/>
      <c r="ED987" s="158"/>
      <c r="EE987" s="158"/>
      <c r="EF987" s="158"/>
      <c r="EG987" s="158"/>
      <c r="EH987" s="158"/>
      <c r="EI987" s="158"/>
      <c r="EJ987" s="158"/>
      <c r="EK987" s="158"/>
      <c r="EL987" s="158"/>
      <c r="EM987" s="158"/>
      <c r="EN987" s="146"/>
      <c r="EO987" s="146"/>
      <c r="EP987" s="146"/>
      <c r="EQ987" s="146"/>
      <c r="ER987" s="146"/>
      <c r="ES987" s="146"/>
      <c r="ET987" s="146"/>
      <c r="EU987" s="146"/>
      <c r="EV987" s="146"/>
      <c r="EW987" s="146"/>
      <c r="EX987" s="146"/>
      <c r="EY987" s="146"/>
      <c r="EZ987" s="146"/>
      <c r="FA987" s="146"/>
      <c r="FB987" s="146"/>
      <c r="FC987" s="146"/>
      <c r="FD987" s="146"/>
    </row>
    <row r="988" spans="4:160">
      <c r="D988" s="45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  <c r="AA988" s="146"/>
      <c r="AB988" s="146"/>
      <c r="AC988" s="146"/>
      <c r="AD988" s="146"/>
      <c r="AE988" s="146"/>
      <c r="AF988" s="146"/>
      <c r="AG988" s="146"/>
      <c r="AH988" s="146"/>
      <c r="AI988" s="146"/>
      <c r="AJ988" s="146"/>
      <c r="AK988" s="146"/>
      <c r="AL988" s="146"/>
      <c r="AM988" s="217"/>
      <c r="AN988" s="146"/>
      <c r="AO988" s="146"/>
      <c r="AP988" s="146"/>
      <c r="AQ988" s="146"/>
      <c r="AR988" s="146"/>
      <c r="AS988" s="146"/>
      <c r="AT988" s="146"/>
      <c r="AU988" s="146"/>
      <c r="AV988" s="146"/>
      <c r="AW988" s="146"/>
      <c r="AX988" s="146"/>
      <c r="AY988" s="146"/>
      <c r="AZ988" s="146"/>
      <c r="BA988" s="146"/>
      <c r="BB988" s="146"/>
      <c r="BC988" s="146"/>
      <c r="BD988" s="146"/>
      <c r="BE988" s="146"/>
      <c r="BF988" s="146"/>
      <c r="BG988" s="146"/>
      <c r="BH988" s="146"/>
      <c r="BI988" s="146"/>
      <c r="BJ988" s="146"/>
      <c r="BK988" s="146"/>
      <c r="BL988" s="146"/>
      <c r="BM988" s="146"/>
      <c r="BN988" s="146"/>
      <c r="BO988" s="146"/>
      <c r="BP988" s="146"/>
      <c r="BQ988" s="146"/>
      <c r="BR988" s="146"/>
      <c r="BS988" s="146"/>
      <c r="BT988" s="146"/>
      <c r="BU988" s="146"/>
      <c r="BV988" s="146"/>
      <c r="BW988" s="146"/>
      <c r="BX988" s="146"/>
      <c r="BY988" s="146"/>
      <c r="BZ988" s="146"/>
      <c r="CA988" s="146"/>
      <c r="CB988" s="146"/>
      <c r="CC988" s="146"/>
      <c r="CD988" s="146"/>
      <c r="CE988" s="146"/>
      <c r="CF988" s="146"/>
      <c r="CG988" s="146"/>
      <c r="CH988" s="146"/>
      <c r="CI988" s="146"/>
      <c r="CJ988" s="146"/>
      <c r="CK988" s="146"/>
      <c r="CL988" s="146"/>
      <c r="CM988" s="146"/>
      <c r="CN988" s="146"/>
      <c r="CO988" s="146"/>
      <c r="CP988" s="146"/>
      <c r="CQ988" s="146"/>
      <c r="CR988" s="146"/>
      <c r="CS988" s="146"/>
      <c r="CT988" s="146"/>
      <c r="CU988" s="146"/>
      <c r="CV988" s="146"/>
      <c r="CW988" s="146"/>
      <c r="CX988" s="146"/>
      <c r="CY988" s="146"/>
      <c r="CZ988" s="146"/>
      <c r="DA988" s="146"/>
      <c r="DB988" s="146"/>
      <c r="DC988" s="146"/>
      <c r="DD988" s="146"/>
      <c r="DE988" s="146"/>
      <c r="DF988" s="146"/>
      <c r="DG988" s="146"/>
      <c r="DH988" s="146"/>
      <c r="DI988" s="146"/>
      <c r="DJ988" s="146"/>
      <c r="DK988" s="146"/>
      <c r="DL988" s="146"/>
      <c r="DM988" s="146"/>
      <c r="DN988" s="146"/>
      <c r="DO988" s="146"/>
      <c r="DP988" s="146"/>
      <c r="DQ988" s="146"/>
      <c r="DR988" s="146"/>
      <c r="DS988" s="146"/>
      <c r="DT988" s="146"/>
      <c r="DU988" s="146"/>
      <c r="DV988" s="146"/>
      <c r="DW988" s="146"/>
      <c r="DX988" s="146"/>
      <c r="DY988" s="146"/>
      <c r="DZ988" s="158"/>
      <c r="EA988" s="158"/>
      <c r="EB988" s="158"/>
      <c r="EC988" s="158"/>
      <c r="ED988" s="158"/>
      <c r="EE988" s="158"/>
      <c r="EF988" s="158"/>
      <c r="EG988" s="158"/>
      <c r="EH988" s="158"/>
      <c r="EI988" s="158"/>
      <c r="EJ988" s="158"/>
      <c r="EK988" s="158"/>
      <c r="EL988" s="158"/>
      <c r="EM988" s="158"/>
      <c r="EN988" s="146"/>
      <c r="EO988" s="146"/>
      <c r="EP988" s="146"/>
      <c r="EQ988" s="146"/>
      <c r="ER988" s="146"/>
      <c r="ES988" s="146"/>
      <c r="ET988" s="146"/>
      <c r="EU988" s="146"/>
      <c r="EV988" s="146"/>
      <c r="EW988" s="146"/>
      <c r="EX988" s="146"/>
      <c r="EY988" s="146"/>
      <c r="EZ988" s="146"/>
      <c r="FA988" s="146"/>
      <c r="FB988" s="146"/>
      <c r="FC988" s="146"/>
      <c r="FD988" s="146"/>
    </row>
    <row r="989" spans="4:160">
      <c r="D989" s="45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  <c r="AA989" s="146"/>
      <c r="AB989" s="146"/>
      <c r="AC989" s="146"/>
      <c r="AD989" s="146"/>
      <c r="AE989" s="146"/>
      <c r="AF989" s="146"/>
      <c r="AG989" s="146"/>
      <c r="AH989" s="146"/>
      <c r="AI989" s="146"/>
      <c r="AJ989" s="146"/>
      <c r="AK989" s="146"/>
      <c r="AL989" s="146"/>
      <c r="AM989" s="217"/>
      <c r="AN989" s="146"/>
      <c r="AO989" s="146"/>
      <c r="AP989" s="146"/>
      <c r="AQ989" s="146"/>
      <c r="AR989" s="146"/>
      <c r="AS989" s="146"/>
      <c r="AT989" s="146"/>
      <c r="AU989" s="146"/>
      <c r="AV989" s="146"/>
      <c r="AW989" s="146"/>
      <c r="AX989" s="146"/>
      <c r="AY989" s="146"/>
      <c r="AZ989" s="146"/>
      <c r="BA989" s="146"/>
      <c r="BB989" s="146"/>
      <c r="BC989" s="146"/>
      <c r="BD989" s="146"/>
      <c r="BE989" s="146"/>
      <c r="BF989" s="146"/>
      <c r="BG989" s="146"/>
      <c r="BH989" s="146"/>
      <c r="BI989" s="146"/>
      <c r="BJ989" s="146"/>
      <c r="BK989" s="146"/>
      <c r="BL989" s="146"/>
      <c r="BM989" s="146"/>
      <c r="BN989" s="146"/>
      <c r="BO989" s="146"/>
      <c r="BP989" s="146"/>
      <c r="BQ989" s="146"/>
      <c r="BR989" s="146"/>
      <c r="BS989" s="146"/>
      <c r="BT989" s="146"/>
      <c r="BU989" s="146"/>
      <c r="BV989" s="146"/>
      <c r="BW989" s="146"/>
      <c r="BX989" s="146"/>
      <c r="BY989" s="146"/>
      <c r="BZ989" s="146"/>
      <c r="CA989" s="146"/>
      <c r="CB989" s="146"/>
      <c r="CC989" s="146"/>
      <c r="CD989" s="146"/>
      <c r="CE989" s="146"/>
      <c r="CF989" s="146"/>
      <c r="CG989" s="146"/>
      <c r="CH989" s="146"/>
      <c r="CI989" s="146"/>
      <c r="CJ989" s="146"/>
      <c r="CK989" s="146"/>
      <c r="CL989" s="146"/>
      <c r="CM989" s="146"/>
      <c r="CN989" s="146"/>
      <c r="CO989" s="146"/>
      <c r="CP989" s="146"/>
      <c r="CQ989" s="146"/>
      <c r="CR989" s="146"/>
      <c r="CS989" s="146"/>
      <c r="CT989" s="146"/>
      <c r="CU989" s="146"/>
      <c r="CV989" s="146"/>
      <c r="CW989" s="146"/>
      <c r="CX989" s="146"/>
      <c r="CY989" s="146"/>
      <c r="CZ989" s="146"/>
      <c r="DA989" s="146"/>
      <c r="DB989" s="146"/>
      <c r="DC989" s="146"/>
      <c r="DD989" s="146"/>
      <c r="DE989" s="146"/>
      <c r="DF989" s="146"/>
      <c r="DG989" s="146"/>
      <c r="DH989" s="146"/>
      <c r="DI989" s="146"/>
      <c r="DJ989" s="146"/>
      <c r="DK989" s="146"/>
      <c r="DL989" s="146"/>
      <c r="DM989" s="146"/>
      <c r="DN989" s="146"/>
      <c r="DO989" s="146"/>
      <c r="DP989" s="146"/>
      <c r="DQ989" s="146"/>
      <c r="DR989" s="146"/>
      <c r="DS989" s="146"/>
      <c r="DT989" s="146"/>
      <c r="DU989" s="146"/>
      <c r="DV989" s="146"/>
      <c r="DW989" s="146"/>
      <c r="DX989" s="146"/>
      <c r="DY989" s="146"/>
      <c r="DZ989" s="158"/>
      <c r="EA989" s="158"/>
      <c r="EB989" s="158"/>
      <c r="EC989" s="158"/>
      <c r="ED989" s="158"/>
      <c r="EE989" s="158"/>
      <c r="EF989" s="158"/>
      <c r="EG989" s="158"/>
      <c r="EH989" s="158"/>
      <c r="EI989" s="158"/>
      <c r="EJ989" s="158"/>
      <c r="EK989" s="158"/>
      <c r="EL989" s="158"/>
      <c r="EM989" s="158"/>
      <c r="EN989" s="146"/>
      <c r="EO989" s="146"/>
      <c r="EP989" s="146"/>
      <c r="EQ989" s="146"/>
      <c r="ER989" s="146"/>
      <c r="ES989" s="146"/>
      <c r="ET989" s="146"/>
      <c r="EU989" s="146"/>
      <c r="EV989" s="146"/>
      <c r="EW989" s="146"/>
      <c r="EX989" s="146"/>
      <c r="EY989" s="146"/>
      <c r="EZ989" s="146"/>
      <c r="FA989" s="146"/>
      <c r="FB989" s="146"/>
      <c r="FC989" s="146"/>
      <c r="FD989" s="146"/>
    </row>
    <row r="990" spans="4:160">
      <c r="D990" s="45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  <c r="AA990" s="146"/>
      <c r="AB990" s="146"/>
      <c r="AC990" s="146"/>
      <c r="AD990" s="146"/>
      <c r="AE990" s="146"/>
      <c r="AF990" s="146"/>
      <c r="AG990" s="146"/>
      <c r="AH990" s="146"/>
      <c r="AI990" s="146"/>
      <c r="AJ990" s="146"/>
      <c r="AK990" s="146"/>
      <c r="AL990" s="146"/>
      <c r="AM990" s="217"/>
      <c r="AN990" s="146"/>
      <c r="AO990" s="146"/>
      <c r="AP990" s="146"/>
      <c r="AQ990" s="146"/>
      <c r="AR990" s="146"/>
      <c r="AS990" s="146"/>
      <c r="AT990" s="146"/>
      <c r="AU990" s="146"/>
      <c r="AV990" s="146"/>
      <c r="AW990" s="146"/>
      <c r="AX990" s="146"/>
      <c r="AY990" s="146"/>
      <c r="AZ990" s="146"/>
      <c r="BA990" s="146"/>
      <c r="BB990" s="146"/>
      <c r="BC990" s="146"/>
      <c r="BD990" s="146"/>
      <c r="BE990" s="146"/>
      <c r="BF990" s="146"/>
      <c r="BG990" s="146"/>
      <c r="BH990" s="146"/>
      <c r="BI990" s="146"/>
      <c r="BJ990" s="146"/>
      <c r="BK990" s="146"/>
      <c r="BL990" s="146"/>
      <c r="BM990" s="146"/>
      <c r="BN990" s="146"/>
      <c r="BO990" s="146"/>
      <c r="BP990" s="146"/>
      <c r="BQ990" s="146"/>
      <c r="BR990" s="146"/>
      <c r="BS990" s="146"/>
      <c r="BT990" s="146"/>
      <c r="BU990" s="146"/>
      <c r="BV990" s="146"/>
      <c r="BW990" s="146"/>
      <c r="BX990" s="146"/>
      <c r="BY990" s="146"/>
      <c r="BZ990" s="146"/>
      <c r="CA990" s="146"/>
      <c r="CB990" s="146"/>
      <c r="CC990" s="146"/>
      <c r="CD990" s="146"/>
      <c r="CE990" s="146"/>
      <c r="CF990" s="146"/>
      <c r="CG990" s="146"/>
      <c r="CH990" s="146"/>
      <c r="CI990" s="146"/>
      <c r="CJ990" s="146"/>
      <c r="CK990" s="146"/>
      <c r="CL990" s="146"/>
      <c r="CM990" s="146"/>
      <c r="CN990" s="146"/>
      <c r="CO990" s="146"/>
      <c r="CP990" s="146"/>
      <c r="CQ990" s="146"/>
      <c r="CR990" s="146"/>
      <c r="CS990" s="146"/>
      <c r="CT990" s="146"/>
      <c r="CU990" s="146"/>
      <c r="CV990" s="146"/>
      <c r="CW990" s="146"/>
      <c r="CX990" s="146"/>
      <c r="CY990" s="146"/>
      <c r="CZ990" s="146"/>
      <c r="DA990" s="146"/>
      <c r="DB990" s="146"/>
      <c r="DC990" s="146"/>
      <c r="DD990" s="146"/>
      <c r="DE990" s="146"/>
      <c r="DF990" s="146"/>
      <c r="DG990" s="146"/>
      <c r="DH990" s="146"/>
      <c r="DI990" s="146"/>
      <c r="DJ990" s="146"/>
      <c r="DK990" s="146"/>
      <c r="DL990" s="146"/>
      <c r="DM990" s="146"/>
      <c r="DN990" s="146"/>
      <c r="DO990" s="146"/>
      <c r="DP990" s="146"/>
      <c r="DQ990" s="146"/>
      <c r="DR990" s="146"/>
      <c r="DS990" s="146"/>
      <c r="DT990" s="146"/>
      <c r="DU990" s="146"/>
      <c r="DV990" s="146"/>
      <c r="DW990" s="146"/>
      <c r="DX990" s="146"/>
      <c r="DY990" s="146"/>
      <c r="DZ990" s="158"/>
      <c r="EA990" s="158"/>
      <c r="EB990" s="158"/>
      <c r="EC990" s="158"/>
      <c r="ED990" s="158"/>
      <c r="EE990" s="158"/>
      <c r="EF990" s="158"/>
      <c r="EG990" s="158"/>
      <c r="EH990" s="158"/>
      <c r="EI990" s="158"/>
      <c r="EJ990" s="158"/>
      <c r="EK990" s="158"/>
      <c r="EL990" s="158"/>
      <c r="EM990" s="158"/>
      <c r="EN990" s="146"/>
      <c r="EO990" s="146"/>
      <c r="EP990" s="146"/>
      <c r="EQ990" s="146"/>
      <c r="ER990" s="146"/>
      <c r="ES990" s="146"/>
      <c r="ET990" s="146"/>
      <c r="EU990" s="146"/>
      <c r="EV990" s="146"/>
      <c r="EW990" s="146"/>
      <c r="EX990" s="146"/>
      <c r="EY990" s="146"/>
      <c r="EZ990" s="146"/>
      <c r="FA990" s="146"/>
      <c r="FB990" s="146"/>
      <c r="FC990" s="146"/>
      <c r="FD990" s="146"/>
    </row>
    <row r="991" spans="4:160">
      <c r="D991" s="45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  <c r="AA991" s="146"/>
      <c r="AB991" s="146"/>
      <c r="AC991" s="146"/>
      <c r="AD991" s="146"/>
      <c r="AE991" s="146"/>
      <c r="AF991" s="146"/>
      <c r="AG991" s="146"/>
      <c r="AH991" s="146"/>
      <c r="AI991" s="146"/>
      <c r="AJ991" s="146"/>
      <c r="AK991" s="146"/>
      <c r="AL991" s="146"/>
      <c r="AM991" s="217"/>
      <c r="AN991" s="146"/>
      <c r="AO991" s="146"/>
      <c r="AP991" s="146"/>
      <c r="AQ991" s="146"/>
      <c r="AR991" s="146"/>
      <c r="AS991" s="146"/>
      <c r="AT991" s="146"/>
      <c r="AU991" s="146"/>
      <c r="AV991" s="146"/>
      <c r="AW991" s="146"/>
      <c r="AX991" s="146"/>
      <c r="AY991" s="146"/>
      <c r="AZ991" s="146"/>
      <c r="BA991" s="146"/>
      <c r="BB991" s="146"/>
      <c r="BC991" s="146"/>
      <c r="BD991" s="146"/>
      <c r="BE991" s="146"/>
      <c r="BF991" s="146"/>
      <c r="BG991" s="146"/>
      <c r="BH991" s="146"/>
      <c r="BI991" s="146"/>
      <c r="BJ991" s="146"/>
      <c r="BK991" s="146"/>
      <c r="BL991" s="146"/>
      <c r="BM991" s="146"/>
      <c r="BN991" s="146"/>
      <c r="BO991" s="146"/>
      <c r="BP991" s="146"/>
      <c r="BQ991" s="146"/>
      <c r="BR991" s="146"/>
      <c r="BS991" s="146"/>
      <c r="BT991" s="146"/>
      <c r="BU991" s="146"/>
      <c r="BV991" s="146"/>
      <c r="BW991" s="146"/>
      <c r="BX991" s="146"/>
      <c r="BY991" s="146"/>
      <c r="BZ991" s="146"/>
      <c r="CA991" s="146"/>
      <c r="CB991" s="146"/>
      <c r="CC991" s="146"/>
      <c r="CD991" s="146"/>
      <c r="CE991" s="146"/>
      <c r="CF991" s="146"/>
      <c r="CG991" s="146"/>
      <c r="CH991" s="146"/>
      <c r="CI991" s="146"/>
      <c r="CJ991" s="146"/>
      <c r="CK991" s="146"/>
      <c r="CL991" s="146"/>
      <c r="CM991" s="146"/>
      <c r="CN991" s="146"/>
      <c r="CO991" s="146"/>
      <c r="CP991" s="146"/>
      <c r="CQ991" s="146"/>
      <c r="CR991" s="146"/>
      <c r="CS991" s="146"/>
      <c r="CT991" s="146"/>
      <c r="CU991" s="146"/>
      <c r="CV991" s="146"/>
      <c r="CW991" s="146"/>
      <c r="CX991" s="146"/>
      <c r="CY991" s="146"/>
      <c r="CZ991" s="146"/>
      <c r="DA991" s="146"/>
      <c r="DB991" s="146"/>
      <c r="DC991" s="146"/>
      <c r="DD991" s="146"/>
      <c r="DE991" s="146"/>
      <c r="DF991" s="146"/>
      <c r="DG991" s="146"/>
      <c r="DH991" s="146"/>
      <c r="DI991" s="146"/>
      <c r="DJ991" s="146"/>
      <c r="DK991" s="146"/>
      <c r="DL991" s="146"/>
      <c r="DM991" s="146"/>
      <c r="DN991" s="146"/>
      <c r="DO991" s="146"/>
      <c r="DP991" s="146"/>
      <c r="DQ991" s="146"/>
      <c r="DR991" s="146"/>
      <c r="DS991" s="146"/>
      <c r="DT991" s="146"/>
      <c r="DU991" s="146"/>
      <c r="DV991" s="146"/>
      <c r="DW991" s="146"/>
      <c r="DX991" s="146"/>
      <c r="DY991" s="146"/>
      <c r="DZ991" s="158"/>
      <c r="EA991" s="158"/>
      <c r="EB991" s="158"/>
      <c r="EC991" s="158"/>
      <c r="ED991" s="158"/>
      <c r="EE991" s="158"/>
      <c r="EF991" s="158"/>
      <c r="EG991" s="158"/>
      <c r="EH991" s="158"/>
      <c r="EI991" s="158"/>
      <c r="EJ991" s="158"/>
      <c r="EK991" s="158"/>
      <c r="EL991" s="158"/>
      <c r="EM991" s="158"/>
      <c r="EN991" s="146"/>
      <c r="EO991" s="146"/>
      <c r="EP991" s="146"/>
      <c r="EQ991" s="146"/>
      <c r="ER991" s="146"/>
      <c r="ES991" s="146"/>
      <c r="ET991" s="146"/>
      <c r="EU991" s="146"/>
      <c r="EV991" s="146"/>
      <c r="EW991" s="146"/>
      <c r="EX991" s="146"/>
      <c r="EY991" s="146"/>
      <c r="EZ991" s="146"/>
      <c r="FA991" s="146"/>
      <c r="FB991" s="146"/>
      <c r="FC991" s="146"/>
      <c r="FD991" s="146"/>
    </row>
    <row r="992" spans="4:160">
      <c r="D992" s="45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  <c r="AA992" s="146"/>
      <c r="AB992" s="146"/>
      <c r="AC992" s="146"/>
      <c r="AD992" s="146"/>
      <c r="AE992" s="146"/>
      <c r="AF992" s="146"/>
      <c r="AG992" s="146"/>
      <c r="AH992" s="146"/>
      <c r="AI992" s="146"/>
      <c r="AJ992" s="146"/>
      <c r="AK992" s="146"/>
      <c r="AL992" s="146"/>
      <c r="AM992" s="217"/>
      <c r="AN992" s="146"/>
      <c r="AO992" s="146"/>
      <c r="AP992" s="146"/>
      <c r="AQ992" s="146"/>
      <c r="AR992" s="146"/>
      <c r="AS992" s="146"/>
      <c r="AT992" s="146"/>
      <c r="AU992" s="146"/>
      <c r="AV992" s="146"/>
      <c r="AW992" s="146"/>
      <c r="AX992" s="146"/>
      <c r="AY992" s="146"/>
      <c r="AZ992" s="146"/>
      <c r="BA992" s="146"/>
      <c r="BB992" s="146"/>
      <c r="BC992" s="146"/>
      <c r="BD992" s="146"/>
      <c r="BE992" s="146"/>
      <c r="BF992" s="146"/>
      <c r="BG992" s="146"/>
      <c r="BH992" s="146"/>
      <c r="BI992" s="146"/>
      <c r="BJ992" s="146"/>
      <c r="BK992" s="146"/>
      <c r="BL992" s="146"/>
      <c r="BM992" s="146"/>
      <c r="BN992" s="146"/>
      <c r="BO992" s="146"/>
      <c r="BP992" s="146"/>
      <c r="BQ992" s="146"/>
      <c r="BR992" s="146"/>
      <c r="BS992" s="146"/>
      <c r="BT992" s="146"/>
      <c r="BU992" s="146"/>
      <c r="BV992" s="146"/>
      <c r="BW992" s="146"/>
      <c r="BX992" s="146"/>
      <c r="BY992" s="146"/>
      <c r="BZ992" s="146"/>
      <c r="CA992" s="146"/>
      <c r="CB992" s="146"/>
      <c r="CC992" s="146"/>
      <c r="CD992" s="146"/>
      <c r="CE992" s="146"/>
      <c r="CF992" s="146"/>
      <c r="CG992" s="146"/>
      <c r="CH992" s="146"/>
      <c r="CI992" s="146"/>
      <c r="CJ992" s="146"/>
      <c r="CK992" s="146"/>
      <c r="CL992" s="146"/>
      <c r="CM992" s="146"/>
      <c r="CN992" s="146"/>
      <c r="CO992" s="146"/>
      <c r="CP992" s="146"/>
      <c r="CQ992" s="146"/>
      <c r="CR992" s="146"/>
      <c r="CS992" s="146"/>
      <c r="CT992" s="146"/>
      <c r="CU992" s="146"/>
      <c r="CV992" s="146"/>
      <c r="CW992" s="146"/>
      <c r="CX992" s="146"/>
      <c r="CY992" s="146"/>
      <c r="CZ992" s="146"/>
      <c r="DA992" s="146"/>
      <c r="DB992" s="146"/>
      <c r="DC992" s="146"/>
      <c r="DD992" s="146"/>
      <c r="DE992" s="146"/>
      <c r="DF992" s="146"/>
      <c r="DG992" s="146"/>
      <c r="DH992" s="146"/>
      <c r="DI992" s="146"/>
      <c r="DJ992" s="146"/>
      <c r="DK992" s="146"/>
      <c r="DL992" s="146"/>
      <c r="DM992" s="146"/>
      <c r="DN992" s="146"/>
      <c r="DO992" s="146"/>
      <c r="DP992" s="146"/>
      <c r="DQ992" s="146"/>
      <c r="DR992" s="146"/>
      <c r="DS992" s="146"/>
      <c r="DT992" s="146"/>
      <c r="DU992" s="146"/>
      <c r="DV992" s="146"/>
      <c r="DW992" s="146"/>
      <c r="DX992" s="146"/>
      <c r="DY992" s="146"/>
      <c r="DZ992" s="158"/>
      <c r="EA992" s="158"/>
      <c r="EB992" s="158"/>
      <c r="EC992" s="158"/>
      <c r="ED992" s="158"/>
      <c r="EE992" s="158"/>
      <c r="EF992" s="158"/>
      <c r="EG992" s="158"/>
      <c r="EH992" s="158"/>
      <c r="EI992" s="158"/>
      <c r="EJ992" s="158"/>
      <c r="EK992" s="158"/>
      <c r="EL992" s="158"/>
      <c r="EM992" s="158"/>
      <c r="EN992" s="146"/>
      <c r="EO992" s="146"/>
      <c r="EP992" s="146"/>
      <c r="EQ992" s="146"/>
      <c r="ER992" s="146"/>
      <c r="ES992" s="146"/>
      <c r="ET992" s="146"/>
      <c r="EU992" s="146"/>
      <c r="EV992" s="146"/>
      <c r="EW992" s="146"/>
      <c r="EX992" s="146"/>
      <c r="EY992" s="146"/>
      <c r="EZ992" s="146"/>
      <c r="FA992" s="146"/>
      <c r="FB992" s="146"/>
      <c r="FC992" s="146"/>
      <c r="FD992" s="146"/>
    </row>
    <row r="993" spans="4:160">
      <c r="D993" s="45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  <c r="AA993" s="146"/>
      <c r="AB993" s="146"/>
      <c r="AC993" s="146"/>
      <c r="AD993" s="146"/>
      <c r="AE993" s="146"/>
      <c r="AF993" s="146"/>
      <c r="AG993" s="146"/>
      <c r="AH993" s="146"/>
      <c r="AI993" s="146"/>
      <c r="AJ993" s="146"/>
      <c r="AK993" s="146"/>
      <c r="AL993" s="146"/>
      <c r="AM993" s="217"/>
      <c r="AN993" s="146"/>
      <c r="AO993" s="146"/>
      <c r="AP993" s="146"/>
      <c r="AQ993" s="146"/>
      <c r="AR993" s="146"/>
      <c r="AS993" s="146"/>
      <c r="AT993" s="146"/>
      <c r="AU993" s="146"/>
      <c r="AV993" s="146"/>
      <c r="AW993" s="146"/>
      <c r="AX993" s="146"/>
      <c r="AY993" s="146"/>
      <c r="AZ993" s="146"/>
      <c r="BA993" s="146"/>
      <c r="BB993" s="146"/>
      <c r="BC993" s="146"/>
      <c r="BD993" s="146"/>
      <c r="BE993" s="146"/>
      <c r="BF993" s="146"/>
      <c r="BG993" s="146"/>
      <c r="BH993" s="146"/>
      <c r="BI993" s="146"/>
      <c r="BJ993" s="146"/>
      <c r="BK993" s="146"/>
      <c r="BL993" s="146"/>
      <c r="BM993" s="146"/>
      <c r="BN993" s="146"/>
      <c r="BO993" s="146"/>
      <c r="BP993" s="146"/>
      <c r="BQ993" s="146"/>
      <c r="BR993" s="146"/>
      <c r="BS993" s="146"/>
      <c r="BT993" s="146"/>
      <c r="BU993" s="146"/>
      <c r="BV993" s="146"/>
      <c r="BW993" s="146"/>
      <c r="BX993" s="146"/>
      <c r="BY993" s="146"/>
      <c r="BZ993" s="146"/>
      <c r="CA993" s="146"/>
      <c r="CB993" s="146"/>
      <c r="CC993" s="146"/>
      <c r="CD993" s="146"/>
      <c r="CE993" s="146"/>
      <c r="CF993" s="146"/>
      <c r="CG993" s="146"/>
      <c r="CH993" s="146"/>
      <c r="CI993" s="146"/>
      <c r="CJ993" s="146"/>
      <c r="CK993" s="146"/>
      <c r="CL993" s="146"/>
      <c r="CM993" s="146"/>
      <c r="CN993" s="146"/>
      <c r="CO993" s="146"/>
      <c r="CP993" s="146"/>
      <c r="CQ993" s="146"/>
      <c r="CR993" s="146"/>
      <c r="CS993" s="146"/>
      <c r="CT993" s="146"/>
      <c r="CU993" s="146"/>
      <c r="CV993" s="146"/>
      <c r="CW993" s="146"/>
      <c r="CX993" s="146"/>
      <c r="CY993" s="146"/>
      <c r="CZ993" s="146"/>
      <c r="DA993" s="146"/>
      <c r="DB993" s="146"/>
      <c r="DC993" s="146"/>
      <c r="DD993" s="146"/>
      <c r="DE993" s="146"/>
      <c r="DF993" s="146"/>
      <c r="DG993" s="146"/>
      <c r="DH993" s="146"/>
      <c r="DI993" s="146"/>
      <c r="DJ993" s="146"/>
      <c r="DK993" s="146"/>
      <c r="DL993" s="146"/>
      <c r="DM993" s="146"/>
      <c r="DN993" s="146"/>
      <c r="DO993" s="146"/>
      <c r="DP993" s="146"/>
      <c r="DQ993" s="146"/>
      <c r="DR993" s="146"/>
      <c r="DS993" s="146"/>
      <c r="DT993" s="146"/>
      <c r="DU993" s="146"/>
      <c r="DV993" s="146"/>
      <c r="DW993" s="146"/>
      <c r="DX993" s="146"/>
      <c r="DY993" s="146"/>
      <c r="DZ993" s="158"/>
      <c r="EA993" s="158"/>
      <c r="EB993" s="158"/>
      <c r="EC993" s="158"/>
      <c r="ED993" s="158"/>
      <c r="EE993" s="158"/>
      <c r="EF993" s="158"/>
      <c r="EG993" s="158"/>
      <c r="EH993" s="158"/>
      <c r="EI993" s="158"/>
      <c r="EJ993" s="158"/>
      <c r="EK993" s="158"/>
      <c r="EL993" s="158"/>
      <c r="EM993" s="158"/>
      <c r="EN993" s="146"/>
      <c r="EO993" s="146"/>
      <c r="EP993" s="146"/>
      <c r="EQ993" s="146"/>
      <c r="ER993" s="146"/>
      <c r="ES993" s="146"/>
      <c r="ET993" s="146"/>
      <c r="EU993" s="146"/>
      <c r="EV993" s="146"/>
      <c r="EW993" s="146"/>
      <c r="EX993" s="146"/>
      <c r="EY993" s="146"/>
      <c r="EZ993" s="146"/>
      <c r="FA993" s="146"/>
      <c r="FB993" s="146"/>
      <c r="FC993" s="146"/>
      <c r="FD993" s="146"/>
    </row>
    <row r="994" spans="4:160">
      <c r="D994" s="45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  <c r="AA994" s="146"/>
      <c r="AB994" s="146"/>
      <c r="AC994" s="146"/>
      <c r="AD994" s="146"/>
      <c r="AE994" s="146"/>
      <c r="AF994" s="146"/>
      <c r="AG994" s="146"/>
      <c r="AH994" s="146"/>
      <c r="AI994" s="146"/>
      <c r="AJ994" s="146"/>
      <c r="AK994" s="146"/>
      <c r="AL994" s="146"/>
      <c r="AM994" s="217"/>
      <c r="AN994" s="146"/>
      <c r="AO994" s="146"/>
      <c r="AP994" s="146"/>
      <c r="AQ994" s="146"/>
      <c r="AR994" s="146"/>
      <c r="AS994" s="146"/>
      <c r="AT994" s="146"/>
      <c r="AU994" s="146"/>
      <c r="AV994" s="146"/>
      <c r="AW994" s="146"/>
      <c r="AX994" s="146"/>
      <c r="AY994" s="146"/>
      <c r="AZ994" s="146"/>
      <c r="BA994" s="146"/>
      <c r="BB994" s="146"/>
      <c r="BC994" s="146"/>
      <c r="BD994" s="146"/>
      <c r="BE994" s="146"/>
      <c r="BF994" s="146"/>
      <c r="BG994" s="146"/>
      <c r="BH994" s="146"/>
      <c r="BI994" s="146"/>
      <c r="BJ994" s="146"/>
      <c r="BK994" s="146"/>
      <c r="BL994" s="146"/>
      <c r="BM994" s="146"/>
      <c r="BN994" s="146"/>
      <c r="BO994" s="146"/>
      <c r="BP994" s="146"/>
      <c r="BQ994" s="146"/>
      <c r="BR994" s="146"/>
      <c r="BS994" s="146"/>
      <c r="BT994" s="146"/>
      <c r="BU994" s="146"/>
      <c r="BV994" s="146"/>
      <c r="BW994" s="146"/>
      <c r="BX994" s="146"/>
      <c r="BY994" s="146"/>
      <c r="BZ994" s="146"/>
      <c r="CA994" s="146"/>
      <c r="CB994" s="146"/>
      <c r="CC994" s="146"/>
      <c r="CD994" s="146"/>
      <c r="CE994" s="146"/>
      <c r="CF994" s="146"/>
      <c r="CG994" s="146"/>
      <c r="CH994" s="146"/>
      <c r="CI994" s="146"/>
      <c r="CJ994" s="146"/>
      <c r="CK994" s="146"/>
      <c r="CL994" s="146"/>
      <c r="CM994" s="146"/>
      <c r="CN994" s="146"/>
      <c r="CO994" s="146"/>
      <c r="CP994" s="146"/>
      <c r="CQ994" s="146"/>
      <c r="CR994" s="146"/>
      <c r="CS994" s="146"/>
      <c r="CT994" s="146"/>
      <c r="CU994" s="146"/>
      <c r="CV994" s="146"/>
      <c r="CW994" s="146"/>
      <c r="CX994" s="146"/>
      <c r="CY994" s="146"/>
      <c r="CZ994" s="146"/>
      <c r="DA994" s="146"/>
      <c r="DB994" s="146"/>
      <c r="DC994" s="146"/>
      <c r="DD994" s="146"/>
      <c r="DE994" s="146"/>
      <c r="DF994" s="146"/>
      <c r="DG994" s="146"/>
      <c r="DH994" s="146"/>
      <c r="DI994" s="146"/>
      <c r="DJ994" s="146"/>
      <c r="DK994" s="146"/>
      <c r="DL994" s="146"/>
      <c r="DM994" s="146"/>
      <c r="DN994" s="146"/>
      <c r="DO994" s="146"/>
      <c r="DP994" s="146"/>
      <c r="DQ994" s="146"/>
      <c r="DR994" s="146"/>
      <c r="DS994" s="146"/>
      <c r="DT994" s="146"/>
      <c r="DU994" s="146"/>
      <c r="DV994" s="146"/>
      <c r="DW994" s="146"/>
      <c r="DX994" s="146"/>
      <c r="DY994" s="146"/>
      <c r="DZ994" s="158"/>
      <c r="EA994" s="158"/>
      <c r="EB994" s="158"/>
      <c r="EC994" s="158"/>
      <c r="ED994" s="158"/>
      <c r="EE994" s="158"/>
      <c r="EF994" s="158"/>
      <c r="EG994" s="158"/>
      <c r="EH994" s="158"/>
      <c r="EI994" s="158"/>
      <c r="EJ994" s="158"/>
      <c r="EK994" s="158"/>
      <c r="EL994" s="158"/>
      <c r="EM994" s="158"/>
      <c r="EN994" s="146"/>
      <c r="EO994" s="146"/>
      <c r="EP994" s="146"/>
      <c r="EQ994" s="146"/>
      <c r="ER994" s="146"/>
      <c r="ES994" s="146"/>
      <c r="ET994" s="146"/>
      <c r="EU994" s="146"/>
      <c r="EV994" s="146"/>
      <c r="EW994" s="146"/>
      <c r="EX994" s="146"/>
      <c r="EY994" s="146"/>
      <c r="EZ994" s="146"/>
      <c r="FA994" s="146"/>
      <c r="FB994" s="146"/>
      <c r="FC994" s="146"/>
      <c r="FD994" s="146"/>
    </row>
    <row r="995" spans="4:160">
      <c r="D995" s="45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  <c r="AA995" s="146"/>
      <c r="AB995" s="146"/>
      <c r="AC995" s="146"/>
      <c r="AD995" s="146"/>
      <c r="AE995" s="146"/>
      <c r="AF995" s="146"/>
      <c r="AG995" s="146"/>
      <c r="AH995" s="146"/>
      <c r="AI995" s="146"/>
      <c r="AJ995" s="146"/>
      <c r="AK995" s="146"/>
      <c r="AL995" s="146"/>
      <c r="AM995" s="217"/>
      <c r="AN995" s="146"/>
      <c r="AO995" s="146"/>
      <c r="AP995" s="146"/>
      <c r="AQ995" s="146"/>
      <c r="AR995" s="146"/>
      <c r="AS995" s="146"/>
      <c r="AT995" s="146"/>
      <c r="AU995" s="146"/>
      <c r="AV995" s="146"/>
      <c r="AW995" s="146"/>
      <c r="AX995" s="146"/>
      <c r="AY995" s="146"/>
      <c r="AZ995" s="146"/>
      <c r="BA995" s="146"/>
      <c r="BB995" s="146"/>
      <c r="BC995" s="146"/>
      <c r="BD995" s="146"/>
      <c r="BE995" s="146"/>
      <c r="BF995" s="146"/>
      <c r="BG995" s="146"/>
      <c r="BH995" s="146"/>
      <c r="BI995" s="146"/>
      <c r="BJ995" s="146"/>
      <c r="BK995" s="146"/>
      <c r="BL995" s="146"/>
      <c r="BM995" s="146"/>
      <c r="BN995" s="146"/>
      <c r="BO995" s="146"/>
      <c r="BP995" s="146"/>
      <c r="BQ995" s="146"/>
      <c r="BR995" s="146"/>
      <c r="BS995" s="146"/>
      <c r="BT995" s="146"/>
      <c r="BU995" s="146"/>
      <c r="BV995" s="146"/>
      <c r="BW995" s="146"/>
      <c r="BX995" s="146"/>
      <c r="BY995" s="146"/>
      <c r="BZ995" s="146"/>
      <c r="CA995" s="146"/>
      <c r="CB995" s="146"/>
      <c r="CC995" s="146"/>
      <c r="CD995" s="146"/>
      <c r="CE995" s="146"/>
      <c r="CF995" s="146"/>
      <c r="CG995" s="146"/>
      <c r="CH995" s="146"/>
      <c r="CI995" s="146"/>
      <c r="CJ995" s="146"/>
      <c r="CK995" s="146"/>
      <c r="CL995" s="146"/>
      <c r="CM995" s="146"/>
      <c r="CN995" s="146"/>
      <c r="CO995" s="146"/>
      <c r="CP995" s="146"/>
      <c r="CQ995" s="146"/>
      <c r="CR995" s="146"/>
      <c r="CS995" s="146"/>
      <c r="CT995" s="146"/>
      <c r="CU995" s="146"/>
      <c r="CV995" s="146"/>
      <c r="CW995" s="146"/>
      <c r="CX995" s="146"/>
      <c r="CY995" s="146"/>
      <c r="CZ995" s="146"/>
      <c r="DA995" s="146"/>
      <c r="DB995" s="146"/>
      <c r="DC995" s="146"/>
      <c r="DD995" s="146"/>
      <c r="DE995" s="146"/>
      <c r="DF995" s="146"/>
      <c r="DG995" s="146"/>
      <c r="DH995" s="146"/>
      <c r="DI995" s="146"/>
      <c r="DJ995" s="146"/>
      <c r="DK995" s="146"/>
      <c r="DL995" s="146"/>
      <c r="DM995" s="146"/>
      <c r="DN995" s="146"/>
      <c r="DO995" s="146"/>
      <c r="DP995" s="146"/>
      <c r="DQ995" s="146"/>
      <c r="DR995" s="146"/>
      <c r="DS995" s="146"/>
      <c r="DT995" s="146"/>
      <c r="DU995" s="146"/>
      <c r="DV995" s="146"/>
      <c r="DW995" s="146"/>
      <c r="DX995" s="146"/>
      <c r="DY995" s="146"/>
      <c r="DZ995" s="158"/>
      <c r="EA995" s="158"/>
      <c r="EB995" s="158"/>
      <c r="EC995" s="158"/>
      <c r="ED995" s="158"/>
      <c r="EE995" s="158"/>
      <c r="EF995" s="158"/>
      <c r="EG995" s="158"/>
      <c r="EH995" s="158"/>
      <c r="EI995" s="158"/>
      <c r="EJ995" s="158"/>
      <c r="EK995" s="158"/>
      <c r="EL995" s="158"/>
      <c r="EM995" s="158"/>
      <c r="EN995" s="146"/>
      <c r="EO995" s="146"/>
      <c r="EP995" s="146"/>
      <c r="EQ995" s="146"/>
      <c r="ER995" s="146"/>
      <c r="ES995" s="146"/>
      <c r="ET995" s="146"/>
      <c r="EU995" s="146"/>
      <c r="EV995" s="146"/>
      <c r="EW995" s="146"/>
      <c r="EX995" s="146"/>
      <c r="EY995" s="146"/>
      <c r="EZ995" s="146"/>
      <c r="FA995" s="146"/>
      <c r="FB995" s="146"/>
      <c r="FC995" s="146"/>
      <c r="FD995" s="146"/>
    </row>
    <row r="996" spans="4:160">
      <c r="D996" s="45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  <c r="AA996" s="146"/>
      <c r="AB996" s="146"/>
      <c r="AC996" s="146"/>
      <c r="AD996" s="146"/>
      <c r="AE996" s="146"/>
      <c r="AF996" s="146"/>
      <c r="AG996" s="146"/>
      <c r="AH996" s="146"/>
      <c r="AI996" s="146"/>
      <c r="AJ996" s="146"/>
      <c r="AK996" s="146"/>
      <c r="AL996" s="146"/>
      <c r="AM996" s="217"/>
      <c r="AN996" s="146"/>
      <c r="AO996" s="146"/>
      <c r="AP996" s="146"/>
      <c r="AQ996" s="146"/>
      <c r="AR996" s="146"/>
      <c r="AS996" s="146"/>
      <c r="AT996" s="146"/>
      <c r="AU996" s="146"/>
      <c r="AV996" s="146"/>
      <c r="AW996" s="146"/>
      <c r="AX996" s="146"/>
      <c r="AY996" s="146"/>
      <c r="AZ996" s="146"/>
      <c r="BA996" s="146"/>
      <c r="BB996" s="146"/>
      <c r="BC996" s="146"/>
      <c r="BD996" s="146"/>
      <c r="BE996" s="146"/>
      <c r="BF996" s="146"/>
      <c r="BG996" s="146"/>
      <c r="BH996" s="146"/>
      <c r="BI996" s="146"/>
      <c r="BJ996" s="146"/>
      <c r="BK996" s="146"/>
      <c r="BL996" s="146"/>
      <c r="BM996" s="146"/>
      <c r="BN996" s="146"/>
      <c r="BO996" s="146"/>
      <c r="BP996" s="146"/>
      <c r="BQ996" s="146"/>
      <c r="BR996" s="146"/>
      <c r="BS996" s="146"/>
      <c r="BT996" s="146"/>
      <c r="BU996" s="146"/>
      <c r="BV996" s="146"/>
      <c r="BW996" s="146"/>
      <c r="BX996" s="146"/>
      <c r="BY996" s="146"/>
      <c r="BZ996" s="146"/>
      <c r="CA996" s="146"/>
      <c r="CB996" s="146"/>
      <c r="CC996" s="146"/>
      <c r="CD996" s="146"/>
      <c r="CE996" s="146"/>
      <c r="CF996" s="146"/>
      <c r="CG996" s="146"/>
      <c r="CH996" s="146"/>
      <c r="CI996" s="146"/>
      <c r="CJ996" s="146"/>
      <c r="CK996" s="146"/>
      <c r="CL996" s="146"/>
      <c r="CM996" s="146"/>
      <c r="CN996" s="146"/>
      <c r="CO996" s="146"/>
      <c r="CP996" s="146"/>
      <c r="CQ996" s="146"/>
      <c r="CR996" s="146"/>
      <c r="CS996" s="146"/>
      <c r="CT996" s="146"/>
      <c r="CU996" s="146"/>
      <c r="CV996" s="146"/>
      <c r="CW996" s="146"/>
      <c r="CX996" s="146"/>
      <c r="CY996" s="146"/>
      <c r="CZ996" s="146"/>
      <c r="DA996" s="146"/>
      <c r="DB996" s="146"/>
      <c r="DC996" s="146"/>
      <c r="DD996" s="146"/>
      <c r="DE996" s="146"/>
      <c r="DF996" s="146"/>
      <c r="DG996" s="146"/>
      <c r="DH996" s="146"/>
      <c r="DI996" s="146"/>
      <c r="DJ996" s="146"/>
      <c r="DK996" s="146"/>
      <c r="DL996" s="146"/>
      <c r="DM996" s="146"/>
      <c r="DN996" s="146"/>
      <c r="DO996" s="146"/>
      <c r="DP996" s="146"/>
      <c r="DQ996" s="146"/>
      <c r="DR996" s="146"/>
      <c r="DS996" s="146"/>
      <c r="DT996" s="146"/>
      <c r="DU996" s="146"/>
      <c r="DV996" s="146"/>
      <c r="DW996" s="146"/>
      <c r="DX996" s="146"/>
      <c r="DY996" s="146"/>
      <c r="DZ996" s="158"/>
      <c r="EA996" s="158"/>
      <c r="EB996" s="158"/>
      <c r="EC996" s="158"/>
      <c r="ED996" s="158"/>
      <c r="EE996" s="158"/>
      <c r="EF996" s="158"/>
      <c r="EG996" s="158"/>
      <c r="EH996" s="158"/>
      <c r="EI996" s="158"/>
      <c r="EJ996" s="158"/>
      <c r="EK996" s="158"/>
      <c r="EL996" s="158"/>
      <c r="EM996" s="158"/>
      <c r="EN996" s="146"/>
      <c r="EO996" s="146"/>
      <c r="EP996" s="146"/>
      <c r="EQ996" s="146"/>
      <c r="ER996" s="146"/>
      <c r="ES996" s="146"/>
      <c r="ET996" s="146"/>
      <c r="EU996" s="146"/>
      <c r="EV996" s="146"/>
      <c r="EW996" s="146"/>
      <c r="EX996" s="146"/>
      <c r="EY996" s="146"/>
      <c r="EZ996" s="146"/>
      <c r="FA996" s="146"/>
      <c r="FB996" s="146"/>
      <c r="FC996" s="146"/>
      <c r="FD996" s="146"/>
    </row>
    <row r="997" spans="4:160">
      <c r="D997" s="45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  <c r="AA997" s="146"/>
      <c r="AB997" s="146"/>
      <c r="AC997" s="146"/>
      <c r="AD997" s="146"/>
      <c r="AE997" s="146"/>
      <c r="AF997" s="146"/>
      <c r="AG997" s="146"/>
      <c r="AH997" s="146"/>
      <c r="AI997" s="146"/>
      <c r="AJ997" s="146"/>
      <c r="AK997" s="146"/>
      <c r="AL997" s="146"/>
      <c r="AM997" s="217"/>
      <c r="AN997" s="146"/>
      <c r="AO997" s="146"/>
      <c r="AP997" s="146"/>
      <c r="AQ997" s="146"/>
      <c r="AR997" s="146"/>
      <c r="AS997" s="146"/>
      <c r="AT997" s="146"/>
      <c r="AU997" s="146"/>
      <c r="AV997" s="146"/>
      <c r="AW997" s="146"/>
      <c r="AX997" s="146"/>
      <c r="AY997" s="146"/>
      <c r="AZ997" s="146"/>
      <c r="BA997" s="146"/>
      <c r="BB997" s="146"/>
      <c r="BC997" s="146"/>
      <c r="BD997" s="146"/>
      <c r="BE997" s="146"/>
      <c r="BF997" s="146"/>
      <c r="BG997" s="146"/>
      <c r="BH997" s="146"/>
      <c r="BI997" s="146"/>
      <c r="BJ997" s="146"/>
      <c r="BK997" s="146"/>
      <c r="BL997" s="146"/>
      <c r="BM997" s="146"/>
      <c r="BN997" s="146"/>
      <c r="BO997" s="146"/>
      <c r="BP997" s="146"/>
      <c r="BQ997" s="146"/>
      <c r="BR997" s="146"/>
      <c r="BS997" s="146"/>
      <c r="BT997" s="146"/>
      <c r="BU997" s="146"/>
      <c r="BV997" s="146"/>
      <c r="BW997" s="146"/>
      <c r="BX997" s="146"/>
      <c r="BY997" s="146"/>
      <c r="BZ997" s="146"/>
      <c r="CA997" s="146"/>
      <c r="CB997" s="146"/>
      <c r="CC997" s="146"/>
      <c r="CD997" s="146"/>
      <c r="CE997" s="146"/>
      <c r="CF997" s="146"/>
      <c r="CG997" s="146"/>
      <c r="CH997" s="146"/>
      <c r="CI997" s="146"/>
      <c r="CJ997" s="146"/>
      <c r="CK997" s="146"/>
      <c r="CL997" s="146"/>
      <c r="CM997" s="146"/>
      <c r="CN997" s="146"/>
      <c r="CO997" s="146"/>
      <c r="CP997" s="146"/>
      <c r="CQ997" s="146"/>
      <c r="CR997" s="146"/>
      <c r="CS997" s="146"/>
      <c r="CT997" s="146"/>
      <c r="CU997" s="146"/>
      <c r="CV997" s="146"/>
      <c r="CW997" s="146"/>
      <c r="CX997" s="146"/>
      <c r="CY997" s="146"/>
      <c r="CZ997" s="146"/>
      <c r="DA997" s="146"/>
      <c r="DB997" s="146"/>
      <c r="DC997" s="146"/>
      <c r="DD997" s="146"/>
      <c r="DE997" s="146"/>
      <c r="DF997" s="146"/>
      <c r="DG997" s="146"/>
      <c r="DH997" s="146"/>
      <c r="DI997" s="146"/>
      <c r="DJ997" s="146"/>
      <c r="DK997" s="146"/>
      <c r="DL997" s="146"/>
      <c r="DM997" s="146"/>
      <c r="DN997" s="146"/>
      <c r="DO997" s="146"/>
      <c r="DP997" s="146"/>
      <c r="DQ997" s="146"/>
      <c r="DR997" s="146"/>
      <c r="DS997" s="146"/>
      <c r="DT997" s="146"/>
      <c r="DU997" s="146"/>
      <c r="DV997" s="146"/>
      <c r="DW997" s="146"/>
      <c r="DX997" s="146"/>
      <c r="DY997" s="146"/>
      <c r="DZ997" s="158"/>
      <c r="EA997" s="158"/>
      <c r="EB997" s="158"/>
      <c r="EC997" s="158"/>
      <c r="ED997" s="158"/>
      <c r="EE997" s="158"/>
      <c r="EF997" s="158"/>
      <c r="EG997" s="158"/>
      <c r="EH997" s="158"/>
      <c r="EI997" s="158"/>
      <c r="EJ997" s="158"/>
      <c r="EK997" s="158"/>
      <c r="EL997" s="158"/>
      <c r="EM997" s="158"/>
      <c r="EN997" s="146"/>
      <c r="EO997" s="146"/>
      <c r="EP997" s="146"/>
      <c r="EQ997" s="146"/>
      <c r="ER997" s="146"/>
      <c r="ES997" s="146"/>
      <c r="ET997" s="146"/>
      <c r="EU997" s="146"/>
      <c r="EV997" s="146"/>
      <c r="EW997" s="146"/>
      <c r="EX997" s="146"/>
      <c r="EY997" s="146"/>
      <c r="EZ997" s="146"/>
      <c r="FA997" s="146"/>
      <c r="FB997" s="146"/>
      <c r="FC997" s="146"/>
      <c r="FD997" s="146"/>
    </row>
    <row r="998" spans="4:160">
      <c r="D998" s="45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  <c r="AA998" s="146"/>
      <c r="AB998" s="146"/>
      <c r="AC998" s="146"/>
      <c r="AD998" s="146"/>
      <c r="AE998" s="146"/>
      <c r="AF998" s="146"/>
      <c r="AG998" s="146"/>
      <c r="AH998" s="146"/>
      <c r="AI998" s="146"/>
      <c r="AJ998" s="146"/>
      <c r="AK998" s="146"/>
      <c r="AL998" s="146"/>
      <c r="AM998" s="217"/>
      <c r="AN998" s="146"/>
      <c r="AO998" s="146"/>
      <c r="AP998" s="146"/>
      <c r="AQ998" s="146"/>
      <c r="AR998" s="146"/>
      <c r="AS998" s="146"/>
      <c r="AT998" s="146"/>
      <c r="AU998" s="146"/>
      <c r="AV998" s="146"/>
      <c r="AW998" s="146"/>
      <c r="AX998" s="146"/>
      <c r="AY998" s="146"/>
      <c r="AZ998" s="146"/>
      <c r="BA998" s="146"/>
      <c r="BB998" s="146"/>
      <c r="BC998" s="146"/>
      <c r="BD998" s="146"/>
      <c r="BE998" s="146"/>
      <c r="BF998" s="146"/>
      <c r="BG998" s="146"/>
      <c r="BH998" s="146"/>
      <c r="BI998" s="146"/>
      <c r="BJ998" s="146"/>
      <c r="BK998" s="146"/>
      <c r="BL998" s="146"/>
      <c r="BM998" s="146"/>
      <c r="BN998" s="146"/>
      <c r="BO998" s="146"/>
      <c r="BP998" s="146"/>
      <c r="BQ998" s="146"/>
      <c r="BR998" s="146"/>
      <c r="BS998" s="146"/>
      <c r="BT998" s="146"/>
      <c r="BU998" s="146"/>
      <c r="BV998" s="146"/>
      <c r="BW998" s="146"/>
      <c r="BX998" s="146"/>
      <c r="BY998" s="146"/>
      <c r="BZ998" s="146"/>
      <c r="CA998" s="146"/>
      <c r="CB998" s="146"/>
      <c r="CC998" s="146"/>
      <c r="CD998" s="146"/>
      <c r="CE998" s="146"/>
      <c r="CF998" s="146"/>
      <c r="CG998" s="146"/>
      <c r="CH998" s="146"/>
      <c r="CI998" s="146"/>
      <c r="CJ998" s="146"/>
      <c r="CK998" s="146"/>
      <c r="CL998" s="146"/>
      <c r="CM998" s="146"/>
      <c r="CN998" s="146"/>
      <c r="CO998" s="146"/>
      <c r="CP998" s="146"/>
      <c r="CQ998" s="146"/>
      <c r="CR998" s="146"/>
      <c r="CS998" s="146"/>
      <c r="CT998" s="146"/>
      <c r="CU998" s="146"/>
      <c r="CV998" s="146"/>
      <c r="CW998" s="146"/>
      <c r="CX998" s="146"/>
      <c r="CY998" s="146"/>
      <c r="CZ998" s="146"/>
      <c r="DA998" s="146"/>
      <c r="DB998" s="146"/>
      <c r="DC998" s="146"/>
      <c r="DD998" s="146"/>
      <c r="DE998" s="146"/>
      <c r="DF998" s="146"/>
      <c r="DG998" s="146"/>
      <c r="DH998" s="146"/>
      <c r="DI998" s="146"/>
      <c r="DJ998" s="146"/>
      <c r="DK998" s="146"/>
      <c r="DL998" s="146"/>
      <c r="DM998" s="146"/>
      <c r="DN998" s="146"/>
      <c r="DO998" s="146"/>
      <c r="DP998" s="146"/>
      <c r="DQ998" s="146"/>
      <c r="DR998" s="146"/>
      <c r="DS998" s="146"/>
      <c r="DT998" s="146"/>
      <c r="DU998" s="146"/>
      <c r="DV998" s="146"/>
      <c r="DW998" s="146"/>
      <c r="DX998" s="146"/>
      <c r="DY998" s="146"/>
      <c r="DZ998" s="158"/>
      <c r="EA998" s="158"/>
      <c r="EB998" s="158"/>
      <c r="EC998" s="158"/>
      <c r="ED998" s="158"/>
      <c r="EE998" s="158"/>
      <c r="EF998" s="158"/>
      <c r="EG998" s="158"/>
      <c r="EH998" s="158"/>
      <c r="EI998" s="158"/>
      <c r="EJ998" s="158"/>
      <c r="EK998" s="158"/>
      <c r="EL998" s="158"/>
      <c r="EM998" s="158"/>
      <c r="EN998" s="146"/>
      <c r="EO998" s="146"/>
      <c r="EP998" s="146"/>
      <c r="EQ998" s="146"/>
      <c r="ER998" s="146"/>
      <c r="ES998" s="146"/>
      <c r="ET998" s="146"/>
      <c r="EU998" s="146"/>
      <c r="EV998" s="146"/>
      <c r="EW998" s="146"/>
      <c r="EX998" s="146"/>
      <c r="EY998" s="146"/>
      <c r="EZ998" s="146"/>
      <c r="FA998" s="146"/>
      <c r="FB998" s="146"/>
      <c r="FC998" s="146"/>
      <c r="FD998" s="146"/>
    </row>
    <row r="999" spans="4:160">
      <c r="D999" s="45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  <c r="AA999" s="146"/>
      <c r="AB999" s="146"/>
      <c r="AC999" s="146"/>
      <c r="AD999" s="146"/>
      <c r="AE999" s="146"/>
      <c r="AF999" s="146"/>
      <c r="AG999" s="146"/>
      <c r="AH999" s="146"/>
      <c r="AI999" s="146"/>
      <c r="AJ999" s="146"/>
      <c r="AK999" s="146"/>
      <c r="AL999" s="146"/>
      <c r="AM999" s="217"/>
      <c r="AN999" s="146"/>
      <c r="AO999" s="146"/>
      <c r="AP999" s="146"/>
      <c r="AQ999" s="146"/>
      <c r="AR999" s="146"/>
      <c r="AS999" s="146"/>
      <c r="AT999" s="146"/>
      <c r="AU999" s="146"/>
      <c r="AV999" s="146"/>
      <c r="AW999" s="146"/>
      <c r="AX999" s="146"/>
      <c r="AY999" s="146"/>
      <c r="AZ999" s="146"/>
      <c r="BA999" s="146"/>
      <c r="BB999" s="146"/>
      <c r="BC999" s="146"/>
      <c r="BD999" s="146"/>
      <c r="BE999" s="146"/>
      <c r="BF999" s="146"/>
      <c r="BG999" s="146"/>
      <c r="BH999" s="146"/>
      <c r="BI999" s="146"/>
      <c r="BJ999" s="146"/>
      <c r="BK999" s="146"/>
      <c r="BL999" s="146"/>
      <c r="BM999" s="146"/>
      <c r="BN999" s="146"/>
      <c r="BO999" s="146"/>
      <c r="BP999" s="146"/>
      <c r="BQ999" s="146"/>
      <c r="BR999" s="146"/>
      <c r="BS999" s="146"/>
      <c r="BT999" s="146"/>
      <c r="BU999" s="146"/>
      <c r="BV999" s="146"/>
      <c r="BW999" s="146"/>
      <c r="BX999" s="146"/>
      <c r="BY999" s="146"/>
      <c r="BZ999" s="146"/>
      <c r="CA999" s="146"/>
      <c r="CB999" s="146"/>
      <c r="CC999" s="146"/>
      <c r="CD999" s="146"/>
      <c r="CE999" s="146"/>
      <c r="CF999" s="146"/>
      <c r="CG999" s="146"/>
      <c r="CH999" s="146"/>
      <c r="CI999" s="146"/>
      <c r="CJ999" s="146"/>
      <c r="CK999" s="146"/>
      <c r="CL999" s="146"/>
      <c r="CM999" s="146"/>
      <c r="CN999" s="146"/>
      <c r="CO999" s="146"/>
      <c r="CP999" s="146"/>
      <c r="CQ999" s="146"/>
      <c r="CR999" s="146"/>
      <c r="CS999" s="146"/>
      <c r="CT999" s="146"/>
      <c r="CU999" s="146"/>
      <c r="CV999" s="146"/>
      <c r="CW999" s="146"/>
      <c r="CX999" s="146"/>
      <c r="CY999" s="146"/>
      <c r="CZ999" s="146"/>
      <c r="DA999" s="146"/>
      <c r="DB999" s="146"/>
      <c r="DC999" s="146"/>
      <c r="DD999" s="146"/>
      <c r="DE999" s="146"/>
      <c r="DF999" s="146"/>
      <c r="DG999" s="146"/>
      <c r="DH999" s="146"/>
      <c r="DI999" s="146"/>
      <c r="DJ999" s="146"/>
      <c r="DK999" s="146"/>
      <c r="DL999" s="146"/>
      <c r="DM999" s="146"/>
      <c r="DN999" s="146"/>
      <c r="DO999" s="146"/>
      <c r="DP999" s="146"/>
      <c r="DQ999" s="146"/>
      <c r="DR999" s="146"/>
      <c r="DS999" s="146"/>
      <c r="DT999" s="146"/>
      <c r="DU999" s="146"/>
      <c r="DV999" s="146"/>
      <c r="DW999" s="146"/>
      <c r="DX999" s="146"/>
      <c r="DY999" s="146"/>
      <c r="DZ999" s="158"/>
      <c r="EA999" s="158"/>
      <c r="EB999" s="158"/>
      <c r="EC999" s="158"/>
      <c r="ED999" s="158"/>
      <c r="EE999" s="158"/>
      <c r="EF999" s="158"/>
      <c r="EG999" s="158"/>
      <c r="EH999" s="158"/>
      <c r="EI999" s="158"/>
      <c r="EJ999" s="158"/>
      <c r="EK999" s="158"/>
      <c r="EL999" s="158"/>
      <c r="EM999" s="158"/>
      <c r="EN999" s="146"/>
      <c r="EO999" s="146"/>
      <c r="EP999" s="146"/>
      <c r="EQ999" s="146"/>
      <c r="ER999" s="146"/>
      <c r="ES999" s="146"/>
      <c r="ET999" s="146"/>
      <c r="EU999" s="146"/>
      <c r="EV999" s="146"/>
      <c r="EW999" s="146"/>
      <c r="EX999" s="146"/>
      <c r="EY999" s="146"/>
      <c r="EZ999" s="146"/>
      <c r="FA999" s="146"/>
      <c r="FB999" s="146"/>
      <c r="FC999" s="146"/>
      <c r="FD999" s="146"/>
    </row>
    <row r="1000" spans="4:160">
      <c r="D1000" s="45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  <c r="AA1000" s="146"/>
      <c r="AB1000" s="146"/>
      <c r="AC1000" s="146"/>
      <c r="AD1000" s="146"/>
      <c r="AE1000" s="146"/>
      <c r="AF1000" s="146"/>
      <c r="AG1000" s="146"/>
      <c r="AH1000" s="146"/>
      <c r="AI1000" s="146"/>
      <c r="AJ1000" s="146"/>
      <c r="AK1000" s="146"/>
      <c r="AL1000" s="146"/>
      <c r="AM1000" s="217"/>
      <c r="AN1000" s="146"/>
      <c r="AO1000" s="146"/>
      <c r="AP1000" s="146"/>
      <c r="AQ1000" s="146"/>
      <c r="AR1000" s="146"/>
      <c r="AS1000" s="146"/>
      <c r="AT1000" s="146"/>
      <c r="AU1000" s="146"/>
      <c r="AV1000" s="146"/>
      <c r="AW1000" s="146"/>
      <c r="AX1000" s="146"/>
      <c r="AY1000" s="146"/>
      <c r="AZ1000" s="146"/>
      <c r="BA1000" s="146"/>
      <c r="BB1000" s="146"/>
      <c r="BC1000" s="146"/>
      <c r="BD1000" s="146"/>
      <c r="BE1000" s="146"/>
      <c r="BF1000" s="146"/>
      <c r="BG1000" s="146"/>
      <c r="BH1000" s="146"/>
      <c r="BI1000" s="146"/>
      <c r="BJ1000" s="146"/>
      <c r="BK1000" s="146"/>
      <c r="BL1000" s="146"/>
      <c r="BM1000" s="146"/>
      <c r="BN1000" s="146"/>
      <c r="BO1000" s="146"/>
      <c r="BP1000" s="146"/>
      <c r="BQ1000" s="146"/>
      <c r="BR1000" s="146"/>
      <c r="BS1000" s="146"/>
      <c r="BT1000" s="146"/>
      <c r="BU1000" s="146"/>
      <c r="BV1000" s="146"/>
      <c r="BW1000" s="146"/>
      <c r="BX1000" s="146"/>
      <c r="BY1000" s="146"/>
      <c r="BZ1000" s="146"/>
      <c r="CA1000" s="146"/>
      <c r="CB1000" s="146"/>
      <c r="CC1000" s="146"/>
      <c r="CD1000" s="146"/>
      <c r="CE1000" s="146"/>
      <c r="CF1000" s="146"/>
      <c r="CG1000" s="146"/>
      <c r="CH1000" s="146"/>
      <c r="CI1000" s="146"/>
      <c r="CJ1000" s="146"/>
      <c r="CK1000" s="146"/>
      <c r="CL1000" s="146"/>
      <c r="CM1000" s="146"/>
      <c r="CN1000" s="146"/>
      <c r="CO1000" s="146"/>
      <c r="CP1000" s="146"/>
      <c r="CQ1000" s="146"/>
      <c r="CR1000" s="146"/>
      <c r="CS1000" s="146"/>
      <c r="CT1000" s="146"/>
      <c r="CU1000" s="146"/>
      <c r="CV1000" s="146"/>
      <c r="CW1000" s="146"/>
      <c r="CX1000" s="146"/>
      <c r="CY1000" s="146"/>
      <c r="CZ1000" s="146"/>
      <c r="DA1000" s="146"/>
      <c r="DB1000" s="146"/>
      <c r="DC1000" s="146"/>
      <c r="DD1000" s="146"/>
      <c r="DE1000" s="146"/>
      <c r="DF1000" s="146"/>
      <c r="DG1000" s="146"/>
      <c r="DH1000" s="146"/>
      <c r="DI1000" s="146"/>
      <c r="DJ1000" s="146"/>
      <c r="DK1000" s="146"/>
      <c r="DL1000" s="146"/>
      <c r="DM1000" s="146"/>
      <c r="DN1000" s="146"/>
      <c r="DO1000" s="146"/>
      <c r="DP1000" s="146"/>
      <c r="DQ1000" s="146"/>
      <c r="DR1000" s="146"/>
      <c r="DS1000" s="146"/>
      <c r="DT1000" s="146"/>
      <c r="DU1000" s="146"/>
      <c r="DV1000" s="146"/>
      <c r="DW1000" s="146"/>
      <c r="DX1000" s="146"/>
      <c r="DY1000" s="146"/>
      <c r="DZ1000" s="158"/>
      <c r="EA1000" s="158"/>
      <c r="EB1000" s="158"/>
      <c r="EC1000" s="158"/>
      <c r="ED1000" s="158"/>
      <c r="EE1000" s="158"/>
      <c r="EF1000" s="158"/>
      <c r="EG1000" s="158"/>
      <c r="EH1000" s="158"/>
      <c r="EI1000" s="158"/>
      <c r="EJ1000" s="158"/>
      <c r="EK1000" s="158"/>
      <c r="EL1000" s="158"/>
      <c r="EM1000" s="158"/>
      <c r="EN1000" s="146"/>
      <c r="EO1000" s="146"/>
      <c r="EP1000" s="146"/>
      <c r="EQ1000" s="146"/>
      <c r="ER1000" s="146"/>
      <c r="ES1000" s="146"/>
      <c r="ET1000" s="146"/>
      <c r="EU1000" s="146"/>
      <c r="EV1000" s="146"/>
      <c r="EW1000" s="146"/>
      <c r="EX1000" s="146"/>
      <c r="EY1000" s="146"/>
      <c r="EZ1000" s="146"/>
      <c r="FA1000" s="146"/>
      <c r="FB1000" s="146"/>
      <c r="FC1000" s="146"/>
      <c r="FD1000" s="146"/>
    </row>
    <row r="1001" spans="4:160">
      <c r="D1001" s="45"/>
      <c r="O1001" s="146"/>
      <c r="P1001" s="146"/>
      <c r="Q1001" s="146"/>
      <c r="R1001" s="146"/>
      <c r="S1001" s="146"/>
      <c r="T1001" s="146"/>
      <c r="U1001" s="146"/>
      <c r="V1001" s="146"/>
      <c r="W1001" s="146"/>
      <c r="X1001" s="146"/>
      <c r="Y1001" s="146"/>
      <c r="Z1001" s="146"/>
      <c r="AA1001" s="146"/>
      <c r="AB1001" s="146"/>
      <c r="AC1001" s="146"/>
      <c r="AD1001" s="146"/>
      <c r="AE1001" s="146"/>
      <c r="AF1001" s="146"/>
      <c r="AG1001" s="146"/>
      <c r="AH1001" s="146"/>
      <c r="AI1001" s="146"/>
      <c r="AJ1001" s="146"/>
      <c r="AK1001" s="146"/>
      <c r="AL1001" s="146"/>
      <c r="AM1001" s="217"/>
      <c r="AN1001" s="146"/>
      <c r="AO1001" s="146"/>
      <c r="AP1001" s="146"/>
      <c r="AQ1001" s="146"/>
      <c r="AR1001" s="146"/>
      <c r="AS1001" s="146"/>
      <c r="AT1001" s="146"/>
      <c r="AU1001" s="146"/>
      <c r="AV1001" s="146"/>
      <c r="AW1001" s="146"/>
      <c r="AX1001" s="146"/>
      <c r="AY1001" s="146"/>
      <c r="AZ1001" s="146"/>
      <c r="BA1001" s="146"/>
      <c r="BB1001" s="146"/>
      <c r="BC1001" s="146"/>
      <c r="BD1001" s="146"/>
      <c r="BE1001" s="146"/>
      <c r="BF1001" s="146"/>
      <c r="BG1001" s="146"/>
      <c r="BH1001" s="146"/>
      <c r="BI1001" s="146"/>
      <c r="BJ1001" s="146"/>
      <c r="BK1001" s="146"/>
      <c r="BL1001" s="146"/>
      <c r="BM1001" s="146"/>
      <c r="BN1001" s="146"/>
      <c r="BO1001" s="146"/>
      <c r="BP1001" s="146"/>
      <c r="BQ1001" s="146"/>
      <c r="BR1001" s="146"/>
      <c r="BS1001" s="146"/>
      <c r="BT1001" s="146"/>
      <c r="BU1001" s="146"/>
      <c r="BV1001" s="146"/>
      <c r="BW1001" s="146"/>
      <c r="BX1001" s="146"/>
      <c r="BY1001" s="146"/>
      <c r="BZ1001" s="146"/>
      <c r="CA1001" s="146"/>
      <c r="CB1001" s="146"/>
      <c r="CC1001" s="146"/>
      <c r="CD1001" s="146"/>
      <c r="CE1001" s="146"/>
      <c r="CF1001" s="146"/>
      <c r="CG1001" s="146"/>
      <c r="CH1001" s="146"/>
      <c r="CI1001" s="146"/>
      <c r="CJ1001" s="146"/>
      <c r="CK1001" s="146"/>
      <c r="CL1001" s="146"/>
      <c r="CM1001" s="146"/>
      <c r="CN1001" s="146"/>
      <c r="CO1001" s="146"/>
      <c r="CP1001" s="146"/>
      <c r="CQ1001" s="146"/>
      <c r="CR1001" s="146"/>
      <c r="CS1001" s="146"/>
      <c r="CT1001" s="146"/>
      <c r="CU1001" s="146"/>
      <c r="CV1001" s="146"/>
      <c r="CW1001" s="146"/>
      <c r="CX1001" s="146"/>
      <c r="CY1001" s="146"/>
      <c r="CZ1001" s="146"/>
      <c r="DA1001" s="146"/>
      <c r="DB1001" s="146"/>
      <c r="DC1001" s="146"/>
      <c r="DD1001" s="146"/>
      <c r="DE1001" s="146"/>
      <c r="DF1001" s="146"/>
      <c r="DG1001" s="146"/>
      <c r="DH1001" s="146"/>
      <c r="DI1001" s="146"/>
      <c r="DJ1001" s="146"/>
      <c r="DK1001" s="146"/>
      <c r="DL1001" s="146"/>
      <c r="DM1001" s="146"/>
      <c r="DN1001" s="146"/>
      <c r="DO1001" s="146"/>
      <c r="DP1001" s="146"/>
      <c r="DQ1001" s="146"/>
      <c r="DR1001" s="146"/>
      <c r="DS1001" s="146"/>
      <c r="DT1001" s="146"/>
      <c r="DU1001" s="146"/>
      <c r="DV1001" s="146"/>
      <c r="DW1001" s="146"/>
      <c r="DX1001" s="146"/>
      <c r="DY1001" s="146"/>
      <c r="DZ1001" s="158"/>
      <c r="EA1001" s="158"/>
      <c r="EB1001" s="158"/>
      <c r="EC1001" s="158"/>
      <c r="ED1001" s="158"/>
      <c r="EE1001" s="158"/>
      <c r="EF1001" s="158"/>
      <c r="EG1001" s="158"/>
      <c r="EH1001" s="158"/>
      <c r="EI1001" s="158"/>
      <c r="EJ1001" s="158"/>
      <c r="EK1001" s="158"/>
      <c r="EL1001" s="158"/>
      <c r="EM1001" s="158"/>
      <c r="EN1001" s="146"/>
      <c r="EO1001" s="146"/>
      <c r="EP1001" s="146"/>
      <c r="EQ1001" s="146"/>
      <c r="ER1001" s="146"/>
      <c r="ES1001" s="146"/>
      <c r="ET1001" s="146"/>
      <c r="EU1001" s="146"/>
      <c r="EV1001" s="146"/>
      <c r="EW1001" s="146"/>
      <c r="EX1001" s="146"/>
      <c r="EY1001" s="146"/>
      <c r="EZ1001" s="146"/>
      <c r="FA1001" s="146"/>
      <c r="FB1001" s="146"/>
      <c r="FC1001" s="146"/>
      <c r="FD1001" s="146"/>
    </row>
    <row r="1002" spans="4:160">
      <c r="D1002" s="45"/>
      <c r="O1002" s="146"/>
      <c r="P1002" s="146"/>
      <c r="Q1002" s="146"/>
      <c r="R1002" s="146"/>
      <c r="S1002" s="146"/>
      <c r="T1002" s="146"/>
      <c r="U1002" s="146"/>
      <c r="V1002" s="146"/>
      <c r="W1002" s="146"/>
      <c r="X1002" s="146"/>
      <c r="Y1002" s="146"/>
      <c r="Z1002" s="146"/>
      <c r="AA1002" s="146"/>
      <c r="AB1002" s="146"/>
      <c r="AC1002" s="146"/>
      <c r="AD1002" s="146"/>
      <c r="AE1002" s="146"/>
      <c r="AF1002" s="146"/>
      <c r="AG1002" s="146"/>
      <c r="AH1002" s="146"/>
      <c r="AI1002" s="146"/>
      <c r="AJ1002" s="146"/>
      <c r="AK1002" s="146"/>
      <c r="AL1002" s="146"/>
      <c r="AM1002" s="217"/>
      <c r="AN1002" s="146"/>
      <c r="AO1002" s="146"/>
      <c r="AP1002" s="146"/>
      <c r="AQ1002" s="146"/>
      <c r="AR1002" s="146"/>
      <c r="AS1002" s="146"/>
      <c r="AT1002" s="146"/>
      <c r="AU1002" s="146"/>
      <c r="AV1002" s="146"/>
      <c r="AW1002" s="146"/>
      <c r="AX1002" s="146"/>
      <c r="AY1002" s="146"/>
      <c r="AZ1002" s="146"/>
      <c r="BA1002" s="146"/>
      <c r="BB1002" s="146"/>
      <c r="BC1002" s="146"/>
      <c r="BD1002" s="146"/>
      <c r="BE1002" s="146"/>
      <c r="BF1002" s="146"/>
      <c r="BG1002" s="146"/>
      <c r="BH1002" s="146"/>
      <c r="BI1002" s="146"/>
      <c r="BJ1002" s="146"/>
      <c r="BK1002" s="146"/>
      <c r="BL1002" s="146"/>
      <c r="BM1002" s="146"/>
      <c r="BN1002" s="146"/>
      <c r="BO1002" s="146"/>
      <c r="BP1002" s="146"/>
      <c r="BQ1002" s="146"/>
      <c r="BR1002" s="146"/>
      <c r="BS1002" s="146"/>
      <c r="BT1002" s="146"/>
      <c r="BU1002" s="146"/>
      <c r="BV1002" s="146"/>
      <c r="BW1002" s="146"/>
      <c r="BX1002" s="146"/>
      <c r="BY1002" s="146"/>
      <c r="BZ1002" s="146"/>
      <c r="CA1002" s="146"/>
      <c r="CB1002" s="146"/>
      <c r="CC1002" s="146"/>
      <c r="CD1002" s="146"/>
      <c r="CE1002" s="146"/>
      <c r="CF1002" s="146"/>
      <c r="CG1002" s="146"/>
      <c r="CH1002" s="146"/>
      <c r="CI1002" s="146"/>
      <c r="CJ1002" s="146"/>
      <c r="CK1002" s="146"/>
      <c r="CL1002" s="146"/>
      <c r="CM1002" s="146"/>
      <c r="CN1002" s="146"/>
      <c r="CO1002" s="146"/>
      <c r="CP1002" s="146"/>
      <c r="CQ1002" s="146"/>
      <c r="CR1002" s="146"/>
      <c r="CS1002" s="146"/>
      <c r="CT1002" s="146"/>
      <c r="CU1002" s="146"/>
      <c r="CV1002" s="146"/>
      <c r="CW1002" s="146"/>
      <c r="CX1002" s="146"/>
      <c r="CY1002" s="146"/>
      <c r="CZ1002" s="146"/>
      <c r="DA1002" s="146"/>
      <c r="DB1002" s="146"/>
      <c r="DC1002" s="146"/>
      <c r="DD1002" s="146"/>
      <c r="DE1002" s="146"/>
      <c r="DF1002" s="146"/>
      <c r="DG1002" s="146"/>
      <c r="DH1002" s="146"/>
      <c r="DI1002" s="146"/>
      <c r="DJ1002" s="146"/>
      <c r="DK1002" s="146"/>
      <c r="DL1002" s="146"/>
      <c r="DM1002" s="146"/>
      <c r="DN1002" s="146"/>
      <c r="DO1002" s="146"/>
      <c r="DP1002" s="146"/>
      <c r="DQ1002" s="146"/>
      <c r="DR1002" s="146"/>
      <c r="DS1002" s="146"/>
      <c r="DT1002" s="146"/>
      <c r="DU1002" s="146"/>
      <c r="DV1002" s="146"/>
      <c r="DW1002" s="146"/>
      <c r="DX1002" s="146"/>
      <c r="DY1002" s="146"/>
      <c r="DZ1002" s="158"/>
      <c r="EA1002" s="158"/>
      <c r="EB1002" s="158"/>
      <c r="EC1002" s="158"/>
      <c r="ED1002" s="158"/>
      <c r="EE1002" s="158"/>
      <c r="EF1002" s="158"/>
      <c r="EG1002" s="158"/>
      <c r="EH1002" s="158"/>
      <c r="EI1002" s="158"/>
      <c r="EJ1002" s="158"/>
      <c r="EK1002" s="158"/>
      <c r="EL1002" s="158"/>
      <c r="EM1002" s="158"/>
      <c r="EN1002" s="146"/>
      <c r="EO1002" s="146"/>
      <c r="EP1002" s="146"/>
      <c r="EQ1002" s="146"/>
      <c r="ER1002" s="146"/>
      <c r="ES1002" s="146"/>
      <c r="ET1002" s="146"/>
      <c r="EU1002" s="146"/>
      <c r="EV1002" s="146"/>
      <c r="EW1002" s="146"/>
      <c r="EX1002" s="146"/>
      <c r="EY1002" s="146"/>
      <c r="EZ1002" s="146"/>
      <c r="FA1002" s="146"/>
      <c r="FB1002" s="146"/>
      <c r="FC1002" s="146"/>
      <c r="FD1002" s="146"/>
    </row>
    <row r="1003" spans="4:160">
      <c r="D1003" s="45"/>
      <c r="O1003" s="146"/>
      <c r="P1003" s="146"/>
      <c r="Q1003" s="146"/>
      <c r="R1003" s="146"/>
      <c r="S1003" s="146"/>
      <c r="T1003" s="146"/>
      <c r="U1003" s="146"/>
      <c r="V1003" s="146"/>
      <c r="W1003" s="146"/>
      <c r="X1003" s="146"/>
      <c r="Y1003" s="146"/>
      <c r="Z1003" s="146"/>
      <c r="AA1003" s="146"/>
      <c r="AB1003" s="146"/>
      <c r="AC1003" s="146"/>
      <c r="AD1003" s="146"/>
      <c r="AE1003" s="146"/>
      <c r="AF1003" s="146"/>
      <c r="AG1003" s="146"/>
      <c r="AH1003" s="146"/>
      <c r="AI1003" s="146"/>
      <c r="AJ1003" s="146"/>
      <c r="AK1003" s="146"/>
      <c r="AL1003" s="146"/>
      <c r="AM1003" s="217"/>
      <c r="AN1003" s="146"/>
      <c r="AO1003" s="146"/>
      <c r="AP1003" s="146"/>
      <c r="AQ1003" s="146"/>
      <c r="AR1003" s="146"/>
      <c r="AS1003" s="146"/>
      <c r="AT1003" s="146"/>
      <c r="AU1003" s="146"/>
      <c r="AV1003" s="146"/>
      <c r="AW1003" s="146"/>
      <c r="AX1003" s="146"/>
      <c r="AY1003" s="146"/>
      <c r="AZ1003" s="146"/>
      <c r="BA1003" s="146"/>
      <c r="BB1003" s="146"/>
      <c r="BC1003" s="146"/>
      <c r="BD1003" s="146"/>
      <c r="BE1003" s="146"/>
      <c r="BF1003" s="146"/>
      <c r="BG1003" s="146"/>
      <c r="BH1003" s="146"/>
      <c r="BI1003" s="146"/>
      <c r="BJ1003" s="146"/>
      <c r="BK1003" s="146"/>
      <c r="BL1003" s="146"/>
      <c r="BM1003" s="146"/>
      <c r="BN1003" s="146"/>
      <c r="BO1003" s="146"/>
      <c r="BP1003" s="146"/>
      <c r="BQ1003" s="146"/>
      <c r="BR1003" s="146"/>
      <c r="BS1003" s="146"/>
      <c r="BT1003" s="146"/>
      <c r="BU1003" s="146"/>
      <c r="BV1003" s="146"/>
      <c r="BW1003" s="146"/>
      <c r="BX1003" s="146"/>
      <c r="BY1003" s="146"/>
      <c r="BZ1003" s="146"/>
      <c r="CA1003" s="146"/>
      <c r="CB1003" s="146"/>
      <c r="CC1003" s="146"/>
      <c r="CD1003" s="146"/>
      <c r="CE1003" s="146"/>
      <c r="CF1003" s="146"/>
      <c r="CG1003" s="146"/>
      <c r="CH1003" s="146"/>
      <c r="CI1003" s="146"/>
      <c r="CJ1003" s="146"/>
      <c r="CK1003" s="146"/>
      <c r="CL1003" s="146"/>
      <c r="CM1003" s="146"/>
      <c r="CN1003" s="146"/>
      <c r="CO1003" s="146"/>
      <c r="CP1003" s="146"/>
      <c r="CQ1003" s="146"/>
      <c r="CR1003" s="146"/>
      <c r="CS1003" s="146"/>
      <c r="CT1003" s="146"/>
      <c r="CU1003" s="146"/>
      <c r="CV1003" s="146"/>
      <c r="CW1003" s="146"/>
      <c r="CX1003" s="146"/>
      <c r="CY1003" s="146"/>
      <c r="CZ1003" s="146"/>
      <c r="DA1003" s="146"/>
      <c r="DB1003" s="146"/>
      <c r="DC1003" s="146"/>
      <c r="DD1003" s="146"/>
      <c r="DE1003" s="146"/>
      <c r="DF1003" s="146"/>
      <c r="DG1003" s="146"/>
      <c r="DH1003" s="146"/>
      <c r="DI1003" s="146"/>
      <c r="DJ1003" s="146"/>
      <c r="DK1003" s="146"/>
      <c r="DL1003" s="146"/>
      <c r="DM1003" s="146"/>
      <c r="DN1003" s="146"/>
      <c r="DO1003" s="146"/>
      <c r="DP1003" s="146"/>
      <c r="DQ1003" s="146"/>
      <c r="DR1003" s="146"/>
      <c r="DS1003" s="146"/>
      <c r="DT1003" s="146"/>
      <c r="DU1003" s="146"/>
      <c r="DV1003" s="146"/>
      <c r="DW1003" s="146"/>
      <c r="DX1003" s="146"/>
      <c r="DY1003" s="146"/>
      <c r="DZ1003" s="158"/>
      <c r="EA1003" s="158"/>
      <c r="EB1003" s="158"/>
      <c r="EC1003" s="158"/>
      <c r="ED1003" s="158"/>
      <c r="EE1003" s="158"/>
      <c r="EF1003" s="158"/>
      <c r="EG1003" s="158"/>
      <c r="EH1003" s="158"/>
      <c r="EI1003" s="158"/>
      <c r="EJ1003" s="158"/>
      <c r="EK1003" s="158"/>
      <c r="EL1003" s="158"/>
      <c r="EM1003" s="158"/>
      <c r="EN1003" s="146"/>
      <c r="EO1003" s="146"/>
      <c r="EP1003" s="146"/>
      <c r="EQ1003" s="146"/>
      <c r="ER1003" s="146"/>
      <c r="ES1003" s="146"/>
      <c r="ET1003" s="146"/>
      <c r="EU1003" s="146"/>
      <c r="EV1003" s="146"/>
      <c r="EW1003" s="146"/>
      <c r="EX1003" s="146"/>
      <c r="EY1003" s="146"/>
      <c r="EZ1003" s="146"/>
      <c r="FA1003" s="146"/>
      <c r="FB1003" s="146"/>
      <c r="FC1003" s="146"/>
      <c r="FD1003" s="146"/>
    </row>
    <row r="1004" spans="4:160">
      <c r="D1004" s="45"/>
      <c r="O1004" s="146"/>
      <c r="P1004" s="146"/>
      <c r="Q1004" s="146"/>
      <c r="R1004" s="146"/>
      <c r="S1004" s="146"/>
      <c r="T1004" s="146"/>
      <c r="U1004" s="146"/>
      <c r="V1004" s="146"/>
      <c r="W1004" s="146"/>
      <c r="X1004" s="146"/>
      <c r="Y1004" s="146"/>
      <c r="Z1004" s="146"/>
      <c r="AA1004" s="146"/>
      <c r="AB1004" s="146"/>
      <c r="AC1004" s="146"/>
      <c r="AD1004" s="146"/>
      <c r="AE1004" s="146"/>
      <c r="AF1004" s="146"/>
      <c r="AG1004" s="146"/>
      <c r="AH1004" s="146"/>
      <c r="AI1004" s="146"/>
      <c r="AJ1004" s="146"/>
      <c r="AK1004" s="146"/>
      <c r="AL1004" s="146"/>
      <c r="AM1004" s="217"/>
      <c r="AN1004" s="146"/>
      <c r="AO1004" s="146"/>
      <c r="AP1004" s="146"/>
      <c r="AQ1004" s="146"/>
      <c r="AR1004" s="146"/>
      <c r="AS1004" s="146"/>
      <c r="AT1004" s="146"/>
      <c r="AU1004" s="146"/>
      <c r="AV1004" s="146"/>
      <c r="AW1004" s="146"/>
      <c r="AX1004" s="146"/>
      <c r="AY1004" s="146"/>
      <c r="AZ1004" s="146"/>
      <c r="BA1004" s="146"/>
      <c r="BB1004" s="146"/>
      <c r="BC1004" s="146"/>
      <c r="BD1004" s="146"/>
      <c r="BE1004" s="146"/>
      <c r="BF1004" s="146"/>
      <c r="BG1004" s="146"/>
      <c r="BH1004" s="146"/>
      <c r="BI1004" s="146"/>
      <c r="BJ1004" s="146"/>
      <c r="BK1004" s="146"/>
      <c r="BL1004" s="146"/>
      <c r="BM1004" s="146"/>
      <c r="BN1004" s="146"/>
      <c r="BO1004" s="146"/>
      <c r="BP1004" s="146"/>
      <c r="BQ1004" s="146"/>
      <c r="BR1004" s="146"/>
      <c r="BS1004" s="146"/>
      <c r="BT1004" s="146"/>
      <c r="BU1004" s="146"/>
      <c r="BV1004" s="146"/>
      <c r="BW1004" s="146"/>
      <c r="BX1004" s="146"/>
      <c r="BY1004" s="146"/>
      <c r="BZ1004" s="146"/>
      <c r="CA1004" s="146"/>
      <c r="CB1004" s="146"/>
      <c r="CC1004" s="146"/>
      <c r="CD1004" s="146"/>
      <c r="CE1004" s="146"/>
      <c r="CF1004" s="146"/>
      <c r="CG1004" s="146"/>
      <c r="CH1004" s="146"/>
      <c r="CI1004" s="146"/>
      <c r="CJ1004" s="146"/>
      <c r="CK1004" s="146"/>
      <c r="CL1004" s="146"/>
      <c r="CM1004" s="146"/>
      <c r="CN1004" s="146"/>
      <c r="CO1004" s="146"/>
      <c r="CP1004" s="146"/>
      <c r="CQ1004" s="146"/>
      <c r="CR1004" s="146"/>
      <c r="CS1004" s="146"/>
      <c r="CT1004" s="146"/>
      <c r="CU1004" s="146"/>
      <c r="CV1004" s="146"/>
      <c r="CW1004" s="146"/>
      <c r="CX1004" s="146"/>
      <c r="CY1004" s="146"/>
      <c r="CZ1004" s="146"/>
      <c r="DA1004" s="146"/>
      <c r="DB1004" s="146"/>
      <c r="DC1004" s="146"/>
      <c r="DD1004" s="146"/>
      <c r="DE1004" s="146"/>
      <c r="DF1004" s="146"/>
      <c r="DG1004" s="146"/>
      <c r="DH1004" s="146"/>
      <c r="DI1004" s="146"/>
      <c r="DJ1004" s="146"/>
      <c r="DK1004" s="146"/>
      <c r="DL1004" s="146"/>
      <c r="DM1004" s="146"/>
      <c r="DN1004" s="146"/>
      <c r="DO1004" s="146"/>
      <c r="DP1004" s="146"/>
      <c r="DQ1004" s="146"/>
      <c r="DR1004" s="146"/>
      <c r="DS1004" s="146"/>
      <c r="DT1004" s="146"/>
      <c r="DU1004" s="146"/>
      <c r="DV1004" s="146"/>
      <c r="DW1004" s="146"/>
      <c r="DX1004" s="146"/>
      <c r="DY1004" s="146"/>
      <c r="DZ1004" s="158"/>
      <c r="EA1004" s="158"/>
      <c r="EB1004" s="158"/>
      <c r="EC1004" s="158"/>
      <c r="ED1004" s="158"/>
      <c r="EE1004" s="158"/>
      <c r="EF1004" s="158"/>
      <c r="EG1004" s="158"/>
      <c r="EH1004" s="158"/>
      <c r="EI1004" s="158"/>
      <c r="EJ1004" s="158"/>
      <c r="EK1004" s="158"/>
      <c r="EL1004" s="158"/>
      <c r="EM1004" s="158"/>
      <c r="EN1004" s="146"/>
      <c r="EO1004" s="146"/>
      <c r="EP1004" s="146"/>
      <c r="EQ1004" s="146"/>
      <c r="ER1004" s="146"/>
      <c r="ES1004" s="146"/>
      <c r="ET1004" s="146"/>
      <c r="EU1004" s="146"/>
      <c r="EV1004" s="146"/>
      <c r="EW1004" s="146"/>
      <c r="EX1004" s="146"/>
      <c r="EY1004" s="146"/>
      <c r="EZ1004" s="146"/>
      <c r="FA1004" s="146"/>
      <c r="FB1004" s="146"/>
      <c r="FC1004" s="146"/>
      <c r="FD1004" s="146"/>
    </row>
    <row r="1005" spans="4:160">
      <c r="D1005" s="45"/>
      <c r="O1005" s="146"/>
      <c r="P1005" s="146"/>
      <c r="Q1005" s="146"/>
      <c r="R1005" s="146"/>
      <c r="S1005" s="146"/>
      <c r="T1005" s="146"/>
      <c r="U1005" s="146"/>
      <c r="V1005" s="146"/>
      <c r="W1005" s="146"/>
      <c r="X1005" s="146"/>
      <c r="Y1005" s="146"/>
      <c r="Z1005" s="146"/>
      <c r="AA1005" s="146"/>
      <c r="AB1005" s="146"/>
      <c r="AC1005" s="146"/>
      <c r="AD1005" s="146"/>
      <c r="AE1005" s="146"/>
      <c r="AF1005" s="146"/>
      <c r="AG1005" s="146"/>
      <c r="AH1005" s="146"/>
      <c r="AI1005" s="146"/>
      <c r="AJ1005" s="146"/>
      <c r="AK1005" s="146"/>
      <c r="AL1005" s="146"/>
      <c r="AM1005" s="217"/>
      <c r="AN1005" s="146"/>
      <c r="AO1005" s="146"/>
      <c r="AP1005" s="146"/>
      <c r="AQ1005" s="146"/>
      <c r="AR1005" s="146"/>
      <c r="AS1005" s="146"/>
      <c r="AT1005" s="146"/>
      <c r="AU1005" s="146"/>
      <c r="AV1005" s="146"/>
      <c r="AW1005" s="146"/>
      <c r="AX1005" s="146"/>
      <c r="AY1005" s="146"/>
      <c r="AZ1005" s="146"/>
      <c r="BA1005" s="146"/>
      <c r="BB1005" s="146"/>
      <c r="BC1005" s="146"/>
      <c r="BD1005" s="146"/>
      <c r="BE1005" s="146"/>
      <c r="BF1005" s="146"/>
      <c r="BG1005" s="146"/>
      <c r="BH1005" s="146"/>
      <c r="BI1005" s="146"/>
      <c r="BJ1005" s="146"/>
      <c r="BK1005" s="146"/>
      <c r="BL1005" s="146"/>
      <c r="BM1005" s="146"/>
      <c r="BN1005" s="146"/>
      <c r="BO1005" s="146"/>
      <c r="BP1005" s="146"/>
      <c r="BQ1005" s="146"/>
      <c r="BR1005" s="146"/>
      <c r="BS1005" s="146"/>
      <c r="BT1005" s="146"/>
      <c r="BU1005" s="146"/>
      <c r="BV1005" s="146"/>
      <c r="BW1005" s="146"/>
      <c r="BX1005" s="146"/>
      <c r="BY1005" s="146"/>
      <c r="BZ1005" s="146"/>
      <c r="CA1005" s="146"/>
      <c r="CB1005" s="146"/>
      <c r="CC1005" s="146"/>
      <c r="CD1005" s="146"/>
      <c r="CE1005" s="146"/>
      <c r="CF1005" s="146"/>
      <c r="CG1005" s="146"/>
      <c r="CH1005" s="146"/>
      <c r="CI1005" s="146"/>
      <c r="CJ1005" s="146"/>
      <c r="CK1005" s="146"/>
      <c r="CL1005" s="146"/>
      <c r="CM1005" s="146"/>
      <c r="CN1005" s="146"/>
      <c r="CO1005" s="146"/>
      <c r="CP1005" s="146"/>
      <c r="CQ1005" s="146"/>
      <c r="CR1005" s="146"/>
      <c r="CS1005" s="146"/>
      <c r="CT1005" s="146"/>
      <c r="CU1005" s="146"/>
      <c r="CV1005" s="146"/>
      <c r="CW1005" s="146"/>
      <c r="CX1005" s="146"/>
      <c r="CY1005" s="146"/>
      <c r="CZ1005" s="146"/>
      <c r="DA1005" s="146"/>
      <c r="DB1005" s="146"/>
      <c r="DC1005" s="146"/>
      <c r="DD1005" s="146"/>
      <c r="DE1005" s="146"/>
      <c r="DF1005" s="146"/>
      <c r="DG1005" s="146"/>
      <c r="DH1005" s="146"/>
      <c r="DI1005" s="146"/>
      <c r="DJ1005" s="146"/>
      <c r="DK1005" s="146"/>
      <c r="DL1005" s="146"/>
      <c r="DM1005" s="146"/>
      <c r="DN1005" s="146"/>
      <c r="DO1005" s="146"/>
      <c r="DP1005" s="146"/>
      <c r="DQ1005" s="146"/>
      <c r="DR1005" s="146"/>
      <c r="DS1005" s="146"/>
      <c r="DT1005" s="146"/>
      <c r="DU1005" s="146"/>
      <c r="DV1005" s="146"/>
      <c r="DW1005" s="146"/>
      <c r="DX1005" s="146"/>
      <c r="DY1005" s="146"/>
      <c r="DZ1005" s="158"/>
      <c r="EA1005" s="158"/>
      <c r="EB1005" s="158"/>
      <c r="EC1005" s="158"/>
      <c r="ED1005" s="158"/>
      <c r="EE1005" s="158"/>
      <c r="EF1005" s="158"/>
      <c r="EG1005" s="158"/>
      <c r="EH1005" s="158"/>
      <c r="EI1005" s="158"/>
      <c r="EJ1005" s="158"/>
      <c r="EK1005" s="158"/>
      <c r="EL1005" s="158"/>
      <c r="EM1005" s="158"/>
      <c r="EN1005" s="146"/>
      <c r="EO1005" s="146"/>
      <c r="EP1005" s="146"/>
      <c r="EQ1005" s="146"/>
      <c r="ER1005" s="146"/>
      <c r="ES1005" s="146"/>
      <c r="ET1005" s="146"/>
      <c r="EU1005" s="146"/>
      <c r="EV1005" s="146"/>
      <c r="EW1005" s="146"/>
      <c r="EX1005" s="146"/>
      <c r="EY1005" s="146"/>
      <c r="EZ1005" s="146"/>
      <c r="FA1005" s="146"/>
      <c r="FB1005" s="146"/>
      <c r="FC1005" s="146"/>
      <c r="FD1005" s="146"/>
    </row>
    <row r="1006" spans="4:160">
      <c r="D1006" s="45"/>
      <c r="O1006" s="146"/>
      <c r="P1006" s="146"/>
      <c r="Q1006" s="146"/>
      <c r="R1006" s="146"/>
      <c r="S1006" s="146"/>
      <c r="T1006" s="146"/>
      <c r="U1006" s="146"/>
      <c r="V1006" s="146"/>
      <c r="W1006" s="146"/>
      <c r="X1006" s="146"/>
      <c r="Y1006" s="146"/>
      <c r="Z1006" s="146"/>
      <c r="AA1006" s="146"/>
      <c r="AB1006" s="146"/>
      <c r="AC1006" s="146"/>
      <c r="AD1006" s="146"/>
      <c r="AE1006" s="146"/>
      <c r="AF1006" s="146"/>
      <c r="AG1006" s="146"/>
      <c r="AH1006" s="146"/>
      <c r="AI1006" s="146"/>
      <c r="AJ1006" s="146"/>
      <c r="AK1006" s="146"/>
      <c r="AL1006" s="146"/>
      <c r="AM1006" s="217"/>
      <c r="AN1006" s="146"/>
      <c r="AO1006" s="146"/>
      <c r="AP1006" s="146"/>
      <c r="AQ1006" s="146"/>
      <c r="AR1006" s="146"/>
      <c r="AS1006" s="146"/>
      <c r="AT1006" s="146"/>
      <c r="AU1006" s="146"/>
      <c r="AV1006" s="146"/>
      <c r="AW1006" s="146"/>
      <c r="AX1006" s="146"/>
      <c r="AY1006" s="146"/>
      <c r="AZ1006" s="146"/>
      <c r="BA1006" s="146"/>
      <c r="BB1006" s="146"/>
      <c r="BC1006" s="146"/>
      <c r="BD1006" s="146"/>
      <c r="BE1006" s="146"/>
      <c r="BF1006" s="146"/>
      <c r="BG1006" s="146"/>
      <c r="BH1006" s="146"/>
      <c r="BI1006" s="146"/>
      <c r="BJ1006" s="146"/>
      <c r="BK1006" s="146"/>
      <c r="BL1006" s="146"/>
      <c r="BM1006" s="146"/>
      <c r="BN1006" s="146"/>
      <c r="BO1006" s="146"/>
      <c r="BP1006" s="146"/>
      <c r="BQ1006" s="146"/>
      <c r="BR1006" s="146"/>
      <c r="BS1006" s="146"/>
      <c r="BT1006" s="146"/>
      <c r="BU1006" s="146"/>
      <c r="BV1006" s="146"/>
      <c r="BW1006" s="146"/>
      <c r="BX1006" s="146"/>
      <c r="BY1006" s="146"/>
      <c r="BZ1006" s="146"/>
      <c r="CA1006" s="146"/>
      <c r="CB1006" s="146"/>
      <c r="CC1006" s="146"/>
      <c r="CD1006" s="146"/>
      <c r="CE1006" s="146"/>
      <c r="CF1006" s="146"/>
      <c r="CG1006" s="146"/>
      <c r="CH1006" s="146"/>
      <c r="CI1006" s="146"/>
      <c r="CJ1006" s="146"/>
      <c r="CK1006" s="146"/>
      <c r="CL1006" s="146"/>
      <c r="CM1006" s="146"/>
      <c r="CN1006" s="146"/>
      <c r="CO1006" s="146"/>
      <c r="CP1006" s="146"/>
      <c r="CQ1006" s="146"/>
      <c r="CR1006" s="146"/>
      <c r="CS1006" s="146"/>
      <c r="CT1006" s="146"/>
      <c r="CU1006" s="146"/>
      <c r="CV1006" s="146"/>
      <c r="CW1006" s="146"/>
      <c r="CX1006" s="146"/>
      <c r="CY1006" s="146"/>
      <c r="CZ1006" s="146"/>
      <c r="DA1006" s="146"/>
      <c r="DB1006" s="146"/>
      <c r="DC1006" s="146"/>
      <c r="DD1006" s="146"/>
      <c r="DE1006" s="146"/>
      <c r="DF1006" s="146"/>
      <c r="DG1006" s="146"/>
      <c r="DH1006" s="146"/>
      <c r="DI1006" s="146"/>
      <c r="DJ1006" s="146"/>
      <c r="DK1006" s="146"/>
      <c r="DL1006" s="146"/>
      <c r="DM1006" s="146"/>
      <c r="DN1006" s="146"/>
      <c r="DO1006" s="146"/>
      <c r="DP1006" s="146"/>
      <c r="DQ1006" s="146"/>
      <c r="DR1006" s="146"/>
      <c r="DS1006" s="146"/>
      <c r="DT1006" s="146"/>
      <c r="DU1006" s="146"/>
      <c r="DV1006" s="146"/>
      <c r="DW1006" s="146"/>
      <c r="DX1006" s="146"/>
      <c r="DY1006" s="146"/>
      <c r="DZ1006" s="158"/>
      <c r="EA1006" s="158"/>
      <c r="EB1006" s="158"/>
      <c r="EC1006" s="158"/>
      <c r="ED1006" s="158"/>
      <c r="EE1006" s="158"/>
      <c r="EF1006" s="158"/>
      <c r="EG1006" s="158"/>
      <c r="EH1006" s="158"/>
      <c r="EI1006" s="158"/>
      <c r="EJ1006" s="158"/>
      <c r="EK1006" s="158"/>
      <c r="EL1006" s="158"/>
      <c r="EM1006" s="158"/>
      <c r="EN1006" s="146"/>
      <c r="EO1006" s="146"/>
      <c r="EP1006" s="146"/>
      <c r="EQ1006" s="146"/>
      <c r="ER1006" s="146"/>
      <c r="ES1006" s="146"/>
      <c r="ET1006" s="146"/>
      <c r="EU1006" s="146"/>
      <c r="EV1006" s="146"/>
      <c r="EW1006" s="146"/>
      <c r="EX1006" s="146"/>
      <c r="EY1006" s="146"/>
      <c r="EZ1006" s="146"/>
      <c r="FA1006" s="146"/>
      <c r="FB1006" s="146"/>
      <c r="FC1006" s="146"/>
      <c r="FD1006" s="146"/>
    </row>
    <row r="1007" spans="4:160">
      <c r="D1007" s="45"/>
      <c r="O1007" s="146"/>
      <c r="P1007" s="146"/>
      <c r="Q1007" s="146"/>
      <c r="R1007" s="146"/>
      <c r="S1007" s="146"/>
      <c r="T1007" s="146"/>
      <c r="U1007" s="146"/>
      <c r="V1007" s="146"/>
      <c r="W1007" s="146"/>
      <c r="X1007" s="146"/>
      <c r="Y1007" s="146"/>
      <c r="Z1007" s="146"/>
      <c r="AA1007" s="146"/>
      <c r="AB1007" s="146"/>
      <c r="AC1007" s="146"/>
      <c r="AD1007" s="146"/>
      <c r="AE1007" s="146"/>
      <c r="AF1007" s="146"/>
      <c r="AG1007" s="146"/>
      <c r="AH1007" s="146"/>
      <c r="AI1007" s="146"/>
      <c r="AJ1007" s="146"/>
      <c r="AK1007" s="146"/>
      <c r="AL1007" s="146"/>
      <c r="AM1007" s="217"/>
      <c r="AN1007" s="146"/>
      <c r="AO1007" s="146"/>
      <c r="AP1007" s="146"/>
      <c r="AQ1007" s="146"/>
      <c r="AR1007" s="146"/>
      <c r="AS1007" s="146"/>
      <c r="AT1007" s="146"/>
      <c r="AU1007" s="146"/>
      <c r="AV1007" s="146"/>
      <c r="AW1007" s="146"/>
      <c r="AX1007" s="146"/>
      <c r="AY1007" s="146"/>
      <c r="AZ1007" s="146"/>
      <c r="BA1007" s="146"/>
      <c r="BB1007" s="146"/>
      <c r="BC1007" s="146"/>
      <c r="BD1007" s="146"/>
      <c r="BE1007" s="146"/>
      <c r="BF1007" s="146"/>
      <c r="BG1007" s="146"/>
      <c r="BH1007" s="146"/>
      <c r="BI1007" s="146"/>
      <c r="BJ1007" s="146"/>
      <c r="BK1007" s="146"/>
      <c r="BL1007" s="146"/>
      <c r="BM1007" s="146"/>
      <c r="BN1007" s="146"/>
      <c r="BO1007" s="146"/>
      <c r="BP1007" s="146"/>
      <c r="BQ1007" s="146"/>
      <c r="BR1007" s="146"/>
      <c r="BS1007" s="146"/>
      <c r="BT1007" s="146"/>
      <c r="BU1007" s="146"/>
      <c r="BV1007" s="146"/>
      <c r="BW1007" s="146"/>
      <c r="BX1007" s="146"/>
      <c r="BY1007" s="146"/>
      <c r="BZ1007" s="146"/>
      <c r="CA1007" s="146"/>
      <c r="CB1007" s="146"/>
      <c r="CC1007" s="146"/>
      <c r="CD1007" s="146"/>
      <c r="CE1007" s="146"/>
      <c r="CF1007" s="146"/>
      <c r="CG1007" s="146"/>
      <c r="CH1007" s="146"/>
      <c r="CI1007" s="146"/>
      <c r="CJ1007" s="146"/>
      <c r="CK1007" s="146"/>
      <c r="CL1007" s="146"/>
      <c r="CM1007" s="146"/>
      <c r="CN1007" s="146"/>
      <c r="CO1007" s="146"/>
      <c r="CP1007" s="146"/>
      <c r="CQ1007" s="146"/>
      <c r="CR1007" s="146"/>
      <c r="CS1007" s="146"/>
      <c r="CT1007" s="146"/>
      <c r="CU1007" s="146"/>
      <c r="CV1007" s="146"/>
      <c r="CW1007" s="146"/>
      <c r="CX1007" s="146"/>
      <c r="CY1007" s="146"/>
      <c r="CZ1007" s="146"/>
      <c r="DA1007" s="146"/>
      <c r="DB1007" s="146"/>
      <c r="DC1007" s="146"/>
      <c r="DD1007" s="146"/>
      <c r="DE1007" s="146"/>
      <c r="DF1007" s="146"/>
      <c r="DG1007" s="146"/>
      <c r="DH1007" s="146"/>
      <c r="DI1007" s="146"/>
      <c r="DJ1007" s="146"/>
      <c r="DK1007" s="146"/>
      <c r="DL1007" s="146"/>
      <c r="DM1007" s="146"/>
      <c r="DN1007" s="146"/>
      <c r="DO1007" s="146"/>
      <c r="DP1007" s="146"/>
      <c r="DQ1007" s="146"/>
      <c r="DR1007" s="146"/>
      <c r="DS1007" s="146"/>
      <c r="DT1007" s="146"/>
      <c r="DU1007" s="146"/>
      <c r="DV1007" s="146"/>
      <c r="DW1007" s="146"/>
      <c r="DX1007" s="146"/>
      <c r="DY1007" s="146"/>
      <c r="DZ1007" s="158"/>
      <c r="EA1007" s="158"/>
      <c r="EB1007" s="158"/>
      <c r="EC1007" s="158"/>
      <c r="ED1007" s="158"/>
      <c r="EE1007" s="158"/>
      <c r="EF1007" s="158"/>
      <c r="EG1007" s="158"/>
      <c r="EH1007" s="158"/>
      <c r="EI1007" s="158"/>
      <c r="EJ1007" s="158"/>
      <c r="EK1007" s="158"/>
      <c r="EL1007" s="158"/>
      <c r="EM1007" s="158"/>
      <c r="EN1007" s="146"/>
      <c r="EO1007" s="146"/>
      <c r="EP1007" s="146"/>
      <c r="EQ1007" s="146"/>
      <c r="ER1007" s="146"/>
      <c r="ES1007" s="146"/>
      <c r="ET1007" s="146"/>
      <c r="EU1007" s="146"/>
      <c r="EV1007" s="146"/>
      <c r="EW1007" s="146"/>
      <c r="EX1007" s="146"/>
      <c r="EY1007" s="146"/>
      <c r="EZ1007" s="146"/>
      <c r="FA1007" s="146"/>
      <c r="FB1007" s="146"/>
      <c r="FC1007" s="146"/>
      <c r="FD1007" s="146"/>
    </row>
    <row r="1008" spans="4:160">
      <c r="D1008" s="45"/>
      <c r="O1008" s="146"/>
      <c r="P1008" s="146"/>
      <c r="Q1008" s="146"/>
      <c r="R1008" s="146"/>
      <c r="S1008" s="146"/>
      <c r="T1008" s="146"/>
      <c r="U1008" s="146"/>
      <c r="V1008" s="146"/>
      <c r="W1008" s="146"/>
      <c r="X1008" s="146"/>
      <c r="Y1008" s="146"/>
      <c r="Z1008" s="146"/>
      <c r="AA1008" s="146"/>
      <c r="AB1008" s="146"/>
      <c r="AC1008" s="146"/>
      <c r="AD1008" s="146"/>
      <c r="AE1008" s="146"/>
      <c r="AF1008" s="146"/>
      <c r="AG1008" s="146"/>
      <c r="AH1008" s="146"/>
      <c r="AI1008" s="146"/>
      <c r="AJ1008" s="146"/>
      <c r="AK1008" s="146"/>
      <c r="AL1008" s="146"/>
      <c r="AM1008" s="217"/>
      <c r="AN1008" s="146"/>
      <c r="AO1008" s="146"/>
      <c r="AP1008" s="146"/>
      <c r="AQ1008" s="146"/>
      <c r="AR1008" s="146"/>
      <c r="AS1008" s="146"/>
      <c r="AT1008" s="146"/>
      <c r="AU1008" s="146"/>
      <c r="AV1008" s="146"/>
      <c r="AW1008" s="146"/>
      <c r="AX1008" s="146"/>
      <c r="AY1008" s="146"/>
      <c r="AZ1008" s="146"/>
      <c r="BA1008" s="146"/>
      <c r="BB1008" s="146"/>
      <c r="BC1008" s="146"/>
      <c r="BD1008" s="146"/>
      <c r="BE1008" s="146"/>
      <c r="BF1008" s="146"/>
      <c r="BG1008" s="146"/>
      <c r="BH1008" s="146"/>
      <c r="BI1008" s="146"/>
      <c r="BJ1008" s="146"/>
      <c r="BK1008" s="146"/>
      <c r="BL1008" s="146"/>
      <c r="BM1008" s="146"/>
      <c r="BN1008" s="146"/>
      <c r="BO1008" s="146"/>
      <c r="BP1008" s="146"/>
      <c r="BQ1008" s="146"/>
      <c r="BR1008" s="146"/>
      <c r="BS1008" s="146"/>
      <c r="BT1008" s="146"/>
      <c r="BU1008" s="146"/>
      <c r="BV1008" s="146"/>
      <c r="BW1008" s="146"/>
      <c r="BX1008" s="146"/>
      <c r="BY1008" s="146"/>
      <c r="BZ1008" s="146"/>
      <c r="CA1008" s="146"/>
      <c r="CB1008" s="146"/>
      <c r="CC1008" s="146"/>
      <c r="CD1008" s="146"/>
      <c r="CE1008" s="146"/>
      <c r="CF1008" s="146"/>
      <c r="CG1008" s="146"/>
      <c r="CH1008" s="146"/>
      <c r="CI1008" s="146"/>
      <c r="CJ1008" s="146"/>
      <c r="CK1008" s="146"/>
      <c r="CL1008" s="146"/>
      <c r="CM1008" s="146"/>
      <c r="CN1008" s="146"/>
      <c r="CO1008" s="146"/>
      <c r="CP1008" s="146"/>
      <c r="CQ1008" s="146"/>
      <c r="CR1008" s="146"/>
      <c r="CS1008" s="146"/>
      <c r="CT1008" s="146"/>
      <c r="CU1008" s="146"/>
      <c r="CV1008" s="146"/>
      <c r="CW1008" s="146"/>
      <c r="CX1008" s="146"/>
      <c r="CY1008" s="146"/>
      <c r="CZ1008" s="146"/>
      <c r="DA1008" s="146"/>
      <c r="DB1008" s="146"/>
      <c r="DC1008" s="146"/>
      <c r="DD1008" s="146"/>
      <c r="DE1008" s="146"/>
      <c r="DF1008" s="146"/>
      <c r="DG1008" s="146"/>
      <c r="DH1008" s="146"/>
      <c r="DI1008" s="146"/>
      <c r="DJ1008" s="146"/>
      <c r="DK1008" s="146"/>
      <c r="DL1008" s="146"/>
      <c r="DM1008" s="146"/>
      <c r="DN1008" s="146"/>
      <c r="DO1008" s="146"/>
      <c r="DP1008" s="146"/>
      <c r="DQ1008" s="146"/>
      <c r="DR1008" s="146"/>
      <c r="DS1008" s="146"/>
      <c r="DT1008" s="146"/>
      <c r="DU1008" s="146"/>
      <c r="DV1008" s="146"/>
      <c r="DW1008" s="146"/>
      <c r="DX1008" s="146"/>
      <c r="DY1008" s="146"/>
      <c r="DZ1008" s="158"/>
      <c r="EA1008" s="158"/>
      <c r="EB1008" s="158"/>
      <c r="EC1008" s="158"/>
      <c r="ED1008" s="158"/>
      <c r="EE1008" s="158"/>
      <c r="EF1008" s="158"/>
      <c r="EG1008" s="158"/>
      <c r="EH1008" s="158"/>
      <c r="EI1008" s="158"/>
      <c r="EJ1008" s="158"/>
      <c r="EK1008" s="158"/>
      <c r="EL1008" s="158"/>
      <c r="EM1008" s="158"/>
      <c r="EN1008" s="146"/>
      <c r="EO1008" s="146"/>
      <c r="EP1008" s="146"/>
      <c r="EQ1008" s="146"/>
      <c r="ER1008" s="146"/>
      <c r="ES1008" s="146"/>
      <c r="ET1008" s="146"/>
      <c r="EU1008" s="146"/>
      <c r="EV1008" s="146"/>
      <c r="EW1008" s="146"/>
      <c r="EX1008" s="146"/>
      <c r="EY1008" s="146"/>
      <c r="EZ1008" s="146"/>
      <c r="FA1008" s="146"/>
      <c r="FB1008" s="146"/>
      <c r="FC1008" s="146"/>
      <c r="FD1008" s="146"/>
    </row>
    <row r="1009" spans="4:160">
      <c r="D1009" s="45"/>
      <c r="O1009" s="146"/>
      <c r="P1009" s="146"/>
      <c r="Q1009" s="146"/>
      <c r="R1009" s="146"/>
      <c r="S1009" s="146"/>
      <c r="T1009" s="146"/>
      <c r="U1009" s="146"/>
      <c r="V1009" s="146"/>
      <c r="W1009" s="146"/>
      <c r="X1009" s="146"/>
      <c r="Y1009" s="146"/>
      <c r="Z1009" s="146"/>
      <c r="AA1009" s="146"/>
      <c r="AB1009" s="146"/>
      <c r="AC1009" s="146"/>
      <c r="AD1009" s="146"/>
      <c r="AE1009" s="146"/>
      <c r="AF1009" s="146"/>
      <c r="AG1009" s="146"/>
      <c r="AH1009" s="146"/>
      <c r="AI1009" s="146"/>
      <c r="AJ1009" s="146"/>
      <c r="AK1009" s="146"/>
      <c r="AL1009" s="146"/>
      <c r="AM1009" s="217"/>
      <c r="AN1009" s="146"/>
      <c r="AO1009" s="146"/>
      <c r="AP1009" s="146"/>
      <c r="AQ1009" s="146"/>
      <c r="AR1009" s="146"/>
      <c r="AS1009" s="146"/>
      <c r="AT1009" s="146"/>
      <c r="AU1009" s="146"/>
      <c r="AV1009" s="146"/>
      <c r="AW1009" s="146"/>
      <c r="AX1009" s="146"/>
      <c r="AY1009" s="146"/>
      <c r="AZ1009" s="146"/>
      <c r="BA1009" s="146"/>
      <c r="BB1009" s="146"/>
      <c r="BC1009" s="146"/>
      <c r="BD1009" s="146"/>
      <c r="BE1009" s="146"/>
      <c r="BF1009" s="146"/>
      <c r="BG1009" s="146"/>
      <c r="BH1009" s="146"/>
      <c r="BI1009" s="146"/>
      <c r="BJ1009" s="146"/>
      <c r="BK1009" s="146"/>
      <c r="BL1009" s="146"/>
      <c r="BM1009" s="146"/>
      <c r="BN1009" s="146"/>
      <c r="BO1009" s="146"/>
      <c r="BP1009" s="146"/>
      <c r="BQ1009" s="146"/>
      <c r="BR1009" s="146"/>
      <c r="BS1009" s="146"/>
      <c r="BT1009" s="146"/>
      <c r="BU1009" s="146"/>
      <c r="BV1009" s="146"/>
      <c r="BW1009" s="146"/>
      <c r="BX1009" s="146"/>
      <c r="BY1009" s="146"/>
      <c r="BZ1009" s="146"/>
      <c r="CA1009" s="146"/>
      <c r="CB1009" s="146"/>
      <c r="CC1009" s="146"/>
      <c r="CD1009" s="146"/>
      <c r="CE1009" s="146"/>
      <c r="CF1009" s="146"/>
      <c r="CG1009" s="146"/>
      <c r="CH1009" s="146"/>
      <c r="CI1009" s="146"/>
      <c r="CJ1009" s="146"/>
      <c r="CK1009" s="146"/>
      <c r="CL1009" s="146"/>
      <c r="CM1009" s="146"/>
      <c r="CN1009" s="146"/>
      <c r="CO1009" s="146"/>
      <c r="CP1009" s="146"/>
      <c r="CQ1009" s="146"/>
      <c r="CR1009" s="146"/>
      <c r="CS1009" s="146"/>
      <c r="CT1009" s="146"/>
      <c r="CU1009" s="146"/>
      <c r="CV1009" s="146"/>
      <c r="CW1009" s="146"/>
      <c r="CX1009" s="146"/>
      <c r="CY1009" s="146"/>
      <c r="CZ1009" s="146"/>
      <c r="DA1009" s="146"/>
      <c r="DB1009" s="146"/>
      <c r="DC1009" s="146"/>
      <c r="DD1009" s="146"/>
      <c r="DE1009" s="146"/>
      <c r="DF1009" s="146"/>
      <c r="DG1009" s="146"/>
      <c r="DH1009" s="146"/>
      <c r="DI1009" s="146"/>
      <c r="DJ1009" s="146"/>
      <c r="DK1009" s="146"/>
      <c r="DL1009" s="146"/>
      <c r="DM1009" s="146"/>
      <c r="DN1009" s="146"/>
      <c r="DO1009" s="146"/>
      <c r="DP1009" s="146"/>
      <c r="DQ1009" s="146"/>
      <c r="DR1009" s="146"/>
      <c r="DS1009" s="146"/>
      <c r="DT1009" s="146"/>
      <c r="DU1009" s="146"/>
      <c r="DV1009" s="146"/>
      <c r="DW1009" s="146"/>
      <c r="DX1009" s="146"/>
      <c r="DY1009" s="146"/>
      <c r="DZ1009" s="158"/>
      <c r="EA1009" s="158"/>
      <c r="EB1009" s="158"/>
      <c r="EC1009" s="158"/>
      <c r="ED1009" s="158"/>
      <c r="EE1009" s="158"/>
      <c r="EF1009" s="158"/>
      <c r="EG1009" s="158"/>
      <c r="EH1009" s="158"/>
      <c r="EI1009" s="158"/>
      <c r="EJ1009" s="158"/>
      <c r="EK1009" s="158"/>
      <c r="EL1009" s="158"/>
      <c r="EM1009" s="158"/>
      <c r="EN1009" s="146"/>
      <c r="EO1009" s="146"/>
      <c r="EP1009" s="146"/>
      <c r="EQ1009" s="146"/>
      <c r="ER1009" s="146"/>
      <c r="ES1009" s="146"/>
      <c r="ET1009" s="146"/>
      <c r="EU1009" s="146"/>
      <c r="EV1009" s="146"/>
      <c r="EW1009" s="146"/>
      <c r="EX1009" s="146"/>
      <c r="EY1009" s="146"/>
      <c r="EZ1009" s="146"/>
      <c r="FA1009" s="146"/>
      <c r="FB1009" s="146"/>
      <c r="FC1009" s="146"/>
      <c r="FD1009" s="146"/>
    </row>
    <row r="1010" spans="4:160">
      <c r="D1010" s="45"/>
      <c r="O1010" s="146"/>
      <c r="P1010" s="146"/>
      <c r="Q1010" s="146"/>
      <c r="R1010" s="146"/>
      <c r="S1010" s="146"/>
      <c r="T1010" s="146"/>
      <c r="U1010" s="146"/>
      <c r="V1010" s="146"/>
      <c r="W1010" s="146"/>
      <c r="X1010" s="146"/>
      <c r="Y1010" s="146"/>
      <c r="Z1010" s="146"/>
      <c r="AA1010" s="146"/>
      <c r="AB1010" s="146"/>
      <c r="AC1010" s="146"/>
      <c r="AD1010" s="146"/>
      <c r="AE1010" s="146"/>
      <c r="AF1010" s="146"/>
      <c r="AG1010" s="146"/>
      <c r="AH1010" s="146"/>
      <c r="AI1010" s="146"/>
      <c r="AJ1010" s="146"/>
      <c r="AK1010" s="146"/>
      <c r="AL1010" s="146"/>
      <c r="AM1010" s="217"/>
      <c r="AN1010" s="146"/>
      <c r="AO1010" s="146"/>
      <c r="AP1010" s="146"/>
      <c r="AQ1010" s="146"/>
      <c r="AR1010" s="146"/>
      <c r="AS1010" s="146"/>
      <c r="AT1010" s="146"/>
      <c r="AU1010" s="146"/>
      <c r="AV1010" s="146"/>
      <c r="AW1010" s="146"/>
      <c r="AX1010" s="146"/>
      <c r="AY1010" s="146"/>
      <c r="AZ1010" s="146"/>
      <c r="BA1010" s="146"/>
      <c r="BB1010" s="146"/>
      <c r="BC1010" s="146"/>
      <c r="BD1010" s="146"/>
      <c r="BE1010" s="146"/>
      <c r="BF1010" s="146"/>
      <c r="BG1010" s="146"/>
      <c r="BH1010" s="146"/>
      <c r="BI1010" s="146"/>
      <c r="BJ1010" s="146"/>
      <c r="BK1010" s="146"/>
      <c r="BL1010" s="146"/>
      <c r="BM1010" s="146"/>
      <c r="BN1010" s="146"/>
      <c r="BO1010" s="146"/>
      <c r="BP1010" s="146"/>
      <c r="BQ1010" s="146"/>
      <c r="BR1010" s="146"/>
      <c r="BS1010" s="146"/>
      <c r="BT1010" s="146"/>
      <c r="BU1010" s="146"/>
      <c r="BV1010" s="146"/>
      <c r="BW1010" s="146"/>
      <c r="BX1010" s="146"/>
      <c r="BY1010" s="146"/>
      <c r="BZ1010" s="146"/>
      <c r="CA1010" s="146"/>
      <c r="CB1010" s="146"/>
      <c r="CC1010" s="146"/>
      <c r="CD1010" s="146"/>
      <c r="CE1010" s="146"/>
      <c r="CF1010" s="146"/>
      <c r="CG1010" s="146"/>
      <c r="CH1010" s="146"/>
      <c r="CI1010" s="146"/>
      <c r="CJ1010" s="146"/>
      <c r="CK1010" s="146"/>
      <c r="CL1010" s="146"/>
      <c r="CM1010" s="146"/>
      <c r="CN1010" s="146"/>
      <c r="CO1010" s="146"/>
      <c r="CP1010" s="146"/>
      <c r="CQ1010" s="146"/>
      <c r="CR1010" s="146"/>
      <c r="CS1010" s="146"/>
      <c r="CT1010" s="146"/>
      <c r="CU1010" s="146"/>
      <c r="CV1010" s="146"/>
      <c r="CW1010" s="146"/>
      <c r="CX1010" s="146"/>
      <c r="CY1010" s="146"/>
      <c r="CZ1010" s="146"/>
      <c r="DA1010" s="146"/>
      <c r="DB1010" s="146"/>
      <c r="DC1010" s="146"/>
      <c r="DD1010" s="146"/>
      <c r="DE1010" s="146"/>
      <c r="DF1010" s="146"/>
      <c r="DG1010" s="146"/>
      <c r="DH1010" s="146"/>
      <c r="DI1010" s="146"/>
      <c r="DJ1010" s="146"/>
      <c r="DK1010" s="146"/>
      <c r="DL1010" s="146"/>
      <c r="DM1010" s="146"/>
      <c r="DN1010" s="146"/>
      <c r="DO1010" s="146"/>
      <c r="DP1010" s="146"/>
      <c r="DQ1010" s="146"/>
      <c r="DR1010" s="146"/>
      <c r="DS1010" s="146"/>
      <c r="DT1010" s="146"/>
      <c r="DU1010" s="146"/>
      <c r="DV1010" s="146"/>
      <c r="DW1010" s="146"/>
      <c r="DX1010" s="146"/>
      <c r="DY1010" s="146"/>
      <c r="DZ1010" s="158"/>
      <c r="EA1010" s="158"/>
      <c r="EB1010" s="158"/>
      <c r="EC1010" s="158"/>
      <c r="ED1010" s="158"/>
      <c r="EE1010" s="158"/>
      <c r="EF1010" s="158"/>
      <c r="EG1010" s="158"/>
      <c r="EH1010" s="158"/>
      <c r="EI1010" s="158"/>
      <c r="EJ1010" s="158"/>
      <c r="EK1010" s="158"/>
      <c r="EL1010" s="158"/>
      <c r="EM1010" s="158"/>
      <c r="EN1010" s="146"/>
      <c r="EO1010" s="146"/>
      <c r="EP1010" s="146"/>
      <c r="EQ1010" s="146"/>
      <c r="ER1010" s="146"/>
      <c r="ES1010" s="146"/>
      <c r="ET1010" s="146"/>
      <c r="EU1010" s="146"/>
      <c r="EV1010" s="146"/>
      <c r="EW1010" s="146"/>
      <c r="EX1010" s="146"/>
      <c r="EY1010" s="146"/>
      <c r="EZ1010" s="146"/>
      <c r="FA1010" s="146"/>
      <c r="FB1010" s="146"/>
      <c r="FC1010" s="146"/>
      <c r="FD1010" s="146"/>
    </row>
    <row r="1011" spans="4:160">
      <c r="D1011" s="45"/>
      <c r="O1011" s="146"/>
      <c r="P1011" s="146"/>
      <c r="Q1011" s="146"/>
      <c r="R1011" s="146"/>
      <c r="S1011" s="146"/>
      <c r="T1011" s="146"/>
      <c r="U1011" s="146"/>
      <c r="V1011" s="146"/>
      <c r="W1011" s="146"/>
      <c r="X1011" s="146"/>
      <c r="Y1011" s="146"/>
      <c r="Z1011" s="146"/>
      <c r="AA1011" s="146"/>
      <c r="AB1011" s="146"/>
      <c r="AC1011" s="146"/>
      <c r="AD1011" s="146"/>
      <c r="AE1011" s="146"/>
      <c r="AF1011" s="146"/>
      <c r="AG1011" s="146"/>
      <c r="AH1011" s="146"/>
      <c r="AI1011" s="146"/>
      <c r="AJ1011" s="146"/>
      <c r="AK1011" s="146"/>
      <c r="AL1011" s="146"/>
      <c r="AM1011" s="217"/>
      <c r="AN1011" s="146"/>
      <c r="AO1011" s="146"/>
      <c r="AP1011" s="146"/>
      <c r="AQ1011" s="146"/>
      <c r="AR1011" s="146"/>
      <c r="AS1011" s="146"/>
      <c r="AT1011" s="146"/>
      <c r="AU1011" s="146"/>
      <c r="AV1011" s="146"/>
      <c r="AW1011" s="146"/>
      <c r="AX1011" s="146"/>
      <c r="AY1011" s="146"/>
      <c r="AZ1011" s="146"/>
      <c r="BA1011" s="146"/>
      <c r="BB1011" s="146"/>
      <c r="BC1011" s="146"/>
      <c r="BD1011" s="146"/>
      <c r="BE1011" s="146"/>
      <c r="BF1011" s="146"/>
      <c r="BG1011" s="146"/>
      <c r="BH1011" s="146"/>
      <c r="BI1011" s="146"/>
      <c r="BJ1011" s="146"/>
      <c r="BK1011" s="146"/>
      <c r="BL1011" s="146"/>
      <c r="BM1011" s="146"/>
      <c r="BN1011" s="146"/>
      <c r="BO1011" s="146"/>
      <c r="BP1011" s="146"/>
      <c r="BQ1011" s="146"/>
      <c r="BR1011" s="146"/>
      <c r="BS1011" s="146"/>
      <c r="BT1011" s="146"/>
      <c r="BU1011" s="146"/>
      <c r="BV1011" s="146"/>
      <c r="BW1011" s="146"/>
      <c r="BX1011" s="146"/>
      <c r="BY1011" s="146"/>
      <c r="BZ1011" s="146"/>
      <c r="CA1011" s="146"/>
      <c r="CB1011" s="146"/>
      <c r="CC1011" s="146"/>
      <c r="CD1011" s="146"/>
      <c r="CE1011" s="146"/>
      <c r="CF1011" s="146"/>
      <c r="CG1011" s="146"/>
      <c r="CH1011" s="146"/>
      <c r="CI1011" s="146"/>
      <c r="CJ1011" s="146"/>
      <c r="CK1011" s="146"/>
      <c r="CL1011" s="146"/>
      <c r="CM1011" s="146"/>
      <c r="CN1011" s="146"/>
      <c r="CO1011" s="146"/>
      <c r="CP1011" s="146"/>
      <c r="CQ1011" s="146"/>
      <c r="CR1011" s="146"/>
      <c r="CS1011" s="146"/>
      <c r="CT1011" s="146"/>
      <c r="CU1011" s="146"/>
      <c r="CV1011" s="146"/>
      <c r="CW1011" s="146"/>
      <c r="CX1011" s="146"/>
      <c r="CY1011" s="146"/>
      <c r="CZ1011" s="146"/>
      <c r="DA1011" s="146"/>
      <c r="DB1011" s="146"/>
      <c r="DC1011" s="146"/>
      <c r="DD1011" s="146"/>
      <c r="DE1011" s="146"/>
      <c r="DF1011" s="146"/>
      <c r="DG1011" s="146"/>
      <c r="DH1011" s="146"/>
      <c r="DI1011" s="146"/>
      <c r="DJ1011" s="146"/>
      <c r="DK1011" s="146"/>
      <c r="DL1011" s="146"/>
      <c r="DM1011" s="146"/>
      <c r="DN1011" s="146"/>
      <c r="DO1011" s="146"/>
      <c r="DP1011" s="146"/>
      <c r="DQ1011" s="146"/>
      <c r="DR1011" s="146"/>
      <c r="DS1011" s="146"/>
      <c r="DT1011" s="146"/>
      <c r="DU1011" s="146"/>
      <c r="DV1011" s="146"/>
      <c r="DW1011" s="146"/>
      <c r="DX1011" s="146"/>
      <c r="DY1011" s="146"/>
      <c r="DZ1011" s="158"/>
      <c r="EA1011" s="158"/>
      <c r="EB1011" s="158"/>
      <c r="EC1011" s="158"/>
      <c r="ED1011" s="158"/>
      <c r="EE1011" s="158"/>
      <c r="EF1011" s="158"/>
      <c r="EG1011" s="158"/>
      <c r="EH1011" s="158"/>
      <c r="EI1011" s="158"/>
      <c r="EJ1011" s="158"/>
      <c r="EK1011" s="158"/>
      <c r="EL1011" s="158"/>
      <c r="EM1011" s="158"/>
      <c r="EN1011" s="146"/>
      <c r="EO1011" s="146"/>
      <c r="EP1011" s="146"/>
      <c r="EQ1011" s="146"/>
      <c r="ER1011" s="146"/>
      <c r="ES1011" s="146"/>
      <c r="ET1011" s="146"/>
      <c r="EU1011" s="146"/>
      <c r="EV1011" s="146"/>
      <c r="EW1011" s="146"/>
      <c r="EX1011" s="146"/>
      <c r="EY1011" s="146"/>
      <c r="EZ1011" s="146"/>
      <c r="FA1011" s="146"/>
      <c r="FB1011" s="146"/>
      <c r="FC1011" s="146"/>
      <c r="FD1011" s="146"/>
    </row>
    <row r="1012" spans="4:160">
      <c r="D1012" s="45"/>
      <c r="O1012" s="146"/>
      <c r="P1012" s="146"/>
      <c r="Q1012" s="146"/>
      <c r="R1012" s="146"/>
      <c r="S1012" s="146"/>
      <c r="T1012" s="146"/>
      <c r="U1012" s="146"/>
      <c r="V1012" s="146"/>
      <c r="W1012" s="146"/>
      <c r="X1012" s="146"/>
      <c r="Y1012" s="146"/>
      <c r="Z1012" s="146"/>
      <c r="AA1012" s="146"/>
      <c r="AB1012" s="146"/>
      <c r="AC1012" s="146"/>
      <c r="AD1012" s="146"/>
      <c r="AE1012" s="146"/>
      <c r="AF1012" s="146"/>
      <c r="AG1012" s="146"/>
      <c r="AH1012" s="146"/>
      <c r="AI1012" s="146"/>
      <c r="AJ1012" s="146"/>
      <c r="AK1012" s="146"/>
      <c r="AL1012" s="146"/>
      <c r="AM1012" s="217"/>
      <c r="AN1012" s="146"/>
      <c r="AO1012" s="146"/>
      <c r="AP1012" s="146"/>
      <c r="AQ1012" s="146"/>
      <c r="AR1012" s="146"/>
      <c r="AS1012" s="146"/>
      <c r="AT1012" s="146"/>
      <c r="AU1012" s="146"/>
      <c r="AV1012" s="146"/>
      <c r="AW1012" s="146"/>
      <c r="AX1012" s="146"/>
      <c r="AY1012" s="146"/>
      <c r="AZ1012" s="146"/>
      <c r="BA1012" s="146"/>
      <c r="BB1012" s="146"/>
      <c r="BC1012" s="146"/>
      <c r="BD1012" s="146"/>
      <c r="BE1012" s="146"/>
      <c r="BF1012" s="146"/>
      <c r="BG1012" s="146"/>
      <c r="BH1012" s="146"/>
      <c r="BI1012" s="146"/>
      <c r="BJ1012" s="146"/>
      <c r="BK1012" s="146"/>
      <c r="BL1012" s="146"/>
      <c r="BM1012" s="146"/>
      <c r="BN1012" s="146"/>
      <c r="BO1012" s="146"/>
      <c r="BP1012" s="146"/>
      <c r="BQ1012" s="146"/>
      <c r="BR1012" s="146"/>
      <c r="BS1012" s="146"/>
      <c r="BT1012" s="146"/>
      <c r="BU1012" s="146"/>
      <c r="BV1012" s="146"/>
      <c r="BW1012" s="146"/>
      <c r="BX1012" s="146"/>
      <c r="BY1012" s="146"/>
      <c r="BZ1012" s="146"/>
      <c r="CA1012" s="146"/>
      <c r="CB1012" s="146"/>
      <c r="CC1012" s="146"/>
      <c r="CD1012" s="146"/>
      <c r="CE1012" s="146"/>
      <c r="CF1012" s="146"/>
      <c r="CG1012" s="146"/>
      <c r="CH1012" s="146"/>
      <c r="CI1012" s="146"/>
      <c r="CJ1012" s="146"/>
      <c r="CK1012" s="146"/>
      <c r="CL1012" s="146"/>
      <c r="CM1012" s="146"/>
      <c r="CN1012" s="146"/>
      <c r="CO1012" s="146"/>
      <c r="CP1012" s="146"/>
      <c r="CQ1012" s="146"/>
      <c r="CR1012" s="146"/>
      <c r="CS1012" s="146"/>
      <c r="CT1012" s="146"/>
      <c r="CU1012" s="146"/>
      <c r="CV1012" s="146"/>
      <c r="CW1012" s="146"/>
      <c r="CX1012" s="146"/>
      <c r="CY1012" s="146"/>
      <c r="CZ1012" s="146"/>
      <c r="DA1012" s="146"/>
      <c r="DB1012" s="146"/>
      <c r="DC1012" s="146"/>
      <c r="DD1012" s="146"/>
      <c r="DE1012" s="146"/>
      <c r="DF1012" s="146"/>
      <c r="DG1012" s="146"/>
      <c r="DH1012" s="146"/>
      <c r="DI1012" s="146"/>
      <c r="DJ1012" s="146"/>
      <c r="DK1012" s="146"/>
      <c r="DL1012" s="146"/>
      <c r="DM1012" s="146"/>
      <c r="DN1012" s="146"/>
      <c r="DO1012" s="146"/>
      <c r="DP1012" s="146"/>
      <c r="DQ1012" s="146"/>
      <c r="DR1012" s="146"/>
      <c r="DS1012" s="146"/>
      <c r="DT1012" s="146"/>
      <c r="DU1012" s="146"/>
      <c r="DV1012" s="146"/>
      <c r="DW1012" s="146"/>
      <c r="DX1012" s="146"/>
      <c r="DY1012" s="146"/>
      <c r="DZ1012" s="158"/>
      <c r="EA1012" s="158"/>
      <c r="EB1012" s="158"/>
      <c r="EC1012" s="158"/>
      <c r="ED1012" s="158"/>
      <c r="EE1012" s="158"/>
      <c r="EF1012" s="158"/>
      <c r="EG1012" s="158"/>
      <c r="EH1012" s="158"/>
      <c r="EI1012" s="158"/>
      <c r="EJ1012" s="158"/>
      <c r="EK1012" s="158"/>
      <c r="EL1012" s="158"/>
      <c r="EM1012" s="158"/>
      <c r="EN1012" s="146"/>
      <c r="EO1012" s="146"/>
      <c r="EP1012" s="146"/>
      <c r="EQ1012" s="146"/>
      <c r="ER1012" s="146"/>
      <c r="ES1012" s="146"/>
      <c r="ET1012" s="146"/>
      <c r="EU1012" s="146"/>
      <c r="EV1012" s="146"/>
      <c r="EW1012" s="146"/>
      <c r="EX1012" s="146"/>
      <c r="EY1012" s="146"/>
      <c r="EZ1012" s="146"/>
      <c r="FA1012" s="146"/>
      <c r="FB1012" s="146"/>
      <c r="FC1012" s="146"/>
      <c r="FD1012" s="146"/>
    </row>
    <row r="1013" spans="4:160">
      <c r="D1013" s="45"/>
      <c r="O1013" s="146"/>
      <c r="P1013" s="146"/>
      <c r="Q1013" s="146"/>
      <c r="R1013" s="146"/>
      <c r="S1013" s="146"/>
      <c r="T1013" s="146"/>
      <c r="U1013" s="146"/>
      <c r="V1013" s="146"/>
      <c r="W1013" s="146"/>
      <c r="X1013" s="146"/>
      <c r="Y1013" s="146"/>
      <c r="Z1013" s="146"/>
      <c r="AA1013" s="146"/>
      <c r="AB1013" s="146"/>
      <c r="AC1013" s="146"/>
      <c r="AD1013" s="146"/>
      <c r="AE1013" s="146"/>
      <c r="AF1013" s="146"/>
      <c r="AG1013" s="146"/>
      <c r="AH1013" s="146"/>
      <c r="AI1013" s="146"/>
      <c r="AJ1013" s="146"/>
      <c r="AK1013" s="146"/>
      <c r="AL1013" s="146"/>
      <c r="AM1013" s="217"/>
      <c r="AN1013" s="146"/>
      <c r="AO1013" s="146"/>
      <c r="AP1013" s="146"/>
      <c r="AQ1013" s="146"/>
      <c r="AR1013" s="146"/>
      <c r="AS1013" s="146"/>
      <c r="AT1013" s="146"/>
      <c r="AU1013" s="146"/>
      <c r="AV1013" s="146"/>
      <c r="AW1013" s="146"/>
      <c r="AX1013" s="146"/>
      <c r="AY1013" s="146"/>
      <c r="AZ1013" s="146"/>
      <c r="BA1013" s="146"/>
      <c r="BB1013" s="146"/>
      <c r="BC1013" s="146"/>
      <c r="BD1013" s="146"/>
      <c r="BE1013" s="146"/>
      <c r="BF1013" s="146"/>
      <c r="BG1013" s="146"/>
      <c r="BH1013" s="146"/>
      <c r="BI1013" s="146"/>
      <c r="BJ1013" s="146"/>
      <c r="BK1013" s="146"/>
      <c r="BL1013" s="146"/>
      <c r="BM1013" s="146"/>
      <c r="BN1013" s="146"/>
      <c r="BO1013" s="146"/>
      <c r="BP1013" s="146"/>
      <c r="BQ1013" s="146"/>
      <c r="BR1013" s="146"/>
      <c r="BS1013" s="146"/>
      <c r="BT1013" s="146"/>
      <c r="BU1013" s="146"/>
      <c r="BV1013" s="146"/>
      <c r="BW1013" s="146"/>
      <c r="BX1013" s="146"/>
      <c r="BY1013" s="146"/>
      <c r="BZ1013" s="146"/>
      <c r="CA1013" s="146"/>
      <c r="CB1013" s="146"/>
      <c r="CC1013" s="146"/>
      <c r="CD1013" s="146"/>
      <c r="CE1013" s="146"/>
      <c r="CF1013" s="146"/>
      <c r="CG1013" s="146"/>
      <c r="CH1013" s="146"/>
      <c r="CI1013" s="146"/>
      <c r="CJ1013" s="146"/>
      <c r="CK1013" s="146"/>
      <c r="CL1013" s="146"/>
      <c r="CM1013" s="146"/>
      <c r="CN1013" s="146"/>
      <c r="CO1013" s="146"/>
      <c r="CP1013" s="146"/>
      <c r="CQ1013" s="146"/>
      <c r="CR1013" s="146"/>
      <c r="CS1013" s="146"/>
      <c r="CT1013" s="146"/>
      <c r="CU1013" s="146"/>
      <c r="CV1013" s="146"/>
      <c r="CW1013" s="146"/>
      <c r="CX1013" s="146"/>
      <c r="CY1013" s="146"/>
      <c r="CZ1013" s="146"/>
      <c r="DA1013" s="146"/>
      <c r="DB1013" s="146"/>
      <c r="DC1013" s="146"/>
      <c r="DD1013" s="146"/>
      <c r="DE1013" s="146"/>
      <c r="DF1013" s="146"/>
      <c r="DG1013" s="146"/>
      <c r="DH1013" s="146"/>
      <c r="DI1013" s="146"/>
      <c r="DJ1013" s="146"/>
      <c r="DK1013" s="146"/>
      <c r="DL1013" s="146"/>
      <c r="DM1013" s="146"/>
      <c r="DN1013" s="146"/>
      <c r="DO1013" s="146"/>
      <c r="DP1013" s="146"/>
      <c r="DQ1013" s="146"/>
      <c r="DR1013" s="146"/>
      <c r="DS1013" s="146"/>
      <c r="DT1013" s="146"/>
      <c r="DU1013" s="146"/>
      <c r="DV1013" s="146"/>
      <c r="DW1013" s="146"/>
      <c r="DX1013" s="146"/>
      <c r="DY1013" s="146"/>
      <c r="DZ1013" s="158"/>
      <c r="EA1013" s="158"/>
      <c r="EB1013" s="158"/>
      <c r="EC1013" s="158"/>
      <c r="ED1013" s="158"/>
      <c r="EE1013" s="158"/>
      <c r="EF1013" s="158"/>
      <c r="EG1013" s="158"/>
      <c r="EH1013" s="158"/>
      <c r="EI1013" s="158"/>
      <c r="EJ1013" s="158"/>
      <c r="EK1013" s="158"/>
      <c r="EL1013" s="158"/>
      <c r="EM1013" s="158"/>
      <c r="EN1013" s="146"/>
      <c r="EO1013" s="146"/>
      <c r="EP1013" s="146"/>
      <c r="EQ1013" s="146"/>
      <c r="ER1013" s="146"/>
      <c r="ES1013" s="146"/>
      <c r="ET1013" s="146"/>
      <c r="EU1013" s="146"/>
      <c r="EV1013" s="146"/>
      <c r="EW1013" s="146"/>
      <c r="EX1013" s="146"/>
      <c r="EY1013" s="146"/>
      <c r="EZ1013" s="146"/>
      <c r="FA1013" s="146"/>
      <c r="FB1013" s="146"/>
      <c r="FC1013" s="146"/>
      <c r="FD1013" s="146"/>
    </row>
    <row r="1014" spans="4:160">
      <c r="D1014" s="45"/>
      <c r="O1014" s="146"/>
      <c r="P1014" s="146"/>
      <c r="Q1014" s="146"/>
      <c r="R1014" s="146"/>
      <c r="S1014" s="146"/>
      <c r="T1014" s="146"/>
      <c r="U1014" s="146"/>
      <c r="V1014" s="146"/>
      <c r="W1014" s="146"/>
      <c r="X1014" s="146"/>
      <c r="Y1014" s="146"/>
      <c r="Z1014" s="146"/>
      <c r="AA1014" s="146"/>
      <c r="AB1014" s="146"/>
      <c r="AC1014" s="146"/>
      <c r="AD1014" s="146"/>
      <c r="AE1014" s="146"/>
      <c r="AF1014" s="146"/>
      <c r="AG1014" s="146"/>
      <c r="AH1014" s="146"/>
      <c r="AI1014" s="146"/>
      <c r="AJ1014" s="146"/>
      <c r="AK1014" s="146"/>
      <c r="AL1014" s="146"/>
      <c r="AM1014" s="217"/>
      <c r="AN1014" s="146"/>
      <c r="AO1014" s="146"/>
      <c r="AP1014" s="146"/>
      <c r="AQ1014" s="146"/>
      <c r="AR1014" s="146"/>
      <c r="AS1014" s="146"/>
      <c r="AT1014" s="146"/>
      <c r="AU1014" s="146"/>
      <c r="AV1014" s="146"/>
      <c r="AW1014" s="146"/>
      <c r="AX1014" s="146"/>
      <c r="AY1014" s="146"/>
      <c r="AZ1014" s="146"/>
      <c r="BA1014" s="146"/>
      <c r="BB1014" s="146"/>
      <c r="BC1014" s="146"/>
      <c r="BD1014" s="146"/>
      <c r="BE1014" s="146"/>
      <c r="BF1014" s="146"/>
      <c r="BG1014" s="146"/>
      <c r="BH1014" s="146"/>
      <c r="BI1014" s="146"/>
      <c r="BJ1014" s="146"/>
      <c r="BK1014" s="146"/>
      <c r="BL1014" s="146"/>
      <c r="BM1014" s="146"/>
      <c r="BN1014" s="146"/>
      <c r="BO1014" s="146"/>
      <c r="BP1014" s="146"/>
      <c r="BQ1014" s="146"/>
      <c r="BR1014" s="146"/>
      <c r="BS1014" s="146"/>
      <c r="BT1014" s="146"/>
      <c r="BU1014" s="146"/>
      <c r="BV1014" s="146"/>
      <c r="BW1014" s="146"/>
      <c r="BX1014" s="146"/>
      <c r="BY1014" s="146"/>
      <c r="BZ1014" s="146"/>
      <c r="CA1014" s="146"/>
      <c r="CB1014" s="146"/>
      <c r="CC1014" s="146"/>
      <c r="CD1014" s="146"/>
      <c r="CE1014" s="146"/>
      <c r="CF1014" s="146"/>
      <c r="CG1014" s="146"/>
      <c r="CH1014" s="146"/>
      <c r="CI1014" s="146"/>
      <c r="CJ1014" s="146"/>
      <c r="CK1014" s="146"/>
      <c r="CL1014" s="146"/>
      <c r="CM1014" s="146"/>
      <c r="CN1014" s="146"/>
      <c r="CO1014" s="146"/>
      <c r="CP1014" s="146"/>
      <c r="CQ1014" s="146"/>
      <c r="CR1014" s="146"/>
      <c r="CS1014" s="146"/>
      <c r="CT1014" s="146"/>
      <c r="CU1014" s="146"/>
      <c r="CV1014" s="146"/>
      <c r="CW1014" s="146"/>
      <c r="CX1014" s="146"/>
      <c r="CY1014" s="146"/>
      <c r="CZ1014" s="146"/>
      <c r="DA1014" s="146"/>
      <c r="DB1014" s="146"/>
      <c r="DC1014" s="146"/>
      <c r="DD1014" s="146"/>
      <c r="DE1014" s="146"/>
      <c r="DF1014" s="146"/>
      <c r="DG1014" s="146"/>
      <c r="DH1014" s="146"/>
      <c r="DI1014" s="146"/>
      <c r="DJ1014" s="146"/>
      <c r="DK1014" s="146"/>
      <c r="DL1014" s="146"/>
      <c r="DM1014" s="146"/>
      <c r="DN1014" s="146"/>
      <c r="DO1014" s="146"/>
      <c r="DP1014" s="146"/>
      <c r="DQ1014" s="146"/>
      <c r="DR1014" s="146"/>
      <c r="DS1014" s="146"/>
      <c r="DT1014" s="146"/>
      <c r="DU1014" s="146"/>
      <c r="DV1014" s="146"/>
      <c r="DW1014" s="146"/>
      <c r="DX1014" s="146"/>
      <c r="DY1014" s="146"/>
      <c r="DZ1014" s="158"/>
      <c r="EA1014" s="158"/>
      <c r="EB1014" s="158"/>
      <c r="EC1014" s="158"/>
      <c r="ED1014" s="158"/>
      <c r="EE1014" s="158"/>
      <c r="EF1014" s="158"/>
      <c r="EG1014" s="158"/>
      <c r="EH1014" s="158"/>
      <c r="EI1014" s="158"/>
      <c r="EJ1014" s="158"/>
      <c r="EK1014" s="158"/>
      <c r="EL1014" s="158"/>
      <c r="EM1014" s="158"/>
      <c r="EN1014" s="146"/>
      <c r="EO1014" s="146"/>
      <c r="EP1014" s="146"/>
      <c r="EQ1014" s="146"/>
      <c r="ER1014" s="146"/>
      <c r="ES1014" s="146"/>
      <c r="ET1014" s="146"/>
      <c r="EU1014" s="146"/>
      <c r="EV1014" s="146"/>
      <c r="EW1014" s="146"/>
      <c r="EX1014" s="146"/>
      <c r="EY1014" s="146"/>
      <c r="EZ1014" s="146"/>
      <c r="FA1014" s="146"/>
      <c r="FB1014" s="146"/>
      <c r="FC1014" s="146"/>
      <c r="FD1014" s="146"/>
    </row>
    <row r="1015" spans="4:160">
      <c r="D1015" s="45"/>
      <c r="O1015" s="146"/>
      <c r="P1015" s="146"/>
      <c r="Q1015" s="146"/>
      <c r="R1015" s="146"/>
      <c r="S1015" s="146"/>
      <c r="T1015" s="146"/>
      <c r="U1015" s="146"/>
      <c r="V1015" s="146"/>
      <c r="W1015" s="146"/>
      <c r="X1015" s="146"/>
      <c r="Y1015" s="146"/>
      <c r="Z1015" s="146"/>
      <c r="AA1015" s="146"/>
      <c r="AB1015" s="146"/>
      <c r="AC1015" s="146"/>
      <c r="AD1015" s="146"/>
      <c r="AE1015" s="146"/>
      <c r="AF1015" s="146"/>
      <c r="AG1015" s="146"/>
      <c r="AH1015" s="146"/>
      <c r="AI1015" s="146"/>
      <c r="AJ1015" s="146"/>
      <c r="AK1015" s="146"/>
      <c r="AL1015" s="146"/>
      <c r="AM1015" s="217"/>
      <c r="AN1015" s="146"/>
      <c r="AO1015" s="146"/>
      <c r="AP1015" s="146"/>
      <c r="AQ1015" s="146"/>
      <c r="AR1015" s="146"/>
      <c r="AS1015" s="146"/>
      <c r="AT1015" s="146"/>
      <c r="AU1015" s="146"/>
      <c r="AV1015" s="146"/>
      <c r="AW1015" s="146"/>
      <c r="AX1015" s="146"/>
      <c r="AY1015" s="146"/>
      <c r="AZ1015" s="146"/>
      <c r="BA1015" s="146"/>
      <c r="BB1015" s="146"/>
      <c r="BC1015" s="146"/>
      <c r="BD1015" s="146"/>
      <c r="BE1015" s="146"/>
      <c r="BF1015" s="146"/>
      <c r="BG1015" s="146"/>
      <c r="BH1015" s="146"/>
      <c r="BI1015" s="146"/>
      <c r="BJ1015" s="146"/>
      <c r="BK1015" s="146"/>
      <c r="BL1015" s="146"/>
      <c r="BM1015" s="146"/>
      <c r="BN1015" s="146"/>
      <c r="BO1015" s="146"/>
      <c r="BP1015" s="146"/>
      <c r="BQ1015" s="146"/>
      <c r="BR1015" s="146"/>
      <c r="BS1015" s="146"/>
      <c r="BT1015" s="146"/>
      <c r="BU1015" s="146"/>
      <c r="BV1015" s="146"/>
      <c r="BW1015" s="146"/>
      <c r="BX1015" s="146"/>
      <c r="BY1015" s="146"/>
      <c r="BZ1015" s="146"/>
      <c r="CA1015" s="146"/>
      <c r="CB1015" s="146"/>
      <c r="CC1015" s="146"/>
      <c r="CD1015" s="146"/>
      <c r="CE1015" s="146"/>
      <c r="CF1015" s="146"/>
      <c r="CG1015" s="146"/>
      <c r="CH1015" s="146"/>
      <c r="CI1015" s="146"/>
      <c r="CJ1015" s="146"/>
      <c r="CK1015" s="146"/>
      <c r="CL1015" s="146"/>
      <c r="CM1015" s="146"/>
      <c r="CN1015" s="146"/>
      <c r="CO1015" s="146"/>
      <c r="CP1015" s="146"/>
      <c r="CQ1015" s="146"/>
      <c r="CR1015" s="146"/>
      <c r="CS1015" s="146"/>
      <c r="CT1015" s="146"/>
      <c r="CU1015" s="146"/>
      <c r="CV1015" s="146"/>
      <c r="CW1015" s="146"/>
      <c r="CX1015" s="146"/>
      <c r="CY1015" s="146"/>
      <c r="CZ1015" s="146"/>
      <c r="DA1015" s="146"/>
      <c r="DB1015" s="146"/>
      <c r="DC1015" s="146"/>
      <c r="DD1015" s="146"/>
      <c r="DE1015" s="146"/>
      <c r="DF1015" s="146"/>
      <c r="DG1015" s="146"/>
      <c r="DH1015" s="146"/>
      <c r="DI1015" s="146"/>
      <c r="DJ1015" s="146"/>
      <c r="DK1015" s="146"/>
      <c r="DL1015" s="146"/>
      <c r="DM1015" s="146"/>
      <c r="DN1015" s="146"/>
      <c r="DO1015" s="146"/>
      <c r="DP1015" s="146"/>
      <c r="DQ1015" s="146"/>
      <c r="DR1015" s="146"/>
      <c r="DS1015" s="146"/>
      <c r="DT1015" s="146"/>
      <c r="DU1015" s="146"/>
      <c r="DV1015" s="146"/>
      <c r="DW1015" s="146"/>
      <c r="DX1015" s="146"/>
      <c r="DY1015" s="146"/>
      <c r="DZ1015" s="158"/>
      <c r="EA1015" s="158"/>
      <c r="EB1015" s="158"/>
      <c r="EC1015" s="158"/>
      <c r="ED1015" s="158"/>
      <c r="EE1015" s="158"/>
      <c r="EF1015" s="158"/>
      <c r="EG1015" s="158"/>
      <c r="EH1015" s="158"/>
      <c r="EI1015" s="158"/>
      <c r="EJ1015" s="158"/>
      <c r="EK1015" s="158"/>
      <c r="EL1015" s="158"/>
      <c r="EM1015" s="158"/>
      <c r="EN1015" s="146"/>
      <c r="EO1015" s="146"/>
      <c r="EP1015" s="146"/>
      <c r="EQ1015" s="146"/>
      <c r="ER1015" s="146"/>
      <c r="ES1015" s="146"/>
      <c r="ET1015" s="146"/>
      <c r="EU1015" s="146"/>
      <c r="EV1015" s="146"/>
      <c r="EW1015" s="146"/>
      <c r="EX1015" s="146"/>
      <c r="EY1015" s="146"/>
      <c r="EZ1015" s="146"/>
      <c r="FA1015" s="146"/>
      <c r="FB1015" s="146"/>
      <c r="FC1015" s="146"/>
      <c r="FD1015" s="146"/>
    </row>
    <row r="1016" spans="4:160">
      <c r="D1016" s="45"/>
      <c r="O1016" s="146"/>
      <c r="P1016" s="146"/>
      <c r="Q1016" s="146"/>
      <c r="R1016" s="146"/>
      <c r="S1016" s="146"/>
      <c r="T1016" s="146"/>
      <c r="U1016" s="146"/>
      <c r="V1016" s="146"/>
      <c r="W1016" s="146"/>
      <c r="X1016" s="146"/>
      <c r="Y1016" s="146"/>
      <c r="Z1016" s="146"/>
      <c r="AA1016" s="146"/>
      <c r="AB1016" s="146"/>
      <c r="AC1016" s="146"/>
      <c r="AD1016" s="146"/>
      <c r="AE1016" s="146"/>
      <c r="AF1016" s="146"/>
      <c r="AG1016" s="146"/>
      <c r="AH1016" s="146"/>
      <c r="AI1016" s="146"/>
      <c r="AJ1016" s="146"/>
      <c r="AK1016" s="146"/>
      <c r="AL1016" s="146"/>
      <c r="AM1016" s="217"/>
      <c r="AN1016" s="146"/>
      <c r="AO1016" s="146"/>
      <c r="AP1016" s="146"/>
      <c r="AQ1016" s="146"/>
      <c r="AR1016" s="146"/>
      <c r="AS1016" s="146"/>
      <c r="AT1016" s="146"/>
      <c r="AU1016" s="146"/>
      <c r="AV1016" s="146"/>
      <c r="AW1016" s="146"/>
      <c r="AX1016" s="146"/>
      <c r="AY1016" s="146"/>
      <c r="AZ1016" s="146"/>
      <c r="BA1016" s="146"/>
      <c r="BB1016" s="146"/>
      <c r="BC1016" s="146"/>
      <c r="BD1016" s="146"/>
      <c r="BE1016" s="146"/>
      <c r="BF1016" s="146"/>
      <c r="BG1016" s="146"/>
      <c r="BH1016" s="146"/>
      <c r="BI1016" s="146"/>
      <c r="BJ1016" s="146"/>
      <c r="BK1016" s="146"/>
      <c r="BL1016" s="146"/>
      <c r="BM1016" s="146"/>
      <c r="BN1016" s="146"/>
      <c r="BO1016" s="146"/>
      <c r="BP1016" s="146"/>
      <c r="BQ1016" s="146"/>
      <c r="BR1016" s="146"/>
      <c r="BS1016" s="146"/>
      <c r="BT1016" s="146"/>
      <c r="BU1016" s="146"/>
      <c r="BV1016" s="146"/>
      <c r="BW1016" s="146"/>
      <c r="BX1016" s="146"/>
      <c r="BY1016" s="146"/>
      <c r="BZ1016" s="146"/>
      <c r="CA1016" s="146"/>
      <c r="CB1016" s="146"/>
      <c r="CC1016" s="146"/>
      <c r="CD1016" s="146"/>
      <c r="CE1016" s="146"/>
      <c r="CF1016" s="146"/>
      <c r="CG1016" s="146"/>
      <c r="CH1016" s="146"/>
      <c r="CI1016" s="146"/>
      <c r="CJ1016" s="146"/>
      <c r="CK1016" s="146"/>
      <c r="CL1016" s="146"/>
      <c r="CM1016" s="146"/>
      <c r="CN1016" s="146"/>
      <c r="CO1016" s="146"/>
      <c r="CP1016" s="146"/>
      <c r="CQ1016" s="146"/>
      <c r="CR1016" s="146"/>
      <c r="CS1016" s="146"/>
      <c r="CT1016" s="146"/>
      <c r="CU1016" s="146"/>
      <c r="CV1016" s="146"/>
      <c r="CW1016" s="146"/>
      <c r="CX1016" s="146"/>
      <c r="CY1016" s="146"/>
      <c r="CZ1016" s="146"/>
      <c r="DA1016" s="146"/>
      <c r="DB1016" s="146"/>
      <c r="DC1016" s="146"/>
      <c r="DD1016" s="146"/>
      <c r="DE1016" s="146"/>
      <c r="DF1016" s="146"/>
      <c r="DG1016" s="146"/>
      <c r="DH1016" s="146"/>
      <c r="DI1016" s="146"/>
      <c r="DJ1016" s="146"/>
      <c r="DK1016" s="146"/>
      <c r="DL1016" s="146"/>
      <c r="DM1016" s="146"/>
      <c r="DN1016" s="146"/>
      <c r="DO1016" s="146"/>
      <c r="DP1016" s="146"/>
      <c r="DQ1016" s="146"/>
      <c r="DR1016" s="146"/>
      <c r="DS1016" s="146"/>
      <c r="DT1016" s="146"/>
      <c r="DU1016" s="146"/>
      <c r="DV1016" s="146"/>
      <c r="DW1016" s="146"/>
      <c r="DX1016" s="146"/>
      <c r="DY1016" s="146"/>
      <c r="DZ1016" s="158"/>
      <c r="EA1016" s="158"/>
      <c r="EB1016" s="158"/>
      <c r="EC1016" s="158"/>
      <c r="ED1016" s="158"/>
      <c r="EE1016" s="158"/>
      <c r="EF1016" s="158"/>
      <c r="EG1016" s="158"/>
      <c r="EH1016" s="158"/>
      <c r="EI1016" s="158"/>
      <c r="EJ1016" s="158"/>
      <c r="EK1016" s="158"/>
      <c r="EL1016" s="158"/>
      <c r="EM1016" s="158"/>
      <c r="EN1016" s="146"/>
      <c r="EO1016" s="146"/>
      <c r="EP1016" s="146"/>
      <c r="EQ1016" s="146"/>
      <c r="ER1016" s="146"/>
      <c r="ES1016" s="146"/>
      <c r="ET1016" s="146"/>
      <c r="EU1016" s="146"/>
      <c r="EV1016" s="146"/>
      <c r="EW1016" s="146"/>
      <c r="EX1016" s="146"/>
      <c r="EY1016" s="146"/>
      <c r="EZ1016" s="146"/>
      <c r="FA1016" s="146"/>
      <c r="FB1016" s="146"/>
      <c r="FC1016" s="146"/>
      <c r="FD1016" s="146"/>
    </row>
    <row r="1017" spans="4:160">
      <c r="D1017" s="45"/>
      <c r="O1017" s="146"/>
      <c r="P1017" s="146"/>
      <c r="Q1017" s="146"/>
      <c r="R1017" s="146"/>
      <c r="S1017" s="146"/>
      <c r="T1017" s="146"/>
      <c r="U1017" s="146"/>
      <c r="V1017" s="146"/>
      <c r="W1017" s="146"/>
      <c r="X1017" s="146"/>
      <c r="Y1017" s="146"/>
      <c r="Z1017" s="146"/>
      <c r="AA1017" s="146"/>
      <c r="AB1017" s="146"/>
      <c r="AC1017" s="146"/>
      <c r="AD1017" s="146"/>
      <c r="AE1017" s="146"/>
      <c r="AF1017" s="146"/>
      <c r="AG1017" s="146"/>
      <c r="AH1017" s="146"/>
      <c r="AI1017" s="146"/>
      <c r="AJ1017" s="146"/>
      <c r="AK1017" s="146"/>
      <c r="AL1017" s="146"/>
      <c r="AM1017" s="217"/>
      <c r="AN1017" s="146"/>
      <c r="AO1017" s="146"/>
      <c r="AP1017" s="146"/>
      <c r="AQ1017" s="146"/>
      <c r="AR1017" s="146"/>
      <c r="AS1017" s="146"/>
      <c r="AT1017" s="146"/>
      <c r="AU1017" s="146"/>
      <c r="AV1017" s="146"/>
      <c r="AW1017" s="146"/>
      <c r="AX1017" s="146"/>
      <c r="AY1017" s="146"/>
      <c r="AZ1017" s="146"/>
      <c r="BA1017" s="146"/>
      <c r="BB1017" s="146"/>
      <c r="BC1017" s="146"/>
      <c r="BD1017" s="146"/>
      <c r="BE1017" s="146"/>
      <c r="BF1017" s="146"/>
      <c r="BG1017" s="146"/>
      <c r="BH1017" s="146"/>
      <c r="BI1017" s="146"/>
      <c r="BJ1017" s="146"/>
      <c r="BK1017" s="146"/>
      <c r="BL1017" s="146"/>
      <c r="BM1017" s="146"/>
      <c r="BN1017" s="146"/>
      <c r="BO1017" s="146"/>
      <c r="BP1017" s="146"/>
      <c r="BQ1017" s="146"/>
      <c r="BR1017" s="146"/>
      <c r="BS1017" s="146"/>
      <c r="BT1017" s="146"/>
      <c r="BU1017" s="146"/>
      <c r="BV1017" s="146"/>
      <c r="BW1017" s="146"/>
      <c r="BX1017" s="146"/>
      <c r="BY1017" s="146"/>
      <c r="BZ1017" s="146"/>
      <c r="CA1017" s="146"/>
      <c r="CB1017" s="146"/>
      <c r="CC1017" s="146"/>
      <c r="CD1017" s="146"/>
      <c r="CE1017" s="146"/>
      <c r="CF1017" s="146"/>
      <c r="CG1017" s="146"/>
      <c r="CH1017" s="146"/>
      <c r="CI1017" s="146"/>
      <c r="CJ1017" s="146"/>
      <c r="CK1017" s="146"/>
      <c r="CL1017" s="146"/>
      <c r="CM1017" s="146"/>
      <c r="CN1017" s="146"/>
      <c r="CO1017" s="146"/>
      <c r="CP1017" s="146"/>
      <c r="CQ1017" s="146"/>
      <c r="CR1017" s="146"/>
      <c r="CS1017" s="146"/>
      <c r="CT1017" s="146"/>
      <c r="CU1017" s="146"/>
      <c r="CV1017" s="146"/>
      <c r="CW1017" s="146"/>
      <c r="CX1017" s="146"/>
      <c r="CY1017" s="146"/>
      <c r="CZ1017" s="146"/>
      <c r="DA1017" s="146"/>
      <c r="DB1017" s="146"/>
      <c r="DC1017" s="146"/>
      <c r="DD1017" s="146"/>
      <c r="DE1017" s="146"/>
      <c r="DF1017" s="146"/>
      <c r="DG1017" s="146"/>
      <c r="DH1017" s="146"/>
      <c r="DI1017" s="146"/>
      <c r="DJ1017" s="146"/>
      <c r="DK1017" s="146"/>
      <c r="DL1017" s="146"/>
      <c r="DM1017" s="146"/>
      <c r="DN1017" s="146"/>
      <c r="DO1017" s="146"/>
      <c r="DP1017" s="146"/>
      <c r="DQ1017" s="146"/>
      <c r="DR1017" s="146"/>
      <c r="DS1017" s="146"/>
      <c r="DT1017" s="146"/>
      <c r="DU1017" s="146"/>
      <c r="DV1017" s="146"/>
      <c r="DW1017" s="146"/>
      <c r="DX1017" s="146"/>
      <c r="DY1017" s="146"/>
      <c r="DZ1017" s="158"/>
      <c r="EA1017" s="158"/>
      <c r="EB1017" s="158"/>
      <c r="EC1017" s="158"/>
      <c r="ED1017" s="158"/>
      <c r="EE1017" s="158"/>
      <c r="EF1017" s="158"/>
      <c r="EG1017" s="158"/>
      <c r="EH1017" s="158"/>
      <c r="EI1017" s="158"/>
      <c r="EJ1017" s="158"/>
      <c r="EK1017" s="158"/>
      <c r="EL1017" s="158"/>
      <c r="EM1017" s="158"/>
      <c r="EN1017" s="146"/>
      <c r="EO1017" s="146"/>
      <c r="EP1017" s="146"/>
      <c r="EQ1017" s="146"/>
      <c r="ER1017" s="146"/>
      <c r="ES1017" s="146"/>
      <c r="ET1017" s="146"/>
      <c r="EU1017" s="146"/>
      <c r="EV1017" s="146"/>
      <c r="EW1017" s="146"/>
      <c r="EX1017" s="146"/>
      <c r="EY1017" s="146"/>
      <c r="EZ1017" s="146"/>
      <c r="FA1017" s="146"/>
      <c r="FB1017" s="146"/>
      <c r="FC1017" s="146"/>
      <c r="FD1017" s="146"/>
    </row>
    <row r="1018" spans="4:160">
      <c r="D1018" s="45"/>
      <c r="O1018" s="146"/>
      <c r="P1018" s="146"/>
      <c r="Q1018" s="146"/>
      <c r="R1018" s="146"/>
      <c r="S1018" s="146"/>
      <c r="T1018" s="146"/>
      <c r="U1018" s="146"/>
      <c r="V1018" s="146"/>
      <c r="W1018" s="146"/>
      <c r="X1018" s="146"/>
      <c r="Y1018" s="146"/>
      <c r="Z1018" s="146"/>
      <c r="AA1018" s="146"/>
      <c r="AB1018" s="146"/>
      <c r="AC1018" s="146"/>
      <c r="AD1018" s="146"/>
      <c r="AE1018" s="146"/>
      <c r="AF1018" s="146"/>
      <c r="AG1018" s="146"/>
      <c r="AH1018" s="146"/>
      <c r="AI1018" s="146"/>
      <c r="AJ1018" s="146"/>
      <c r="AK1018" s="146"/>
      <c r="AL1018" s="146"/>
      <c r="AM1018" s="217"/>
      <c r="AN1018" s="146"/>
      <c r="AO1018" s="146"/>
      <c r="AP1018" s="146"/>
      <c r="AQ1018" s="146"/>
      <c r="AR1018" s="146"/>
      <c r="AS1018" s="146"/>
      <c r="AT1018" s="146"/>
      <c r="AU1018" s="146"/>
      <c r="AV1018" s="146"/>
      <c r="AW1018" s="146"/>
      <c r="AX1018" s="146"/>
      <c r="AY1018" s="146"/>
      <c r="AZ1018" s="146"/>
      <c r="BA1018" s="146"/>
      <c r="BB1018" s="146"/>
      <c r="BC1018" s="146"/>
      <c r="BD1018" s="146"/>
      <c r="BE1018" s="146"/>
      <c r="BF1018" s="146"/>
      <c r="BG1018" s="146"/>
      <c r="BH1018" s="146"/>
      <c r="BI1018" s="146"/>
      <c r="BJ1018" s="146"/>
      <c r="BK1018" s="146"/>
      <c r="BL1018" s="146"/>
      <c r="BM1018" s="146"/>
      <c r="BN1018" s="146"/>
      <c r="BO1018" s="146"/>
      <c r="BP1018" s="146"/>
      <c r="BQ1018" s="146"/>
      <c r="BR1018" s="146"/>
      <c r="BS1018" s="146"/>
      <c r="BT1018" s="146"/>
      <c r="BU1018" s="146"/>
      <c r="BV1018" s="146"/>
      <c r="BW1018" s="146"/>
      <c r="BX1018" s="146"/>
      <c r="BY1018" s="146"/>
      <c r="BZ1018" s="146"/>
      <c r="CA1018" s="146"/>
      <c r="CB1018" s="146"/>
      <c r="CC1018" s="146"/>
      <c r="CD1018" s="146"/>
      <c r="CE1018" s="146"/>
      <c r="CF1018" s="146"/>
      <c r="CG1018" s="146"/>
      <c r="CH1018" s="146"/>
      <c r="CI1018" s="146"/>
      <c r="CJ1018" s="146"/>
      <c r="CK1018" s="146"/>
      <c r="CL1018" s="146"/>
      <c r="CM1018" s="146"/>
      <c r="CN1018" s="146"/>
      <c r="CO1018" s="146"/>
      <c r="CP1018" s="146"/>
      <c r="CQ1018" s="146"/>
      <c r="CR1018" s="146"/>
      <c r="CS1018" s="146"/>
      <c r="CT1018" s="146"/>
      <c r="CU1018" s="146"/>
      <c r="CV1018" s="146"/>
      <c r="CW1018" s="146"/>
      <c r="CX1018" s="146"/>
      <c r="CY1018" s="146"/>
      <c r="CZ1018" s="146"/>
      <c r="DA1018" s="146"/>
      <c r="DB1018" s="146"/>
      <c r="DC1018" s="146"/>
      <c r="DD1018" s="146"/>
      <c r="DE1018" s="146"/>
      <c r="DF1018" s="146"/>
      <c r="DG1018" s="146"/>
      <c r="DH1018" s="146"/>
      <c r="DI1018" s="146"/>
      <c r="DJ1018" s="146"/>
      <c r="DK1018" s="146"/>
      <c r="DL1018" s="146"/>
      <c r="DM1018" s="146"/>
      <c r="DN1018" s="146"/>
      <c r="DO1018" s="146"/>
      <c r="DP1018" s="146"/>
      <c r="DQ1018" s="146"/>
      <c r="DR1018" s="146"/>
      <c r="DS1018" s="146"/>
      <c r="DT1018" s="146"/>
      <c r="DU1018" s="146"/>
      <c r="DV1018" s="146"/>
      <c r="DW1018" s="146"/>
      <c r="DX1018" s="146"/>
      <c r="DY1018" s="146"/>
      <c r="DZ1018" s="158"/>
      <c r="EA1018" s="158"/>
      <c r="EB1018" s="158"/>
      <c r="EC1018" s="158"/>
      <c r="ED1018" s="158"/>
      <c r="EE1018" s="158"/>
      <c r="EF1018" s="158"/>
      <c r="EG1018" s="158"/>
      <c r="EH1018" s="158"/>
      <c r="EI1018" s="158"/>
      <c r="EJ1018" s="158"/>
      <c r="EK1018" s="158"/>
      <c r="EL1018" s="158"/>
      <c r="EM1018" s="158"/>
      <c r="EN1018" s="146"/>
      <c r="EO1018" s="146"/>
      <c r="EP1018" s="146"/>
      <c r="EQ1018" s="146"/>
      <c r="ER1018" s="146"/>
      <c r="ES1018" s="146"/>
      <c r="ET1018" s="146"/>
      <c r="EU1018" s="146"/>
      <c r="EV1018" s="146"/>
      <c r="EW1018" s="146"/>
      <c r="EX1018" s="146"/>
      <c r="EY1018" s="146"/>
      <c r="EZ1018" s="146"/>
      <c r="FA1018" s="146"/>
      <c r="FB1018" s="146"/>
      <c r="FC1018" s="146"/>
      <c r="FD1018" s="146"/>
    </row>
    <row r="1019" spans="4:160">
      <c r="D1019" s="45"/>
      <c r="O1019" s="146"/>
      <c r="P1019" s="146"/>
      <c r="Q1019" s="146"/>
      <c r="R1019" s="146"/>
      <c r="S1019" s="146"/>
      <c r="T1019" s="146"/>
      <c r="U1019" s="146"/>
      <c r="V1019" s="146"/>
      <c r="W1019" s="146"/>
      <c r="X1019" s="146"/>
      <c r="Y1019" s="146"/>
      <c r="Z1019" s="146"/>
      <c r="AA1019" s="146"/>
      <c r="AB1019" s="146"/>
      <c r="AC1019" s="146"/>
      <c r="AD1019" s="146"/>
      <c r="AE1019" s="146"/>
      <c r="AF1019" s="146"/>
      <c r="AG1019" s="146"/>
      <c r="AH1019" s="146"/>
      <c r="AI1019" s="146"/>
      <c r="AJ1019" s="146"/>
      <c r="AK1019" s="146"/>
      <c r="AL1019" s="146"/>
      <c r="AM1019" s="217"/>
      <c r="AN1019" s="146"/>
      <c r="AO1019" s="146"/>
      <c r="AP1019" s="146"/>
      <c r="AQ1019" s="146"/>
      <c r="AR1019" s="146"/>
      <c r="AS1019" s="146"/>
      <c r="AT1019" s="146"/>
      <c r="AU1019" s="146"/>
      <c r="AV1019" s="146"/>
      <c r="AW1019" s="146"/>
      <c r="AX1019" s="146"/>
      <c r="AY1019" s="146"/>
      <c r="AZ1019" s="146"/>
      <c r="BA1019" s="146"/>
      <c r="BB1019" s="146"/>
      <c r="BC1019" s="146"/>
      <c r="BD1019" s="146"/>
      <c r="BE1019" s="146"/>
      <c r="BF1019" s="146"/>
      <c r="BG1019" s="146"/>
      <c r="BH1019" s="146"/>
      <c r="BI1019" s="146"/>
      <c r="BJ1019" s="146"/>
      <c r="BK1019" s="146"/>
      <c r="BL1019" s="146"/>
      <c r="BM1019" s="146"/>
      <c r="BN1019" s="146"/>
      <c r="BO1019" s="146"/>
      <c r="BP1019" s="146"/>
      <c r="BQ1019" s="146"/>
      <c r="BR1019" s="146"/>
      <c r="BS1019" s="146"/>
      <c r="BT1019" s="146"/>
      <c r="BU1019" s="146"/>
      <c r="BV1019" s="146"/>
      <c r="BW1019" s="146"/>
      <c r="BX1019" s="146"/>
      <c r="BY1019" s="146"/>
      <c r="BZ1019" s="146"/>
      <c r="CA1019" s="146"/>
      <c r="CB1019" s="146"/>
      <c r="CC1019" s="146"/>
      <c r="CD1019" s="146"/>
      <c r="CE1019" s="146"/>
      <c r="CF1019" s="146"/>
      <c r="CG1019" s="146"/>
      <c r="CH1019" s="146"/>
      <c r="CI1019" s="146"/>
      <c r="CJ1019" s="146"/>
      <c r="CK1019" s="146"/>
      <c r="CL1019" s="146"/>
      <c r="CM1019" s="146"/>
      <c r="CN1019" s="146"/>
      <c r="CO1019" s="146"/>
      <c r="CP1019" s="146"/>
      <c r="CQ1019" s="146"/>
      <c r="CR1019" s="146"/>
      <c r="CS1019" s="146"/>
      <c r="CT1019" s="146"/>
      <c r="CU1019" s="146"/>
      <c r="CV1019" s="146"/>
      <c r="CW1019" s="146"/>
      <c r="CX1019" s="146"/>
      <c r="CY1019" s="146"/>
      <c r="CZ1019" s="146"/>
      <c r="DA1019" s="146"/>
      <c r="DB1019" s="146"/>
      <c r="DC1019" s="146"/>
      <c r="DD1019" s="146"/>
      <c r="DE1019" s="146"/>
      <c r="DF1019" s="146"/>
      <c r="DG1019" s="146"/>
      <c r="DH1019" s="146"/>
      <c r="DI1019" s="146"/>
      <c r="DJ1019" s="146"/>
      <c r="DK1019" s="146"/>
      <c r="DL1019" s="146"/>
      <c r="DM1019" s="146"/>
      <c r="DN1019" s="146"/>
      <c r="DO1019" s="146"/>
      <c r="DP1019" s="146"/>
      <c r="DQ1019" s="146"/>
      <c r="DR1019" s="146"/>
      <c r="DS1019" s="146"/>
      <c r="DT1019" s="146"/>
      <c r="DU1019" s="146"/>
      <c r="DV1019" s="146"/>
      <c r="DW1019" s="146"/>
      <c r="DX1019" s="146"/>
      <c r="DY1019" s="146"/>
      <c r="DZ1019" s="158"/>
      <c r="EA1019" s="158"/>
      <c r="EB1019" s="158"/>
      <c r="EC1019" s="158"/>
      <c r="ED1019" s="158"/>
      <c r="EE1019" s="158"/>
      <c r="EF1019" s="158"/>
      <c r="EG1019" s="158"/>
      <c r="EH1019" s="158"/>
      <c r="EI1019" s="158"/>
      <c r="EJ1019" s="158"/>
      <c r="EK1019" s="158"/>
      <c r="EL1019" s="158"/>
      <c r="EM1019" s="158"/>
      <c r="EN1019" s="146"/>
      <c r="EO1019" s="146"/>
      <c r="EP1019" s="146"/>
      <c r="EQ1019" s="146"/>
      <c r="ER1019" s="146"/>
      <c r="ES1019" s="146"/>
      <c r="ET1019" s="146"/>
      <c r="EU1019" s="146"/>
      <c r="EV1019" s="146"/>
      <c r="EW1019" s="146"/>
      <c r="EX1019" s="146"/>
      <c r="EY1019" s="146"/>
      <c r="EZ1019" s="146"/>
      <c r="FA1019" s="146"/>
      <c r="FB1019" s="146"/>
      <c r="FC1019" s="146"/>
      <c r="FD1019" s="146"/>
    </row>
    <row r="1020" spans="4:160">
      <c r="D1020" s="45"/>
      <c r="O1020" s="146"/>
      <c r="P1020" s="146"/>
      <c r="Q1020" s="146"/>
      <c r="R1020" s="146"/>
      <c r="S1020" s="146"/>
      <c r="T1020" s="146"/>
      <c r="U1020" s="146"/>
      <c r="V1020" s="146"/>
      <c r="W1020" s="146"/>
      <c r="X1020" s="146"/>
      <c r="Y1020" s="146"/>
      <c r="Z1020" s="146"/>
      <c r="AA1020" s="146"/>
      <c r="AB1020" s="146"/>
      <c r="AC1020" s="146"/>
      <c r="AD1020" s="146"/>
      <c r="AE1020" s="146"/>
      <c r="AF1020" s="146"/>
      <c r="AG1020" s="146"/>
      <c r="AH1020" s="146"/>
      <c r="AI1020" s="146"/>
      <c r="AJ1020" s="146"/>
      <c r="AK1020" s="146"/>
      <c r="AL1020" s="146"/>
      <c r="AM1020" s="217"/>
      <c r="AN1020" s="146"/>
      <c r="AO1020" s="146"/>
      <c r="AP1020" s="146"/>
      <c r="AQ1020" s="146"/>
      <c r="AR1020" s="146"/>
      <c r="AS1020" s="146"/>
      <c r="AT1020" s="146"/>
      <c r="AU1020" s="146"/>
      <c r="AV1020" s="146"/>
      <c r="AW1020" s="146"/>
      <c r="AX1020" s="146"/>
      <c r="AY1020" s="146"/>
      <c r="AZ1020" s="146"/>
      <c r="BA1020" s="146"/>
      <c r="BB1020" s="146"/>
      <c r="BC1020" s="146"/>
      <c r="BD1020" s="146"/>
      <c r="BE1020" s="146"/>
      <c r="BF1020" s="146"/>
      <c r="BG1020" s="146"/>
      <c r="BH1020" s="146"/>
      <c r="BI1020" s="146"/>
      <c r="BJ1020" s="146"/>
      <c r="BK1020" s="146"/>
      <c r="BL1020" s="146"/>
      <c r="BM1020" s="146"/>
      <c r="BN1020" s="146"/>
      <c r="BO1020" s="146"/>
      <c r="BP1020" s="146"/>
      <c r="BQ1020" s="146"/>
      <c r="BR1020" s="146"/>
      <c r="BS1020" s="146"/>
      <c r="BT1020" s="146"/>
      <c r="BU1020" s="146"/>
      <c r="BV1020" s="146"/>
      <c r="BW1020" s="146"/>
      <c r="BX1020" s="146"/>
      <c r="BY1020" s="146"/>
      <c r="BZ1020" s="146"/>
      <c r="CA1020" s="146"/>
      <c r="CB1020" s="146"/>
      <c r="CC1020" s="146"/>
      <c r="CD1020" s="146"/>
      <c r="CE1020" s="146"/>
      <c r="CF1020" s="146"/>
      <c r="CG1020" s="146"/>
      <c r="CH1020" s="146"/>
      <c r="CI1020" s="146"/>
      <c r="CJ1020" s="146"/>
      <c r="CK1020" s="146"/>
      <c r="CL1020" s="146"/>
      <c r="CM1020" s="146"/>
      <c r="CN1020" s="146"/>
      <c r="CO1020" s="146"/>
      <c r="CP1020" s="146"/>
      <c r="CQ1020" s="146"/>
      <c r="CR1020" s="146"/>
      <c r="CS1020" s="146"/>
      <c r="CT1020" s="146"/>
      <c r="CU1020" s="146"/>
      <c r="CV1020" s="146"/>
      <c r="CW1020" s="146"/>
      <c r="CX1020" s="146"/>
      <c r="CY1020" s="146"/>
      <c r="CZ1020" s="146"/>
      <c r="DA1020" s="146"/>
      <c r="DB1020" s="146"/>
      <c r="DC1020" s="146"/>
      <c r="DD1020" s="146"/>
      <c r="DE1020" s="146"/>
      <c r="DF1020" s="146"/>
      <c r="DG1020" s="146"/>
      <c r="DH1020" s="146"/>
      <c r="DI1020" s="146"/>
      <c r="DJ1020" s="146"/>
      <c r="DK1020" s="146"/>
      <c r="DL1020" s="146"/>
      <c r="DM1020" s="146"/>
      <c r="DN1020" s="146"/>
      <c r="DO1020" s="146"/>
      <c r="DP1020" s="146"/>
      <c r="DQ1020" s="146"/>
      <c r="DR1020" s="146"/>
      <c r="DS1020" s="146"/>
      <c r="DT1020" s="146"/>
      <c r="DU1020" s="146"/>
      <c r="DV1020" s="146"/>
      <c r="DW1020" s="146"/>
      <c r="DX1020" s="146"/>
      <c r="DY1020" s="146"/>
      <c r="DZ1020" s="158"/>
      <c r="EA1020" s="158"/>
      <c r="EB1020" s="158"/>
      <c r="EC1020" s="158"/>
      <c r="ED1020" s="158"/>
      <c r="EE1020" s="158"/>
      <c r="EF1020" s="158"/>
      <c r="EG1020" s="158"/>
      <c r="EH1020" s="158"/>
      <c r="EI1020" s="158"/>
      <c r="EJ1020" s="158"/>
      <c r="EK1020" s="158"/>
      <c r="EL1020" s="158"/>
      <c r="EM1020" s="158"/>
      <c r="EN1020" s="146"/>
      <c r="EO1020" s="146"/>
      <c r="EP1020" s="146"/>
      <c r="EQ1020" s="146"/>
      <c r="ER1020" s="146"/>
      <c r="ES1020" s="146"/>
      <c r="ET1020" s="146"/>
      <c r="EU1020" s="146"/>
      <c r="EV1020" s="146"/>
      <c r="EW1020" s="146"/>
      <c r="EX1020" s="146"/>
      <c r="EY1020" s="146"/>
      <c r="EZ1020" s="146"/>
      <c r="FA1020" s="146"/>
      <c r="FB1020" s="146"/>
      <c r="FC1020" s="146"/>
      <c r="FD1020" s="146"/>
    </row>
    <row r="1021" spans="4:160">
      <c r="D1021" s="45"/>
      <c r="O1021" s="146"/>
      <c r="P1021" s="146"/>
      <c r="Q1021" s="146"/>
      <c r="R1021" s="146"/>
      <c r="S1021" s="146"/>
      <c r="T1021" s="146"/>
      <c r="U1021" s="146"/>
      <c r="V1021" s="146"/>
      <c r="W1021" s="146"/>
      <c r="X1021" s="146"/>
      <c r="Y1021" s="146"/>
      <c r="Z1021" s="146"/>
      <c r="AA1021" s="146"/>
      <c r="AB1021" s="146"/>
      <c r="AC1021" s="146"/>
      <c r="AD1021" s="146"/>
      <c r="AE1021" s="146"/>
      <c r="AF1021" s="146"/>
      <c r="AG1021" s="146"/>
      <c r="AH1021" s="146"/>
      <c r="AI1021" s="146"/>
      <c r="AJ1021" s="146"/>
      <c r="AK1021" s="146"/>
      <c r="AL1021" s="146"/>
      <c r="AM1021" s="217"/>
      <c r="AN1021" s="146"/>
      <c r="AO1021" s="146"/>
      <c r="AP1021" s="146"/>
      <c r="AQ1021" s="146"/>
      <c r="AR1021" s="146"/>
      <c r="AS1021" s="146"/>
      <c r="AT1021" s="146"/>
      <c r="AU1021" s="146"/>
      <c r="AV1021" s="146"/>
      <c r="AW1021" s="146"/>
      <c r="AX1021" s="146"/>
      <c r="AY1021" s="146"/>
      <c r="AZ1021" s="146"/>
      <c r="BA1021" s="146"/>
      <c r="BB1021" s="146"/>
      <c r="BC1021" s="146"/>
      <c r="BD1021" s="146"/>
      <c r="BE1021" s="146"/>
      <c r="BF1021" s="146"/>
      <c r="BG1021" s="146"/>
      <c r="BH1021" s="146"/>
      <c r="BI1021" s="146"/>
      <c r="BJ1021" s="146"/>
      <c r="BK1021" s="146"/>
      <c r="BL1021" s="146"/>
      <c r="BM1021" s="146"/>
      <c r="BN1021" s="146"/>
      <c r="BO1021" s="146"/>
      <c r="BP1021" s="146"/>
      <c r="BQ1021" s="146"/>
      <c r="BR1021" s="146"/>
      <c r="BS1021" s="146"/>
      <c r="BT1021" s="146"/>
      <c r="BU1021" s="146"/>
      <c r="BV1021" s="146"/>
      <c r="BW1021" s="146"/>
      <c r="BX1021" s="146"/>
      <c r="BY1021" s="146"/>
      <c r="BZ1021" s="146"/>
      <c r="CA1021" s="146"/>
      <c r="CB1021" s="146"/>
      <c r="CC1021" s="146"/>
      <c r="CD1021" s="146"/>
      <c r="CE1021" s="146"/>
      <c r="CF1021" s="146"/>
      <c r="CG1021" s="146"/>
      <c r="CH1021" s="146"/>
      <c r="CI1021" s="146"/>
      <c r="CJ1021" s="146"/>
      <c r="CK1021" s="146"/>
      <c r="CL1021" s="146"/>
      <c r="CM1021" s="146"/>
      <c r="CN1021" s="146"/>
      <c r="CO1021" s="146"/>
      <c r="CP1021" s="146"/>
      <c r="CQ1021" s="146"/>
      <c r="CR1021" s="146"/>
      <c r="CS1021" s="146"/>
      <c r="CT1021" s="146"/>
      <c r="CU1021" s="146"/>
      <c r="CV1021" s="146"/>
      <c r="CW1021" s="146"/>
      <c r="CX1021" s="146"/>
      <c r="CY1021" s="146"/>
      <c r="CZ1021" s="146"/>
      <c r="DA1021" s="146"/>
      <c r="DB1021" s="146"/>
      <c r="DC1021" s="146"/>
      <c r="DD1021" s="146"/>
      <c r="DE1021" s="146"/>
      <c r="DF1021" s="146"/>
      <c r="DG1021" s="146"/>
      <c r="DH1021" s="146"/>
      <c r="DI1021" s="146"/>
      <c r="DJ1021" s="146"/>
      <c r="DK1021" s="146"/>
      <c r="DL1021" s="146"/>
      <c r="DM1021" s="146"/>
      <c r="DN1021" s="146"/>
      <c r="DO1021" s="146"/>
      <c r="DP1021" s="146"/>
      <c r="DQ1021" s="146"/>
      <c r="DR1021" s="146"/>
      <c r="DS1021" s="146"/>
      <c r="DT1021" s="146"/>
      <c r="DU1021" s="146"/>
      <c r="DV1021" s="146"/>
      <c r="DW1021" s="146"/>
      <c r="DX1021" s="146"/>
      <c r="DY1021" s="146"/>
      <c r="DZ1021" s="158"/>
      <c r="EA1021" s="158"/>
      <c r="EB1021" s="158"/>
      <c r="EC1021" s="158"/>
      <c r="ED1021" s="158"/>
      <c r="EE1021" s="158"/>
      <c r="EF1021" s="158"/>
      <c r="EG1021" s="158"/>
      <c r="EH1021" s="158"/>
      <c r="EI1021" s="158"/>
      <c r="EJ1021" s="158"/>
      <c r="EK1021" s="158"/>
      <c r="EL1021" s="158"/>
      <c r="EM1021" s="158"/>
      <c r="EN1021" s="146"/>
      <c r="EO1021" s="146"/>
      <c r="EP1021" s="146"/>
      <c r="EQ1021" s="146"/>
      <c r="ER1021" s="146"/>
      <c r="ES1021" s="146"/>
      <c r="ET1021" s="146"/>
      <c r="EU1021" s="146"/>
      <c r="EV1021" s="146"/>
      <c r="EW1021" s="146"/>
      <c r="EX1021" s="146"/>
      <c r="EY1021" s="146"/>
      <c r="EZ1021" s="146"/>
      <c r="FA1021" s="146"/>
      <c r="FB1021" s="146"/>
      <c r="FC1021" s="146"/>
      <c r="FD1021" s="146"/>
    </row>
    <row r="1022" spans="4:160">
      <c r="D1022" s="45"/>
      <c r="O1022" s="146"/>
      <c r="P1022" s="146"/>
      <c r="Q1022" s="146"/>
      <c r="R1022" s="146"/>
      <c r="S1022" s="146"/>
      <c r="T1022" s="146"/>
      <c r="U1022" s="146"/>
      <c r="V1022" s="146"/>
      <c r="W1022" s="146"/>
      <c r="X1022" s="146"/>
      <c r="Y1022" s="146"/>
      <c r="Z1022" s="146"/>
      <c r="AA1022" s="146"/>
      <c r="AB1022" s="146"/>
      <c r="AC1022" s="146"/>
      <c r="AD1022" s="146"/>
      <c r="AE1022" s="146"/>
      <c r="AF1022" s="146"/>
      <c r="AG1022" s="146"/>
      <c r="AH1022" s="146"/>
      <c r="AI1022" s="146"/>
      <c r="AJ1022" s="146"/>
      <c r="AK1022" s="146"/>
      <c r="AL1022" s="146"/>
      <c r="AM1022" s="217"/>
      <c r="AN1022" s="146"/>
      <c r="AO1022" s="146"/>
      <c r="AP1022" s="146"/>
      <c r="AQ1022" s="146"/>
      <c r="AR1022" s="146"/>
      <c r="AS1022" s="146"/>
      <c r="AT1022" s="146"/>
      <c r="AU1022" s="146"/>
      <c r="AV1022" s="146"/>
      <c r="AW1022" s="146"/>
      <c r="AX1022" s="146"/>
      <c r="AY1022" s="146"/>
      <c r="AZ1022" s="146"/>
      <c r="BA1022" s="146"/>
      <c r="BB1022" s="146"/>
      <c r="BC1022" s="146"/>
      <c r="BD1022" s="146"/>
      <c r="BE1022" s="146"/>
      <c r="BF1022" s="146"/>
      <c r="BG1022" s="146"/>
      <c r="BH1022" s="146"/>
      <c r="BI1022" s="146"/>
      <c r="BJ1022" s="146"/>
      <c r="BK1022" s="146"/>
      <c r="BL1022" s="146"/>
      <c r="BM1022" s="146"/>
      <c r="BN1022" s="146"/>
      <c r="BO1022" s="146"/>
      <c r="BP1022" s="146"/>
      <c r="BQ1022" s="146"/>
      <c r="BR1022" s="146"/>
      <c r="BS1022" s="146"/>
      <c r="BT1022" s="146"/>
      <c r="BU1022" s="146"/>
      <c r="BV1022" s="146"/>
      <c r="BW1022" s="146"/>
      <c r="BX1022" s="146"/>
      <c r="BY1022" s="146"/>
      <c r="BZ1022" s="146"/>
      <c r="CA1022" s="146"/>
      <c r="CB1022" s="146"/>
      <c r="CC1022" s="146"/>
      <c r="CD1022" s="146"/>
      <c r="CE1022" s="146"/>
      <c r="CF1022" s="146"/>
      <c r="CG1022" s="146"/>
      <c r="CH1022" s="146"/>
      <c r="CI1022" s="146"/>
      <c r="CJ1022" s="146"/>
      <c r="CK1022" s="146"/>
      <c r="CL1022" s="146"/>
      <c r="CM1022" s="146"/>
      <c r="CN1022" s="146"/>
      <c r="CO1022" s="146"/>
      <c r="CP1022" s="146"/>
      <c r="CQ1022" s="146"/>
      <c r="CR1022" s="146"/>
      <c r="CS1022" s="146"/>
      <c r="CT1022" s="146"/>
      <c r="CU1022" s="146"/>
      <c r="CV1022" s="146"/>
      <c r="CW1022" s="146"/>
      <c r="CX1022" s="146"/>
      <c r="CY1022" s="146"/>
      <c r="CZ1022" s="146"/>
      <c r="DA1022" s="146"/>
      <c r="DB1022" s="146"/>
      <c r="DC1022" s="146"/>
      <c r="DD1022" s="146"/>
      <c r="DE1022" s="146"/>
      <c r="DF1022" s="146"/>
      <c r="DG1022" s="146"/>
      <c r="DH1022" s="146"/>
      <c r="DI1022" s="146"/>
      <c r="DJ1022" s="146"/>
      <c r="DK1022" s="146"/>
      <c r="DL1022" s="146"/>
      <c r="DM1022" s="146"/>
      <c r="DN1022" s="146"/>
      <c r="DO1022" s="146"/>
      <c r="DP1022" s="146"/>
      <c r="DQ1022" s="146"/>
      <c r="DR1022" s="146"/>
      <c r="DS1022" s="146"/>
      <c r="DT1022" s="146"/>
      <c r="DU1022" s="146"/>
      <c r="DV1022" s="146"/>
      <c r="DW1022" s="146"/>
      <c r="DX1022" s="146"/>
      <c r="DY1022" s="146"/>
      <c r="DZ1022" s="158"/>
      <c r="EA1022" s="158"/>
      <c r="EB1022" s="158"/>
      <c r="EC1022" s="158"/>
      <c r="ED1022" s="158"/>
      <c r="EE1022" s="158"/>
      <c r="EF1022" s="158"/>
      <c r="EG1022" s="158"/>
      <c r="EH1022" s="158"/>
      <c r="EI1022" s="158"/>
      <c r="EJ1022" s="158"/>
      <c r="EK1022" s="158"/>
      <c r="EL1022" s="158"/>
      <c r="EM1022" s="158"/>
      <c r="EN1022" s="146"/>
      <c r="EO1022" s="146"/>
      <c r="EP1022" s="146"/>
      <c r="EQ1022" s="146"/>
      <c r="ER1022" s="146"/>
      <c r="ES1022" s="146"/>
      <c r="ET1022" s="146"/>
      <c r="EU1022" s="146"/>
      <c r="EV1022" s="146"/>
      <c r="EW1022" s="146"/>
      <c r="EX1022" s="146"/>
      <c r="EY1022" s="146"/>
      <c r="EZ1022" s="146"/>
      <c r="FA1022" s="146"/>
      <c r="FB1022" s="146"/>
      <c r="FC1022" s="146"/>
      <c r="FD1022" s="146"/>
    </row>
    <row r="1023" spans="4:160">
      <c r="D1023" s="45"/>
      <c r="O1023" s="146"/>
      <c r="P1023" s="146"/>
      <c r="Q1023" s="146"/>
      <c r="R1023" s="146"/>
      <c r="S1023" s="146"/>
      <c r="T1023" s="146"/>
      <c r="U1023" s="146"/>
      <c r="V1023" s="146"/>
      <c r="W1023" s="146"/>
      <c r="X1023" s="146"/>
      <c r="Y1023" s="146"/>
      <c r="Z1023" s="146"/>
      <c r="AA1023" s="146"/>
      <c r="AB1023" s="146"/>
      <c r="AC1023" s="146"/>
      <c r="AD1023" s="146"/>
      <c r="AE1023" s="146"/>
      <c r="AF1023" s="146"/>
      <c r="AG1023" s="146"/>
      <c r="AH1023" s="146"/>
      <c r="AI1023" s="146"/>
      <c r="AJ1023" s="146"/>
      <c r="AK1023" s="146"/>
      <c r="AL1023" s="146"/>
      <c r="AM1023" s="217"/>
      <c r="AN1023" s="146"/>
      <c r="AO1023" s="146"/>
      <c r="AP1023" s="146"/>
      <c r="AQ1023" s="146"/>
      <c r="AR1023" s="146"/>
      <c r="AS1023" s="146"/>
      <c r="AT1023" s="146"/>
      <c r="AU1023" s="146"/>
      <c r="AV1023" s="146"/>
      <c r="AW1023" s="146"/>
      <c r="AX1023" s="146"/>
      <c r="AY1023" s="146"/>
      <c r="AZ1023" s="146"/>
      <c r="BA1023" s="146"/>
      <c r="BB1023" s="146"/>
      <c r="BC1023" s="146"/>
      <c r="BD1023" s="146"/>
      <c r="BE1023" s="146"/>
      <c r="BF1023" s="146"/>
      <c r="BG1023" s="146"/>
      <c r="BH1023" s="146"/>
      <c r="BI1023" s="146"/>
      <c r="BJ1023" s="146"/>
      <c r="BK1023" s="146"/>
      <c r="BL1023" s="146"/>
      <c r="BM1023" s="146"/>
      <c r="BN1023" s="146"/>
      <c r="BO1023" s="146"/>
      <c r="BP1023" s="146"/>
      <c r="BQ1023" s="146"/>
      <c r="BR1023" s="146"/>
      <c r="BS1023" s="146"/>
      <c r="BT1023" s="146"/>
      <c r="BU1023" s="146"/>
      <c r="BV1023" s="146"/>
      <c r="BW1023" s="146"/>
      <c r="BX1023" s="146"/>
      <c r="BY1023" s="146"/>
      <c r="BZ1023" s="146"/>
      <c r="CA1023" s="146"/>
      <c r="CB1023" s="146"/>
      <c r="CC1023" s="146"/>
      <c r="CD1023" s="146"/>
      <c r="CE1023" s="146"/>
      <c r="CF1023" s="146"/>
      <c r="CG1023" s="146"/>
      <c r="CH1023" s="146"/>
      <c r="CI1023" s="146"/>
      <c r="CJ1023" s="146"/>
      <c r="CK1023" s="146"/>
      <c r="CL1023" s="146"/>
      <c r="CM1023" s="146"/>
      <c r="CN1023" s="146"/>
      <c r="CO1023" s="146"/>
      <c r="CP1023" s="146"/>
      <c r="CQ1023" s="146"/>
      <c r="CR1023" s="146"/>
      <c r="CS1023" s="146"/>
      <c r="CT1023" s="146"/>
      <c r="CU1023" s="146"/>
      <c r="CV1023" s="146"/>
      <c r="CW1023" s="146"/>
      <c r="CX1023" s="146"/>
      <c r="CY1023" s="146"/>
      <c r="CZ1023" s="146"/>
      <c r="DA1023" s="146"/>
      <c r="DB1023" s="146"/>
      <c r="DC1023" s="146"/>
      <c r="DD1023" s="146"/>
      <c r="DE1023" s="146"/>
      <c r="DF1023" s="146"/>
      <c r="DG1023" s="146"/>
      <c r="DH1023" s="146"/>
      <c r="DI1023" s="146"/>
      <c r="DJ1023" s="146"/>
      <c r="DK1023" s="146"/>
      <c r="DL1023" s="146"/>
      <c r="DM1023" s="146"/>
      <c r="DN1023" s="146"/>
      <c r="DO1023" s="146"/>
      <c r="DP1023" s="146"/>
      <c r="DQ1023" s="146"/>
      <c r="DR1023" s="146"/>
      <c r="DS1023" s="146"/>
      <c r="DT1023" s="146"/>
      <c r="DU1023" s="146"/>
      <c r="DV1023" s="146"/>
      <c r="DW1023" s="146"/>
      <c r="DX1023" s="146"/>
      <c r="DY1023" s="146"/>
      <c r="DZ1023" s="158"/>
      <c r="EA1023" s="158"/>
      <c r="EB1023" s="158"/>
      <c r="EC1023" s="158"/>
      <c r="ED1023" s="158"/>
      <c r="EE1023" s="158"/>
      <c r="EF1023" s="158"/>
      <c r="EG1023" s="158"/>
      <c r="EH1023" s="158"/>
      <c r="EI1023" s="158"/>
      <c r="EJ1023" s="158"/>
      <c r="EK1023" s="158"/>
      <c r="EL1023" s="158"/>
      <c r="EM1023" s="158"/>
      <c r="EN1023" s="146"/>
      <c r="EO1023" s="146"/>
      <c r="EP1023" s="146"/>
      <c r="EQ1023" s="146"/>
      <c r="ER1023" s="146"/>
      <c r="ES1023" s="146"/>
      <c r="ET1023" s="146"/>
      <c r="EU1023" s="146"/>
      <c r="EV1023" s="146"/>
      <c r="EW1023" s="146"/>
      <c r="EX1023" s="146"/>
      <c r="EY1023" s="146"/>
      <c r="EZ1023" s="146"/>
      <c r="FA1023" s="146"/>
      <c r="FB1023" s="146"/>
      <c r="FC1023" s="146"/>
      <c r="FD1023" s="146"/>
    </row>
    <row r="1024" spans="4:160">
      <c r="D1024" s="45"/>
      <c r="O1024" s="146"/>
      <c r="P1024" s="146"/>
      <c r="Q1024" s="146"/>
      <c r="R1024" s="146"/>
      <c r="S1024" s="146"/>
      <c r="T1024" s="146"/>
      <c r="U1024" s="146"/>
      <c r="V1024" s="146"/>
      <c r="W1024" s="146"/>
      <c r="X1024" s="146"/>
      <c r="Y1024" s="146"/>
      <c r="Z1024" s="146"/>
      <c r="AA1024" s="146"/>
      <c r="AB1024" s="146"/>
      <c r="AC1024" s="146"/>
      <c r="AD1024" s="146"/>
      <c r="AE1024" s="146"/>
      <c r="AF1024" s="146"/>
      <c r="AG1024" s="146"/>
      <c r="AH1024" s="146"/>
      <c r="AI1024" s="146"/>
      <c r="AJ1024" s="146"/>
      <c r="AK1024" s="146"/>
      <c r="AL1024" s="146"/>
      <c r="AM1024" s="217"/>
      <c r="AN1024" s="146"/>
      <c r="AO1024" s="146"/>
      <c r="AP1024" s="146"/>
      <c r="AQ1024" s="146"/>
      <c r="AR1024" s="146"/>
      <c r="AS1024" s="146"/>
      <c r="AT1024" s="146"/>
      <c r="AU1024" s="146"/>
      <c r="AV1024" s="146"/>
      <c r="AW1024" s="146"/>
      <c r="AX1024" s="146"/>
      <c r="AY1024" s="146"/>
      <c r="AZ1024" s="146"/>
      <c r="BA1024" s="146"/>
      <c r="BB1024" s="146"/>
      <c r="BC1024" s="146"/>
      <c r="BD1024" s="146"/>
      <c r="BE1024" s="146"/>
      <c r="BF1024" s="146"/>
      <c r="BG1024" s="146"/>
      <c r="BH1024" s="146"/>
      <c r="BI1024" s="146"/>
      <c r="BJ1024" s="146"/>
      <c r="BK1024" s="146"/>
      <c r="BL1024" s="146"/>
      <c r="BM1024" s="146"/>
      <c r="BN1024" s="146"/>
      <c r="BO1024" s="146"/>
      <c r="BP1024" s="146"/>
      <c r="BQ1024" s="146"/>
      <c r="BR1024" s="146"/>
      <c r="BS1024" s="146"/>
      <c r="BT1024" s="146"/>
      <c r="BU1024" s="146"/>
      <c r="BV1024" s="146"/>
      <c r="BW1024" s="146"/>
      <c r="BX1024" s="146"/>
      <c r="BY1024" s="146"/>
      <c r="BZ1024" s="146"/>
      <c r="CA1024" s="146"/>
      <c r="CB1024" s="146"/>
      <c r="CC1024" s="146"/>
      <c r="CD1024" s="146"/>
      <c r="CE1024" s="146"/>
      <c r="CF1024" s="146"/>
      <c r="CG1024" s="146"/>
      <c r="CH1024" s="146"/>
      <c r="CI1024" s="146"/>
      <c r="CJ1024" s="146"/>
      <c r="CK1024" s="146"/>
      <c r="CL1024" s="146"/>
      <c r="CM1024" s="146"/>
      <c r="CN1024" s="146"/>
      <c r="CO1024" s="146"/>
      <c r="CP1024" s="146"/>
      <c r="CQ1024" s="146"/>
      <c r="CR1024" s="146"/>
      <c r="CS1024" s="146"/>
      <c r="CT1024" s="146"/>
      <c r="CU1024" s="146"/>
      <c r="CV1024" s="146"/>
      <c r="CW1024" s="146"/>
      <c r="CX1024" s="146"/>
      <c r="CY1024" s="146"/>
      <c r="CZ1024" s="146"/>
      <c r="DA1024" s="146"/>
      <c r="DB1024" s="146"/>
      <c r="DC1024" s="146"/>
      <c r="DD1024" s="146"/>
      <c r="DE1024" s="146"/>
      <c r="DF1024" s="146"/>
      <c r="DG1024" s="146"/>
      <c r="DH1024" s="146"/>
      <c r="DI1024" s="146"/>
      <c r="DJ1024" s="146"/>
      <c r="DK1024" s="146"/>
      <c r="DL1024" s="146"/>
      <c r="DM1024" s="146"/>
      <c r="DN1024" s="146"/>
      <c r="DO1024" s="146"/>
      <c r="DP1024" s="146"/>
      <c r="DQ1024" s="146"/>
      <c r="DR1024" s="146"/>
      <c r="DS1024" s="146"/>
      <c r="DT1024" s="146"/>
      <c r="DU1024" s="146"/>
      <c r="DV1024" s="146"/>
      <c r="DW1024" s="146"/>
      <c r="DX1024" s="146"/>
      <c r="DY1024" s="146"/>
      <c r="DZ1024" s="158"/>
      <c r="EA1024" s="158"/>
      <c r="EB1024" s="158"/>
      <c r="EC1024" s="158"/>
      <c r="ED1024" s="158"/>
      <c r="EE1024" s="158"/>
      <c r="EF1024" s="158"/>
      <c r="EG1024" s="158"/>
      <c r="EH1024" s="158"/>
      <c r="EI1024" s="158"/>
      <c r="EJ1024" s="158"/>
      <c r="EK1024" s="158"/>
      <c r="EL1024" s="158"/>
      <c r="EM1024" s="158"/>
      <c r="EN1024" s="146"/>
      <c r="EO1024" s="146"/>
      <c r="EP1024" s="146"/>
      <c r="EQ1024" s="146"/>
      <c r="ER1024" s="146"/>
      <c r="ES1024" s="146"/>
      <c r="ET1024" s="146"/>
      <c r="EU1024" s="146"/>
      <c r="EV1024" s="146"/>
      <c r="EW1024" s="146"/>
      <c r="EX1024" s="146"/>
      <c r="EY1024" s="146"/>
      <c r="EZ1024" s="146"/>
      <c r="FA1024" s="146"/>
      <c r="FB1024" s="146"/>
      <c r="FC1024" s="146"/>
      <c r="FD1024" s="146"/>
    </row>
    <row r="1025" spans="4:160">
      <c r="D1025" s="45"/>
      <c r="O1025" s="146"/>
      <c r="P1025" s="146"/>
      <c r="Q1025" s="146"/>
      <c r="R1025" s="146"/>
      <c r="S1025" s="146"/>
      <c r="T1025" s="146"/>
      <c r="U1025" s="146"/>
      <c r="V1025" s="146"/>
      <c r="W1025" s="146"/>
      <c r="X1025" s="146"/>
      <c r="Y1025" s="146"/>
      <c r="Z1025" s="146"/>
      <c r="AA1025" s="146"/>
      <c r="AB1025" s="146"/>
      <c r="AC1025" s="146"/>
      <c r="AD1025" s="146"/>
      <c r="AE1025" s="146"/>
      <c r="AF1025" s="146"/>
      <c r="AG1025" s="146"/>
      <c r="AH1025" s="146"/>
      <c r="AI1025" s="146"/>
      <c r="AJ1025" s="146"/>
      <c r="AK1025" s="146"/>
      <c r="AL1025" s="146"/>
      <c r="AM1025" s="217"/>
      <c r="AN1025" s="146"/>
      <c r="AO1025" s="146"/>
      <c r="AP1025" s="146"/>
      <c r="AQ1025" s="146"/>
      <c r="AR1025" s="146"/>
      <c r="AS1025" s="146"/>
      <c r="AT1025" s="146"/>
      <c r="AU1025" s="146"/>
      <c r="AV1025" s="146"/>
      <c r="AW1025" s="146"/>
      <c r="AX1025" s="146"/>
      <c r="AY1025" s="146"/>
      <c r="AZ1025" s="146"/>
      <c r="BA1025" s="146"/>
      <c r="BB1025" s="146"/>
      <c r="BC1025" s="146"/>
      <c r="BD1025" s="146"/>
      <c r="BE1025" s="146"/>
      <c r="BF1025" s="146"/>
      <c r="BG1025" s="146"/>
      <c r="BH1025" s="146"/>
      <c r="BI1025" s="146"/>
      <c r="BJ1025" s="146"/>
      <c r="BK1025" s="146"/>
      <c r="BL1025" s="146"/>
      <c r="BM1025" s="146"/>
      <c r="BN1025" s="146"/>
      <c r="BO1025" s="146"/>
      <c r="BP1025" s="146"/>
      <c r="BQ1025" s="146"/>
      <c r="BR1025" s="146"/>
      <c r="BS1025" s="146"/>
      <c r="BT1025" s="146"/>
      <c r="BU1025" s="146"/>
      <c r="BV1025" s="146"/>
      <c r="BW1025" s="146"/>
      <c r="BX1025" s="146"/>
      <c r="BY1025" s="146"/>
      <c r="BZ1025" s="146"/>
      <c r="CA1025" s="146"/>
      <c r="CB1025" s="146"/>
      <c r="CC1025" s="146"/>
      <c r="CD1025" s="146"/>
      <c r="CE1025" s="146"/>
      <c r="CF1025" s="146"/>
      <c r="CG1025" s="146"/>
      <c r="CH1025" s="146"/>
      <c r="CI1025" s="146"/>
      <c r="CJ1025" s="146"/>
      <c r="CK1025" s="146"/>
      <c r="CL1025" s="146"/>
      <c r="CM1025" s="146"/>
      <c r="CN1025" s="146"/>
      <c r="CO1025" s="146"/>
      <c r="CP1025" s="146"/>
      <c r="CQ1025" s="146"/>
      <c r="CR1025" s="146"/>
      <c r="CS1025" s="146"/>
      <c r="CT1025" s="146"/>
      <c r="CU1025" s="146"/>
      <c r="CV1025" s="146"/>
      <c r="CW1025" s="146"/>
      <c r="CX1025" s="146"/>
      <c r="CY1025" s="146"/>
      <c r="CZ1025" s="146"/>
      <c r="DA1025" s="146"/>
      <c r="DB1025" s="146"/>
      <c r="DC1025" s="146"/>
      <c r="DD1025" s="146"/>
      <c r="DE1025" s="146"/>
      <c r="DF1025" s="146"/>
      <c r="DG1025" s="146"/>
      <c r="DH1025" s="146"/>
      <c r="DI1025" s="146"/>
      <c r="DJ1025" s="146"/>
      <c r="DK1025" s="146"/>
      <c r="DL1025" s="146"/>
      <c r="DM1025" s="146"/>
      <c r="DN1025" s="146"/>
      <c r="DO1025" s="146"/>
      <c r="DP1025" s="146"/>
      <c r="DQ1025" s="146"/>
      <c r="DR1025" s="146"/>
      <c r="DS1025" s="146"/>
      <c r="DT1025" s="146"/>
      <c r="DU1025" s="146"/>
      <c r="DV1025" s="146"/>
      <c r="DW1025" s="146"/>
      <c r="DX1025" s="146"/>
      <c r="DY1025" s="146"/>
      <c r="DZ1025" s="158"/>
      <c r="EA1025" s="158"/>
      <c r="EB1025" s="158"/>
      <c r="EC1025" s="158"/>
      <c r="ED1025" s="158"/>
      <c r="EE1025" s="158"/>
      <c r="EF1025" s="158"/>
      <c r="EG1025" s="158"/>
      <c r="EH1025" s="158"/>
      <c r="EI1025" s="158"/>
      <c r="EJ1025" s="158"/>
      <c r="EK1025" s="158"/>
      <c r="EL1025" s="158"/>
      <c r="EM1025" s="158"/>
      <c r="EN1025" s="146"/>
      <c r="EO1025" s="146"/>
      <c r="EP1025" s="146"/>
      <c r="EQ1025" s="146"/>
      <c r="ER1025" s="146"/>
      <c r="ES1025" s="146"/>
      <c r="ET1025" s="146"/>
      <c r="EU1025" s="146"/>
      <c r="EV1025" s="146"/>
      <c r="EW1025" s="146"/>
      <c r="EX1025" s="146"/>
      <c r="EY1025" s="146"/>
      <c r="EZ1025" s="146"/>
      <c r="FA1025" s="146"/>
      <c r="FB1025" s="146"/>
      <c r="FC1025" s="146"/>
      <c r="FD1025" s="146"/>
    </row>
    <row r="1026" spans="4:160">
      <c r="D1026" s="45"/>
      <c r="O1026" s="146"/>
      <c r="P1026" s="146"/>
      <c r="Q1026" s="146"/>
      <c r="R1026" s="146"/>
      <c r="S1026" s="146"/>
      <c r="T1026" s="146"/>
      <c r="U1026" s="146"/>
      <c r="V1026" s="146"/>
      <c r="W1026" s="146"/>
      <c r="X1026" s="146"/>
      <c r="Y1026" s="146"/>
      <c r="Z1026" s="146"/>
      <c r="AA1026" s="146"/>
      <c r="AB1026" s="146"/>
      <c r="AC1026" s="146"/>
      <c r="AD1026" s="146"/>
      <c r="AE1026" s="146"/>
      <c r="AF1026" s="146"/>
      <c r="AG1026" s="146"/>
      <c r="AH1026" s="146"/>
      <c r="AI1026" s="146"/>
      <c r="AJ1026" s="146"/>
      <c r="AK1026" s="146"/>
      <c r="AL1026" s="146"/>
      <c r="AM1026" s="217"/>
      <c r="AN1026" s="146"/>
      <c r="AO1026" s="146"/>
      <c r="AP1026" s="146"/>
      <c r="AQ1026" s="146"/>
      <c r="AR1026" s="146"/>
      <c r="AS1026" s="146"/>
      <c r="AT1026" s="146"/>
      <c r="AU1026" s="146"/>
      <c r="AV1026" s="146"/>
      <c r="AW1026" s="146"/>
      <c r="AX1026" s="146"/>
      <c r="AY1026" s="146"/>
      <c r="AZ1026" s="146"/>
      <c r="BA1026" s="146"/>
      <c r="BB1026" s="146"/>
      <c r="BC1026" s="146"/>
      <c r="BD1026" s="146"/>
      <c r="BE1026" s="146"/>
      <c r="BF1026" s="146"/>
      <c r="BG1026" s="146"/>
      <c r="BH1026" s="146"/>
      <c r="BI1026" s="146"/>
      <c r="BJ1026" s="146"/>
      <c r="BK1026" s="146"/>
      <c r="BL1026" s="146"/>
      <c r="BM1026" s="146"/>
      <c r="BN1026" s="146"/>
      <c r="BO1026" s="146"/>
      <c r="BP1026" s="146"/>
      <c r="BQ1026" s="146"/>
      <c r="BR1026" s="146"/>
      <c r="BS1026" s="146"/>
      <c r="BT1026" s="146"/>
      <c r="BU1026" s="146"/>
      <c r="BV1026" s="146"/>
      <c r="BW1026" s="146"/>
      <c r="BX1026" s="146"/>
      <c r="BY1026" s="146"/>
      <c r="BZ1026" s="146"/>
      <c r="CA1026" s="146"/>
      <c r="CB1026" s="146"/>
      <c r="CC1026" s="146"/>
      <c r="CD1026" s="146"/>
      <c r="CE1026" s="146"/>
      <c r="CF1026" s="146"/>
      <c r="CG1026" s="146"/>
      <c r="CH1026" s="146"/>
      <c r="CI1026" s="146"/>
      <c r="CJ1026" s="146"/>
      <c r="CK1026" s="146"/>
      <c r="CL1026" s="146"/>
      <c r="CM1026" s="146"/>
      <c r="CN1026" s="146"/>
      <c r="CO1026" s="146"/>
      <c r="CP1026" s="146"/>
      <c r="CQ1026" s="146"/>
      <c r="CR1026" s="146"/>
      <c r="CS1026" s="146"/>
      <c r="CT1026" s="146"/>
      <c r="CU1026" s="146"/>
      <c r="CV1026" s="146"/>
      <c r="CW1026" s="146"/>
      <c r="CX1026" s="146"/>
      <c r="CY1026" s="146"/>
      <c r="CZ1026" s="146"/>
      <c r="DA1026" s="146"/>
      <c r="DB1026" s="146"/>
      <c r="DC1026" s="146"/>
      <c r="DD1026" s="146"/>
      <c r="DE1026" s="146"/>
      <c r="DF1026" s="146"/>
      <c r="DG1026" s="146"/>
      <c r="DH1026" s="146"/>
      <c r="DI1026" s="146"/>
      <c r="DJ1026" s="146"/>
      <c r="DK1026" s="146"/>
      <c r="DL1026" s="146"/>
      <c r="DM1026" s="146"/>
      <c r="DN1026" s="146"/>
      <c r="DO1026" s="146"/>
      <c r="DP1026" s="146"/>
      <c r="DQ1026" s="146"/>
      <c r="DR1026" s="146"/>
      <c r="DS1026" s="146"/>
      <c r="DT1026" s="146"/>
      <c r="DU1026" s="146"/>
      <c r="DV1026" s="146"/>
      <c r="DW1026" s="146"/>
      <c r="DX1026" s="146"/>
      <c r="DY1026" s="146"/>
      <c r="DZ1026" s="158"/>
      <c r="EA1026" s="158"/>
      <c r="EB1026" s="158"/>
      <c r="EC1026" s="158"/>
      <c r="ED1026" s="158"/>
      <c r="EE1026" s="158"/>
      <c r="EF1026" s="158"/>
      <c r="EG1026" s="158"/>
      <c r="EH1026" s="158"/>
      <c r="EI1026" s="158"/>
      <c r="EJ1026" s="158"/>
      <c r="EK1026" s="158"/>
      <c r="EL1026" s="158"/>
      <c r="EM1026" s="158"/>
      <c r="EN1026" s="146"/>
      <c r="EO1026" s="146"/>
      <c r="EP1026" s="146"/>
      <c r="EQ1026" s="146"/>
      <c r="ER1026" s="146"/>
      <c r="ES1026" s="146"/>
      <c r="ET1026" s="146"/>
      <c r="EU1026" s="146"/>
      <c r="EV1026" s="146"/>
      <c r="EW1026" s="146"/>
      <c r="EX1026" s="146"/>
      <c r="EY1026" s="146"/>
      <c r="EZ1026" s="146"/>
      <c r="FA1026" s="146"/>
      <c r="FB1026" s="146"/>
      <c r="FC1026" s="146"/>
      <c r="FD1026" s="146"/>
    </row>
    <row r="1027" spans="4:160">
      <c r="D1027" s="45"/>
      <c r="O1027" s="146"/>
      <c r="P1027" s="146"/>
      <c r="Q1027" s="146"/>
      <c r="R1027" s="146"/>
      <c r="S1027" s="146"/>
      <c r="T1027" s="146"/>
      <c r="U1027" s="146"/>
      <c r="V1027" s="146"/>
      <c r="W1027" s="146"/>
      <c r="X1027" s="146"/>
      <c r="Y1027" s="146"/>
      <c r="Z1027" s="146"/>
      <c r="AA1027" s="146"/>
      <c r="AB1027" s="146"/>
      <c r="AC1027" s="146"/>
      <c r="AD1027" s="146"/>
      <c r="AE1027" s="146"/>
      <c r="AF1027" s="146"/>
      <c r="AG1027" s="146"/>
      <c r="AH1027" s="146"/>
      <c r="AI1027" s="146"/>
      <c r="AJ1027" s="146"/>
      <c r="AK1027" s="146"/>
      <c r="AL1027" s="146"/>
      <c r="AM1027" s="217"/>
      <c r="AN1027" s="146"/>
      <c r="AO1027" s="146"/>
      <c r="AP1027" s="146"/>
      <c r="AQ1027" s="146"/>
      <c r="AR1027" s="146"/>
      <c r="AS1027" s="146"/>
      <c r="AT1027" s="146"/>
      <c r="AU1027" s="146"/>
      <c r="AV1027" s="146"/>
      <c r="AW1027" s="146"/>
      <c r="AX1027" s="146"/>
      <c r="AY1027" s="146"/>
      <c r="AZ1027" s="146"/>
      <c r="BA1027" s="146"/>
      <c r="BB1027" s="146"/>
      <c r="BC1027" s="146"/>
      <c r="BD1027" s="146"/>
      <c r="BE1027" s="146"/>
      <c r="BF1027" s="146"/>
      <c r="BG1027" s="146"/>
      <c r="BH1027" s="146"/>
      <c r="BI1027" s="146"/>
      <c r="BJ1027" s="146"/>
      <c r="BK1027" s="146"/>
      <c r="BL1027" s="146"/>
      <c r="BM1027" s="146"/>
      <c r="BN1027" s="146"/>
      <c r="BO1027" s="146"/>
      <c r="BP1027" s="146"/>
      <c r="BQ1027" s="146"/>
      <c r="BR1027" s="146"/>
      <c r="BS1027" s="146"/>
      <c r="BT1027" s="146"/>
      <c r="BU1027" s="146"/>
      <c r="BV1027" s="146"/>
      <c r="BW1027" s="146"/>
      <c r="BX1027" s="146"/>
      <c r="BY1027" s="146"/>
      <c r="BZ1027" s="146"/>
      <c r="CA1027" s="146"/>
      <c r="CB1027" s="146"/>
      <c r="CC1027" s="146"/>
      <c r="CD1027" s="146"/>
      <c r="CE1027" s="146"/>
      <c r="CF1027" s="146"/>
      <c r="CG1027" s="146"/>
      <c r="CH1027" s="146"/>
      <c r="CI1027" s="146"/>
      <c r="CJ1027" s="146"/>
      <c r="CK1027" s="146"/>
      <c r="CL1027" s="146"/>
      <c r="CM1027" s="146"/>
      <c r="CN1027" s="146"/>
      <c r="CO1027" s="146"/>
      <c r="CP1027" s="146"/>
      <c r="CQ1027" s="146"/>
      <c r="CR1027" s="146"/>
      <c r="CS1027" s="146"/>
      <c r="CT1027" s="146"/>
      <c r="CU1027" s="146"/>
      <c r="CV1027" s="146"/>
      <c r="CW1027" s="146"/>
      <c r="CX1027" s="146"/>
      <c r="CY1027" s="146"/>
      <c r="CZ1027" s="146"/>
      <c r="DA1027" s="146"/>
      <c r="DB1027" s="146"/>
      <c r="DC1027" s="146"/>
      <c r="DD1027" s="146"/>
      <c r="DE1027" s="146"/>
      <c r="DF1027" s="146"/>
      <c r="DG1027" s="146"/>
      <c r="DH1027" s="146"/>
      <c r="DI1027" s="146"/>
      <c r="DJ1027" s="146"/>
      <c r="DK1027" s="146"/>
      <c r="DL1027" s="146"/>
      <c r="DM1027" s="146"/>
      <c r="DN1027" s="146"/>
      <c r="DO1027" s="146"/>
      <c r="DP1027" s="146"/>
      <c r="DQ1027" s="146"/>
      <c r="DR1027" s="146"/>
      <c r="DS1027" s="146"/>
      <c r="DT1027" s="146"/>
      <c r="DU1027" s="146"/>
      <c r="DV1027" s="146"/>
      <c r="DW1027" s="146"/>
      <c r="DX1027" s="146"/>
      <c r="DY1027" s="146"/>
      <c r="DZ1027" s="158"/>
      <c r="EA1027" s="158"/>
      <c r="EB1027" s="158"/>
      <c r="EC1027" s="158"/>
      <c r="ED1027" s="158"/>
      <c r="EE1027" s="158"/>
      <c r="EF1027" s="158"/>
      <c r="EG1027" s="158"/>
      <c r="EH1027" s="158"/>
      <c r="EI1027" s="158"/>
      <c r="EJ1027" s="158"/>
      <c r="EK1027" s="158"/>
      <c r="EL1027" s="158"/>
      <c r="EM1027" s="158"/>
      <c r="EN1027" s="146"/>
      <c r="EO1027" s="146"/>
      <c r="EP1027" s="146"/>
      <c r="EQ1027" s="146"/>
      <c r="ER1027" s="146"/>
      <c r="ES1027" s="146"/>
      <c r="ET1027" s="146"/>
      <c r="EU1027" s="146"/>
      <c r="EV1027" s="146"/>
      <c r="EW1027" s="146"/>
      <c r="EX1027" s="146"/>
      <c r="EY1027" s="146"/>
      <c r="EZ1027" s="146"/>
      <c r="FA1027" s="146"/>
      <c r="FB1027" s="146"/>
      <c r="FC1027" s="146"/>
      <c r="FD1027" s="146"/>
    </row>
    <row r="1028" spans="4:160">
      <c r="D1028" s="45"/>
      <c r="O1028" s="146"/>
      <c r="P1028" s="146"/>
      <c r="Q1028" s="146"/>
      <c r="R1028" s="146"/>
      <c r="S1028" s="146"/>
      <c r="T1028" s="146"/>
      <c r="U1028" s="146"/>
      <c r="V1028" s="146"/>
      <c r="W1028" s="146"/>
      <c r="X1028" s="146"/>
      <c r="Y1028" s="146"/>
      <c r="Z1028" s="146"/>
      <c r="AA1028" s="146"/>
      <c r="AB1028" s="146"/>
      <c r="AC1028" s="146"/>
      <c r="AD1028" s="146"/>
      <c r="AE1028" s="146"/>
      <c r="AF1028" s="146"/>
      <c r="AG1028" s="146"/>
      <c r="AH1028" s="146"/>
      <c r="AI1028" s="146"/>
      <c r="AJ1028" s="146"/>
      <c r="AK1028" s="146"/>
      <c r="AL1028" s="146"/>
      <c r="AM1028" s="217"/>
      <c r="AN1028" s="146"/>
      <c r="AO1028" s="146"/>
      <c r="AP1028" s="146"/>
      <c r="AQ1028" s="146"/>
      <c r="AR1028" s="146"/>
      <c r="AS1028" s="146"/>
      <c r="AT1028" s="146"/>
      <c r="AU1028" s="146"/>
      <c r="AV1028" s="146"/>
      <c r="AW1028" s="146"/>
      <c r="AX1028" s="146"/>
      <c r="AY1028" s="146"/>
      <c r="AZ1028" s="146"/>
      <c r="BA1028" s="146"/>
      <c r="BB1028" s="146"/>
      <c r="BC1028" s="146"/>
      <c r="BD1028" s="146"/>
      <c r="BE1028" s="146"/>
      <c r="BF1028" s="146"/>
      <c r="BG1028" s="146"/>
      <c r="BH1028" s="146"/>
      <c r="BI1028" s="146"/>
      <c r="BJ1028" s="146"/>
      <c r="BK1028" s="146"/>
      <c r="BL1028" s="146"/>
      <c r="BM1028" s="146"/>
      <c r="BN1028" s="146"/>
      <c r="BO1028" s="146"/>
      <c r="BP1028" s="146"/>
      <c r="BQ1028" s="146"/>
      <c r="BR1028" s="146"/>
      <c r="BS1028" s="146"/>
      <c r="BT1028" s="146"/>
      <c r="BU1028" s="146"/>
      <c r="BV1028" s="146"/>
      <c r="BW1028" s="146"/>
      <c r="BX1028" s="146"/>
      <c r="BY1028" s="146"/>
      <c r="BZ1028" s="146"/>
      <c r="CA1028" s="146"/>
      <c r="CB1028" s="146"/>
      <c r="CC1028" s="146"/>
      <c r="CD1028" s="146"/>
      <c r="CE1028" s="146"/>
      <c r="CF1028" s="146"/>
      <c r="CG1028" s="146"/>
      <c r="CH1028" s="146"/>
      <c r="CI1028" s="146"/>
      <c r="CJ1028" s="146"/>
      <c r="CK1028" s="146"/>
      <c r="CL1028" s="146"/>
      <c r="CM1028" s="146"/>
      <c r="CN1028" s="146"/>
      <c r="CO1028" s="146"/>
      <c r="CP1028" s="146"/>
      <c r="CQ1028" s="146"/>
      <c r="CR1028" s="146"/>
      <c r="CS1028" s="146"/>
      <c r="CT1028" s="146"/>
      <c r="CU1028" s="146"/>
      <c r="CV1028" s="146"/>
      <c r="CW1028" s="146"/>
      <c r="CX1028" s="146"/>
      <c r="CY1028" s="146"/>
      <c r="CZ1028" s="146"/>
      <c r="DA1028" s="146"/>
      <c r="DB1028" s="146"/>
      <c r="DC1028" s="146"/>
      <c r="DD1028" s="146"/>
      <c r="DE1028" s="146"/>
      <c r="DF1028" s="146"/>
      <c r="DG1028" s="146"/>
      <c r="DH1028" s="146"/>
      <c r="DI1028" s="146"/>
      <c r="DJ1028" s="146"/>
      <c r="DK1028" s="146"/>
      <c r="DL1028" s="146"/>
      <c r="DM1028" s="146"/>
      <c r="DN1028" s="146"/>
      <c r="DO1028" s="146"/>
      <c r="DP1028" s="146"/>
      <c r="DQ1028" s="146"/>
      <c r="DR1028" s="146"/>
      <c r="DS1028" s="146"/>
      <c r="DT1028" s="146"/>
      <c r="DU1028" s="146"/>
      <c r="DV1028" s="146"/>
      <c r="DW1028" s="146"/>
      <c r="DX1028" s="146"/>
      <c r="DY1028" s="146"/>
      <c r="DZ1028" s="158"/>
      <c r="EA1028" s="158"/>
      <c r="EB1028" s="158"/>
      <c r="EC1028" s="158"/>
      <c r="ED1028" s="158"/>
      <c r="EE1028" s="158"/>
      <c r="EF1028" s="158"/>
      <c r="EG1028" s="158"/>
      <c r="EH1028" s="158"/>
      <c r="EI1028" s="158"/>
      <c r="EJ1028" s="158"/>
      <c r="EK1028" s="158"/>
      <c r="EL1028" s="158"/>
      <c r="EM1028" s="158"/>
      <c r="EN1028" s="146"/>
      <c r="EO1028" s="146"/>
      <c r="EP1028" s="146"/>
      <c r="EQ1028" s="146"/>
      <c r="ER1028" s="146"/>
      <c r="ES1028" s="146"/>
      <c r="ET1028" s="146"/>
      <c r="EU1028" s="146"/>
      <c r="EV1028" s="146"/>
      <c r="EW1028" s="146"/>
      <c r="EX1028" s="146"/>
      <c r="EY1028" s="146"/>
      <c r="EZ1028" s="146"/>
      <c r="FA1028" s="146"/>
      <c r="FB1028" s="146"/>
      <c r="FC1028" s="146"/>
      <c r="FD1028" s="146"/>
    </row>
    <row r="1029" spans="4:160">
      <c r="D1029" s="45"/>
      <c r="O1029" s="146"/>
      <c r="P1029" s="146"/>
      <c r="Q1029" s="146"/>
      <c r="R1029" s="146"/>
      <c r="S1029" s="146"/>
      <c r="T1029" s="146"/>
      <c r="U1029" s="146"/>
      <c r="V1029" s="146"/>
      <c r="W1029" s="146"/>
      <c r="X1029" s="146"/>
      <c r="Y1029" s="146"/>
      <c r="Z1029" s="146"/>
      <c r="AA1029" s="146"/>
      <c r="AB1029" s="146"/>
      <c r="AC1029" s="146"/>
      <c r="AD1029" s="146"/>
      <c r="AE1029" s="146"/>
      <c r="AF1029" s="146"/>
      <c r="AG1029" s="146"/>
      <c r="AH1029" s="146"/>
      <c r="AI1029" s="146"/>
      <c r="AJ1029" s="146"/>
      <c r="AK1029" s="146"/>
      <c r="AL1029" s="146"/>
      <c r="AM1029" s="217"/>
      <c r="AN1029" s="146"/>
      <c r="AO1029" s="146"/>
      <c r="AP1029" s="146"/>
      <c r="AQ1029" s="146"/>
      <c r="AR1029" s="146"/>
      <c r="AS1029" s="146"/>
      <c r="AT1029" s="146"/>
      <c r="AU1029" s="146"/>
      <c r="AV1029" s="146"/>
      <c r="AW1029" s="146"/>
      <c r="AX1029" s="146"/>
      <c r="AY1029" s="146"/>
      <c r="AZ1029" s="146"/>
      <c r="BA1029" s="146"/>
      <c r="BB1029" s="146"/>
      <c r="BC1029" s="146"/>
      <c r="BD1029" s="146"/>
      <c r="BE1029" s="146"/>
      <c r="BF1029" s="146"/>
      <c r="BG1029" s="146"/>
      <c r="BH1029" s="146"/>
      <c r="BI1029" s="146"/>
      <c r="BJ1029" s="146"/>
      <c r="BK1029" s="146"/>
      <c r="BL1029" s="146"/>
      <c r="BM1029" s="146"/>
      <c r="BN1029" s="146"/>
      <c r="BO1029" s="146"/>
      <c r="BP1029" s="146"/>
      <c r="BQ1029" s="146"/>
      <c r="BR1029" s="146"/>
      <c r="BS1029" s="146"/>
      <c r="BT1029" s="146"/>
      <c r="BU1029" s="146"/>
      <c r="BV1029" s="146"/>
      <c r="BW1029" s="146"/>
      <c r="BX1029" s="146"/>
      <c r="BY1029" s="146"/>
      <c r="BZ1029" s="146"/>
      <c r="CA1029" s="146"/>
      <c r="CB1029" s="146"/>
      <c r="CC1029" s="146"/>
      <c r="CD1029" s="146"/>
      <c r="CE1029" s="146"/>
      <c r="CF1029" s="146"/>
      <c r="CG1029" s="146"/>
      <c r="CH1029" s="146"/>
      <c r="CI1029" s="146"/>
      <c r="CJ1029" s="146"/>
      <c r="CK1029" s="146"/>
      <c r="CL1029" s="146"/>
      <c r="CM1029" s="146"/>
      <c r="CN1029" s="146"/>
      <c r="CO1029" s="146"/>
      <c r="CP1029" s="146"/>
      <c r="CQ1029" s="146"/>
      <c r="CR1029" s="146"/>
      <c r="CS1029" s="146"/>
      <c r="CT1029" s="146"/>
      <c r="CU1029" s="146"/>
      <c r="CV1029" s="146"/>
      <c r="CW1029" s="146"/>
      <c r="CX1029" s="146"/>
      <c r="CY1029" s="146"/>
      <c r="CZ1029" s="146"/>
      <c r="DA1029" s="146"/>
      <c r="DB1029" s="146"/>
      <c r="DC1029" s="146"/>
      <c r="DD1029" s="146"/>
      <c r="DE1029" s="146"/>
      <c r="DF1029" s="146"/>
      <c r="DG1029" s="146"/>
      <c r="DH1029" s="146"/>
      <c r="DI1029" s="146"/>
      <c r="DJ1029" s="146"/>
      <c r="DK1029" s="146"/>
      <c r="DL1029" s="146"/>
      <c r="DM1029" s="146"/>
      <c r="DN1029" s="146"/>
      <c r="DO1029" s="146"/>
      <c r="DP1029" s="146"/>
      <c r="DQ1029" s="146"/>
      <c r="DR1029" s="146"/>
      <c r="DS1029" s="146"/>
      <c r="DT1029" s="146"/>
      <c r="DU1029" s="146"/>
      <c r="DV1029" s="146"/>
      <c r="DW1029" s="146"/>
      <c r="DX1029" s="146"/>
      <c r="DY1029" s="146"/>
      <c r="DZ1029" s="158"/>
      <c r="EA1029" s="158"/>
      <c r="EB1029" s="158"/>
      <c r="EC1029" s="158"/>
      <c r="ED1029" s="158"/>
      <c r="EE1029" s="158"/>
      <c r="EF1029" s="158"/>
      <c r="EG1029" s="158"/>
      <c r="EH1029" s="158"/>
      <c r="EI1029" s="158"/>
      <c r="EJ1029" s="158"/>
      <c r="EK1029" s="158"/>
      <c r="EL1029" s="158"/>
      <c r="EM1029" s="158"/>
      <c r="EN1029" s="146"/>
      <c r="EO1029" s="146"/>
      <c r="EP1029" s="146"/>
      <c r="EQ1029" s="146"/>
      <c r="ER1029" s="146"/>
      <c r="ES1029" s="146"/>
      <c r="ET1029" s="146"/>
      <c r="EU1029" s="146"/>
      <c r="EV1029" s="146"/>
      <c r="EW1029" s="146"/>
      <c r="EX1029" s="146"/>
      <c r="EY1029" s="146"/>
      <c r="EZ1029" s="146"/>
      <c r="FA1029" s="146"/>
      <c r="FB1029" s="146"/>
      <c r="FC1029" s="146"/>
      <c r="FD1029" s="146"/>
    </row>
    <row r="1030" spans="4:160">
      <c r="D1030" s="45"/>
      <c r="O1030" s="146"/>
      <c r="P1030" s="146"/>
      <c r="Q1030" s="146"/>
      <c r="R1030" s="146"/>
      <c r="S1030" s="146"/>
      <c r="T1030" s="146"/>
      <c r="U1030" s="146"/>
      <c r="V1030" s="146"/>
      <c r="W1030" s="146"/>
      <c r="X1030" s="146"/>
      <c r="Y1030" s="146"/>
      <c r="Z1030" s="146"/>
      <c r="AA1030" s="146"/>
      <c r="AB1030" s="146"/>
      <c r="AC1030" s="146"/>
      <c r="AD1030" s="146"/>
      <c r="AE1030" s="146"/>
      <c r="AF1030" s="146"/>
      <c r="AG1030" s="146"/>
      <c r="AH1030" s="146"/>
      <c r="AI1030" s="146"/>
      <c r="AJ1030" s="146"/>
      <c r="AK1030" s="146"/>
      <c r="AL1030" s="146"/>
      <c r="AM1030" s="217"/>
      <c r="AN1030" s="146"/>
      <c r="AO1030" s="146"/>
      <c r="AP1030" s="146"/>
      <c r="AQ1030" s="146"/>
      <c r="AR1030" s="146"/>
      <c r="AS1030" s="146"/>
      <c r="AT1030" s="146"/>
      <c r="AU1030" s="146"/>
      <c r="AV1030" s="146"/>
      <c r="AW1030" s="146"/>
      <c r="AX1030" s="146"/>
      <c r="AY1030" s="146"/>
      <c r="AZ1030" s="146"/>
      <c r="BA1030" s="146"/>
      <c r="BB1030" s="146"/>
      <c r="BC1030" s="146"/>
      <c r="BD1030" s="146"/>
      <c r="BE1030" s="146"/>
      <c r="BF1030" s="146"/>
      <c r="BG1030" s="146"/>
      <c r="BH1030" s="146"/>
      <c r="BI1030" s="146"/>
      <c r="BJ1030" s="146"/>
      <c r="BK1030" s="146"/>
      <c r="BL1030" s="146"/>
      <c r="BM1030" s="146"/>
      <c r="BN1030" s="146"/>
      <c r="BO1030" s="146"/>
      <c r="BP1030" s="146"/>
      <c r="BQ1030" s="146"/>
      <c r="BR1030" s="146"/>
      <c r="BS1030" s="146"/>
      <c r="BT1030" s="146"/>
      <c r="BU1030" s="146"/>
      <c r="BV1030" s="146"/>
      <c r="BW1030" s="146"/>
      <c r="BX1030" s="146"/>
      <c r="BY1030" s="146"/>
      <c r="BZ1030" s="146"/>
      <c r="CA1030" s="146"/>
      <c r="CB1030" s="146"/>
      <c r="CC1030" s="146"/>
      <c r="CD1030" s="146"/>
      <c r="CE1030" s="146"/>
      <c r="CF1030" s="146"/>
      <c r="CG1030" s="146"/>
      <c r="CH1030" s="146"/>
      <c r="CI1030" s="146"/>
      <c r="CJ1030" s="146"/>
      <c r="CK1030" s="146"/>
      <c r="CL1030" s="146"/>
      <c r="CM1030" s="146"/>
      <c r="CN1030" s="146"/>
      <c r="CO1030" s="146"/>
      <c r="CP1030" s="146"/>
      <c r="CQ1030" s="146"/>
      <c r="CR1030" s="146"/>
      <c r="CS1030" s="146"/>
      <c r="CT1030" s="146"/>
      <c r="CU1030" s="146"/>
      <c r="CV1030" s="146"/>
      <c r="CW1030" s="146"/>
      <c r="CX1030" s="146"/>
      <c r="CY1030" s="146"/>
      <c r="CZ1030" s="146"/>
      <c r="DA1030" s="146"/>
      <c r="DB1030" s="146"/>
      <c r="DC1030" s="146"/>
      <c r="DD1030" s="146"/>
      <c r="DE1030" s="146"/>
      <c r="DF1030" s="146"/>
      <c r="DG1030" s="146"/>
      <c r="DH1030" s="146"/>
      <c r="DI1030" s="146"/>
      <c r="DJ1030" s="146"/>
      <c r="DK1030" s="146"/>
      <c r="DL1030" s="146"/>
      <c r="DM1030" s="146"/>
      <c r="DN1030" s="146"/>
      <c r="DO1030" s="146"/>
      <c r="DP1030" s="146"/>
      <c r="DQ1030" s="146"/>
      <c r="DR1030" s="146"/>
      <c r="DS1030" s="146"/>
      <c r="DT1030" s="146"/>
      <c r="DU1030" s="146"/>
      <c r="DV1030" s="146"/>
      <c r="DW1030" s="146"/>
      <c r="DX1030" s="146"/>
      <c r="DY1030" s="146"/>
      <c r="DZ1030" s="158"/>
      <c r="EA1030" s="158"/>
      <c r="EB1030" s="158"/>
      <c r="EC1030" s="158"/>
      <c r="ED1030" s="158"/>
      <c r="EE1030" s="158"/>
      <c r="EF1030" s="158"/>
      <c r="EG1030" s="158"/>
      <c r="EH1030" s="158"/>
      <c r="EI1030" s="158"/>
      <c r="EJ1030" s="158"/>
      <c r="EK1030" s="158"/>
      <c r="EL1030" s="158"/>
      <c r="EM1030" s="158"/>
      <c r="EN1030" s="146"/>
      <c r="EO1030" s="146"/>
      <c r="EP1030" s="146"/>
      <c r="EQ1030" s="146"/>
      <c r="ER1030" s="146"/>
      <c r="ES1030" s="146"/>
      <c r="ET1030" s="146"/>
      <c r="EU1030" s="146"/>
      <c r="EV1030" s="146"/>
      <c r="EW1030" s="146"/>
      <c r="EX1030" s="146"/>
      <c r="EY1030" s="146"/>
      <c r="EZ1030" s="146"/>
      <c r="FA1030" s="146"/>
      <c r="FB1030" s="146"/>
      <c r="FC1030" s="146"/>
      <c r="FD1030" s="146"/>
    </row>
    <row r="1031" spans="4:160">
      <c r="D1031" s="45"/>
      <c r="O1031" s="146"/>
      <c r="P1031" s="146"/>
      <c r="Q1031" s="146"/>
      <c r="R1031" s="146"/>
      <c r="S1031" s="146"/>
      <c r="T1031" s="146"/>
      <c r="U1031" s="146"/>
      <c r="V1031" s="146"/>
      <c r="W1031" s="146"/>
      <c r="X1031" s="146"/>
      <c r="Y1031" s="146"/>
      <c r="Z1031" s="146"/>
      <c r="AA1031" s="146"/>
      <c r="AB1031" s="146"/>
      <c r="AC1031" s="146"/>
      <c r="AD1031" s="146"/>
      <c r="AE1031" s="146"/>
      <c r="AF1031" s="146"/>
      <c r="AG1031" s="146"/>
      <c r="AH1031" s="146"/>
      <c r="AI1031" s="146"/>
      <c r="AJ1031" s="146"/>
      <c r="AK1031" s="146"/>
      <c r="AL1031" s="146"/>
      <c r="AM1031" s="217"/>
      <c r="AN1031" s="146"/>
      <c r="AO1031" s="146"/>
      <c r="AP1031" s="146"/>
      <c r="AQ1031" s="146"/>
      <c r="AR1031" s="146"/>
      <c r="AS1031" s="146"/>
      <c r="AT1031" s="146"/>
      <c r="AU1031" s="146"/>
      <c r="AV1031" s="146"/>
      <c r="AW1031" s="146"/>
      <c r="AX1031" s="146"/>
      <c r="AY1031" s="146"/>
      <c r="AZ1031" s="146"/>
      <c r="BA1031" s="146"/>
      <c r="BB1031" s="146"/>
      <c r="BC1031" s="146"/>
      <c r="BD1031" s="146"/>
      <c r="BE1031" s="146"/>
      <c r="BF1031" s="146"/>
      <c r="BG1031" s="146"/>
      <c r="BH1031" s="146"/>
      <c r="BI1031" s="146"/>
      <c r="BJ1031" s="146"/>
      <c r="BK1031" s="146"/>
      <c r="BL1031" s="146"/>
      <c r="BM1031" s="146"/>
      <c r="BN1031" s="146"/>
      <c r="BO1031" s="146"/>
      <c r="BP1031" s="146"/>
      <c r="BQ1031" s="146"/>
      <c r="BR1031" s="146"/>
      <c r="BS1031" s="146"/>
      <c r="BT1031" s="146"/>
      <c r="BU1031" s="146"/>
      <c r="BV1031" s="146"/>
      <c r="BW1031" s="146"/>
      <c r="BX1031" s="146"/>
      <c r="BY1031" s="146"/>
      <c r="BZ1031" s="146"/>
      <c r="CA1031" s="146"/>
      <c r="CB1031" s="146"/>
      <c r="CC1031" s="146"/>
      <c r="CD1031" s="146"/>
      <c r="CE1031" s="146"/>
      <c r="CF1031" s="146"/>
      <c r="CG1031" s="146"/>
      <c r="CH1031" s="146"/>
      <c r="CI1031" s="146"/>
      <c r="CJ1031" s="146"/>
      <c r="CK1031" s="146"/>
      <c r="CL1031" s="146"/>
      <c r="CM1031" s="146"/>
      <c r="CN1031" s="146"/>
      <c r="CO1031" s="146"/>
      <c r="CP1031" s="146"/>
      <c r="CQ1031" s="146"/>
      <c r="CR1031" s="146"/>
      <c r="CS1031" s="146"/>
      <c r="CT1031" s="146"/>
      <c r="CU1031" s="146"/>
      <c r="CV1031" s="146"/>
      <c r="CW1031" s="146"/>
      <c r="CX1031" s="146"/>
      <c r="CY1031" s="146"/>
      <c r="CZ1031" s="146"/>
      <c r="DA1031" s="146"/>
      <c r="DB1031" s="146"/>
      <c r="DC1031" s="146"/>
      <c r="DD1031" s="146"/>
      <c r="DE1031" s="146"/>
      <c r="DF1031" s="146"/>
      <c r="DG1031" s="146"/>
      <c r="DH1031" s="146"/>
      <c r="DI1031" s="146"/>
      <c r="DJ1031" s="146"/>
      <c r="DK1031" s="146"/>
      <c r="DL1031" s="146"/>
      <c r="DM1031" s="146"/>
      <c r="DN1031" s="146"/>
      <c r="DO1031" s="146"/>
      <c r="DP1031" s="146"/>
      <c r="DQ1031" s="146"/>
      <c r="DR1031" s="146"/>
      <c r="DS1031" s="146"/>
      <c r="DT1031" s="146"/>
      <c r="DU1031" s="146"/>
      <c r="DV1031" s="146"/>
      <c r="DW1031" s="146"/>
      <c r="DX1031" s="146"/>
      <c r="DY1031" s="146"/>
      <c r="DZ1031" s="158"/>
      <c r="EA1031" s="158"/>
      <c r="EB1031" s="158"/>
      <c r="EC1031" s="158"/>
      <c r="ED1031" s="158"/>
      <c r="EE1031" s="158"/>
      <c r="EF1031" s="158"/>
      <c r="EG1031" s="158"/>
      <c r="EH1031" s="158"/>
      <c r="EI1031" s="158"/>
      <c r="EJ1031" s="158"/>
      <c r="EK1031" s="158"/>
      <c r="EL1031" s="158"/>
      <c r="EM1031" s="158"/>
      <c r="EN1031" s="146"/>
      <c r="EO1031" s="146"/>
      <c r="EP1031" s="146"/>
      <c r="EQ1031" s="146"/>
      <c r="ER1031" s="146"/>
      <c r="ES1031" s="146"/>
      <c r="ET1031" s="146"/>
      <c r="EU1031" s="146"/>
      <c r="EV1031" s="146"/>
      <c r="EW1031" s="146"/>
      <c r="EX1031" s="146"/>
      <c r="EY1031" s="146"/>
      <c r="EZ1031" s="146"/>
      <c r="FA1031" s="146"/>
      <c r="FB1031" s="146"/>
      <c r="FC1031" s="146"/>
      <c r="FD1031" s="146"/>
    </row>
    <row r="1032" spans="4:160">
      <c r="D1032" s="45"/>
      <c r="O1032" s="146"/>
      <c r="P1032" s="146"/>
      <c r="Q1032" s="146"/>
      <c r="R1032" s="146"/>
      <c r="S1032" s="146"/>
      <c r="T1032" s="146"/>
      <c r="U1032" s="146"/>
      <c r="V1032" s="146"/>
      <c r="W1032" s="146"/>
      <c r="X1032" s="146"/>
      <c r="Y1032" s="146"/>
      <c r="Z1032" s="146"/>
      <c r="AA1032" s="146"/>
      <c r="AB1032" s="146"/>
      <c r="AC1032" s="146"/>
      <c r="AD1032" s="146"/>
      <c r="AE1032" s="146"/>
      <c r="AF1032" s="146"/>
      <c r="AG1032" s="146"/>
      <c r="AH1032" s="146"/>
      <c r="AI1032" s="146"/>
      <c r="AJ1032" s="146"/>
      <c r="AK1032" s="146"/>
      <c r="AL1032" s="146"/>
      <c r="AM1032" s="217"/>
      <c r="AN1032" s="146"/>
      <c r="AO1032" s="146"/>
      <c r="AP1032" s="146"/>
      <c r="AQ1032" s="146"/>
      <c r="AR1032" s="146"/>
      <c r="AS1032" s="146"/>
      <c r="AT1032" s="146"/>
      <c r="AU1032" s="146"/>
      <c r="AV1032" s="146"/>
      <c r="AW1032" s="146"/>
      <c r="AX1032" s="146"/>
      <c r="AY1032" s="146"/>
      <c r="AZ1032" s="146"/>
      <c r="BA1032" s="146"/>
      <c r="BB1032" s="146"/>
      <c r="BC1032" s="146"/>
      <c r="BD1032" s="146"/>
      <c r="BE1032" s="146"/>
      <c r="BF1032" s="146"/>
      <c r="BG1032" s="146"/>
      <c r="BH1032" s="146"/>
      <c r="BI1032" s="146"/>
      <c r="BJ1032" s="146"/>
      <c r="BK1032" s="146"/>
      <c r="BL1032" s="146"/>
      <c r="BM1032" s="146"/>
      <c r="BN1032" s="146"/>
      <c r="BO1032" s="146"/>
      <c r="BP1032" s="146"/>
      <c r="BQ1032" s="146"/>
      <c r="BR1032" s="146"/>
      <c r="BS1032" s="146"/>
      <c r="BT1032" s="146"/>
      <c r="BU1032" s="146"/>
      <c r="BV1032" s="146"/>
      <c r="BW1032" s="146"/>
      <c r="BX1032" s="146"/>
      <c r="BY1032" s="146"/>
      <c r="BZ1032" s="146"/>
      <c r="CA1032" s="146"/>
      <c r="CB1032" s="146"/>
      <c r="CC1032" s="146"/>
      <c r="CD1032" s="146"/>
      <c r="CE1032" s="146"/>
      <c r="CF1032" s="146"/>
      <c r="CG1032" s="146"/>
      <c r="CH1032" s="146"/>
      <c r="CI1032" s="146"/>
      <c r="CJ1032" s="146"/>
      <c r="CK1032" s="146"/>
      <c r="CL1032" s="146"/>
      <c r="CM1032" s="146"/>
      <c r="CN1032" s="146"/>
      <c r="CO1032" s="146"/>
      <c r="CP1032" s="146"/>
      <c r="CQ1032" s="146"/>
      <c r="CR1032" s="146"/>
      <c r="CS1032" s="146"/>
      <c r="CT1032" s="146"/>
      <c r="CU1032" s="146"/>
      <c r="CV1032" s="146"/>
      <c r="CW1032" s="146"/>
      <c r="CX1032" s="146"/>
      <c r="CY1032" s="146"/>
      <c r="CZ1032" s="146"/>
      <c r="DA1032" s="146"/>
      <c r="DB1032" s="146"/>
      <c r="DC1032" s="146"/>
      <c r="DD1032" s="146"/>
      <c r="DE1032" s="146"/>
      <c r="DF1032" s="146"/>
      <c r="DG1032" s="146"/>
      <c r="DH1032" s="146"/>
      <c r="DI1032" s="146"/>
      <c r="DJ1032" s="146"/>
      <c r="DK1032" s="146"/>
      <c r="DL1032" s="146"/>
      <c r="DM1032" s="146"/>
      <c r="DN1032" s="146"/>
      <c r="DO1032" s="146"/>
      <c r="DP1032" s="146"/>
      <c r="DQ1032" s="146"/>
      <c r="DR1032" s="146"/>
      <c r="DS1032" s="146"/>
      <c r="DT1032" s="146"/>
      <c r="DU1032" s="146"/>
      <c r="DV1032" s="146"/>
      <c r="DW1032" s="146"/>
      <c r="DX1032" s="146"/>
      <c r="DY1032" s="146"/>
      <c r="DZ1032" s="158"/>
      <c r="EA1032" s="158"/>
      <c r="EB1032" s="158"/>
      <c r="EC1032" s="158"/>
      <c r="ED1032" s="158"/>
      <c r="EE1032" s="158"/>
      <c r="EF1032" s="158"/>
      <c r="EG1032" s="158"/>
      <c r="EH1032" s="158"/>
      <c r="EI1032" s="158"/>
      <c r="EJ1032" s="158"/>
      <c r="EK1032" s="158"/>
      <c r="EL1032" s="158"/>
      <c r="EM1032" s="158"/>
      <c r="EN1032" s="146"/>
      <c r="EO1032" s="146"/>
      <c r="EP1032" s="146"/>
      <c r="EQ1032" s="146"/>
      <c r="ER1032" s="146"/>
      <c r="ES1032" s="146"/>
      <c r="ET1032" s="146"/>
      <c r="EU1032" s="146"/>
      <c r="EV1032" s="146"/>
      <c r="EW1032" s="146"/>
      <c r="EX1032" s="146"/>
      <c r="EY1032" s="146"/>
      <c r="EZ1032" s="146"/>
      <c r="FA1032" s="146"/>
      <c r="FB1032" s="146"/>
      <c r="FC1032" s="146"/>
      <c r="FD1032" s="146"/>
    </row>
    <row r="1033" spans="4:160">
      <c r="D1033" s="45"/>
      <c r="O1033" s="146"/>
      <c r="P1033" s="146"/>
      <c r="Q1033" s="146"/>
      <c r="R1033" s="146"/>
      <c r="S1033" s="146"/>
      <c r="T1033" s="146"/>
      <c r="U1033" s="146"/>
      <c r="V1033" s="146"/>
      <c r="W1033" s="146"/>
      <c r="X1033" s="146"/>
      <c r="Y1033" s="146"/>
      <c r="Z1033" s="146"/>
      <c r="AA1033" s="146"/>
      <c r="AB1033" s="146"/>
      <c r="AC1033" s="146"/>
      <c r="AD1033" s="146"/>
      <c r="AE1033" s="146"/>
      <c r="AF1033" s="146"/>
      <c r="AG1033" s="146"/>
      <c r="AH1033" s="146"/>
      <c r="AI1033" s="146"/>
      <c r="AJ1033" s="146"/>
      <c r="AK1033" s="146"/>
      <c r="AL1033" s="146"/>
      <c r="AM1033" s="217"/>
      <c r="AN1033" s="146"/>
      <c r="AO1033" s="146"/>
      <c r="AP1033" s="146"/>
      <c r="AQ1033" s="146"/>
      <c r="AR1033" s="146"/>
      <c r="AS1033" s="146"/>
      <c r="AT1033" s="146"/>
      <c r="AU1033" s="146"/>
      <c r="AV1033" s="146"/>
      <c r="AW1033" s="146"/>
      <c r="AX1033" s="146"/>
      <c r="AY1033" s="146"/>
      <c r="AZ1033" s="146"/>
      <c r="BA1033" s="146"/>
      <c r="BB1033" s="146"/>
      <c r="BC1033" s="146"/>
      <c r="BD1033" s="146"/>
      <c r="BE1033" s="146"/>
      <c r="BF1033" s="146"/>
      <c r="BG1033" s="146"/>
      <c r="BH1033" s="146"/>
      <c r="BI1033" s="146"/>
      <c r="BJ1033" s="146"/>
      <c r="BK1033" s="146"/>
      <c r="BL1033" s="146"/>
      <c r="BM1033" s="146"/>
      <c r="BN1033" s="146"/>
      <c r="BO1033" s="146"/>
      <c r="BP1033" s="146"/>
      <c r="BQ1033" s="146"/>
      <c r="BR1033" s="146"/>
      <c r="BS1033" s="146"/>
      <c r="BT1033" s="146"/>
      <c r="BU1033" s="146"/>
      <c r="BV1033" s="146"/>
      <c r="BW1033" s="146"/>
      <c r="BX1033" s="146"/>
      <c r="BY1033" s="146"/>
      <c r="BZ1033" s="146"/>
      <c r="CA1033" s="146"/>
      <c r="CB1033" s="146"/>
      <c r="CC1033" s="146"/>
      <c r="CD1033" s="146"/>
      <c r="CE1033" s="146"/>
      <c r="CF1033" s="146"/>
      <c r="CG1033" s="146"/>
      <c r="CH1033" s="146"/>
      <c r="CI1033" s="146"/>
      <c r="CJ1033" s="146"/>
      <c r="CK1033" s="146"/>
      <c r="CL1033" s="146"/>
      <c r="CM1033" s="146"/>
      <c r="CN1033" s="146"/>
      <c r="CO1033" s="146"/>
      <c r="CP1033" s="146"/>
      <c r="CQ1033" s="146"/>
      <c r="CR1033" s="146"/>
      <c r="CS1033" s="146"/>
      <c r="CT1033" s="146"/>
      <c r="CU1033" s="146"/>
      <c r="CV1033" s="146"/>
      <c r="CW1033" s="146"/>
      <c r="CX1033" s="146"/>
      <c r="CY1033" s="146"/>
      <c r="CZ1033" s="146"/>
      <c r="DA1033" s="146"/>
      <c r="DB1033" s="146"/>
      <c r="DC1033" s="146"/>
      <c r="DD1033" s="146"/>
      <c r="DE1033" s="146"/>
      <c r="DF1033" s="146"/>
      <c r="DG1033" s="146"/>
      <c r="DH1033" s="146"/>
      <c r="DI1033" s="146"/>
      <c r="DJ1033" s="146"/>
      <c r="DK1033" s="146"/>
      <c r="DL1033" s="146"/>
      <c r="DM1033" s="146"/>
      <c r="DN1033" s="146"/>
      <c r="DO1033" s="146"/>
      <c r="DP1033" s="146"/>
      <c r="DQ1033" s="146"/>
      <c r="DR1033" s="146"/>
      <c r="DS1033" s="146"/>
      <c r="DT1033" s="146"/>
      <c r="DU1033" s="146"/>
      <c r="DV1033" s="146"/>
      <c r="DW1033" s="146"/>
      <c r="DX1033" s="146"/>
      <c r="DY1033" s="146"/>
      <c r="DZ1033" s="158"/>
      <c r="EA1033" s="158"/>
      <c r="EB1033" s="158"/>
      <c r="EC1033" s="158"/>
      <c r="ED1033" s="158"/>
      <c r="EE1033" s="158"/>
      <c r="EF1033" s="158"/>
      <c r="EG1033" s="158"/>
      <c r="EH1033" s="158"/>
      <c r="EI1033" s="158"/>
      <c r="EJ1033" s="158"/>
      <c r="EK1033" s="158"/>
      <c r="EL1033" s="158"/>
      <c r="EM1033" s="158"/>
      <c r="EN1033" s="146"/>
      <c r="EO1033" s="146"/>
      <c r="EP1033" s="146"/>
      <c r="EQ1033" s="146"/>
      <c r="ER1033" s="146"/>
      <c r="ES1033" s="146"/>
      <c r="ET1033" s="146"/>
      <c r="EU1033" s="146"/>
      <c r="EV1033" s="146"/>
      <c r="EW1033" s="146"/>
      <c r="EX1033" s="146"/>
      <c r="EY1033" s="146"/>
      <c r="EZ1033" s="146"/>
      <c r="FA1033" s="146"/>
      <c r="FB1033" s="146"/>
      <c r="FC1033" s="146"/>
      <c r="FD1033" s="146"/>
    </row>
    <row r="1034" spans="4:160">
      <c r="D1034" s="45"/>
      <c r="O1034" s="146"/>
      <c r="P1034" s="146"/>
      <c r="Q1034" s="146"/>
      <c r="R1034" s="146"/>
      <c r="S1034" s="146"/>
      <c r="T1034" s="146"/>
      <c r="U1034" s="146"/>
      <c r="V1034" s="146"/>
      <c r="W1034" s="146"/>
      <c r="X1034" s="146"/>
      <c r="Y1034" s="146"/>
      <c r="Z1034" s="146"/>
      <c r="AA1034" s="146"/>
      <c r="AB1034" s="146"/>
      <c r="AC1034" s="146"/>
      <c r="AD1034" s="146"/>
      <c r="AE1034" s="146"/>
      <c r="AF1034" s="146"/>
      <c r="AG1034" s="146"/>
      <c r="AH1034" s="146"/>
      <c r="AI1034" s="146"/>
      <c r="AJ1034" s="146"/>
      <c r="AK1034" s="146"/>
      <c r="AL1034" s="146"/>
      <c r="AM1034" s="217"/>
      <c r="AN1034" s="146"/>
      <c r="AO1034" s="146"/>
      <c r="AP1034" s="146"/>
      <c r="AQ1034" s="146"/>
      <c r="AR1034" s="146"/>
      <c r="AS1034" s="146"/>
      <c r="AT1034" s="146"/>
      <c r="AU1034" s="146"/>
      <c r="AV1034" s="146"/>
      <c r="AW1034" s="146"/>
      <c r="AX1034" s="146"/>
      <c r="AY1034" s="146"/>
      <c r="AZ1034" s="146"/>
      <c r="BA1034" s="146"/>
      <c r="BB1034" s="146"/>
      <c r="BC1034" s="146"/>
      <c r="BD1034" s="146"/>
      <c r="BE1034" s="146"/>
      <c r="BF1034" s="146"/>
      <c r="BG1034" s="146"/>
      <c r="BH1034" s="146"/>
      <c r="BI1034" s="146"/>
      <c r="BJ1034" s="146"/>
      <c r="BK1034" s="146"/>
      <c r="BL1034" s="146"/>
      <c r="BM1034" s="146"/>
      <c r="BN1034" s="146"/>
      <c r="BO1034" s="146"/>
      <c r="BP1034" s="146"/>
      <c r="BQ1034" s="146"/>
      <c r="BR1034" s="146"/>
      <c r="BS1034" s="146"/>
      <c r="BT1034" s="146"/>
      <c r="BU1034" s="146"/>
      <c r="BV1034" s="146"/>
      <c r="BW1034" s="146"/>
      <c r="BX1034" s="146"/>
      <c r="BY1034" s="146"/>
      <c r="BZ1034" s="146"/>
      <c r="CA1034" s="146"/>
      <c r="CB1034" s="146"/>
      <c r="CC1034" s="146"/>
      <c r="CD1034" s="146"/>
      <c r="CE1034" s="146"/>
      <c r="CF1034" s="146"/>
      <c r="CG1034" s="146"/>
      <c r="CH1034" s="146"/>
      <c r="CI1034" s="146"/>
      <c r="CJ1034" s="146"/>
      <c r="CK1034" s="146"/>
      <c r="CL1034" s="146"/>
      <c r="CM1034" s="146"/>
      <c r="CN1034" s="146"/>
      <c r="CO1034" s="146"/>
      <c r="CP1034" s="146"/>
      <c r="CQ1034" s="146"/>
      <c r="CR1034" s="146"/>
      <c r="CS1034" s="146"/>
      <c r="CT1034" s="146"/>
      <c r="CU1034" s="146"/>
      <c r="CV1034" s="146"/>
      <c r="CW1034" s="146"/>
      <c r="CX1034" s="146"/>
      <c r="CY1034" s="146"/>
      <c r="CZ1034" s="146"/>
      <c r="DA1034" s="146"/>
      <c r="DB1034" s="146"/>
      <c r="DC1034" s="146"/>
      <c r="DD1034" s="146"/>
      <c r="DE1034" s="146"/>
      <c r="DF1034" s="146"/>
      <c r="DG1034" s="146"/>
      <c r="DH1034" s="146"/>
      <c r="DI1034" s="146"/>
      <c r="DJ1034" s="146"/>
      <c r="DK1034" s="146"/>
      <c r="DL1034" s="146"/>
      <c r="DM1034" s="146"/>
      <c r="DN1034" s="146"/>
      <c r="DO1034" s="146"/>
      <c r="DP1034" s="146"/>
      <c r="DQ1034" s="146"/>
      <c r="DR1034" s="146"/>
      <c r="DS1034" s="146"/>
      <c r="DT1034" s="146"/>
      <c r="DU1034" s="146"/>
      <c r="DV1034" s="146"/>
      <c r="DW1034" s="146"/>
      <c r="DX1034" s="146"/>
      <c r="DY1034" s="146"/>
      <c r="DZ1034" s="158"/>
      <c r="EA1034" s="158"/>
      <c r="EB1034" s="158"/>
      <c r="EC1034" s="158"/>
      <c r="ED1034" s="158"/>
      <c r="EE1034" s="158"/>
      <c r="EF1034" s="158"/>
      <c r="EG1034" s="158"/>
      <c r="EH1034" s="158"/>
      <c r="EI1034" s="158"/>
      <c r="EJ1034" s="158"/>
      <c r="EK1034" s="158"/>
      <c r="EL1034" s="158"/>
      <c r="EM1034" s="158"/>
      <c r="EN1034" s="146"/>
      <c r="EO1034" s="146"/>
      <c r="EP1034" s="146"/>
      <c r="EQ1034" s="146"/>
      <c r="ER1034" s="146"/>
      <c r="ES1034" s="146"/>
      <c r="ET1034" s="146"/>
      <c r="EU1034" s="146"/>
      <c r="EV1034" s="146"/>
      <c r="EW1034" s="146"/>
      <c r="EX1034" s="146"/>
      <c r="EY1034" s="146"/>
      <c r="EZ1034" s="146"/>
      <c r="FA1034" s="146"/>
      <c r="FB1034" s="146"/>
      <c r="FC1034" s="146"/>
      <c r="FD1034" s="146"/>
    </row>
    <row r="1035" spans="4:160">
      <c r="D1035" s="45"/>
      <c r="O1035" s="146"/>
      <c r="P1035" s="146"/>
      <c r="Q1035" s="146"/>
      <c r="R1035" s="146"/>
      <c r="S1035" s="146"/>
      <c r="T1035" s="146"/>
      <c r="U1035" s="146"/>
      <c r="V1035" s="146"/>
      <c r="W1035" s="146"/>
      <c r="X1035" s="146"/>
      <c r="Y1035" s="146"/>
      <c r="Z1035" s="146"/>
      <c r="AA1035" s="146"/>
      <c r="AB1035" s="146"/>
      <c r="AC1035" s="146"/>
      <c r="AD1035" s="146"/>
      <c r="AE1035" s="146"/>
      <c r="AF1035" s="146"/>
      <c r="AG1035" s="146"/>
      <c r="AH1035" s="146"/>
      <c r="AI1035" s="146"/>
      <c r="AJ1035" s="146"/>
      <c r="AK1035" s="146"/>
      <c r="AL1035" s="146"/>
      <c r="AM1035" s="217"/>
      <c r="AN1035" s="146"/>
      <c r="AO1035" s="146"/>
      <c r="AP1035" s="146"/>
      <c r="AQ1035" s="146"/>
      <c r="AR1035" s="146"/>
      <c r="AS1035" s="146"/>
      <c r="AT1035" s="146"/>
      <c r="AU1035" s="146"/>
      <c r="AV1035" s="146"/>
      <c r="AW1035" s="146"/>
      <c r="AX1035" s="146"/>
      <c r="AY1035" s="146"/>
      <c r="AZ1035" s="146"/>
      <c r="BA1035" s="146"/>
      <c r="BB1035" s="146"/>
      <c r="BC1035" s="146"/>
      <c r="BD1035" s="146"/>
      <c r="BE1035" s="146"/>
      <c r="BF1035" s="146"/>
      <c r="BG1035" s="146"/>
      <c r="BH1035" s="146"/>
      <c r="BI1035" s="146"/>
      <c r="BJ1035" s="146"/>
      <c r="BK1035" s="146"/>
      <c r="BL1035" s="146"/>
      <c r="BM1035" s="146"/>
      <c r="BN1035" s="146"/>
      <c r="BO1035" s="146"/>
      <c r="BP1035" s="146"/>
      <c r="BQ1035" s="146"/>
      <c r="BR1035" s="146"/>
      <c r="BS1035" s="146"/>
      <c r="BT1035" s="146"/>
      <c r="BU1035" s="146"/>
      <c r="BV1035" s="146"/>
      <c r="BW1035" s="146"/>
      <c r="BX1035" s="146"/>
      <c r="BY1035" s="146"/>
      <c r="BZ1035" s="146"/>
      <c r="CA1035" s="146"/>
      <c r="CB1035" s="146"/>
      <c r="CC1035" s="146"/>
      <c r="CD1035" s="146"/>
      <c r="CE1035" s="146"/>
      <c r="CF1035" s="146"/>
      <c r="CG1035" s="146"/>
      <c r="CH1035" s="146"/>
      <c r="CI1035" s="146"/>
      <c r="CJ1035" s="146"/>
      <c r="CK1035" s="146"/>
      <c r="CL1035" s="146"/>
      <c r="CM1035" s="146"/>
      <c r="CN1035" s="146"/>
      <c r="CO1035" s="146"/>
      <c r="CP1035" s="146"/>
      <c r="CQ1035" s="146"/>
      <c r="CR1035" s="146"/>
      <c r="CS1035" s="146"/>
      <c r="CT1035" s="146"/>
      <c r="CU1035" s="146"/>
      <c r="CV1035" s="146"/>
      <c r="CW1035" s="146"/>
      <c r="CX1035" s="146"/>
      <c r="CY1035" s="146"/>
      <c r="CZ1035" s="146"/>
      <c r="DA1035" s="146"/>
      <c r="DB1035" s="146"/>
      <c r="DC1035" s="146"/>
      <c r="DD1035" s="146"/>
      <c r="DE1035" s="146"/>
      <c r="DF1035" s="146"/>
      <c r="DG1035" s="146"/>
      <c r="DH1035" s="146"/>
      <c r="DI1035" s="146"/>
      <c r="DJ1035" s="146"/>
      <c r="DK1035" s="146"/>
      <c r="DL1035" s="146"/>
      <c r="DM1035" s="146"/>
      <c r="DN1035" s="146"/>
      <c r="DO1035" s="146"/>
      <c r="DP1035" s="146"/>
      <c r="DQ1035" s="146"/>
      <c r="DR1035" s="146"/>
      <c r="DS1035" s="146"/>
      <c r="DT1035" s="146"/>
      <c r="DU1035" s="146"/>
      <c r="DV1035" s="146"/>
      <c r="DW1035" s="146"/>
      <c r="DX1035" s="146"/>
      <c r="DY1035" s="146"/>
      <c r="DZ1035" s="158"/>
      <c r="EA1035" s="158"/>
      <c r="EB1035" s="158"/>
      <c r="EC1035" s="158"/>
      <c r="ED1035" s="158"/>
      <c r="EE1035" s="158"/>
      <c r="EF1035" s="158"/>
      <c r="EG1035" s="158"/>
      <c r="EH1035" s="158"/>
      <c r="EI1035" s="158"/>
      <c r="EJ1035" s="158"/>
      <c r="EK1035" s="158"/>
      <c r="EL1035" s="158"/>
      <c r="EM1035" s="158"/>
      <c r="EN1035" s="146"/>
      <c r="EO1035" s="146"/>
      <c r="EP1035" s="146"/>
      <c r="EQ1035" s="146"/>
      <c r="ER1035" s="146"/>
      <c r="ES1035" s="146"/>
      <c r="ET1035" s="146"/>
      <c r="EU1035" s="146"/>
      <c r="EV1035" s="146"/>
      <c r="EW1035" s="146"/>
      <c r="EX1035" s="146"/>
      <c r="EY1035" s="146"/>
      <c r="EZ1035" s="146"/>
      <c r="FA1035" s="146"/>
      <c r="FB1035" s="146"/>
      <c r="FC1035" s="146"/>
      <c r="FD1035" s="146"/>
    </row>
    <row r="1036" spans="4:160">
      <c r="D1036" s="45"/>
      <c r="O1036" s="146"/>
      <c r="P1036" s="146"/>
      <c r="Q1036" s="146"/>
      <c r="R1036" s="146"/>
      <c r="S1036" s="146"/>
      <c r="T1036" s="146"/>
      <c r="U1036" s="146"/>
      <c r="V1036" s="146"/>
      <c r="W1036" s="146"/>
      <c r="X1036" s="146"/>
      <c r="Y1036" s="146"/>
      <c r="Z1036" s="146"/>
      <c r="AA1036" s="146"/>
      <c r="AB1036" s="146"/>
      <c r="AC1036" s="146"/>
      <c r="AD1036" s="146"/>
      <c r="AE1036" s="146"/>
      <c r="AF1036" s="146"/>
      <c r="AG1036" s="146"/>
      <c r="AH1036" s="146"/>
      <c r="AI1036" s="146"/>
      <c r="AJ1036" s="146"/>
      <c r="AK1036" s="146"/>
      <c r="AL1036" s="146"/>
      <c r="AM1036" s="217"/>
      <c r="AN1036" s="146"/>
      <c r="AO1036" s="146"/>
      <c r="AP1036" s="146"/>
      <c r="AQ1036" s="146"/>
      <c r="AR1036" s="146"/>
      <c r="AS1036" s="146"/>
      <c r="AT1036" s="146"/>
      <c r="AU1036" s="146"/>
      <c r="AV1036" s="146"/>
      <c r="AW1036" s="146"/>
      <c r="AX1036" s="146"/>
      <c r="AY1036" s="146"/>
      <c r="AZ1036" s="146"/>
      <c r="BA1036" s="146"/>
      <c r="BB1036" s="146"/>
      <c r="BC1036" s="146"/>
      <c r="BD1036" s="146"/>
      <c r="BE1036" s="146"/>
      <c r="BF1036" s="146"/>
      <c r="BG1036" s="146"/>
      <c r="BH1036" s="146"/>
      <c r="BI1036" s="146"/>
      <c r="BJ1036" s="146"/>
      <c r="BK1036" s="146"/>
      <c r="BL1036" s="146"/>
      <c r="BM1036" s="146"/>
      <c r="BN1036" s="146"/>
      <c r="BO1036" s="146"/>
      <c r="BP1036" s="146"/>
      <c r="BQ1036" s="146"/>
      <c r="BR1036" s="146"/>
      <c r="BS1036" s="146"/>
      <c r="BT1036" s="146"/>
      <c r="BU1036" s="146"/>
      <c r="BV1036" s="146"/>
      <c r="BW1036" s="146"/>
      <c r="BX1036" s="146"/>
      <c r="BY1036" s="146"/>
      <c r="BZ1036" s="146"/>
      <c r="CA1036" s="146"/>
      <c r="CB1036" s="146"/>
      <c r="CC1036" s="146"/>
      <c r="CD1036" s="146"/>
      <c r="CE1036" s="146"/>
      <c r="CF1036" s="146"/>
      <c r="CG1036" s="146"/>
      <c r="CH1036" s="146"/>
      <c r="CI1036" s="146"/>
      <c r="CJ1036" s="146"/>
      <c r="CK1036" s="146"/>
      <c r="CL1036" s="146"/>
      <c r="CM1036" s="146"/>
      <c r="CN1036" s="146"/>
      <c r="CO1036" s="146"/>
      <c r="CP1036" s="146"/>
      <c r="CQ1036" s="146"/>
      <c r="CR1036" s="146"/>
      <c r="CS1036" s="146"/>
      <c r="CT1036" s="146"/>
      <c r="CU1036" s="146"/>
      <c r="CV1036" s="146"/>
      <c r="CW1036" s="146"/>
      <c r="CX1036" s="146"/>
      <c r="CY1036" s="146"/>
      <c r="CZ1036" s="146"/>
      <c r="DA1036" s="146"/>
      <c r="DB1036" s="146"/>
      <c r="DC1036" s="146"/>
      <c r="DD1036" s="146"/>
      <c r="DE1036" s="146"/>
      <c r="DF1036" s="146"/>
      <c r="DG1036" s="146"/>
      <c r="DH1036" s="146"/>
      <c r="DI1036" s="146"/>
      <c r="DJ1036" s="146"/>
      <c r="DK1036" s="146"/>
      <c r="DL1036" s="146"/>
      <c r="DM1036" s="146"/>
      <c r="DN1036" s="146"/>
      <c r="DO1036" s="146"/>
      <c r="DP1036" s="146"/>
      <c r="DQ1036" s="146"/>
      <c r="DR1036" s="146"/>
      <c r="DS1036" s="146"/>
      <c r="DT1036" s="146"/>
      <c r="DU1036" s="146"/>
      <c r="DV1036" s="146"/>
      <c r="DW1036" s="146"/>
      <c r="DX1036" s="146"/>
      <c r="DY1036" s="146"/>
      <c r="DZ1036" s="158"/>
      <c r="EA1036" s="158"/>
      <c r="EB1036" s="158"/>
      <c r="EC1036" s="158"/>
      <c r="ED1036" s="158"/>
      <c r="EE1036" s="158"/>
      <c r="EF1036" s="158"/>
      <c r="EG1036" s="158"/>
      <c r="EH1036" s="158"/>
      <c r="EI1036" s="158"/>
      <c r="EJ1036" s="158"/>
      <c r="EK1036" s="158"/>
      <c r="EL1036" s="158"/>
      <c r="EM1036" s="158"/>
      <c r="EN1036" s="146"/>
      <c r="EO1036" s="146"/>
      <c r="EP1036" s="146"/>
      <c r="EQ1036" s="146"/>
      <c r="ER1036" s="146"/>
      <c r="ES1036" s="146"/>
      <c r="ET1036" s="146"/>
      <c r="EU1036" s="146"/>
      <c r="EV1036" s="146"/>
      <c r="EW1036" s="146"/>
      <c r="EX1036" s="146"/>
      <c r="EY1036" s="146"/>
      <c r="EZ1036" s="146"/>
      <c r="FA1036" s="146"/>
      <c r="FB1036" s="146"/>
      <c r="FC1036" s="146"/>
      <c r="FD1036" s="146"/>
    </row>
    <row r="1037" spans="4:160">
      <c r="D1037" s="45"/>
      <c r="O1037" s="146"/>
      <c r="P1037" s="146"/>
      <c r="Q1037" s="146"/>
      <c r="R1037" s="146"/>
      <c r="S1037" s="146"/>
      <c r="T1037" s="146"/>
      <c r="U1037" s="146"/>
      <c r="V1037" s="146"/>
      <c r="W1037" s="146"/>
      <c r="X1037" s="146"/>
      <c r="Y1037" s="146"/>
      <c r="Z1037" s="146"/>
      <c r="AA1037" s="146"/>
      <c r="AB1037" s="146"/>
      <c r="AC1037" s="146"/>
      <c r="AD1037" s="146"/>
      <c r="AE1037" s="146"/>
      <c r="AF1037" s="146"/>
      <c r="AG1037" s="146"/>
      <c r="AH1037" s="146"/>
      <c r="AI1037" s="146"/>
      <c r="AJ1037" s="146"/>
      <c r="AK1037" s="146"/>
      <c r="AL1037" s="146"/>
      <c r="AM1037" s="217"/>
      <c r="AN1037" s="146"/>
      <c r="AO1037" s="146"/>
      <c r="AP1037" s="146"/>
      <c r="AQ1037" s="146"/>
      <c r="AR1037" s="146"/>
      <c r="AS1037" s="146"/>
      <c r="AT1037" s="146"/>
      <c r="AU1037" s="146"/>
      <c r="AV1037" s="146"/>
      <c r="AW1037" s="146"/>
      <c r="AX1037" s="146"/>
      <c r="AY1037" s="146"/>
      <c r="AZ1037" s="146"/>
      <c r="BA1037" s="146"/>
      <c r="BB1037" s="146"/>
      <c r="BC1037" s="146"/>
      <c r="BD1037" s="146"/>
      <c r="BE1037" s="146"/>
      <c r="BF1037" s="146"/>
      <c r="BG1037" s="146"/>
      <c r="BH1037" s="146"/>
      <c r="BI1037" s="146"/>
      <c r="BJ1037" s="146"/>
      <c r="BK1037" s="146"/>
      <c r="BL1037" s="146"/>
      <c r="BM1037" s="146"/>
      <c r="BN1037" s="146"/>
      <c r="BO1037" s="146"/>
      <c r="BP1037" s="146"/>
      <c r="BQ1037" s="146"/>
      <c r="BR1037" s="146"/>
      <c r="BS1037" s="146"/>
      <c r="BT1037" s="146"/>
      <c r="BU1037" s="146"/>
      <c r="BV1037" s="146"/>
      <c r="BW1037" s="146"/>
      <c r="BX1037" s="146"/>
      <c r="BY1037" s="146"/>
      <c r="BZ1037" s="146"/>
      <c r="CA1037" s="146"/>
      <c r="CB1037" s="146"/>
      <c r="CC1037" s="146"/>
      <c r="CD1037" s="146"/>
      <c r="CE1037" s="146"/>
      <c r="CF1037" s="146"/>
      <c r="CG1037" s="146"/>
      <c r="CH1037" s="146"/>
      <c r="CI1037" s="146"/>
      <c r="CJ1037" s="146"/>
      <c r="CK1037" s="146"/>
      <c r="CL1037" s="146"/>
      <c r="CM1037" s="146"/>
      <c r="CN1037" s="146"/>
      <c r="CO1037" s="146"/>
      <c r="CP1037" s="146"/>
      <c r="CQ1037" s="146"/>
      <c r="CR1037" s="146"/>
      <c r="CS1037" s="146"/>
      <c r="CT1037" s="146"/>
      <c r="CU1037" s="146"/>
      <c r="CV1037" s="146"/>
      <c r="CW1037" s="146"/>
      <c r="CX1037" s="146"/>
      <c r="CY1037" s="146"/>
      <c r="CZ1037" s="146"/>
      <c r="DA1037" s="146"/>
      <c r="DB1037" s="146"/>
      <c r="DC1037" s="146"/>
      <c r="DD1037" s="146"/>
      <c r="DE1037" s="146"/>
      <c r="DF1037" s="146"/>
      <c r="DG1037" s="146"/>
      <c r="DH1037" s="146"/>
      <c r="DI1037" s="146"/>
      <c r="DJ1037" s="146"/>
      <c r="DK1037" s="146"/>
      <c r="DL1037" s="146"/>
      <c r="DM1037" s="146"/>
      <c r="DN1037" s="146"/>
      <c r="DO1037" s="146"/>
      <c r="DP1037" s="146"/>
      <c r="DQ1037" s="146"/>
      <c r="DR1037" s="146"/>
      <c r="DS1037" s="146"/>
      <c r="DT1037" s="146"/>
      <c r="DU1037" s="146"/>
      <c r="DV1037" s="146"/>
      <c r="DW1037" s="146"/>
      <c r="DX1037" s="146"/>
      <c r="DY1037" s="146"/>
      <c r="DZ1037" s="158"/>
      <c r="EA1037" s="158"/>
      <c r="EB1037" s="158"/>
      <c r="EC1037" s="158"/>
      <c r="ED1037" s="158"/>
      <c r="EE1037" s="158"/>
      <c r="EF1037" s="158"/>
      <c r="EG1037" s="158"/>
      <c r="EH1037" s="158"/>
      <c r="EI1037" s="158"/>
      <c r="EJ1037" s="158"/>
      <c r="EK1037" s="158"/>
      <c r="EL1037" s="158"/>
      <c r="EM1037" s="158"/>
      <c r="EN1037" s="146"/>
      <c r="EO1037" s="146"/>
      <c r="EP1037" s="146"/>
      <c r="EQ1037" s="146"/>
      <c r="ER1037" s="146"/>
      <c r="ES1037" s="146"/>
      <c r="ET1037" s="146"/>
      <c r="EU1037" s="146"/>
      <c r="EV1037" s="146"/>
      <c r="EW1037" s="146"/>
      <c r="EX1037" s="146"/>
      <c r="EY1037" s="146"/>
      <c r="EZ1037" s="146"/>
      <c r="FA1037" s="146"/>
      <c r="FB1037" s="146"/>
      <c r="FC1037" s="146"/>
      <c r="FD1037" s="146"/>
    </row>
    <row r="1038" spans="4:160">
      <c r="D1038" s="45"/>
      <c r="O1038" s="146"/>
      <c r="P1038" s="146"/>
      <c r="Q1038" s="146"/>
      <c r="R1038" s="146"/>
      <c r="S1038" s="146"/>
      <c r="T1038" s="146"/>
      <c r="U1038" s="146"/>
      <c r="V1038" s="146"/>
      <c r="W1038" s="146"/>
      <c r="X1038" s="146"/>
      <c r="Y1038" s="146"/>
      <c r="Z1038" s="146"/>
      <c r="AA1038" s="146"/>
      <c r="AB1038" s="146"/>
      <c r="AC1038" s="146"/>
      <c r="AD1038" s="146"/>
      <c r="AE1038" s="146"/>
      <c r="AF1038" s="146"/>
      <c r="AG1038" s="146"/>
      <c r="AH1038" s="146"/>
      <c r="AI1038" s="146"/>
      <c r="AJ1038" s="146"/>
      <c r="AK1038" s="146"/>
      <c r="AL1038" s="146"/>
      <c r="AM1038" s="217"/>
      <c r="AN1038" s="146"/>
      <c r="AO1038" s="146"/>
      <c r="AP1038" s="146"/>
      <c r="AQ1038" s="146"/>
      <c r="AR1038" s="146"/>
      <c r="AS1038" s="146"/>
      <c r="AT1038" s="146"/>
      <c r="AU1038" s="146"/>
      <c r="AV1038" s="146"/>
      <c r="AW1038" s="146"/>
      <c r="AX1038" s="146"/>
      <c r="AY1038" s="146"/>
      <c r="AZ1038" s="146"/>
      <c r="BA1038" s="146"/>
      <c r="BB1038" s="146"/>
      <c r="BC1038" s="146"/>
      <c r="BD1038" s="146"/>
      <c r="BE1038" s="146"/>
      <c r="BF1038" s="146"/>
      <c r="BG1038" s="146"/>
      <c r="BH1038" s="146"/>
      <c r="BI1038" s="146"/>
      <c r="BJ1038" s="146"/>
      <c r="BK1038" s="146"/>
      <c r="BL1038" s="146"/>
      <c r="BM1038" s="146"/>
      <c r="BN1038" s="146"/>
      <c r="BO1038" s="146"/>
      <c r="BP1038" s="146"/>
      <c r="BQ1038" s="146"/>
      <c r="BR1038" s="146"/>
      <c r="BS1038" s="146"/>
      <c r="BT1038" s="146"/>
      <c r="BU1038" s="146"/>
      <c r="BV1038" s="146"/>
      <c r="BW1038" s="146"/>
      <c r="BX1038" s="146"/>
      <c r="BY1038" s="146"/>
      <c r="BZ1038" s="146"/>
      <c r="CA1038" s="146"/>
      <c r="CB1038" s="146"/>
      <c r="CC1038" s="146"/>
      <c r="CD1038" s="146"/>
      <c r="CE1038" s="146"/>
      <c r="CF1038" s="146"/>
      <c r="CG1038" s="146"/>
      <c r="CH1038" s="146"/>
      <c r="CI1038" s="146"/>
      <c r="CJ1038" s="146"/>
      <c r="CK1038" s="146"/>
      <c r="CL1038" s="146"/>
      <c r="CM1038" s="146"/>
      <c r="CN1038" s="146"/>
      <c r="CO1038" s="146"/>
      <c r="CP1038" s="146"/>
      <c r="CQ1038" s="146"/>
      <c r="CR1038" s="146"/>
      <c r="CS1038" s="146"/>
      <c r="CT1038" s="146"/>
      <c r="CU1038" s="146"/>
      <c r="CV1038" s="146"/>
      <c r="CW1038" s="146"/>
      <c r="CX1038" s="146"/>
      <c r="CY1038" s="146"/>
      <c r="CZ1038" s="146"/>
      <c r="DA1038" s="146"/>
      <c r="DB1038" s="146"/>
      <c r="DC1038" s="146"/>
      <c r="DD1038" s="146"/>
      <c r="DE1038" s="146"/>
      <c r="DF1038" s="146"/>
      <c r="DG1038" s="146"/>
      <c r="DH1038" s="146"/>
      <c r="DI1038" s="146"/>
      <c r="DJ1038" s="146"/>
      <c r="DK1038" s="146"/>
      <c r="DL1038" s="146"/>
      <c r="DM1038" s="146"/>
      <c r="DN1038" s="146"/>
      <c r="DO1038" s="146"/>
      <c r="DP1038" s="146"/>
      <c r="DQ1038" s="146"/>
      <c r="DR1038" s="146"/>
      <c r="DS1038" s="146"/>
      <c r="DT1038" s="146"/>
      <c r="DU1038" s="146"/>
      <c r="DV1038" s="146"/>
      <c r="DW1038" s="146"/>
      <c r="DX1038" s="146"/>
      <c r="DY1038" s="146"/>
      <c r="DZ1038" s="158"/>
      <c r="EA1038" s="158"/>
      <c r="EB1038" s="158"/>
      <c r="EC1038" s="158"/>
      <c r="ED1038" s="158"/>
      <c r="EE1038" s="158"/>
      <c r="EF1038" s="158"/>
      <c r="EG1038" s="158"/>
      <c r="EH1038" s="158"/>
      <c r="EI1038" s="158"/>
      <c r="EJ1038" s="158"/>
      <c r="EK1038" s="158"/>
      <c r="EL1038" s="158"/>
      <c r="EM1038" s="158"/>
      <c r="EN1038" s="146"/>
      <c r="EO1038" s="146"/>
      <c r="EP1038" s="146"/>
      <c r="EQ1038" s="146"/>
      <c r="ER1038" s="146"/>
      <c r="ES1038" s="146"/>
      <c r="ET1038" s="146"/>
      <c r="EU1038" s="146"/>
      <c r="EV1038" s="146"/>
      <c r="EW1038" s="146"/>
      <c r="EX1038" s="146"/>
      <c r="EY1038" s="146"/>
      <c r="EZ1038" s="146"/>
      <c r="FA1038" s="146"/>
      <c r="FB1038" s="146"/>
      <c r="FC1038" s="146"/>
      <c r="FD1038" s="146"/>
    </row>
    <row r="1039" spans="4:160">
      <c r="D1039" s="45"/>
      <c r="O1039" s="146"/>
      <c r="P1039" s="146"/>
      <c r="Q1039" s="146"/>
      <c r="R1039" s="146"/>
      <c r="S1039" s="146"/>
      <c r="T1039" s="146"/>
      <c r="U1039" s="146"/>
      <c r="V1039" s="146"/>
      <c r="W1039" s="146"/>
      <c r="X1039" s="146"/>
      <c r="Y1039" s="146"/>
      <c r="Z1039" s="146"/>
      <c r="AA1039" s="146"/>
      <c r="AB1039" s="146"/>
      <c r="AC1039" s="146"/>
      <c r="AD1039" s="146"/>
      <c r="AE1039" s="146"/>
      <c r="AF1039" s="146"/>
      <c r="AG1039" s="146"/>
      <c r="AH1039" s="146"/>
      <c r="AI1039" s="146"/>
      <c r="AJ1039" s="146"/>
      <c r="AK1039" s="146"/>
      <c r="AL1039" s="146"/>
      <c r="AM1039" s="217"/>
      <c r="AN1039" s="146"/>
      <c r="AO1039" s="146"/>
      <c r="AP1039" s="146"/>
      <c r="AQ1039" s="146"/>
      <c r="AR1039" s="146"/>
      <c r="AS1039" s="146"/>
      <c r="AT1039" s="146"/>
      <c r="AU1039" s="146"/>
      <c r="AV1039" s="146"/>
      <c r="AW1039" s="146"/>
      <c r="AX1039" s="146"/>
      <c r="AY1039" s="146"/>
      <c r="AZ1039" s="146"/>
      <c r="BA1039" s="146"/>
      <c r="BB1039" s="146"/>
      <c r="BC1039" s="146"/>
      <c r="BD1039" s="146"/>
      <c r="BE1039" s="146"/>
      <c r="BF1039" s="146"/>
      <c r="BG1039" s="146"/>
      <c r="BH1039" s="146"/>
      <c r="BI1039" s="146"/>
      <c r="BJ1039" s="146"/>
      <c r="BK1039" s="146"/>
      <c r="BL1039" s="146"/>
      <c r="BM1039" s="146"/>
      <c r="BN1039" s="146"/>
      <c r="BO1039" s="146"/>
      <c r="BP1039" s="146"/>
      <c r="BQ1039" s="146"/>
      <c r="BR1039" s="146"/>
      <c r="BS1039" s="146"/>
      <c r="BT1039" s="146"/>
      <c r="BU1039" s="146"/>
      <c r="BV1039" s="146"/>
      <c r="BW1039" s="146"/>
      <c r="BX1039" s="146"/>
      <c r="BY1039" s="146"/>
      <c r="BZ1039" s="146"/>
      <c r="CA1039" s="146"/>
      <c r="CB1039" s="146"/>
      <c r="CC1039" s="146"/>
      <c r="CD1039" s="146"/>
      <c r="CE1039" s="146"/>
      <c r="CF1039" s="146"/>
      <c r="CG1039" s="146"/>
      <c r="CH1039" s="146"/>
      <c r="CI1039" s="146"/>
      <c r="CJ1039" s="146"/>
      <c r="CK1039" s="146"/>
      <c r="CL1039" s="146"/>
      <c r="CM1039" s="146"/>
      <c r="CN1039" s="146"/>
      <c r="CO1039" s="146"/>
      <c r="CP1039" s="146"/>
      <c r="CQ1039" s="146"/>
      <c r="CR1039" s="146"/>
      <c r="CS1039" s="146"/>
      <c r="CT1039" s="146"/>
      <c r="CU1039" s="146"/>
      <c r="CV1039" s="146"/>
      <c r="CW1039" s="146"/>
      <c r="CX1039" s="146"/>
      <c r="CY1039" s="146"/>
      <c r="CZ1039" s="146"/>
      <c r="DA1039" s="146"/>
      <c r="DB1039" s="146"/>
      <c r="DC1039" s="146"/>
      <c r="DD1039" s="146"/>
      <c r="DE1039" s="146"/>
      <c r="DF1039" s="146"/>
      <c r="DG1039" s="146"/>
      <c r="DH1039" s="146"/>
      <c r="DI1039" s="146"/>
      <c r="DJ1039" s="146"/>
      <c r="DK1039" s="146"/>
      <c r="DL1039" s="146"/>
      <c r="DM1039" s="146"/>
      <c r="DN1039" s="146"/>
      <c r="DO1039" s="146"/>
      <c r="DP1039" s="146"/>
      <c r="DQ1039" s="146"/>
      <c r="DR1039" s="146"/>
      <c r="DS1039" s="146"/>
      <c r="DT1039" s="146"/>
      <c r="DU1039" s="146"/>
      <c r="DV1039" s="146"/>
      <c r="DW1039" s="146"/>
      <c r="DX1039" s="146"/>
      <c r="DY1039" s="146"/>
      <c r="DZ1039" s="158"/>
      <c r="EA1039" s="158"/>
      <c r="EB1039" s="158"/>
      <c r="EC1039" s="158"/>
      <c r="ED1039" s="158"/>
      <c r="EE1039" s="158"/>
      <c r="EF1039" s="158"/>
      <c r="EG1039" s="158"/>
      <c r="EH1039" s="158"/>
      <c r="EI1039" s="158"/>
      <c r="EJ1039" s="158"/>
      <c r="EK1039" s="158"/>
      <c r="EL1039" s="158"/>
      <c r="EM1039" s="158"/>
      <c r="EN1039" s="146"/>
      <c r="EO1039" s="146"/>
      <c r="EP1039" s="146"/>
      <c r="EQ1039" s="146"/>
      <c r="ER1039" s="146"/>
      <c r="ES1039" s="146"/>
      <c r="ET1039" s="146"/>
      <c r="EU1039" s="146"/>
      <c r="EV1039" s="146"/>
      <c r="EW1039" s="146"/>
      <c r="EX1039" s="146"/>
      <c r="EY1039" s="146"/>
      <c r="EZ1039" s="146"/>
      <c r="FA1039" s="146"/>
      <c r="FB1039" s="146"/>
      <c r="FC1039" s="146"/>
      <c r="FD1039" s="146"/>
    </row>
    <row r="1040" spans="4:160">
      <c r="D1040" s="45"/>
      <c r="O1040" s="146"/>
      <c r="P1040" s="146"/>
      <c r="Q1040" s="146"/>
      <c r="R1040" s="146"/>
      <c r="S1040" s="146"/>
      <c r="T1040" s="146"/>
      <c r="U1040" s="146"/>
      <c r="V1040" s="146"/>
      <c r="W1040" s="146"/>
      <c r="X1040" s="146"/>
      <c r="Y1040" s="146"/>
      <c r="Z1040" s="146"/>
      <c r="AA1040" s="146"/>
      <c r="AB1040" s="146"/>
      <c r="AC1040" s="146"/>
      <c r="AD1040" s="146"/>
      <c r="AE1040" s="146"/>
      <c r="AF1040" s="146"/>
      <c r="AG1040" s="146"/>
      <c r="AH1040" s="146"/>
      <c r="AI1040" s="146"/>
      <c r="AJ1040" s="146"/>
      <c r="AK1040" s="146"/>
      <c r="AL1040" s="146"/>
      <c r="AM1040" s="217"/>
      <c r="AN1040" s="146"/>
      <c r="AO1040" s="146"/>
      <c r="AP1040" s="146"/>
      <c r="AQ1040" s="146"/>
      <c r="AR1040" s="146"/>
      <c r="AS1040" s="146"/>
      <c r="AT1040" s="146"/>
      <c r="AU1040" s="146"/>
      <c r="AV1040" s="146"/>
      <c r="AW1040" s="146"/>
      <c r="AX1040" s="146"/>
      <c r="AY1040" s="146"/>
      <c r="AZ1040" s="146"/>
      <c r="BA1040" s="146"/>
      <c r="BB1040" s="146"/>
      <c r="BC1040" s="146"/>
      <c r="BD1040" s="146"/>
      <c r="BE1040" s="146"/>
      <c r="BF1040" s="146"/>
      <c r="BG1040" s="146"/>
      <c r="BH1040" s="146"/>
      <c r="BI1040" s="146"/>
      <c r="BJ1040" s="146"/>
      <c r="BK1040" s="146"/>
      <c r="BL1040" s="146"/>
      <c r="BM1040" s="146"/>
      <c r="BN1040" s="146"/>
      <c r="BO1040" s="146"/>
      <c r="BP1040" s="146"/>
      <c r="BQ1040" s="146"/>
      <c r="BR1040" s="146"/>
      <c r="BS1040" s="146"/>
      <c r="BT1040" s="146"/>
      <c r="BU1040" s="146"/>
      <c r="BV1040" s="146"/>
      <c r="BW1040" s="146"/>
      <c r="BX1040" s="146"/>
      <c r="BY1040" s="146"/>
      <c r="BZ1040" s="146"/>
      <c r="CA1040" s="146"/>
      <c r="CB1040" s="146"/>
      <c r="CC1040" s="146"/>
      <c r="CD1040" s="146"/>
      <c r="CE1040" s="146"/>
      <c r="CF1040" s="146"/>
      <c r="CG1040" s="146"/>
      <c r="CH1040" s="146"/>
      <c r="CI1040" s="146"/>
      <c r="CJ1040" s="146"/>
      <c r="CK1040" s="146"/>
      <c r="CL1040" s="146"/>
      <c r="CM1040" s="146"/>
      <c r="CN1040" s="146"/>
      <c r="CO1040" s="146"/>
      <c r="CP1040" s="146"/>
      <c r="CQ1040" s="146"/>
      <c r="CR1040" s="146"/>
      <c r="CS1040" s="146"/>
      <c r="CT1040" s="146"/>
      <c r="CU1040" s="146"/>
      <c r="CV1040" s="146"/>
      <c r="CW1040" s="146"/>
      <c r="CX1040" s="146"/>
      <c r="CY1040" s="146"/>
      <c r="CZ1040" s="146"/>
      <c r="DA1040" s="146"/>
      <c r="DB1040" s="146"/>
      <c r="DC1040" s="146"/>
      <c r="DD1040" s="146"/>
      <c r="DE1040" s="146"/>
      <c r="DF1040" s="146"/>
      <c r="DG1040" s="146"/>
      <c r="DH1040" s="146"/>
      <c r="DI1040" s="146"/>
      <c r="DJ1040" s="146"/>
      <c r="DK1040" s="146"/>
      <c r="DL1040" s="146"/>
      <c r="DM1040" s="146"/>
      <c r="DN1040" s="146"/>
      <c r="DO1040" s="146"/>
      <c r="DP1040" s="146"/>
      <c r="DQ1040" s="146"/>
      <c r="DR1040" s="146"/>
      <c r="DS1040" s="146"/>
      <c r="DT1040" s="146"/>
      <c r="DU1040" s="146"/>
      <c r="DV1040" s="146"/>
      <c r="DW1040" s="146"/>
      <c r="DX1040" s="146"/>
      <c r="DY1040" s="146"/>
      <c r="DZ1040" s="158"/>
      <c r="EA1040" s="158"/>
      <c r="EB1040" s="158"/>
      <c r="EC1040" s="158"/>
      <c r="ED1040" s="158"/>
      <c r="EE1040" s="158"/>
      <c r="EF1040" s="158"/>
      <c r="EG1040" s="158"/>
      <c r="EH1040" s="158"/>
      <c r="EI1040" s="158"/>
      <c r="EJ1040" s="158"/>
      <c r="EK1040" s="158"/>
      <c r="EL1040" s="158"/>
      <c r="EM1040" s="158"/>
      <c r="EN1040" s="146"/>
      <c r="EO1040" s="146"/>
      <c r="EP1040" s="146"/>
      <c r="EQ1040" s="146"/>
      <c r="ER1040" s="146"/>
      <c r="ES1040" s="146"/>
      <c r="ET1040" s="146"/>
      <c r="EU1040" s="146"/>
      <c r="EV1040" s="146"/>
      <c r="EW1040" s="146"/>
      <c r="EX1040" s="146"/>
      <c r="EY1040" s="146"/>
      <c r="EZ1040" s="146"/>
      <c r="FA1040" s="146"/>
      <c r="FB1040" s="146"/>
      <c r="FC1040" s="146"/>
      <c r="FD1040" s="146"/>
    </row>
    <row r="1041" spans="4:160">
      <c r="D1041" s="45"/>
      <c r="O1041" s="146"/>
      <c r="P1041" s="146"/>
      <c r="Q1041" s="146"/>
      <c r="R1041" s="146"/>
      <c r="S1041" s="146"/>
      <c r="T1041" s="146"/>
      <c r="U1041" s="146"/>
      <c r="V1041" s="146"/>
      <c r="W1041" s="146"/>
      <c r="X1041" s="146"/>
      <c r="Y1041" s="146"/>
      <c r="Z1041" s="146"/>
      <c r="AA1041" s="146"/>
      <c r="AB1041" s="146"/>
      <c r="AC1041" s="146"/>
      <c r="AD1041" s="146"/>
      <c r="AE1041" s="146"/>
      <c r="AF1041" s="146"/>
      <c r="AG1041" s="146"/>
      <c r="AH1041" s="146"/>
      <c r="AI1041" s="146"/>
      <c r="AJ1041" s="146"/>
      <c r="AK1041" s="146"/>
      <c r="AL1041" s="146"/>
      <c r="AM1041" s="217"/>
      <c r="AN1041" s="146"/>
      <c r="AO1041" s="146"/>
      <c r="AP1041" s="146"/>
      <c r="AQ1041" s="146"/>
      <c r="AR1041" s="146"/>
      <c r="AS1041" s="146"/>
      <c r="AT1041" s="146"/>
      <c r="AU1041" s="146"/>
      <c r="AV1041" s="146"/>
      <c r="AW1041" s="146"/>
      <c r="AX1041" s="146"/>
      <c r="AY1041" s="146"/>
      <c r="AZ1041" s="146"/>
      <c r="BA1041" s="146"/>
      <c r="BB1041" s="146"/>
      <c r="BC1041" s="146"/>
      <c r="BD1041" s="146"/>
      <c r="BE1041" s="146"/>
      <c r="BF1041" s="146"/>
      <c r="BG1041" s="146"/>
      <c r="BH1041" s="146"/>
      <c r="BI1041" s="146"/>
      <c r="BJ1041" s="146"/>
      <c r="BK1041" s="146"/>
      <c r="BL1041" s="146"/>
      <c r="BM1041" s="146"/>
      <c r="BN1041" s="146"/>
      <c r="BO1041" s="146"/>
      <c r="BP1041" s="146"/>
      <c r="BQ1041" s="146"/>
      <c r="BR1041" s="146"/>
      <c r="BS1041" s="146"/>
      <c r="BT1041" s="146"/>
      <c r="BU1041" s="146"/>
      <c r="BV1041" s="146"/>
      <c r="BW1041" s="146"/>
      <c r="BX1041" s="146"/>
      <c r="BY1041" s="146"/>
      <c r="BZ1041" s="146"/>
      <c r="CA1041" s="146"/>
      <c r="CB1041" s="146"/>
      <c r="CC1041" s="146"/>
      <c r="CD1041" s="146"/>
      <c r="CE1041" s="146"/>
      <c r="CF1041" s="146"/>
      <c r="CG1041" s="146"/>
      <c r="CH1041" s="146"/>
      <c r="CI1041" s="146"/>
      <c r="CJ1041" s="146"/>
      <c r="CK1041" s="146"/>
      <c r="CL1041" s="146"/>
      <c r="CM1041" s="146"/>
      <c r="CN1041" s="146"/>
      <c r="CO1041" s="146"/>
      <c r="CP1041" s="146"/>
      <c r="CQ1041" s="146"/>
      <c r="CR1041" s="146"/>
      <c r="CS1041" s="146"/>
      <c r="CT1041" s="146"/>
      <c r="CU1041" s="146"/>
      <c r="CV1041" s="146"/>
      <c r="CW1041" s="146"/>
      <c r="CX1041" s="146"/>
      <c r="CY1041" s="146"/>
      <c r="CZ1041" s="146"/>
      <c r="DA1041" s="146"/>
      <c r="DB1041" s="146"/>
      <c r="DC1041" s="146"/>
      <c r="DD1041" s="146"/>
      <c r="DE1041" s="146"/>
      <c r="DF1041" s="146"/>
      <c r="DG1041" s="146"/>
      <c r="DH1041" s="146"/>
      <c r="DI1041" s="146"/>
      <c r="DJ1041" s="146"/>
      <c r="DK1041" s="146"/>
      <c r="DL1041" s="146"/>
      <c r="DM1041" s="146"/>
      <c r="DN1041" s="146"/>
      <c r="DO1041" s="146"/>
      <c r="DP1041" s="146"/>
      <c r="DQ1041" s="146"/>
      <c r="DR1041" s="146"/>
      <c r="DS1041" s="146"/>
      <c r="DT1041" s="146"/>
      <c r="DU1041" s="146"/>
      <c r="DV1041" s="146"/>
      <c r="DW1041" s="146"/>
      <c r="DX1041" s="146"/>
      <c r="DY1041" s="146"/>
      <c r="DZ1041" s="158"/>
      <c r="EA1041" s="158"/>
      <c r="EB1041" s="158"/>
      <c r="EC1041" s="158"/>
      <c r="ED1041" s="158"/>
      <c r="EE1041" s="158"/>
      <c r="EF1041" s="158"/>
      <c r="EG1041" s="158"/>
      <c r="EH1041" s="158"/>
      <c r="EI1041" s="158"/>
      <c r="EJ1041" s="158"/>
      <c r="EK1041" s="158"/>
      <c r="EL1041" s="158"/>
      <c r="EM1041" s="158"/>
      <c r="EN1041" s="146"/>
      <c r="EO1041" s="146"/>
      <c r="EP1041" s="146"/>
      <c r="EQ1041" s="146"/>
      <c r="ER1041" s="146"/>
      <c r="ES1041" s="146"/>
      <c r="ET1041" s="146"/>
      <c r="EU1041" s="146"/>
      <c r="EV1041" s="146"/>
      <c r="EW1041" s="146"/>
      <c r="EX1041" s="146"/>
      <c r="EY1041" s="146"/>
      <c r="EZ1041" s="146"/>
      <c r="FA1041" s="146"/>
      <c r="FB1041" s="146"/>
      <c r="FC1041" s="146"/>
      <c r="FD1041" s="146"/>
    </row>
    <row r="1042" spans="4:160">
      <c r="D1042" s="45"/>
      <c r="O1042" s="146"/>
      <c r="P1042" s="146"/>
      <c r="Q1042" s="146"/>
      <c r="R1042" s="146"/>
      <c r="S1042" s="146"/>
      <c r="T1042" s="146"/>
      <c r="U1042" s="146"/>
      <c r="V1042" s="146"/>
      <c r="W1042" s="146"/>
      <c r="X1042" s="146"/>
      <c r="Y1042" s="146"/>
      <c r="Z1042" s="146"/>
      <c r="AA1042" s="146"/>
      <c r="AB1042" s="146"/>
      <c r="AC1042" s="146"/>
      <c r="AD1042" s="146"/>
      <c r="AE1042" s="146"/>
      <c r="AF1042" s="146"/>
      <c r="AG1042" s="146"/>
      <c r="AH1042" s="146"/>
      <c r="AI1042" s="146"/>
      <c r="AJ1042" s="146"/>
      <c r="AK1042" s="146"/>
      <c r="AL1042" s="146"/>
      <c r="AM1042" s="217"/>
      <c r="AN1042" s="146"/>
      <c r="AO1042" s="146"/>
      <c r="AP1042" s="146"/>
      <c r="AQ1042" s="146"/>
      <c r="AR1042" s="146"/>
      <c r="AS1042" s="146"/>
      <c r="AT1042" s="146"/>
      <c r="AU1042" s="146"/>
      <c r="AV1042" s="146"/>
      <c r="AW1042" s="146"/>
      <c r="AX1042" s="146"/>
      <c r="AY1042" s="146"/>
      <c r="AZ1042" s="146"/>
      <c r="BA1042" s="146"/>
      <c r="BB1042" s="146"/>
      <c r="BC1042" s="146"/>
      <c r="BD1042" s="146"/>
      <c r="BE1042" s="146"/>
      <c r="BF1042" s="146"/>
      <c r="BG1042" s="146"/>
      <c r="BH1042" s="146"/>
      <c r="BI1042" s="146"/>
      <c r="BJ1042" s="146"/>
      <c r="BK1042" s="146"/>
      <c r="BL1042" s="146"/>
      <c r="BM1042" s="146"/>
      <c r="BN1042" s="146"/>
      <c r="BO1042" s="146"/>
      <c r="BP1042" s="146"/>
      <c r="BQ1042" s="146"/>
      <c r="BR1042" s="146"/>
      <c r="BS1042" s="146"/>
      <c r="BT1042" s="146"/>
      <c r="BU1042" s="146"/>
      <c r="BV1042" s="146"/>
      <c r="BW1042" s="146"/>
      <c r="BX1042" s="146"/>
      <c r="BY1042" s="146"/>
      <c r="BZ1042" s="146"/>
      <c r="CA1042" s="146"/>
      <c r="CB1042" s="146"/>
      <c r="CC1042" s="146"/>
      <c r="CD1042" s="146"/>
      <c r="CE1042" s="146"/>
      <c r="CF1042" s="146"/>
      <c r="CG1042" s="146"/>
      <c r="CH1042" s="146"/>
      <c r="CI1042" s="146"/>
      <c r="CJ1042" s="146"/>
      <c r="CK1042" s="146"/>
      <c r="CL1042" s="146"/>
      <c r="CM1042" s="146"/>
      <c r="CN1042" s="146"/>
      <c r="CO1042" s="146"/>
      <c r="CP1042" s="146"/>
      <c r="CQ1042" s="146"/>
      <c r="CR1042" s="146"/>
      <c r="CS1042" s="146"/>
      <c r="CT1042" s="146"/>
      <c r="CU1042" s="146"/>
      <c r="CV1042" s="146"/>
      <c r="CW1042" s="146"/>
      <c r="CX1042" s="146"/>
      <c r="CY1042" s="146"/>
      <c r="CZ1042" s="146"/>
      <c r="DA1042" s="146"/>
      <c r="DB1042" s="146"/>
      <c r="DC1042" s="146"/>
      <c r="DD1042" s="146"/>
      <c r="DE1042" s="146"/>
      <c r="DF1042" s="146"/>
      <c r="DG1042" s="146"/>
      <c r="DH1042" s="146"/>
      <c r="DI1042" s="146"/>
      <c r="DJ1042" s="146"/>
      <c r="DK1042" s="146"/>
      <c r="DL1042" s="146"/>
      <c r="DM1042" s="146"/>
      <c r="DN1042" s="146"/>
      <c r="DO1042" s="146"/>
      <c r="DP1042" s="146"/>
      <c r="DQ1042" s="146"/>
      <c r="DR1042" s="146"/>
      <c r="DS1042" s="146"/>
      <c r="DT1042" s="146"/>
      <c r="DU1042" s="146"/>
      <c r="DV1042" s="146"/>
      <c r="DW1042" s="146"/>
      <c r="DX1042" s="146"/>
      <c r="DY1042" s="146"/>
      <c r="DZ1042" s="158"/>
      <c r="EA1042" s="158"/>
      <c r="EB1042" s="158"/>
      <c r="EC1042" s="158"/>
      <c r="ED1042" s="158"/>
      <c r="EE1042" s="158"/>
      <c r="EF1042" s="158"/>
      <c r="EG1042" s="158"/>
      <c r="EH1042" s="158"/>
      <c r="EI1042" s="158"/>
      <c r="EJ1042" s="158"/>
      <c r="EK1042" s="158"/>
      <c r="EL1042" s="158"/>
      <c r="EM1042" s="158"/>
      <c r="EN1042" s="146"/>
      <c r="EO1042" s="146"/>
      <c r="EP1042" s="146"/>
      <c r="EQ1042" s="146"/>
      <c r="ER1042" s="146"/>
      <c r="ES1042" s="146"/>
      <c r="ET1042" s="146"/>
      <c r="EU1042" s="146"/>
      <c r="EV1042" s="146"/>
      <c r="EW1042" s="146"/>
      <c r="EX1042" s="146"/>
      <c r="EY1042" s="146"/>
      <c r="EZ1042" s="146"/>
      <c r="FA1042" s="146"/>
      <c r="FB1042" s="146"/>
      <c r="FC1042" s="146"/>
      <c r="FD1042" s="146"/>
    </row>
    <row r="1043" spans="4:160">
      <c r="D1043" s="45"/>
      <c r="O1043" s="146"/>
      <c r="P1043" s="146"/>
      <c r="Q1043" s="146"/>
      <c r="R1043" s="146"/>
      <c r="S1043" s="146"/>
      <c r="T1043" s="146"/>
      <c r="U1043" s="146"/>
      <c r="V1043" s="146"/>
      <c r="W1043" s="146"/>
      <c r="X1043" s="146"/>
      <c r="Y1043" s="146"/>
      <c r="Z1043" s="146"/>
      <c r="AA1043" s="146"/>
      <c r="AB1043" s="146"/>
      <c r="AC1043" s="146"/>
      <c r="AD1043" s="146"/>
      <c r="AE1043" s="146"/>
      <c r="AF1043" s="146"/>
      <c r="AG1043" s="146"/>
      <c r="AH1043" s="146"/>
      <c r="AI1043" s="146"/>
      <c r="AJ1043" s="146"/>
      <c r="AK1043" s="146"/>
      <c r="AL1043" s="146"/>
      <c r="AM1043" s="217"/>
      <c r="AN1043" s="146"/>
      <c r="AO1043" s="146"/>
      <c r="AP1043" s="146"/>
      <c r="AQ1043" s="146"/>
      <c r="AR1043" s="146"/>
      <c r="AS1043" s="146"/>
      <c r="AT1043" s="146"/>
      <c r="AU1043" s="146"/>
      <c r="AV1043" s="146"/>
      <c r="AW1043" s="146"/>
      <c r="AX1043" s="146"/>
      <c r="AY1043" s="146"/>
      <c r="AZ1043" s="146"/>
      <c r="BA1043" s="146"/>
      <c r="BB1043" s="146"/>
      <c r="BC1043" s="146"/>
      <c r="BD1043" s="146"/>
      <c r="BE1043" s="146"/>
      <c r="BF1043" s="146"/>
      <c r="BG1043" s="146"/>
      <c r="BH1043" s="146"/>
      <c r="BI1043" s="146"/>
      <c r="BJ1043" s="146"/>
      <c r="BK1043" s="146"/>
      <c r="BL1043" s="146"/>
      <c r="BM1043" s="146"/>
      <c r="BN1043" s="146"/>
      <c r="BO1043" s="146"/>
      <c r="BP1043" s="146"/>
      <c r="BQ1043" s="146"/>
      <c r="BR1043" s="146"/>
      <c r="BS1043" s="146"/>
      <c r="BT1043" s="146"/>
      <c r="BU1043" s="146"/>
      <c r="BV1043" s="146"/>
      <c r="BW1043" s="146"/>
      <c r="BX1043" s="146"/>
      <c r="BY1043" s="146"/>
      <c r="BZ1043" s="146"/>
      <c r="CA1043" s="146"/>
      <c r="CB1043" s="146"/>
      <c r="CC1043" s="146"/>
      <c r="CD1043" s="146"/>
      <c r="CE1043" s="146"/>
      <c r="CF1043" s="146"/>
      <c r="CG1043" s="146"/>
      <c r="CH1043" s="146"/>
      <c r="CI1043" s="146"/>
      <c r="CJ1043" s="146"/>
      <c r="CK1043" s="146"/>
      <c r="CL1043" s="146"/>
      <c r="CM1043" s="146"/>
      <c r="CN1043" s="146"/>
      <c r="CO1043" s="146"/>
      <c r="CP1043" s="146"/>
      <c r="CQ1043" s="146"/>
      <c r="CR1043" s="146"/>
      <c r="CS1043" s="146"/>
      <c r="CT1043" s="146"/>
      <c r="CU1043" s="146"/>
      <c r="CV1043" s="146"/>
      <c r="CW1043" s="146"/>
      <c r="CX1043" s="146"/>
      <c r="CY1043" s="146"/>
      <c r="CZ1043" s="146"/>
      <c r="DA1043" s="146"/>
      <c r="DB1043" s="146"/>
      <c r="DC1043" s="146"/>
      <c r="DD1043" s="146"/>
      <c r="DE1043" s="146"/>
      <c r="DF1043" s="146"/>
      <c r="DG1043" s="146"/>
      <c r="DH1043" s="146"/>
      <c r="DI1043" s="146"/>
      <c r="DJ1043" s="146"/>
      <c r="DK1043" s="146"/>
      <c r="DL1043" s="146"/>
      <c r="DM1043" s="146"/>
      <c r="DN1043" s="146"/>
      <c r="DO1043" s="146"/>
      <c r="DP1043" s="146"/>
      <c r="DQ1043" s="146"/>
      <c r="DR1043" s="146"/>
      <c r="DS1043" s="146"/>
      <c r="DT1043" s="146"/>
      <c r="DU1043" s="146"/>
      <c r="DV1043" s="146"/>
      <c r="DW1043" s="146"/>
      <c r="DX1043" s="146"/>
      <c r="DY1043" s="146"/>
      <c r="DZ1043" s="158"/>
      <c r="EA1043" s="158"/>
      <c r="EB1043" s="158"/>
      <c r="EC1043" s="158"/>
      <c r="ED1043" s="158"/>
      <c r="EE1043" s="158"/>
      <c r="EF1043" s="158"/>
      <c r="EG1043" s="158"/>
      <c r="EH1043" s="158"/>
      <c r="EI1043" s="158"/>
      <c r="EJ1043" s="158"/>
      <c r="EK1043" s="158"/>
      <c r="EL1043" s="158"/>
      <c r="EM1043" s="158"/>
      <c r="EN1043" s="146"/>
      <c r="EO1043" s="146"/>
      <c r="EP1043" s="146"/>
      <c r="EQ1043" s="146"/>
      <c r="ER1043" s="146"/>
      <c r="ES1043" s="146"/>
      <c r="ET1043" s="146"/>
      <c r="EU1043" s="146"/>
      <c r="EV1043" s="146"/>
      <c r="EW1043" s="146"/>
      <c r="EX1043" s="146"/>
      <c r="EY1043" s="146"/>
      <c r="EZ1043" s="146"/>
      <c r="FA1043" s="146"/>
      <c r="FB1043" s="146"/>
      <c r="FC1043" s="146"/>
      <c r="FD1043" s="146"/>
    </row>
    <row r="1044" spans="4:160">
      <c r="D1044" s="45"/>
      <c r="O1044" s="146"/>
      <c r="P1044" s="146"/>
      <c r="Q1044" s="146"/>
      <c r="R1044" s="146"/>
      <c r="S1044" s="146"/>
      <c r="T1044" s="146"/>
      <c r="U1044" s="146"/>
      <c r="V1044" s="146"/>
      <c r="W1044" s="146"/>
      <c r="X1044" s="146"/>
      <c r="Y1044" s="146"/>
      <c r="Z1044" s="146"/>
      <c r="AA1044" s="146"/>
      <c r="AB1044" s="146"/>
      <c r="AC1044" s="146"/>
      <c r="AD1044" s="146"/>
      <c r="AE1044" s="146"/>
      <c r="AF1044" s="146"/>
      <c r="AG1044" s="146"/>
      <c r="AH1044" s="146"/>
      <c r="AI1044" s="146"/>
      <c r="AJ1044" s="146"/>
      <c r="AK1044" s="146"/>
      <c r="AL1044" s="146"/>
      <c r="AM1044" s="217"/>
      <c r="AN1044" s="146"/>
      <c r="AO1044" s="146"/>
      <c r="AP1044" s="146"/>
      <c r="AQ1044" s="146"/>
      <c r="AR1044" s="146"/>
      <c r="AS1044" s="146"/>
      <c r="AT1044" s="146"/>
      <c r="AU1044" s="146"/>
      <c r="AV1044" s="146"/>
      <c r="AW1044" s="146"/>
      <c r="AX1044" s="146"/>
      <c r="AY1044" s="146"/>
      <c r="AZ1044" s="146"/>
      <c r="BA1044" s="146"/>
      <c r="BB1044" s="146"/>
      <c r="BC1044" s="146"/>
      <c r="BD1044" s="146"/>
      <c r="BE1044" s="146"/>
      <c r="BF1044" s="146"/>
      <c r="BG1044" s="146"/>
      <c r="BH1044" s="146"/>
      <c r="BI1044" s="146"/>
      <c r="BJ1044" s="146"/>
      <c r="BK1044" s="146"/>
      <c r="BL1044" s="146"/>
      <c r="BM1044" s="146"/>
      <c r="BN1044" s="146"/>
      <c r="BO1044" s="146"/>
      <c r="BP1044" s="146"/>
      <c r="BQ1044" s="146"/>
      <c r="BR1044" s="146"/>
      <c r="BS1044" s="146"/>
      <c r="BT1044" s="146"/>
      <c r="BU1044" s="146"/>
      <c r="BV1044" s="146"/>
      <c r="BW1044" s="146"/>
      <c r="BX1044" s="146"/>
      <c r="BY1044" s="146"/>
      <c r="BZ1044" s="146"/>
      <c r="CA1044" s="146"/>
      <c r="CB1044" s="146"/>
      <c r="CC1044" s="146"/>
      <c r="CD1044" s="146"/>
      <c r="CE1044" s="146"/>
      <c r="CF1044" s="146"/>
      <c r="CG1044" s="146"/>
      <c r="CH1044" s="146"/>
      <c r="CI1044" s="146"/>
      <c r="CJ1044" s="146"/>
      <c r="CK1044" s="146"/>
      <c r="CL1044" s="146"/>
      <c r="CM1044" s="146"/>
      <c r="CN1044" s="146"/>
      <c r="CO1044" s="146"/>
      <c r="CP1044" s="146"/>
      <c r="CQ1044" s="146"/>
      <c r="CR1044" s="146"/>
      <c r="CS1044" s="146"/>
      <c r="CT1044" s="146"/>
      <c r="CU1044" s="146"/>
      <c r="CV1044" s="146"/>
      <c r="CW1044" s="146"/>
      <c r="CX1044" s="146"/>
      <c r="CY1044" s="146"/>
      <c r="CZ1044" s="146"/>
      <c r="DA1044" s="146"/>
      <c r="DB1044" s="146"/>
      <c r="DC1044" s="146"/>
      <c r="DD1044" s="146"/>
      <c r="DE1044" s="146"/>
      <c r="DF1044" s="146"/>
      <c r="DG1044" s="146"/>
      <c r="DH1044" s="146"/>
      <c r="DI1044" s="146"/>
      <c r="DJ1044" s="146"/>
      <c r="DK1044" s="146"/>
      <c r="DL1044" s="146"/>
      <c r="DM1044" s="146"/>
      <c r="DN1044" s="146"/>
      <c r="DO1044" s="146"/>
      <c r="DP1044" s="146"/>
      <c r="DQ1044" s="146"/>
      <c r="DR1044" s="146"/>
      <c r="DS1044" s="146"/>
      <c r="DT1044" s="146"/>
      <c r="DU1044" s="146"/>
      <c r="DV1044" s="146"/>
      <c r="DW1044" s="146"/>
      <c r="DX1044" s="146"/>
      <c r="DY1044" s="146"/>
      <c r="DZ1044" s="158"/>
      <c r="EA1044" s="158"/>
      <c r="EB1044" s="158"/>
      <c r="EC1044" s="158"/>
      <c r="ED1044" s="158"/>
      <c r="EE1044" s="158"/>
      <c r="EF1044" s="158"/>
      <c r="EG1044" s="158"/>
      <c r="EH1044" s="158"/>
      <c r="EI1044" s="158"/>
      <c r="EJ1044" s="158"/>
      <c r="EK1044" s="158"/>
      <c r="EL1044" s="158"/>
      <c r="EM1044" s="158"/>
      <c r="EN1044" s="146"/>
      <c r="EO1044" s="146"/>
      <c r="EP1044" s="146"/>
      <c r="EQ1044" s="146"/>
      <c r="ER1044" s="146"/>
      <c r="ES1044" s="146"/>
      <c r="ET1044" s="146"/>
      <c r="EU1044" s="146"/>
      <c r="EV1044" s="146"/>
      <c r="EW1044" s="146"/>
      <c r="EX1044" s="146"/>
      <c r="EY1044" s="146"/>
      <c r="EZ1044" s="146"/>
      <c r="FA1044" s="146"/>
      <c r="FB1044" s="146"/>
      <c r="FC1044" s="146"/>
      <c r="FD1044" s="146"/>
    </row>
    <row r="1045" spans="4:160">
      <c r="D1045" s="45"/>
      <c r="O1045" s="146"/>
      <c r="P1045" s="146"/>
      <c r="Q1045" s="146"/>
      <c r="R1045" s="146"/>
      <c r="S1045" s="146"/>
      <c r="T1045" s="146"/>
      <c r="U1045" s="146"/>
      <c r="V1045" s="146"/>
      <c r="W1045" s="146"/>
      <c r="X1045" s="146"/>
      <c r="Y1045" s="146"/>
      <c r="Z1045" s="146"/>
      <c r="AA1045" s="146"/>
      <c r="AB1045" s="146"/>
      <c r="AC1045" s="146"/>
      <c r="AD1045" s="146"/>
      <c r="AE1045" s="146"/>
      <c r="AF1045" s="146"/>
      <c r="AG1045" s="146"/>
      <c r="AH1045" s="146"/>
      <c r="AI1045" s="146"/>
      <c r="AJ1045" s="146"/>
      <c r="AK1045" s="146"/>
      <c r="AL1045" s="146"/>
      <c r="AM1045" s="217"/>
      <c r="AN1045" s="146"/>
      <c r="AO1045" s="146"/>
      <c r="AP1045" s="146"/>
      <c r="AQ1045" s="146"/>
      <c r="AR1045" s="146"/>
      <c r="AS1045" s="146"/>
      <c r="AT1045" s="146"/>
      <c r="AU1045" s="146"/>
      <c r="AV1045" s="146"/>
      <c r="AW1045" s="146"/>
      <c r="AX1045" s="146"/>
      <c r="AY1045" s="146"/>
      <c r="AZ1045" s="146"/>
      <c r="BA1045" s="146"/>
      <c r="BB1045" s="146"/>
      <c r="BC1045" s="146"/>
      <c r="BD1045" s="146"/>
      <c r="BE1045" s="146"/>
      <c r="BF1045" s="146"/>
      <c r="BG1045" s="146"/>
      <c r="BH1045" s="146"/>
      <c r="BI1045" s="146"/>
      <c r="BJ1045" s="146"/>
      <c r="BK1045" s="146"/>
      <c r="BL1045" s="146"/>
      <c r="BM1045" s="146"/>
      <c r="BN1045" s="146"/>
      <c r="BO1045" s="146"/>
      <c r="BP1045" s="146"/>
      <c r="BQ1045" s="146"/>
      <c r="BR1045" s="146"/>
      <c r="BS1045" s="146"/>
      <c r="BT1045" s="146"/>
      <c r="BU1045" s="146"/>
      <c r="BV1045" s="146"/>
      <c r="BW1045" s="146"/>
      <c r="BX1045" s="146"/>
      <c r="BY1045" s="146"/>
      <c r="BZ1045" s="146"/>
      <c r="CA1045" s="146"/>
      <c r="CB1045" s="146"/>
      <c r="CC1045" s="146"/>
      <c r="CD1045" s="146"/>
      <c r="CE1045" s="146"/>
      <c r="CF1045" s="146"/>
      <c r="CG1045" s="146"/>
      <c r="CH1045" s="146"/>
      <c r="CI1045" s="146"/>
      <c r="CJ1045" s="146"/>
      <c r="CK1045" s="146"/>
      <c r="CL1045" s="146"/>
      <c r="CM1045" s="146"/>
      <c r="CN1045" s="146"/>
      <c r="CO1045" s="146"/>
      <c r="CP1045" s="146"/>
      <c r="CQ1045" s="146"/>
      <c r="CR1045" s="146"/>
      <c r="CS1045" s="146"/>
      <c r="CT1045" s="146"/>
      <c r="CU1045" s="146"/>
      <c r="CV1045" s="146"/>
      <c r="CW1045" s="146"/>
      <c r="CX1045" s="146"/>
      <c r="CY1045" s="146"/>
      <c r="CZ1045" s="146"/>
      <c r="DA1045" s="146"/>
      <c r="DB1045" s="146"/>
      <c r="DC1045" s="146"/>
      <c r="DD1045" s="146"/>
      <c r="DE1045" s="146"/>
      <c r="DF1045" s="146"/>
      <c r="DG1045" s="146"/>
      <c r="DH1045" s="146"/>
      <c r="DI1045" s="146"/>
      <c r="DJ1045" s="146"/>
      <c r="DK1045" s="146"/>
      <c r="DL1045" s="146"/>
      <c r="DM1045" s="146"/>
      <c r="DN1045" s="146"/>
      <c r="DO1045" s="146"/>
      <c r="DP1045" s="146"/>
      <c r="DQ1045" s="146"/>
      <c r="DR1045" s="146"/>
      <c r="DS1045" s="146"/>
      <c r="DT1045" s="146"/>
      <c r="DU1045" s="146"/>
      <c r="DV1045" s="146"/>
      <c r="DW1045" s="146"/>
      <c r="DX1045" s="146"/>
      <c r="DY1045" s="146"/>
      <c r="DZ1045" s="158"/>
      <c r="EA1045" s="158"/>
      <c r="EB1045" s="158"/>
      <c r="EC1045" s="158"/>
      <c r="ED1045" s="158"/>
      <c r="EE1045" s="158"/>
      <c r="EF1045" s="158"/>
      <c r="EG1045" s="158"/>
      <c r="EH1045" s="158"/>
      <c r="EI1045" s="158"/>
      <c r="EJ1045" s="158"/>
      <c r="EK1045" s="158"/>
      <c r="EL1045" s="158"/>
      <c r="EM1045" s="158"/>
      <c r="EN1045" s="146"/>
      <c r="EO1045" s="146"/>
      <c r="EP1045" s="146"/>
      <c r="EQ1045" s="146"/>
      <c r="ER1045" s="146"/>
      <c r="ES1045" s="146"/>
      <c r="ET1045" s="146"/>
      <c r="EU1045" s="146"/>
      <c r="EV1045" s="146"/>
      <c r="EW1045" s="146"/>
      <c r="EX1045" s="146"/>
      <c r="EY1045" s="146"/>
      <c r="EZ1045" s="146"/>
      <c r="FA1045" s="146"/>
      <c r="FB1045" s="146"/>
      <c r="FC1045" s="146"/>
      <c r="FD1045" s="146"/>
    </row>
    <row r="1046" spans="4:160">
      <c r="D1046" s="45"/>
      <c r="O1046" s="146"/>
      <c r="P1046" s="146"/>
      <c r="Q1046" s="146"/>
      <c r="R1046" s="146"/>
      <c r="S1046" s="146"/>
      <c r="T1046" s="146"/>
      <c r="U1046" s="146"/>
      <c r="V1046" s="146"/>
      <c r="W1046" s="146"/>
      <c r="X1046" s="146"/>
      <c r="Y1046" s="146"/>
      <c r="Z1046" s="146"/>
      <c r="AA1046" s="146"/>
      <c r="AB1046" s="146"/>
      <c r="AC1046" s="146"/>
      <c r="AD1046" s="146"/>
      <c r="AE1046" s="146"/>
      <c r="AF1046" s="146"/>
      <c r="AG1046" s="146"/>
      <c r="AH1046" s="146"/>
      <c r="AI1046" s="146"/>
      <c r="AJ1046" s="146"/>
      <c r="AK1046" s="146"/>
      <c r="AL1046" s="146"/>
      <c r="AM1046" s="217"/>
      <c r="AN1046" s="146"/>
      <c r="AO1046" s="146"/>
      <c r="AP1046" s="146"/>
      <c r="AQ1046" s="146"/>
      <c r="AR1046" s="146"/>
      <c r="AS1046" s="146"/>
      <c r="AT1046" s="146"/>
      <c r="AU1046" s="146"/>
      <c r="AV1046" s="146"/>
      <c r="AW1046" s="146"/>
      <c r="AX1046" s="146"/>
      <c r="AY1046" s="146"/>
      <c r="AZ1046" s="146"/>
      <c r="BA1046" s="146"/>
      <c r="BB1046" s="146"/>
      <c r="BC1046" s="146"/>
      <c r="BD1046" s="146"/>
      <c r="BE1046" s="146"/>
      <c r="BF1046" s="146"/>
      <c r="BG1046" s="146"/>
      <c r="BH1046" s="146"/>
      <c r="BI1046" s="146"/>
      <c r="BJ1046" s="146"/>
      <c r="BK1046" s="146"/>
      <c r="BL1046" s="146"/>
      <c r="BM1046" s="146"/>
      <c r="BN1046" s="146"/>
      <c r="BO1046" s="146"/>
      <c r="BP1046" s="146"/>
      <c r="BQ1046" s="146"/>
      <c r="BR1046" s="146"/>
      <c r="BS1046" s="146"/>
      <c r="BT1046" s="146"/>
      <c r="BU1046" s="146"/>
      <c r="BV1046" s="146"/>
      <c r="BW1046" s="146"/>
      <c r="BX1046" s="146"/>
      <c r="BY1046" s="146"/>
      <c r="BZ1046" s="146"/>
      <c r="CA1046" s="146"/>
      <c r="CB1046" s="146"/>
      <c r="CC1046" s="146"/>
      <c r="CD1046" s="146"/>
      <c r="CE1046" s="146"/>
      <c r="CF1046" s="146"/>
      <c r="CG1046" s="146"/>
      <c r="CH1046" s="146"/>
      <c r="CI1046" s="146"/>
      <c r="CJ1046" s="146"/>
      <c r="CK1046" s="146"/>
      <c r="CL1046" s="146"/>
      <c r="CM1046" s="146"/>
      <c r="CN1046" s="146"/>
      <c r="CO1046" s="146"/>
      <c r="CP1046" s="146"/>
      <c r="CQ1046" s="146"/>
      <c r="CR1046" s="146"/>
      <c r="CS1046" s="146"/>
      <c r="CT1046" s="146"/>
      <c r="CU1046" s="146"/>
      <c r="CV1046" s="146"/>
      <c r="CW1046" s="146"/>
      <c r="CX1046" s="146"/>
      <c r="CY1046" s="146"/>
      <c r="CZ1046" s="146"/>
      <c r="DA1046" s="146"/>
      <c r="DB1046" s="146"/>
      <c r="DC1046" s="146"/>
      <c r="DD1046" s="146"/>
      <c r="DE1046" s="146"/>
      <c r="DF1046" s="146"/>
      <c r="DG1046" s="146"/>
      <c r="DH1046" s="146"/>
      <c r="DI1046" s="146"/>
      <c r="DJ1046" s="146"/>
      <c r="DK1046" s="146"/>
      <c r="DL1046" s="146"/>
      <c r="DM1046" s="146"/>
      <c r="DN1046" s="146"/>
      <c r="DO1046" s="146"/>
      <c r="DP1046" s="146"/>
      <c r="DQ1046" s="146"/>
      <c r="DR1046" s="146"/>
      <c r="DS1046" s="146"/>
      <c r="DT1046" s="146"/>
      <c r="DU1046" s="146"/>
      <c r="DV1046" s="146"/>
      <c r="DW1046" s="146"/>
      <c r="DX1046" s="146"/>
      <c r="DY1046" s="146"/>
      <c r="DZ1046" s="158"/>
      <c r="EA1046" s="158"/>
      <c r="EB1046" s="158"/>
      <c r="EC1046" s="158"/>
      <c r="ED1046" s="158"/>
      <c r="EE1046" s="158"/>
      <c r="EF1046" s="158"/>
      <c r="EG1046" s="158"/>
      <c r="EH1046" s="158"/>
      <c r="EI1046" s="158"/>
      <c r="EJ1046" s="158"/>
      <c r="EK1046" s="158"/>
      <c r="EL1046" s="158"/>
      <c r="EM1046" s="158"/>
      <c r="EN1046" s="146"/>
      <c r="EO1046" s="146"/>
      <c r="EP1046" s="146"/>
      <c r="EQ1046" s="146"/>
      <c r="ER1046" s="146"/>
      <c r="ES1046" s="146"/>
      <c r="ET1046" s="146"/>
      <c r="EU1046" s="146"/>
      <c r="EV1046" s="146"/>
      <c r="EW1046" s="146"/>
      <c r="EX1046" s="146"/>
      <c r="EY1046" s="146"/>
      <c r="EZ1046" s="146"/>
      <c r="FA1046" s="146"/>
      <c r="FB1046" s="146"/>
      <c r="FC1046" s="146"/>
      <c r="FD1046" s="146"/>
    </row>
    <row r="1047" spans="4:160">
      <c r="D1047" s="45"/>
      <c r="O1047" s="146"/>
      <c r="P1047" s="146"/>
      <c r="Q1047" s="146"/>
      <c r="R1047" s="146"/>
      <c r="S1047" s="146"/>
      <c r="T1047" s="146"/>
      <c r="U1047" s="146"/>
      <c r="V1047" s="146"/>
      <c r="W1047" s="146"/>
      <c r="X1047" s="146"/>
      <c r="Y1047" s="146"/>
      <c r="Z1047" s="146"/>
      <c r="AA1047" s="146"/>
      <c r="AB1047" s="146"/>
      <c r="AC1047" s="146"/>
      <c r="AD1047" s="146"/>
      <c r="AE1047" s="146"/>
      <c r="AF1047" s="146"/>
      <c r="AG1047" s="146"/>
      <c r="AH1047" s="146"/>
      <c r="AI1047" s="146"/>
      <c r="AJ1047" s="146"/>
      <c r="AK1047" s="146"/>
      <c r="AL1047" s="146"/>
      <c r="AM1047" s="217"/>
      <c r="AN1047" s="146"/>
      <c r="AO1047" s="146"/>
      <c r="AP1047" s="146"/>
      <c r="AQ1047" s="146"/>
      <c r="AR1047" s="146"/>
      <c r="AS1047" s="146"/>
      <c r="AT1047" s="146"/>
      <c r="AU1047" s="146"/>
      <c r="AV1047" s="146"/>
      <c r="AW1047" s="146"/>
      <c r="AX1047" s="146"/>
      <c r="AY1047" s="146"/>
      <c r="AZ1047" s="146"/>
      <c r="BA1047" s="146"/>
      <c r="BB1047" s="146"/>
      <c r="BC1047" s="146"/>
      <c r="BD1047" s="146"/>
      <c r="BE1047" s="146"/>
      <c r="BF1047" s="146"/>
      <c r="BG1047" s="146"/>
      <c r="BH1047" s="146"/>
      <c r="BI1047" s="146"/>
      <c r="BJ1047" s="146"/>
      <c r="BK1047" s="146"/>
      <c r="BL1047" s="146"/>
      <c r="BM1047" s="146"/>
      <c r="BN1047" s="146"/>
      <c r="BO1047" s="146"/>
      <c r="BP1047" s="146"/>
      <c r="BQ1047" s="146"/>
      <c r="BR1047" s="146"/>
      <c r="BS1047" s="146"/>
      <c r="BT1047" s="146"/>
      <c r="BU1047" s="146"/>
      <c r="BV1047" s="146"/>
      <c r="BW1047" s="146"/>
      <c r="BX1047" s="146"/>
      <c r="BY1047" s="146"/>
      <c r="BZ1047" s="146"/>
      <c r="CA1047" s="146"/>
      <c r="CB1047" s="146"/>
      <c r="CC1047" s="146"/>
      <c r="CD1047" s="146"/>
      <c r="CE1047" s="146"/>
      <c r="CF1047" s="146"/>
      <c r="CG1047" s="146"/>
      <c r="CH1047" s="146"/>
      <c r="CI1047" s="146"/>
      <c r="CJ1047" s="146"/>
      <c r="CK1047" s="146"/>
      <c r="CL1047" s="146"/>
      <c r="CM1047" s="146"/>
      <c r="CN1047" s="146"/>
      <c r="CO1047" s="146"/>
      <c r="CP1047" s="146"/>
      <c r="CQ1047" s="146"/>
      <c r="CR1047" s="146"/>
      <c r="CS1047" s="146"/>
      <c r="CT1047" s="146"/>
      <c r="CU1047" s="146"/>
      <c r="CV1047" s="146"/>
      <c r="CW1047" s="146"/>
      <c r="CX1047" s="146"/>
      <c r="CY1047" s="146"/>
      <c r="CZ1047" s="146"/>
      <c r="DA1047" s="146"/>
      <c r="DB1047" s="146"/>
      <c r="DC1047" s="146"/>
      <c r="DD1047" s="146"/>
      <c r="DE1047" s="146"/>
      <c r="DF1047" s="146"/>
      <c r="DG1047" s="146"/>
      <c r="DH1047" s="146"/>
      <c r="DI1047" s="146"/>
      <c r="DJ1047" s="146"/>
      <c r="DK1047" s="146"/>
      <c r="DL1047" s="146"/>
      <c r="DM1047" s="146"/>
      <c r="DN1047" s="146"/>
      <c r="DO1047" s="146"/>
      <c r="DP1047" s="146"/>
      <c r="DQ1047" s="146"/>
      <c r="DR1047" s="146"/>
      <c r="DS1047" s="146"/>
      <c r="DT1047" s="146"/>
      <c r="DU1047" s="146"/>
      <c r="DV1047" s="146"/>
      <c r="DW1047" s="146"/>
      <c r="DX1047" s="146"/>
      <c r="DY1047" s="146"/>
      <c r="DZ1047" s="158"/>
      <c r="EA1047" s="158"/>
      <c r="EB1047" s="158"/>
      <c r="EC1047" s="158"/>
      <c r="ED1047" s="158"/>
      <c r="EE1047" s="158"/>
      <c r="EF1047" s="158"/>
      <c r="EG1047" s="158"/>
      <c r="EH1047" s="158"/>
      <c r="EI1047" s="158"/>
      <c r="EJ1047" s="158"/>
      <c r="EK1047" s="158"/>
      <c r="EL1047" s="158"/>
      <c r="EM1047" s="158"/>
      <c r="EN1047" s="146"/>
      <c r="EO1047" s="146"/>
      <c r="EP1047" s="146"/>
      <c r="EQ1047" s="146"/>
      <c r="ER1047" s="146"/>
      <c r="ES1047" s="146"/>
      <c r="ET1047" s="146"/>
      <c r="EU1047" s="146"/>
      <c r="EV1047" s="146"/>
      <c r="EW1047" s="146"/>
      <c r="EX1047" s="146"/>
      <c r="EY1047" s="146"/>
      <c r="EZ1047" s="146"/>
      <c r="FA1047" s="146"/>
      <c r="FB1047" s="146"/>
      <c r="FC1047" s="146"/>
      <c r="FD1047" s="146"/>
    </row>
    <row r="1048" spans="4:160">
      <c r="D1048" s="45"/>
      <c r="O1048" s="146"/>
      <c r="P1048" s="146"/>
      <c r="Q1048" s="146"/>
      <c r="R1048" s="146"/>
      <c r="S1048" s="146"/>
      <c r="T1048" s="146"/>
      <c r="U1048" s="146"/>
      <c r="V1048" s="146"/>
      <c r="W1048" s="146"/>
      <c r="X1048" s="146"/>
      <c r="Y1048" s="146"/>
      <c r="Z1048" s="146"/>
      <c r="AA1048" s="146"/>
      <c r="AB1048" s="146"/>
      <c r="AC1048" s="146"/>
      <c r="AD1048" s="146"/>
      <c r="AE1048" s="146"/>
      <c r="AF1048" s="146"/>
      <c r="AG1048" s="146"/>
      <c r="AH1048" s="146"/>
      <c r="AI1048" s="146"/>
      <c r="AJ1048" s="146"/>
      <c r="AK1048" s="146"/>
      <c r="AL1048" s="146"/>
      <c r="AM1048" s="217"/>
      <c r="AN1048" s="146"/>
      <c r="AO1048" s="146"/>
      <c r="AP1048" s="146"/>
      <c r="AQ1048" s="146"/>
      <c r="AR1048" s="146"/>
      <c r="AS1048" s="146"/>
      <c r="AT1048" s="146"/>
      <c r="AU1048" s="146"/>
      <c r="AV1048" s="146"/>
      <c r="AW1048" s="146"/>
      <c r="AX1048" s="146"/>
      <c r="AY1048" s="146"/>
      <c r="AZ1048" s="146"/>
      <c r="BA1048" s="146"/>
      <c r="BB1048" s="146"/>
      <c r="BC1048" s="146"/>
      <c r="BD1048" s="146"/>
      <c r="BE1048" s="146"/>
      <c r="BF1048" s="146"/>
      <c r="BG1048" s="146"/>
      <c r="BH1048" s="146"/>
      <c r="BI1048" s="146"/>
      <c r="BJ1048" s="146"/>
      <c r="BK1048" s="146"/>
      <c r="BL1048" s="146"/>
      <c r="BM1048" s="146"/>
      <c r="BN1048" s="146"/>
      <c r="BO1048" s="146"/>
      <c r="BP1048" s="146"/>
      <c r="BQ1048" s="146"/>
      <c r="BR1048" s="146"/>
      <c r="BS1048" s="146"/>
      <c r="BT1048" s="146"/>
      <c r="BU1048" s="146"/>
      <c r="BV1048" s="146"/>
      <c r="BW1048" s="146"/>
      <c r="BX1048" s="146"/>
      <c r="BY1048" s="146"/>
      <c r="BZ1048" s="146"/>
      <c r="CA1048" s="146"/>
      <c r="CB1048" s="146"/>
      <c r="CC1048" s="146"/>
      <c r="CD1048" s="146"/>
      <c r="CE1048" s="146"/>
      <c r="CF1048" s="146"/>
      <c r="CG1048" s="146"/>
      <c r="CH1048" s="146"/>
      <c r="CI1048" s="146"/>
      <c r="CJ1048" s="146"/>
      <c r="CK1048" s="146"/>
      <c r="CL1048" s="146"/>
      <c r="CM1048" s="146"/>
      <c r="CN1048" s="146"/>
      <c r="CO1048" s="146"/>
      <c r="CP1048" s="146"/>
      <c r="CQ1048" s="146"/>
      <c r="CR1048" s="146"/>
      <c r="CS1048" s="146"/>
      <c r="CT1048" s="146"/>
      <c r="CU1048" s="146"/>
      <c r="CV1048" s="146"/>
      <c r="CW1048" s="146"/>
      <c r="CX1048" s="146"/>
      <c r="CY1048" s="146"/>
      <c r="CZ1048" s="146"/>
      <c r="DA1048" s="146"/>
      <c r="DB1048" s="146"/>
      <c r="DC1048" s="146"/>
      <c r="DD1048" s="146"/>
      <c r="DE1048" s="146"/>
      <c r="DF1048" s="146"/>
      <c r="DG1048" s="146"/>
      <c r="DH1048" s="146"/>
      <c r="DI1048" s="146"/>
      <c r="DJ1048" s="146"/>
      <c r="DK1048" s="146"/>
      <c r="DL1048" s="146"/>
      <c r="DM1048" s="146"/>
      <c r="DN1048" s="146"/>
      <c r="DO1048" s="146"/>
      <c r="DP1048" s="146"/>
      <c r="DQ1048" s="146"/>
      <c r="DR1048" s="146"/>
      <c r="DS1048" s="146"/>
      <c r="DT1048" s="146"/>
      <c r="DU1048" s="146"/>
      <c r="DV1048" s="146"/>
      <c r="DW1048" s="146"/>
      <c r="DX1048" s="146"/>
      <c r="DY1048" s="146"/>
      <c r="DZ1048" s="158"/>
      <c r="EA1048" s="158"/>
      <c r="EB1048" s="158"/>
      <c r="EC1048" s="158"/>
      <c r="ED1048" s="158"/>
      <c r="EE1048" s="158"/>
      <c r="EF1048" s="158"/>
      <c r="EG1048" s="158"/>
      <c r="EH1048" s="158"/>
      <c r="EI1048" s="158"/>
      <c r="EJ1048" s="158"/>
      <c r="EK1048" s="158"/>
      <c r="EL1048" s="158"/>
      <c r="EM1048" s="158"/>
      <c r="EN1048" s="146"/>
      <c r="EO1048" s="146"/>
      <c r="EP1048" s="146"/>
      <c r="EQ1048" s="146"/>
      <c r="ER1048" s="146"/>
      <c r="ES1048" s="146"/>
      <c r="ET1048" s="146"/>
      <c r="EU1048" s="146"/>
      <c r="EV1048" s="146"/>
      <c r="EW1048" s="146"/>
      <c r="EX1048" s="146"/>
      <c r="EY1048" s="146"/>
      <c r="EZ1048" s="146"/>
      <c r="FA1048" s="146"/>
      <c r="FB1048" s="146"/>
      <c r="FC1048" s="146"/>
      <c r="FD1048" s="146"/>
    </row>
    <row r="1049" spans="4:160">
      <c r="D1049" s="45"/>
      <c r="O1049" s="146"/>
      <c r="P1049" s="146"/>
      <c r="Q1049" s="146"/>
      <c r="R1049" s="146"/>
      <c r="S1049" s="146"/>
      <c r="T1049" s="146"/>
      <c r="U1049" s="146"/>
      <c r="V1049" s="146"/>
      <c r="W1049" s="146"/>
      <c r="X1049" s="146"/>
      <c r="Y1049" s="146"/>
      <c r="Z1049" s="146"/>
      <c r="AA1049" s="146"/>
      <c r="AB1049" s="146"/>
      <c r="AC1049" s="146"/>
      <c r="AD1049" s="146"/>
      <c r="AE1049" s="146"/>
      <c r="AF1049" s="146"/>
      <c r="AG1049" s="146"/>
      <c r="AH1049" s="146"/>
      <c r="AI1049" s="146"/>
      <c r="AJ1049" s="146"/>
      <c r="AK1049" s="146"/>
      <c r="AL1049" s="146"/>
      <c r="AM1049" s="217"/>
      <c r="AN1049" s="146"/>
      <c r="AO1049" s="146"/>
      <c r="AP1049" s="146"/>
      <c r="AQ1049" s="146"/>
      <c r="AR1049" s="146"/>
      <c r="AS1049" s="146"/>
      <c r="AT1049" s="146"/>
      <c r="AU1049" s="146"/>
      <c r="AV1049" s="146"/>
      <c r="AW1049" s="146"/>
      <c r="AX1049" s="146"/>
      <c r="AY1049" s="146"/>
      <c r="AZ1049" s="146"/>
      <c r="BA1049" s="146"/>
      <c r="BB1049" s="146"/>
      <c r="BC1049" s="146"/>
      <c r="BD1049" s="146"/>
      <c r="BE1049" s="146"/>
      <c r="BF1049" s="146"/>
      <c r="BG1049" s="146"/>
      <c r="BH1049" s="146"/>
      <c r="BI1049" s="146"/>
      <c r="BJ1049" s="146"/>
      <c r="BK1049" s="146"/>
      <c r="BL1049" s="146"/>
      <c r="BM1049" s="146"/>
      <c r="BN1049" s="146"/>
      <c r="BO1049" s="146"/>
      <c r="BP1049" s="146"/>
      <c r="BQ1049" s="146"/>
      <c r="BR1049" s="146"/>
      <c r="BS1049" s="146"/>
      <c r="BT1049" s="146"/>
      <c r="BU1049" s="146"/>
      <c r="BV1049" s="146"/>
      <c r="BW1049" s="146"/>
      <c r="BX1049" s="146"/>
      <c r="BY1049" s="146"/>
      <c r="BZ1049" s="146"/>
      <c r="CA1049" s="146"/>
      <c r="CB1049" s="146"/>
      <c r="CC1049" s="146"/>
      <c r="CD1049" s="146"/>
      <c r="CE1049" s="146"/>
      <c r="CF1049" s="146"/>
      <c r="CG1049" s="146"/>
      <c r="CH1049" s="146"/>
      <c r="CI1049" s="146"/>
      <c r="CJ1049" s="146"/>
      <c r="CK1049" s="146"/>
      <c r="CL1049" s="146"/>
      <c r="CM1049" s="146"/>
      <c r="CN1049" s="146"/>
      <c r="CO1049" s="146"/>
      <c r="CP1049" s="146"/>
      <c r="CQ1049" s="146"/>
      <c r="CR1049" s="146"/>
      <c r="CS1049" s="146"/>
      <c r="CT1049" s="146"/>
      <c r="CU1049" s="146"/>
      <c r="CV1049" s="146"/>
      <c r="CW1049" s="146"/>
      <c r="CX1049" s="146"/>
      <c r="CY1049" s="146"/>
      <c r="CZ1049" s="146"/>
      <c r="DA1049" s="146"/>
      <c r="DB1049" s="146"/>
      <c r="DC1049" s="146"/>
      <c r="DD1049" s="146"/>
      <c r="DE1049" s="146"/>
      <c r="DF1049" s="146"/>
      <c r="DG1049" s="146"/>
      <c r="DH1049" s="146"/>
      <c r="DI1049" s="146"/>
      <c r="DJ1049" s="146"/>
      <c r="DK1049" s="146"/>
      <c r="DL1049" s="146"/>
      <c r="DM1049" s="146"/>
      <c r="DN1049" s="146"/>
      <c r="DO1049" s="146"/>
      <c r="DP1049" s="146"/>
      <c r="DQ1049" s="146"/>
      <c r="DR1049" s="146"/>
      <c r="DS1049" s="146"/>
      <c r="DT1049" s="146"/>
      <c r="DU1049" s="146"/>
      <c r="DV1049" s="146"/>
      <c r="DW1049" s="146"/>
      <c r="DX1049" s="146"/>
      <c r="DY1049" s="146"/>
      <c r="DZ1049" s="158"/>
      <c r="EA1049" s="158"/>
      <c r="EB1049" s="158"/>
      <c r="EC1049" s="158"/>
      <c r="ED1049" s="158"/>
      <c r="EE1049" s="158"/>
      <c r="EF1049" s="158"/>
      <c r="EG1049" s="158"/>
      <c r="EH1049" s="158"/>
      <c r="EI1049" s="158"/>
      <c r="EJ1049" s="158"/>
      <c r="EK1049" s="158"/>
      <c r="EL1049" s="158"/>
      <c r="EM1049" s="158"/>
      <c r="EN1049" s="146"/>
      <c r="EO1049" s="146"/>
      <c r="EP1049" s="146"/>
      <c r="EQ1049" s="146"/>
      <c r="ER1049" s="146"/>
      <c r="ES1049" s="146"/>
      <c r="ET1049" s="146"/>
      <c r="EU1049" s="146"/>
      <c r="EV1049" s="146"/>
      <c r="EW1049" s="146"/>
      <c r="EX1049" s="146"/>
      <c r="EY1049" s="146"/>
      <c r="EZ1049" s="146"/>
      <c r="FA1049" s="146"/>
      <c r="FB1049" s="146"/>
      <c r="FC1049" s="146"/>
      <c r="FD1049" s="146"/>
    </row>
    <row r="1050" spans="4:160">
      <c r="D1050" s="45"/>
      <c r="O1050" s="146"/>
      <c r="P1050" s="146"/>
      <c r="Q1050" s="146"/>
      <c r="R1050" s="146"/>
      <c r="S1050" s="146"/>
      <c r="T1050" s="146"/>
      <c r="U1050" s="146"/>
      <c r="V1050" s="146"/>
      <c r="W1050" s="146"/>
      <c r="X1050" s="146"/>
      <c r="Y1050" s="146"/>
      <c r="Z1050" s="146"/>
      <c r="AA1050" s="146"/>
      <c r="AB1050" s="146"/>
      <c r="AC1050" s="146"/>
      <c r="AD1050" s="146"/>
      <c r="AE1050" s="146"/>
      <c r="AF1050" s="146"/>
      <c r="AG1050" s="146"/>
      <c r="AH1050" s="146"/>
      <c r="AI1050" s="146"/>
      <c r="AJ1050" s="146"/>
      <c r="AK1050" s="146"/>
      <c r="AL1050" s="146"/>
      <c r="AM1050" s="217"/>
      <c r="AN1050" s="146"/>
      <c r="AO1050" s="146"/>
      <c r="AP1050" s="146"/>
      <c r="AQ1050" s="146"/>
      <c r="AR1050" s="146"/>
      <c r="AS1050" s="146"/>
      <c r="AT1050" s="146"/>
      <c r="AU1050" s="146"/>
      <c r="AV1050" s="146"/>
      <c r="AW1050" s="146"/>
      <c r="AX1050" s="146"/>
      <c r="AY1050" s="146"/>
      <c r="AZ1050" s="146"/>
      <c r="BA1050" s="146"/>
      <c r="BB1050" s="146"/>
      <c r="BC1050" s="146"/>
      <c r="BD1050" s="146"/>
      <c r="BE1050" s="146"/>
      <c r="BF1050" s="146"/>
      <c r="BG1050" s="146"/>
      <c r="BH1050" s="146"/>
      <c r="BI1050" s="146"/>
      <c r="BJ1050" s="146"/>
      <c r="BK1050" s="146"/>
      <c r="BL1050" s="146"/>
      <c r="BM1050" s="146"/>
      <c r="BN1050" s="146"/>
      <c r="BO1050" s="146"/>
      <c r="BP1050" s="146"/>
      <c r="BQ1050" s="146"/>
      <c r="BR1050" s="146"/>
      <c r="BS1050" s="146"/>
      <c r="BT1050" s="146"/>
      <c r="BU1050" s="146"/>
      <c r="BV1050" s="146"/>
      <c r="BW1050" s="146"/>
      <c r="BX1050" s="146"/>
      <c r="BY1050" s="146"/>
      <c r="BZ1050" s="146"/>
      <c r="CA1050" s="146"/>
      <c r="CB1050" s="146"/>
      <c r="CC1050" s="146"/>
      <c r="CD1050" s="146"/>
      <c r="CE1050" s="146"/>
      <c r="CF1050" s="146"/>
      <c r="CG1050" s="146"/>
      <c r="CH1050" s="146"/>
      <c r="CI1050" s="146"/>
      <c r="CJ1050" s="146"/>
      <c r="CK1050" s="146"/>
      <c r="CL1050" s="146"/>
      <c r="CM1050" s="146"/>
      <c r="CN1050" s="146"/>
      <c r="CO1050" s="146"/>
      <c r="CP1050" s="146"/>
      <c r="CQ1050" s="146"/>
      <c r="CR1050" s="146"/>
      <c r="CS1050" s="146"/>
      <c r="CT1050" s="146"/>
      <c r="CU1050" s="146"/>
      <c r="CV1050" s="146"/>
      <c r="CW1050" s="146"/>
      <c r="CX1050" s="146"/>
      <c r="CY1050" s="146"/>
      <c r="CZ1050" s="146"/>
      <c r="DA1050" s="146"/>
      <c r="DB1050" s="146"/>
      <c r="DC1050" s="146"/>
      <c r="DD1050" s="146"/>
      <c r="DE1050" s="146"/>
      <c r="DF1050" s="146"/>
      <c r="DG1050" s="146"/>
      <c r="DH1050" s="146"/>
      <c r="DI1050" s="146"/>
      <c r="DJ1050" s="146"/>
      <c r="DK1050" s="146"/>
      <c r="DL1050" s="146"/>
      <c r="DM1050" s="146"/>
      <c r="DN1050" s="146"/>
      <c r="DO1050" s="146"/>
      <c r="DP1050" s="146"/>
      <c r="DQ1050" s="146"/>
      <c r="DR1050" s="146"/>
      <c r="DS1050" s="146"/>
      <c r="DT1050" s="146"/>
      <c r="DU1050" s="146"/>
      <c r="DV1050" s="146"/>
      <c r="DW1050" s="146"/>
      <c r="DX1050" s="146"/>
      <c r="DY1050" s="146"/>
      <c r="DZ1050" s="158"/>
      <c r="EA1050" s="158"/>
      <c r="EB1050" s="158"/>
      <c r="EC1050" s="158"/>
      <c r="ED1050" s="158"/>
      <c r="EE1050" s="158"/>
      <c r="EF1050" s="158"/>
      <c r="EG1050" s="158"/>
      <c r="EH1050" s="158"/>
      <c r="EI1050" s="158"/>
      <c r="EJ1050" s="158"/>
      <c r="EK1050" s="158"/>
      <c r="EL1050" s="158"/>
      <c r="EM1050" s="158"/>
      <c r="EN1050" s="146"/>
      <c r="EO1050" s="146"/>
      <c r="EP1050" s="146"/>
      <c r="EQ1050" s="146"/>
      <c r="ER1050" s="146"/>
      <c r="ES1050" s="146"/>
      <c r="ET1050" s="146"/>
      <c r="EU1050" s="146"/>
      <c r="EV1050" s="146"/>
      <c r="EW1050" s="146"/>
      <c r="EX1050" s="146"/>
      <c r="EY1050" s="146"/>
      <c r="EZ1050" s="146"/>
      <c r="FA1050" s="146"/>
      <c r="FB1050" s="146"/>
      <c r="FC1050" s="146"/>
      <c r="FD1050" s="146"/>
    </row>
    <row r="1051" spans="4:160">
      <c r="D1051" s="45"/>
      <c r="O1051" s="146"/>
      <c r="P1051" s="146"/>
      <c r="Q1051" s="146"/>
      <c r="R1051" s="146"/>
      <c r="S1051" s="146"/>
      <c r="T1051" s="146"/>
      <c r="U1051" s="146"/>
      <c r="V1051" s="146"/>
      <c r="W1051" s="146"/>
      <c r="X1051" s="146"/>
      <c r="Y1051" s="146"/>
      <c r="Z1051" s="146"/>
      <c r="AA1051" s="146"/>
      <c r="AB1051" s="146"/>
      <c r="AC1051" s="146"/>
      <c r="AD1051" s="146"/>
      <c r="AE1051" s="146"/>
      <c r="AF1051" s="146"/>
      <c r="AG1051" s="146"/>
      <c r="AH1051" s="146"/>
      <c r="AI1051" s="146"/>
      <c r="AJ1051" s="146"/>
      <c r="AK1051" s="146"/>
      <c r="AL1051" s="146"/>
      <c r="AM1051" s="217"/>
      <c r="AN1051" s="146"/>
      <c r="AO1051" s="146"/>
      <c r="AP1051" s="146"/>
      <c r="AQ1051" s="146"/>
      <c r="AR1051" s="146"/>
      <c r="AS1051" s="146"/>
      <c r="AT1051" s="146"/>
      <c r="AU1051" s="146"/>
      <c r="AV1051" s="146"/>
      <c r="AW1051" s="146"/>
      <c r="AX1051" s="146"/>
      <c r="AY1051" s="146"/>
      <c r="AZ1051" s="146"/>
      <c r="BA1051" s="146"/>
      <c r="BB1051" s="146"/>
      <c r="BC1051" s="146"/>
      <c r="BD1051" s="146"/>
      <c r="BE1051" s="146"/>
      <c r="BF1051" s="146"/>
      <c r="BG1051" s="146"/>
      <c r="BH1051" s="146"/>
      <c r="BI1051" s="146"/>
      <c r="BJ1051" s="146"/>
      <c r="BK1051" s="146"/>
      <c r="BL1051" s="146"/>
      <c r="BM1051" s="146"/>
      <c r="BN1051" s="146"/>
      <c r="BO1051" s="146"/>
      <c r="BP1051" s="146"/>
      <c r="BQ1051" s="146"/>
      <c r="BR1051" s="146"/>
      <c r="BS1051" s="146"/>
      <c r="BT1051" s="146"/>
      <c r="BU1051" s="146"/>
      <c r="BV1051" s="146"/>
      <c r="BW1051" s="146"/>
      <c r="BX1051" s="146"/>
      <c r="BY1051" s="146"/>
      <c r="BZ1051" s="146"/>
      <c r="CA1051" s="146"/>
      <c r="CB1051" s="146"/>
      <c r="CC1051" s="146"/>
      <c r="CD1051" s="146"/>
      <c r="CE1051" s="146"/>
      <c r="CF1051" s="146"/>
      <c r="CG1051" s="146"/>
      <c r="CH1051" s="146"/>
      <c r="CI1051" s="146"/>
      <c r="CJ1051" s="146"/>
      <c r="CK1051" s="146"/>
      <c r="CL1051" s="146"/>
      <c r="CM1051" s="146"/>
      <c r="CN1051" s="146"/>
      <c r="CO1051" s="146"/>
      <c r="CP1051" s="146"/>
      <c r="CQ1051" s="146"/>
      <c r="CR1051" s="146"/>
      <c r="CS1051" s="146"/>
      <c r="CT1051" s="146"/>
      <c r="CU1051" s="146"/>
      <c r="CV1051" s="146"/>
      <c r="CW1051" s="146"/>
      <c r="CX1051" s="146"/>
      <c r="CY1051" s="146"/>
      <c r="CZ1051" s="146"/>
      <c r="DA1051" s="146"/>
      <c r="DB1051" s="146"/>
      <c r="DC1051" s="146"/>
      <c r="DD1051" s="146"/>
      <c r="DE1051" s="146"/>
      <c r="DF1051" s="146"/>
      <c r="DG1051" s="146"/>
      <c r="DH1051" s="146"/>
      <c r="DI1051" s="146"/>
      <c r="DJ1051" s="146"/>
      <c r="DK1051" s="146"/>
      <c r="DL1051" s="146"/>
      <c r="DM1051" s="146"/>
      <c r="DN1051" s="146"/>
      <c r="DO1051" s="146"/>
      <c r="DP1051" s="146"/>
      <c r="DQ1051" s="146"/>
      <c r="DR1051" s="146"/>
      <c r="DS1051" s="146"/>
      <c r="DT1051" s="146"/>
      <c r="DU1051" s="146"/>
      <c r="DV1051" s="146"/>
      <c r="DW1051" s="146"/>
      <c r="DX1051" s="146"/>
      <c r="DY1051" s="146"/>
      <c r="DZ1051" s="158"/>
      <c r="EA1051" s="158"/>
      <c r="EB1051" s="158"/>
      <c r="EC1051" s="158"/>
      <c r="ED1051" s="158"/>
      <c r="EE1051" s="158"/>
      <c r="EF1051" s="158"/>
      <c r="EG1051" s="158"/>
      <c r="EH1051" s="158"/>
      <c r="EI1051" s="158"/>
      <c r="EJ1051" s="158"/>
      <c r="EK1051" s="158"/>
      <c r="EL1051" s="158"/>
      <c r="EM1051" s="158"/>
      <c r="EN1051" s="146"/>
      <c r="EO1051" s="146"/>
      <c r="EP1051" s="146"/>
      <c r="EQ1051" s="146"/>
      <c r="ER1051" s="146"/>
      <c r="ES1051" s="146"/>
      <c r="ET1051" s="146"/>
      <c r="EU1051" s="146"/>
      <c r="EV1051" s="146"/>
      <c r="EW1051" s="146"/>
      <c r="EX1051" s="146"/>
      <c r="EY1051" s="146"/>
      <c r="EZ1051" s="146"/>
      <c r="FA1051" s="146"/>
      <c r="FB1051" s="146"/>
      <c r="FC1051" s="146"/>
      <c r="FD1051" s="146"/>
    </row>
    <row r="1052" spans="4:160">
      <c r="D1052" s="45"/>
      <c r="O1052" s="146"/>
      <c r="P1052" s="146"/>
      <c r="Q1052" s="146"/>
      <c r="R1052" s="146"/>
      <c r="S1052" s="146"/>
      <c r="T1052" s="146"/>
      <c r="U1052" s="146"/>
      <c r="V1052" s="146"/>
      <c r="W1052" s="146"/>
      <c r="X1052" s="146"/>
      <c r="Y1052" s="146"/>
      <c r="Z1052" s="146"/>
      <c r="AA1052" s="146"/>
      <c r="AB1052" s="146"/>
      <c r="AC1052" s="146"/>
      <c r="AD1052" s="146"/>
      <c r="AE1052" s="146"/>
      <c r="AF1052" s="146"/>
      <c r="AG1052" s="146"/>
      <c r="AH1052" s="146"/>
      <c r="AI1052" s="146"/>
      <c r="AJ1052" s="146"/>
      <c r="AK1052" s="146"/>
      <c r="AL1052" s="146"/>
      <c r="AM1052" s="217"/>
      <c r="AN1052" s="146"/>
      <c r="AO1052" s="146"/>
      <c r="AP1052" s="146"/>
      <c r="AQ1052" s="146"/>
      <c r="AR1052" s="146"/>
      <c r="AS1052" s="146"/>
      <c r="AT1052" s="146"/>
      <c r="AU1052" s="146"/>
      <c r="AV1052" s="146"/>
      <c r="AW1052" s="146"/>
      <c r="AX1052" s="146"/>
      <c r="AY1052" s="146"/>
      <c r="AZ1052" s="146"/>
      <c r="BA1052" s="146"/>
      <c r="BB1052" s="146"/>
      <c r="BC1052" s="146"/>
      <c r="BD1052" s="146"/>
      <c r="BE1052" s="146"/>
      <c r="BF1052" s="146"/>
      <c r="BG1052" s="146"/>
      <c r="BH1052" s="146"/>
      <c r="BI1052" s="146"/>
      <c r="BJ1052" s="146"/>
      <c r="BK1052" s="146"/>
      <c r="BL1052" s="146"/>
      <c r="BM1052" s="146"/>
      <c r="BN1052" s="146"/>
      <c r="BO1052" s="146"/>
      <c r="BP1052" s="146"/>
      <c r="BQ1052" s="146"/>
      <c r="BR1052" s="146"/>
      <c r="BS1052" s="146"/>
      <c r="BT1052" s="146"/>
      <c r="BU1052" s="146"/>
      <c r="BV1052" s="146"/>
      <c r="BW1052" s="146"/>
      <c r="BX1052" s="146"/>
      <c r="BY1052" s="146"/>
      <c r="BZ1052" s="146"/>
      <c r="CA1052" s="146"/>
      <c r="CB1052" s="146"/>
      <c r="CC1052" s="146"/>
      <c r="CD1052" s="146"/>
      <c r="CE1052" s="146"/>
      <c r="CF1052" s="146"/>
      <c r="CG1052" s="146"/>
      <c r="CH1052" s="146"/>
      <c r="CI1052" s="146"/>
      <c r="CJ1052" s="146"/>
      <c r="CK1052" s="146"/>
      <c r="CL1052" s="146"/>
      <c r="CM1052" s="146"/>
      <c r="CN1052" s="146"/>
      <c r="CO1052" s="146"/>
      <c r="CP1052" s="146"/>
      <c r="CQ1052" s="146"/>
      <c r="CR1052" s="146"/>
      <c r="CS1052" s="146"/>
      <c r="CT1052" s="146"/>
      <c r="CU1052" s="146"/>
      <c r="CV1052" s="146"/>
      <c r="CW1052" s="146"/>
      <c r="CX1052" s="146"/>
      <c r="CY1052" s="146"/>
      <c r="CZ1052" s="146"/>
      <c r="DA1052" s="146"/>
      <c r="DB1052" s="146"/>
      <c r="DC1052" s="146"/>
      <c r="DD1052" s="146"/>
      <c r="DE1052" s="146"/>
      <c r="DF1052" s="146"/>
      <c r="DG1052" s="146"/>
      <c r="DH1052" s="146"/>
      <c r="DI1052" s="146"/>
      <c r="DJ1052" s="146"/>
      <c r="DK1052" s="146"/>
      <c r="DL1052" s="146"/>
      <c r="DM1052" s="146"/>
      <c r="DN1052" s="146"/>
      <c r="DO1052" s="146"/>
      <c r="DP1052" s="146"/>
      <c r="DQ1052" s="146"/>
      <c r="DR1052" s="146"/>
      <c r="DS1052" s="146"/>
      <c r="DT1052" s="146"/>
      <c r="DU1052" s="146"/>
      <c r="DV1052" s="146"/>
      <c r="DW1052" s="146"/>
      <c r="DX1052" s="146"/>
      <c r="DY1052" s="146"/>
      <c r="DZ1052" s="158"/>
      <c r="EA1052" s="158"/>
      <c r="EB1052" s="158"/>
      <c r="EC1052" s="158"/>
      <c r="ED1052" s="158"/>
      <c r="EE1052" s="158"/>
      <c r="EF1052" s="158"/>
      <c r="EG1052" s="158"/>
      <c r="EH1052" s="158"/>
      <c r="EI1052" s="158"/>
      <c r="EJ1052" s="158"/>
      <c r="EK1052" s="158"/>
      <c r="EL1052" s="158"/>
      <c r="EM1052" s="158"/>
      <c r="EN1052" s="146"/>
      <c r="EO1052" s="146"/>
      <c r="EP1052" s="146"/>
      <c r="EQ1052" s="146"/>
      <c r="ER1052" s="146"/>
      <c r="ES1052" s="146"/>
      <c r="ET1052" s="146"/>
      <c r="EU1052" s="146"/>
      <c r="EV1052" s="146"/>
      <c r="EW1052" s="146"/>
      <c r="EX1052" s="146"/>
      <c r="EY1052" s="146"/>
      <c r="EZ1052" s="146"/>
      <c r="FA1052" s="146"/>
      <c r="FB1052" s="146"/>
      <c r="FC1052" s="146"/>
      <c r="FD1052" s="146"/>
    </row>
    <row r="1053" spans="4:160">
      <c r="D1053" s="45"/>
      <c r="O1053" s="146"/>
      <c r="P1053" s="146"/>
      <c r="Q1053" s="146"/>
      <c r="R1053" s="146"/>
      <c r="S1053" s="146"/>
      <c r="T1053" s="146"/>
      <c r="U1053" s="146"/>
      <c r="V1053" s="146"/>
      <c r="W1053" s="146"/>
      <c r="X1053" s="146"/>
      <c r="Y1053" s="146"/>
      <c r="Z1053" s="146"/>
      <c r="AA1053" s="146"/>
      <c r="AB1053" s="146"/>
      <c r="AC1053" s="146"/>
      <c r="AD1053" s="146"/>
      <c r="AE1053" s="146"/>
      <c r="AF1053" s="146"/>
      <c r="AG1053" s="146"/>
      <c r="AH1053" s="146"/>
      <c r="AI1053" s="146"/>
      <c r="AJ1053" s="146"/>
      <c r="AK1053" s="146"/>
      <c r="AL1053" s="146"/>
      <c r="AM1053" s="217"/>
      <c r="AN1053" s="146"/>
      <c r="AO1053" s="146"/>
      <c r="AP1053" s="146"/>
      <c r="AQ1053" s="146"/>
      <c r="AR1053" s="146"/>
      <c r="AS1053" s="146"/>
      <c r="AT1053" s="146"/>
      <c r="AU1053" s="146"/>
      <c r="AV1053" s="146"/>
      <c r="AW1053" s="146"/>
      <c r="AX1053" s="146"/>
      <c r="AY1053" s="146"/>
      <c r="AZ1053" s="146"/>
      <c r="BA1053" s="146"/>
      <c r="BB1053" s="146"/>
      <c r="BC1053" s="146"/>
      <c r="BD1053" s="146"/>
      <c r="BE1053" s="146"/>
      <c r="BF1053" s="146"/>
      <c r="BG1053" s="146"/>
      <c r="BH1053" s="146"/>
      <c r="BI1053" s="146"/>
      <c r="BJ1053" s="146"/>
      <c r="BK1053" s="146"/>
      <c r="BL1053" s="146"/>
      <c r="BM1053" s="146"/>
      <c r="BN1053" s="146"/>
      <c r="BO1053" s="146"/>
      <c r="BP1053" s="146"/>
      <c r="BQ1053" s="146"/>
      <c r="BR1053" s="146"/>
      <c r="BS1053" s="146"/>
      <c r="BT1053" s="146"/>
      <c r="BU1053" s="146"/>
      <c r="BV1053" s="146"/>
      <c r="BW1053" s="146"/>
      <c r="BX1053" s="146"/>
      <c r="BY1053" s="146"/>
      <c r="BZ1053" s="146"/>
      <c r="CA1053" s="146"/>
      <c r="CB1053" s="146"/>
      <c r="CC1053" s="146"/>
      <c r="CD1053" s="146"/>
      <c r="CE1053" s="146"/>
      <c r="CF1053" s="146"/>
      <c r="CG1053" s="146"/>
      <c r="CH1053" s="146"/>
      <c r="CI1053" s="146"/>
      <c r="CJ1053" s="146"/>
      <c r="CK1053" s="146"/>
      <c r="CL1053" s="146"/>
      <c r="CM1053" s="146"/>
      <c r="CN1053" s="146"/>
      <c r="CO1053" s="146"/>
      <c r="CP1053" s="146"/>
      <c r="CQ1053" s="146"/>
      <c r="CR1053" s="146"/>
      <c r="CS1053" s="146"/>
      <c r="CT1053" s="146"/>
      <c r="CU1053" s="146"/>
      <c r="CV1053" s="146"/>
      <c r="CW1053" s="146"/>
      <c r="CX1053" s="146"/>
      <c r="CY1053" s="146"/>
      <c r="CZ1053" s="146"/>
      <c r="DA1053" s="146"/>
      <c r="DB1053" s="146"/>
      <c r="DC1053" s="146"/>
      <c r="DD1053" s="146"/>
      <c r="DE1053" s="146"/>
      <c r="DF1053" s="146"/>
      <c r="DG1053" s="146"/>
      <c r="DH1053" s="146"/>
      <c r="DI1053" s="146"/>
      <c r="DJ1053" s="146"/>
      <c r="DK1053" s="146"/>
      <c r="DL1053" s="146"/>
      <c r="DM1053" s="146"/>
      <c r="DN1053" s="146"/>
      <c r="DO1053" s="146"/>
      <c r="DP1053" s="146"/>
      <c r="DQ1053" s="146"/>
      <c r="DR1053" s="146"/>
      <c r="DS1053" s="146"/>
      <c r="DT1053" s="146"/>
      <c r="DU1053" s="146"/>
      <c r="DV1053" s="146"/>
      <c r="DW1053" s="146"/>
      <c r="DX1053" s="146"/>
      <c r="DY1053" s="146"/>
      <c r="DZ1053" s="158"/>
      <c r="EA1053" s="158"/>
      <c r="EB1053" s="158"/>
      <c r="EC1053" s="158"/>
      <c r="ED1053" s="158"/>
      <c r="EE1053" s="158"/>
      <c r="EF1053" s="158"/>
      <c r="EG1053" s="158"/>
      <c r="EH1053" s="158"/>
      <c r="EI1053" s="158"/>
      <c r="EJ1053" s="158"/>
      <c r="EK1053" s="158"/>
      <c r="EL1053" s="158"/>
      <c r="EM1053" s="158"/>
      <c r="EN1053" s="146"/>
      <c r="EO1053" s="146"/>
      <c r="EP1053" s="146"/>
      <c r="EQ1053" s="146"/>
      <c r="ER1053" s="146"/>
      <c r="ES1053" s="146"/>
      <c r="ET1053" s="146"/>
      <c r="EU1053" s="146"/>
      <c r="EV1053" s="146"/>
      <c r="EW1053" s="146"/>
      <c r="EX1053" s="146"/>
      <c r="EY1053" s="146"/>
      <c r="EZ1053" s="146"/>
      <c r="FA1053" s="146"/>
      <c r="FB1053" s="146"/>
      <c r="FC1053" s="146"/>
      <c r="FD1053" s="146"/>
    </row>
    <row r="1054" spans="4:160">
      <c r="D1054" s="45"/>
      <c r="O1054" s="146"/>
      <c r="P1054" s="146"/>
      <c r="Q1054" s="146"/>
      <c r="R1054" s="146"/>
      <c r="S1054" s="146"/>
      <c r="T1054" s="146"/>
      <c r="U1054" s="146"/>
      <c r="V1054" s="146"/>
      <c r="W1054" s="146"/>
      <c r="X1054" s="146"/>
      <c r="Y1054" s="146"/>
      <c r="Z1054" s="146"/>
      <c r="AA1054" s="146"/>
      <c r="AB1054" s="146"/>
      <c r="AC1054" s="146"/>
      <c r="AD1054" s="146"/>
      <c r="AE1054" s="146"/>
      <c r="AF1054" s="146"/>
      <c r="AG1054" s="146"/>
      <c r="AH1054" s="146"/>
      <c r="AI1054" s="146"/>
      <c r="AJ1054" s="146"/>
      <c r="AK1054" s="146"/>
      <c r="AL1054" s="146"/>
      <c r="AM1054" s="217"/>
      <c r="AN1054" s="146"/>
      <c r="AO1054" s="146"/>
      <c r="AP1054" s="146"/>
      <c r="AQ1054" s="146"/>
      <c r="AR1054" s="146"/>
      <c r="AS1054" s="146"/>
      <c r="AT1054" s="146"/>
      <c r="AU1054" s="146"/>
      <c r="AV1054" s="146"/>
      <c r="AW1054" s="146"/>
      <c r="AX1054" s="146"/>
      <c r="AY1054" s="146"/>
      <c r="AZ1054" s="146"/>
      <c r="BA1054" s="146"/>
      <c r="BB1054" s="146"/>
      <c r="BC1054" s="146"/>
      <c r="BD1054" s="146"/>
      <c r="BE1054" s="146"/>
      <c r="BF1054" s="146"/>
      <c r="BG1054" s="146"/>
      <c r="BH1054" s="146"/>
      <c r="BI1054" s="146"/>
      <c r="BJ1054" s="146"/>
      <c r="BK1054" s="146"/>
      <c r="BL1054" s="146"/>
      <c r="BM1054" s="146"/>
      <c r="BN1054" s="146"/>
      <c r="BO1054" s="146"/>
      <c r="BP1054" s="146"/>
      <c r="BQ1054" s="146"/>
      <c r="BR1054" s="146"/>
      <c r="BS1054" s="146"/>
      <c r="BT1054" s="146"/>
      <c r="BU1054" s="146"/>
      <c r="BV1054" s="146"/>
      <c r="BW1054" s="146"/>
      <c r="BX1054" s="146"/>
      <c r="BY1054" s="146"/>
      <c r="BZ1054" s="146"/>
      <c r="CA1054" s="146"/>
      <c r="CB1054" s="146"/>
      <c r="CC1054" s="146"/>
      <c r="CD1054" s="146"/>
      <c r="CE1054" s="146"/>
      <c r="CF1054" s="146"/>
      <c r="CG1054" s="146"/>
      <c r="CH1054" s="146"/>
      <c r="CI1054" s="146"/>
      <c r="CJ1054" s="146"/>
      <c r="CK1054" s="146"/>
      <c r="CL1054" s="146"/>
      <c r="CM1054" s="146"/>
      <c r="CN1054" s="146"/>
      <c r="CO1054" s="146"/>
      <c r="CP1054" s="146"/>
      <c r="CQ1054" s="146"/>
      <c r="CR1054" s="146"/>
      <c r="CS1054" s="146"/>
      <c r="CT1054" s="146"/>
      <c r="CU1054" s="146"/>
      <c r="CV1054" s="146"/>
      <c r="CW1054" s="146"/>
      <c r="CX1054" s="146"/>
      <c r="CY1054" s="146"/>
      <c r="CZ1054" s="146"/>
      <c r="DA1054" s="146"/>
      <c r="DB1054" s="146"/>
      <c r="DC1054" s="146"/>
      <c r="DD1054" s="146"/>
      <c r="DE1054" s="146"/>
      <c r="DF1054" s="146"/>
      <c r="DG1054" s="146"/>
      <c r="DH1054" s="146"/>
      <c r="DI1054" s="146"/>
      <c r="DJ1054" s="146"/>
      <c r="DK1054" s="146"/>
      <c r="DL1054" s="146"/>
      <c r="DM1054" s="146"/>
      <c r="DN1054" s="146"/>
      <c r="DO1054" s="146"/>
      <c r="DP1054" s="146"/>
      <c r="DQ1054" s="146"/>
      <c r="DR1054" s="146"/>
      <c r="DS1054" s="146"/>
      <c r="DT1054" s="146"/>
      <c r="DU1054" s="146"/>
      <c r="DV1054" s="146"/>
      <c r="DW1054" s="146"/>
      <c r="DX1054" s="146"/>
      <c r="DY1054" s="146"/>
      <c r="DZ1054" s="158"/>
      <c r="EA1054" s="158"/>
      <c r="EB1054" s="158"/>
      <c r="EC1054" s="158"/>
      <c r="ED1054" s="158"/>
      <c r="EE1054" s="158"/>
      <c r="EF1054" s="158"/>
      <c r="EG1054" s="158"/>
      <c r="EH1054" s="158"/>
      <c r="EI1054" s="158"/>
      <c r="EJ1054" s="158"/>
      <c r="EK1054" s="158"/>
      <c r="EL1054" s="158"/>
      <c r="EM1054" s="158"/>
      <c r="EN1054" s="146"/>
      <c r="EO1054" s="146"/>
      <c r="EP1054" s="146"/>
      <c r="EQ1054" s="146"/>
      <c r="ER1054" s="146"/>
      <c r="ES1054" s="146"/>
      <c r="ET1054" s="146"/>
      <c r="EU1054" s="146"/>
      <c r="EV1054" s="146"/>
      <c r="EW1054" s="146"/>
      <c r="EX1054" s="146"/>
      <c r="EY1054" s="146"/>
      <c r="EZ1054" s="146"/>
      <c r="FA1054" s="146"/>
      <c r="FB1054" s="146"/>
      <c r="FC1054" s="146"/>
      <c r="FD1054" s="146"/>
    </row>
    <row r="1055" spans="4:160">
      <c r="D1055" s="45"/>
      <c r="O1055" s="146"/>
      <c r="P1055" s="146"/>
      <c r="Q1055" s="146"/>
      <c r="R1055" s="146"/>
      <c r="S1055" s="146"/>
      <c r="T1055" s="146"/>
      <c r="U1055" s="146"/>
      <c r="V1055" s="146"/>
      <c r="W1055" s="146"/>
      <c r="X1055" s="146"/>
      <c r="Y1055" s="146"/>
      <c r="Z1055" s="146"/>
      <c r="AA1055" s="146"/>
      <c r="AB1055" s="146"/>
      <c r="AC1055" s="146"/>
      <c r="AD1055" s="146"/>
      <c r="AE1055" s="146"/>
      <c r="AF1055" s="146"/>
      <c r="AG1055" s="146"/>
      <c r="AH1055" s="146"/>
      <c r="AI1055" s="146"/>
      <c r="AJ1055" s="146"/>
      <c r="AK1055" s="146"/>
      <c r="AL1055" s="146"/>
      <c r="AM1055" s="217"/>
      <c r="AN1055" s="146"/>
      <c r="AO1055" s="146"/>
      <c r="AP1055" s="146"/>
      <c r="AQ1055" s="146"/>
      <c r="AR1055" s="146"/>
      <c r="AS1055" s="146"/>
      <c r="AT1055" s="146"/>
      <c r="AU1055" s="146"/>
      <c r="AV1055" s="146"/>
      <c r="AW1055" s="146"/>
      <c r="AX1055" s="146"/>
      <c r="AY1055" s="146"/>
      <c r="AZ1055" s="146"/>
      <c r="BA1055" s="146"/>
      <c r="BB1055" s="146"/>
      <c r="BC1055" s="146"/>
      <c r="BD1055" s="146"/>
      <c r="BE1055" s="146"/>
      <c r="BF1055" s="146"/>
      <c r="BG1055" s="146"/>
      <c r="BH1055" s="146"/>
      <c r="BI1055" s="146"/>
      <c r="BJ1055" s="146"/>
      <c r="BK1055" s="146"/>
      <c r="BL1055" s="146"/>
      <c r="BM1055" s="146"/>
      <c r="BN1055" s="146"/>
      <c r="BO1055" s="146"/>
      <c r="BP1055" s="146"/>
      <c r="BQ1055" s="146"/>
      <c r="BR1055" s="146"/>
      <c r="BS1055" s="146"/>
      <c r="BT1055" s="146"/>
      <c r="BU1055" s="146"/>
      <c r="BV1055" s="146"/>
      <c r="BW1055" s="146"/>
      <c r="BX1055" s="146"/>
      <c r="BY1055" s="146"/>
      <c r="BZ1055" s="146"/>
      <c r="CA1055" s="146"/>
      <c r="CB1055" s="146"/>
      <c r="CC1055" s="146"/>
      <c r="CD1055" s="146"/>
      <c r="CE1055" s="146"/>
      <c r="CF1055" s="146"/>
      <c r="CG1055" s="146"/>
      <c r="CH1055" s="146"/>
      <c r="CI1055" s="146"/>
      <c r="CJ1055" s="146"/>
      <c r="CK1055" s="146"/>
      <c r="CL1055" s="146"/>
      <c r="CM1055" s="146"/>
      <c r="CN1055" s="146"/>
      <c r="CO1055" s="146"/>
      <c r="CP1055" s="146"/>
      <c r="CQ1055" s="146"/>
      <c r="CR1055" s="146"/>
      <c r="CS1055" s="146"/>
      <c r="CT1055" s="146"/>
      <c r="CU1055" s="146"/>
      <c r="CV1055" s="146"/>
      <c r="CW1055" s="146"/>
      <c r="CX1055" s="146"/>
      <c r="CY1055" s="146"/>
      <c r="CZ1055" s="146"/>
      <c r="DA1055" s="146"/>
      <c r="DB1055" s="146"/>
      <c r="DC1055" s="146"/>
      <c r="DD1055" s="146"/>
      <c r="DE1055" s="146"/>
      <c r="DF1055" s="146"/>
      <c r="DG1055" s="146"/>
      <c r="DH1055" s="146"/>
      <c r="DI1055" s="146"/>
      <c r="DJ1055" s="146"/>
      <c r="DK1055" s="146"/>
      <c r="DL1055" s="146"/>
      <c r="DM1055" s="146"/>
      <c r="DN1055" s="146"/>
      <c r="DO1055" s="146"/>
      <c r="DP1055" s="146"/>
      <c r="DQ1055" s="146"/>
      <c r="DR1055" s="146"/>
      <c r="DS1055" s="146"/>
      <c r="DT1055" s="146"/>
      <c r="DU1055" s="146"/>
      <c r="DV1055" s="146"/>
      <c r="DW1055" s="146"/>
      <c r="DX1055" s="146"/>
      <c r="DY1055" s="146"/>
      <c r="DZ1055" s="158"/>
      <c r="EA1055" s="158"/>
      <c r="EB1055" s="158"/>
      <c r="EC1055" s="158"/>
      <c r="ED1055" s="158"/>
      <c r="EE1055" s="158"/>
      <c r="EF1055" s="158"/>
      <c r="EG1055" s="158"/>
      <c r="EH1055" s="158"/>
      <c r="EI1055" s="158"/>
      <c r="EJ1055" s="158"/>
      <c r="EK1055" s="158"/>
      <c r="EL1055" s="158"/>
      <c r="EM1055" s="158"/>
      <c r="EN1055" s="146"/>
      <c r="EO1055" s="146"/>
      <c r="EP1055" s="146"/>
      <c r="EQ1055" s="146"/>
      <c r="ER1055" s="146"/>
      <c r="ES1055" s="146"/>
      <c r="ET1055" s="146"/>
      <c r="EU1055" s="146"/>
      <c r="EV1055" s="146"/>
      <c r="EW1055" s="146"/>
      <c r="EX1055" s="146"/>
      <c r="EY1055" s="146"/>
      <c r="EZ1055" s="146"/>
      <c r="FA1055" s="146"/>
      <c r="FB1055" s="146"/>
      <c r="FC1055" s="146"/>
      <c r="FD1055" s="146"/>
    </row>
    <row r="1056" spans="4:160">
      <c r="D1056" s="45"/>
      <c r="O1056" s="146"/>
      <c r="P1056" s="146"/>
      <c r="Q1056" s="146"/>
      <c r="R1056" s="146"/>
      <c r="S1056" s="146"/>
      <c r="T1056" s="146"/>
      <c r="U1056" s="146"/>
      <c r="V1056" s="146"/>
      <c r="W1056" s="146"/>
      <c r="X1056" s="146"/>
      <c r="Y1056" s="146"/>
      <c r="Z1056" s="146"/>
      <c r="AA1056" s="146"/>
      <c r="AB1056" s="146"/>
      <c r="AC1056" s="146"/>
      <c r="AD1056" s="146"/>
      <c r="AE1056" s="146"/>
      <c r="AF1056" s="146"/>
      <c r="AG1056" s="146"/>
      <c r="AH1056" s="146"/>
      <c r="AI1056" s="146"/>
      <c r="AJ1056" s="146"/>
      <c r="AK1056" s="146"/>
      <c r="AL1056" s="146"/>
      <c r="AM1056" s="217"/>
      <c r="AN1056" s="146"/>
      <c r="AO1056" s="146"/>
      <c r="AP1056" s="146"/>
      <c r="AQ1056" s="146"/>
      <c r="AR1056" s="146"/>
      <c r="AS1056" s="146"/>
      <c r="AT1056" s="146"/>
      <c r="AU1056" s="146"/>
      <c r="AV1056" s="146"/>
      <c r="AW1056" s="146"/>
      <c r="AX1056" s="146"/>
      <c r="AY1056" s="146"/>
      <c r="AZ1056" s="146"/>
      <c r="BA1056" s="146"/>
      <c r="BB1056" s="146"/>
      <c r="BC1056" s="146"/>
      <c r="BD1056" s="146"/>
      <c r="BE1056" s="146"/>
      <c r="BF1056" s="146"/>
      <c r="BG1056" s="146"/>
      <c r="BH1056" s="146"/>
      <c r="BI1056" s="146"/>
      <c r="BJ1056" s="146"/>
      <c r="BK1056" s="146"/>
      <c r="BL1056" s="146"/>
      <c r="BM1056" s="146"/>
      <c r="BN1056" s="146"/>
      <c r="BO1056" s="146"/>
      <c r="BP1056" s="146"/>
      <c r="BQ1056" s="146"/>
      <c r="BR1056" s="146"/>
      <c r="BS1056" s="146"/>
      <c r="BT1056" s="146"/>
      <c r="BU1056" s="146"/>
      <c r="BV1056" s="146"/>
      <c r="BW1056" s="146"/>
      <c r="BX1056" s="146"/>
      <c r="BY1056" s="146"/>
      <c r="BZ1056" s="146"/>
      <c r="CA1056" s="146"/>
      <c r="CB1056" s="146"/>
      <c r="CC1056" s="146"/>
      <c r="CD1056" s="146"/>
      <c r="CE1056" s="146"/>
      <c r="CF1056" s="146"/>
      <c r="CG1056" s="146"/>
      <c r="CH1056" s="146"/>
      <c r="CI1056" s="146"/>
      <c r="CJ1056" s="146"/>
      <c r="CK1056" s="146"/>
      <c r="CL1056" s="146"/>
      <c r="CM1056" s="146"/>
      <c r="CN1056" s="146"/>
      <c r="CO1056" s="146"/>
      <c r="CP1056" s="146"/>
      <c r="CQ1056" s="146"/>
      <c r="CR1056" s="146"/>
      <c r="CS1056" s="146"/>
      <c r="CT1056" s="146"/>
      <c r="CU1056" s="146"/>
      <c r="CV1056" s="146"/>
      <c r="CW1056" s="146"/>
      <c r="CX1056" s="146"/>
      <c r="CY1056" s="146"/>
      <c r="CZ1056" s="146"/>
      <c r="DA1056" s="146"/>
      <c r="DB1056" s="146"/>
      <c r="DC1056" s="146"/>
      <c r="DD1056" s="146"/>
      <c r="DE1056" s="146"/>
      <c r="DF1056" s="146"/>
      <c r="DG1056" s="146"/>
      <c r="DH1056" s="146"/>
      <c r="DI1056" s="146"/>
      <c r="DJ1056" s="146"/>
      <c r="DK1056" s="146"/>
      <c r="DL1056" s="146"/>
      <c r="DM1056" s="146"/>
      <c r="DN1056" s="146"/>
      <c r="DO1056" s="146"/>
      <c r="DP1056" s="146"/>
      <c r="DQ1056" s="146"/>
      <c r="DR1056" s="146"/>
      <c r="DS1056" s="146"/>
      <c r="DT1056" s="146"/>
      <c r="DU1056" s="146"/>
      <c r="DV1056" s="146"/>
      <c r="DW1056" s="146"/>
      <c r="DX1056" s="146"/>
      <c r="DY1056" s="146"/>
      <c r="DZ1056" s="158"/>
      <c r="EA1056" s="158"/>
      <c r="EB1056" s="158"/>
      <c r="EC1056" s="158"/>
      <c r="ED1056" s="158"/>
      <c r="EE1056" s="158"/>
      <c r="EF1056" s="158"/>
      <c r="EG1056" s="158"/>
      <c r="EH1056" s="158"/>
      <c r="EI1056" s="158"/>
      <c r="EJ1056" s="158"/>
      <c r="EK1056" s="158"/>
      <c r="EL1056" s="158"/>
      <c r="EM1056" s="158"/>
      <c r="EN1056" s="146"/>
      <c r="EO1056" s="146"/>
      <c r="EP1056" s="146"/>
      <c r="EQ1056" s="146"/>
      <c r="ER1056" s="146"/>
      <c r="ES1056" s="146"/>
      <c r="ET1056" s="146"/>
      <c r="EU1056" s="146"/>
      <c r="EV1056" s="146"/>
      <c r="EW1056" s="146"/>
      <c r="EX1056" s="146"/>
      <c r="EY1056" s="146"/>
      <c r="EZ1056" s="146"/>
      <c r="FA1056" s="146"/>
      <c r="FB1056" s="146"/>
      <c r="FC1056" s="146"/>
      <c r="FD1056" s="146"/>
    </row>
    <row r="1057" spans="4:160">
      <c r="D1057" s="45"/>
      <c r="O1057" s="146"/>
      <c r="P1057" s="146"/>
      <c r="Q1057" s="146"/>
      <c r="R1057" s="146"/>
      <c r="S1057" s="146"/>
      <c r="T1057" s="146"/>
      <c r="U1057" s="146"/>
      <c r="V1057" s="146"/>
      <c r="W1057" s="146"/>
      <c r="X1057" s="146"/>
      <c r="Y1057" s="146"/>
      <c r="Z1057" s="146"/>
      <c r="AA1057" s="146"/>
      <c r="AB1057" s="146"/>
      <c r="AC1057" s="146"/>
      <c r="AD1057" s="146"/>
      <c r="AE1057" s="146"/>
      <c r="AF1057" s="146"/>
      <c r="AG1057" s="146"/>
      <c r="AH1057" s="146"/>
      <c r="AI1057" s="146"/>
      <c r="AJ1057" s="146"/>
      <c r="AK1057" s="146"/>
      <c r="AL1057" s="146"/>
      <c r="AM1057" s="217"/>
      <c r="AN1057" s="146"/>
      <c r="AO1057" s="146"/>
      <c r="AP1057" s="146"/>
      <c r="AQ1057" s="146"/>
      <c r="AR1057" s="146"/>
      <c r="AS1057" s="146"/>
      <c r="AT1057" s="146"/>
      <c r="AU1057" s="146"/>
      <c r="AV1057" s="146"/>
      <c r="AW1057" s="146"/>
      <c r="AX1057" s="146"/>
      <c r="AY1057" s="146"/>
      <c r="AZ1057" s="146"/>
      <c r="BA1057" s="146"/>
      <c r="BB1057" s="146"/>
      <c r="BC1057" s="146"/>
      <c r="BD1057" s="146"/>
      <c r="BE1057" s="146"/>
      <c r="BF1057" s="146"/>
      <c r="BG1057" s="146"/>
      <c r="BH1057" s="146"/>
      <c r="BI1057" s="146"/>
      <c r="BJ1057" s="146"/>
      <c r="BK1057" s="146"/>
      <c r="BL1057" s="146"/>
      <c r="BM1057" s="146"/>
      <c r="BN1057" s="146"/>
      <c r="BO1057" s="146"/>
      <c r="BP1057" s="146"/>
      <c r="BQ1057" s="146"/>
      <c r="BR1057" s="146"/>
      <c r="BS1057" s="146"/>
      <c r="BT1057" s="146"/>
      <c r="BU1057" s="146"/>
      <c r="BV1057" s="146"/>
      <c r="BW1057" s="146"/>
      <c r="BX1057" s="146"/>
      <c r="BY1057" s="146"/>
      <c r="BZ1057" s="146"/>
      <c r="CA1057" s="146"/>
      <c r="CB1057" s="146"/>
      <c r="CC1057" s="146"/>
      <c r="CD1057" s="146"/>
      <c r="CE1057" s="146"/>
      <c r="CF1057" s="146"/>
      <c r="CG1057" s="146"/>
      <c r="CH1057" s="146"/>
      <c r="CI1057" s="146"/>
      <c r="CJ1057" s="146"/>
      <c r="CK1057" s="146"/>
      <c r="CL1057" s="146"/>
      <c r="CM1057" s="146"/>
      <c r="CN1057" s="146"/>
      <c r="CO1057" s="146"/>
      <c r="CP1057" s="146"/>
      <c r="CQ1057" s="146"/>
      <c r="CR1057" s="146"/>
      <c r="CS1057" s="146"/>
      <c r="CT1057" s="146"/>
      <c r="CU1057" s="146"/>
      <c r="CV1057" s="146"/>
      <c r="CW1057" s="146"/>
      <c r="CX1057" s="146"/>
      <c r="CY1057" s="146"/>
      <c r="CZ1057" s="146"/>
      <c r="DA1057" s="146"/>
      <c r="DB1057" s="146"/>
      <c r="DC1057" s="146"/>
      <c r="DD1057" s="146"/>
      <c r="DE1057" s="146"/>
      <c r="DF1057" s="146"/>
      <c r="DG1057" s="146"/>
      <c r="DH1057" s="146"/>
      <c r="DI1057" s="146"/>
      <c r="DJ1057" s="146"/>
      <c r="DK1057" s="146"/>
      <c r="DL1057" s="146"/>
      <c r="DM1057" s="146"/>
      <c r="DN1057" s="146"/>
      <c r="DO1057" s="146"/>
      <c r="DP1057" s="146"/>
      <c r="DQ1057" s="146"/>
      <c r="DR1057" s="146"/>
      <c r="DS1057" s="146"/>
      <c r="DT1057" s="146"/>
      <c r="DU1057" s="146"/>
      <c r="DV1057" s="146"/>
      <c r="DW1057" s="146"/>
      <c r="DX1057" s="146"/>
      <c r="DY1057" s="146"/>
      <c r="DZ1057" s="158"/>
      <c r="EA1057" s="158"/>
      <c r="EB1057" s="158"/>
      <c r="EC1057" s="158"/>
      <c r="ED1057" s="158"/>
      <c r="EE1057" s="158"/>
      <c r="EF1057" s="158"/>
      <c r="EG1057" s="158"/>
      <c r="EH1057" s="158"/>
      <c r="EI1057" s="158"/>
      <c r="EJ1057" s="158"/>
      <c r="EK1057" s="158"/>
      <c r="EL1057" s="158"/>
      <c r="EM1057" s="158"/>
      <c r="EN1057" s="146"/>
      <c r="EO1057" s="146"/>
      <c r="EP1057" s="146"/>
      <c r="EQ1057" s="146"/>
      <c r="ER1057" s="146"/>
      <c r="ES1057" s="146"/>
      <c r="ET1057" s="146"/>
      <c r="EU1057" s="146"/>
      <c r="EV1057" s="146"/>
      <c r="EW1057" s="146"/>
      <c r="EX1057" s="146"/>
      <c r="EY1057" s="146"/>
      <c r="EZ1057" s="146"/>
      <c r="FA1057" s="146"/>
      <c r="FB1057" s="146"/>
      <c r="FC1057" s="146"/>
      <c r="FD1057" s="146"/>
    </row>
    <row r="1058" spans="4:160">
      <c r="D1058" s="45"/>
      <c r="O1058" s="146"/>
      <c r="P1058" s="146"/>
      <c r="Q1058" s="146"/>
      <c r="R1058" s="146"/>
      <c r="S1058" s="146"/>
      <c r="T1058" s="146"/>
      <c r="U1058" s="146"/>
      <c r="V1058" s="146"/>
      <c r="W1058" s="146"/>
      <c r="X1058" s="146"/>
      <c r="Y1058" s="146"/>
      <c r="Z1058" s="146"/>
      <c r="AA1058" s="146"/>
      <c r="AB1058" s="146"/>
      <c r="AC1058" s="146"/>
      <c r="AD1058" s="146"/>
      <c r="AE1058" s="146"/>
      <c r="AF1058" s="146"/>
      <c r="AG1058" s="146"/>
      <c r="AH1058" s="146"/>
      <c r="AI1058" s="146"/>
      <c r="AJ1058" s="146"/>
      <c r="AK1058" s="146"/>
      <c r="AL1058" s="146"/>
      <c r="AM1058" s="217"/>
      <c r="AN1058" s="146"/>
      <c r="AO1058" s="146"/>
      <c r="AP1058" s="146"/>
      <c r="AQ1058" s="146"/>
      <c r="AR1058" s="146"/>
      <c r="AS1058" s="146"/>
      <c r="AT1058" s="146"/>
      <c r="AU1058" s="146"/>
      <c r="AV1058" s="146"/>
      <c r="AW1058" s="146"/>
      <c r="AX1058" s="146"/>
      <c r="AY1058" s="146"/>
      <c r="AZ1058" s="146"/>
      <c r="BA1058" s="146"/>
      <c r="BB1058" s="146"/>
      <c r="BC1058" s="146"/>
      <c r="BD1058" s="146"/>
      <c r="BE1058" s="146"/>
      <c r="BF1058" s="146"/>
      <c r="BG1058" s="146"/>
      <c r="BH1058" s="146"/>
      <c r="BI1058" s="146"/>
      <c r="BJ1058" s="146"/>
      <c r="BK1058" s="146"/>
      <c r="BL1058" s="146"/>
      <c r="BM1058" s="146"/>
      <c r="BN1058" s="146"/>
      <c r="BO1058" s="146"/>
      <c r="BP1058" s="146"/>
      <c r="BQ1058" s="146"/>
      <c r="BR1058" s="146"/>
      <c r="BS1058" s="146"/>
      <c r="BT1058" s="146"/>
      <c r="BU1058" s="146"/>
      <c r="BV1058" s="146"/>
      <c r="BW1058" s="146"/>
      <c r="BX1058" s="146"/>
      <c r="BY1058" s="146"/>
      <c r="BZ1058" s="146"/>
      <c r="CA1058" s="146"/>
      <c r="CB1058" s="146"/>
      <c r="CC1058" s="146"/>
      <c r="CD1058" s="146"/>
      <c r="CE1058" s="146"/>
      <c r="CF1058" s="146"/>
      <c r="CG1058" s="146"/>
      <c r="CH1058" s="146"/>
      <c r="CI1058" s="146"/>
      <c r="CJ1058" s="146"/>
      <c r="CK1058" s="146"/>
      <c r="CL1058" s="146"/>
      <c r="CM1058" s="146"/>
      <c r="CN1058" s="146"/>
      <c r="CO1058" s="146"/>
      <c r="CP1058" s="146"/>
      <c r="CQ1058" s="146"/>
      <c r="CR1058" s="146"/>
      <c r="CS1058" s="146"/>
      <c r="CT1058" s="146"/>
      <c r="CU1058" s="146"/>
      <c r="CV1058" s="146"/>
      <c r="CW1058" s="146"/>
      <c r="CX1058" s="146"/>
      <c r="CY1058" s="146"/>
      <c r="CZ1058" s="146"/>
      <c r="DA1058" s="146"/>
      <c r="DB1058" s="146"/>
      <c r="DC1058" s="146"/>
      <c r="DD1058" s="146"/>
      <c r="DE1058" s="146"/>
      <c r="DF1058" s="146"/>
      <c r="DG1058" s="146"/>
      <c r="DH1058" s="146"/>
      <c r="DI1058" s="146"/>
      <c r="DJ1058" s="146"/>
      <c r="DK1058" s="146"/>
      <c r="DL1058" s="146"/>
      <c r="DM1058" s="146"/>
      <c r="DN1058" s="146"/>
      <c r="DO1058" s="146"/>
      <c r="DP1058" s="146"/>
      <c r="DQ1058" s="146"/>
      <c r="DR1058" s="146"/>
      <c r="DS1058" s="146"/>
      <c r="DT1058" s="146"/>
      <c r="DU1058" s="146"/>
      <c r="DV1058" s="146"/>
      <c r="DW1058" s="146"/>
      <c r="DX1058" s="146"/>
      <c r="DY1058" s="146"/>
      <c r="DZ1058" s="158"/>
      <c r="EA1058" s="158"/>
      <c r="EB1058" s="158"/>
      <c r="EC1058" s="158"/>
      <c r="ED1058" s="158"/>
      <c r="EE1058" s="158"/>
      <c r="EF1058" s="158"/>
      <c r="EG1058" s="158"/>
      <c r="EH1058" s="158"/>
      <c r="EI1058" s="158"/>
      <c r="EJ1058" s="158"/>
      <c r="EK1058" s="158"/>
      <c r="EL1058" s="158"/>
      <c r="EM1058" s="158"/>
      <c r="EN1058" s="146"/>
      <c r="EO1058" s="146"/>
      <c r="EP1058" s="146"/>
      <c r="EQ1058" s="146"/>
      <c r="ER1058" s="146"/>
      <c r="ES1058" s="146"/>
      <c r="ET1058" s="146"/>
      <c r="EU1058" s="146"/>
      <c r="EV1058" s="146"/>
      <c r="EW1058" s="146"/>
      <c r="EX1058" s="146"/>
      <c r="EY1058" s="146"/>
      <c r="EZ1058" s="146"/>
      <c r="FA1058" s="146"/>
      <c r="FB1058" s="146"/>
      <c r="FC1058" s="146"/>
      <c r="FD1058" s="146"/>
    </row>
    <row r="1059" spans="4:160">
      <c r="D1059" s="45"/>
      <c r="O1059" s="146"/>
      <c r="P1059" s="146"/>
      <c r="Q1059" s="146"/>
      <c r="R1059" s="146"/>
      <c r="S1059" s="146"/>
      <c r="T1059" s="146"/>
      <c r="U1059" s="146"/>
      <c r="V1059" s="146"/>
      <c r="W1059" s="146"/>
      <c r="X1059" s="146"/>
      <c r="Y1059" s="146"/>
      <c r="Z1059" s="146"/>
      <c r="AA1059" s="146"/>
      <c r="AB1059" s="146"/>
      <c r="AC1059" s="146"/>
      <c r="AD1059" s="146"/>
      <c r="AE1059" s="146"/>
      <c r="AF1059" s="146"/>
      <c r="AG1059" s="146"/>
      <c r="AH1059" s="146"/>
      <c r="AI1059" s="146"/>
      <c r="AJ1059" s="146"/>
      <c r="AK1059" s="146"/>
      <c r="AL1059" s="146"/>
      <c r="AM1059" s="217"/>
      <c r="AN1059" s="146"/>
      <c r="AO1059" s="146"/>
      <c r="AP1059" s="146"/>
      <c r="AQ1059" s="146"/>
      <c r="AR1059" s="146"/>
      <c r="AS1059" s="146"/>
      <c r="AT1059" s="146"/>
      <c r="AU1059" s="146"/>
      <c r="AV1059" s="146"/>
      <c r="AW1059" s="146"/>
      <c r="AX1059" s="146"/>
      <c r="AY1059" s="146"/>
      <c r="AZ1059" s="146"/>
      <c r="BA1059" s="146"/>
      <c r="BB1059" s="146"/>
      <c r="BC1059" s="146"/>
      <c r="BD1059" s="146"/>
      <c r="BE1059" s="146"/>
      <c r="BF1059" s="146"/>
      <c r="BG1059" s="146"/>
      <c r="BH1059" s="146"/>
      <c r="BI1059" s="146"/>
      <c r="BJ1059" s="146"/>
      <c r="BK1059" s="146"/>
      <c r="BL1059" s="146"/>
      <c r="BM1059" s="146"/>
      <c r="BN1059" s="146"/>
      <c r="BO1059" s="146"/>
      <c r="BP1059" s="146"/>
      <c r="BQ1059" s="146"/>
      <c r="BR1059" s="146"/>
      <c r="BS1059" s="146"/>
      <c r="BT1059" s="146"/>
      <c r="BU1059" s="146"/>
      <c r="BV1059" s="146"/>
      <c r="BW1059" s="146"/>
      <c r="BX1059" s="146"/>
      <c r="BY1059" s="146"/>
      <c r="BZ1059" s="146"/>
      <c r="CA1059" s="146"/>
      <c r="CB1059" s="146"/>
      <c r="CC1059" s="146"/>
      <c r="CD1059" s="146"/>
      <c r="CE1059" s="146"/>
      <c r="CF1059" s="146"/>
      <c r="CG1059" s="146"/>
      <c r="CH1059" s="146"/>
      <c r="CI1059" s="146"/>
      <c r="CJ1059" s="146"/>
      <c r="CK1059" s="146"/>
      <c r="CL1059" s="146"/>
      <c r="CM1059" s="146"/>
      <c r="CN1059" s="146"/>
      <c r="CO1059" s="146"/>
      <c r="CP1059" s="146"/>
      <c r="CQ1059" s="146"/>
      <c r="CR1059" s="146"/>
      <c r="CS1059" s="146"/>
      <c r="CT1059" s="146"/>
      <c r="CU1059" s="146"/>
      <c r="CV1059" s="146"/>
      <c r="CW1059" s="146"/>
      <c r="CX1059" s="146"/>
      <c r="CY1059" s="146"/>
      <c r="CZ1059" s="146"/>
      <c r="DA1059" s="146"/>
      <c r="DB1059" s="146"/>
      <c r="DC1059" s="146"/>
      <c r="DD1059" s="146"/>
      <c r="DE1059" s="146"/>
      <c r="DF1059" s="146"/>
      <c r="DG1059" s="146"/>
      <c r="DH1059" s="146"/>
      <c r="DI1059" s="146"/>
      <c r="DJ1059" s="146"/>
      <c r="DK1059" s="146"/>
      <c r="DL1059" s="146"/>
      <c r="DM1059" s="146"/>
      <c r="DN1059" s="146"/>
      <c r="DO1059" s="146"/>
      <c r="DP1059" s="146"/>
      <c r="DQ1059" s="146"/>
      <c r="DR1059" s="146"/>
      <c r="DS1059" s="146"/>
      <c r="DT1059" s="146"/>
      <c r="DU1059" s="146"/>
      <c r="DV1059" s="146"/>
      <c r="DW1059" s="146"/>
      <c r="DX1059" s="146"/>
      <c r="DY1059" s="146"/>
      <c r="DZ1059" s="158"/>
      <c r="EA1059" s="158"/>
      <c r="EB1059" s="158"/>
      <c r="EC1059" s="158"/>
      <c r="ED1059" s="158"/>
      <c r="EE1059" s="158"/>
      <c r="EF1059" s="158"/>
      <c r="EG1059" s="158"/>
      <c r="EH1059" s="158"/>
      <c r="EI1059" s="158"/>
      <c r="EJ1059" s="158"/>
      <c r="EK1059" s="158"/>
      <c r="EL1059" s="158"/>
      <c r="EM1059" s="158"/>
      <c r="EN1059" s="146"/>
      <c r="EO1059" s="146"/>
      <c r="EP1059" s="146"/>
      <c r="EQ1059" s="146"/>
      <c r="ER1059" s="146"/>
      <c r="ES1059" s="146"/>
      <c r="ET1059" s="146"/>
      <c r="EU1059" s="146"/>
      <c r="EV1059" s="146"/>
      <c r="EW1059" s="146"/>
      <c r="EX1059" s="146"/>
      <c r="EY1059" s="146"/>
      <c r="EZ1059" s="146"/>
      <c r="FA1059" s="146"/>
      <c r="FB1059" s="146"/>
      <c r="FC1059" s="146"/>
      <c r="FD1059" s="146"/>
    </row>
    <row r="1060" spans="4:160">
      <c r="D1060" s="45"/>
      <c r="O1060" s="146"/>
      <c r="P1060" s="146"/>
      <c r="Q1060" s="146"/>
      <c r="R1060" s="146"/>
      <c r="S1060" s="146"/>
      <c r="T1060" s="146"/>
      <c r="U1060" s="146"/>
      <c r="V1060" s="146"/>
      <c r="W1060" s="146"/>
      <c r="X1060" s="146"/>
      <c r="Y1060" s="146"/>
      <c r="Z1060" s="146"/>
      <c r="AA1060" s="146"/>
      <c r="AB1060" s="146"/>
      <c r="AC1060" s="146"/>
      <c r="AD1060" s="146"/>
      <c r="AE1060" s="146"/>
      <c r="AF1060" s="146"/>
      <c r="AG1060" s="146"/>
      <c r="AH1060" s="146"/>
      <c r="AI1060" s="146"/>
      <c r="AJ1060" s="146"/>
      <c r="AK1060" s="146"/>
      <c r="AL1060" s="146"/>
      <c r="AM1060" s="217"/>
      <c r="AN1060" s="146"/>
      <c r="AO1060" s="146"/>
      <c r="AP1060" s="146"/>
      <c r="AQ1060" s="146"/>
      <c r="AR1060" s="146"/>
      <c r="AS1060" s="146"/>
      <c r="AT1060" s="146"/>
      <c r="AU1060" s="146"/>
      <c r="AV1060" s="146"/>
      <c r="AW1060" s="146"/>
      <c r="AX1060" s="146"/>
      <c r="AY1060" s="146"/>
      <c r="AZ1060" s="146"/>
      <c r="BA1060" s="146"/>
      <c r="BB1060" s="146"/>
      <c r="BC1060" s="146"/>
      <c r="BD1060" s="146"/>
      <c r="BE1060" s="146"/>
      <c r="BF1060" s="146"/>
      <c r="BG1060" s="146"/>
      <c r="BH1060" s="146"/>
      <c r="BI1060" s="146"/>
      <c r="BJ1060" s="146"/>
      <c r="BK1060" s="146"/>
      <c r="BL1060" s="146"/>
      <c r="BM1060" s="146"/>
      <c r="BN1060" s="146"/>
      <c r="BO1060" s="146"/>
      <c r="BP1060" s="146"/>
      <c r="BQ1060" s="146"/>
      <c r="BR1060" s="146"/>
      <c r="BS1060" s="146"/>
      <c r="BT1060" s="146"/>
      <c r="BU1060" s="146"/>
      <c r="BV1060" s="146"/>
      <c r="BW1060" s="146"/>
      <c r="BX1060" s="146"/>
      <c r="BY1060" s="146"/>
      <c r="BZ1060" s="146"/>
      <c r="CA1060" s="146"/>
      <c r="CB1060" s="146"/>
      <c r="CC1060" s="146"/>
      <c r="CD1060" s="146"/>
      <c r="CE1060" s="146"/>
      <c r="CF1060" s="146"/>
      <c r="CG1060" s="146"/>
      <c r="CH1060" s="146"/>
      <c r="CI1060" s="146"/>
      <c r="CJ1060" s="146"/>
      <c r="CK1060" s="146"/>
      <c r="CL1060" s="146"/>
      <c r="CM1060" s="146"/>
      <c r="CN1060" s="146"/>
      <c r="CO1060" s="146"/>
      <c r="CP1060" s="146"/>
      <c r="CQ1060" s="146"/>
      <c r="CR1060" s="146"/>
      <c r="CS1060" s="146"/>
      <c r="CT1060" s="146"/>
      <c r="CU1060" s="146"/>
      <c r="CV1060" s="146"/>
      <c r="CW1060" s="146"/>
      <c r="CX1060" s="146"/>
      <c r="CY1060" s="146"/>
      <c r="CZ1060" s="146"/>
      <c r="DA1060" s="146"/>
      <c r="DB1060" s="146"/>
      <c r="DC1060" s="146"/>
      <c r="DD1060" s="146"/>
      <c r="DE1060" s="146"/>
      <c r="DF1060" s="146"/>
      <c r="DG1060" s="146"/>
      <c r="DH1060" s="146"/>
      <c r="DI1060" s="146"/>
      <c r="DJ1060" s="146"/>
      <c r="DK1060" s="146"/>
      <c r="DL1060" s="146"/>
      <c r="DM1060" s="146"/>
      <c r="DN1060" s="146"/>
      <c r="DO1060" s="146"/>
      <c r="DP1060" s="146"/>
      <c r="DQ1060" s="146"/>
      <c r="DR1060" s="146"/>
      <c r="DS1060" s="146"/>
      <c r="DT1060" s="146"/>
      <c r="DU1060" s="146"/>
      <c r="DV1060" s="146"/>
      <c r="DW1060" s="146"/>
      <c r="DX1060" s="146"/>
      <c r="DY1060" s="146"/>
      <c r="DZ1060" s="158"/>
      <c r="EA1060" s="158"/>
      <c r="EB1060" s="158"/>
      <c r="EC1060" s="158"/>
      <c r="ED1060" s="158"/>
      <c r="EE1060" s="158"/>
      <c r="EF1060" s="158"/>
      <c r="EG1060" s="158"/>
      <c r="EH1060" s="158"/>
      <c r="EI1060" s="158"/>
      <c r="EJ1060" s="158"/>
      <c r="EK1060" s="158"/>
      <c r="EL1060" s="158"/>
      <c r="EM1060" s="158"/>
      <c r="EN1060" s="146"/>
      <c r="EO1060" s="146"/>
      <c r="EP1060" s="146"/>
      <c r="EQ1060" s="146"/>
      <c r="ER1060" s="146"/>
      <c r="ES1060" s="146"/>
      <c r="ET1060" s="146"/>
      <c r="EU1060" s="146"/>
      <c r="EV1060" s="146"/>
      <c r="EW1060" s="146"/>
      <c r="EX1060" s="146"/>
      <c r="EY1060" s="146"/>
      <c r="EZ1060" s="146"/>
      <c r="FA1060" s="146"/>
      <c r="FB1060" s="146"/>
      <c r="FC1060" s="146"/>
      <c r="FD1060" s="146"/>
    </row>
    <row r="1061" spans="4:160">
      <c r="D1061" s="45"/>
      <c r="O1061" s="146"/>
      <c r="P1061" s="146"/>
      <c r="Q1061" s="146"/>
      <c r="R1061" s="146"/>
      <c r="S1061" s="146"/>
      <c r="T1061" s="146"/>
      <c r="U1061" s="146"/>
      <c r="V1061" s="146"/>
      <c r="W1061" s="146"/>
      <c r="X1061" s="146"/>
      <c r="Y1061" s="146"/>
      <c r="Z1061" s="146"/>
      <c r="AA1061" s="146"/>
      <c r="AB1061" s="146"/>
      <c r="AC1061" s="146"/>
      <c r="AD1061" s="146"/>
      <c r="AE1061" s="146"/>
      <c r="AF1061" s="146"/>
      <c r="AG1061" s="146"/>
      <c r="AH1061" s="146"/>
      <c r="AI1061" s="146"/>
      <c r="AJ1061" s="146"/>
      <c r="AK1061" s="146"/>
      <c r="AL1061" s="146"/>
      <c r="AM1061" s="217"/>
      <c r="AN1061" s="146"/>
      <c r="AO1061" s="146"/>
      <c r="AP1061" s="146"/>
      <c r="AQ1061" s="146"/>
      <c r="AR1061" s="146"/>
      <c r="AS1061" s="146"/>
      <c r="AT1061" s="146"/>
      <c r="AU1061" s="146"/>
      <c r="AV1061" s="146"/>
      <c r="AW1061" s="146"/>
      <c r="AX1061" s="146"/>
      <c r="AY1061" s="146"/>
      <c r="AZ1061" s="146"/>
      <c r="BA1061" s="146"/>
      <c r="BB1061" s="146"/>
      <c r="BC1061" s="146"/>
      <c r="BD1061" s="146"/>
      <c r="BE1061" s="146"/>
      <c r="BF1061" s="146"/>
      <c r="BG1061" s="146"/>
      <c r="BH1061" s="146"/>
      <c r="BI1061" s="146"/>
      <c r="BJ1061" s="146"/>
      <c r="BK1061" s="146"/>
      <c r="BL1061" s="146"/>
      <c r="BM1061" s="146"/>
      <c r="BN1061" s="146"/>
      <c r="BO1061" s="146"/>
      <c r="BP1061" s="146"/>
      <c r="BQ1061" s="146"/>
      <c r="BR1061" s="146"/>
      <c r="BS1061" s="146"/>
      <c r="BT1061" s="146"/>
      <c r="BU1061" s="146"/>
      <c r="BV1061" s="146"/>
      <c r="BW1061" s="146"/>
      <c r="BX1061" s="146"/>
      <c r="BY1061" s="146"/>
      <c r="BZ1061" s="146"/>
      <c r="CA1061" s="146"/>
      <c r="CB1061" s="146"/>
      <c r="CC1061" s="146"/>
      <c r="CD1061" s="146"/>
      <c r="CE1061" s="146"/>
      <c r="CF1061" s="146"/>
      <c r="CG1061" s="146"/>
      <c r="CH1061" s="146"/>
      <c r="CI1061" s="146"/>
      <c r="CJ1061" s="146"/>
      <c r="CK1061" s="146"/>
      <c r="CL1061" s="146"/>
      <c r="CM1061" s="146"/>
      <c r="CN1061" s="146"/>
      <c r="CO1061" s="146"/>
      <c r="CP1061" s="146"/>
      <c r="CQ1061" s="146"/>
      <c r="CR1061" s="146"/>
      <c r="CS1061" s="146"/>
      <c r="CT1061" s="146"/>
      <c r="CU1061" s="146"/>
      <c r="CV1061" s="146"/>
      <c r="CW1061" s="146"/>
      <c r="CX1061" s="146"/>
      <c r="CY1061" s="146"/>
      <c r="CZ1061" s="146"/>
      <c r="DA1061" s="146"/>
      <c r="DB1061" s="146"/>
      <c r="DC1061" s="146"/>
      <c r="DD1061" s="146"/>
      <c r="DE1061" s="146"/>
      <c r="DF1061" s="146"/>
      <c r="DG1061" s="146"/>
      <c r="DH1061" s="146"/>
      <c r="DI1061" s="146"/>
      <c r="DJ1061" s="146"/>
      <c r="DK1061" s="146"/>
      <c r="DL1061" s="146"/>
      <c r="DM1061" s="146"/>
      <c r="DN1061" s="146"/>
      <c r="DO1061" s="146"/>
      <c r="DP1061" s="146"/>
      <c r="DQ1061" s="146"/>
      <c r="DR1061" s="146"/>
      <c r="DS1061" s="146"/>
      <c r="DT1061" s="146"/>
      <c r="DU1061" s="146"/>
      <c r="DV1061" s="146"/>
      <c r="DW1061" s="146"/>
      <c r="DX1061" s="146"/>
      <c r="DY1061" s="146"/>
      <c r="DZ1061" s="158"/>
      <c r="EA1061" s="158"/>
      <c r="EB1061" s="158"/>
      <c r="EC1061" s="158"/>
      <c r="ED1061" s="158"/>
      <c r="EE1061" s="158"/>
      <c r="EF1061" s="158"/>
      <c r="EG1061" s="158"/>
      <c r="EH1061" s="158"/>
      <c r="EI1061" s="158"/>
      <c r="EJ1061" s="158"/>
      <c r="EK1061" s="158"/>
      <c r="EL1061" s="158"/>
      <c r="EM1061" s="158"/>
      <c r="EN1061" s="146"/>
      <c r="EO1061" s="146"/>
      <c r="EP1061" s="146"/>
      <c r="EQ1061" s="146"/>
      <c r="ER1061" s="146"/>
      <c r="ES1061" s="146"/>
      <c r="ET1061" s="146"/>
      <c r="EU1061" s="146"/>
      <c r="EV1061" s="146"/>
      <c r="EW1061" s="146"/>
      <c r="EX1061" s="146"/>
      <c r="EY1061" s="146"/>
      <c r="EZ1061" s="146"/>
      <c r="FA1061" s="146"/>
      <c r="FB1061" s="146"/>
      <c r="FC1061" s="146"/>
      <c r="FD1061" s="146"/>
    </row>
    <row r="1062" spans="4:160">
      <c r="D1062" s="45"/>
      <c r="O1062" s="146"/>
      <c r="P1062" s="146"/>
      <c r="Q1062" s="146"/>
      <c r="R1062" s="146"/>
      <c r="S1062" s="146"/>
      <c r="T1062" s="146"/>
      <c r="U1062" s="146"/>
      <c r="V1062" s="146"/>
      <c r="W1062" s="146"/>
      <c r="X1062" s="146"/>
      <c r="Y1062" s="146"/>
      <c r="Z1062" s="146"/>
      <c r="AA1062" s="146"/>
      <c r="AB1062" s="146"/>
      <c r="AC1062" s="146"/>
      <c r="AD1062" s="146"/>
      <c r="AE1062" s="146"/>
      <c r="AF1062" s="146"/>
      <c r="AG1062" s="146"/>
      <c r="AH1062" s="146"/>
      <c r="AI1062" s="146"/>
      <c r="AJ1062" s="146"/>
      <c r="AK1062" s="146"/>
      <c r="AL1062" s="146"/>
      <c r="AM1062" s="217"/>
      <c r="AN1062" s="146"/>
      <c r="AO1062" s="146"/>
      <c r="AP1062" s="146"/>
      <c r="AQ1062" s="146"/>
      <c r="AR1062" s="146"/>
      <c r="AS1062" s="146"/>
      <c r="AT1062" s="146"/>
      <c r="AU1062" s="146"/>
      <c r="AV1062" s="146"/>
      <c r="AW1062" s="146"/>
      <c r="AX1062" s="146"/>
      <c r="AY1062" s="146"/>
      <c r="AZ1062" s="146"/>
      <c r="BA1062" s="146"/>
      <c r="BB1062" s="146"/>
      <c r="BC1062" s="146"/>
      <c r="BD1062" s="146"/>
      <c r="BE1062" s="146"/>
      <c r="BF1062" s="146"/>
      <c r="BG1062" s="146"/>
      <c r="BH1062" s="146"/>
      <c r="BI1062" s="146"/>
      <c r="BJ1062" s="146"/>
      <c r="BK1062" s="146"/>
      <c r="BL1062" s="146"/>
      <c r="BM1062" s="146"/>
      <c r="BN1062" s="146"/>
      <c r="BO1062" s="146"/>
      <c r="BP1062" s="146"/>
      <c r="BQ1062" s="146"/>
      <c r="BR1062" s="146"/>
      <c r="BS1062" s="146"/>
      <c r="BT1062" s="146"/>
      <c r="BU1062" s="146"/>
      <c r="BV1062" s="146"/>
      <c r="BW1062" s="146"/>
      <c r="BX1062" s="146"/>
      <c r="BY1062" s="146"/>
      <c r="BZ1062" s="146"/>
      <c r="CA1062" s="146"/>
      <c r="CB1062" s="146"/>
      <c r="CC1062" s="146"/>
      <c r="CD1062" s="146"/>
      <c r="CE1062" s="146"/>
      <c r="CF1062" s="146"/>
      <c r="CG1062" s="146"/>
      <c r="CH1062" s="146"/>
      <c r="CI1062" s="146"/>
      <c r="CJ1062" s="146"/>
      <c r="CK1062" s="146"/>
      <c r="CL1062" s="146"/>
      <c r="CM1062" s="146"/>
      <c r="CN1062" s="146"/>
      <c r="CO1062" s="146"/>
      <c r="CP1062" s="146"/>
      <c r="CQ1062" s="146"/>
      <c r="CR1062" s="146"/>
      <c r="CS1062" s="146"/>
      <c r="CT1062" s="146"/>
      <c r="CU1062" s="146"/>
      <c r="CV1062" s="146"/>
      <c r="CW1062" s="146"/>
      <c r="CX1062" s="146"/>
      <c r="CY1062" s="146"/>
      <c r="CZ1062" s="146"/>
      <c r="DA1062" s="146"/>
      <c r="DB1062" s="146"/>
      <c r="DC1062" s="146"/>
      <c r="DD1062" s="146"/>
      <c r="DE1062" s="146"/>
      <c r="DF1062" s="146"/>
      <c r="DG1062" s="146"/>
      <c r="DH1062" s="146"/>
      <c r="DI1062" s="146"/>
      <c r="DJ1062" s="146"/>
      <c r="DK1062" s="146"/>
      <c r="DL1062" s="146"/>
      <c r="DM1062" s="146"/>
      <c r="DN1062" s="146"/>
      <c r="DO1062" s="146"/>
      <c r="DP1062" s="146"/>
      <c r="DQ1062" s="146"/>
      <c r="DR1062" s="146"/>
      <c r="DS1062" s="146"/>
      <c r="DT1062" s="146"/>
      <c r="DU1062" s="146"/>
      <c r="DV1062" s="146"/>
      <c r="DW1062" s="146"/>
      <c r="DX1062" s="146"/>
      <c r="DY1062" s="146"/>
      <c r="DZ1062" s="158"/>
      <c r="EA1062" s="158"/>
      <c r="EB1062" s="158"/>
      <c r="EC1062" s="158"/>
      <c r="ED1062" s="158"/>
      <c r="EE1062" s="158"/>
      <c r="EF1062" s="158"/>
      <c r="EG1062" s="158"/>
      <c r="EH1062" s="158"/>
      <c r="EI1062" s="158"/>
      <c r="EJ1062" s="158"/>
      <c r="EK1062" s="158"/>
      <c r="EL1062" s="158"/>
      <c r="EM1062" s="158"/>
      <c r="EN1062" s="146"/>
      <c r="EO1062" s="146"/>
      <c r="EP1062" s="146"/>
      <c r="EQ1062" s="146"/>
      <c r="ER1062" s="146"/>
      <c r="ES1062" s="146"/>
      <c r="ET1062" s="146"/>
      <c r="EU1062" s="146"/>
      <c r="EV1062" s="146"/>
      <c r="EW1062" s="146"/>
      <c r="EX1062" s="146"/>
      <c r="EY1062" s="146"/>
      <c r="EZ1062" s="146"/>
      <c r="FA1062" s="146"/>
      <c r="FB1062" s="146"/>
      <c r="FC1062" s="146"/>
      <c r="FD1062" s="146"/>
    </row>
    <row r="1063" spans="4:160">
      <c r="D1063" s="45"/>
      <c r="O1063" s="146"/>
      <c r="P1063" s="146"/>
      <c r="Q1063" s="146"/>
      <c r="R1063" s="146"/>
      <c r="S1063" s="146"/>
      <c r="T1063" s="146"/>
      <c r="U1063" s="146"/>
      <c r="V1063" s="146"/>
      <c r="W1063" s="146"/>
      <c r="X1063" s="146"/>
      <c r="Y1063" s="146"/>
      <c r="Z1063" s="146"/>
      <c r="AA1063" s="146"/>
      <c r="AB1063" s="146"/>
      <c r="AC1063" s="146"/>
      <c r="AD1063" s="146"/>
      <c r="AE1063" s="146"/>
      <c r="AF1063" s="146"/>
      <c r="AG1063" s="146"/>
      <c r="AH1063" s="146"/>
      <c r="AI1063" s="146"/>
      <c r="AJ1063" s="146"/>
      <c r="AK1063" s="146"/>
      <c r="AL1063" s="146"/>
      <c r="AM1063" s="217"/>
      <c r="AN1063" s="146"/>
      <c r="AO1063" s="146"/>
      <c r="AP1063" s="146"/>
      <c r="AQ1063" s="146"/>
      <c r="AR1063" s="146"/>
      <c r="AS1063" s="146"/>
      <c r="AT1063" s="146"/>
      <c r="AU1063" s="146"/>
      <c r="AV1063" s="146"/>
      <c r="AW1063" s="146"/>
      <c r="AX1063" s="146"/>
      <c r="AY1063" s="146"/>
      <c r="AZ1063" s="146"/>
      <c r="BA1063" s="146"/>
      <c r="BB1063" s="146"/>
      <c r="BC1063" s="146"/>
      <c r="BD1063" s="146"/>
      <c r="BE1063" s="146"/>
      <c r="BF1063" s="146"/>
      <c r="BG1063" s="146"/>
      <c r="BH1063" s="146"/>
      <c r="BI1063" s="146"/>
      <c r="BJ1063" s="146"/>
      <c r="BK1063" s="146"/>
      <c r="BL1063" s="146"/>
      <c r="BM1063" s="146"/>
      <c r="BN1063" s="146"/>
      <c r="BO1063" s="146"/>
      <c r="BP1063" s="146"/>
      <c r="BQ1063" s="146"/>
      <c r="BR1063" s="146"/>
      <c r="BS1063" s="146"/>
      <c r="BT1063" s="146"/>
      <c r="BU1063" s="146"/>
      <c r="BV1063" s="146"/>
      <c r="BW1063" s="146"/>
      <c r="BX1063" s="146"/>
      <c r="BY1063" s="146"/>
      <c r="BZ1063" s="146"/>
      <c r="CA1063" s="146"/>
      <c r="CB1063" s="146"/>
      <c r="CC1063" s="146"/>
      <c r="CD1063" s="146"/>
      <c r="CE1063" s="146"/>
      <c r="CF1063" s="146"/>
      <c r="CG1063" s="146"/>
      <c r="CH1063" s="146"/>
      <c r="CI1063" s="146"/>
      <c r="CJ1063" s="146"/>
      <c r="CK1063" s="146"/>
      <c r="CL1063" s="146"/>
      <c r="CM1063" s="146"/>
      <c r="CN1063" s="146"/>
      <c r="CO1063" s="146"/>
      <c r="CP1063" s="146"/>
      <c r="CQ1063" s="146"/>
      <c r="CR1063" s="146"/>
      <c r="CS1063" s="146"/>
      <c r="CT1063" s="146"/>
      <c r="CU1063" s="146"/>
      <c r="CV1063" s="146"/>
      <c r="CW1063" s="146"/>
      <c r="CX1063" s="146"/>
      <c r="CY1063" s="146"/>
      <c r="CZ1063" s="146"/>
      <c r="DA1063" s="146"/>
      <c r="DB1063" s="146"/>
      <c r="DC1063" s="146"/>
      <c r="DD1063" s="146"/>
      <c r="DE1063" s="146"/>
      <c r="DF1063" s="146"/>
      <c r="DG1063" s="146"/>
      <c r="DH1063" s="146"/>
      <c r="DI1063" s="146"/>
      <c r="DJ1063" s="146"/>
      <c r="DK1063" s="146"/>
      <c r="DL1063" s="146"/>
      <c r="DM1063" s="146"/>
      <c r="DN1063" s="146"/>
      <c r="DO1063" s="146"/>
      <c r="DP1063" s="146"/>
      <c r="DQ1063" s="146"/>
      <c r="DR1063" s="146"/>
      <c r="DS1063" s="146"/>
      <c r="DT1063" s="146"/>
      <c r="DU1063" s="146"/>
      <c r="DV1063" s="146"/>
      <c r="DW1063" s="146"/>
      <c r="DX1063" s="146"/>
      <c r="DY1063" s="146"/>
      <c r="DZ1063" s="158"/>
      <c r="EA1063" s="158"/>
      <c r="EB1063" s="158"/>
      <c r="EC1063" s="158"/>
      <c r="ED1063" s="158"/>
      <c r="EE1063" s="158"/>
      <c r="EF1063" s="158"/>
      <c r="EG1063" s="158"/>
      <c r="EH1063" s="158"/>
      <c r="EI1063" s="158"/>
      <c r="EJ1063" s="158"/>
      <c r="EK1063" s="158"/>
      <c r="EL1063" s="158"/>
      <c r="EM1063" s="158"/>
      <c r="EN1063" s="146"/>
      <c r="EO1063" s="146"/>
      <c r="EP1063" s="146"/>
      <c r="EQ1063" s="146"/>
      <c r="ER1063" s="146"/>
      <c r="ES1063" s="146"/>
      <c r="ET1063" s="146"/>
      <c r="EU1063" s="146"/>
      <c r="EV1063" s="146"/>
      <c r="EW1063" s="146"/>
      <c r="EX1063" s="146"/>
      <c r="EY1063" s="146"/>
      <c r="EZ1063" s="146"/>
      <c r="FA1063" s="146"/>
      <c r="FB1063" s="146"/>
      <c r="FC1063" s="146"/>
      <c r="FD1063" s="146"/>
    </row>
    <row r="1064" spans="4:160">
      <c r="D1064" s="45"/>
      <c r="O1064" s="146"/>
      <c r="P1064" s="146"/>
      <c r="Q1064" s="146"/>
      <c r="R1064" s="146"/>
      <c r="S1064" s="146"/>
      <c r="T1064" s="146"/>
      <c r="U1064" s="146"/>
      <c r="V1064" s="146"/>
      <c r="W1064" s="146"/>
      <c r="X1064" s="146"/>
      <c r="Y1064" s="146"/>
      <c r="Z1064" s="146"/>
      <c r="AA1064" s="146"/>
      <c r="AB1064" s="146"/>
      <c r="AC1064" s="146"/>
      <c r="AD1064" s="146"/>
      <c r="AE1064" s="146"/>
      <c r="AF1064" s="146"/>
      <c r="AG1064" s="146"/>
      <c r="AH1064" s="146"/>
      <c r="AI1064" s="146"/>
      <c r="AJ1064" s="146"/>
      <c r="AK1064" s="146"/>
      <c r="AL1064" s="146"/>
      <c r="AM1064" s="217"/>
      <c r="AN1064" s="146"/>
      <c r="AO1064" s="146"/>
      <c r="AP1064" s="146"/>
      <c r="AQ1064" s="146"/>
      <c r="AR1064" s="146"/>
      <c r="AS1064" s="146"/>
      <c r="AT1064" s="146"/>
      <c r="AU1064" s="146"/>
      <c r="AV1064" s="146"/>
      <c r="AW1064" s="146"/>
      <c r="AX1064" s="146"/>
      <c r="AY1064" s="146"/>
      <c r="AZ1064" s="146"/>
      <c r="BA1064" s="146"/>
      <c r="BB1064" s="146"/>
      <c r="BC1064" s="146"/>
      <c r="BD1064" s="146"/>
      <c r="BE1064" s="146"/>
      <c r="BF1064" s="146"/>
      <c r="BG1064" s="146"/>
      <c r="BH1064" s="146"/>
      <c r="BI1064" s="146"/>
      <c r="BJ1064" s="146"/>
      <c r="BK1064" s="146"/>
      <c r="BL1064" s="146"/>
      <c r="BM1064" s="146"/>
      <c r="BN1064" s="146"/>
      <c r="BO1064" s="146"/>
      <c r="BP1064" s="146"/>
      <c r="BQ1064" s="146"/>
      <c r="BR1064" s="146"/>
      <c r="BS1064" s="146"/>
      <c r="BT1064" s="146"/>
      <c r="BU1064" s="146"/>
      <c r="BV1064" s="146"/>
      <c r="BW1064" s="146"/>
      <c r="BX1064" s="146"/>
      <c r="BY1064" s="146"/>
      <c r="BZ1064" s="146"/>
      <c r="CA1064" s="146"/>
      <c r="CB1064" s="146"/>
      <c r="CC1064" s="146"/>
      <c r="CD1064" s="146"/>
      <c r="CE1064" s="146"/>
      <c r="CF1064" s="146"/>
      <c r="CG1064" s="146"/>
      <c r="CH1064" s="146"/>
      <c r="CI1064" s="146"/>
      <c r="CJ1064" s="146"/>
      <c r="CK1064" s="146"/>
      <c r="CL1064" s="146"/>
      <c r="CM1064" s="146"/>
      <c r="CN1064" s="146"/>
      <c r="CO1064" s="146"/>
      <c r="CP1064" s="146"/>
      <c r="CQ1064" s="146"/>
      <c r="CR1064" s="146"/>
      <c r="CS1064" s="146"/>
      <c r="CT1064" s="146"/>
      <c r="CU1064" s="146"/>
      <c r="CV1064" s="146"/>
      <c r="CW1064" s="146"/>
      <c r="CX1064" s="146"/>
      <c r="CY1064" s="146"/>
      <c r="CZ1064" s="146"/>
      <c r="DA1064" s="146"/>
      <c r="DB1064" s="146"/>
      <c r="DC1064" s="146"/>
      <c r="DD1064" s="146"/>
      <c r="DE1064" s="146"/>
      <c r="DF1064" s="146"/>
      <c r="DG1064" s="146"/>
      <c r="DH1064" s="146"/>
      <c r="DI1064" s="146"/>
      <c r="DJ1064" s="146"/>
      <c r="DK1064" s="146"/>
      <c r="DL1064" s="146"/>
      <c r="DM1064" s="146"/>
      <c r="DN1064" s="146"/>
      <c r="DO1064" s="146"/>
      <c r="DP1064" s="146"/>
      <c r="DQ1064" s="146"/>
      <c r="DR1064" s="146"/>
      <c r="DS1064" s="146"/>
      <c r="DT1064" s="146"/>
      <c r="DU1064" s="146"/>
      <c r="DV1064" s="146"/>
      <c r="DW1064" s="146"/>
      <c r="DX1064" s="146"/>
      <c r="DY1064" s="146"/>
      <c r="DZ1064" s="158"/>
      <c r="EA1064" s="158"/>
      <c r="EB1064" s="158"/>
      <c r="EC1064" s="158"/>
      <c r="ED1064" s="158"/>
      <c r="EE1064" s="158"/>
      <c r="EF1064" s="158"/>
      <c r="EG1064" s="158"/>
      <c r="EH1064" s="158"/>
      <c r="EI1064" s="158"/>
      <c r="EJ1064" s="158"/>
      <c r="EK1064" s="158"/>
      <c r="EL1064" s="158"/>
      <c r="EM1064" s="158"/>
      <c r="EN1064" s="146"/>
      <c r="EO1064" s="146"/>
      <c r="EP1064" s="146"/>
      <c r="EQ1064" s="146"/>
      <c r="ER1064" s="146"/>
      <c r="ES1064" s="146"/>
      <c r="ET1064" s="146"/>
      <c r="EU1064" s="146"/>
      <c r="EV1064" s="146"/>
      <c r="EW1064" s="146"/>
      <c r="EX1064" s="146"/>
      <c r="EY1064" s="146"/>
      <c r="EZ1064" s="146"/>
      <c r="FA1064" s="146"/>
      <c r="FB1064" s="146"/>
      <c r="FC1064" s="146"/>
      <c r="FD1064" s="146"/>
    </row>
    <row r="1065" spans="4:160">
      <c r="D1065" s="45"/>
      <c r="O1065" s="146"/>
      <c r="P1065" s="146"/>
      <c r="Q1065" s="146"/>
      <c r="R1065" s="146"/>
      <c r="S1065" s="146"/>
      <c r="T1065" s="146"/>
      <c r="U1065" s="146"/>
      <c r="V1065" s="146"/>
      <c r="W1065" s="146"/>
      <c r="X1065" s="146"/>
      <c r="Y1065" s="146"/>
      <c r="Z1065" s="146"/>
      <c r="AA1065" s="146"/>
      <c r="AB1065" s="146"/>
      <c r="AC1065" s="146"/>
      <c r="AD1065" s="146"/>
      <c r="AE1065" s="146"/>
      <c r="AF1065" s="146"/>
      <c r="AG1065" s="146"/>
      <c r="AH1065" s="146"/>
      <c r="AI1065" s="146"/>
      <c r="AJ1065" s="146"/>
      <c r="AK1065" s="146"/>
      <c r="AL1065" s="146"/>
      <c r="AM1065" s="217"/>
      <c r="AN1065" s="146"/>
      <c r="AO1065" s="146"/>
      <c r="AP1065" s="146"/>
      <c r="AQ1065" s="146"/>
      <c r="AR1065" s="146"/>
      <c r="AS1065" s="146"/>
      <c r="AT1065" s="146"/>
      <c r="AU1065" s="146"/>
      <c r="AV1065" s="146"/>
      <c r="AW1065" s="146"/>
      <c r="AX1065" s="146"/>
      <c r="AY1065" s="146"/>
      <c r="AZ1065" s="146"/>
      <c r="BA1065" s="146"/>
      <c r="BB1065" s="146"/>
      <c r="BC1065" s="146"/>
      <c r="BD1065" s="146"/>
      <c r="BE1065" s="146"/>
      <c r="BF1065" s="146"/>
      <c r="BG1065" s="146"/>
      <c r="BH1065" s="146"/>
      <c r="BI1065" s="146"/>
      <c r="BJ1065" s="146"/>
      <c r="BK1065" s="146"/>
      <c r="BL1065" s="146"/>
      <c r="BM1065" s="146"/>
      <c r="BN1065" s="146"/>
      <c r="BO1065" s="146"/>
      <c r="BP1065" s="146"/>
      <c r="BQ1065" s="146"/>
      <c r="BR1065" s="146"/>
      <c r="BS1065" s="146"/>
      <c r="BT1065" s="146"/>
      <c r="BU1065" s="146"/>
      <c r="BV1065" s="146"/>
      <c r="BW1065" s="146"/>
      <c r="BX1065" s="146"/>
      <c r="BY1065" s="146"/>
      <c r="BZ1065" s="146"/>
      <c r="CA1065" s="146"/>
      <c r="CB1065" s="146"/>
      <c r="CC1065" s="146"/>
      <c r="CD1065" s="146"/>
      <c r="CE1065" s="146"/>
      <c r="CF1065" s="146"/>
      <c r="CG1065" s="146"/>
      <c r="CH1065" s="146"/>
      <c r="CI1065" s="146"/>
      <c r="CJ1065" s="146"/>
      <c r="CK1065" s="146"/>
      <c r="CL1065" s="146"/>
      <c r="CM1065" s="146"/>
      <c r="CN1065" s="146"/>
      <c r="CO1065" s="146"/>
      <c r="CP1065" s="146"/>
      <c r="CQ1065" s="146"/>
      <c r="CR1065" s="146"/>
      <c r="CS1065" s="146"/>
      <c r="CT1065" s="146"/>
      <c r="CU1065" s="146"/>
      <c r="CV1065" s="146"/>
      <c r="CW1065" s="146"/>
      <c r="CX1065" s="146"/>
      <c r="CY1065" s="146"/>
      <c r="CZ1065" s="146"/>
      <c r="DA1065" s="146"/>
      <c r="DB1065" s="146"/>
      <c r="DC1065" s="146"/>
      <c r="DD1065" s="146"/>
      <c r="DE1065" s="146"/>
      <c r="DF1065" s="146"/>
      <c r="DG1065" s="146"/>
      <c r="DH1065" s="146"/>
      <c r="DI1065" s="146"/>
      <c r="DJ1065" s="146"/>
      <c r="DK1065" s="146"/>
      <c r="DL1065" s="146"/>
      <c r="DM1065" s="146"/>
      <c r="DN1065" s="146"/>
      <c r="DO1065" s="146"/>
      <c r="DP1065" s="146"/>
      <c r="DQ1065" s="146"/>
      <c r="DR1065" s="146"/>
      <c r="DS1065" s="146"/>
      <c r="DT1065" s="146"/>
      <c r="DU1065" s="146"/>
      <c r="DV1065" s="146"/>
      <c r="DW1065" s="146"/>
      <c r="DX1065" s="146"/>
      <c r="DY1065" s="146"/>
      <c r="DZ1065" s="158"/>
      <c r="EA1065" s="158"/>
      <c r="EB1065" s="158"/>
      <c r="EC1065" s="158"/>
      <c r="ED1065" s="158"/>
      <c r="EE1065" s="158"/>
      <c r="EF1065" s="158"/>
      <c r="EG1065" s="158"/>
      <c r="EH1065" s="158"/>
      <c r="EI1065" s="158"/>
      <c r="EJ1065" s="158"/>
      <c r="EK1065" s="158"/>
      <c r="EL1065" s="158"/>
      <c r="EM1065" s="158"/>
      <c r="EN1065" s="146"/>
      <c r="EO1065" s="146"/>
      <c r="EP1065" s="146"/>
      <c r="EQ1065" s="146"/>
      <c r="ER1065" s="146"/>
      <c r="ES1065" s="146"/>
      <c r="ET1065" s="146"/>
      <c r="EU1065" s="146"/>
      <c r="EV1065" s="146"/>
      <c r="EW1065" s="146"/>
      <c r="EX1065" s="146"/>
      <c r="EY1065" s="146"/>
      <c r="EZ1065" s="146"/>
      <c r="FA1065" s="146"/>
      <c r="FB1065" s="146"/>
      <c r="FC1065" s="146"/>
      <c r="FD1065" s="146"/>
    </row>
    <row r="1066" spans="4:160">
      <c r="D1066" s="45"/>
      <c r="O1066" s="146"/>
      <c r="P1066" s="146"/>
      <c r="Q1066" s="146"/>
      <c r="R1066" s="146"/>
      <c r="S1066" s="146"/>
      <c r="T1066" s="146"/>
      <c r="U1066" s="146"/>
      <c r="V1066" s="146"/>
      <c r="W1066" s="146"/>
      <c r="X1066" s="146"/>
      <c r="Y1066" s="146"/>
      <c r="Z1066" s="146"/>
      <c r="AA1066" s="146"/>
      <c r="AB1066" s="146"/>
      <c r="AC1066" s="146"/>
      <c r="AD1066" s="146"/>
      <c r="AE1066" s="146"/>
      <c r="AF1066" s="146"/>
      <c r="AG1066" s="146"/>
      <c r="AH1066" s="146"/>
      <c r="AI1066" s="146"/>
      <c r="AJ1066" s="146"/>
      <c r="AK1066" s="146"/>
      <c r="AL1066" s="146"/>
      <c r="AM1066" s="217"/>
      <c r="AN1066" s="146"/>
      <c r="AO1066" s="146"/>
      <c r="AP1066" s="146"/>
      <c r="AQ1066" s="146"/>
      <c r="AR1066" s="146"/>
      <c r="AS1066" s="146"/>
      <c r="AT1066" s="146"/>
      <c r="AU1066" s="146"/>
      <c r="AV1066" s="146"/>
      <c r="AW1066" s="146"/>
      <c r="AX1066" s="146"/>
      <c r="AY1066" s="146"/>
      <c r="AZ1066" s="146"/>
      <c r="BA1066" s="146"/>
      <c r="BB1066" s="146"/>
      <c r="BC1066" s="146"/>
      <c r="BD1066" s="146"/>
      <c r="BE1066" s="146"/>
      <c r="BF1066" s="146"/>
      <c r="BG1066" s="146"/>
      <c r="BH1066" s="146"/>
      <c r="BI1066" s="146"/>
      <c r="BJ1066" s="146"/>
      <c r="BK1066" s="146"/>
      <c r="BL1066" s="146"/>
      <c r="BM1066" s="146"/>
      <c r="BN1066" s="146"/>
      <c r="BO1066" s="146"/>
      <c r="BP1066" s="146"/>
      <c r="BQ1066" s="146"/>
      <c r="BR1066" s="146"/>
      <c r="BS1066" s="146"/>
      <c r="BT1066" s="146"/>
      <c r="BU1066" s="146"/>
      <c r="BV1066" s="146"/>
      <c r="BW1066" s="146"/>
      <c r="BX1066" s="146"/>
      <c r="BY1066" s="146"/>
      <c r="BZ1066" s="146"/>
      <c r="CA1066" s="146"/>
      <c r="CB1066" s="146"/>
      <c r="CC1066" s="146"/>
      <c r="CD1066" s="146"/>
      <c r="CE1066" s="146"/>
      <c r="CF1066" s="146"/>
      <c r="CG1066" s="146"/>
      <c r="CH1066" s="146"/>
      <c r="CI1066" s="146"/>
      <c r="CJ1066" s="146"/>
      <c r="CK1066" s="146"/>
      <c r="CL1066" s="146"/>
      <c r="CM1066" s="146"/>
      <c r="CN1066" s="146"/>
      <c r="CO1066" s="146"/>
      <c r="CP1066" s="146"/>
      <c r="CQ1066" s="146"/>
      <c r="CR1066" s="146"/>
      <c r="CS1066" s="146"/>
      <c r="CT1066" s="146"/>
      <c r="CU1066" s="146"/>
      <c r="CV1066" s="146"/>
      <c r="CW1066" s="146"/>
      <c r="CX1066" s="146"/>
      <c r="CY1066" s="146"/>
      <c r="CZ1066" s="146"/>
      <c r="DA1066" s="146"/>
      <c r="DB1066" s="146"/>
      <c r="DC1066" s="146"/>
      <c r="DD1066" s="146"/>
      <c r="DE1066" s="146"/>
      <c r="DF1066" s="146"/>
      <c r="DG1066" s="146"/>
      <c r="DH1066" s="146"/>
      <c r="DI1066" s="146"/>
      <c r="DJ1066" s="146"/>
      <c r="DK1066" s="146"/>
      <c r="DL1066" s="146"/>
      <c r="DM1066" s="146"/>
      <c r="DN1066" s="146"/>
      <c r="DO1066" s="146"/>
      <c r="DP1066" s="146"/>
      <c r="DQ1066" s="146"/>
      <c r="DR1066" s="146"/>
      <c r="DS1066" s="146"/>
      <c r="DT1066" s="146"/>
      <c r="DU1066" s="146"/>
      <c r="DV1066" s="146"/>
      <c r="DW1066" s="146"/>
      <c r="DX1066" s="146"/>
      <c r="DY1066" s="146"/>
      <c r="DZ1066" s="158"/>
      <c r="EA1066" s="158"/>
      <c r="EB1066" s="158"/>
      <c r="EC1066" s="158"/>
      <c r="ED1066" s="158"/>
      <c r="EE1066" s="158"/>
      <c r="EF1066" s="158"/>
      <c r="EG1066" s="158"/>
      <c r="EH1066" s="158"/>
      <c r="EI1066" s="158"/>
      <c r="EJ1066" s="158"/>
      <c r="EK1066" s="158"/>
      <c r="EL1066" s="158"/>
      <c r="EM1066" s="158"/>
      <c r="EN1066" s="146"/>
      <c r="EO1066" s="146"/>
      <c r="EP1066" s="146"/>
      <c r="EQ1066" s="146"/>
      <c r="ER1066" s="146"/>
      <c r="ES1066" s="146"/>
      <c r="ET1066" s="146"/>
      <c r="EU1066" s="146"/>
      <c r="EV1066" s="146"/>
      <c r="EW1066" s="146"/>
      <c r="EX1066" s="146"/>
      <c r="EY1066" s="146"/>
      <c r="EZ1066" s="146"/>
      <c r="FA1066" s="146"/>
      <c r="FB1066" s="146"/>
      <c r="FC1066" s="146"/>
      <c r="FD1066" s="146"/>
    </row>
    <row r="1067" spans="4:160">
      <c r="D1067" s="45"/>
      <c r="O1067" s="146"/>
      <c r="P1067" s="146"/>
      <c r="Q1067" s="146"/>
      <c r="R1067" s="146"/>
      <c r="S1067" s="146"/>
      <c r="T1067" s="146"/>
      <c r="U1067" s="146"/>
      <c r="V1067" s="146"/>
      <c r="W1067" s="146"/>
      <c r="X1067" s="146"/>
      <c r="Y1067" s="146"/>
      <c r="Z1067" s="146"/>
      <c r="AA1067" s="146"/>
      <c r="AB1067" s="146"/>
      <c r="AC1067" s="146"/>
      <c r="AD1067" s="146"/>
      <c r="AE1067" s="146"/>
      <c r="AF1067" s="146"/>
      <c r="AG1067" s="146"/>
      <c r="AH1067" s="146"/>
      <c r="AI1067" s="146"/>
      <c r="AJ1067" s="146"/>
      <c r="AK1067" s="146"/>
      <c r="AL1067" s="146"/>
      <c r="AM1067" s="217"/>
      <c r="AN1067" s="146"/>
      <c r="AO1067" s="146"/>
      <c r="AP1067" s="146"/>
      <c r="AQ1067" s="146"/>
      <c r="AR1067" s="146"/>
      <c r="AS1067" s="146"/>
      <c r="AT1067" s="146"/>
      <c r="AU1067" s="146"/>
      <c r="AV1067" s="146"/>
      <c r="AW1067" s="146"/>
      <c r="AX1067" s="146"/>
      <c r="AY1067" s="146"/>
      <c r="AZ1067" s="146"/>
      <c r="BA1067" s="146"/>
      <c r="BB1067" s="146"/>
      <c r="BC1067" s="146"/>
      <c r="BD1067" s="146"/>
      <c r="BE1067" s="146"/>
      <c r="BF1067" s="146"/>
      <c r="BG1067" s="146"/>
      <c r="BH1067" s="146"/>
      <c r="BI1067" s="146"/>
      <c r="BJ1067" s="146"/>
      <c r="BK1067" s="146"/>
      <c r="BL1067" s="146"/>
      <c r="BM1067" s="146"/>
      <c r="BN1067" s="146"/>
      <c r="BO1067" s="146"/>
      <c r="BP1067" s="146"/>
      <c r="BQ1067" s="146"/>
      <c r="BR1067" s="146"/>
      <c r="BS1067" s="146"/>
      <c r="BT1067" s="146"/>
      <c r="BU1067" s="146"/>
      <c r="BV1067" s="146"/>
      <c r="BW1067" s="146"/>
      <c r="BX1067" s="146"/>
      <c r="BY1067" s="146"/>
      <c r="BZ1067" s="146"/>
      <c r="CA1067" s="146"/>
      <c r="CB1067" s="146"/>
      <c r="CC1067" s="146"/>
      <c r="CD1067" s="146"/>
      <c r="CE1067" s="146"/>
      <c r="CF1067" s="146"/>
      <c r="CG1067" s="146"/>
      <c r="CH1067" s="146"/>
      <c r="CI1067" s="146"/>
      <c r="CJ1067" s="146"/>
      <c r="CK1067" s="146"/>
      <c r="CL1067" s="146"/>
      <c r="CM1067" s="146"/>
      <c r="CN1067" s="146"/>
      <c r="CO1067" s="146"/>
      <c r="CP1067" s="146"/>
      <c r="CQ1067" s="146"/>
      <c r="CR1067" s="146"/>
      <c r="CS1067" s="146"/>
      <c r="CT1067" s="146"/>
      <c r="CU1067" s="146"/>
      <c r="CV1067" s="146"/>
      <c r="CW1067" s="146"/>
      <c r="CX1067" s="146"/>
      <c r="CY1067" s="146"/>
      <c r="CZ1067" s="146"/>
      <c r="DA1067" s="146"/>
      <c r="DB1067" s="146"/>
      <c r="DC1067" s="146"/>
      <c r="DD1067" s="146"/>
      <c r="DE1067" s="146"/>
      <c r="DF1067" s="146"/>
      <c r="DG1067" s="146"/>
      <c r="DH1067" s="146"/>
      <c r="DI1067" s="146"/>
      <c r="DJ1067" s="146"/>
      <c r="DK1067" s="146"/>
      <c r="DL1067" s="146"/>
      <c r="DM1067" s="146"/>
      <c r="DN1067" s="146"/>
      <c r="DO1067" s="146"/>
      <c r="DP1067" s="146"/>
      <c r="DQ1067" s="146"/>
      <c r="DR1067" s="146"/>
      <c r="DS1067" s="146"/>
      <c r="DT1067" s="146"/>
      <c r="DU1067" s="146"/>
      <c r="DV1067" s="146"/>
      <c r="DW1067" s="146"/>
      <c r="DX1067" s="146"/>
      <c r="DY1067" s="146"/>
      <c r="DZ1067" s="158"/>
      <c r="EA1067" s="158"/>
      <c r="EB1067" s="158"/>
      <c r="EC1067" s="158"/>
      <c r="ED1067" s="158"/>
      <c r="EE1067" s="158"/>
      <c r="EF1067" s="158"/>
      <c r="EG1067" s="158"/>
      <c r="EH1067" s="158"/>
      <c r="EI1067" s="158"/>
      <c r="EJ1067" s="158"/>
      <c r="EK1067" s="158"/>
      <c r="EL1067" s="158"/>
      <c r="EM1067" s="158"/>
      <c r="EN1067" s="146"/>
      <c r="EO1067" s="146"/>
      <c r="EP1067" s="146"/>
      <c r="EQ1067" s="146"/>
      <c r="ER1067" s="146"/>
      <c r="ES1067" s="146"/>
      <c r="ET1067" s="146"/>
      <c r="EU1067" s="146"/>
      <c r="EV1067" s="146"/>
      <c r="EW1067" s="146"/>
      <c r="EX1067" s="146"/>
      <c r="EY1067" s="146"/>
      <c r="EZ1067" s="146"/>
      <c r="FA1067" s="146"/>
      <c r="FB1067" s="146"/>
      <c r="FC1067" s="146"/>
      <c r="FD1067" s="146"/>
    </row>
    <row r="1068" spans="4:160">
      <c r="D1068" s="45"/>
      <c r="O1068" s="146"/>
      <c r="P1068" s="146"/>
      <c r="Q1068" s="146"/>
      <c r="R1068" s="146"/>
      <c r="S1068" s="146"/>
      <c r="T1068" s="146"/>
      <c r="U1068" s="146"/>
      <c r="V1068" s="146"/>
      <c r="W1068" s="146"/>
      <c r="X1068" s="146"/>
      <c r="Y1068" s="146"/>
      <c r="Z1068" s="146"/>
      <c r="AA1068" s="146"/>
      <c r="AB1068" s="146"/>
      <c r="AC1068" s="146"/>
      <c r="AD1068" s="146"/>
      <c r="AE1068" s="146"/>
      <c r="AF1068" s="146"/>
      <c r="AG1068" s="146"/>
      <c r="AH1068" s="146"/>
      <c r="AI1068" s="146"/>
      <c r="AJ1068" s="146"/>
      <c r="AK1068" s="146"/>
      <c r="AL1068" s="146"/>
      <c r="AM1068" s="217"/>
      <c r="AN1068" s="146"/>
      <c r="AO1068" s="146"/>
      <c r="AP1068" s="146"/>
      <c r="AQ1068" s="146"/>
      <c r="AR1068" s="146"/>
      <c r="AS1068" s="146"/>
      <c r="AT1068" s="146"/>
      <c r="AU1068" s="146"/>
      <c r="AV1068" s="146"/>
      <c r="AW1068" s="146"/>
      <c r="AX1068" s="146"/>
      <c r="AY1068" s="146"/>
      <c r="AZ1068" s="146"/>
      <c r="BA1068" s="146"/>
      <c r="BB1068" s="146"/>
      <c r="BC1068" s="146"/>
      <c r="BD1068" s="146"/>
      <c r="BE1068" s="146"/>
      <c r="BF1068" s="146"/>
      <c r="BG1068" s="146"/>
      <c r="BH1068" s="146"/>
      <c r="BI1068" s="146"/>
      <c r="BJ1068" s="146"/>
      <c r="BK1068" s="146"/>
      <c r="BL1068" s="146"/>
      <c r="BM1068" s="146"/>
      <c r="BN1068" s="146"/>
      <c r="BO1068" s="146"/>
      <c r="BP1068" s="146"/>
      <c r="BQ1068" s="146"/>
      <c r="BR1068" s="146"/>
      <c r="BS1068" s="146"/>
      <c r="BT1068" s="146"/>
      <c r="BU1068" s="146"/>
      <c r="BV1068" s="146"/>
      <c r="BW1068" s="146"/>
      <c r="BX1068" s="146"/>
      <c r="BY1068" s="146"/>
      <c r="BZ1068" s="146"/>
      <c r="CA1068" s="146"/>
      <c r="CB1068" s="146"/>
      <c r="CC1068" s="146"/>
      <c r="CD1068" s="146"/>
      <c r="CE1068" s="146"/>
      <c r="CF1068" s="146"/>
      <c r="CG1068" s="146"/>
      <c r="CH1068" s="146"/>
      <c r="CI1068" s="146"/>
      <c r="CJ1068" s="146"/>
      <c r="CK1068" s="146"/>
      <c r="CL1068" s="146"/>
      <c r="CM1068" s="146"/>
      <c r="CN1068" s="146"/>
      <c r="CO1068" s="146"/>
      <c r="CP1068" s="146"/>
      <c r="CQ1068" s="146"/>
      <c r="CR1068" s="146"/>
      <c r="CS1068" s="146"/>
      <c r="CT1068" s="146"/>
      <c r="CU1068" s="146"/>
      <c r="CV1068" s="146"/>
      <c r="CW1068" s="146"/>
      <c r="CX1068" s="146"/>
      <c r="CY1068" s="146"/>
      <c r="CZ1068" s="146"/>
      <c r="DA1068" s="146"/>
      <c r="DB1068" s="146"/>
      <c r="DC1068" s="146"/>
      <c r="DD1068" s="146"/>
      <c r="DE1068" s="146"/>
      <c r="DF1068" s="146"/>
      <c r="DG1068" s="146"/>
      <c r="DH1068" s="146"/>
      <c r="DI1068" s="146"/>
      <c r="DJ1068" s="146"/>
      <c r="DK1068" s="146"/>
      <c r="DL1068" s="146"/>
      <c r="DM1068" s="146"/>
      <c r="DN1068" s="146"/>
      <c r="DO1068" s="146"/>
      <c r="DP1068" s="146"/>
      <c r="DQ1068" s="146"/>
      <c r="DR1068" s="146"/>
      <c r="DS1068" s="146"/>
      <c r="DT1068" s="146"/>
      <c r="DU1068" s="146"/>
      <c r="DV1068" s="146"/>
      <c r="DW1068" s="146"/>
      <c r="DX1068" s="146"/>
      <c r="DY1068" s="146"/>
      <c r="DZ1068" s="158"/>
      <c r="EA1068" s="158"/>
      <c r="EB1068" s="158"/>
      <c r="EC1068" s="158"/>
      <c r="ED1068" s="158"/>
      <c r="EE1068" s="158"/>
      <c r="EF1068" s="158"/>
      <c r="EG1068" s="158"/>
      <c r="EH1068" s="158"/>
      <c r="EI1068" s="158"/>
      <c r="EJ1068" s="158"/>
      <c r="EK1068" s="158"/>
      <c r="EL1068" s="158"/>
      <c r="EM1068" s="158"/>
      <c r="EN1068" s="146"/>
      <c r="EO1068" s="146"/>
      <c r="EP1068" s="146"/>
      <c r="EQ1068" s="146"/>
      <c r="ER1068" s="146"/>
      <c r="ES1068" s="146"/>
      <c r="ET1068" s="146"/>
      <c r="EU1068" s="146"/>
      <c r="EV1068" s="146"/>
      <c r="EW1068" s="146"/>
      <c r="EX1068" s="146"/>
      <c r="EY1068" s="146"/>
      <c r="EZ1068" s="146"/>
      <c r="FA1068" s="146"/>
      <c r="FB1068" s="146"/>
      <c r="FC1068" s="146"/>
      <c r="FD1068" s="146"/>
    </row>
    <row r="1069" spans="4:160">
      <c r="D1069" s="45"/>
      <c r="O1069" s="146"/>
      <c r="P1069" s="146"/>
      <c r="Q1069" s="146"/>
      <c r="R1069" s="146"/>
      <c r="S1069" s="146"/>
      <c r="T1069" s="146"/>
      <c r="U1069" s="146"/>
      <c r="V1069" s="146"/>
      <c r="W1069" s="146"/>
      <c r="X1069" s="146"/>
      <c r="Y1069" s="146"/>
      <c r="Z1069" s="146"/>
      <c r="AA1069" s="146"/>
      <c r="AB1069" s="146"/>
      <c r="AC1069" s="146"/>
      <c r="AD1069" s="146"/>
      <c r="AE1069" s="146"/>
      <c r="AF1069" s="146"/>
      <c r="AG1069" s="146"/>
      <c r="AH1069" s="146"/>
      <c r="AI1069" s="146"/>
      <c r="AJ1069" s="146"/>
      <c r="AK1069" s="146"/>
      <c r="AL1069" s="146"/>
      <c r="AM1069" s="217"/>
      <c r="AN1069" s="146"/>
      <c r="AO1069" s="146"/>
      <c r="AP1069" s="146"/>
      <c r="AQ1069" s="146"/>
      <c r="AR1069" s="146"/>
      <c r="AS1069" s="146"/>
      <c r="AT1069" s="146"/>
      <c r="AU1069" s="146"/>
      <c r="AV1069" s="146"/>
      <c r="AW1069" s="146"/>
      <c r="AX1069" s="146"/>
      <c r="AY1069" s="146"/>
      <c r="AZ1069" s="146"/>
      <c r="BA1069" s="146"/>
      <c r="BB1069" s="146"/>
      <c r="BC1069" s="146"/>
      <c r="BD1069" s="146"/>
      <c r="BE1069" s="146"/>
      <c r="BF1069" s="146"/>
      <c r="BG1069" s="146"/>
      <c r="BH1069" s="146"/>
      <c r="BI1069" s="146"/>
      <c r="BJ1069" s="146"/>
      <c r="BK1069" s="146"/>
      <c r="BL1069" s="146"/>
      <c r="BM1069" s="146"/>
      <c r="BN1069" s="146"/>
      <c r="BO1069" s="146"/>
      <c r="BP1069" s="146"/>
      <c r="BQ1069" s="146"/>
      <c r="BR1069" s="146"/>
      <c r="BS1069" s="146"/>
      <c r="BT1069" s="146"/>
      <c r="BU1069" s="146"/>
      <c r="BV1069" s="146"/>
      <c r="BW1069" s="146"/>
      <c r="BX1069" s="146"/>
      <c r="BY1069" s="146"/>
      <c r="BZ1069" s="146"/>
      <c r="CA1069" s="146"/>
      <c r="CB1069" s="146"/>
      <c r="CC1069" s="146"/>
      <c r="CD1069" s="146"/>
      <c r="CE1069" s="146"/>
      <c r="CF1069" s="146"/>
      <c r="CG1069" s="146"/>
      <c r="CH1069" s="146"/>
      <c r="CI1069" s="146"/>
      <c r="CJ1069" s="146"/>
      <c r="CK1069" s="146"/>
      <c r="CL1069" s="146"/>
      <c r="CM1069" s="146"/>
      <c r="CN1069" s="146"/>
      <c r="CO1069" s="146"/>
      <c r="CP1069" s="146"/>
      <c r="CQ1069" s="146"/>
      <c r="CR1069" s="146"/>
      <c r="CS1069" s="146"/>
      <c r="CT1069" s="146"/>
      <c r="CU1069" s="146"/>
      <c r="CV1069" s="146"/>
      <c r="CW1069" s="146"/>
      <c r="CX1069" s="146"/>
      <c r="CY1069" s="146"/>
      <c r="CZ1069" s="146"/>
      <c r="DA1069" s="146"/>
      <c r="DB1069" s="146"/>
      <c r="DC1069" s="146"/>
      <c r="DD1069" s="146"/>
      <c r="DE1069" s="146"/>
      <c r="DF1069" s="146"/>
      <c r="DG1069" s="146"/>
      <c r="DH1069" s="146"/>
      <c r="DI1069" s="146"/>
      <c r="DJ1069" s="146"/>
      <c r="DK1069" s="146"/>
      <c r="DL1069" s="146"/>
      <c r="DM1069" s="146"/>
      <c r="DN1069" s="146"/>
      <c r="DO1069" s="146"/>
      <c r="DP1069" s="146"/>
      <c r="DQ1069" s="146"/>
      <c r="DR1069" s="146"/>
      <c r="DS1069" s="146"/>
      <c r="DT1069" s="146"/>
      <c r="DU1069" s="146"/>
      <c r="DV1069" s="146"/>
      <c r="DW1069" s="146"/>
      <c r="DX1069" s="146"/>
      <c r="DY1069" s="146"/>
      <c r="DZ1069" s="158"/>
      <c r="EA1069" s="158"/>
      <c r="EB1069" s="158"/>
      <c r="EC1069" s="158"/>
      <c r="ED1069" s="158"/>
      <c r="EE1069" s="158"/>
      <c r="EF1069" s="158"/>
      <c r="EG1069" s="158"/>
      <c r="EH1069" s="158"/>
      <c r="EI1069" s="158"/>
      <c r="EJ1069" s="158"/>
      <c r="EK1069" s="158"/>
      <c r="EL1069" s="158"/>
      <c r="EM1069" s="158"/>
      <c r="EN1069" s="146"/>
      <c r="EO1069" s="146"/>
      <c r="EP1069" s="146"/>
      <c r="EQ1069" s="146"/>
      <c r="ER1069" s="146"/>
      <c r="ES1069" s="146"/>
      <c r="ET1069" s="146"/>
      <c r="EU1069" s="146"/>
      <c r="EV1069" s="146"/>
      <c r="EW1069" s="146"/>
      <c r="EX1069" s="146"/>
      <c r="EY1069" s="146"/>
      <c r="EZ1069" s="146"/>
      <c r="FA1069" s="146"/>
      <c r="FB1069" s="146"/>
      <c r="FC1069" s="146"/>
      <c r="FD1069" s="146"/>
    </row>
    <row r="1070" spans="4:160">
      <c r="D1070" s="45"/>
      <c r="O1070" s="146"/>
      <c r="P1070" s="146"/>
      <c r="Q1070" s="146"/>
      <c r="R1070" s="146"/>
      <c r="S1070" s="146"/>
      <c r="T1070" s="146"/>
      <c r="U1070" s="146"/>
      <c r="V1070" s="146"/>
      <c r="W1070" s="146"/>
      <c r="X1070" s="146"/>
      <c r="Y1070" s="146"/>
      <c r="Z1070" s="146"/>
      <c r="AA1070" s="146"/>
      <c r="AB1070" s="146"/>
      <c r="AC1070" s="146"/>
      <c r="AD1070" s="146"/>
      <c r="AE1070" s="146"/>
      <c r="AF1070" s="146"/>
      <c r="AG1070" s="146"/>
      <c r="AH1070" s="146"/>
      <c r="AI1070" s="146"/>
      <c r="AJ1070" s="146"/>
      <c r="AK1070" s="146"/>
      <c r="AL1070" s="146"/>
      <c r="AM1070" s="217"/>
      <c r="AN1070" s="146"/>
      <c r="AO1070" s="146"/>
      <c r="AP1070" s="146"/>
      <c r="AQ1070" s="146"/>
      <c r="AR1070" s="146"/>
      <c r="AS1070" s="146"/>
      <c r="AT1070" s="146"/>
      <c r="AU1070" s="146"/>
      <c r="AV1070" s="146"/>
      <c r="AW1070" s="146"/>
      <c r="AX1070" s="146"/>
      <c r="AY1070" s="146"/>
      <c r="AZ1070" s="146"/>
      <c r="BA1070" s="146"/>
      <c r="BB1070" s="146"/>
      <c r="BC1070" s="146"/>
      <c r="BD1070" s="146"/>
      <c r="BE1070" s="146"/>
      <c r="BF1070" s="146"/>
      <c r="BG1070" s="146"/>
      <c r="BH1070" s="146"/>
      <c r="BI1070" s="146"/>
      <c r="BJ1070" s="146"/>
      <c r="BK1070" s="146"/>
      <c r="BL1070" s="146"/>
      <c r="BM1070" s="146"/>
      <c r="BN1070" s="146"/>
      <c r="BO1070" s="146"/>
      <c r="BP1070" s="146"/>
      <c r="BQ1070" s="146"/>
      <c r="BR1070" s="146"/>
      <c r="BS1070" s="146"/>
      <c r="BT1070" s="146"/>
      <c r="BU1070" s="146"/>
      <c r="BV1070" s="146"/>
      <c r="BW1070" s="146"/>
      <c r="BX1070" s="146"/>
      <c r="BY1070" s="146"/>
      <c r="BZ1070" s="146"/>
      <c r="CA1070" s="146"/>
      <c r="CB1070" s="146"/>
      <c r="CC1070" s="146"/>
      <c r="CD1070" s="146"/>
      <c r="CE1070" s="146"/>
      <c r="CF1070" s="146"/>
      <c r="CG1070" s="146"/>
      <c r="CH1070" s="146"/>
      <c r="CI1070" s="146"/>
      <c r="CJ1070" s="146"/>
      <c r="CK1070" s="146"/>
      <c r="CL1070" s="146"/>
      <c r="CM1070" s="146"/>
      <c r="CN1070" s="146"/>
      <c r="CO1070" s="146"/>
      <c r="CP1070" s="146"/>
      <c r="CQ1070" s="146"/>
      <c r="CR1070" s="146"/>
      <c r="CS1070" s="146"/>
      <c r="CT1070" s="146"/>
      <c r="CU1070" s="146"/>
      <c r="CV1070" s="146"/>
      <c r="CW1070" s="146"/>
      <c r="CX1070" s="146"/>
      <c r="CY1070" s="146"/>
      <c r="CZ1070" s="146"/>
      <c r="DA1070" s="146"/>
      <c r="DB1070" s="146"/>
      <c r="DC1070" s="146"/>
      <c r="DD1070" s="146"/>
      <c r="DE1070" s="146"/>
      <c r="DF1070" s="146"/>
      <c r="DG1070" s="146"/>
      <c r="DH1070" s="146"/>
      <c r="DI1070" s="146"/>
      <c r="DJ1070" s="146"/>
      <c r="DK1070" s="146"/>
      <c r="DL1070" s="146"/>
      <c r="DM1070" s="146"/>
      <c r="DN1070" s="146"/>
      <c r="DO1070" s="146"/>
      <c r="DP1070" s="146"/>
      <c r="DQ1070" s="146"/>
      <c r="DR1070" s="146"/>
      <c r="DS1070" s="146"/>
      <c r="DT1070" s="146"/>
      <c r="DU1070" s="146"/>
      <c r="DV1070" s="146"/>
      <c r="DW1070" s="146"/>
      <c r="DX1070" s="146"/>
      <c r="DY1070" s="146"/>
      <c r="DZ1070" s="158"/>
      <c r="EA1070" s="158"/>
      <c r="EB1070" s="158"/>
      <c r="EC1070" s="158"/>
      <c r="ED1070" s="158"/>
      <c r="EE1070" s="158"/>
      <c r="EF1070" s="158"/>
      <c r="EG1070" s="158"/>
      <c r="EH1070" s="158"/>
      <c r="EI1070" s="158"/>
      <c r="EJ1070" s="158"/>
      <c r="EK1070" s="158"/>
      <c r="EL1070" s="158"/>
      <c r="EM1070" s="158"/>
      <c r="EN1070" s="146"/>
      <c r="EO1070" s="146"/>
      <c r="EP1070" s="146"/>
      <c r="EQ1070" s="146"/>
      <c r="ER1070" s="146"/>
      <c r="ES1070" s="146"/>
      <c r="ET1070" s="146"/>
      <c r="EU1070" s="146"/>
      <c r="EV1070" s="146"/>
      <c r="EW1070" s="146"/>
      <c r="EX1070" s="146"/>
      <c r="EY1070" s="146"/>
      <c r="EZ1070" s="146"/>
      <c r="FA1070" s="146"/>
      <c r="FB1070" s="146"/>
      <c r="FC1070" s="146"/>
      <c r="FD1070" s="146"/>
    </row>
    <row r="1071" spans="4:160">
      <c r="D1071" s="45"/>
      <c r="O1071" s="146"/>
      <c r="P1071" s="146"/>
      <c r="Q1071" s="146"/>
      <c r="R1071" s="146"/>
      <c r="S1071" s="146"/>
      <c r="T1071" s="146"/>
      <c r="U1071" s="146"/>
      <c r="V1071" s="146"/>
      <c r="W1071" s="146"/>
      <c r="X1071" s="146"/>
      <c r="Y1071" s="146"/>
      <c r="Z1071" s="146"/>
      <c r="AA1071" s="146"/>
      <c r="AB1071" s="146"/>
      <c r="AC1071" s="146"/>
      <c r="AD1071" s="146"/>
      <c r="AE1071" s="146"/>
      <c r="AF1071" s="146"/>
      <c r="AG1071" s="146"/>
      <c r="AH1071" s="146"/>
      <c r="AI1071" s="146"/>
      <c r="AJ1071" s="146"/>
      <c r="AK1071" s="146"/>
      <c r="AL1071" s="146"/>
      <c r="AM1071" s="217"/>
      <c r="AN1071" s="146"/>
      <c r="AO1071" s="146"/>
      <c r="AP1071" s="146"/>
      <c r="AQ1071" s="146"/>
      <c r="AR1071" s="146"/>
      <c r="AS1071" s="146"/>
      <c r="AT1071" s="146"/>
      <c r="AU1071" s="146"/>
      <c r="AV1071" s="146"/>
      <c r="AW1071" s="146"/>
      <c r="AX1071" s="146"/>
      <c r="AY1071" s="146"/>
      <c r="AZ1071" s="146"/>
      <c r="BA1071" s="146"/>
      <c r="BB1071" s="146"/>
      <c r="BC1071" s="146"/>
      <c r="BD1071" s="146"/>
      <c r="BE1071" s="146"/>
      <c r="BF1071" s="146"/>
      <c r="BG1071" s="146"/>
      <c r="BH1071" s="146"/>
      <c r="BI1071" s="146"/>
      <c r="BJ1071" s="146"/>
      <c r="BK1071" s="146"/>
      <c r="BL1071" s="146"/>
      <c r="BM1071" s="146"/>
      <c r="BN1071" s="146"/>
      <c r="BO1071" s="146"/>
      <c r="BP1071" s="146"/>
      <c r="BQ1071" s="146"/>
      <c r="BR1071" s="146"/>
      <c r="BS1071" s="146"/>
      <c r="BT1071" s="146"/>
      <c r="BU1071" s="146"/>
      <c r="BV1071" s="146"/>
      <c r="BW1071" s="146"/>
      <c r="BX1071" s="146"/>
      <c r="BY1071" s="146"/>
      <c r="BZ1071" s="146"/>
      <c r="CA1071" s="146"/>
      <c r="CB1071" s="146"/>
      <c r="CC1071" s="146"/>
      <c r="CD1071" s="146"/>
      <c r="CE1071" s="146"/>
      <c r="CF1071" s="146"/>
      <c r="CG1071" s="146"/>
      <c r="CH1071" s="146"/>
      <c r="CI1071" s="146"/>
      <c r="CJ1071" s="146"/>
      <c r="CK1071" s="146"/>
      <c r="CL1071" s="146"/>
      <c r="CM1071" s="146"/>
      <c r="CN1071" s="146"/>
      <c r="CO1071" s="146"/>
      <c r="CP1071" s="146"/>
      <c r="CQ1071" s="146"/>
      <c r="CR1071" s="146"/>
      <c r="CS1071" s="146"/>
      <c r="CT1071" s="146"/>
      <c r="CU1071" s="146"/>
      <c r="CV1071" s="146"/>
      <c r="CW1071" s="146"/>
      <c r="CX1071" s="146"/>
      <c r="CY1071" s="146"/>
      <c r="CZ1071" s="146"/>
      <c r="DA1071" s="146"/>
      <c r="DB1071" s="146"/>
      <c r="DC1071" s="146"/>
      <c r="DD1071" s="146"/>
      <c r="DE1071" s="146"/>
      <c r="DF1071" s="146"/>
      <c r="DG1071" s="146"/>
      <c r="DH1071" s="146"/>
      <c r="DI1071" s="146"/>
      <c r="DJ1071" s="146"/>
      <c r="DK1071" s="146"/>
      <c r="DL1071" s="146"/>
      <c r="DM1071" s="146"/>
      <c r="DN1071" s="146"/>
      <c r="DO1071" s="146"/>
      <c r="DP1071" s="146"/>
      <c r="DQ1071" s="146"/>
      <c r="DR1071" s="146"/>
      <c r="DS1071" s="146"/>
      <c r="DT1071" s="146"/>
      <c r="DU1071" s="146"/>
      <c r="DV1071" s="146"/>
      <c r="DW1071" s="146"/>
      <c r="DX1071" s="146"/>
      <c r="DY1071" s="146"/>
      <c r="DZ1071" s="158"/>
      <c r="EA1071" s="158"/>
      <c r="EB1071" s="158"/>
      <c r="EC1071" s="158"/>
      <c r="ED1071" s="158"/>
      <c r="EE1071" s="158"/>
      <c r="EF1071" s="158"/>
      <c r="EG1071" s="158"/>
      <c r="EH1071" s="158"/>
      <c r="EI1071" s="158"/>
      <c r="EJ1071" s="158"/>
      <c r="EK1071" s="158"/>
      <c r="EL1071" s="158"/>
      <c r="EM1071" s="158"/>
      <c r="EN1071" s="146"/>
      <c r="EO1071" s="146"/>
      <c r="EP1071" s="146"/>
      <c r="EQ1071" s="146"/>
      <c r="ER1071" s="146"/>
      <c r="ES1071" s="146"/>
      <c r="ET1071" s="146"/>
      <c r="EU1071" s="146"/>
      <c r="EV1071" s="146"/>
      <c r="EW1071" s="146"/>
      <c r="EX1071" s="146"/>
      <c r="EY1071" s="146"/>
      <c r="EZ1071" s="146"/>
      <c r="FA1071" s="146"/>
      <c r="FB1071" s="146"/>
      <c r="FC1071" s="146"/>
      <c r="FD1071" s="146"/>
    </row>
    <row r="1072" spans="4:160">
      <c r="D1072" s="45"/>
      <c r="O1072" s="146"/>
      <c r="P1072" s="146"/>
      <c r="Q1072" s="146"/>
      <c r="R1072" s="146"/>
      <c r="S1072" s="146"/>
      <c r="T1072" s="146"/>
      <c r="U1072" s="146"/>
      <c r="V1072" s="146"/>
      <c r="W1072" s="146"/>
      <c r="X1072" s="146"/>
      <c r="Y1072" s="146"/>
      <c r="Z1072" s="146"/>
      <c r="AA1072" s="146"/>
      <c r="AB1072" s="146"/>
      <c r="AC1072" s="146"/>
      <c r="AD1072" s="146"/>
      <c r="AE1072" s="146"/>
      <c r="AF1072" s="146"/>
      <c r="AG1072" s="146"/>
      <c r="AH1072" s="146"/>
      <c r="AI1072" s="146"/>
      <c r="AJ1072" s="146"/>
      <c r="AK1072" s="146"/>
      <c r="AL1072" s="146"/>
      <c r="AM1072" s="217"/>
      <c r="AN1072" s="146"/>
      <c r="AO1072" s="146"/>
      <c r="AP1072" s="146"/>
      <c r="AQ1072" s="146"/>
      <c r="AR1072" s="146"/>
      <c r="AS1072" s="146"/>
      <c r="AT1072" s="146"/>
      <c r="AU1072" s="146"/>
      <c r="AV1072" s="146"/>
      <c r="AW1072" s="146"/>
      <c r="AX1072" s="146"/>
      <c r="AY1072" s="146"/>
      <c r="AZ1072" s="146"/>
      <c r="BA1072" s="146"/>
      <c r="BB1072" s="146"/>
      <c r="BC1072" s="146"/>
      <c r="BD1072" s="146"/>
      <c r="BE1072" s="146"/>
      <c r="BF1072" s="146"/>
      <c r="BG1072" s="146"/>
      <c r="BH1072" s="146"/>
      <c r="BI1072" s="146"/>
      <c r="BJ1072" s="146"/>
      <c r="BK1072" s="146"/>
      <c r="BL1072" s="146"/>
      <c r="BM1072" s="146"/>
      <c r="BN1072" s="146"/>
      <c r="BO1072" s="146"/>
      <c r="BP1072" s="146"/>
      <c r="BQ1072" s="146"/>
      <c r="BR1072" s="146"/>
      <c r="BS1072" s="146"/>
      <c r="BT1072" s="146"/>
      <c r="BU1072" s="146"/>
      <c r="BV1072" s="146"/>
      <c r="BW1072" s="146"/>
      <c r="BX1072" s="146"/>
      <c r="BY1072" s="146"/>
      <c r="BZ1072" s="146"/>
      <c r="CA1072" s="146"/>
      <c r="CB1072" s="146"/>
      <c r="CC1072" s="146"/>
      <c r="CD1072" s="146"/>
      <c r="CE1072" s="146"/>
      <c r="CF1072" s="146"/>
      <c r="CG1072" s="146"/>
      <c r="CH1072" s="146"/>
      <c r="CI1072" s="146"/>
      <c r="CJ1072" s="146"/>
      <c r="CK1072" s="146"/>
      <c r="CL1072" s="146"/>
      <c r="CM1072" s="146"/>
      <c r="CN1072" s="146"/>
      <c r="CO1072" s="146"/>
      <c r="CP1072" s="146"/>
      <c r="CQ1072" s="146"/>
      <c r="CR1072" s="146"/>
      <c r="CS1072" s="146"/>
      <c r="CT1072" s="146"/>
      <c r="CU1072" s="146"/>
      <c r="CV1072" s="146"/>
      <c r="CW1072" s="146"/>
      <c r="CX1072" s="146"/>
      <c r="CY1072" s="146"/>
      <c r="CZ1072" s="146"/>
      <c r="DA1072" s="146"/>
      <c r="DB1072" s="146"/>
      <c r="DC1072" s="146"/>
      <c r="DD1072" s="146"/>
      <c r="DE1072" s="146"/>
      <c r="DF1072" s="146"/>
      <c r="DG1072" s="146"/>
      <c r="DH1072" s="146"/>
      <c r="DI1072" s="146"/>
      <c r="DJ1072" s="146"/>
      <c r="DK1072" s="146"/>
      <c r="DL1072" s="146"/>
      <c r="DM1072" s="146"/>
      <c r="DN1072" s="146"/>
      <c r="DO1072" s="146"/>
      <c r="DP1072" s="146"/>
      <c r="DQ1072" s="146"/>
      <c r="DR1072" s="146"/>
      <c r="DS1072" s="146"/>
      <c r="DT1072" s="146"/>
      <c r="DU1072" s="146"/>
      <c r="DV1072" s="146"/>
      <c r="DW1072" s="146"/>
      <c r="DX1072" s="146"/>
      <c r="DY1072" s="146"/>
      <c r="DZ1072" s="158"/>
      <c r="EA1072" s="158"/>
      <c r="EB1072" s="158"/>
      <c r="EC1072" s="158"/>
      <c r="ED1072" s="158"/>
      <c r="EE1072" s="158"/>
      <c r="EF1072" s="158"/>
      <c r="EG1072" s="158"/>
      <c r="EH1072" s="158"/>
      <c r="EI1072" s="158"/>
      <c r="EJ1072" s="158"/>
      <c r="EK1072" s="158"/>
      <c r="EL1072" s="158"/>
      <c r="EM1072" s="158"/>
      <c r="EN1072" s="146"/>
      <c r="EO1072" s="146"/>
      <c r="EP1072" s="146"/>
      <c r="EQ1072" s="146"/>
      <c r="ER1072" s="146"/>
      <c r="ES1072" s="146"/>
      <c r="ET1072" s="146"/>
      <c r="EU1072" s="146"/>
      <c r="EV1072" s="146"/>
      <c r="EW1072" s="146"/>
      <c r="EX1072" s="146"/>
      <c r="EY1072" s="146"/>
      <c r="EZ1072" s="146"/>
      <c r="FA1072" s="146"/>
      <c r="FB1072" s="146"/>
      <c r="FC1072" s="146"/>
      <c r="FD1072" s="146"/>
    </row>
    <row r="1073" spans="4:160">
      <c r="D1073" s="45"/>
      <c r="O1073" s="146"/>
      <c r="P1073" s="146"/>
      <c r="Q1073" s="146"/>
      <c r="R1073" s="146"/>
      <c r="S1073" s="146"/>
      <c r="T1073" s="146"/>
      <c r="U1073" s="146"/>
      <c r="V1073" s="146"/>
      <c r="W1073" s="146"/>
      <c r="X1073" s="146"/>
      <c r="Y1073" s="146"/>
      <c r="Z1073" s="146"/>
      <c r="AA1073" s="146"/>
      <c r="AB1073" s="146"/>
      <c r="AC1073" s="146"/>
      <c r="AD1073" s="146"/>
      <c r="AE1073" s="146"/>
      <c r="AF1073" s="146"/>
      <c r="AG1073" s="146"/>
      <c r="AH1073" s="146"/>
      <c r="AI1073" s="146"/>
      <c r="AJ1073" s="146"/>
      <c r="AK1073" s="146"/>
      <c r="AL1073" s="146"/>
      <c r="AM1073" s="217"/>
      <c r="AN1073" s="146"/>
      <c r="AO1073" s="146"/>
      <c r="AP1073" s="146"/>
      <c r="AQ1073" s="146"/>
      <c r="AR1073" s="146"/>
      <c r="AS1073" s="146"/>
      <c r="AT1073" s="146"/>
      <c r="AU1073" s="146"/>
      <c r="AV1073" s="146"/>
      <c r="AW1073" s="146"/>
      <c r="AX1073" s="146"/>
      <c r="AY1073" s="146"/>
      <c r="AZ1073" s="146"/>
      <c r="BA1073" s="146"/>
      <c r="BB1073" s="146"/>
      <c r="BC1073" s="146"/>
      <c r="BD1073" s="146"/>
      <c r="BE1073" s="146"/>
      <c r="BF1073" s="146"/>
      <c r="BG1073" s="146"/>
      <c r="BH1073" s="146"/>
      <c r="BI1073" s="146"/>
      <c r="BJ1073" s="146"/>
      <c r="BK1073" s="146"/>
      <c r="BL1073" s="146"/>
      <c r="BM1073" s="146"/>
      <c r="BN1073" s="146"/>
      <c r="BO1073" s="146"/>
      <c r="BP1073" s="146"/>
      <c r="BQ1073" s="146"/>
      <c r="BR1073" s="146"/>
      <c r="BS1073" s="146"/>
      <c r="BT1073" s="146"/>
      <c r="BU1073" s="146"/>
      <c r="BV1073" s="146"/>
      <c r="BW1073" s="146"/>
      <c r="BX1073" s="146"/>
      <c r="BY1073" s="146"/>
      <c r="BZ1073" s="146"/>
      <c r="CA1073" s="146"/>
      <c r="CB1073" s="146"/>
      <c r="CC1073" s="146"/>
      <c r="CD1073" s="146"/>
      <c r="CE1073" s="146"/>
      <c r="CF1073" s="146"/>
      <c r="CG1073" s="146"/>
      <c r="CH1073" s="146"/>
      <c r="CI1073" s="146"/>
      <c r="CJ1073" s="146"/>
      <c r="CK1073" s="146"/>
      <c r="CL1073" s="146"/>
      <c r="CM1073" s="146"/>
      <c r="CN1073" s="146"/>
      <c r="CO1073" s="146"/>
      <c r="CP1073" s="146"/>
      <c r="CQ1073" s="146"/>
      <c r="CR1073" s="146"/>
      <c r="CS1073" s="146"/>
      <c r="CT1073" s="146"/>
      <c r="CU1073" s="146"/>
      <c r="CV1073" s="146"/>
      <c r="CW1073" s="146"/>
      <c r="CX1073" s="146"/>
      <c r="CY1073" s="146"/>
      <c r="CZ1073" s="146"/>
      <c r="DA1073" s="146"/>
      <c r="DB1073" s="146"/>
      <c r="DC1073" s="146"/>
      <c r="DD1073" s="146"/>
      <c r="DE1073" s="146"/>
      <c r="DF1073" s="146"/>
      <c r="DG1073" s="146"/>
      <c r="DH1073" s="146"/>
      <c r="DI1073" s="146"/>
      <c r="DJ1073" s="146"/>
      <c r="DK1073" s="146"/>
      <c r="DL1073" s="146"/>
      <c r="DM1073" s="146"/>
      <c r="DN1073" s="146"/>
      <c r="DO1073" s="146"/>
      <c r="DP1073" s="146"/>
      <c r="DQ1073" s="146"/>
      <c r="DR1073" s="146"/>
      <c r="DS1073" s="146"/>
      <c r="DT1073" s="146"/>
      <c r="DU1073" s="146"/>
      <c r="DV1073" s="146"/>
      <c r="DW1073" s="146"/>
      <c r="DX1073" s="146"/>
      <c r="DY1073" s="146"/>
      <c r="DZ1073" s="158"/>
      <c r="EA1073" s="158"/>
      <c r="EB1073" s="158"/>
      <c r="EC1073" s="158"/>
      <c r="ED1073" s="158"/>
      <c r="EE1073" s="158"/>
      <c r="EF1073" s="158"/>
      <c r="EG1073" s="158"/>
      <c r="EH1073" s="158"/>
      <c r="EI1073" s="158"/>
      <c r="EJ1073" s="158"/>
      <c r="EK1073" s="158"/>
      <c r="EL1073" s="158"/>
      <c r="EM1073" s="158"/>
      <c r="EN1073" s="146"/>
      <c r="EO1073" s="146"/>
      <c r="EP1073" s="146"/>
      <c r="EQ1073" s="146"/>
      <c r="ER1073" s="146"/>
      <c r="ES1073" s="146"/>
      <c r="ET1073" s="146"/>
      <c r="EU1073" s="146"/>
      <c r="EV1073" s="146"/>
      <c r="EW1073" s="146"/>
      <c r="EX1073" s="146"/>
      <c r="EY1073" s="146"/>
      <c r="EZ1073" s="146"/>
      <c r="FA1073" s="146"/>
      <c r="FB1073" s="146"/>
      <c r="FC1073" s="146"/>
      <c r="FD1073" s="146"/>
    </row>
    <row r="1074" spans="4:160">
      <c r="D1074" s="45"/>
      <c r="O1074" s="146"/>
      <c r="P1074" s="146"/>
      <c r="Q1074" s="146"/>
      <c r="R1074" s="146"/>
      <c r="S1074" s="146"/>
      <c r="T1074" s="146"/>
      <c r="U1074" s="146"/>
      <c r="V1074" s="146"/>
      <c r="W1074" s="146"/>
      <c r="X1074" s="146"/>
      <c r="Y1074" s="146"/>
      <c r="Z1074" s="146"/>
      <c r="AA1074" s="146"/>
      <c r="AB1074" s="146"/>
      <c r="AC1074" s="146"/>
      <c r="AD1074" s="146"/>
      <c r="AE1074" s="146"/>
      <c r="AF1074" s="146"/>
      <c r="AG1074" s="146"/>
      <c r="AH1074" s="146"/>
      <c r="AI1074" s="146"/>
      <c r="AJ1074" s="146"/>
      <c r="AK1074" s="146"/>
      <c r="AL1074" s="146"/>
      <c r="AM1074" s="217"/>
      <c r="AN1074" s="146"/>
      <c r="AO1074" s="146"/>
      <c r="AP1074" s="146"/>
      <c r="AQ1074" s="146"/>
      <c r="AR1074" s="146"/>
      <c r="AS1074" s="146"/>
      <c r="AT1074" s="146"/>
      <c r="AU1074" s="146"/>
      <c r="AV1074" s="146"/>
      <c r="AW1074" s="146"/>
      <c r="AX1074" s="146"/>
      <c r="AY1074" s="146"/>
      <c r="AZ1074" s="146"/>
      <c r="BA1074" s="146"/>
      <c r="BB1074" s="146"/>
      <c r="BC1074" s="146"/>
      <c r="BD1074" s="146"/>
      <c r="BE1074" s="146"/>
      <c r="BF1074" s="146"/>
      <c r="BG1074" s="146"/>
      <c r="BH1074" s="146"/>
      <c r="BI1074" s="146"/>
      <c r="BJ1074" s="146"/>
      <c r="BK1074" s="146"/>
      <c r="BL1074" s="146"/>
      <c r="BM1074" s="146"/>
      <c r="BN1074" s="146"/>
      <c r="BO1074" s="146"/>
      <c r="BP1074" s="146"/>
      <c r="BQ1074" s="146"/>
      <c r="BR1074" s="146"/>
      <c r="BS1074" s="146"/>
      <c r="BT1074" s="146"/>
      <c r="BU1074" s="146"/>
      <c r="BV1074" s="146"/>
      <c r="BW1074" s="146"/>
      <c r="BX1074" s="146"/>
      <c r="BY1074" s="146"/>
      <c r="BZ1074" s="146"/>
      <c r="CA1074" s="146"/>
      <c r="CB1074" s="146"/>
      <c r="CC1074" s="146"/>
      <c r="CD1074" s="146"/>
      <c r="CE1074" s="146"/>
      <c r="CF1074" s="146"/>
      <c r="CG1074" s="146"/>
      <c r="CH1074" s="146"/>
      <c r="CI1074" s="146"/>
      <c r="CJ1074" s="146"/>
      <c r="CK1074" s="146"/>
      <c r="CL1074" s="146"/>
      <c r="CM1074" s="146"/>
      <c r="CN1074" s="146"/>
      <c r="CO1074" s="146"/>
      <c r="CP1074" s="146"/>
      <c r="CQ1074" s="146"/>
      <c r="CR1074" s="146"/>
      <c r="CS1074" s="146"/>
      <c r="CT1074" s="146"/>
      <c r="CU1074" s="146"/>
      <c r="CV1074" s="146"/>
      <c r="CW1074" s="146"/>
      <c r="CX1074" s="146"/>
      <c r="CY1074" s="146"/>
      <c r="CZ1074" s="146"/>
      <c r="DA1074" s="146"/>
      <c r="DB1074" s="146"/>
      <c r="DC1074" s="146"/>
      <c r="DD1074" s="146"/>
      <c r="DE1074" s="146"/>
      <c r="DF1074" s="146"/>
      <c r="DG1074" s="146"/>
      <c r="DH1074" s="146"/>
      <c r="DI1074" s="146"/>
      <c r="DJ1074" s="146"/>
      <c r="DK1074" s="146"/>
      <c r="DL1074" s="146"/>
      <c r="DM1074" s="146"/>
      <c r="DN1074" s="146"/>
      <c r="DO1074" s="146"/>
      <c r="DP1074" s="146"/>
      <c r="DQ1074" s="146"/>
      <c r="DR1074" s="146"/>
      <c r="DS1074" s="146"/>
      <c r="DT1074" s="146"/>
      <c r="DU1074" s="146"/>
      <c r="DV1074" s="146"/>
      <c r="DW1074" s="146"/>
      <c r="DX1074" s="146"/>
      <c r="DY1074" s="146"/>
      <c r="DZ1074" s="158"/>
      <c r="EA1074" s="158"/>
      <c r="EB1074" s="158"/>
      <c r="EC1074" s="158"/>
      <c r="ED1074" s="158"/>
      <c r="EE1074" s="158"/>
      <c r="EF1074" s="158"/>
      <c r="EG1074" s="158"/>
      <c r="EH1074" s="158"/>
      <c r="EI1074" s="158"/>
      <c r="EJ1074" s="158"/>
      <c r="EK1074" s="158"/>
      <c r="EL1074" s="158"/>
      <c r="EM1074" s="158"/>
      <c r="EN1074" s="146"/>
      <c r="EO1074" s="146"/>
      <c r="EP1074" s="146"/>
      <c r="EQ1074" s="146"/>
      <c r="ER1074" s="146"/>
      <c r="ES1074" s="146"/>
      <c r="ET1074" s="146"/>
      <c r="EU1074" s="146"/>
      <c r="EV1074" s="146"/>
      <c r="EW1074" s="146"/>
      <c r="EX1074" s="146"/>
      <c r="EY1074" s="146"/>
      <c r="EZ1074" s="146"/>
      <c r="FA1074" s="146"/>
      <c r="FB1074" s="146"/>
      <c r="FC1074" s="146"/>
      <c r="FD1074" s="146"/>
    </row>
    <row r="1075" spans="4:160">
      <c r="D1075" s="45"/>
      <c r="O1075" s="146"/>
      <c r="P1075" s="146"/>
      <c r="Q1075" s="146"/>
      <c r="R1075" s="146"/>
      <c r="S1075" s="146"/>
      <c r="T1075" s="146"/>
      <c r="U1075" s="146"/>
      <c r="V1075" s="146"/>
      <c r="W1075" s="146"/>
      <c r="X1075" s="146"/>
      <c r="Y1075" s="146"/>
      <c r="Z1075" s="146"/>
      <c r="AA1075" s="146"/>
      <c r="AB1075" s="146"/>
      <c r="AC1075" s="146"/>
      <c r="AD1075" s="146"/>
      <c r="AE1075" s="146"/>
      <c r="AF1075" s="146"/>
      <c r="AG1075" s="146"/>
      <c r="AH1075" s="146"/>
      <c r="AI1075" s="146"/>
      <c r="AJ1075" s="146"/>
      <c r="AK1075" s="146"/>
      <c r="AL1075" s="146"/>
      <c r="AM1075" s="217"/>
      <c r="AN1075" s="146"/>
      <c r="AO1075" s="146"/>
      <c r="AP1075" s="146"/>
      <c r="AQ1075" s="146"/>
      <c r="AR1075" s="146"/>
      <c r="AS1075" s="146"/>
      <c r="AT1075" s="146"/>
      <c r="AU1075" s="146"/>
      <c r="AV1075" s="146"/>
      <c r="AW1075" s="146"/>
      <c r="AX1075" s="146"/>
      <c r="AY1075" s="146"/>
      <c r="AZ1075" s="146"/>
      <c r="BA1075" s="146"/>
      <c r="BB1075" s="146"/>
      <c r="BC1075" s="146"/>
      <c r="BD1075" s="146"/>
      <c r="BE1075" s="146"/>
      <c r="BF1075" s="146"/>
      <c r="BG1075" s="146"/>
      <c r="BH1075" s="146"/>
      <c r="BI1075" s="146"/>
      <c r="BJ1075" s="146"/>
      <c r="BK1075" s="146"/>
      <c r="BL1075" s="146"/>
      <c r="BM1075" s="146"/>
      <c r="BN1075" s="146"/>
      <c r="BO1075" s="146"/>
      <c r="BP1075" s="146"/>
      <c r="BQ1075" s="146"/>
      <c r="BR1075" s="146"/>
      <c r="BS1075" s="146"/>
      <c r="BT1075" s="146"/>
      <c r="BU1075" s="146"/>
      <c r="BV1075" s="146"/>
      <c r="BW1075" s="146"/>
      <c r="BX1075" s="146"/>
      <c r="BY1075" s="146"/>
      <c r="BZ1075" s="146"/>
      <c r="CA1075" s="146"/>
      <c r="CB1075" s="146"/>
      <c r="CC1075" s="146"/>
      <c r="CD1075" s="146"/>
      <c r="CE1075" s="146"/>
      <c r="CF1075" s="146"/>
      <c r="CG1075" s="146"/>
      <c r="CH1075" s="146"/>
      <c r="CI1075" s="146"/>
      <c r="CJ1075" s="146"/>
      <c r="CK1075" s="146"/>
      <c r="CL1075" s="146"/>
      <c r="CM1075" s="146"/>
      <c r="CN1075" s="146"/>
      <c r="CO1075" s="146"/>
      <c r="CP1075" s="146"/>
      <c r="CQ1075" s="146"/>
      <c r="CR1075" s="146"/>
      <c r="CS1075" s="146"/>
      <c r="CT1075" s="146"/>
      <c r="CU1075" s="146"/>
      <c r="CV1075" s="146"/>
      <c r="CW1075" s="146"/>
      <c r="CX1075" s="146"/>
      <c r="CY1075" s="146"/>
      <c r="CZ1075" s="146"/>
      <c r="DA1075" s="146"/>
      <c r="DB1075" s="146"/>
      <c r="DC1075" s="146"/>
      <c r="DD1075" s="146"/>
      <c r="DE1075" s="146"/>
      <c r="DF1075" s="146"/>
      <c r="DG1075" s="146"/>
      <c r="DH1075" s="146"/>
      <c r="DI1075" s="146"/>
      <c r="DJ1075" s="146"/>
      <c r="DK1075" s="146"/>
      <c r="DL1075" s="146"/>
      <c r="DM1075" s="146"/>
      <c r="DN1075" s="146"/>
      <c r="DO1075" s="146"/>
      <c r="DP1075" s="146"/>
      <c r="DQ1075" s="146"/>
      <c r="DR1075" s="146"/>
      <c r="DS1075" s="146"/>
      <c r="DT1075" s="146"/>
      <c r="DU1075" s="146"/>
      <c r="DV1075" s="146"/>
      <c r="DW1075" s="146"/>
      <c r="DX1075" s="146"/>
      <c r="DY1075" s="146"/>
      <c r="DZ1075" s="158"/>
      <c r="EA1075" s="158"/>
      <c r="EB1075" s="158"/>
      <c r="EC1075" s="158"/>
      <c r="ED1075" s="158"/>
      <c r="EE1075" s="158"/>
      <c r="EF1075" s="158"/>
      <c r="EG1075" s="158"/>
      <c r="EH1075" s="158"/>
      <c r="EI1075" s="158"/>
      <c r="EJ1075" s="158"/>
      <c r="EK1075" s="158"/>
      <c r="EL1075" s="158"/>
      <c r="EM1075" s="158"/>
      <c r="EN1075" s="146"/>
      <c r="EO1075" s="146"/>
      <c r="EP1075" s="146"/>
      <c r="EQ1075" s="146"/>
      <c r="ER1075" s="146"/>
      <c r="ES1075" s="146"/>
      <c r="ET1075" s="146"/>
      <c r="EU1075" s="146"/>
      <c r="EV1075" s="146"/>
      <c r="EW1075" s="146"/>
      <c r="EX1075" s="146"/>
      <c r="EY1075" s="146"/>
      <c r="EZ1075" s="146"/>
      <c r="FA1075" s="146"/>
      <c r="FB1075" s="146"/>
      <c r="FC1075" s="146"/>
      <c r="FD1075" s="146"/>
    </row>
    <row r="1076" spans="4:160">
      <c r="D1076" s="45"/>
      <c r="O1076" s="146"/>
      <c r="P1076" s="146"/>
      <c r="Q1076" s="146"/>
      <c r="R1076" s="146"/>
      <c r="S1076" s="146"/>
      <c r="T1076" s="146"/>
      <c r="U1076" s="146"/>
      <c r="V1076" s="146"/>
      <c r="W1076" s="146"/>
      <c r="X1076" s="146"/>
      <c r="Y1076" s="146"/>
      <c r="Z1076" s="146"/>
      <c r="AA1076" s="146"/>
      <c r="AB1076" s="146"/>
      <c r="AC1076" s="146"/>
      <c r="AD1076" s="146"/>
      <c r="AE1076" s="146"/>
      <c r="AF1076" s="146"/>
      <c r="AG1076" s="146"/>
      <c r="AH1076" s="146"/>
      <c r="AI1076" s="146"/>
      <c r="AJ1076" s="146"/>
      <c r="AK1076" s="146"/>
      <c r="AL1076" s="146"/>
      <c r="AM1076" s="217"/>
      <c r="AN1076" s="146"/>
      <c r="AO1076" s="146"/>
      <c r="AP1076" s="146"/>
      <c r="AQ1076" s="146"/>
      <c r="AR1076" s="146"/>
      <c r="AS1076" s="146"/>
      <c r="AT1076" s="146"/>
      <c r="AU1076" s="146"/>
      <c r="AV1076" s="146"/>
      <c r="AW1076" s="146"/>
      <c r="AX1076" s="146"/>
      <c r="AY1076" s="146"/>
      <c r="AZ1076" s="146"/>
      <c r="BA1076" s="146"/>
      <c r="BB1076" s="146"/>
      <c r="BC1076" s="146"/>
      <c r="BD1076" s="146"/>
      <c r="BE1076" s="146"/>
      <c r="BF1076" s="146"/>
      <c r="BG1076" s="146"/>
      <c r="BH1076" s="146"/>
      <c r="BI1076" s="146"/>
      <c r="BJ1076" s="146"/>
      <c r="BK1076" s="146"/>
      <c r="BL1076" s="146"/>
      <c r="BM1076" s="146"/>
      <c r="BN1076" s="146"/>
      <c r="BO1076" s="146"/>
      <c r="BP1076" s="146"/>
      <c r="BQ1076" s="146"/>
      <c r="BR1076" s="146"/>
      <c r="BS1076" s="146"/>
      <c r="BT1076" s="146"/>
      <c r="BU1076" s="146"/>
      <c r="BV1076" s="146"/>
      <c r="BW1076" s="146"/>
      <c r="BX1076" s="146"/>
      <c r="BY1076" s="146"/>
      <c r="BZ1076" s="146"/>
      <c r="CA1076" s="146"/>
      <c r="CB1076" s="146"/>
      <c r="CC1076" s="146"/>
      <c r="CD1076" s="146"/>
      <c r="CE1076" s="146"/>
      <c r="CF1076" s="146"/>
      <c r="CG1076" s="146"/>
      <c r="CH1076" s="146"/>
      <c r="CI1076" s="146"/>
      <c r="CJ1076" s="146"/>
      <c r="CK1076" s="146"/>
      <c r="CL1076" s="146"/>
      <c r="CM1076" s="146"/>
      <c r="CN1076" s="146"/>
      <c r="CO1076" s="146"/>
      <c r="CP1076" s="146"/>
      <c r="CQ1076" s="146"/>
      <c r="CR1076" s="146"/>
      <c r="CS1076" s="146"/>
      <c r="CT1076" s="146"/>
      <c r="CU1076" s="146"/>
      <c r="CV1076" s="146"/>
      <c r="CW1076" s="146"/>
      <c r="CX1076" s="146"/>
      <c r="CY1076" s="146"/>
      <c r="CZ1076" s="146"/>
      <c r="DA1076" s="146"/>
      <c r="DB1076" s="146"/>
      <c r="DC1076" s="146"/>
      <c r="DD1076" s="146"/>
      <c r="DE1076" s="146"/>
      <c r="DF1076" s="146"/>
      <c r="DG1076" s="146"/>
      <c r="DH1076" s="146"/>
      <c r="DI1076" s="146"/>
      <c r="DJ1076" s="146"/>
      <c r="DK1076" s="146"/>
      <c r="DL1076" s="146"/>
      <c r="DM1076" s="146"/>
      <c r="DN1076" s="146"/>
      <c r="DO1076" s="146"/>
      <c r="DP1076" s="146"/>
      <c r="DQ1076" s="146"/>
      <c r="DR1076" s="146"/>
      <c r="DS1076" s="146"/>
      <c r="DT1076" s="146"/>
      <c r="DU1076" s="146"/>
      <c r="DV1076" s="146"/>
      <c r="DW1076" s="146"/>
      <c r="DX1076" s="146"/>
      <c r="DY1076" s="146"/>
      <c r="DZ1076" s="158"/>
      <c r="EA1076" s="158"/>
      <c r="EB1076" s="158"/>
      <c r="EC1076" s="158"/>
      <c r="ED1076" s="158"/>
      <c r="EE1076" s="158"/>
      <c r="EF1076" s="158"/>
      <c r="EG1076" s="158"/>
      <c r="EH1076" s="158"/>
      <c r="EI1076" s="158"/>
      <c r="EJ1076" s="158"/>
      <c r="EK1076" s="158"/>
      <c r="EL1076" s="158"/>
      <c r="EM1076" s="158"/>
      <c r="EN1076" s="146"/>
      <c r="EO1076" s="146"/>
      <c r="EP1076" s="146"/>
      <c r="EQ1076" s="146"/>
      <c r="ER1076" s="146"/>
      <c r="ES1076" s="146"/>
      <c r="ET1076" s="146"/>
      <c r="EU1076" s="146"/>
      <c r="EV1076" s="146"/>
      <c r="EW1076" s="146"/>
      <c r="EX1076" s="146"/>
      <c r="EY1076" s="146"/>
      <c r="EZ1076" s="146"/>
      <c r="FA1076" s="146"/>
      <c r="FB1076" s="146"/>
      <c r="FC1076" s="146"/>
      <c r="FD1076" s="146"/>
    </row>
    <row r="1077" spans="4:160">
      <c r="D1077" s="45"/>
      <c r="O1077" s="146"/>
      <c r="P1077" s="146"/>
      <c r="Q1077" s="146"/>
      <c r="R1077" s="146"/>
      <c r="S1077" s="146"/>
      <c r="T1077" s="146"/>
      <c r="U1077" s="146"/>
      <c r="V1077" s="146"/>
      <c r="W1077" s="146"/>
      <c r="X1077" s="146"/>
      <c r="Y1077" s="146"/>
      <c r="Z1077" s="146"/>
      <c r="AA1077" s="146"/>
      <c r="AB1077" s="146"/>
      <c r="AC1077" s="146"/>
      <c r="AD1077" s="146"/>
      <c r="AE1077" s="146"/>
      <c r="AF1077" s="146"/>
      <c r="AG1077" s="146"/>
      <c r="AH1077" s="146"/>
      <c r="AI1077" s="146"/>
      <c r="AJ1077" s="146"/>
      <c r="AK1077" s="146"/>
      <c r="AL1077" s="146"/>
      <c r="AM1077" s="217"/>
      <c r="AN1077" s="146"/>
      <c r="AO1077" s="146"/>
      <c r="AP1077" s="146"/>
      <c r="AQ1077" s="146"/>
      <c r="AR1077" s="146"/>
      <c r="AS1077" s="146"/>
      <c r="AT1077" s="146"/>
      <c r="AU1077" s="146"/>
      <c r="AV1077" s="146"/>
      <c r="AW1077" s="146"/>
      <c r="AX1077" s="146"/>
      <c r="AY1077" s="146"/>
      <c r="AZ1077" s="146"/>
      <c r="BA1077" s="146"/>
      <c r="BB1077" s="146"/>
      <c r="BC1077" s="146"/>
      <c r="BD1077" s="146"/>
      <c r="BE1077" s="146"/>
      <c r="BF1077" s="146"/>
      <c r="BG1077" s="146"/>
      <c r="BH1077" s="146"/>
      <c r="BI1077" s="146"/>
      <c r="BJ1077" s="146"/>
      <c r="BK1077" s="146"/>
      <c r="BL1077" s="146"/>
      <c r="BM1077" s="146"/>
      <c r="BN1077" s="146"/>
      <c r="BO1077" s="146"/>
      <c r="BP1077" s="146"/>
      <c r="BQ1077" s="146"/>
      <c r="BR1077" s="146"/>
      <c r="BS1077" s="146"/>
      <c r="BT1077" s="146"/>
      <c r="BU1077" s="146"/>
      <c r="BV1077" s="146"/>
      <c r="BW1077" s="146"/>
      <c r="BX1077" s="146"/>
      <c r="BY1077" s="146"/>
      <c r="BZ1077" s="146"/>
      <c r="CA1077" s="146"/>
      <c r="CB1077" s="146"/>
      <c r="CC1077" s="146"/>
      <c r="CD1077" s="146"/>
      <c r="CE1077" s="146"/>
      <c r="CF1077" s="146"/>
      <c r="CG1077" s="146"/>
      <c r="CH1077" s="146"/>
      <c r="CI1077" s="146"/>
      <c r="CJ1077" s="146"/>
      <c r="CK1077" s="146"/>
      <c r="CL1077" s="146"/>
      <c r="CM1077" s="146"/>
      <c r="CN1077" s="146"/>
      <c r="CO1077" s="146"/>
      <c r="CP1077" s="146"/>
      <c r="CQ1077" s="146"/>
      <c r="CR1077" s="146"/>
      <c r="CS1077" s="146"/>
      <c r="CT1077" s="146"/>
      <c r="CU1077" s="146"/>
      <c r="CV1077" s="146"/>
      <c r="CW1077" s="146"/>
      <c r="CX1077" s="146"/>
      <c r="CY1077" s="146"/>
      <c r="CZ1077" s="146"/>
      <c r="DA1077" s="146"/>
      <c r="DB1077" s="146"/>
      <c r="DC1077" s="146"/>
      <c r="DD1077" s="146"/>
      <c r="DE1077" s="146"/>
      <c r="DF1077" s="146"/>
      <c r="DG1077" s="146"/>
      <c r="DH1077" s="146"/>
      <c r="DI1077" s="146"/>
      <c r="DJ1077" s="146"/>
      <c r="DK1077" s="146"/>
      <c r="DL1077" s="146"/>
      <c r="DM1077" s="146"/>
      <c r="DN1077" s="146"/>
      <c r="DO1077" s="146"/>
      <c r="DP1077" s="146"/>
      <c r="DQ1077" s="146"/>
      <c r="DR1077" s="146"/>
      <c r="DS1077" s="146"/>
      <c r="DT1077" s="146"/>
      <c r="DU1077" s="146"/>
      <c r="DV1077" s="146"/>
      <c r="DW1077" s="146"/>
      <c r="DX1077" s="146"/>
      <c r="DY1077" s="146"/>
      <c r="DZ1077" s="158"/>
      <c r="EA1077" s="158"/>
      <c r="EB1077" s="158"/>
      <c r="EC1077" s="158"/>
      <c r="ED1077" s="158"/>
      <c r="EE1077" s="158"/>
      <c r="EF1077" s="158"/>
      <c r="EG1077" s="158"/>
      <c r="EH1077" s="158"/>
      <c r="EI1077" s="158"/>
      <c r="EJ1077" s="158"/>
      <c r="EK1077" s="158"/>
      <c r="EL1077" s="158"/>
      <c r="EM1077" s="158"/>
      <c r="EN1077" s="146"/>
      <c r="EO1077" s="146"/>
      <c r="EP1077" s="146"/>
      <c r="EQ1077" s="146"/>
      <c r="ER1077" s="146"/>
      <c r="ES1077" s="146"/>
      <c r="ET1077" s="146"/>
      <c r="EU1077" s="146"/>
      <c r="EV1077" s="146"/>
      <c r="EW1077" s="146"/>
      <c r="EX1077" s="146"/>
      <c r="EY1077" s="146"/>
      <c r="EZ1077" s="146"/>
      <c r="FA1077" s="146"/>
      <c r="FB1077" s="146"/>
      <c r="FC1077" s="146"/>
      <c r="FD1077" s="146"/>
    </row>
    <row r="1078" spans="4:160">
      <c r="D1078" s="45"/>
      <c r="O1078" s="146"/>
      <c r="P1078" s="146"/>
      <c r="Q1078" s="146"/>
      <c r="R1078" s="146"/>
      <c r="S1078" s="146"/>
      <c r="T1078" s="146"/>
      <c r="U1078" s="146"/>
      <c r="V1078" s="146"/>
      <c r="W1078" s="146"/>
      <c r="X1078" s="146"/>
      <c r="Y1078" s="146"/>
      <c r="Z1078" s="146"/>
      <c r="AA1078" s="146"/>
      <c r="AB1078" s="146"/>
      <c r="AC1078" s="146"/>
      <c r="AD1078" s="146"/>
      <c r="AE1078" s="146"/>
      <c r="AF1078" s="146"/>
      <c r="AG1078" s="146"/>
      <c r="AH1078" s="146"/>
      <c r="AI1078" s="146"/>
      <c r="AJ1078" s="146"/>
      <c r="AK1078" s="146"/>
      <c r="AL1078" s="146"/>
      <c r="AM1078" s="217"/>
      <c r="AN1078" s="146"/>
      <c r="AO1078" s="146"/>
      <c r="AP1078" s="146"/>
      <c r="AQ1078" s="146"/>
      <c r="AR1078" s="146"/>
      <c r="AS1078" s="146"/>
      <c r="AT1078" s="146"/>
      <c r="AU1078" s="146"/>
      <c r="AV1078" s="146"/>
      <c r="AW1078" s="146"/>
      <c r="AX1078" s="146"/>
      <c r="AY1078" s="146"/>
      <c r="AZ1078" s="146"/>
      <c r="BA1078" s="146"/>
      <c r="BB1078" s="146"/>
      <c r="BC1078" s="146"/>
      <c r="BD1078" s="146"/>
      <c r="BE1078" s="146"/>
      <c r="BF1078" s="146"/>
      <c r="BG1078" s="146"/>
      <c r="BH1078" s="146"/>
      <c r="BI1078" s="146"/>
      <c r="BJ1078" s="146"/>
      <c r="BK1078" s="146"/>
      <c r="BL1078" s="146"/>
      <c r="BM1078" s="146"/>
      <c r="BN1078" s="146"/>
      <c r="BO1078" s="146"/>
      <c r="BP1078" s="146"/>
      <c r="BQ1078" s="146"/>
      <c r="BR1078" s="146"/>
      <c r="BS1078" s="146"/>
      <c r="BT1078" s="146"/>
      <c r="BU1078" s="146"/>
      <c r="BV1078" s="146"/>
      <c r="BW1078" s="146"/>
      <c r="BX1078" s="146"/>
      <c r="BY1078" s="146"/>
      <c r="BZ1078" s="146"/>
      <c r="CA1078" s="146"/>
      <c r="CB1078" s="146"/>
      <c r="CC1078" s="146"/>
      <c r="CD1078" s="146"/>
      <c r="CE1078" s="146"/>
      <c r="CF1078" s="146"/>
      <c r="CG1078" s="146"/>
      <c r="CH1078" s="146"/>
      <c r="CI1078" s="146"/>
      <c r="CJ1078" s="146"/>
      <c r="CK1078" s="146"/>
      <c r="CL1078" s="146"/>
      <c r="CM1078" s="146"/>
      <c r="CN1078" s="146"/>
      <c r="CO1078" s="146"/>
      <c r="CP1078" s="146"/>
      <c r="CQ1078" s="146"/>
      <c r="CR1078" s="146"/>
      <c r="CS1078" s="146"/>
      <c r="CT1078" s="146"/>
      <c r="CU1078" s="146"/>
      <c r="CV1078" s="146"/>
      <c r="CW1078" s="146"/>
      <c r="CX1078" s="146"/>
      <c r="CY1078" s="146"/>
      <c r="CZ1078" s="146"/>
      <c r="DA1078" s="146"/>
      <c r="DB1078" s="146"/>
      <c r="DC1078" s="146"/>
      <c r="DD1078" s="146"/>
      <c r="DE1078" s="146"/>
      <c r="DF1078" s="146"/>
      <c r="DG1078" s="146"/>
      <c r="DH1078" s="146"/>
      <c r="DI1078" s="146"/>
      <c r="DJ1078" s="146"/>
      <c r="DK1078" s="146"/>
      <c r="DL1078" s="146"/>
      <c r="DM1078" s="146"/>
      <c r="DN1078" s="146"/>
      <c r="DO1078" s="146"/>
      <c r="DP1078" s="146"/>
      <c r="DQ1078" s="146"/>
      <c r="DR1078" s="146"/>
      <c r="DS1078" s="146"/>
      <c r="DT1078" s="146"/>
      <c r="DU1078" s="146"/>
      <c r="DV1078" s="146"/>
      <c r="DW1078" s="146"/>
      <c r="DX1078" s="146"/>
      <c r="DY1078" s="146"/>
      <c r="DZ1078" s="158"/>
      <c r="EA1078" s="158"/>
      <c r="EB1078" s="158"/>
      <c r="EC1078" s="158"/>
      <c r="ED1078" s="158"/>
      <c r="EE1078" s="158"/>
      <c r="EF1078" s="158"/>
      <c r="EG1078" s="158"/>
      <c r="EH1078" s="158"/>
      <c r="EI1078" s="158"/>
      <c r="EJ1078" s="158"/>
      <c r="EK1078" s="158"/>
      <c r="EL1078" s="158"/>
      <c r="EM1078" s="158"/>
      <c r="EN1078" s="146"/>
      <c r="EO1078" s="146"/>
      <c r="EP1078" s="146"/>
      <c r="EQ1078" s="146"/>
      <c r="ER1078" s="146"/>
      <c r="ES1078" s="146"/>
      <c r="ET1078" s="146"/>
      <c r="EU1078" s="146"/>
      <c r="EV1078" s="146"/>
      <c r="EW1078" s="146"/>
      <c r="EX1078" s="146"/>
      <c r="EY1078" s="146"/>
      <c r="EZ1078" s="146"/>
      <c r="FA1078" s="146"/>
      <c r="FB1078" s="146"/>
      <c r="FC1078" s="146"/>
      <c r="FD1078" s="146"/>
    </row>
    <row r="1079" spans="4:160">
      <c r="D1079" s="45"/>
      <c r="O1079" s="146"/>
      <c r="P1079" s="146"/>
      <c r="Q1079" s="146"/>
      <c r="R1079" s="146"/>
      <c r="S1079" s="146"/>
      <c r="T1079" s="146"/>
      <c r="U1079" s="146"/>
      <c r="V1079" s="146"/>
      <c r="W1079" s="146"/>
      <c r="X1079" s="146"/>
      <c r="Y1079" s="146"/>
      <c r="Z1079" s="146"/>
      <c r="AA1079" s="146"/>
      <c r="AB1079" s="146"/>
      <c r="AC1079" s="146"/>
      <c r="AD1079" s="146"/>
      <c r="AE1079" s="146"/>
      <c r="AF1079" s="146"/>
      <c r="AG1079" s="146"/>
      <c r="AH1079" s="146"/>
      <c r="AI1079" s="146"/>
      <c r="AJ1079" s="146"/>
      <c r="AK1079" s="146"/>
      <c r="AL1079" s="146"/>
      <c r="AM1079" s="217"/>
      <c r="AN1079" s="146"/>
      <c r="AO1079" s="146"/>
      <c r="AP1079" s="146"/>
      <c r="AQ1079" s="146"/>
      <c r="AR1079" s="146"/>
      <c r="AS1079" s="146"/>
      <c r="AT1079" s="146"/>
      <c r="AU1079" s="146"/>
      <c r="AV1079" s="146"/>
      <c r="AW1079" s="146"/>
      <c r="AX1079" s="146"/>
      <c r="AY1079" s="146"/>
      <c r="AZ1079" s="146"/>
      <c r="BA1079" s="146"/>
      <c r="BB1079" s="146"/>
      <c r="BC1079" s="146"/>
      <c r="BD1079" s="146"/>
      <c r="BE1079" s="146"/>
      <c r="BF1079" s="146"/>
      <c r="BG1079" s="146"/>
      <c r="BH1079" s="146"/>
      <c r="BI1079" s="146"/>
      <c r="BJ1079" s="146"/>
      <c r="BK1079" s="146"/>
      <c r="BL1079" s="146"/>
      <c r="BM1079" s="146"/>
      <c r="BN1079" s="146"/>
      <c r="BO1079" s="146"/>
      <c r="BP1079" s="146"/>
      <c r="BQ1079" s="146"/>
      <c r="BR1079" s="146"/>
      <c r="BS1079" s="146"/>
      <c r="BT1079" s="146"/>
      <c r="BU1079" s="146"/>
      <c r="BV1079" s="146"/>
      <c r="BW1079" s="146"/>
      <c r="BX1079" s="146"/>
      <c r="BY1079" s="146"/>
      <c r="BZ1079" s="146"/>
      <c r="CA1079" s="146"/>
      <c r="CB1079" s="146"/>
      <c r="CC1079" s="146"/>
      <c r="CD1079" s="146"/>
      <c r="CE1079" s="146"/>
      <c r="CF1079" s="146"/>
      <c r="CG1079" s="146"/>
      <c r="CH1079" s="146"/>
      <c r="CI1079" s="146"/>
      <c r="CJ1079" s="146"/>
      <c r="CK1079" s="146"/>
      <c r="CL1079" s="146"/>
      <c r="CM1079" s="146"/>
      <c r="CN1079" s="146"/>
      <c r="CO1079" s="146"/>
      <c r="CP1079" s="146"/>
      <c r="CQ1079" s="146"/>
      <c r="CR1079" s="146"/>
      <c r="CS1079" s="146"/>
      <c r="CT1079" s="146"/>
      <c r="CU1079" s="146"/>
      <c r="CV1079" s="146"/>
      <c r="CW1079" s="146"/>
      <c r="CX1079" s="146"/>
      <c r="CY1079" s="146"/>
      <c r="CZ1079" s="146"/>
      <c r="DA1079" s="146"/>
      <c r="DB1079" s="146"/>
      <c r="DC1079" s="146"/>
      <c r="DD1079" s="146"/>
      <c r="DE1079" s="146"/>
      <c r="DF1079" s="146"/>
      <c r="DG1079" s="146"/>
      <c r="DH1079" s="146"/>
      <c r="DI1079" s="146"/>
      <c r="DJ1079" s="146"/>
      <c r="DK1079" s="146"/>
      <c r="DL1079" s="146"/>
      <c r="DM1079" s="146"/>
      <c r="DN1079" s="146"/>
      <c r="DO1079" s="146"/>
      <c r="DP1079" s="146"/>
      <c r="DQ1079" s="146"/>
      <c r="DR1079" s="146"/>
      <c r="DS1079" s="146"/>
      <c r="DT1079" s="146"/>
      <c r="DU1079" s="146"/>
      <c r="DV1079" s="146"/>
      <c r="DW1079" s="146"/>
      <c r="DX1079" s="146"/>
      <c r="DY1079" s="146"/>
      <c r="DZ1079" s="158"/>
      <c r="EA1079" s="158"/>
      <c r="EB1079" s="158"/>
      <c r="EC1079" s="158"/>
      <c r="ED1079" s="158"/>
      <c r="EE1079" s="158"/>
      <c r="EF1079" s="158"/>
      <c r="EG1079" s="158"/>
      <c r="EH1079" s="158"/>
      <c r="EI1079" s="158"/>
      <c r="EJ1079" s="158"/>
      <c r="EK1079" s="158"/>
      <c r="EL1079" s="158"/>
      <c r="EM1079" s="158"/>
      <c r="EN1079" s="146"/>
      <c r="EO1079" s="146"/>
      <c r="EP1079" s="146"/>
      <c r="EQ1079" s="146"/>
      <c r="ER1079" s="146"/>
      <c r="ES1079" s="146"/>
      <c r="ET1079" s="146"/>
      <c r="EU1079" s="146"/>
      <c r="EV1079" s="146"/>
      <c r="EW1079" s="146"/>
      <c r="EX1079" s="146"/>
      <c r="EY1079" s="146"/>
      <c r="EZ1079" s="146"/>
      <c r="FA1079" s="146"/>
      <c r="FB1079" s="146"/>
      <c r="FC1079" s="146"/>
      <c r="FD1079" s="146"/>
    </row>
    <row r="1080" spans="4:160">
      <c r="D1080" s="45"/>
      <c r="O1080" s="146"/>
      <c r="P1080" s="146"/>
      <c r="Q1080" s="146"/>
      <c r="R1080" s="146"/>
      <c r="S1080" s="146"/>
      <c r="T1080" s="146"/>
      <c r="U1080" s="146"/>
      <c r="V1080" s="146"/>
      <c r="W1080" s="146"/>
      <c r="X1080" s="146"/>
      <c r="Y1080" s="146"/>
      <c r="Z1080" s="146"/>
      <c r="AA1080" s="146"/>
      <c r="AB1080" s="146"/>
      <c r="AC1080" s="146"/>
      <c r="AD1080" s="146"/>
      <c r="AE1080" s="146"/>
      <c r="AF1080" s="146"/>
      <c r="AG1080" s="146"/>
      <c r="AH1080" s="146"/>
      <c r="AI1080" s="146"/>
      <c r="AJ1080" s="146"/>
      <c r="AK1080" s="146"/>
      <c r="AL1080" s="146"/>
      <c r="AM1080" s="217"/>
      <c r="AN1080" s="146"/>
      <c r="AO1080" s="146"/>
      <c r="AP1080" s="146"/>
      <c r="AQ1080" s="146"/>
      <c r="AR1080" s="146"/>
      <c r="AS1080" s="146"/>
      <c r="AT1080" s="146"/>
      <c r="AU1080" s="146"/>
      <c r="AV1080" s="146"/>
      <c r="AW1080" s="146"/>
      <c r="AX1080" s="146"/>
      <c r="AY1080" s="146"/>
      <c r="AZ1080" s="146"/>
      <c r="BA1080" s="146"/>
      <c r="BB1080" s="146"/>
      <c r="BC1080" s="146"/>
      <c r="BD1080" s="146"/>
      <c r="BE1080" s="146"/>
      <c r="BF1080" s="146"/>
      <c r="BG1080" s="146"/>
      <c r="BH1080" s="146"/>
      <c r="BI1080" s="146"/>
      <c r="BJ1080" s="146"/>
      <c r="BK1080" s="146"/>
      <c r="BL1080" s="146"/>
      <c r="BM1080" s="146"/>
      <c r="BN1080" s="146"/>
      <c r="BO1080" s="146"/>
      <c r="BP1080" s="146"/>
      <c r="BQ1080" s="146"/>
      <c r="BR1080" s="146"/>
      <c r="BS1080" s="146"/>
      <c r="BT1080" s="146"/>
      <c r="BU1080" s="146"/>
      <c r="BV1080" s="146"/>
      <c r="BW1080" s="146"/>
      <c r="BX1080" s="146"/>
      <c r="BY1080" s="146"/>
      <c r="BZ1080" s="146"/>
      <c r="CA1080" s="146"/>
      <c r="CB1080" s="146"/>
      <c r="CC1080" s="146"/>
      <c r="CD1080" s="146"/>
      <c r="CE1080" s="146"/>
      <c r="CF1080" s="146"/>
      <c r="CG1080" s="146"/>
      <c r="CH1080" s="146"/>
      <c r="CI1080" s="146"/>
      <c r="CJ1080" s="146"/>
      <c r="CK1080" s="146"/>
      <c r="CL1080" s="146"/>
      <c r="CM1080" s="146"/>
      <c r="CN1080" s="146"/>
      <c r="CO1080" s="146"/>
      <c r="CP1080" s="146"/>
      <c r="CQ1080" s="146"/>
      <c r="CR1080" s="146"/>
      <c r="CS1080" s="146"/>
      <c r="CT1080" s="146"/>
      <c r="CU1080" s="146"/>
      <c r="CV1080" s="146"/>
      <c r="CW1080" s="146"/>
      <c r="CX1080" s="146"/>
      <c r="CY1080" s="146"/>
      <c r="CZ1080" s="146"/>
      <c r="DA1080" s="146"/>
      <c r="DB1080" s="146"/>
      <c r="DC1080" s="146"/>
      <c r="DD1080" s="146"/>
      <c r="DE1080" s="146"/>
      <c r="DF1080" s="146"/>
      <c r="DG1080" s="146"/>
      <c r="DH1080" s="146"/>
      <c r="DI1080" s="146"/>
      <c r="DJ1080" s="146"/>
      <c r="DK1080" s="146"/>
      <c r="DL1080" s="146"/>
      <c r="DM1080" s="146"/>
      <c r="DN1080" s="146"/>
      <c r="DO1080" s="146"/>
      <c r="DP1080" s="146"/>
      <c r="DQ1080" s="146"/>
      <c r="DR1080" s="146"/>
      <c r="DS1080" s="146"/>
      <c r="DT1080" s="146"/>
      <c r="DU1080" s="146"/>
      <c r="DV1080" s="146"/>
      <c r="DW1080" s="146"/>
      <c r="DX1080" s="146"/>
      <c r="DY1080" s="146"/>
      <c r="DZ1080" s="158"/>
      <c r="EA1080" s="158"/>
      <c r="EB1080" s="158"/>
      <c r="EC1080" s="158"/>
      <c r="ED1080" s="158"/>
      <c r="EE1080" s="158"/>
      <c r="EF1080" s="158"/>
      <c r="EG1080" s="158"/>
      <c r="EH1080" s="158"/>
      <c r="EI1080" s="158"/>
      <c r="EJ1080" s="158"/>
      <c r="EK1080" s="158"/>
      <c r="EL1080" s="158"/>
      <c r="EM1080" s="158"/>
      <c r="EN1080" s="146"/>
      <c r="EO1080" s="146"/>
      <c r="EP1080" s="146"/>
      <c r="EQ1080" s="146"/>
      <c r="ER1080" s="146"/>
      <c r="ES1080" s="146"/>
      <c r="ET1080" s="146"/>
      <c r="EU1080" s="146"/>
      <c r="EV1080" s="146"/>
      <c r="EW1080" s="146"/>
      <c r="EX1080" s="146"/>
      <c r="EY1080" s="146"/>
      <c r="EZ1080" s="146"/>
      <c r="FA1080" s="146"/>
      <c r="FB1080" s="146"/>
      <c r="FC1080" s="146"/>
      <c r="FD1080" s="146"/>
    </row>
    <row r="1081" spans="4:160">
      <c r="D1081" s="45"/>
      <c r="O1081" s="146"/>
      <c r="P1081" s="146"/>
      <c r="Q1081" s="146"/>
      <c r="R1081" s="146"/>
      <c r="S1081" s="146"/>
      <c r="T1081" s="146"/>
      <c r="U1081" s="146"/>
      <c r="V1081" s="146"/>
      <c r="W1081" s="146"/>
      <c r="X1081" s="146"/>
      <c r="Y1081" s="146"/>
      <c r="Z1081" s="146"/>
      <c r="AA1081" s="146"/>
      <c r="AB1081" s="146"/>
      <c r="AC1081" s="146"/>
      <c r="AD1081" s="146"/>
      <c r="AE1081" s="146"/>
      <c r="AF1081" s="146"/>
      <c r="AG1081" s="146"/>
      <c r="AH1081" s="146"/>
      <c r="AI1081" s="146"/>
      <c r="AJ1081" s="146"/>
      <c r="AK1081" s="146"/>
      <c r="AL1081" s="146"/>
      <c r="AM1081" s="217"/>
      <c r="AN1081" s="146"/>
      <c r="AO1081" s="146"/>
      <c r="AP1081" s="146"/>
      <c r="AQ1081" s="146"/>
      <c r="AR1081" s="146"/>
      <c r="AS1081" s="146"/>
      <c r="AT1081" s="146"/>
      <c r="AU1081" s="146"/>
      <c r="AV1081" s="146"/>
      <c r="AW1081" s="146"/>
      <c r="AX1081" s="146"/>
      <c r="AY1081" s="146"/>
      <c r="AZ1081" s="146"/>
      <c r="BA1081" s="146"/>
      <c r="BB1081" s="146"/>
      <c r="BC1081" s="146"/>
      <c r="BD1081" s="146"/>
      <c r="BE1081" s="146"/>
      <c r="BF1081" s="146"/>
      <c r="BG1081" s="146"/>
      <c r="BH1081" s="146"/>
      <c r="BI1081" s="146"/>
      <c r="BJ1081" s="146"/>
      <c r="BK1081" s="146"/>
      <c r="BL1081" s="146"/>
      <c r="BM1081" s="146"/>
      <c r="BN1081" s="146"/>
      <c r="BO1081" s="146"/>
      <c r="BP1081" s="146"/>
      <c r="BQ1081" s="146"/>
      <c r="BR1081" s="146"/>
      <c r="BS1081" s="146"/>
      <c r="BT1081" s="146"/>
      <c r="BU1081" s="146"/>
      <c r="BV1081" s="146"/>
      <c r="BW1081" s="146"/>
      <c r="BX1081" s="146"/>
      <c r="BY1081" s="146"/>
      <c r="BZ1081" s="146"/>
      <c r="CA1081" s="146"/>
      <c r="CB1081" s="146"/>
      <c r="CC1081" s="146"/>
      <c r="CD1081" s="146"/>
      <c r="CE1081" s="146"/>
      <c r="CF1081" s="146"/>
      <c r="CG1081" s="146"/>
      <c r="CH1081" s="146"/>
      <c r="CI1081" s="146"/>
      <c r="CJ1081" s="146"/>
      <c r="CK1081" s="146"/>
      <c r="CL1081" s="146"/>
      <c r="CM1081" s="146"/>
      <c r="CN1081" s="146"/>
      <c r="CO1081" s="146"/>
      <c r="CP1081" s="146"/>
      <c r="CQ1081" s="146"/>
      <c r="CR1081" s="146"/>
      <c r="CS1081" s="146"/>
      <c r="CT1081" s="146"/>
      <c r="CU1081" s="146"/>
      <c r="CV1081" s="146"/>
      <c r="CW1081" s="146"/>
      <c r="CX1081" s="146"/>
      <c r="CY1081" s="146"/>
      <c r="CZ1081" s="146"/>
      <c r="DA1081" s="146"/>
      <c r="DB1081" s="146"/>
      <c r="DC1081" s="146"/>
      <c r="DD1081" s="146"/>
      <c r="DE1081" s="146"/>
      <c r="DF1081" s="146"/>
      <c r="DG1081" s="146"/>
      <c r="DH1081" s="146"/>
      <c r="DI1081" s="146"/>
      <c r="DJ1081" s="146"/>
      <c r="DK1081" s="146"/>
      <c r="DL1081" s="146"/>
      <c r="DM1081" s="146"/>
      <c r="DN1081" s="146"/>
      <c r="DO1081" s="146"/>
      <c r="DP1081" s="146"/>
      <c r="DQ1081" s="146"/>
      <c r="DR1081" s="146"/>
      <c r="DS1081" s="146"/>
      <c r="DT1081" s="146"/>
      <c r="DU1081" s="146"/>
      <c r="DV1081" s="146"/>
      <c r="DW1081" s="146"/>
      <c r="DX1081" s="146"/>
      <c r="DY1081" s="146"/>
      <c r="DZ1081" s="158"/>
      <c r="EA1081" s="158"/>
      <c r="EB1081" s="158"/>
      <c r="EC1081" s="158"/>
      <c r="ED1081" s="158"/>
      <c r="EE1081" s="158"/>
      <c r="EF1081" s="158"/>
      <c r="EG1081" s="158"/>
      <c r="EH1081" s="158"/>
      <c r="EI1081" s="158"/>
      <c r="EJ1081" s="158"/>
      <c r="EK1081" s="158"/>
      <c r="EL1081" s="158"/>
      <c r="EM1081" s="158"/>
      <c r="EN1081" s="146"/>
      <c r="EO1081" s="146"/>
      <c r="EP1081" s="146"/>
      <c r="EQ1081" s="146"/>
      <c r="ER1081" s="146"/>
      <c r="ES1081" s="146"/>
      <c r="ET1081" s="146"/>
      <c r="EU1081" s="146"/>
      <c r="EV1081" s="146"/>
      <c r="EW1081" s="146"/>
      <c r="EX1081" s="146"/>
      <c r="EY1081" s="146"/>
      <c r="EZ1081" s="146"/>
      <c r="FA1081" s="146"/>
      <c r="FB1081" s="146"/>
      <c r="FC1081" s="146"/>
      <c r="FD1081" s="146"/>
    </row>
    <row r="1082" spans="4:160">
      <c r="D1082" s="45"/>
      <c r="O1082" s="146"/>
      <c r="P1082" s="146"/>
      <c r="Q1082" s="146"/>
      <c r="R1082" s="146"/>
      <c r="S1082" s="146"/>
      <c r="T1082" s="146"/>
      <c r="U1082" s="146"/>
      <c r="V1082" s="146"/>
      <c r="W1082" s="146"/>
      <c r="X1082" s="146"/>
      <c r="Y1082" s="146"/>
      <c r="Z1082" s="146"/>
      <c r="AA1082" s="146"/>
      <c r="AB1082" s="146"/>
      <c r="AC1082" s="146"/>
      <c r="AD1082" s="146"/>
      <c r="AE1082" s="146"/>
      <c r="AF1082" s="146"/>
      <c r="AG1082" s="146"/>
      <c r="AH1082" s="146"/>
      <c r="AI1082" s="146"/>
      <c r="AJ1082" s="146"/>
      <c r="AK1082" s="146"/>
      <c r="AL1082" s="146"/>
      <c r="AM1082" s="217"/>
      <c r="AN1082" s="146"/>
      <c r="AO1082" s="146"/>
      <c r="AP1082" s="146"/>
      <c r="AQ1082" s="146"/>
      <c r="AR1082" s="146"/>
      <c r="AS1082" s="146"/>
      <c r="AT1082" s="146"/>
      <c r="AU1082" s="146"/>
      <c r="AV1082" s="146"/>
      <c r="AW1082" s="146"/>
      <c r="AX1082" s="146"/>
      <c r="AY1082" s="146"/>
      <c r="AZ1082" s="146"/>
      <c r="BA1082" s="146"/>
      <c r="BB1082" s="146"/>
      <c r="BC1082" s="146"/>
      <c r="BD1082" s="146"/>
      <c r="BE1082" s="146"/>
      <c r="BF1082" s="146"/>
      <c r="BG1082" s="146"/>
      <c r="BH1082" s="146"/>
      <c r="BI1082" s="146"/>
      <c r="BJ1082" s="146"/>
      <c r="BK1082" s="146"/>
      <c r="BL1082" s="146"/>
      <c r="BM1082" s="146"/>
      <c r="BN1082" s="146"/>
      <c r="BO1082" s="146"/>
      <c r="BP1082" s="146"/>
      <c r="BQ1082" s="146"/>
      <c r="BR1082" s="146"/>
      <c r="BS1082" s="146"/>
      <c r="BT1082" s="146"/>
      <c r="BU1082" s="146"/>
      <c r="BV1082" s="146"/>
      <c r="BW1082" s="146"/>
      <c r="BX1082" s="146"/>
      <c r="BY1082" s="146"/>
      <c r="BZ1082" s="146"/>
      <c r="CA1082" s="146"/>
      <c r="CB1082" s="146"/>
      <c r="CC1082" s="146"/>
      <c r="CD1082" s="146"/>
      <c r="CE1082" s="146"/>
      <c r="CF1082" s="146"/>
      <c r="CG1082" s="146"/>
      <c r="CH1082" s="146"/>
      <c r="CI1082" s="146"/>
      <c r="CJ1082" s="146"/>
      <c r="CK1082" s="146"/>
      <c r="CL1082" s="146"/>
      <c r="CM1082" s="146"/>
      <c r="CN1082" s="146"/>
      <c r="CO1082" s="146"/>
      <c r="CP1082" s="146"/>
      <c r="CQ1082" s="146"/>
      <c r="CR1082" s="146"/>
      <c r="CS1082" s="146"/>
      <c r="CT1082" s="146"/>
      <c r="CU1082" s="146"/>
      <c r="CV1082" s="146"/>
      <c r="CW1082" s="146"/>
      <c r="CX1082" s="146"/>
      <c r="CY1082" s="146"/>
      <c r="CZ1082" s="146"/>
      <c r="DA1082" s="146"/>
      <c r="DB1082" s="146"/>
      <c r="DC1082" s="146"/>
      <c r="DD1082" s="146"/>
      <c r="DE1082" s="146"/>
      <c r="DF1082" s="146"/>
      <c r="DG1082" s="146"/>
      <c r="DH1082" s="146"/>
      <c r="DI1082" s="146"/>
      <c r="DJ1082" s="146"/>
      <c r="DK1082" s="146"/>
      <c r="DL1082" s="146"/>
      <c r="DM1082" s="146"/>
      <c r="DN1082" s="146"/>
      <c r="DO1082" s="146"/>
      <c r="DP1082" s="146"/>
      <c r="DQ1082" s="146"/>
      <c r="DR1082" s="146"/>
      <c r="DS1082" s="146"/>
      <c r="DT1082" s="146"/>
      <c r="DU1082" s="146"/>
      <c r="DV1082" s="146"/>
      <c r="DW1082" s="146"/>
      <c r="DX1082" s="146"/>
      <c r="DY1082" s="146"/>
      <c r="DZ1082" s="158"/>
      <c r="EA1082" s="158"/>
      <c r="EB1082" s="158"/>
      <c r="EC1082" s="158"/>
      <c r="ED1082" s="158"/>
      <c r="EE1082" s="158"/>
      <c r="EF1082" s="158"/>
      <c r="EG1082" s="158"/>
      <c r="EH1082" s="158"/>
      <c r="EI1082" s="158"/>
      <c r="EJ1082" s="158"/>
      <c r="EK1082" s="158"/>
      <c r="EL1082" s="158"/>
      <c r="EM1082" s="158"/>
      <c r="EN1082" s="146"/>
      <c r="EO1082" s="146"/>
      <c r="EP1082" s="146"/>
      <c r="EQ1082" s="146"/>
      <c r="ER1082" s="146"/>
      <c r="ES1082" s="146"/>
      <c r="ET1082" s="146"/>
      <c r="EU1082" s="146"/>
      <c r="EV1082" s="146"/>
      <c r="EW1082" s="146"/>
      <c r="EX1082" s="146"/>
      <c r="EY1082" s="146"/>
      <c r="EZ1082" s="146"/>
      <c r="FA1082" s="146"/>
      <c r="FB1082" s="146"/>
      <c r="FC1082" s="146"/>
      <c r="FD1082" s="146"/>
    </row>
    <row r="1083" spans="4:160">
      <c r="D1083" s="45"/>
      <c r="O1083" s="146"/>
      <c r="P1083" s="146"/>
      <c r="Q1083" s="146"/>
      <c r="R1083" s="146"/>
      <c r="S1083" s="146"/>
      <c r="T1083" s="146"/>
      <c r="U1083" s="146"/>
      <c r="V1083" s="146"/>
      <c r="W1083" s="146"/>
      <c r="X1083" s="146"/>
      <c r="Y1083" s="146"/>
      <c r="Z1083" s="146"/>
      <c r="AA1083" s="146"/>
      <c r="AB1083" s="146"/>
      <c r="AC1083" s="146"/>
      <c r="AD1083" s="146"/>
      <c r="AE1083" s="146"/>
      <c r="AF1083" s="146"/>
      <c r="AG1083" s="146"/>
      <c r="AH1083" s="146"/>
      <c r="AI1083" s="146"/>
      <c r="AJ1083" s="146"/>
      <c r="AK1083" s="146"/>
      <c r="AL1083" s="146"/>
      <c r="AM1083" s="217"/>
      <c r="AN1083" s="146"/>
      <c r="AO1083" s="146"/>
      <c r="AP1083" s="146"/>
      <c r="AQ1083" s="146"/>
      <c r="AR1083" s="146"/>
      <c r="AS1083" s="146"/>
      <c r="AT1083" s="146"/>
      <c r="AU1083" s="146"/>
      <c r="AV1083" s="146"/>
      <c r="AW1083" s="146"/>
      <c r="AX1083" s="146"/>
      <c r="AY1083" s="146"/>
      <c r="AZ1083" s="146"/>
      <c r="BA1083" s="146"/>
      <c r="BB1083" s="146"/>
      <c r="BC1083" s="146"/>
      <c r="BD1083" s="146"/>
      <c r="BE1083" s="146"/>
      <c r="BF1083" s="146"/>
      <c r="BG1083" s="146"/>
      <c r="BH1083" s="146"/>
      <c r="BI1083" s="146"/>
      <c r="BJ1083" s="146"/>
      <c r="BK1083" s="146"/>
      <c r="BL1083" s="146"/>
      <c r="BM1083" s="146"/>
      <c r="BN1083" s="146"/>
      <c r="BO1083" s="146"/>
      <c r="BP1083" s="146"/>
      <c r="BQ1083" s="146"/>
      <c r="BR1083" s="146"/>
      <c r="BS1083" s="146"/>
      <c r="BT1083" s="146"/>
      <c r="BU1083" s="146"/>
      <c r="BV1083" s="146"/>
      <c r="BW1083" s="146"/>
      <c r="BX1083" s="146"/>
      <c r="BY1083" s="146"/>
      <c r="BZ1083" s="146"/>
      <c r="CA1083" s="146"/>
      <c r="CB1083" s="146"/>
      <c r="CC1083" s="146"/>
      <c r="CD1083" s="146"/>
      <c r="CE1083" s="146"/>
      <c r="CF1083" s="146"/>
      <c r="CG1083" s="146"/>
      <c r="CH1083" s="146"/>
      <c r="CI1083" s="146"/>
      <c r="CJ1083" s="146"/>
      <c r="CK1083" s="146"/>
      <c r="CL1083" s="146"/>
      <c r="CM1083" s="146"/>
      <c r="CN1083" s="146"/>
      <c r="CO1083" s="146"/>
      <c r="CP1083" s="146"/>
      <c r="CQ1083" s="146"/>
      <c r="CR1083" s="146"/>
      <c r="CS1083" s="146"/>
      <c r="CT1083" s="146"/>
      <c r="CU1083" s="146"/>
      <c r="CV1083" s="146"/>
      <c r="CW1083" s="146"/>
      <c r="CX1083" s="146"/>
      <c r="CY1083" s="146"/>
      <c r="CZ1083" s="146"/>
      <c r="DA1083" s="146"/>
      <c r="DB1083" s="146"/>
      <c r="DC1083" s="146"/>
      <c r="DD1083" s="146"/>
      <c r="DE1083" s="146"/>
      <c r="DF1083" s="146"/>
      <c r="DG1083" s="146"/>
      <c r="DH1083" s="146"/>
      <c r="DI1083" s="146"/>
      <c r="DJ1083" s="146"/>
      <c r="DK1083" s="146"/>
      <c r="DL1083" s="146"/>
      <c r="DM1083" s="146"/>
      <c r="DN1083" s="146"/>
      <c r="DO1083" s="146"/>
      <c r="DP1083" s="146"/>
      <c r="DQ1083" s="146"/>
      <c r="DR1083" s="146"/>
      <c r="DS1083" s="146"/>
      <c r="DT1083" s="146"/>
      <c r="DU1083" s="146"/>
      <c r="DV1083" s="146"/>
      <c r="DW1083" s="146"/>
      <c r="DX1083" s="146"/>
      <c r="DY1083" s="146"/>
      <c r="DZ1083" s="158"/>
      <c r="EA1083" s="158"/>
      <c r="EB1083" s="158"/>
      <c r="EC1083" s="158"/>
      <c r="ED1083" s="158"/>
      <c r="EE1083" s="158"/>
      <c r="EF1083" s="158"/>
      <c r="EG1083" s="158"/>
      <c r="EH1083" s="158"/>
      <c r="EI1083" s="158"/>
      <c r="EJ1083" s="158"/>
      <c r="EK1083" s="158"/>
      <c r="EL1083" s="158"/>
      <c r="EM1083" s="158"/>
      <c r="EN1083" s="146"/>
      <c r="EO1083" s="146"/>
      <c r="EP1083" s="146"/>
      <c r="EQ1083" s="146"/>
      <c r="ER1083" s="146"/>
      <c r="ES1083" s="146"/>
      <c r="ET1083" s="146"/>
      <c r="EU1083" s="146"/>
      <c r="EV1083" s="146"/>
      <c r="EW1083" s="146"/>
      <c r="EX1083" s="146"/>
      <c r="EY1083" s="146"/>
      <c r="EZ1083" s="146"/>
      <c r="FA1083" s="146"/>
      <c r="FB1083" s="146"/>
      <c r="FC1083" s="146"/>
      <c r="FD1083" s="146"/>
    </row>
    <row r="1084" spans="4:160">
      <c r="D1084" s="45"/>
      <c r="O1084" s="146"/>
      <c r="P1084" s="146"/>
      <c r="Q1084" s="146"/>
      <c r="R1084" s="146"/>
      <c r="S1084" s="146"/>
      <c r="T1084" s="146"/>
      <c r="U1084" s="146"/>
      <c r="V1084" s="146"/>
      <c r="W1084" s="146"/>
      <c r="X1084" s="146"/>
      <c r="Y1084" s="146"/>
      <c r="Z1084" s="146"/>
      <c r="AA1084" s="146"/>
      <c r="AB1084" s="146"/>
      <c r="AC1084" s="146"/>
      <c r="AD1084" s="146"/>
      <c r="AE1084" s="146"/>
      <c r="AF1084" s="146"/>
      <c r="AG1084" s="146"/>
      <c r="AH1084" s="146"/>
      <c r="AI1084" s="146"/>
      <c r="AJ1084" s="146"/>
      <c r="AK1084" s="146"/>
      <c r="AL1084" s="146"/>
      <c r="AM1084" s="217"/>
      <c r="AN1084" s="146"/>
      <c r="AO1084" s="146"/>
      <c r="AP1084" s="146"/>
      <c r="AQ1084" s="146"/>
      <c r="AR1084" s="146"/>
      <c r="AS1084" s="146"/>
      <c r="AT1084" s="146"/>
      <c r="AU1084" s="146"/>
      <c r="AV1084" s="146"/>
      <c r="AW1084" s="146"/>
      <c r="AX1084" s="146"/>
      <c r="AY1084" s="146"/>
      <c r="AZ1084" s="146"/>
      <c r="BA1084" s="146"/>
      <c r="BB1084" s="146"/>
      <c r="BC1084" s="146"/>
      <c r="BD1084" s="146"/>
      <c r="BE1084" s="146"/>
      <c r="BF1084" s="146"/>
      <c r="BG1084" s="146"/>
      <c r="BH1084" s="146"/>
      <c r="BI1084" s="146"/>
      <c r="BJ1084" s="146"/>
      <c r="BK1084" s="146"/>
      <c r="BL1084" s="146"/>
      <c r="BM1084" s="146"/>
      <c r="BN1084" s="146"/>
      <c r="BO1084" s="146"/>
      <c r="BP1084" s="146"/>
      <c r="BQ1084" s="146"/>
      <c r="BR1084" s="146"/>
      <c r="BS1084" s="146"/>
      <c r="BT1084" s="146"/>
      <c r="BU1084" s="146"/>
      <c r="BV1084" s="146"/>
      <c r="BW1084" s="146"/>
      <c r="BX1084" s="146"/>
      <c r="BY1084" s="146"/>
      <c r="BZ1084" s="146"/>
      <c r="CA1084" s="146"/>
      <c r="CB1084" s="146"/>
      <c r="CC1084" s="146"/>
      <c r="CD1084" s="146"/>
      <c r="CE1084" s="146"/>
      <c r="CF1084" s="146"/>
      <c r="CG1084" s="146"/>
      <c r="CH1084" s="146"/>
      <c r="CI1084" s="146"/>
      <c r="CJ1084" s="146"/>
      <c r="CK1084" s="146"/>
      <c r="CL1084" s="146"/>
      <c r="CM1084" s="146"/>
      <c r="CN1084" s="146"/>
      <c r="CO1084" s="146"/>
      <c r="CP1084" s="146"/>
      <c r="CQ1084" s="146"/>
      <c r="CR1084" s="146"/>
      <c r="CS1084" s="146"/>
      <c r="CT1084" s="146"/>
      <c r="CU1084" s="146"/>
      <c r="CV1084" s="146"/>
      <c r="CW1084" s="146"/>
      <c r="CX1084" s="146"/>
      <c r="CY1084" s="146"/>
      <c r="CZ1084" s="146"/>
      <c r="DA1084" s="146"/>
      <c r="DB1084" s="146"/>
      <c r="DC1084" s="146"/>
      <c r="DD1084" s="146"/>
      <c r="DE1084" s="146"/>
      <c r="DF1084" s="146"/>
      <c r="DG1084" s="146"/>
      <c r="DH1084" s="146"/>
      <c r="DI1084" s="146"/>
      <c r="DJ1084" s="146"/>
      <c r="DK1084" s="146"/>
      <c r="DL1084" s="146"/>
      <c r="DM1084" s="146"/>
      <c r="DN1084" s="146"/>
      <c r="DO1084" s="146"/>
      <c r="DP1084" s="146"/>
      <c r="DQ1084" s="146"/>
      <c r="DR1084" s="146"/>
      <c r="DS1084" s="146"/>
      <c r="DT1084" s="146"/>
      <c r="DU1084" s="146"/>
      <c r="DV1084" s="146"/>
      <c r="DW1084" s="146"/>
      <c r="DX1084" s="146"/>
      <c r="DY1084" s="146"/>
      <c r="DZ1084" s="158"/>
      <c r="EA1084" s="158"/>
      <c r="EB1084" s="158"/>
      <c r="EC1084" s="158"/>
      <c r="ED1084" s="158"/>
      <c r="EE1084" s="158"/>
      <c r="EF1084" s="158"/>
      <c r="EG1084" s="158"/>
      <c r="EH1084" s="158"/>
      <c r="EI1084" s="158"/>
      <c r="EJ1084" s="158"/>
      <c r="EK1084" s="158"/>
      <c r="EL1084" s="158"/>
      <c r="EM1084" s="158"/>
      <c r="EN1084" s="146"/>
      <c r="EO1084" s="146"/>
      <c r="EP1084" s="146"/>
      <c r="EQ1084" s="146"/>
      <c r="ER1084" s="146"/>
      <c r="ES1084" s="146"/>
      <c r="ET1084" s="146"/>
      <c r="EU1084" s="146"/>
      <c r="EV1084" s="146"/>
      <c r="EW1084" s="146"/>
      <c r="EX1084" s="146"/>
      <c r="EY1084" s="146"/>
      <c r="EZ1084" s="146"/>
      <c r="FA1084" s="146"/>
      <c r="FB1084" s="146"/>
      <c r="FC1084" s="146"/>
      <c r="FD1084" s="146"/>
    </row>
    <row r="1085" spans="4:160">
      <c r="D1085" s="45"/>
      <c r="O1085" s="146"/>
      <c r="P1085" s="146"/>
      <c r="Q1085" s="146"/>
      <c r="R1085" s="146"/>
      <c r="S1085" s="146"/>
      <c r="T1085" s="146"/>
      <c r="U1085" s="146"/>
      <c r="V1085" s="146"/>
      <c r="W1085" s="146"/>
      <c r="X1085" s="146"/>
      <c r="Y1085" s="146"/>
      <c r="Z1085" s="146"/>
      <c r="AA1085" s="146"/>
      <c r="AB1085" s="146"/>
      <c r="AC1085" s="146"/>
      <c r="AD1085" s="146"/>
      <c r="AE1085" s="146"/>
      <c r="AF1085" s="146"/>
      <c r="AG1085" s="146"/>
      <c r="AH1085" s="146"/>
      <c r="AI1085" s="146"/>
      <c r="AJ1085" s="146"/>
      <c r="AK1085" s="146"/>
      <c r="AL1085" s="146"/>
      <c r="AM1085" s="217"/>
      <c r="AN1085" s="146"/>
      <c r="AO1085" s="146"/>
      <c r="AP1085" s="146"/>
      <c r="AQ1085" s="146"/>
      <c r="AR1085" s="146"/>
      <c r="AS1085" s="146"/>
      <c r="AT1085" s="146"/>
      <c r="AU1085" s="146"/>
      <c r="AV1085" s="146"/>
      <c r="AW1085" s="146"/>
      <c r="AX1085" s="146"/>
      <c r="AY1085" s="146"/>
      <c r="AZ1085" s="146"/>
      <c r="BA1085" s="146"/>
      <c r="BB1085" s="146"/>
      <c r="BC1085" s="146"/>
      <c r="BD1085" s="146"/>
      <c r="BE1085" s="146"/>
      <c r="BF1085" s="146"/>
      <c r="BG1085" s="146"/>
      <c r="BH1085" s="146"/>
      <c r="BI1085" s="146"/>
      <c r="BJ1085" s="146"/>
      <c r="BK1085" s="146"/>
      <c r="BL1085" s="146"/>
      <c r="BM1085" s="146"/>
      <c r="BN1085" s="146"/>
      <c r="BO1085" s="146"/>
      <c r="BP1085" s="146"/>
      <c r="BQ1085" s="146"/>
      <c r="BR1085" s="146"/>
      <c r="BS1085" s="146"/>
      <c r="BT1085" s="146"/>
      <c r="BU1085" s="146"/>
      <c r="BV1085" s="146"/>
      <c r="BW1085" s="146"/>
      <c r="BX1085" s="146"/>
      <c r="BY1085" s="146"/>
      <c r="BZ1085" s="146"/>
      <c r="CA1085" s="146"/>
      <c r="CB1085" s="146"/>
      <c r="CC1085" s="146"/>
      <c r="CD1085" s="146"/>
      <c r="CE1085" s="146"/>
      <c r="CF1085" s="146"/>
      <c r="CG1085" s="146"/>
      <c r="CH1085" s="146"/>
      <c r="CI1085" s="146"/>
      <c r="CJ1085" s="146"/>
      <c r="CK1085" s="146"/>
      <c r="CL1085" s="146"/>
      <c r="CM1085" s="146"/>
      <c r="CN1085" s="146"/>
      <c r="CO1085" s="146"/>
      <c r="CP1085" s="146"/>
      <c r="CQ1085" s="146"/>
      <c r="CR1085" s="146"/>
      <c r="CS1085" s="146"/>
      <c r="CT1085" s="146"/>
      <c r="CU1085" s="146"/>
      <c r="CV1085" s="146"/>
      <c r="CW1085" s="146"/>
      <c r="CX1085" s="146"/>
      <c r="CY1085" s="146"/>
      <c r="CZ1085" s="146"/>
      <c r="DA1085" s="146"/>
      <c r="DB1085" s="146"/>
      <c r="DC1085" s="146"/>
      <c r="DD1085" s="146"/>
      <c r="DE1085" s="146"/>
      <c r="DF1085" s="146"/>
      <c r="DG1085" s="146"/>
      <c r="DH1085" s="146"/>
      <c r="DI1085" s="146"/>
      <c r="DJ1085" s="146"/>
      <c r="DK1085" s="146"/>
      <c r="DL1085" s="146"/>
      <c r="DM1085" s="146"/>
      <c r="DN1085" s="146"/>
      <c r="DO1085" s="146"/>
      <c r="DP1085" s="146"/>
      <c r="DQ1085" s="146"/>
      <c r="DR1085" s="146"/>
      <c r="DS1085" s="146"/>
      <c r="DT1085" s="146"/>
      <c r="DU1085" s="146"/>
      <c r="DV1085" s="146"/>
      <c r="DW1085" s="146"/>
      <c r="DX1085" s="146"/>
      <c r="DY1085" s="146"/>
      <c r="DZ1085" s="158"/>
      <c r="EA1085" s="158"/>
      <c r="EB1085" s="158"/>
      <c r="EC1085" s="158"/>
      <c r="ED1085" s="158"/>
      <c r="EE1085" s="158"/>
      <c r="EF1085" s="158"/>
      <c r="EG1085" s="158"/>
      <c r="EH1085" s="158"/>
      <c r="EI1085" s="158"/>
      <c r="EJ1085" s="158"/>
      <c r="EK1085" s="158"/>
      <c r="EL1085" s="158"/>
      <c r="EM1085" s="158"/>
      <c r="EN1085" s="146"/>
      <c r="EO1085" s="146"/>
      <c r="EP1085" s="146"/>
      <c r="EQ1085" s="146"/>
      <c r="ER1085" s="146"/>
      <c r="ES1085" s="146"/>
      <c r="ET1085" s="146"/>
      <c r="EU1085" s="146"/>
      <c r="EV1085" s="146"/>
      <c r="EW1085" s="146"/>
      <c r="EX1085" s="146"/>
      <c r="EY1085" s="146"/>
      <c r="EZ1085" s="146"/>
      <c r="FA1085" s="146"/>
      <c r="FB1085" s="146"/>
      <c r="FC1085" s="146"/>
      <c r="FD1085" s="146"/>
    </row>
    <row r="1086" spans="4:160">
      <c r="D1086" s="45"/>
      <c r="O1086" s="146"/>
      <c r="P1086" s="146"/>
      <c r="Q1086" s="146"/>
      <c r="R1086" s="146"/>
      <c r="S1086" s="146"/>
      <c r="T1086" s="146"/>
      <c r="U1086" s="146"/>
      <c r="V1086" s="146"/>
      <c r="W1086" s="146"/>
      <c r="X1086" s="146"/>
      <c r="Y1086" s="146"/>
      <c r="Z1086" s="146"/>
      <c r="AA1086" s="146"/>
      <c r="AB1086" s="146"/>
      <c r="AC1086" s="146"/>
      <c r="AD1086" s="146"/>
      <c r="AE1086" s="146"/>
      <c r="AF1086" s="146"/>
      <c r="AG1086" s="146"/>
      <c r="AH1086" s="146"/>
      <c r="AI1086" s="146"/>
      <c r="AJ1086" s="146"/>
      <c r="AK1086" s="146"/>
      <c r="AL1086" s="146"/>
      <c r="AM1086" s="217"/>
      <c r="AN1086" s="146"/>
      <c r="AO1086" s="146"/>
      <c r="AP1086" s="146"/>
      <c r="AQ1086" s="146"/>
      <c r="AR1086" s="146"/>
      <c r="AS1086" s="146"/>
      <c r="AT1086" s="146"/>
      <c r="AU1086" s="146"/>
      <c r="AV1086" s="146"/>
      <c r="AW1086" s="146"/>
      <c r="AX1086" s="146"/>
      <c r="AY1086" s="146"/>
      <c r="AZ1086" s="146"/>
      <c r="BA1086" s="146"/>
      <c r="BB1086" s="146"/>
      <c r="BC1086" s="146"/>
      <c r="BD1086" s="146"/>
      <c r="BE1086" s="146"/>
      <c r="BF1086" s="146"/>
      <c r="BG1086" s="146"/>
      <c r="BH1086" s="146"/>
      <c r="BI1086" s="146"/>
      <c r="BJ1086" s="146"/>
      <c r="BK1086" s="146"/>
      <c r="BL1086" s="146"/>
      <c r="BM1086" s="146"/>
      <c r="BN1086" s="146"/>
      <c r="BO1086" s="146"/>
      <c r="BP1086" s="146"/>
      <c r="BQ1086" s="146"/>
      <c r="BR1086" s="146"/>
      <c r="BS1086" s="146"/>
      <c r="BT1086" s="146"/>
      <c r="BU1086" s="146"/>
      <c r="BV1086" s="146"/>
      <c r="BW1086" s="146"/>
      <c r="BX1086" s="146"/>
      <c r="BY1086" s="146"/>
      <c r="BZ1086" s="146"/>
      <c r="CA1086" s="146"/>
      <c r="CB1086" s="146"/>
      <c r="CC1086" s="146"/>
      <c r="CD1086" s="146"/>
      <c r="CE1086" s="146"/>
      <c r="CF1086" s="146"/>
      <c r="CG1086" s="146"/>
      <c r="CH1086" s="146"/>
      <c r="CI1086" s="146"/>
      <c r="CJ1086" s="146"/>
      <c r="CK1086" s="146"/>
      <c r="CL1086" s="146"/>
      <c r="CM1086" s="146"/>
      <c r="CN1086" s="146"/>
      <c r="CO1086" s="146"/>
      <c r="CP1086" s="146"/>
      <c r="CQ1086" s="146"/>
      <c r="CR1086" s="146"/>
      <c r="CS1086" s="146"/>
      <c r="CT1086" s="146"/>
      <c r="CU1086" s="146"/>
      <c r="CV1086" s="146"/>
      <c r="CW1086" s="146"/>
      <c r="CX1086" s="146"/>
      <c r="CY1086" s="146"/>
      <c r="CZ1086" s="146"/>
      <c r="DA1086" s="146"/>
      <c r="DB1086" s="146"/>
      <c r="DC1086" s="146"/>
      <c r="DD1086" s="146"/>
      <c r="DE1086" s="146"/>
      <c r="DF1086" s="146"/>
      <c r="DG1086" s="146"/>
      <c r="DH1086" s="146"/>
      <c r="DI1086" s="146"/>
      <c r="DJ1086" s="146"/>
      <c r="DK1086" s="146"/>
      <c r="DL1086" s="146"/>
      <c r="DM1086" s="146"/>
      <c r="DN1086" s="146"/>
      <c r="DO1086" s="146"/>
      <c r="DP1086" s="146"/>
      <c r="DQ1086" s="146"/>
      <c r="DR1086" s="146"/>
      <c r="DS1086" s="146"/>
      <c r="DT1086" s="146"/>
      <c r="DU1086" s="146"/>
      <c r="DV1086" s="146"/>
      <c r="DW1086" s="146"/>
      <c r="DX1086" s="146"/>
      <c r="DY1086" s="146"/>
      <c r="DZ1086" s="158"/>
      <c r="EA1086" s="158"/>
      <c r="EB1086" s="158"/>
      <c r="EC1086" s="158"/>
      <c r="ED1086" s="158"/>
      <c r="EE1086" s="158"/>
      <c r="EF1086" s="158"/>
      <c r="EG1086" s="158"/>
      <c r="EH1086" s="158"/>
      <c r="EI1086" s="158"/>
      <c r="EJ1086" s="158"/>
      <c r="EK1086" s="158"/>
      <c r="EL1086" s="158"/>
      <c r="EM1086" s="158"/>
      <c r="EN1086" s="146"/>
      <c r="EO1086" s="146"/>
      <c r="EP1086" s="146"/>
      <c r="EQ1086" s="146"/>
      <c r="ER1086" s="146"/>
      <c r="ES1086" s="146"/>
      <c r="ET1086" s="146"/>
      <c r="EU1086" s="146"/>
      <c r="EV1086" s="146"/>
      <c r="EW1086" s="146"/>
      <c r="EX1086" s="146"/>
      <c r="EY1086" s="146"/>
      <c r="EZ1086" s="146"/>
      <c r="FA1086" s="146"/>
      <c r="FB1086" s="146"/>
      <c r="FC1086" s="146"/>
      <c r="FD1086" s="146"/>
    </row>
    <row r="1087" spans="4:160">
      <c r="D1087" s="45"/>
      <c r="O1087" s="146"/>
      <c r="P1087" s="146"/>
      <c r="Q1087" s="146"/>
      <c r="R1087" s="146"/>
      <c r="S1087" s="146"/>
      <c r="T1087" s="146"/>
      <c r="U1087" s="146"/>
      <c r="V1087" s="146"/>
      <c r="W1087" s="146"/>
      <c r="X1087" s="146"/>
      <c r="Y1087" s="146"/>
      <c r="Z1087" s="146"/>
      <c r="AA1087" s="146"/>
      <c r="AB1087" s="146"/>
      <c r="AC1087" s="146"/>
      <c r="AD1087" s="146"/>
      <c r="AE1087" s="146"/>
      <c r="AF1087" s="146"/>
      <c r="AG1087" s="146"/>
      <c r="AH1087" s="146"/>
      <c r="AI1087" s="146"/>
      <c r="AJ1087" s="146"/>
      <c r="AK1087" s="146"/>
      <c r="AL1087" s="146"/>
      <c r="AM1087" s="217"/>
      <c r="AN1087" s="146"/>
      <c r="AO1087" s="146"/>
      <c r="AP1087" s="146"/>
      <c r="AQ1087" s="146"/>
      <c r="AR1087" s="146"/>
      <c r="AS1087" s="146"/>
      <c r="AT1087" s="146"/>
      <c r="AU1087" s="146"/>
      <c r="AV1087" s="146"/>
      <c r="AW1087" s="146"/>
      <c r="AX1087" s="146"/>
      <c r="AY1087" s="146"/>
      <c r="AZ1087" s="146"/>
      <c r="BA1087" s="146"/>
      <c r="BB1087" s="146"/>
      <c r="BC1087" s="146"/>
      <c r="BD1087" s="146"/>
      <c r="BE1087" s="146"/>
      <c r="BF1087" s="146"/>
      <c r="BG1087" s="146"/>
      <c r="BH1087" s="146"/>
      <c r="BI1087" s="146"/>
      <c r="BJ1087" s="146"/>
      <c r="BK1087" s="146"/>
      <c r="BL1087" s="146"/>
      <c r="BM1087" s="146"/>
      <c r="BN1087" s="146"/>
      <c r="BO1087" s="146"/>
      <c r="BP1087" s="146"/>
      <c r="BQ1087" s="146"/>
      <c r="BR1087" s="146"/>
      <c r="BS1087" s="146"/>
      <c r="BT1087" s="146"/>
      <c r="BU1087" s="146"/>
      <c r="BV1087" s="146"/>
      <c r="BW1087" s="146"/>
      <c r="BX1087" s="146"/>
      <c r="BY1087" s="146"/>
      <c r="BZ1087" s="146"/>
      <c r="CA1087" s="146"/>
      <c r="CB1087" s="146"/>
      <c r="CC1087" s="146"/>
      <c r="CD1087" s="146"/>
      <c r="CE1087" s="146"/>
      <c r="CF1087" s="146"/>
      <c r="CG1087" s="146"/>
      <c r="CH1087" s="146"/>
      <c r="CI1087" s="146"/>
      <c r="CJ1087" s="146"/>
      <c r="CK1087" s="146"/>
      <c r="CL1087" s="146"/>
      <c r="CM1087" s="146"/>
      <c r="CN1087" s="146"/>
      <c r="CO1087" s="146"/>
      <c r="CP1087" s="146"/>
      <c r="CQ1087" s="146"/>
      <c r="CR1087" s="146"/>
      <c r="CS1087" s="146"/>
      <c r="CT1087" s="146"/>
      <c r="CU1087" s="146"/>
      <c r="CV1087" s="146"/>
      <c r="CW1087" s="146"/>
      <c r="CX1087" s="146"/>
      <c r="CY1087" s="146"/>
      <c r="CZ1087" s="146"/>
      <c r="DA1087" s="146"/>
      <c r="DB1087" s="146"/>
      <c r="DC1087" s="146"/>
      <c r="DD1087" s="146"/>
      <c r="DE1087" s="146"/>
      <c r="DF1087" s="146"/>
      <c r="DG1087" s="146"/>
      <c r="DH1087" s="146"/>
      <c r="DI1087" s="146"/>
      <c r="DJ1087" s="146"/>
      <c r="DK1087" s="146"/>
      <c r="DL1087" s="146"/>
      <c r="DM1087" s="146"/>
      <c r="DN1087" s="146"/>
      <c r="DO1087" s="146"/>
      <c r="DP1087" s="146"/>
      <c r="DQ1087" s="146"/>
      <c r="DR1087" s="146"/>
      <c r="DS1087" s="146"/>
      <c r="DT1087" s="146"/>
      <c r="DU1087" s="146"/>
      <c r="DV1087" s="146"/>
      <c r="DW1087" s="146"/>
      <c r="DX1087" s="146"/>
      <c r="DY1087" s="146"/>
      <c r="DZ1087" s="158"/>
      <c r="EA1087" s="158"/>
      <c r="EB1087" s="158"/>
      <c r="EC1087" s="158"/>
      <c r="ED1087" s="158"/>
      <c r="EE1087" s="158"/>
      <c r="EF1087" s="158"/>
      <c r="EG1087" s="158"/>
      <c r="EH1087" s="158"/>
      <c r="EI1087" s="158"/>
      <c r="EJ1087" s="158"/>
      <c r="EK1087" s="158"/>
      <c r="EL1087" s="158"/>
      <c r="EM1087" s="158"/>
      <c r="EN1087" s="146"/>
      <c r="EO1087" s="146"/>
      <c r="EP1087" s="146"/>
      <c r="EQ1087" s="146"/>
      <c r="ER1087" s="146"/>
      <c r="ES1087" s="146"/>
      <c r="ET1087" s="146"/>
      <c r="EU1087" s="146"/>
      <c r="EV1087" s="146"/>
      <c r="EW1087" s="146"/>
      <c r="EX1087" s="146"/>
      <c r="EY1087" s="146"/>
      <c r="EZ1087" s="146"/>
      <c r="FA1087" s="146"/>
      <c r="FB1087" s="146"/>
      <c r="FC1087" s="146"/>
      <c r="FD1087" s="146"/>
    </row>
    <row r="1088" spans="4:160">
      <c r="D1088" s="45"/>
      <c r="O1088" s="146"/>
      <c r="P1088" s="146"/>
      <c r="Q1088" s="146"/>
      <c r="R1088" s="146"/>
      <c r="S1088" s="146"/>
      <c r="T1088" s="146"/>
      <c r="U1088" s="146"/>
      <c r="V1088" s="146"/>
      <c r="W1088" s="146"/>
      <c r="X1088" s="146"/>
      <c r="Y1088" s="146"/>
      <c r="Z1088" s="146"/>
      <c r="AA1088" s="146"/>
      <c r="AB1088" s="146"/>
      <c r="AC1088" s="146"/>
      <c r="AD1088" s="146"/>
      <c r="AE1088" s="146"/>
      <c r="AF1088" s="146"/>
      <c r="AG1088" s="146"/>
      <c r="AH1088" s="146"/>
      <c r="AI1088" s="146"/>
      <c r="AJ1088" s="146"/>
      <c r="AK1088" s="146"/>
      <c r="AL1088" s="146"/>
      <c r="AM1088" s="217"/>
      <c r="AN1088" s="146"/>
      <c r="AO1088" s="146"/>
      <c r="AP1088" s="146"/>
      <c r="AQ1088" s="146"/>
      <c r="AR1088" s="146"/>
      <c r="AS1088" s="146"/>
      <c r="AT1088" s="146"/>
      <c r="AU1088" s="146"/>
      <c r="AV1088" s="146"/>
      <c r="AW1088" s="146"/>
      <c r="AX1088" s="146"/>
      <c r="AY1088" s="146"/>
      <c r="AZ1088" s="146"/>
      <c r="BA1088" s="146"/>
      <c r="BB1088" s="146"/>
      <c r="BC1088" s="146"/>
      <c r="BD1088" s="146"/>
      <c r="BE1088" s="146"/>
      <c r="BF1088" s="146"/>
      <c r="BG1088" s="146"/>
      <c r="BH1088" s="146"/>
      <c r="BI1088" s="146"/>
      <c r="BJ1088" s="146"/>
      <c r="BK1088" s="146"/>
      <c r="BL1088" s="146"/>
      <c r="BM1088" s="146"/>
      <c r="BN1088" s="146"/>
      <c r="BO1088" s="146"/>
      <c r="BP1088" s="146"/>
      <c r="BQ1088" s="146"/>
      <c r="BR1088" s="146"/>
      <c r="BS1088" s="146"/>
      <c r="BT1088" s="146"/>
      <c r="BU1088" s="146"/>
      <c r="BV1088" s="146"/>
      <c r="BW1088" s="146"/>
      <c r="BX1088" s="146"/>
      <c r="BY1088" s="146"/>
      <c r="BZ1088" s="146"/>
      <c r="CA1088" s="146"/>
      <c r="CB1088" s="146"/>
      <c r="CC1088" s="146"/>
      <c r="CD1088" s="146"/>
      <c r="CE1088" s="146"/>
      <c r="CF1088" s="146"/>
      <c r="CG1088" s="146"/>
      <c r="CH1088" s="146"/>
      <c r="CI1088" s="146"/>
      <c r="CJ1088" s="146"/>
      <c r="CK1088" s="146"/>
      <c r="CL1088" s="146"/>
      <c r="CM1088" s="146"/>
      <c r="CN1088" s="146"/>
      <c r="CO1088" s="146"/>
      <c r="CP1088" s="146"/>
      <c r="CQ1088" s="146"/>
      <c r="CR1088" s="146"/>
      <c r="CS1088" s="146"/>
      <c r="CT1088" s="146"/>
      <c r="CU1088" s="146"/>
      <c r="CV1088" s="146"/>
      <c r="CW1088" s="146"/>
      <c r="CX1088" s="146"/>
      <c r="CY1088" s="146"/>
      <c r="CZ1088" s="146"/>
      <c r="DA1088" s="146"/>
      <c r="DB1088" s="146"/>
      <c r="DC1088" s="146"/>
      <c r="DD1088" s="146"/>
      <c r="DE1088" s="146"/>
      <c r="DF1088" s="146"/>
      <c r="DG1088" s="146"/>
      <c r="DH1088" s="146"/>
      <c r="DI1088" s="146"/>
      <c r="DJ1088" s="146"/>
      <c r="DK1088" s="146"/>
      <c r="DL1088" s="146"/>
      <c r="DM1088" s="146"/>
      <c r="DN1088" s="146"/>
      <c r="DO1088" s="146"/>
      <c r="DP1088" s="146"/>
      <c r="DQ1088" s="146"/>
      <c r="DR1088" s="146"/>
      <c r="DS1088" s="146"/>
      <c r="DT1088" s="146"/>
      <c r="DU1088" s="146"/>
      <c r="DV1088" s="146"/>
      <c r="DW1088" s="146"/>
      <c r="DX1088" s="146"/>
      <c r="DY1088" s="146"/>
      <c r="DZ1088" s="158"/>
      <c r="EA1088" s="158"/>
      <c r="EB1088" s="158"/>
      <c r="EC1088" s="158"/>
      <c r="ED1088" s="158"/>
      <c r="EE1088" s="158"/>
      <c r="EF1088" s="158"/>
      <c r="EG1088" s="158"/>
      <c r="EH1088" s="158"/>
      <c r="EI1088" s="158"/>
      <c r="EJ1088" s="158"/>
      <c r="EK1088" s="158"/>
      <c r="EL1088" s="158"/>
      <c r="EM1088" s="158"/>
      <c r="EN1088" s="146"/>
      <c r="EO1088" s="146"/>
      <c r="EP1088" s="146"/>
      <c r="EQ1088" s="146"/>
      <c r="ER1088" s="146"/>
      <c r="ES1088" s="146"/>
      <c r="ET1088" s="146"/>
      <c r="EU1088" s="146"/>
      <c r="EV1088" s="146"/>
      <c r="EW1088" s="146"/>
      <c r="EX1088" s="146"/>
      <c r="EY1088" s="146"/>
      <c r="EZ1088" s="146"/>
      <c r="FA1088" s="146"/>
      <c r="FB1088" s="146"/>
      <c r="FC1088" s="146"/>
      <c r="FD1088" s="146"/>
    </row>
    <row r="1089" spans="4:160">
      <c r="D1089" s="45"/>
      <c r="O1089" s="146"/>
      <c r="P1089" s="146"/>
      <c r="Q1089" s="146"/>
      <c r="R1089" s="146"/>
      <c r="S1089" s="146"/>
      <c r="T1089" s="146"/>
      <c r="U1089" s="146"/>
      <c r="V1089" s="146"/>
      <c r="W1089" s="146"/>
      <c r="X1089" s="146"/>
      <c r="Y1089" s="146"/>
      <c r="Z1089" s="146"/>
      <c r="AA1089" s="146"/>
      <c r="AB1089" s="146"/>
      <c r="AC1089" s="146"/>
      <c r="AD1089" s="146"/>
      <c r="AE1089" s="146"/>
      <c r="AF1089" s="146"/>
      <c r="AG1089" s="146"/>
      <c r="AH1089" s="146"/>
      <c r="AI1089" s="146"/>
      <c r="AJ1089" s="146"/>
      <c r="AK1089" s="146"/>
      <c r="AL1089" s="146"/>
      <c r="AM1089" s="217"/>
      <c r="AN1089" s="146"/>
      <c r="AO1089" s="146"/>
      <c r="AP1089" s="146"/>
      <c r="AQ1089" s="146"/>
      <c r="AR1089" s="146"/>
      <c r="AS1089" s="146"/>
      <c r="AT1089" s="146"/>
      <c r="AU1089" s="146"/>
      <c r="AV1089" s="146"/>
      <c r="AW1089" s="146"/>
      <c r="AX1089" s="146"/>
      <c r="AY1089" s="146"/>
      <c r="AZ1089" s="146"/>
      <c r="BA1089" s="146"/>
      <c r="BB1089" s="146"/>
      <c r="BC1089" s="146"/>
      <c r="BD1089" s="146"/>
      <c r="BE1089" s="146"/>
      <c r="BF1089" s="146"/>
      <c r="BG1089" s="146"/>
      <c r="BH1089" s="146"/>
      <c r="BI1089" s="146"/>
      <c r="BJ1089" s="146"/>
      <c r="BK1089" s="146"/>
      <c r="BL1089" s="146"/>
      <c r="BM1089" s="146"/>
      <c r="BN1089" s="146"/>
      <c r="BO1089" s="146"/>
      <c r="BP1089" s="146"/>
      <c r="BQ1089" s="146"/>
      <c r="BR1089" s="146"/>
      <c r="BS1089" s="146"/>
      <c r="BT1089" s="146"/>
      <c r="BU1089" s="146"/>
      <c r="BV1089" s="146"/>
      <c r="BW1089" s="146"/>
      <c r="BX1089" s="146"/>
      <c r="BY1089" s="146"/>
      <c r="BZ1089" s="146"/>
      <c r="CA1089" s="146"/>
      <c r="CB1089" s="146"/>
      <c r="CC1089" s="146"/>
      <c r="CD1089" s="146"/>
      <c r="CE1089" s="146"/>
      <c r="CF1089" s="146"/>
      <c r="CG1089" s="146"/>
      <c r="CH1089" s="146"/>
      <c r="CI1089" s="146"/>
      <c r="CJ1089" s="146"/>
      <c r="CK1089" s="146"/>
      <c r="CL1089" s="146"/>
      <c r="CM1089" s="146"/>
      <c r="CN1089" s="146"/>
      <c r="CO1089" s="146"/>
      <c r="CP1089" s="146"/>
      <c r="CQ1089" s="146"/>
      <c r="CR1089" s="146"/>
      <c r="CS1089" s="146"/>
      <c r="CT1089" s="146"/>
      <c r="CU1089" s="146"/>
      <c r="CV1089" s="146"/>
      <c r="CW1089" s="146"/>
      <c r="CX1089" s="146"/>
      <c r="CY1089" s="146"/>
      <c r="CZ1089" s="146"/>
      <c r="DA1089" s="146"/>
      <c r="DB1089" s="146"/>
      <c r="DC1089" s="146"/>
      <c r="DD1089" s="146"/>
      <c r="DE1089" s="146"/>
      <c r="DF1089" s="146"/>
      <c r="DG1089" s="146"/>
      <c r="DH1089" s="146"/>
      <c r="DI1089" s="146"/>
      <c r="DJ1089" s="146"/>
      <c r="DK1089" s="146"/>
      <c r="DL1089" s="146"/>
      <c r="DM1089" s="146"/>
      <c r="DN1089" s="146"/>
      <c r="DO1089" s="146"/>
      <c r="DP1089" s="146"/>
      <c r="DQ1089" s="146"/>
      <c r="DR1089" s="146"/>
      <c r="DS1089" s="146"/>
      <c r="DT1089" s="146"/>
      <c r="DU1089" s="146"/>
      <c r="DV1089" s="146"/>
      <c r="DW1089" s="146"/>
      <c r="DX1089" s="146"/>
      <c r="DY1089" s="146"/>
      <c r="DZ1089" s="158"/>
      <c r="EA1089" s="158"/>
      <c r="EB1089" s="158"/>
      <c r="EC1089" s="158"/>
      <c r="ED1089" s="158"/>
      <c r="EE1089" s="158"/>
      <c r="EF1089" s="158"/>
      <c r="EG1089" s="158"/>
      <c r="EH1089" s="158"/>
      <c r="EI1089" s="158"/>
      <c r="EJ1089" s="158"/>
      <c r="EK1089" s="158"/>
      <c r="EL1089" s="158"/>
      <c r="EM1089" s="158"/>
      <c r="EN1089" s="146"/>
      <c r="EO1089" s="146"/>
      <c r="EP1089" s="146"/>
      <c r="EQ1089" s="146"/>
      <c r="ER1089" s="146"/>
      <c r="ES1089" s="146"/>
      <c r="ET1089" s="146"/>
      <c r="EU1089" s="146"/>
      <c r="EV1089" s="146"/>
      <c r="EW1089" s="146"/>
      <c r="EX1089" s="146"/>
      <c r="EY1089" s="146"/>
      <c r="EZ1089" s="146"/>
      <c r="FA1089" s="146"/>
      <c r="FB1089" s="146"/>
      <c r="FC1089" s="146"/>
      <c r="FD1089" s="146"/>
    </row>
    <row r="1090" spans="4:160">
      <c r="D1090" s="45"/>
      <c r="O1090" s="146"/>
      <c r="P1090" s="146"/>
      <c r="Q1090" s="146"/>
      <c r="R1090" s="146"/>
      <c r="S1090" s="146"/>
      <c r="T1090" s="146"/>
      <c r="U1090" s="146"/>
      <c r="V1090" s="146"/>
      <c r="W1090" s="146"/>
      <c r="X1090" s="146"/>
      <c r="Y1090" s="146"/>
      <c r="Z1090" s="146"/>
      <c r="AA1090" s="146"/>
      <c r="AB1090" s="146"/>
      <c r="AC1090" s="146"/>
      <c r="AD1090" s="146"/>
      <c r="AE1090" s="146"/>
      <c r="AF1090" s="146"/>
      <c r="AG1090" s="146"/>
      <c r="AH1090" s="146"/>
      <c r="AI1090" s="146"/>
      <c r="AJ1090" s="146"/>
      <c r="AK1090" s="146"/>
      <c r="AL1090" s="146"/>
      <c r="AM1090" s="217"/>
      <c r="AN1090" s="146"/>
      <c r="AO1090" s="146"/>
      <c r="AP1090" s="146"/>
      <c r="AQ1090" s="146"/>
      <c r="AR1090" s="146"/>
      <c r="AS1090" s="146"/>
      <c r="AT1090" s="146"/>
      <c r="AU1090" s="146"/>
      <c r="AV1090" s="146"/>
      <c r="AW1090" s="146"/>
      <c r="AX1090" s="146"/>
      <c r="AY1090" s="146"/>
      <c r="AZ1090" s="146"/>
      <c r="BA1090" s="146"/>
      <c r="BB1090" s="146"/>
      <c r="BC1090" s="146"/>
      <c r="BD1090" s="146"/>
      <c r="BE1090" s="146"/>
      <c r="BF1090" s="146"/>
      <c r="BG1090" s="146"/>
      <c r="BH1090" s="146"/>
      <c r="BI1090" s="146"/>
      <c r="BJ1090" s="146"/>
      <c r="BK1090" s="146"/>
      <c r="BL1090" s="146"/>
      <c r="BM1090" s="146"/>
      <c r="BN1090" s="146"/>
      <c r="BO1090" s="146"/>
      <c r="BP1090" s="146"/>
      <c r="BQ1090" s="146"/>
      <c r="BR1090" s="146"/>
      <c r="BS1090" s="146"/>
      <c r="BT1090" s="146"/>
      <c r="BU1090" s="146"/>
      <c r="BV1090" s="146"/>
      <c r="BW1090" s="146"/>
      <c r="BX1090" s="146"/>
      <c r="BY1090" s="146"/>
      <c r="BZ1090" s="146"/>
      <c r="CA1090" s="146"/>
      <c r="CB1090" s="146"/>
      <c r="CC1090" s="146"/>
      <c r="CD1090" s="146"/>
      <c r="CE1090" s="146"/>
      <c r="CF1090" s="146"/>
      <c r="CG1090" s="146"/>
      <c r="CH1090" s="146"/>
      <c r="CI1090" s="146"/>
      <c r="CJ1090" s="146"/>
      <c r="CK1090" s="146"/>
      <c r="CL1090" s="146"/>
      <c r="CM1090" s="146"/>
      <c r="CN1090" s="146"/>
      <c r="CO1090" s="146"/>
      <c r="CP1090" s="146"/>
      <c r="CQ1090" s="146"/>
      <c r="CR1090" s="146"/>
      <c r="CS1090" s="146"/>
      <c r="CT1090" s="146"/>
      <c r="CU1090" s="146"/>
      <c r="CV1090" s="146"/>
      <c r="CW1090" s="146"/>
      <c r="CX1090" s="146"/>
      <c r="CY1090" s="146"/>
      <c r="CZ1090" s="146"/>
      <c r="DA1090" s="146"/>
      <c r="DB1090" s="146"/>
      <c r="DC1090" s="146"/>
      <c r="DD1090" s="146"/>
      <c r="DE1090" s="146"/>
      <c r="DF1090" s="146"/>
      <c r="DG1090" s="146"/>
      <c r="DH1090" s="146"/>
      <c r="DI1090" s="146"/>
      <c r="DJ1090" s="146"/>
      <c r="DK1090" s="146"/>
      <c r="DL1090" s="146"/>
      <c r="DM1090" s="146"/>
      <c r="DN1090" s="146"/>
      <c r="DO1090" s="146"/>
      <c r="DP1090" s="146"/>
      <c r="DQ1090" s="146"/>
      <c r="DR1090" s="146"/>
      <c r="DS1090" s="146"/>
      <c r="DT1090" s="146"/>
      <c r="DU1090" s="146"/>
      <c r="DV1090" s="146"/>
      <c r="DW1090" s="146"/>
      <c r="DX1090" s="146"/>
      <c r="DY1090" s="146"/>
      <c r="DZ1090" s="158"/>
      <c r="EA1090" s="158"/>
      <c r="EB1090" s="158"/>
      <c r="EC1090" s="158"/>
      <c r="ED1090" s="158"/>
      <c r="EE1090" s="158"/>
      <c r="EF1090" s="158"/>
      <c r="EG1090" s="158"/>
      <c r="EH1090" s="158"/>
      <c r="EI1090" s="158"/>
      <c r="EJ1090" s="158"/>
      <c r="EK1090" s="158"/>
      <c r="EL1090" s="158"/>
      <c r="EM1090" s="158"/>
      <c r="EN1090" s="146"/>
      <c r="EO1090" s="146"/>
      <c r="EP1090" s="146"/>
      <c r="EQ1090" s="146"/>
      <c r="ER1090" s="146"/>
      <c r="ES1090" s="146"/>
      <c r="ET1090" s="146"/>
      <c r="EU1090" s="146"/>
      <c r="EV1090" s="146"/>
      <c r="EW1090" s="146"/>
      <c r="EX1090" s="146"/>
      <c r="EY1090" s="146"/>
      <c r="EZ1090" s="146"/>
      <c r="FA1090" s="146"/>
      <c r="FB1090" s="146"/>
      <c r="FC1090" s="146"/>
      <c r="FD1090" s="146"/>
    </row>
    <row r="1091" spans="4:160">
      <c r="D1091" s="45"/>
      <c r="O1091" s="146"/>
      <c r="P1091" s="146"/>
      <c r="Q1091" s="146"/>
      <c r="R1091" s="146"/>
      <c r="S1091" s="146"/>
      <c r="T1091" s="146"/>
      <c r="U1091" s="146"/>
      <c r="V1091" s="146"/>
      <c r="W1091" s="146"/>
      <c r="X1091" s="146"/>
      <c r="Y1091" s="146"/>
      <c r="Z1091" s="146"/>
      <c r="AA1091" s="146"/>
      <c r="AB1091" s="146"/>
      <c r="AC1091" s="146"/>
      <c r="AD1091" s="146"/>
      <c r="AE1091" s="146"/>
      <c r="AF1091" s="146"/>
      <c r="AG1091" s="146"/>
      <c r="AH1091" s="146"/>
      <c r="AI1091" s="146"/>
      <c r="AJ1091" s="146"/>
      <c r="AK1091" s="146"/>
      <c r="AL1091" s="146"/>
      <c r="AM1091" s="217"/>
      <c r="AN1091" s="146"/>
      <c r="AO1091" s="146"/>
      <c r="AP1091" s="146"/>
      <c r="AQ1091" s="146"/>
      <c r="AR1091" s="146"/>
      <c r="AS1091" s="146"/>
      <c r="AT1091" s="146"/>
      <c r="AU1091" s="146"/>
      <c r="AV1091" s="146"/>
      <c r="AW1091" s="146"/>
      <c r="AX1091" s="146"/>
      <c r="AY1091" s="146"/>
      <c r="AZ1091" s="146"/>
      <c r="BA1091" s="146"/>
      <c r="BB1091" s="146"/>
      <c r="BC1091" s="146"/>
      <c r="BD1091" s="146"/>
      <c r="BE1091" s="146"/>
      <c r="BF1091" s="146"/>
      <c r="BG1091" s="146"/>
      <c r="BH1091" s="146"/>
      <c r="BI1091" s="146"/>
      <c r="BJ1091" s="146"/>
      <c r="BK1091" s="146"/>
      <c r="BL1091" s="146"/>
      <c r="BM1091" s="146"/>
      <c r="BN1091" s="146"/>
      <c r="BO1091" s="146"/>
      <c r="BP1091" s="146"/>
      <c r="BQ1091" s="146"/>
      <c r="BR1091" s="146"/>
      <c r="BS1091" s="146"/>
      <c r="BT1091" s="146"/>
      <c r="BU1091" s="146"/>
      <c r="BV1091" s="146"/>
      <c r="BW1091" s="146"/>
      <c r="BX1091" s="146"/>
      <c r="BY1091" s="146"/>
      <c r="BZ1091" s="146"/>
      <c r="CA1091" s="146"/>
      <c r="CB1091" s="146"/>
      <c r="CC1091" s="146"/>
      <c r="CD1091" s="146"/>
      <c r="CE1091" s="146"/>
      <c r="CF1091" s="146"/>
      <c r="CG1091" s="146"/>
      <c r="CH1091" s="146"/>
      <c r="CI1091" s="146"/>
      <c r="CJ1091" s="146"/>
      <c r="CK1091" s="146"/>
      <c r="CL1091" s="146"/>
      <c r="CM1091" s="146"/>
      <c r="CN1091" s="146"/>
      <c r="CO1091" s="146"/>
      <c r="CP1091" s="146"/>
      <c r="CQ1091" s="146"/>
      <c r="CR1091" s="146"/>
      <c r="CS1091" s="146"/>
      <c r="CT1091" s="146"/>
      <c r="CU1091" s="146"/>
      <c r="CV1091" s="146"/>
      <c r="CW1091" s="146"/>
      <c r="CX1091" s="146"/>
      <c r="CY1091" s="146"/>
      <c r="CZ1091" s="146"/>
      <c r="DA1091" s="146"/>
      <c r="DB1091" s="146"/>
      <c r="DC1091" s="146"/>
      <c r="DD1091" s="146"/>
      <c r="DE1091" s="146"/>
      <c r="DF1091" s="146"/>
      <c r="DG1091" s="146"/>
      <c r="DH1091" s="146"/>
      <c r="DI1091" s="146"/>
      <c r="DJ1091" s="146"/>
      <c r="DK1091" s="146"/>
      <c r="DL1091" s="146"/>
      <c r="DM1091" s="146"/>
      <c r="DN1091" s="146"/>
      <c r="DO1091" s="146"/>
      <c r="DP1091" s="146"/>
      <c r="DQ1091" s="146"/>
      <c r="DR1091" s="146"/>
      <c r="DS1091" s="146"/>
      <c r="DT1091" s="146"/>
      <c r="DU1091" s="146"/>
      <c r="DV1091" s="146"/>
      <c r="DW1091" s="146"/>
      <c r="DX1091" s="146"/>
      <c r="DY1091" s="146"/>
      <c r="DZ1091" s="158"/>
      <c r="EA1091" s="158"/>
      <c r="EB1091" s="158"/>
      <c r="EC1091" s="158"/>
      <c r="ED1091" s="158"/>
      <c r="EE1091" s="158"/>
      <c r="EF1091" s="158"/>
      <c r="EG1091" s="158"/>
      <c r="EH1091" s="158"/>
      <c r="EI1091" s="158"/>
      <c r="EJ1091" s="158"/>
      <c r="EK1091" s="158"/>
      <c r="EL1091" s="158"/>
      <c r="EM1091" s="158"/>
      <c r="EN1091" s="146"/>
      <c r="EO1091" s="146"/>
      <c r="EP1091" s="146"/>
      <c r="EQ1091" s="146"/>
      <c r="ER1091" s="146"/>
      <c r="ES1091" s="146"/>
      <c r="ET1091" s="146"/>
      <c r="EU1091" s="146"/>
      <c r="EV1091" s="146"/>
      <c r="EW1091" s="146"/>
      <c r="EX1091" s="146"/>
      <c r="EY1091" s="146"/>
      <c r="EZ1091" s="146"/>
      <c r="FA1091" s="146"/>
      <c r="FB1091" s="146"/>
      <c r="FC1091" s="146"/>
      <c r="FD1091" s="146"/>
    </row>
    <row r="1092" spans="4:160">
      <c r="D1092" s="45"/>
      <c r="O1092" s="146"/>
      <c r="P1092" s="146"/>
      <c r="Q1092" s="146"/>
      <c r="R1092" s="146"/>
      <c r="S1092" s="146"/>
      <c r="T1092" s="146"/>
      <c r="U1092" s="146"/>
      <c r="V1092" s="146"/>
      <c r="W1092" s="146"/>
      <c r="X1092" s="146"/>
      <c r="Y1092" s="146"/>
      <c r="Z1092" s="146"/>
      <c r="AA1092" s="146"/>
      <c r="AB1092" s="146"/>
      <c r="AC1092" s="146"/>
      <c r="AD1092" s="146"/>
      <c r="AE1092" s="146"/>
      <c r="AF1092" s="146"/>
      <c r="AG1092" s="146"/>
      <c r="AH1092" s="146"/>
      <c r="AI1092" s="146"/>
      <c r="AJ1092" s="146"/>
      <c r="AK1092" s="146"/>
      <c r="AL1092" s="146"/>
      <c r="AM1092" s="217"/>
      <c r="AN1092" s="146"/>
      <c r="AO1092" s="146"/>
      <c r="AP1092" s="146"/>
      <c r="AQ1092" s="146"/>
      <c r="AR1092" s="146"/>
      <c r="AS1092" s="146"/>
      <c r="AT1092" s="146"/>
      <c r="AU1092" s="146"/>
      <c r="AV1092" s="146"/>
      <c r="AW1092" s="146"/>
      <c r="AX1092" s="146"/>
      <c r="AY1092" s="146"/>
      <c r="AZ1092" s="146"/>
      <c r="BA1092" s="146"/>
      <c r="BB1092" s="146"/>
      <c r="BC1092" s="146"/>
      <c r="BD1092" s="146"/>
      <c r="BE1092" s="146"/>
      <c r="BF1092" s="146"/>
      <c r="BG1092" s="146"/>
      <c r="BH1092" s="146"/>
      <c r="BI1092" s="146"/>
      <c r="BJ1092" s="146"/>
      <c r="BK1092" s="146"/>
      <c r="BL1092" s="146"/>
      <c r="BM1092" s="146"/>
      <c r="BN1092" s="146"/>
      <c r="BO1092" s="146"/>
      <c r="BP1092" s="146"/>
      <c r="BQ1092" s="146"/>
      <c r="BR1092" s="146"/>
      <c r="BS1092" s="146"/>
      <c r="BT1092" s="146"/>
      <c r="BU1092" s="146"/>
      <c r="BV1092" s="146"/>
      <c r="BW1092" s="146"/>
      <c r="BX1092" s="146"/>
      <c r="BY1092" s="146"/>
      <c r="BZ1092" s="146"/>
      <c r="CA1092" s="146"/>
      <c r="CB1092" s="146"/>
      <c r="CC1092" s="146"/>
      <c r="CD1092" s="146"/>
      <c r="CE1092" s="146"/>
      <c r="CF1092" s="146"/>
      <c r="CG1092" s="146"/>
      <c r="CH1092" s="146"/>
      <c r="CI1092" s="146"/>
      <c r="CJ1092" s="146"/>
      <c r="CK1092" s="146"/>
      <c r="CL1092" s="146"/>
      <c r="CM1092" s="146"/>
      <c r="CN1092" s="146"/>
      <c r="CO1092" s="146"/>
      <c r="CP1092" s="146"/>
      <c r="CQ1092" s="146"/>
      <c r="CR1092" s="146"/>
      <c r="CS1092" s="146"/>
      <c r="CT1092" s="146"/>
      <c r="CU1092" s="146"/>
      <c r="CV1092" s="146"/>
      <c r="CW1092" s="146"/>
      <c r="CX1092" s="146"/>
      <c r="CY1092" s="146"/>
      <c r="CZ1092" s="146"/>
      <c r="DA1092" s="146"/>
      <c r="DB1092" s="146"/>
      <c r="DC1092" s="146"/>
      <c r="DD1092" s="146"/>
      <c r="DE1092" s="146"/>
      <c r="DF1092" s="146"/>
      <c r="DG1092" s="146"/>
      <c r="DH1092" s="146"/>
      <c r="DI1092" s="146"/>
      <c r="DJ1092" s="146"/>
      <c r="DK1092" s="146"/>
      <c r="DL1092" s="146"/>
      <c r="DM1092" s="146"/>
      <c r="DN1092" s="146"/>
      <c r="DO1092" s="146"/>
      <c r="DP1092" s="146"/>
      <c r="DQ1092" s="146"/>
      <c r="DR1092" s="146"/>
      <c r="DS1092" s="146"/>
      <c r="DT1092" s="146"/>
      <c r="DU1092" s="146"/>
      <c r="DV1092" s="146"/>
      <c r="DW1092" s="146"/>
      <c r="DX1092" s="146"/>
      <c r="DY1092" s="146"/>
      <c r="DZ1092" s="158"/>
      <c r="EA1092" s="158"/>
      <c r="EB1092" s="158"/>
      <c r="EC1092" s="158"/>
      <c r="ED1092" s="158"/>
      <c r="EE1092" s="158"/>
      <c r="EF1092" s="158"/>
      <c r="EG1092" s="158"/>
      <c r="EH1092" s="158"/>
      <c r="EI1092" s="158"/>
      <c r="EJ1092" s="158"/>
      <c r="EK1092" s="158"/>
      <c r="EL1092" s="158"/>
      <c r="EM1092" s="158"/>
      <c r="EN1092" s="146"/>
      <c r="EO1092" s="146"/>
      <c r="EP1092" s="146"/>
      <c r="EQ1092" s="146"/>
      <c r="ER1092" s="146"/>
      <c r="ES1092" s="146"/>
      <c r="ET1092" s="146"/>
      <c r="EU1092" s="146"/>
      <c r="EV1092" s="146"/>
      <c r="EW1092" s="146"/>
      <c r="EX1092" s="146"/>
      <c r="EY1092" s="146"/>
      <c r="EZ1092" s="146"/>
      <c r="FA1092" s="146"/>
      <c r="FB1092" s="146"/>
      <c r="FC1092" s="146"/>
      <c r="FD1092" s="146"/>
    </row>
    <row r="1093" spans="4:160">
      <c r="D1093" s="45"/>
      <c r="O1093" s="146"/>
      <c r="P1093" s="146"/>
      <c r="Q1093" s="146"/>
      <c r="R1093" s="146"/>
      <c r="S1093" s="146"/>
      <c r="T1093" s="146"/>
      <c r="U1093" s="146"/>
      <c r="V1093" s="146"/>
      <c r="W1093" s="146"/>
      <c r="X1093" s="146"/>
      <c r="Y1093" s="146"/>
      <c r="Z1093" s="146"/>
      <c r="AA1093" s="146"/>
      <c r="AB1093" s="146"/>
      <c r="AC1093" s="146"/>
      <c r="AD1093" s="146"/>
      <c r="AE1093" s="146"/>
      <c r="AF1093" s="146"/>
      <c r="AG1093" s="146"/>
      <c r="AH1093" s="146"/>
      <c r="AI1093" s="146"/>
      <c r="AJ1093" s="146"/>
      <c r="AK1093" s="146"/>
      <c r="AL1093" s="146"/>
      <c r="AM1093" s="217"/>
      <c r="AN1093" s="146"/>
      <c r="AO1093" s="146"/>
      <c r="AP1093" s="146"/>
      <c r="AQ1093" s="146"/>
      <c r="AR1093" s="146"/>
      <c r="AS1093" s="146"/>
      <c r="AT1093" s="146"/>
      <c r="AU1093" s="146"/>
      <c r="AV1093" s="146"/>
      <c r="AW1093" s="146"/>
      <c r="AX1093" s="146"/>
      <c r="AY1093" s="146"/>
      <c r="AZ1093" s="146"/>
      <c r="BA1093" s="146"/>
      <c r="BB1093" s="146"/>
      <c r="BC1093" s="146"/>
      <c r="BD1093" s="146"/>
      <c r="BE1093" s="146"/>
      <c r="BF1093" s="146"/>
      <c r="BG1093" s="146"/>
      <c r="BH1093" s="146"/>
      <c r="BI1093" s="146"/>
      <c r="BJ1093" s="146"/>
      <c r="BK1093" s="146"/>
      <c r="BL1093" s="146"/>
      <c r="BM1093" s="146"/>
      <c r="BN1093" s="146"/>
      <c r="BO1093" s="146"/>
      <c r="BP1093" s="146"/>
      <c r="BQ1093" s="146"/>
      <c r="BR1093" s="146"/>
      <c r="BS1093" s="146"/>
      <c r="BT1093" s="146"/>
      <c r="BU1093" s="146"/>
      <c r="BV1093" s="146"/>
      <c r="BW1093" s="146"/>
      <c r="BX1093" s="146"/>
      <c r="BY1093" s="146"/>
      <c r="BZ1093" s="146"/>
      <c r="CA1093" s="146"/>
      <c r="CB1093" s="146"/>
      <c r="CC1093" s="146"/>
      <c r="CD1093" s="146"/>
      <c r="CE1093" s="146"/>
      <c r="CF1093" s="146"/>
      <c r="CG1093" s="146"/>
      <c r="CH1093" s="146"/>
      <c r="CI1093" s="146"/>
      <c r="CJ1093" s="146"/>
      <c r="CK1093" s="146"/>
      <c r="CL1093" s="146"/>
      <c r="CM1093" s="146"/>
      <c r="CN1093" s="146"/>
      <c r="CO1093" s="146"/>
      <c r="CP1093" s="146"/>
      <c r="CQ1093" s="146"/>
      <c r="CR1093" s="146"/>
      <c r="CS1093" s="146"/>
      <c r="CT1093" s="146"/>
      <c r="CU1093" s="146"/>
      <c r="CV1093" s="146"/>
      <c r="CW1093" s="146"/>
      <c r="CX1093" s="146"/>
      <c r="CY1093" s="146"/>
      <c r="CZ1093" s="146"/>
      <c r="DA1093" s="146"/>
      <c r="DB1093" s="146"/>
      <c r="DC1093" s="146"/>
      <c r="DD1093" s="146"/>
      <c r="DE1093" s="146"/>
      <c r="DF1093" s="146"/>
      <c r="DG1093" s="146"/>
      <c r="DH1093" s="146"/>
      <c r="DI1093" s="146"/>
      <c r="DJ1093" s="146"/>
      <c r="DK1093" s="146"/>
      <c r="DL1093" s="146"/>
      <c r="DM1093" s="146"/>
      <c r="DN1093" s="146"/>
      <c r="DO1093" s="146"/>
      <c r="DP1093" s="146"/>
      <c r="DQ1093" s="146"/>
      <c r="DR1093" s="146"/>
      <c r="DS1093" s="146"/>
      <c r="DT1093" s="146"/>
      <c r="DU1093" s="146"/>
      <c r="DV1093" s="146"/>
      <c r="DW1093" s="146"/>
      <c r="DX1093" s="146"/>
      <c r="DY1093" s="146"/>
      <c r="DZ1093" s="158"/>
      <c r="EA1093" s="158"/>
      <c r="EB1093" s="158"/>
      <c r="EC1093" s="158"/>
      <c r="ED1093" s="158"/>
      <c r="EE1093" s="158"/>
      <c r="EF1093" s="158"/>
      <c r="EG1093" s="158"/>
      <c r="EH1093" s="158"/>
      <c r="EI1093" s="158"/>
      <c r="EJ1093" s="158"/>
      <c r="EK1093" s="158"/>
      <c r="EL1093" s="158"/>
      <c r="EM1093" s="158"/>
      <c r="EN1093" s="146"/>
      <c r="EO1093" s="146"/>
      <c r="EP1093" s="146"/>
      <c r="EQ1093" s="146"/>
      <c r="ER1093" s="146"/>
      <c r="ES1093" s="146"/>
      <c r="ET1093" s="146"/>
      <c r="EU1093" s="146"/>
      <c r="EV1093" s="146"/>
      <c r="EW1093" s="146"/>
      <c r="EX1093" s="146"/>
      <c r="EY1093" s="146"/>
      <c r="EZ1093" s="146"/>
      <c r="FA1093" s="146"/>
      <c r="FB1093" s="146"/>
      <c r="FC1093" s="146"/>
      <c r="FD1093" s="146"/>
    </row>
    <row r="1094" spans="4:160">
      <c r="D1094" s="45"/>
      <c r="O1094" s="146"/>
      <c r="P1094" s="146"/>
      <c r="Q1094" s="146"/>
      <c r="R1094" s="146"/>
      <c r="S1094" s="146"/>
      <c r="T1094" s="146"/>
      <c r="U1094" s="146"/>
      <c r="V1094" s="146"/>
      <c r="W1094" s="146"/>
      <c r="X1094" s="146"/>
      <c r="Y1094" s="146"/>
      <c r="Z1094" s="146"/>
      <c r="AA1094" s="146"/>
      <c r="AB1094" s="146"/>
      <c r="AC1094" s="146"/>
      <c r="AD1094" s="146"/>
      <c r="AE1094" s="146"/>
      <c r="AF1094" s="146"/>
      <c r="AG1094" s="146"/>
      <c r="AH1094" s="146"/>
      <c r="AI1094" s="146"/>
      <c r="AJ1094" s="146"/>
      <c r="AK1094" s="146"/>
      <c r="AL1094" s="146"/>
      <c r="AM1094" s="217"/>
      <c r="AN1094" s="146"/>
      <c r="AO1094" s="146"/>
      <c r="AP1094" s="146"/>
      <c r="AQ1094" s="146"/>
      <c r="AR1094" s="146"/>
      <c r="AS1094" s="146"/>
      <c r="AT1094" s="146"/>
      <c r="AU1094" s="146"/>
      <c r="AV1094" s="146"/>
      <c r="AW1094" s="146"/>
      <c r="AX1094" s="146"/>
      <c r="AY1094" s="146"/>
      <c r="AZ1094" s="146"/>
      <c r="BA1094" s="146"/>
      <c r="BB1094" s="146"/>
      <c r="BC1094" s="146"/>
      <c r="BD1094" s="146"/>
      <c r="BE1094" s="146"/>
      <c r="BF1094" s="146"/>
      <c r="BG1094" s="146"/>
      <c r="BH1094" s="146"/>
      <c r="BI1094" s="146"/>
      <c r="BJ1094" s="146"/>
      <c r="BK1094" s="146"/>
      <c r="BL1094" s="146"/>
      <c r="BM1094" s="146"/>
      <c r="BN1094" s="146"/>
      <c r="BO1094" s="146"/>
      <c r="BP1094" s="146"/>
      <c r="BQ1094" s="146"/>
      <c r="BR1094" s="146"/>
      <c r="BS1094" s="146"/>
      <c r="BT1094" s="146"/>
      <c r="BU1094" s="146"/>
      <c r="BV1094" s="146"/>
      <c r="BW1094" s="146"/>
      <c r="BX1094" s="146"/>
      <c r="BY1094" s="146"/>
      <c r="BZ1094" s="146"/>
      <c r="CA1094" s="146"/>
      <c r="CB1094" s="146"/>
      <c r="CC1094" s="146"/>
      <c r="CD1094" s="146"/>
      <c r="CE1094" s="146"/>
      <c r="CF1094" s="146"/>
      <c r="CG1094" s="146"/>
      <c r="CH1094" s="146"/>
      <c r="CI1094" s="146"/>
      <c r="CJ1094" s="146"/>
      <c r="CK1094" s="146"/>
      <c r="CL1094" s="146"/>
      <c r="CM1094" s="146"/>
      <c r="CN1094" s="146"/>
      <c r="CO1094" s="146"/>
      <c r="CP1094" s="146"/>
      <c r="CQ1094" s="146"/>
      <c r="CR1094" s="146"/>
      <c r="CS1094" s="146"/>
      <c r="CT1094" s="146"/>
      <c r="CU1094" s="146"/>
      <c r="CV1094" s="146"/>
      <c r="CW1094" s="146"/>
      <c r="CX1094" s="146"/>
      <c r="CY1094" s="146"/>
      <c r="CZ1094" s="146"/>
      <c r="DA1094" s="146"/>
      <c r="DB1094" s="146"/>
      <c r="DC1094" s="146"/>
      <c r="DD1094" s="146"/>
      <c r="DE1094" s="146"/>
      <c r="DF1094" s="146"/>
      <c r="DG1094" s="146"/>
      <c r="DH1094" s="146"/>
      <c r="DI1094" s="146"/>
      <c r="DJ1094" s="146"/>
      <c r="DK1094" s="146"/>
      <c r="DL1094" s="146"/>
      <c r="DM1094" s="146"/>
      <c r="DN1094" s="146"/>
      <c r="DO1094" s="146"/>
      <c r="DP1094" s="146"/>
      <c r="DQ1094" s="146"/>
      <c r="DR1094" s="146"/>
      <c r="DS1094" s="146"/>
      <c r="DT1094" s="146"/>
      <c r="DU1094" s="146"/>
      <c r="DV1094" s="146"/>
      <c r="DW1094" s="146"/>
      <c r="DX1094" s="146"/>
      <c r="DY1094" s="146"/>
      <c r="DZ1094" s="158"/>
      <c r="EA1094" s="158"/>
      <c r="EB1094" s="158"/>
      <c r="EC1094" s="158"/>
      <c r="ED1094" s="158"/>
      <c r="EE1094" s="158"/>
      <c r="EF1094" s="158"/>
      <c r="EG1094" s="158"/>
      <c r="EH1094" s="158"/>
      <c r="EI1094" s="158"/>
      <c r="EJ1094" s="158"/>
      <c r="EK1094" s="158"/>
      <c r="EL1094" s="158"/>
      <c r="EM1094" s="158"/>
      <c r="EN1094" s="146"/>
      <c r="EO1094" s="146"/>
      <c r="EP1094" s="146"/>
      <c r="EQ1094" s="146"/>
      <c r="ER1094" s="146"/>
      <c r="ES1094" s="146"/>
      <c r="ET1094" s="146"/>
      <c r="EU1094" s="146"/>
      <c r="EV1094" s="146"/>
      <c r="EW1094" s="146"/>
      <c r="EX1094" s="146"/>
      <c r="EY1094" s="146"/>
      <c r="EZ1094" s="146"/>
      <c r="FA1094" s="146"/>
      <c r="FB1094" s="146"/>
      <c r="FC1094" s="146"/>
      <c r="FD1094" s="146"/>
    </row>
    <row r="1095" spans="4:160">
      <c r="D1095" s="45"/>
      <c r="O1095" s="146"/>
      <c r="P1095" s="146"/>
      <c r="Q1095" s="146"/>
      <c r="R1095" s="146"/>
      <c r="S1095" s="146"/>
      <c r="T1095" s="146"/>
      <c r="U1095" s="146"/>
      <c r="V1095" s="146"/>
      <c r="W1095" s="146"/>
      <c r="X1095" s="146"/>
      <c r="Y1095" s="146"/>
      <c r="Z1095" s="146"/>
      <c r="AA1095" s="146"/>
      <c r="AB1095" s="146"/>
      <c r="AC1095" s="146"/>
      <c r="AD1095" s="146"/>
      <c r="AE1095" s="146"/>
      <c r="AF1095" s="146"/>
      <c r="AG1095" s="146"/>
      <c r="AH1095" s="146"/>
      <c r="AI1095" s="146"/>
      <c r="AJ1095" s="146"/>
      <c r="AK1095" s="146"/>
      <c r="AL1095" s="146"/>
      <c r="AM1095" s="217"/>
      <c r="AN1095" s="146"/>
      <c r="AO1095" s="146"/>
      <c r="AP1095" s="146"/>
      <c r="AQ1095" s="146"/>
      <c r="AR1095" s="146"/>
      <c r="AS1095" s="146"/>
      <c r="AT1095" s="146"/>
      <c r="AU1095" s="146"/>
      <c r="AV1095" s="146"/>
      <c r="AW1095" s="146"/>
      <c r="AX1095" s="146"/>
      <c r="AY1095" s="146"/>
      <c r="AZ1095" s="146"/>
      <c r="BA1095" s="146"/>
      <c r="BB1095" s="146"/>
      <c r="BC1095" s="146"/>
      <c r="BD1095" s="146"/>
      <c r="BE1095" s="146"/>
      <c r="BF1095" s="146"/>
      <c r="BG1095" s="146"/>
      <c r="BH1095" s="146"/>
      <c r="BI1095" s="146"/>
      <c r="BJ1095" s="146"/>
      <c r="BK1095" s="146"/>
      <c r="BL1095" s="146"/>
      <c r="BM1095" s="146"/>
      <c r="BN1095" s="146"/>
      <c r="BO1095" s="146"/>
      <c r="BP1095" s="146"/>
      <c r="BQ1095" s="146"/>
      <c r="BR1095" s="146"/>
      <c r="BS1095" s="146"/>
      <c r="BT1095" s="146"/>
      <c r="BU1095" s="146"/>
      <c r="BV1095" s="146"/>
      <c r="BW1095" s="146"/>
      <c r="BX1095" s="146"/>
      <c r="BY1095" s="146"/>
      <c r="BZ1095" s="146"/>
      <c r="CA1095" s="146"/>
      <c r="CB1095" s="146"/>
      <c r="CC1095" s="146"/>
      <c r="CD1095" s="146"/>
      <c r="CE1095" s="146"/>
      <c r="CF1095" s="146"/>
      <c r="CG1095" s="146"/>
      <c r="CH1095" s="146"/>
      <c r="CI1095" s="146"/>
      <c r="CJ1095" s="146"/>
      <c r="CK1095" s="146"/>
      <c r="CL1095" s="146"/>
      <c r="CM1095" s="146"/>
      <c r="CN1095" s="146"/>
      <c r="CO1095" s="146"/>
      <c r="CP1095" s="146"/>
      <c r="CQ1095" s="146"/>
      <c r="CR1095" s="146"/>
      <c r="CS1095" s="146"/>
      <c r="CT1095" s="146"/>
      <c r="CU1095" s="146"/>
      <c r="CV1095" s="146"/>
      <c r="CW1095" s="146"/>
      <c r="CX1095" s="146"/>
      <c r="CY1095" s="146"/>
      <c r="CZ1095" s="146"/>
      <c r="DA1095" s="146"/>
      <c r="DB1095" s="146"/>
      <c r="DC1095" s="146"/>
      <c r="DD1095" s="146"/>
      <c r="DE1095" s="146"/>
      <c r="DF1095" s="146"/>
      <c r="DG1095" s="146"/>
      <c r="DH1095" s="146"/>
      <c r="DI1095" s="146"/>
      <c r="DJ1095" s="146"/>
      <c r="DK1095" s="146"/>
      <c r="DL1095" s="146"/>
      <c r="DM1095" s="146"/>
      <c r="DN1095" s="146"/>
      <c r="DO1095" s="146"/>
      <c r="DP1095" s="146"/>
      <c r="DQ1095" s="146"/>
      <c r="DR1095" s="146"/>
      <c r="DS1095" s="146"/>
      <c r="DT1095" s="146"/>
      <c r="DU1095" s="146"/>
      <c r="DV1095" s="146"/>
      <c r="DW1095" s="146"/>
      <c r="DX1095" s="146"/>
      <c r="DY1095" s="146"/>
      <c r="DZ1095" s="158"/>
      <c r="EA1095" s="158"/>
      <c r="EB1095" s="158"/>
      <c r="EC1095" s="158"/>
      <c r="ED1095" s="158"/>
      <c r="EE1095" s="158"/>
      <c r="EF1095" s="158"/>
      <c r="EG1095" s="158"/>
      <c r="EH1095" s="158"/>
      <c r="EI1095" s="158"/>
      <c r="EJ1095" s="158"/>
      <c r="EK1095" s="158"/>
      <c r="EL1095" s="158"/>
      <c r="EM1095" s="158"/>
      <c r="EN1095" s="146"/>
      <c r="EO1095" s="146"/>
      <c r="EP1095" s="146"/>
      <c r="EQ1095" s="146"/>
      <c r="ER1095" s="146"/>
      <c r="ES1095" s="146"/>
      <c r="ET1095" s="146"/>
      <c r="EU1095" s="146"/>
      <c r="EV1095" s="146"/>
      <c r="EW1095" s="146"/>
      <c r="EX1095" s="146"/>
      <c r="EY1095" s="146"/>
      <c r="EZ1095" s="146"/>
      <c r="FA1095" s="146"/>
      <c r="FB1095" s="146"/>
      <c r="FC1095" s="146"/>
      <c r="FD1095" s="146"/>
    </row>
    <row r="1096" spans="4:160">
      <c r="D1096" s="45"/>
      <c r="O1096" s="146"/>
      <c r="P1096" s="146"/>
      <c r="Q1096" s="146"/>
      <c r="R1096" s="146"/>
      <c r="S1096" s="146"/>
      <c r="T1096" s="146"/>
      <c r="U1096" s="146"/>
      <c r="V1096" s="146"/>
      <c r="W1096" s="146"/>
      <c r="X1096" s="146"/>
      <c r="Y1096" s="146"/>
      <c r="Z1096" s="146"/>
      <c r="AA1096" s="146"/>
      <c r="AB1096" s="146"/>
      <c r="AC1096" s="146"/>
      <c r="AD1096" s="146"/>
      <c r="AE1096" s="146"/>
      <c r="AF1096" s="146"/>
      <c r="AG1096" s="146"/>
      <c r="AH1096" s="146"/>
      <c r="AI1096" s="146"/>
      <c r="AJ1096" s="146"/>
      <c r="AK1096" s="146"/>
      <c r="AL1096" s="146"/>
      <c r="AM1096" s="217"/>
      <c r="AN1096" s="146"/>
      <c r="AO1096" s="146"/>
      <c r="AP1096" s="146"/>
      <c r="AQ1096" s="146"/>
      <c r="AR1096" s="146"/>
      <c r="AS1096" s="146"/>
      <c r="AT1096" s="146"/>
      <c r="AU1096" s="146"/>
      <c r="AV1096" s="146"/>
      <c r="AW1096" s="146"/>
      <c r="AX1096" s="146"/>
      <c r="AY1096" s="146"/>
      <c r="AZ1096" s="146"/>
      <c r="BA1096" s="146"/>
      <c r="BB1096" s="146"/>
      <c r="BC1096" s="146"/>
      <c r="BD1096" s="146"/>
      <c r="BE1096" s="146"/>
      <c r="BF1096" s="146"/>
      <c r="BG1096" s="146"/>
      <c r="BH1096" s="146"/>
      <c r="BI1096" s="146"/>
      <c r="BJ1096" s="146"/>
      <c r="BK1096" s="146"/>
      <c r="BL1096" s="146"/>
      <c r="BM1096" s="146"/>
      <c r="BN1096" s="146"/>
      <c r="BO1096" s="146"/>
      <c r="BP1096" s="146"/>
      <c r="BQ1096" s="146"/>
      <c r="BR1096" s="146"/>
      <c r="BS1096" s="146"/>
      <c r="BT1096" s="146"/>
      <c r="BU1096" s="146"/>
      <c r="BV1096" s="146"/>
      <c r="BW1096" s="146"/>
      <c r="BX1096" s="146"/>
      <c r="BY1096" s="146"/>
      <c r="BZ1096" s="146"/>
      <c r="CA1096" s="146"/>
      <c r="CB1096" s="146"/>
      <c r="CC1096" s="146"/>
      <c r="CD1096" s="146"/>
      <c r="CE1096" s="146"/>
      <c r="CF1096" s="146"/>
      <c r="CG1096" s="146"/>
      <c r="CH1096" s="146"/>
      <c r="CI1096" s="146"/>
      <c r="CJ1096" s="146"/>
      <c r="CK1096" s="146"/>
      <c r="CL1096" s="146"/>
      <c r="CM1096" s="146"/>
      <c r="CN1096" s="146"/>
      <c r="CO1096" s="146"/>
      <c r="CP1096" s="146"/>
      <c r="CQ1096" s="146"/>
      <c r="CR1096" s="146"/>
      <c r="CS1096" s="146"/>
      <c r="CT1096" s="146"/>
      <c r="CU1096" s="146"/>
      <c r="CV1096" s="146"/>
      <c r="CW1096" s="146"/>
      <c r="CX1096" s="146"/>
      <c r="CY1096" s="146"/>
      <c r="CZ1096" s="146"/>
      <c r="DA1096" s="146"/>
      <c r="DB1096" s="146"/>
      <c r="DC1096" s="146"/>
      <c r="DD1096" s="146"/>
      <c r="DE1096" s="146"/>
      <c r="DF1096" s="146"/>
      <c r="DG1096" s="146"/>
      <c r="DH1096" s="146"/>
      <c r="DI1096" s="146"/>
      <c r="DJ1096" s="146"/>
      <c r="DK1096" s="146"/>
      <c r="DL1096" s="146"/>
      <c r="DM1096" s="146"/>
      <c r="DN1096" s="146"/>
      <c r="DO1096" s="146"/>
      <c r="DP1096" s="146"/>
      <c r="DQ1096" s="146"/>
      <c r="DR1096" s="146"/>
      <c r="DS1096" s="146"/>
      <c r="DT1096" s="146"/>
      <c r="DU1096" s="146"/>
      <c r="DV1096" s="146"/>
      <c r="DW1096" s="146"/>
      <c r="DX1096" s="146"/>
      <c r="DY1096" s="146"/>
      <c r="DZ1096" s="158"/>
      <c r="EA1096" s="158"/>
      <c r="EB1096" s="158"/>
      <c r="EC1096" s="158"/>
      <c r="ED1096" s="158"/>
      <c r="EE1096" s="158"/>
      <c r="EF1096" s="158"/>
      <c r="EG1096" s="158"/>
      <c r="EH1096" s="158"/>
      <c r="EI1096" s="158"/>
      <c r="EJ1096" s="158"/>
      <c r="EK1096" s="158"/>
      <c r="EL1096" s="158"/>
      <c r="EM1096" s="158"/>
      <c r="EN1096" s="146"/>
      <c r="EO1096" s="146"/>
      <c r="EP1096" s="146"/>
      <c r="EQ1096" s="146"/>
      <c r="ER1096" s="146"/>
      <c r="ES1096" s="146"/>
      <c r="ET1096" s="146"/>
      <c r="EU1096" s="146"/>
      <c r="EV1096" s="146"/>
      <c r="EW1096" s="146"/>
      <c r="EX1096" s="146"/>
      <c r="EY1096" s="146"/>
      <c r="EZ1096" s="146"/>
      <c r="FA1096" s="146"/>
      <c r="FB1096" s="146"/>
      <c r="FC1096" s="146"/>
      <c r="FD1096" s="146"/>
    </row>
    <row r="1097" spans="4:160">
      <c r="D1097" s="45"/>
      <c r="O1097" s="146"/>
      <c r="P1097" s="146"/>
      <c r="Q1097" s="146"/>
      <c r="R1097" s="146"/>
      <c r="S1097" s="146"/>
      <c r="T1097" s="146"/>
      <c r="U1097" s="146"/>
      <c r="V1097" s="146"/>
      <c r="W1097" s="146"/>
      <c r="X1097" s="146"/>
      <c r="Y1097" s="146"/>
      <c r="Z1097" s="146"/>
      <c r="AA1097" s="146"/>
      <c r="AB1097" s="146"/>
      <c r="AC1097" s="146"/>
      <c r="AD1097" s="146"/>
      <c r="AE1097" s="146"/>
      <c r="AF1097" s="146"/>
      <c r="AG1097" s="146"/>
      <c r="AH1097" s="146"/>
      <c r="AI1097" s="146"/>
      <c r="AJ1097" s="146"/>
      <c r="AK1097" s="146"/>
      <c r="AL1097" s="146"/>
      <c r="AM1097" s="217"/>
      <c r="AN1097" s="146"/>
      <c r="AO1097" s="146"/>
      <c r="AP1097" s="146"/>
      <c r="AQ1097" s="146"/>
      <c r="AR1097" s="146"/>
      <c r="AS1097" s="146"/>
      <c r="AT1097" s="146"/>
      <c r="AU1097" s="146"/>
      <c r="AV1097" s="146"/>
      <c r="AW1097" s="146"/>
      <c r="AX1097" s="146"/>
      <c r="AY1097" s="146"/>
      <c r="AZ1097" s="146"/>
      <c r="BA1097" s="146"/>
      <c r="BB1097" s="146"/>
      <c r="BC1097" s="146"/>
      <c r="BD1097" s="146"/>
      <c r="BE1097" s="146"/>
      <c r="BF1097" s="146"/>
      <c r="BG1097" s="146"/>
      <c r="BH1097" s="146"/>
      <c r="BI1097" s="146"/>
      <c r="BJ1097" s="146"/>
      <c r="BK1097" s="146"/>
      <c r="BL1097" s="146"/>
      <c r="BM1097" s="146"/>
      <c r="BN1097" s="146"/>
      <c r="BO1097" s="146"/>
      <c r="BP1097" s="146"/>
      <c r="BQ1097" s="146"/>
      <c r="BR1097" s="146"/>
      <c r="BS1097" s="146"/>
      <c r="BT1097" s="146"/>
      <c r="BU1097" s="146"/>
      <c r="BV1097" s="146"/>
      <c r="BW1097" s="146"/>
      <c r="BX1097" s="146"/>
      <c r="BY1097" s="146"/>
      <c r="BZ1097" s="146"/>
      <c r="CA1097" s="146"/>
      <c r="CB1097" s="146"/>
      <c r="CC1097" s="146"/>
      <c r="CD1097" s="146"/>
      <c r="CE1097" s="146"/>
      <c r="CF1097" s="146"/>
      <c r="CG1097" s="146"/>
      <c r="CH1097" s="146"/>
      <c r="CI1097" s="146"/>
      <c r="CJ1097" s="146"/>
      <c r="CK1097" s="146"/>
      <c r="CL1097" s="146"/>
      <c r="CM1097" s="146"/>
      <c r="CN1097" s="146"/>
      <c r="CO1097" s="146"/>
      <c r="CP1097" s="146"/>
      <c r="CQ1097" s="146"/>
      <c r="CR1097" s="146"/>
      <c r="CS1097" s="146"/>
      <c r="CT1097" s="146"/>
      <c r="CU1097" s="146"/>
      <c r="CV1097" s="146"/>
      <c r="CW1097" s="146"/>
      <c r="CX1097" s="146"/>
      <c r="CY1097" s="146"/>
      <c r="CZ1097" s="146"/>
      <c r="DA1097" s="146"/>
      <c r="DB1097" s="146"/>
      <c r="DC1097" s="146"/>
      <c r="DD1097" s="146"/>
      <c r="DE1097" s="146"/>
      <c r="DF1097" s="146"/>
      <c r="DG1097" s="146"/>
      <c r="DH1097" s="146"/>
      <c r="DI1097" s="146"/>
      <c r="DJ1097" s="146"/>
      <c r="DK1097" s="146"/>
      <c r="DL1097" s="146"/>
      <c r="DM1097" s="146"/>
      <c r="DN1097" s="146"/>
      <c r="DO1097" s="146"/>
      <c r="DP1097" s="146"/>
      <c r="DQ1097" s="146"/>
      <c r="DR1097" s="146"/>
      <c r="DS1097" s="146"/>
      <c r="DT1097" s="146"/>
      <c r="DU1097" s="146"/>
      <c r="DV1097" s="146"/>
      <c r="DW1097" s="146"/>
      <c r="DX1097" s="146"/>
      <c r="DY1097" s="146"/>
      <c r="DZ1097" s="158"/>
      <c r="EA1097" s="158"/>
      <c r="EB1097" s="158"/>
      <c r="EC1097" s="158"/>
      <c r="ED1097" s="158"/>
      <c r="EE1097" s="158"/>
      <c r="EF1097" s="158"/>
      <c r="EG1097" s="158"/>
      <c r="EH1097" s="158"/>
      <c r="EI1097" s="158"/>
      <c r="EJ1097" s="158"/>
      <c r="EK1097" s="158"/>
      <c r="EL1097" s="158"/>
      <c r="EM1097" s="158"/>
      <c r="EN1097" s="146"/>
      <c r="EO1097" s="146"/>
      <c r="EP1097" s="146"/>
      <c r="EQ1097" s="146"/>
      <c r="ER1097" s="146"/>
      <c r="ES1097" s="146"/>
      <c r="ET1097" s="146"/>
      <c r="EU1097" s="146"/>
      <c r="EV1097" s="146"/>
      <c r="EW1097" s="146"/>
      <c r="EX1097" s="146"/>
      <c r="EY1097" s="146"/>
      <c r="EZ1097" s="146"/>
      <c r="FA1097" s="146"/>
      <c r="FB1097" s="146"/>
      <c r="FC1097" s="146"/>
      <c r="FD1097" s="146"/>
    </row>
    <row r="1098" spans="4:160">
      <c r="D1098" s="45"/>
      <c r="O1098" s="146"/>
      <c r="P1098" s="146"/>
      <c r="Q1098" s="146"/>
      <c r="R1098" s="146"/>
      <c r="S1098" s="146"/>
      <c r="T1098" s="146"/>
      <c r="U1098" s="146"/>
      <c r="V1098" s="146"/>
      <c r="W1098" s="146"/>
      <c r="X1098" s="146"/>
      <c r="Y1098" s="146"/>
      <c r="Z1098" s="146"/>
      <c r="AA1098" s="146"/>
      <c r="AB1098" s="146"/>
      <c r="AC1098" s="146"/>
      <c r="AD1098" s="146"/>
      <c r="AE1098" s="146"/>
      <c r="AF1098" s="146"/>
      <c r="AG1098" s="146"/>
      <c r="AH1098" s="146"/>
      <c r="AI1098" s="146"/>
      <c r="AJ1098" s="146"/>
      <c r="AK1098" s="146"/>
      <c r="AL1098" s="146"/>
      <c r="AM1098" s="217"/>
      <c r="AN1098" s="146"/>
      <c r="AO1098" s="146"/>
      <c r="AP1098" s="146"/>
      <c r="AQ1098" s="146"/>
      <c r="AR1098" s="146"/>
      <c r="AS1098" s="146"/>
      <c r="AT1098" s="146"/>
      <c r="AU1098" s="146"/>
      <c r="AV1098" s="146"/>
      <c r="AW1098" s="146"/>
      <c r="AX1098" s="146"/>
      <c r="AY1098" s="146"/>
      <c r="AZ1098" s="146"/>
      <c r="BA1098" s="146"/>
      <c r="BB1098" s="146"/>
      <c r="BC1098" s="146"/>
      <c r="BD1098" s="146"/>
      <c r="BE1098" s="146"/>
      <c r="BF1098" s="146"/>
      <c r="BG1098" s="146"/>
      <c r="BH1098" s="146"/>
      <c r="BI1098" s="146"/>
      <c r="BJ1098" s="146"/>
      <c r="BK1098" s="146"/>
      <c r="BL1098" s="146"/>
      <c r="BM1098" s="146"/>
      <c r="BN1098" s="146"/>
      <c r="BO1098" s="146"/>
      <c r="BP1098" s="146"/>
      <c r="BQ1098" s="146"/>
      <c r="BR1098" s="146"/>
      <c r="BS1098" s="146"/>
      <c r="BT1098" s="146"/>
      <c r="BU1098" s="146"/>
      <c r="BV1098" s="146"/>
      <c r="BW1098" s="146"/>
      <c r="BX1098" s="146"/>
      <c r="BY1098" s="146"/>
      <c r="BZ1098" s="146"/>
      <c r="CA1098" s="146"/>
      <c r="CB1098" s="146"/>
      <c r="CC1098" s="146"/>
      <c r="CD1098" s="146"/>
      <c r="CE1098" s="146"/>
      <c r="CF1098" s="146"/>
      <c r="CG1098" s="146"/>
      <c r="CH1098" s="146"/>
      <c r="CI1098" s="146"/>
      <c r="CJ1098" s="146"/>
      <c r="CK1098" s="146"/>
      <c r="CL1098" s="146"/>
      <c r="CM1098" s="146"/>
      <c r="CN1098" s="146"/>
      <c r="CO1098" s="146"/>
      <c r="CP1098" s="146"/>
      <c r="CQ1098" s="146"/>
      <c r="CR1098" s="146"/>
      <c r="CS1098" s="146"/>
      <c r="CT1098" s="146"/>
      <c r="CU1098" s="146"/>
      <c r="CV1098" s="146"/>
      <c r="CW1098" s="146"/>
      <c r="CX1098" s="146"/>
      <c r="CY1098" s="146"/>
      <c r="CZ1098" s="146"/>
      <c r="DA1098" s="146"/>
      <c r="DB1098" s="146"/>
      <c r="DC1098" s="146"/>
      <c r="DD1098" s="146"/>
      <c r="DE1098" s="146"/>
      <c r="DF1098" s="146"/>
      <c r="DG1098" s="146"/>
      <c r="DH1098" s="146"/>
      <c r="DI1098" s="146"/>
      <c r="DJ1098" s="146"/>
      <c r="DK1098" s="146"/>
      <c r="DL1098" s="146"/>
      <c r="DM1098" s="146"/>
      <c r="DN1098" s="146"/>
      <c r="DO1098" s="146"/>
      <c r="DP1098" s="146"/>
      <c r="DQ1098" s="146"/>
      <c r="DR1098" s="146"/>
      <c r="DS1098" s="146"/>
      <c r="DT1098" s="146"/>
      <c r="DU1098" s="146"/>
      <c r="DV1098" s="146"/>
      <c r="DW1098" s="146"/>
      <c r="DX1098" s="146"/>
      <c r="DY1098" s="146"/>
      <c r="DZ1098" s="158"/>
      <c r="EA1098" s="158"/>
      <c r="EB1098" s="158"/>
      <c r="EC1098" s="158"/>
      <c r="ED1098" s="158"/>
      <c r="EE1098" s="158"/>
      <c r="EF1098" s="158"/>
      <c r="EG1098" s="158"/>
      <c r="EH1098" s="158"/>
      <c r="EI1098" s="158"/>
      <c r="EJ1098" s="158"/>
      <c r="EK1098" s="158"/>
      <c r="EL1098" s="158"/>
      <c r="EM1098" s="158"/>
      <c r="EN1098" s="146"/>
      <c r="EO1098" s="146"/>
      <c r="EP1098" s="146"/>
      <c r="EQ1098" s="146"/>
      <c r="ER1098" s="146"/>
      <c r="ES1098" s="146"/>
      <c r="ET1098" s="146"/>
      <c r="EU1098" s="146"/>
      <c r="EV1098" s="146"/>
      <c r="EW1098" s="146"/>
      <c r="EX1098" s="146"/>
      <c r="EY1098" s="146"/>
      <c r="EZ1098" s="146"/>
      <c r="FA1098" s="146"/>
      <c r="FB1098" s="146"/>
      <c r="FC1098" s="146"/>
      <c r="FD1098" s="146"/>
    </row>
    <row r="1099" spans="4:160">
      <c r="D1099" s="45"/>
      <c r="O1099" s="146"/>
      <c r="P1099" s="146"/>
      <c r="Q1099" s="146"/>
      <c r="R1099" s="146"/>
      <c r="S1099" s="146"/>
      <c r="T1099" s="146"/>
      <c r="U1099" s="146"/>
      <c r="V1099" s="146"/>
      <c r="W1099" s="146"/>
      <c r="X1099" s="146"/>
      <c r="Y1099" s="146"/>
      <c r="Z1099" s="146"/>
      <c r="AA1099" s="146"/>
      <c r="AB1099" s="146"/>
      <c r="AC1099" s="146"/>
      <c r="AD1099" s="146"/>
      <c r="AE1099" s="146"/>
      <c r="AF1099" s="146"/>
      <c r="AG1099" s="146"/>
      <c r="AH1099" s="146"/>
      <c r="AI1099" s="146"/>
      <c r="AJ1099" s="146"/>
      <c r="AK1099" s="146"/>
      <c r="AL1099" s="146"/>
      <c r="AM1099" s="217"/>
      <c r="AN1099" s="146"/>
      <c r="AO1099" s="146"/>
      <c r="AP1099" s="146"/>
      <c r="AQ1099" s="146"/>
      <c r="AR1099" s="146"/>
      <c r="AS1099" s="146"/>
      <c r="AT1099" s="146"/>
      <c r="AU1099" s="146"/>
      <c r="AV1099" s="146"/>
      <c r="AW1099" s="146"/>
      <c r="AX1099" s="146"/>
      <c r="AY1099" s="146"/>
      <c r="AZ1099" s="146"/>
      <c r="BA1099" s="146"/>
      <c r="BB1099" s="146"/>
      <c r="BC1099" s="146"/>
      <c r="BD1099" s="146"/>
      <c r="BE1099" s="146"/>
      <c r="BF1099" s="146"/>
      <c r="BG1099" s="146"/>
      <c r="BH1099" s="146"/>
      <c r="BI1099" s="146"/>
      <c r="BJ1099" s="146"/>
      <c r="BK1099" s="146"/>
      <c r="BL1099" s="146"/>
      <c r="BM1099" s="146"/>
      <c r="BN1099" s="146"/>
      <c r="BO1099" s="146"/>
      <c r="BP1099" s="146"/>
      <c r="BQ1099" s="146"/>
      <c r="BR1099" s="146"/>
      <c r="BS1099" s="146"/>
      <c r="BT1099" s="146"/>
      <c r="BU1099" s="146"/>
      <c r="BV1099" s="146"/>
      <c r="BW1099" s="146"/>
      <c r="BX1099" s="146"/>
      <c r="BY1099" s="146"/>
      <c r="BZ1099" s="146"/>
      <c r="CA1099" s="146"/>
      <c r="CB1099" s="146"/>
      <c r="CC1099" s="146"/>
      <c r="CD1099" s="146"/>
      <c r="CE1099" s="146"/>
      <c r="CF1099" s="146"/>
      <c r="CG1099" s="146"/>
      <c r="CH1099" s="146"/>
      <c r="CI1099" s="146"/>
      <c r="CJ1099" s="146"/>
      <c r="CK1099" s="146"/>
      <c r="CL1099" s="146"/>
      <c r="CM1099" s="146"/>
      <c r="CN1099" s="146"/>
      <c r="CO1099" s="146"/>
      <c r="CP1099" s="146"/>
      <c r="CQ1099" s="146"/>
      <c r="CR1099" s="146"/>
      <c r="CS1099" s="146"/>
      <c r="CT1099" s="146"/>
      <c r="CU1099" s="146"/>
      <c r="CV1099" s="146"/>
      <c r="CW1099" s="146"/>
      <c r="CX1099" s="146"/>
      <c r="CY1099" s="146"/>
      <c r="CZ1099" s="146"/>
      <c r="DA1099" s="146"/>
      <c r="DB1099" s="146"/>
      <c r="DC1099" s="146"/>
      <c r="DD1099" s="146"/>
      <c r="DE1099" s="146"/>
      <c r="DF1099" s="146"/>
      <c r="DG1099" s="146"/>
      <c r="DH1099" s="146"/>
      <c r="DI1099" s="146"/>
      <c r="DJ1099" s="146"/>
      <c r="DK1099" s="146"/>
      <c r="DL1099" s="146"/>
      <c r="DM1099" s="146"/>
      <c r="DN1099" s="146"/>
      <c r="DO1099" s="146"/>
      <c r="DP1099" s="146"/>
      <c r="DQ1099" s="146"/>
      <c r="DR1099" s="146"/>
      <c r="DS1099" s="146"/>
      <c r="DT1099" s="146"/>
      <c r="DU1099" s="146"/>
      <c r="DV1099" s="146"/>
      <c r="DW1099" s="146"/>
      <c r="DX1099" s="146"/>
      <c r="DY1099" s="146"/>
      <c r="DZ1099" s="158"/>
      <c r="EA1099" s="158"/>
      <c r="EB1099" s="158"/>
      <c r="EC1099" s="158"/>
      <c r="ED1099" s="158"/>
      <c r="EE1099" s="158"/>
      <c r="EF1099" s="158"/>
      <c r="EG1099" s="158"/>
      <c r="EH1099" s="158"/>
      <c r="EI1099" s="158"/>
      <c r="EJ1099" s="158"/>
      <c r="EK1099" s="158"/>
      <c r="EL1099" s="158"/>
      <c r="EM1099" s="158"/>
      <c r="EN1099" s="146"/>
      <c r="EO1099" s="146"/>
      <c r="EP1099" s="146"/>
      <c r="EQ1099" s="146"/>
      <c r="ER1099" s="146"/>
      <c r="ES1099" s="146"/>
      <c r="ET1099" s="146"/>
      <c r="EU1099" s="146"/>
      <c r="EV1099" s="146"/>
      <c r="EW1099" s="146"/>
      <c r="EX1099" s="146"/>
      <c r="EY1099" s="146"/>
      <c r="EZ1099" s="146"/>
      <c r="FA1099" s="146"/>
      <c r="FB1099" s="146"/>
      <c r="FC1099" s="146"/>
      <c r="FD1099" s="146"/>
    </row>
    <row r="1100" spans="4:160">
      <c r="D1100" s="45"/>
      <c r="O1100" s="146"/>
      <c r="P1100" s="146"/>
      <c r="Q1100" s="146"/>
      <c r="R1100" s="146"/>
      <c r="S1100" s="146"/>
      <c r="T1100" s="146"/>
      <c r="U1100" s="146"/>
      <c r="V1100" s="146"/>
      <c r="W1100" s="146"/>
      <c r="X1100" s="146"/>
      <c r="Y1100" s="146"/>
      <c r="Z1100" s="146"/>
      <c r="AA1100" s="146"/>
      <c r="AB1100" s="146"/>
      <c r="AC1100" s="146"/>
      <c r="AD1100" s="146"/>
      <c r="AE1100" s="146"/>
      <c r="AF1100" s="146"/>
      <c r="AG1100" s="146"/>
      <c r="AH1100" s="146"/>
      <c r="AI1100" s="146"/>
      <c r="AJ1100" s="146"/>
      <c r="AK1100" s="146"/>
      <c r="AL1100" s="146"/>
      <c r="AM1100" s="217"/>
      <c r="AN1100" s="146"/>
      <c r="AO1100" s="146"/>
      <c r="AP1100" s="146"/>
      <c r="AQ1100" s="146"/>
      <c r="AR1100" s="146"/>
      <c r="AS1100" s="146"/>
      <c r="AT1100" s="146"/>
      <c r="AU1100" s="146"/>
      <c r="AV1100" s="146"/>
      <c r="AW1100" s="146"/>
      <c r="AX1100" s="146"/>
      <c r="AY1100" s="146"/>
      <c r="AZ1100" s="146"/>
      <c r="BA1100" s="146"/>
      <c r="BB1100" s="146"/>
      <c r="BC1100" s="146"/>
      <c r="BD1100" s="146"/>
      <c r="BE1100" s="146"/>
      <c r="BF1100" s="146"/>
      <c r="BG1100" s="146"/>
      <c r="BH1100" s="146"/>
      <c r="BI1100" s="146"/>
      <c r="BJ1100" s="146"/>
      <c r="BK1100" s="146"/>
      <c r="BL1100" s="146"/>
      <c r="BM1100" s="146"/>
      <c r="BN1100" s="146"/>
      <c r="BO1100" s="146"/>
      <c r="BP1100" s="146"/>
      <c r="BQ1100" s="146"/>
      <c r="BR1100" s="146"/>
      <c r="BS1100" s="146"/>
      <c r="BT1100" s="146"/>
      <c r="BU1100" s="146"/>
      <c r="BV1100" s="146"/>
      <c r="BW1100" s="146"/>
      <c r="BX1100" s="146"/>
      <c r="BY1100" s="146"/>
      <c r="BZ1100" s="146"/>
      <c r="CA1100" s="146"/>
      <c r="CB1100" s="146"/>
      <c r="CC1100" s="146"/>
      <c r="CD1100" s="146"/>
      <c r="CE1100" s="146"/>
      <c r="CF1100" s="146"/>
      <c r="CG1100" s="146"/>
      <c r="CH1100" s="146"/>
      <c r="CI1100" s="146"/>
      <c r="CJ1100" s="146"/>
      <c r="CK1100" s="146"/>
      <c r="CL1100" s="146"/>
      <c r="CM1100" s="146"/>
      <c r="CN1100" s="146"/>
      <c r="CO1100" s="146"/>
      <c r="CP1100" s="146"/>
      <c r="CQ1100" s="146"/>
      <c r="CR1100" s="146"/>
      <c r="CS1100" s="146"/>
      <c r="CT1100" s="146"/>
      <c r="CU1100" s="146"/>
      <c r="CV1100" s="146"/>
      <c r="CW1100" s="146"/>
      <c r="CX1100" s="146"/>
      <c r="CY1100" s="146"/>
      <c r="CZ1100" s="146"/>
      <c r="DA1100" s="146"/>
      <c r="DB1100" s="146"/>
      <c r="DC1100" s="146"/>
      <c r="DD1100" s="146"/>
      <c r="DE1100" s="146"/>
      <c r="DF1100" s="146"/>
      <c r="DG1100" s="146"/>
      <c r="DH1100" s="146"/>
      <c r="DI1100" s="146"/>
      <c r="DJ1100" s="146"/>
      <c r="DK1100" s="146"/>
      <c r="DL1100" s="146"/>
      <c r="DM1100" s="146"/>
      <c r="DN1100" s="146"/>
      <c r="DO1100" s="146"/>
      <c r="DP1100" s="146"/>
      <c r="DQ1100" s="146"/>
      <c r="DR1100" s="146"/>
      <c r="DS1100" s="146"/>
      <c r="DT1100" s="146"/>
      <c r="DU1100" s="146"/>
      <c r="DV1100" s="146"/>
      <c r="DW1100" s="146"/>
      <c r="DX1100" s="146"/>
      <c r="DY1100" s="146"/>
      <c r="DZ1100" s="158"/>
      <c r="EA1100" s="158"/>
      <c r="EB1100" s="158"/>
      <c r="EC1100" s="158"/>
      <c r="ED1100" s="158"/>
      <c r="EE1100" s="158"/>
      <c r="EF1100" s="158"/>
      <c r="EG1100" s="158"/>
      <c r="EH1100" s="158"/>
      <c r="EI1100" s="158"/>
      <c r="EJ1100" s="158"/>
      <c r="EK1100" s="158"/>
      <c r="EL1100" s="158"/>
      <c r="EM1100" s="158"/>
      <c r="EN1100" s="146"/>
      <c r="EO1100" s="146"/>
      <c r="EP1100" s="146"/>
      <c r="EQ1100" s="146"/>
      <c r="ER1100" s="146"/>
      <c r="ES1100" s="146"/>
      <c r="ET1100" s="146"/>
      <c r="EU1100" s="146"/>
      <c r="EV1100" s="146"/>
      <c r="EW1100" s="146"/>
      <c r="EX1100" s="146"/>
      <c r="EY1100" s="146"/>
      <c r="EZ1100" s="146"/>
      <c r="FA1100" s="146"/>
      <c r="FB1100" s="146"/>
      <c r="FC1100" s="146"/>
      <c r="FD1100" s="146"/>
    </row>
    <row r="1101" spans="4:160">
      <c r="D1101" s="45"/>
      <c r="O1101" s="146"/>
      <c r="P1101" s="146"/>
      <c r="Q1101" s="146"/>
      <c r="R1101" s="146"/>
      <c r="S1101" s="146"/>
      <c r="T1101" s="146"/>
      <c r="U1101" s="146"/>
      <c r="V1101" s="146"/>
      <c r="W1101" s="146"/>
      <c r="X1101" s="146"/>
      <c r="Y1101" s="146"/>
      <c r="Z1101" s="146"/>
      <c r="AA1101" s="146"/>
      <c r="AB1101" s="146"/>
      <c r="AC1101" s="146"/>
      <c r="AD1101" s="146"/>
      <c r="AE1101" s="146"/>
      <c r="AF1101" s="146"/>
      <c r="AG1101" s="146"/>
      <c r="AH1101" s="146"/>
      <c r="AI1101" s="146"/>
      <c r="AJ1101" s="146"/>
      <c r="AK1101" s="146"/>
      <c r="AL1101" s="146"/>
      <c r="AM1101" s="217"/>
      <c r="AN1101" s="146"/>
      <c r="AO1101" s="146"/>
      <c r="AP1101" s="146"/>
      <c r="AQ1101" s="146"/>
      <c r="AR1101" s="146"/>
      <c r="AS1101" s="146"/>
      <c r="AT1101" s="146"/>
      <c r="AU1101" s="146"/>
      <c r="AV1101" s="146"/>
      <c r="AW1101" s="146"/>
      <c r="AX1101" s="146"/>
      <c r="AY1101" s="146"/>
      <c r="AZ1101" s="146"/>
      <c r="BA1101" s="146"/>
      <c r="BB1101" s="146"/>
      <c r="BC1101" s="146"/>
      <c r="BD1101" s="146"/>
      <c r="BE1101" s="146"/>
      <c r="BF1101" s="146"/>
      <c r="BG1101" s="146"/>
      <c r="BH1101" s="146"/>
      <c r="BI1101" s="146"/>
      <c r="BJ1101" s="146"/>
      <c r="BK1101" s="146"/>
      <c r="BL1101" s="146"/>
      <c r="BM1101" s="146"/>
      <c r="BN1101" s="146"/>
      <c r="BO1101" s="146"/>
      <c r="BP1101" s="146"/>
      <c r="BQ1101" s="146"/>
      <c r="BR1101" s="146"/>
      <c r="BS1101" s="146"/>
      <c r="BT1101" s="146"/>
      <c r="BU1101" s="146"/>
      <c r="BV1101" s="146"/>
      <c r="BW1101" s="146"/>
      <c r="BX1101" s="146"/>
      <c r="BY1101" s="146"/>
      <c r="BZ1101" s="146"/>
      <c r="CA1101" s="146"/>
      <c r="CB1101" s="146"/>
      <c r="CC1101" s="146"/>
      <c r="CD1101" s="146"/>
      <c r="CE1101" s="146"/>
      <c r="CF1101" s="146"/>
      <c r="CG1101" s="146"/>
      <c r="CH1101" s="146"/>
      <c r="CI1101" s="146"/>
      <c r="CJ1101" s="146"/>
      <c r="CK1101" s="146"/>
      <c r="CL1101" s="146"/>
      <c r="CM1101" s="146"/>
      <c r="CN1101" s="146"/>
      <c r="CO1101" s="146"/>
      <c r="CP1101" s="146"/>
      <c r="CQ1101" s="146"/>
      <c r="CR1101" s="146"/>
      <c r="CS1101" s="146"/>
      <c r="CT1101" s="146"/>
      <c r="CU1101" s="146"/>
      <c r="CV1101" s="146"/>
      <c r="CW1101" s="146"/>
      <c r="CX1101" s="146"/>
      <c r="CY1101" s="146"/>
      <c r="CZ1101" s="146"/>
      <c r="DA1101" s="146"/>
      <c r="DB1101" s="146"/>
      <c r="DC1101" s="146"/>
      <c r="DD1101" s="146"/>
      <c r="DE1101" s="146"/>
      <c r="DF1101" s="146"/>
      <c r="DG1101" s="146"/>
      <c r="DH1101" s="146"/>
      <c r="DI1101" s="146"/>
      <c r="DJ1101" s="146"/>
      <c r="DK1101" s="146"/>
      <c r="DL1101" s="146"/>
      <c r="DM1101" s="146"/>
      <c r="DN1101" s="146"/>
      <c r="DO1101" s="146"/>
      <c r="DP1101" s="146"/>
      <c r="DQ1101" s="146"/>
      <c r="DR1101" s="146"/>
      <c r="DS1101" s="146"/>
      <c r="DT1101" s="146"/>
      <c r="DU1101" s="146"/>
      <c r="DV1101" s="146"/>
      <c r="DW1101" s="146"/>
      <c r="DX1101" s="146"/>
      <c r="DY1101" s="146"/>
      <c r="DZ1101" s="158"/>
      <c r="EA1101" s="158"/>
      <c r="EB1101" s="158"/>
      <c r="EC1101" s="158"/>
      <c r="ED1101" s="158"/>
      <c r="EE1101" s="158"/>
      <c r="EF1101" s="158"/>
      <c r="EG1101" s="158"/>
      <c r="EH1101" s="158"/>
      <c r="EI1101" s="158"/>
      <c r="EJ1101" s="158"/>
      <c r="EK1101" s="158"/>
      <c r="EL1101" s="158"/>
      <c r="EM1101" s="158"/>
      <c r="EN1101" s="146"/>
      <c r="EO1101" s="146"/>
      <c r="EP1101" s="146"/>
      <c r="EQ1101" s="146"/>
      <c r="ER1101" s="146"/>
      <c r="ES1101" s="146"/>
      <c r="ET1101" s="146"/>
      <c r="EU1101" s="146"/>
      <c r="EV1101" s="146"/>
      <c r="EW1101" s="146"/>
      <c r="EX1101" s="146"/>
      <c r="EY1101" s="146"/>
      <c r="EZ1101" s="146"/>
      <c r="FA1101" s="146"/>
      <c r="FB1101" s="146"/>
      <c r="FC1101" s="146"/>
      <c r="FD1101" s="146"/>
    </row>
    <row r="1102" spans="4:160">
      <c r="D1102" s="45"/>
      <c r="O1102" s="146"/>
      <c r="P1102" s="146"/>
      <c r="Q1102" s="146"/>
      <c r="R1102" s="146"/>
      <c r="S1102" s="146"/>
      <c r="T1102" s="146"/>
      <c r="U1102" s="146"/>
      <c r="V1102" s="146"/>
      <c r="W1102" s="146"/>
      <c r="X1102" s="146"/>
      <c r="Y1102" s="146"/>
      <c r="Z1102" s="146"/>
      <c r="AA1102" s="146"/>
      <c r="AB1102" s="146"/>
      <c r="AC1102" s="146"/>
      <c r="AD1102" s="146"/>
      <c r="AE1102" s="146"/>
      <c r="AF1102" s="146"/>
      <c r="AG1102" s="146"/>
      <c r="AH1102" s="146"/>
      <c r="AI1102" s="146"/>
      <c r="AJ1102" s="146"/>
      <c r="AK1102" s="146"/>
      <c r="AL1102" s="146"/>
      <c r="AM1102" s="217"/>
      <c r="AN1102" s="146"/>
      <c r="AO1102" s="146"/>
      <c r="AP1102" s="146"/>
      <c r="AQ1102" s="146"/>
      <c r="AR1102" s="146"/>
      <c r="AS1102" s="146"/>
      <c r="AT1102" s="146"/>
      <c r="AU1102" s="146"/>
      <c r="AV1102" s="146"/>
      <c r="AW1102" s="146"/>
      <c r="AX1102" s="146"/>
      <c r="AY1102" s="146"/>
      <c r="AZ1102" s="146"/>
      <c r="BA1102" s="146"/>
      <c r="BB1102" s="146"/>
      <c r="BC1102" s="146"/>
      <c r="BD1102" s="146"/>
      <c r="BE1102" s="146"/>
      <c r="BF1102" s="146"/>
      <c r="BG1102" s="146"/>
      <c r="BH1102" s="146"/>
      <c r="BI1102" s="146"/>
      <c r="BJ1102" s="146"/>
      <c r="BK1102" s="146"/>
      <c r="BL1102" s="146"/>
      <c r="BM1102" s="146"/>
      <c r="BN1102" s="146"/>
      <c r="BO1102" s="146"/>
      <c r="BP1102" s="146"/>
      <c r="BQ1102" s="146"/>
      <c r="BR1102" s="146"/>
      <c r="BS1102" s="146"/>
      <c r="BT1102" s="146"/>
      <c r="BU1102" s="146"/>
      <c r="BV1102" s="146"/>
      <c r="BW1102" s="146"/>
      <c r="BX1102" s="146"/>
      <c r="BY1102" s="146"/>
      <c r="BZ1102" s="146"/>
      <c r="CA1102" s="146"/>
      <c r="CB1102" s="146"/>
      <c r="CC1102" s="146"/>
      <c r="CD1102" s="146"/>
      <c r="CE1102" s="146"/>
      <c r="CF1102" s="146"/>
      <c r="CG1102" s="146"/>
      <c r="CH1102" s="146"/>
      <c r="CI1102" s="146"/>
      <c r="CJ1102" s="146"/>
      <c r="CK1102" s="146"/>
      <c r="CL1102" s="146"/>
      <c r="CM1102" s="146"/>
      <c r="CN1102" s="146"/>
      <c r="CO1102" s="146"/>
      <c r="CP1102" s="146"/>
      <c r="CQ1102" s="146"/>
      <c r="CR1102" s="146"/>
      <c r="CS1102" s="146"/>
      <c r="CT1102" s="146"/>
      <c r="CU1102" s="146"/>
      <c r="CV1102" s="146"/>
      <c r="CW1102" s="146"/>
      <c r="CX1102" s="146"/>
      <c r="CY1102" s="146"/>
      <c r="CZ1102" s="146"/>
      <c r="DA1102" s="146"/>
      <c r="DB1102" s="146"/>
      <c r="DC1102" s="146"/>
      <c r="DD1102" s="146"/>
      <c r="DE1102" s="146"/>
      <c r="DF1102" s="146"/>
      <c r="DG1102" s="146"/>
      <c r="DH1102" s="146"/>
      <c r="DI1102" s="146"/>
      <c r="DJ1102" s="146"/>
      <c r="DK1102" s="146"/>
      <c r="DL1102" s="146"/>
      <c r="DM1102" s="146"/>
      <c r="DN1102" s="146"/>
      <c r="DO1102" s="146"/>
      <c r="DP1102" s="146"/>
      <c r="DQ1102" s="146"/>
      <c r="DR1102" s="146"/>
      <c r="DS1102" s="146"/>
      <c r="DT1102" s="146"/>
      <c r="DU1102" s="146"/>
      <c r="DV1102" s="146"/>
      <c r="DW1102" s="146"/>
      <c r="DX1102" s="146"/>
      <c r="DY1102" s="146"/>
      <c r="DZ1102" s="158"/>
      <c r="EA1102" s="158"/>
      <c r="EB1102" s="158"/>
      <c r="EC1102" s="158"/>
      <c r="ED1102" s="158"/>
      <c r="EE1102" s="158"/>
      <c r="EF1102" s="158"/>
      <c r="EG1102" s="158"/>
      <c r="EH1102" s="158"/>
      <c r="EI1102" s="158"/>
      <c r="EJ1102" s="158"/>
      <c r="EK1102" s="158"/>
      <c r="EL1102" s="158"/>
      <c r="EM1102" s="158"/>
      <c r="EN1102" s="146"/>
      <c r="EO1102" s="146"/>
      <c r="EP1102" s="146"/>
      <c r="EQ1102" s="146"/>
      <c r="ER1102" s="146"/>
      <c r="ES1102" s="146"/>
      <c r="ET1102" s="146"/>
      <c r="EU1102" s="146"/>
      <c r="EV1102" s="146"/>
      <c r="EW1102" s="146"/>
      <c r="EX1102" s="146"/>
      <c r="EY1102" s="146"/>
      <c r="EZ1102" s="146"/>
      <c r="FA1102" s="146"/>
      <c r="FB1102" s="146"/>
      <c r="FC1102" s="146"/>
      <c r="FD1102" s="146"/>
    </row>
    <row r="1103" spans="4:160">
      <c r="D1103" s="45"/>
      <c r="O1103" s="146"/>
      <c r="P1103" s="146"/>
      <c r="Q1103" s="146"/>
      <c r="R1103" s="146"/>
      <c r="S1103" s="146"/>
      <c r="T1103" s="146"/>
      <c r="U1103" s="146"/>
      <c r="V1103" s="146"/>
      <c r="W1103" s="146"/>
      <c r="X1103" s="146"/>
      <c r="Y1103" s="146"/>
      <c r="Z1103" s="146"/>
      <c r="AA1103" s="146"/>
      <c r="AB1103" s="146"/>
      <c r="AC1103" s="146"/>
      <c r="AD1103" s="146"/>
      <c r="AE1103" s="146"/>
      <c r="AF1103" s="146"/>
      <c r="AG1103" s="146"/>
      <c r="AH1103" s="146"/>
      <c r="AI1103" s="146"/>
      <c r="AJ1103" s="146"/>
      <c r="AK1103" s="146"/>
      <c r="AL1103" s="146"/>
      <c r="AM1103" s="217"/>
      <c r="AN1103" s="146"/>
      <c r="AO1103" s="146"/>
      <c r="AP1103" s="146"/>
      <c r="AQ1103" s="146"/>
      <c r="AR1103" s="146"/>
      <c r="AS1103" s="146"/>
      <c r="AT1103" s="146"/>
      <c r="AU1103" s="146"/>
      <c r="AV1103" s="146"/>
      <c r="AW1103" s="146"/>
      <c r="AX1103" s="146"/>
      <c r="AY1103" s="146"/>
      <c r="AZ1103" s="146"/>
      <c r="BA1103" s="146"/>
      <c r="BB1103" s="146"/>
      <c r="BC1103" s="146"/>
      <c r="BD1103" s="146"/>
      <c r="BE1103" s="146"/>
      <c r="BF1103" s="146"/>
      <c r="BG1103" s="146"/>
      <c r="BH1103" s="146"/>
      <c r="BI1103" s="146"/>
      <c r="BJ1103" s="146"/>
      <c r="BK1103" s="146"/>
      <c r="BL1103" s="146"/>
      <c r="BM1103" s="146"/>
      <c r="BN1103" s="146"/>
      <c r="BO1103" s="146"/>
      <c r="BP1103" s="146"/>
      <c r="BQ1103" s="146"/>
      <c r="BR1103" s="146"/>
      <c r="BS1103" s="146"/>
      <c r="BT1103" s="146"/>
      <c r="BU1103" s="146"/>
      <c r="BV1103" s="146"/>
      <c r="BW1103" s="146"/>
      <c r="BX1103" s="146"/>
      <c r="BY1103" s="146"/>
      <c r="BZ1103" s="146"/>
      <c r="CA1103" s="146"/>
      <c r="CB1103" s="146"/>
      <c r="CC1103" s="146"/>
      <c r="CD1103" s="146"/>
      <c r="CE1103" s="146"/>
      <c r="CF1103" s="146"/>
      <c r="CG1103" s="146"/>
      <c r="CH1103" s="146"/>
      <c r="CI1103" s="146"/>
      <c r="CJ1103" s="146"/>
      <c r="CK1103" s="146"/>
      <c r="CL1103" s="146"/>
      <c r="CM1103" s="146"/>
      <c r="CN1103" s="146"/>
      <c r="CO1103" s="146"/>
      <c r="CP1103" s="146"/>
      <c r="CQ1103" s="146"/>
      <c r="CR1103" s="146"/>
      <c r="CS1103" s="146"/>
      <c r="CT1103" s="146"/>
      <c r="CU1103" s="146"/>
      <c r="CV1103" s="146"/>
      <c r="CW1103" s="146"/>
      <c r="CX1103" s="146"/>
      <c r="CY1103" s="146"/>
      <c r="CZ1103" s="146"/>
      <c r="DA1103" s="146"/>
      <c r="DB1103" s="146"/>
      <c r="DC1103" s="146"/>
      <c r="DD1103" s="146"/>
      <c r="DE1103" s="146"/>
      <c r="DF1103" s="146"/>
      <c r="DG1103" s="146"/>
      <c r="DH1103" s="146"/>
      <c r="DI1103" s="146"/>
      <c r="DJ1103" s="146"/>
      <c r="DK1103" s="146"/>
      <c r="DL1103" s="146"/>
      <c r="DM1103" s="146"/>
      <c r="DN1103" s="146"/>
      <c r="DO1103" s="146"/>
      <c r="DP1103" s="146"/>
      <c r="DQ1103" s="146"/>
      <c r="DR1103" s="146"/>
      <c r="DS1103" s="146"/>
      <c r="DT1103" s="146"/>
      <c r="DU1103" s="146"/>
      <c r="DV1103" s="146"/>
      <c r="DW1103" s="146"/>
      <c r="DX1103" s="146"/>
      <c r="DY1103" s="146"/>
      <c r="DZ1103" s="158"/>
      <c r="EA1103" s="158"/>
      <c r="EB1103" s="158"/>
      <c r="EC1103" s="158"/>
      <c r="ED1103" s="158"/>
      <c r="EE1103" s="158"/>
      <c r="EF1103" s="158"/>
      <c r="EG1103" s="158"/>
      <c r="EH1103" s="158"/>
      <c r="EI1103" s="158"/>
      <c r="EJ1103" s="158"/>
      <c r="EK1103" s="158"/>
      <c r="EL1103" s="158"/>
      <c r="EM1103" s="158"/>
      <c r="EN1103" s="146"/>
      <c r="EO1103" s="146"/>
      <c r="EP1103" s="146"/>
      <c r="EQ1103" s="146"/>
      <c r="ER1103" s="146"/>
      <c r="ES1103" s="146"/>
      <c r="ET1103" s="146"/>
      <c r="EU1103" s="146"/>
      <c r="EV1103" s="146"/>
      <c r="EW1103" s="146"/>
      <c r="EX1103" s="146"/>
      <c r="EY1103" s="146"/>
      <c r="EZ1103" s="146"/>
      <c r="FA1103" s="146"/>
      <c r="FB1103" s="146"/>
      <c r="FC1103" s="146"/>
      <c r="FD1103" s="146"/>
    </row>
    <row r="1104" spans="4:160">
      <c r="D1104" s="45"/>
      <c r="O1104" s="146"/>
      <c r="P1104" s="146"/>
      <c r="Q1104" s="146"/>
      <c r="R1104" s="146"/>
      <c r="S1104" s="146"/>
      <c r="T1104" s="146"/>
      <c r="U1104" s="146"/>
      <c r="V1104" s="146"/>
      <c r="W1104" s="146"/>
      <c r="X1104" s="146"/>
      <c r="Y1104" s="146"/>
      <c r="Z1104" s="146"/>
      <c r="AA1104" s="146"/>
      <c r="AB1104" s="146"/>
      <c r="AC1104" s="146"/>
      <c r="AD1104" s="146"/>
      <c r="AE1104" s="146"/>
      <c r="AF1104" s="146"/>
      <c r="AG1104" s="146"/>
      <c r="AH1104" s="146"/>
      <c r="AI1104" s="146"/>
      <c r="AJ1104" s="146"/>
      <c r="AK1104" s="146"/>
      <c r="AL1104" s="146"/>
      <c r="AM1104" s="217"/>
      <c r="AN1104" s="146"/>
      <c r="AO1104" s="146"/>
      <c r="AP1104" s="146"/>
      <c r="AQ1104" s="146"/>
      <c r="AR1104" s="146"/>
      <c r="AS1104" s="146"/>
      <c r="AT1104" s="146"/>
      <c r="AU1104" s="146"/>
      <c r="AV1104" s="146"/>
      <c r="AW1104" s="146"/>
      <c r="AX1104" s="146"/>
      <c r="AY1104" s="146"/>
      <c r="AZ1104" s="146"/>
      <c r="BA1104" s="146"/>
      <c r="BB1104" s="146"/>
      <c r="BC1104" s="146"/>
      <c r="BD1104" s="146"/>
      <c r="BE1104" s="146"/>
      <c r="BF1104" s="146"/>
      <c r="BG1104" s="146"/>
      <c r="BH1104" s="146"/>
      <c r="BI1104" s="146"/>
      <c r="BJ1104" s="146"/>
      <c r="BK1104" s="146"/>
      <c r="BL1104" s="146"/>
      <c r="BM1104" s="146"/>
      <c r="BN1104" s="146"/>
      <c r="BO1104" s="146"/>
      <c r="BP1104" s="146"/>
      <c r="BQ1104" s="146"/>
      <c r="BR1104" s="146"/>
      <c r="BS1104" s="146"/>
      <c r="BT1104" s="146"/>
      <c r="BU1104" s="146"/>
      <c r="BV1104" s="146"/>
      <c r="BW1104" s="146"/>
      <c r="BX1104" s="146"/>
      <c r="BY1104" s="146"/>
      <c r="BZ1104" s="146"/>
      <c r="CA1104" s="146"/>
      <c r="CB1104" s="146"/>
      <c r="CC1104" s="146"/>
      <c r="CD1104" s="146"/>
      <c r="CE1104" s="146"/>
      <c r="CF1104" s="146"/>
      <c r="CG1104" s="146"/>
      <c r="CH1104" s="146"/>
      <c r="CI1104" s="146"/>
      <c r="CJ1104" s="146"/>
      <c r="CK1104" s="146"/>
      <c r="CL1104" s="146"/>
      <c r="CM1104" s="146"/>
      <c r="CN1104" s="146"/>
      <c r="CO1104" s="146"/>
      <c r="CP1104" s="146"/>
      <c r="CQ1104" s="146"/>
      <c r="CR1104" s="146"/>
      <c r="CS1104" s="146"/>
      <c r="CT1104" s="146"/>
      <c r="CU1104" s="146"/>
      <c r="CV1104" s="146"/>
      <c r="CW1104" s="146"/>
      <c r="CX1104" s="146"/>
      <c r="CY1104" s="146"/>
      <c r="CZ1104" s="146"/>
      <c r="DA1104" s="146"/>
      <c r="DB1104" s="146"/>
      <c r="DC1104" s="146"/>
      <c r="DD1104" s="146"/>
      <c r="DE1104" s="146"/>
      <c r="DF1104" s="146"/>
      <c r="DG1104" s="146"/>
      <c r="DH1104" s="146"/>
      <c r="DI1104" s="146"/>
      <c r="DJ1104" s="146"/>
      <c r="DK1104" s="146"/>
      <c r="DL1104" s="146"/>
      <c r="DM1104" s="146"/>
      <c r="DN1104" s="146"/>
      <c r="DO1104" s="146"/>
      <c r="DP1104" s="146"/>
      <c r="DQ1104" s="146"/>
      <c r="DR1104" s="146"/>
      <c r="DS1104" s="146"/>
      <c r="DT1104" s="146"/>
      <c r="DU1104" s="146"/>
      <c r="DV1104" s="146"/>
      <c r="DW1104" s="146"/>
      <c r="DX1104" s="146"/>
      <c r="DY1104" s="146"/>
      <c r="DZ1104" s="158"/>
      <c r="EA1104" s="158"/>
      <c r="EB1104" s="158"/>
      <c r="EC1104" s="158"/>
      <c r="ED1104" s="158"/>
      <c r="EE1104" s="158"/>
      <c r="EF1104" s="158"/>
      <c r="EG1104" s="158"/>
      <c r="EH1104" s="158"/>
      <c r="EI1104" s="158"/>
      <c r="EJ1104" s="158"/>
      <c r="EK1104" s="158"/>
      <c r="EL1104" s="158"/>
      <c r="EM1104" s="158"/>
      <c r="EN1104" s="146"/>
      <c r="EO1104" s="146"/>
      <c r="EP1104" s="146"/>
      <c r="EQ1104" s="146"/>
      <c r="ER1104" s="146"/>
      <c r="ES1104" s="146"/>
      <c r="ET1104" s="146"/>
      <c r="EU1104" s="146"/>
      <c r="EV1104" s="146"/>
      <c r="EW1104" s="146"/>
      <c r="EX1104" s="146"/>
      <c r="EY1104" s="146"/>
      <c r="EZ1104" s="146"/>
      <c r="FA1104" s="146"/>
      <c r="FB1104" s="146"/>
      <c r="FC1104" s="146"/>
      <c r="FD1104" s="146"/>
    </row>
    <row r="1105" spans="4:160">
      <c r="D1105" s="45"/>
      <c r="O1105" s="146"/>
      <c r="P1105" s="146"/>
      <c r="Q1105" s="146"/>
      <c r="R1105" s="146"/>
      <c r="S1105" s="146"/>
      <c r="T1105" s="146"/>
      <c r="U1105" s="146"/>
      <c r="V1105" s="146"/>
      <c r="W1105" s="146"/>
      <c r="X1105" s="146"/>
      <c r="Y1105" s="146"/>
      <c r="Z1105" s="146"/>
      <c r="AA1105" s="146"/>
      <c r="AB1105" s="146"/>
      <c r="AC1105" s="146"/>
      <c r="AD1105" s="146"/>
      <c r="AE1105" s="146"/>
      <c r="AF1105" s="146"/>
      <c r="AG1105" s="146"/>
      <c r="AH1105" s="146"/>
      <c r="AI1105" s="146"/>
      <c r="AJ1105" s="146"/>
      <c r="AK1105" s="146"/>
      <c r="AL1105" s="146"/>
      <c r="AM1105" s="217"/>
      <c r="AN1105" s="146"/>
      <c r="AO1105" s="146"/>
      <c r="AP1105" s="146"/>
      <c r="AQ1105" s="146"/>
      <c r="AR1105" s="146"/>
      <c r="AS1105" s="146"/>
      <c r="AT1105" s="146"/>
      <c r="AU1105" s="146"/>
      <c r="AV1105" s="146"/>
      <c r="AW1105" s="146"/>
      <c r="AX1105" s="146"/>
      <c r="AY1105" s="146"/>
      <c r="AZ1105" s="146"/>
      <c r="BA1105" s="146"/>
      <c r="BB1105" s="146"/>
      <c r="BC1105" s="146"/>
      <c r="BD1105" s="146"/>
      <c r="BE1105" s="146"/>
      <c r="BF1105" s="146"/>
      <c r="BG1105" s="146"/>
      <c r="BH1105" s="146"/>
      <c r="BI1105" s="146"/>
      <c r="BJ1105" s="146"/>
      <c r="BK1105" s="146"/>
      <c r="BL1105" s="146"/>
      <c r="BM1105" s="146"/>
      <c r="BN1105" s="146"/>
      <c r="BO1105" s="146"/>
      <c r="BP1105" s="146"/>
      <c r="BQ1105" s="146"/>
      <c r="BR1105" s="146"/>
      <c r="BS1105" s="146"/>
      <c r="BT1105" s="146"/>
      <c r="BU1105" s="146"/>
      <c r="BV1105" s="146"/>
      <c r="BW1105" s="146"/>
      <c r="BX1105" s="146"/>
      <c r="BY1105" s="146"/>
      <c r="BZ1105" s="146"/>
      <c r="CA1105" s="146"/>
      <c r="CB1105" s="146"/>
      <c r="CC1105" s="146"/>
      <c r="CD1105" s="146"/>
      <c r="CE1105" s="146"/>
      <c r="CF1105" s="146"/>
      <c r="CG1105" s="146"/>
      <c r="CH1105" s="146"/>
      <c r="CI1105" s="146"/>
      <c r="CJ1105" s="146"/>
      <c r="CK1105" s="146"/>
      <c r="CL1105" s="146"/>
      <c r="CM1105" s="146"/>
      <c r="CN1105" s="146"/>
      <c r="CO1105" s="146"/>
      <c r="CP1105" s="146"/>
      <c r="CQ1105" s="146"/>
      <c r="CR1105" s="146"/>
      <c r="CS1105" s="146"/>
      <c r="CT1105" s="146"/>
      <c r="CU1105" s="146"/>
      <c r="CV1105" s="146"/>
      <c r="CW1105" s="146"/>
      <c r="CX1105" s="146"/>
      <c r="CY1105" s="146"/>
      <c r="CZ1105" s="146"/>
      <c r="DA1105" s="146"/>
      <c r="DB1105" s="146"/>
      <c r="DC1105" s="146"/>
      <c r="DD1105" s="146"/>
      <c r="DE1105" s="146"/>
      <c r="DF1105" s="146"/>
      <c r="DG1105" s="146"/>
      <c r="DH1105" s="146"/>
      <c r="DI1105" s="146"/>
      <c r="DJ1105" s="146"/>
      <c r="DK1105" s="146"/>
      <c r="DL1105" s="146"/>
      <c r="DM1105" s="146"/>
      <c r="DN1105" s="146"/>
      <c r="DO1105" s="146"/>
      <c r="DP1105" s="146"/>
      <c r="DQ1105" s="146"/>
      <c r="DR1105" s="146"/>
      <c r="DS1105" s="146"/>
      <c r="DT1105" s="146"/>
      <c r="DU1105" s="146"/>
      <c r="DV1105" s="146"/>
      <c r="DW1105" s="146"/>
      <c r="DX1105" s="146"/>
      <c r="DY1105" s="146"/>
      <c r="DZ1105" s="158"/>
      <c r="EA1105" s="158"/>
      <c r="EB1105" s="158"/>
      <c r="EC1105" s="158"/>
      <c r="ED1105" s="158"/>
      <c r="EE1105" s="158"/>
      <c r="EF1105" s="158"/>
      <c r="EG1105" s="158"/>
      <c r="EH1105" s="158"/>
      <c r="EI1105" s="158"/>
      <c r="EJ1105" s="158"/>
      <c r="EK1105" s="158"/>
      <c r="EL1105" s="158"/>
      <c r="EM1105" s="158"/>
      <c r="EN1105" s="146"/>
      <c r="EO1105" s="146"/>
      <c r="EP1105" s="146"/>
      <c r="EQ1105" s="146"/>
      <c r="ER1105" s="146"/>
      <c r="ES1105" s="146"/>
      <c r="ET1105" s="146"/>
      <c r="EU1105" s="146"/>
      <c r="EV1105" s="146"/>
      <c r="EW1105" s="146"/>
      <c r="EX1105" s="146"/>
      <c r="EY1105" s="146"/>
      <c r="EZ1105" s="146"/>
      <c r="FA1105" s="146"/>
      <c r="FB1105" s="146"/>
      <c r="FC1105" s="146"/>
      <c r="FD1105" s="146"/>
    </row>
    <row r="1106" spans="4:160">
      <c r="D1106" s="45"/>
      <c r="O1106" s="146"/>
      <c r="P1106" s="146"/>
      <c r="Q1106" s="146"/>
      <c r="R1106" s="146"/>
      <c r="S1106" s="146"/>
      <c r="T1106" s="146"/>
      <c r="U1106" s="146"/>
      <c r="V1106" s="146"/>
      <c r="W1106" s="146"/>
      <c r="X1106" s="146"/>
      <c r="Y1106" s="146"/>
      <c r="Z1106" s="146"/>
      <c r="AA1106" s="146"/>
      <c r="AB1106" s="146"/>
      <c r="AC1106" s="146"/>
      <c r="AD1106" s="146"/>
      <c r="AE1106" s="146"/>
      <c r="AF1106" s="146"/>
      <c r="AG1106" s="146"/>
      <c r="AH1106" s="146"/>
      <c r="AI1106" s="146"/>
      <c r="AJ1106" s="146"/>
      <c r="AK1106" s="146"/>
      <c r="AL1106" s="146"/>
      <c r="AM1106" s="217"/>
      <c r="AN1106" s="146"/>
      <c r="AO1106" s="146"/>
      <c r="AP1106" s="146"/>
      <c r="AQ1106" s="146"/>
      <c r="AR1106" s="146"/>
      <c r="AS1106" s="146"/>
      <c r="AT1106" s="146"/>
      <c r="AU1106" s="146"/>
      <c r="AV1106" s="146"/>
      <c r="AW1106" s="146"/>
      <c r="AX1106" s="146"/>
      <c r="AY1106" s="146"/>
      <c r="AZ1106" s="146"/>
      <c r="BA1106" s="146"/>
      <c r="BB1106" s="146"/>
      <c r="BC1106" s="146"/>
      <c r="BD1106" s="146"/>
      <c r="BE1106" s="146"/>
      <c r="BF1106" s="146"/>
      <c r="BG1106" s="146"/>
      <c r="BH1106" s="146"/>
      <c r="BI1106" s="146"/>
      <c r="BJ1106" s="146"/>
      <c r="BK1106" s="146"/>
      <c r="BL1106" s="146"/>
      <c r="BM1106" s="146"/>
      <c r="BN1106" s="146"/>
      <c r="BO1106" s="146"/>
      <c r="BP1106" s="146"/>
      <c r="BQ1106" s="146"/>
      <c r="BR1106" s="146"/>
      <c r="BS1106" s="146"/>
      <c r="BT1106" s="146"/>
      <c r="BU1106" s="146"/>
      <c r="BV1106" s="146"/>
      <c r="BW1106" s="146"/>
      <c r="BX1106" s="146"/>
      <c r="BY1106" s="146"/>
      <c r="BZ1106" s="146"/>
      <c r="CA1106" s="146"/>
      <c r="CB1106" s="146"/>
      <c r="CC1106" s="146"/>
      <c r="CD1106" s="146"/>
      <c r="CE1106" s="146"/>
      <c r="CF1106" s="146"/>
      <c r="CG1106" s="146"/>
      <c r="CH1106" s="146"/>
      <c r="CI1106" s="146"/>
      <c r="CJ1106" s="146"/>
      <c r="CK1106" s="146"/>
      <c r="CL1106" s="146"/>
      <c r="CM1106" s="146"/>
      <c r="CN1106" s="146"/>
      <c r="CO1106" s="146"/>
      <c r="CP1106" s="146"/>
      <c r="CQ1106" s="146"/>
      <c r="CR1106" s="146"/>
      <c r="CS1106" s="146"/>
      <c r="CT1106" s="146"/>
      <c r="CU1106" s="146"/>
      <c r="CV1106" s="146"/>
      <c r="CW1106" s="146"/>
      <c r="CX1106" s="146"/>
      <c r="CY1106" s="146"/>
      <c r="CZ1106" s="146"/>
      <c r="DA1106" s="146"/>
      <c r="DB1106" s="146"/>
      <c r="DC1106" s="146"/>
      <c r="DD1106" s="146"/>
      <c r="DE1106" s="146"/>
      <c r="DF1106" s="146"/>
      <c r="DG1106" s="146"/>
      <c r="DH1106" s="146"/>
      <c r="DI1106" s="146"/>
      <c r="DJ1106" s="146"/>
      <c r="DK1106" s="146"/>
      <c r="DL1106" s="146"/>
      <c r="DM1106" s="146"/>
      <c r="DN1106" s="146"/>
      <c r="DO1106" s="146"/>
      <c r="DP1106" s="146"/>
      <c r="DQ1106" s="146"/>
      <c r="DR1106" s="146"/>
      <c r="DS1106" s="146"/>
      <c r="DT1106" s="146"/>
      <c r="DU1106" s="146"/>
      <c r="DV1106" s="146"/>
      <c r="DW1106" s="146"/>
      <c r="DX1106" s="146"/>
      <c r="DY1106" s="146"/>
      <c r="DZ1106" s="158"/>
      <c r="EA1106" s="158"/>
      <c r="EB1106" s="158"/>
      <c r="EC1106" s="158"/>
      <c r="ED1106" s="158"/>
      <c r="EE1106" s="158"/>
      <c r="EF1106" s="158"/>
      <c r="EG1106" s="158"/>
      <c r="EH1106" s="158"/>
      <c r="EI1106" s="158"/>
      <c r="EJ1106" s="158"/>
      <c r="EK1106" s="158"/>
      <c r="EL1106" s="158"/>
      <c r="EM1106" s="158"/>
      <c r="EN1106" s="146"/>
      <c r="EO1106" s="146"/>
      <c r="EP1106" s="146"/>
      <c r="EQ1106" s="146"/>
      <c r="ER1106" s="146"/>
      <c r="ES1106" s="146"/>
      <c r="ET1106" s="146"/>
      <c r="EU1106" s="146"/>
      <c r="EV1106" s="146"/>
      <c r="EW1106" s="146"/>
      <c r="EX1106" s="146"/>
      <c r="EY1106" s="146"/>
      <c r="EZ1106" s="146"/>
      <c r="FA1106" s="146"/>
      <c r="FB1106" s="146"/>
      <c r="FC1106" s="146"/>
      <c r="FD1106" s="146"/>
    </row>
    <row r="1107" spans="4:160">
      <c r="D1107" s="45"/>
    </row>
    <row r="1108" spans="4:160">
      <c r="D1108" s="45"/>
    </row>
    <row r="1109" spans="4:160">
      <c r="D1109" s="45"/>
    </row>
    <row r="1110" spans="4:160">
      <c r="D1110" s="45"/>
    </row>
    <row r="1111" spans="4:160">
      <c r="D1111" s="45"/>
    </row>
    <row r="1112" spans="4:160">
      <c r="D1112" s="45"/>
    </row>
    <row r="1113" spans="4:160">
      <c r="D1113" s="45"/>
    </row>
    <row r="1114" spans="4:160">
      <c r="D1114" s="45"/>
    </row>
    <row r="1115" spans="4:160">
      <c r="D1115" s="45"/>
    </row>
    <row r="1116" spans="4:160">
      <c r="D1116" s="45"/>
    </row>
    <row r="1117" spans="4:160">
      <c r="D1117" s="45"/>
    </row>
    <row r="1118" spans="4:160">
      <c r="D1118" s="45"/>
    </row>
    <row r="1119" spans="4:160">
      <c r="D1119" s="45"/>
    </row>
    <row r="1120" spans="4:160">
      <c r="D1120" s="45"/>
    </row>
    <row r="1121" spans="4:4">
      <c r="D1121" s="45"/>
    </row>
    <row r="1122" spans="4:4">
      <c r="D1122" s="45"/>
    </row>
    <row r="1123" spans="4:4">
      <c r="D1123" s="45"/>
    </row>
    <row r="1124" spans="4:4">
      <c r="D1124" s="45"/>
    </row>
    <row r="1125" spans="4:4">
      <c r="D1125" s="45"/>
    </row>
    <row r="1126" spans="4:4">
      <c r="D1126" s="45"/>
    </row>
    <row r="1127" spans="4:4">
      <c r="D1127" s="45"/>
    </row>
    <row r="1128" spans="4:4">
      <c r="D1128" s="45"/>
    </row>
    <row r="1129" spans="4:4">
      <c r="D1129" s="45"/>
    </row>
    <row r="1130" spans="4:4">
      <c r="D1130" s="45"/>
    </row>
    <row r="1131" spans="4:4">
      <c r="D1131" s="45"/>
    </row>
    <row r="1132" spans="4:4">
      <c r="D1132" s="45"/>
    </row>
    <row r="1133" spans="4:4">
      <c r="D1133" s="45"/>
    </row>
    <row r="1134" spans="4:4">
      <c r="D1134" s="45"/>
    </row>
    <row r="1135" spans="4:4">
      <c r="D1135" s="45"/>
    </row>
    <row r="1136" spans="4:4">
      <c r="D1136" s="45"/>
    </row>
    <row r="1137" spans="4:4">
      <c r="D1137" s="45"/>
    </row>
    <row r="1138" spans="4:4">
      <c r="D1138" s="45"/>
    </row>
    <row r="1139" spans="4:4">
      <c r="D1139" s="45"/>
    </row>
    <row r="1140" spans="4:4">
      <c r="D1140" s="45"/>
    </row>
    <row r="1141" spans="4:4">
      <c r="D1141" s="45"/>
    </row>
    <row r="1142" spans="4:4">
      <c r="D1142" s="45"/>
    </row>
    <row r="1143" spans="4:4">
      <c r="D1143" s="45"/>
    </row>
    <row r="1144" spans="4:4">
      <c r="D1144" s="45"/>
    </row>
    <row r="1145" spans="4:4">
      <c r="D1145" s="45"/>
    </row>
    <row r="1146" spans="4:4">
      <c r="D1146" s="45"/>
    </row>
    <row r="1147" spans="4:4">
      <c r="D1147" s="45"/>
    </row>
    <row r="1148" spans="4:4">
      <c r="D1148" s="45"/>
    </row>
    <row r="1149" spans="4:4">
      <c r="D1149" s="45"/>
    </row>
    <row r="1150" spans="4:4">
      <c r="D1150" s="45"/>
    </row>
    <row r="1151" spans="4:4">
      <c r="D1151" s="45"/>
    </row>
    <row r="1152" spans="4:4">
      <c r="D1152" s="45"/>
    </row>
    <row r="1153" spans="4:4">
      <c r="D1153" s="45"/>
    </row>
    <row r="1154" spans="4:4">
      <c r="D1154" s="45"/>
    </row>
    <row r="1155" spans="4:4">
      <c r="D1155" s="45"/>
    </row>
    <row r="1156" spans="4:4">
      <c r="D1156" s="45"/>
    </row>
    <row r="1157" spans="4:4">
      <c r="D1157" s="45"/>
    </row>
    <row r="1158" spans="4:4">
      <c r="D1158" s="45"/>
    </row>
    <row r="1159" spans="4:4">
      <c r="D1159" s="45"/>
    </row>
    <row r="1160" spans="4:4">
      <c r="D1160" s="45"/>
    </row>
    <row r="1161" spans="4:4">
      <c r="D1161" s="45"/>
    </row>
    <row r="1162" spans="4:4">
      <c r="D1162" s="45"/>
    </row>
    <row r="1163" spans="4:4">
      <c r="D1163" s="45"/>
    </row>
    <row r="1164" spans="4:4">
      <c r="D1164" s="45"/>
    </row>
    <row r="1165" spans="4:4">
      <c r="D1165" s="45"/>
    </row>
    <row r="1166" spans="4:4">
      <c r="D1166" s="45"/>
    </row>
    <row r="1167" spans="4:4">
      <c r="D1167" s="45"/>
    </row>
    <row r="1168" spans="4:4">
      <c r="D1168" s="45"/>
    </row>
    <row r="1169" spans="4:4">
      <c r="D1169" s="45"/>
    </row>
    <row r="1170" spans="4:4">
      <c r="D1170" s="45"/>
    </row>
    <row r="1171" spans="4:4">
      <c r="D1171" s="45"/>
    </row>
    <row r="1172" spans="4:4">
      <c r="D1172" s="45"/>
    </row>
    <row r="1173" spans="4:4">
      <c r="D1173" s="45"/>
    </row>
    <row r="1174" spans="4:4">
      <c r="D1174" s="45"/>
    </row>
    <row r="1175" spans="4:4">
      <c r="D1175" s="45"/>
    </row>
    <row r="1176" spans="4:4">
      <c r="D1176" s="45"/>
    </row>
    <row r="1177" spans="4:4">
      <c r="D1177" s="45"/>
    </row>
    <row r="1178" spans="4:4">
      <c r="D1178" s="45"/>
    </row>
    <row r="1179" spans="4:4">
      <c r="D1179" s="45"/>
    </row>
    <row r="1180" spans="4:4">
      <c r="D1180" s="45"/>
    </row>
    <row r="1181" spans="4:4">
      <c r="D1181" s="45"/>
    </row>
    <row r="1182" spans="4:4">
      <c r="D1182" s="45"/>
    </row>
    <row r="1183" spans="4:4">
      <c r="D1183" s="45"/>
    </row>
    <row r="1184" spans="4:4">
      <c r="D1184" s="45"/>
    </row>
    <row r="1185" spans="4:4">
      <c r="D1185" s="45"/>
    </row>
    <row r="1186" spans="4:4">
      <c r="D1186" s="45"/>
    </row>
    <row r="1187" spans="4:4">
      <c r="D1187" s="45"/>
    </row>
    <row r="1188" spans="4:4">
      <c r="D1188" s="45"/>
    </row>
    <row r="1189" spans="4:4">
      <c r="D1189" s="45"/>
    </row>
    <row r="1190" spans="4:4">
      <c r="D1190" s="45"/>
    </row>
    <row r="1191" spans="4:4">
      <c r="D1191" s="45"/>
    </row>
    <row r="1192" spans="4:4">
      <c r="D1192" s="45"/>
    </row>
    <row r="1193" spans="4:4">
      <c r="D1193" s="45"/>
    </row>
    <row r="1194" spans="4:4">
      <c r="D1194" s="45"/>
    </row>
    <row r="1195" spans="4:4">
      <c r="D1195" s="45"/>
    </row>
    <row r="1196" spans="4:4">
      <c r="D1196" s="45"/>
    </row>
    <row r="1197" spans="4:4">
      <c r="D1197" s="45"/>
    </row>
    <row r="1198" spans="4:4">
      <c r="D1198" s="45"/>
    </row>
    <row r="1199" spans="4:4">
      <c r="D1199" s="45"/>
    </row>
    <row r="1200" spans="4:4">
      <c r="D1200" s="45"/>
    </row>
    <row r="1201" spans="4:4">
      <c r="D1201" s="45"/>
    </row>
    <row r="1202" spans="4:4">
      <c r="D1202" s="45"/>
    </row>
    <row r="1203" spans="4:4">
      <c r="D1203" s="45"/>
    </row>
    <row r="1204" spans="4:4">
      <c r="D1204" s="45"/>
    </row>
    <row r="1205" spans="4:4">
      <c r="D1205" s="45"/>
    </row>
    <row r="1206" spans="4:4">
      <c r="D1206" s="45"/>
    </row>
    <row r="1207" spans="4:4">
      <c r="D1207" s="45"/>
    </row>
    <row r="1208" spans="4:4">
      <c r="D1208" s="45"/>
    </row>
    <row r="1209" spans="4:4">
      <c r="D1209" s="45"/>
    </row>
    <row r="1210" spans="4:4">
      <c r="D1210" s="45"/>
    </row>
    <row r="1211" spans="4:4">
      <c r="D1211" s="45"/>
    </row>
    <row r="1212" spans="4:4">
      <c r="D1212" s="45"/>
    </row>
    <row r="1213" spans="4:4">
      <c r="D1213" s="45"/>
    </row>
    <row r="1214" spans="4:4">
      <c r="D1214" s="45"/>
    </row>
    <row r="1215" spans="4:4">
      <c r="D1215" s="45"/>
    </row>
    <row r="1216" spans="4:4">
      <c r="D1216" s="45"/>
    </row>
    <row r="1217" spans="4:4">
      <c r="D1217" s="45"/>
    </row>
    <row r="1218" spans="4:4">
      <c r="D1218" s="45"/>
    </row>
    <row r="1219" spans="4:4">
      <c r="D1219" s="45"/>
    </row>
    <row r="1220" spans="4:4">
      <c r="D1220" s="45"/>
    </row>
    <row r="1221" spans="4:4">
      <c r="D1221" s="45"/>
    </row>
    <row r="1222" spans="4:4">
      <c r="D1222" s="45"/>
    </row>
    <row r="1223" spans="4:4">
      <c r="D1223" s="45"/>
    </row>
    <row r="1224" spans="4:4">
      <c r="D1224" s="45"/>
    </row>
    <row r="1225" spans="4:4">
      <c r="D1225" s="45"/>
    </row>
    <row r="1226" spans="4:4">
      <c r="D1226" s="45"/>
    </row>
    <row r="1227" spans="4:4">
      <c r="D1227" s="45"/>
    </row>
    <row r="1228" spans="4:4">
      <c r="D1228" s="45"/>
    </row>
    <row r="1229" spans="4:4">
      <c r="D1229" s="45"/>
    </row>
    <row r="1230" spans="4:4">
      <c r="D1230" s="45"/>
    </row>
    <row r="1231" spans="4:4">
      <c r="D1231" s="45"/>
    </row>
    <row r="1232" spans="4:4">
      <c r="D1232" s="45"/>
    </row>
    <row r="1233" spans="4:4">
      <c r="D1233" s="45"/>
    </row>
    <row r="1234" spans="4:4">
      <c r="D1234" s="45"/>
    </row>
    <row r="1235" spans="4:4">
      <c r="D1235" s="45"/>
    </row>
    <row r="1236" spans="4:4">
      <c r="D1236" s="45"/>
    </row>
    <row r="1237" spans="4:4">
      <c r="D1237" s="45"/>
    </row>
    <row r="1238" spans="4:4">
      <c r="D1238" s="45"/>
    </row>
    <row r="1239" spans="4:4">
      <c r="D1239" s="45"/>
    </row>
    <row r="1240" spans="4:4">
      <c r="D1240" s="45"/>
    </row>
    <row r="1241" spans="4:4">
      <c r="D1241" s="45"/>
    </row>
    <row r="1242" spans="4:4">
      <c r="D1242" s="45"/>
    </row>
    <row r="1243" spans="4:4">
      <c r="D1243" s="45"/>
    </row>
    <row r="1244" spans="4:4">
      <c r="D1244" s="45"/>
    </row>
    <row r="1245" spans="4:4">
      <c r="D1245" s="45"/>
    </row>
    <row r="1246" spans="4:4">
      <c r="D1246" s="45"/>
    </row>
    <row r="1247" spans="4:4">
      <c r="D1247" s="45"/>
    </row>
    <row r="1248" spans="4:4">
      <c r="D1248" s="45"/>
    </row>
    <row r="1249" spans="4:4">
      <c r="D1249" s="45"/>
    </row>
    <row r="1250" spans="4:4">
      <c r="D1250" s="45"/>
    </row>
    <row r="1251" spans="4:4">
      <c r="D1251" s="45"/>
    </row>
    <row r="1252" spans="4:4">
      <c r="D1252" s="45"/>
    </row>
    <row r="1253" spans="4:4">
      <c r="D1253" s="45"/>
    </row>
    <row r="1254" spans="4:4">
      <c r="D1254" s="45"/>
    </row>
    <row r="1255" spans="4:4">
      <c r="D1255" s="45"/>
    </row>
    <row r="1256" spans="4:4">
      <c r="D1256" s="45"/>
    </row>
    <row r="1257" spans="4:4">
      <c r="D1257" s="45"/>
    </row>
    <row r="1258" spans="4:4">
      <c r="D1258" s="45"/>
    </row>
    <row r="1259" spans="4:4">
      <c r="D1259" s="45"/>
    </row>
    <row r="1260" spans="4:4">
      <c r="D1260" s="45"/>
    </row>
    <row r="1261" spans="4:4">
      <c r="D1261" s="45"/>
    </row>
    <row r="1262" spans="4:4">
      <c r="D1262" s="45"/>
    </row>
    <row r="1263" spans="4:4">
      <c r="D1263" s="45"/>
    </row>
    <row r="1264" spans="4:4">
      <c r="D1264" s="45"/>
    </row>
    <row r="1265" spans="4:4">
      <c r="D1265" s="45"/>
    </row>
    <row r="1266" spans="4:4">
      <c r="D1266" s="45"/>
    </row>
    <row r="1267" spans="4:4">
      <c r="D1267" s="45"/>
    </row>
    <row r="1268" spans="4:4">
      <c r="D1268" s="45"/>
    </row>
    <row r="1269" spans="4:4">
      <c r="D1269" s="45"/>
    </row>
    <row r="1270" spans="4:4">
      <c r="D1270" s="45"/>
    </row>
    <row r="1271" spans="4:4">
      <c r="D1271" s="45"/>
    </row>
    <row r="1272" spans="4:4">
      <c r="D1272" s="45"/>
    </row>
    <row r="1273" spans="4:4">
      <c r="D1273" s="45"/>
    </row>
    <row r="1274" spans="4:4">
      <c r="D1274" s="45"/>
    </row>
    <row r="1275" spans="4:4">
      <c r="D1275" s="45"/>
    </row>
    <row r="1276" spans="4:4">
      <c r="D1276" s="45"/>
    </row>
    <row r="1277" spans="4:4">
      <c r="D1277" s="45"/>
    </row>
    <row r="1278" spans="4:4">
      <c r="D1278" s="45"/>
    </row>
    <row r="1279" spans="4:4">
      <c r="D1279" s="45"/>
    </row>
    <row r="1280" spans="4:4">
      <c r="D1280" s="45"/>
    </row>
    <row r="1281" spans="4:4">
      <c r="D1281" s="45"/>
    </row>
    <row r="1282" spans="4:4">
      <c r="D1282" s="45"/>
    </row>
    <row r="1283" spans="4:4">
      <c r="D1283" s="45"/>
    </row>
    <row r="1284" spans="4:4">
      <c r="D1284" s="45"/>
    </row>
    <row r="1285" spans="4:4">
      <c r="D1285" s="45"/>
    </row>
    <row r="1286" spans="4:4">
      <c r="D1286" s="45"/>
    </row>
    <row r="1287" spans="4:4">
      <c r="D1287" s="45"/>
    </row>
    <row r="1288" spans="4:4">
      <c r="D1288" s="45"/>
    </row>
    <row r="1289" spans="4:4">
      <c r="D1289" s="45"/>
    </row>
    <row r="1290" spans="4:4">
      <c r="D1290" s="45"/>
    </row>
    <row r="1291" spans="4:4">
      <c r="D1291" s="45"/>
    </row>
    <row r="1292" spans="4:4">
      <c r="D1292" s="45"/>
    </row>
    <row r="1293" spans="4:4">
      <c r="D1293" s="45"/>
    </row>
    <row r="1294" spans="4:4">
      <c r="D1294" s="45"/>
    </row>
    <row r="1295" spans="4:4">
      <c r="D1295" s="45"/>
    </row>
    <row r="1296" spans="4:4">
      <c r="D1296" s="45"/>
    </row>
    <row r="1297" spans="4:4">
      <c r="D1297" s="45"/>
    </row>
    <row r="1298" spans="4:4">
      <c r="D1298" s="45"/>
    </row>
    <row r="1299" spans="4:4">
      <c r="D1299" s="45"/>
    </row>
    <row r="1300" spans="4:4">
      <c r="D1300" s="45"/>
    </row>
    <row r="1301" spans="4:4">
      <c r="D1301" s="45"/>
    </row>
    <row r="1302" spans="4:4">
      <c r="D1302" s="45"/>
    </row>
    <row r="1303" spans="4:4">
      <c r="D1303" s="45"/>
    </row>
    <row r="1304" spans="4:4">
      <c r="D1304" s="45"/>
    </row>
    <row r="1305" spans="4:4">
      <c r="D1305" s="45"/>
    </row>
    <row r="1306" spans="4:4">
      <c r="D1306" s="45"/>
    </row>
    <row r="1307" spans="4:4">
      <c r="D1307" s="45"/>
    </row>
    <row r="1308" spans="4:4">
      <c r="D1308" s="45"/>
    </row>
    <row r="1309" spans="4:4">
      <c r="D1309" s="45"/>
    </row>
    <row r="1310" spans="4:4">
      <c r="D1310" s="45"/>
    </row>
    <row r="1311" spans="4:4">
      <c r="D1311" s="45"/>
    </row>
    <row r="1312" spans="4:4">
      <c r="D1312" s="45"/>
    </row>
    <row r="1313" spans="4:4">
      <c r="D1313" s="45"/>
    </row>
    <row r="1314" spans="4:4">
      <c r="D1314" s="45"/>
    </row>
    <row r="1315" spans="4:4">
      <c r="D1315" s="45"/>
    </row>
    <row r="1316" spans="4:4">
      <c r="D1316" s="45"/>
    </row>
    <row r="1317" spans="4:4">
      <c r="D1317" s="45"/>
    </row>
    <row r="1318" spans="4:4">
      <c r="D1318" s="45"/>
    </row>
    <row r="1319" spans="4:4">
      <c r="D1319" s="45"/>
    </row>
    <row r="1320" spans="4:4">
      <c r="D1320" s="45"/>
    </row>
    <row r="1321" spans="4:4">
      <c r="D1321" s="45"/>
    </row>
    <row r="1322" spans="4:4">
      <c r="D1322" s="45"/>
    </row>
    <row r="1323" spans="4:4">
      <c r="D1323" s="45"/>
    </row>
    <row r="1324" spans="4:4">
      <c r="D1324" s="45"/>
    </row>
    <row r="1325" spans="4:4">
      <c r="D1325" s="45"/>
    </row>
    <row r="1326" spans="4:4">
      <c r="D1326" s="45"/>
    </row>
    <row r="1327" spans="4:4">
      <c r="D1327" s="45"/>
    </row>
    <row r="1328" spans="4:4">
      <c r="D1328" s="45"/>
    </row>
    <row r="1329" spans="4:4">
      <c r="D1329" s="45"/>
    </row>
    <row r="1330" spans="4:4">
      <c r="D1330" s="45"/>
    </row>
    <row r="1331" spans="4:4">
      <c r="D1331" s="45"/>
    </row>
    <row r="1332" spans="4:4">
      <c r="D1332" s="45"/>
    </row>
    <row r="1333" spans="4:4">
      <c r="D1333" s="45"/>
    </row>
    <row r="1334" spans="4:4">
      <c r="D1334" s="45"/>
    </row>
    <row r="1335" spans="4:4">
      <c r="D1335" s="45"/>
    </row>
    <row r="1336" spans="4:4">
      <c r="D1336" s="45"/>
    </row>
    <row r="1337" spans="4:4">
      <c r="D1337" s="45"/>
    </row>
    <row r="1338" spans="4:4">
      <c r="D1338" s="45"/>
    </row>
    <row r="1339" spans="4:4">
      <c r="D1339" s="45"/>
    </row>
    <row r="1340" spans="4:4">
      <c r="D1340" s="45"/>
    </row>
    <row r="1341" spans="4:4">
      <c r="D1341" s="45"/>
    </row>
    <row r="1342" spans="4:4">
      <c r="D1342" s="45"/>
    </row>
    <row r="1343" spans="4:4">
      <c r="D1343" s="45"/>
    </row>
    <row r="1344" spans="4:4">
      <c r="D1344" s="45"/>
    </row>
    <row r="1345" spans="4:4">
      <c r="D1345" s="45"/>
    </row>
    <row r="1346" spans="4:4">
      <c r="D1346" s="45"/>
    </row>
    <row r="1347" spans="4:4">
      <c r="D1347" s="45"/>
    </row>
    <row r="1348" spans="4:4">
      <c r="D1348" s="45"/>
    </row>
    <row r="1349" spans="4:4">
      <c r="D1349" s="45"/>
    </row>
    <row r="1350" spans="4:4">
      <c r="D1350" s="45"/>
    </row>
    <row r="1351" spans="4:4">
      <c r="D1351" s="45"/>
    </row>
    <row r="1352" spans="4:4">
      <c r="D1352" s="45"/>
    </row>
    <row r="1353" spans="4:4">
      <c r="D1353" s="45"/>
    </row>
    <row r="1354" spans="4:4">
      <c r="D1354" s="45"/>
    </row>
    <row r="1355" spans="4:4">
      <c r="D1355" s="45"/>
    </row>
    <row r="1356" spans="4:4">
      <c r="D1356" s="45"/>
    </row>
    <row r="1357" spans="4:4">
      <c r="D1357" s="45"/>
    </row>
    <row r="1358" spans="4:4">
      <c r="D1358" s="45"/>
    </row>
    <row r="1359" spans="4:4">
      <c r="D1359" s="45"/>
    </row>
    <row r="1360" spans="4:4">
      <c r="D1360" s="45"/>
    </row>
    <row r="1361" spans="4:4">
      <c r="D1361" s="45"/>
    </row>
    <row r="1362" spans="4:4">
      <c r="D1362" s="45"/>
    </row>
    <row r="1363" spans="4:4">
      <c r="D1363" s="45"/>
    </row>
    <row r="1364" spans="4:4">
      <c r="D1364" s="45"/>
    </row>
    <row r="1365" spans="4:4">
      <c r="D1365" s="45"/>
    </row>
    <row r="1366" spans="4:4">
      <c r="D1366" s="45"/>
    </row>
    <row r="1367" spans="4:4">
      <c r="D1367" s="45"/>
    </row>
    <row r="1368" spans="4:4">
      <c r="D1368" s="45"/>
    </row>
    <row r="1369" spans="4:4">
      <c r="D1369" s="45"/>
    </row>
    <row r="1370" spans="4:4">
      <c r="D1370" s="45"/>
    </row>
    <row r="1371" spans="4:4">
      <c r="D1371" s="45"/>
    </row>
    <row r="1372" spans="4:4">
      <c r="D1372" s="45"/>
    </row>
    <row r="1373" spans="4:4">
      <c r="D1373" s="45"/>
    </row>
    <row r="1374" spans="4:4">
      <c r="D1374" s="45"/>
    </row>
    <row r="1375" spans="4:4">
      <c r="D1375" s="45"/>
    </row>
    <row r="1376" spans="4:4">
      <c r="D1376" s="45"/>
    </row>
    <row r="1377" spans="4:4">
      <c r="D1377" s="45"/>
    </row>
    <row r="1378" spans="4:4">
      <c r="D1378" s="45"/>
    </row>
    <row r="1379" spans="4:4">
      <c r="D1379" s="45"/>
    </row>
    <row r="1380" spans="4:4">
      <c r="D1380" s="45"/>
    </row>
    <row r="1381" spans="4:4">
      <c r="D1381" s="45"/>
    </row>
    <row r="1382" spans="4:4">
      <c r="D1382" s="45"/>
    </row>
    <row r="1383" spans="4:4">
      <c r="D1383" s="45"/>
    </row>
    <row r="1384" spans="4:4">
      <c r="D1384" s="45"/>
    </row>
    <row r="1385" spans="4:4">
      <c r="D1385" s="45"/>
    </row>
    <row r="1386" spans="4:4">
      <c r="D1386" s="45"/>
    </row>
    <row r="1387" spans="4:4">
      <c r="D1387" s="45"/>
    </row>
    <row r="1388" spans="4:4">
      <c r="D1388" s="45"/>
    </row>
    <row r="1389" spans="4:4">
      <c r="D1389" s="45"/>
    </row>
    <row r="1390" spans="4:4">
      <c r="D1390" s="45"/>
    </row>
    <row r="1391" spans="4:4">
      <c r="D1391" s="45"/>
    </row>
    <row r="1392" spans="4:4">
      <c r="D1392" s="45"/>
    </row>
    <row r="1393" spans="4:4">
      <c r="D1393" s="45"/>
    </row>
    <row r="1394" spans="4:4">
      <c r="D1394" s="45"/>
    </row>
    <row r="1395" spans="4:4">
      <c r="D1395" s="45"/>
    </row>
    <row r="1396" spans="4:4">
      <c r="D1396" s="45"/>
    </row>
    <row r="1397" spans="4:4">
      <c r="D1397" s="45"/>
    </row>
    <row r="1398" spans="4:4">
      <c r="D1398" s="45"/>
    </row>
    <row r="1399" spans="4:4">
      <c r="D1399" s="45"/>
    </row>
    <row r="1400" spans="4:4">
      <c r="D1400" s="45"/>
    </row>
    <row r="1401" spans="4:4">
      <c r="D1401" s="45"/>
    </row>
    <row r="1402" spans="4:4">
      <c r="D1402" s="45"/>
    </row>
    <row r="1403" spans="4:4">
      <c r="D1403" s="45"/>
    </row>
    <row r="1404" spans="4:4">
      <c r="D1404" s="45"/>
    </row>
    <row r="1405" spans="4:4">
      <c r="D1405" s="45"/>
    </row>
    <row r="1406" spans="4:4">
      <c r="D1406" s="45"/>
    </row>
    <row r="1407" spans="4:4">
      <c r="D1407" s="45"/>
    </row>
    <row r="1408" spans="4:4">
      <c r="D1408" s="45"/>
    </row>
    <row r="1409" spans="4:4">
      <c r="D1409" s="45"/>
    </row>
    <row r="1410" spans="4:4">
      <c r="D1410" s="45"/>
    </row>
    <row r="1411" spans="4:4">
      <c r="D1411" s="45"/>
    </row>
    <row r="1412" spans="4:4">
      <c r="D1412" s="45"/>
    </row>
    <row r="1413" spans="4:4">
      <c r="D1413" s="45"/>
    </row>
    <row r="1414" spans="4:4">
      <c r="D1414" s="45"/>
    </row>
    <row r="1415" spans="4:4">
      <c r="D1415" s="45"/>
    </row>
    <row r="1416" spans="4:4">
      <c r="D1416" s="45"/>
    </row>
    <row r="1417" spans="4:4">
      <c r="D1417" s="45"/>
    </row>
    <row r="1418" spans="4:4">
      <c r="D1418" s="45"/>
    </row>
    <row r="1419" spans="4:4">
      <c r="D1419" s="45"/>
    </row>
    <row r="1420" spans="4:4">
      <c r="D1420" s="45"/>
    </row>
    <row r="1421" spans="4:4">
      <c r="D1421" s="45"/>
    </row>
    <row r="1422" spans="4:4">
      <c r="D1422" s="45"/>
    </row>
    <row r="1423" spans="4:4">
      <c r="D1423" s="45"/>
    </row>
    <row r="1424" spans="4:4">
      <c r="D1424" s="45"/>
    </row>
    <row r="1425" spans="4:4">
      <c r="D1425" s="45"/>
    </row>
    <row r="1426" spans="4:4">
      <c r="D1426" s="45"/>
    </row>
    <row r="1427" spans="4:4">
      <c r="D1427" s="45"/>
    </row>
    <row r="1428" spans="4:4">
      <c r="D1428" s="45"/>
    </row>
    <row r="1429" spans="4:4">
      <c r="D1429" s="45"/>
    </row>
    <row r="1430" spans="4:4">
      <c r="D1430" s="45"/>
    </row>
    <row r="1431" spans="4:4">
      <c r="D1431" s="45"/>
    </row>
    <row r="1432" spans="4:4">
      <c r="D1432" s="45"/>
    </row>
    <row r="1433" spans="4:4">
      <c r="D1433" s="45"/>
    </row>
    <row r="1434" spans="4:4">
      <c r="D1434" s="45"/>
    </row>
    <row r="1435" spans="4:4">
      <c r="D1435" s="45"/>
    </row>
    <row r="1436" spans="4:4">
      <c r="D1436" s="45"/>
    </row>
    <row r="1437" spans="4:4">
      <c r="D1437" s="45"/>
    </row>
    <row r="1438" spans="4:4">
      <c r="D1438" s="45"/>
    </row>
    <row r="1439" spans="4:4">
      <c r="D1439" s="45"/>
    </row>
    <row r="1440" spans="4:4">
      <c r="D1440" s="45"/>
    </row>
    <row r="1441" spans="4:4">
      <c r="D1441" s="45"/>
    </row>
    <row r="1442" spans="4:4">
      <c r="D1442" s="45"/>
    </row>
    <row r="1443" spans="4:4">
      <c r="D1443" s="45"/>
    </row>
    <row r="1444" spans="4:4">
      <c r="D1444" s="45"/>
    </row>
    <row r="1445" spans="4:4">
      <c r="D1445" s="45"/>
    </row>
    <row r="1446" spans="4:4">
      <c r="D1446" s="45"/>
    </row>
    <row r="1447" spans="4:4">
      <c r="D1447" s="45"/>
    </row>
    <row r="1448" spans="4:4">
      <c r="D1448" s="45"/>
    </row>
    <row r="1449" spans="4:4">
      <c r="D1449" s="45"/>
    </row>
    <row r="1450" spans="4:4">
      <c r="D1450" s="45"/>
    </row>
    <row r="1451" spans="4:4">
      <c r="D1451" s="45"/>
    </row>
    <row r="1452" spans="4:4">
      <c r="D1452" s="45"/>
    </row>
    <row r="1453" spans="4:4">
      <c r="D1453" s="45"/>
    </row>
    <row r="1454" spans="4:4">
      <c r="D1454" s="45"/>
    </row>
    <row r="1455" spans="4:4">
      <c r="D1455" s="45"/>
    </row>
    <row r="1456" spans="4:4">
      <c r="D1456" s="45"/>
    </row>
    <row r="1457" spans="4:4">
      <c r="D1457" s="45"/>
    </row>
    <row r="1458" spans="4:4">
      <c r="D1458" s="45"/>
    </row>
    <row r="1459" spans="4:4">
      <c r="D1459" s="45"/>
    </row>
    <row r="1460" spans="4:4">
      <c r="D1460" s="45"/>
    </row>
    <row r="1461" spans="4:4">
      <c r="D1461" s="45"/>
    </row>
    <row r="1462" spans="4:4">
      <c r="D1462" s="45"/>
    </row>
    <row r="1463" spans="4:4">
      <c r="D1463" s="45"/>
    </row>
    <row r="1464" spans="4:4">
      <c r="D1464" s="45"/>
    </row>
    <row r="1465" spans="4:4">
      <c r="D1465" s="45"/>
    </row>
    <row r="1466" spans="4:4">
      <c r="D1466" s="45"/>
    </row>
    <row r="1467" spans="4:4">
      <c r="D1467" s="45"/>
    </row>
    <row r="1468" spans="4:4">
      <c r="D1468" s="45"/>
    </row>
    <row r="1469" spans="4:4">
      <c r="D1469" s="45"/>
    </row>
    <row r="1470" spans="4:4">
      <c r="D1470" s="45"/>
    </row>
    <row r="1471" spans="4:4">
      <c r="D1471" s="45"/>
    </row>
    <row r="1472" spans="4:4">
      <c r="D1472" s="45"/>
    </row>
    <row r="1473" spans="4:4">
      <c r="D1473" s="45"/>
    </row>
    <row r="1474" spans="4:4">
      <c r="D1474" s="45"/>
    </row>
    <row r="1475" spans="4:4">
      <c r="D1475" s="45"/>
    </row>
    <row r="1476" spans="4:4">
      <c r="D1476" s="45"/>
    </row>
    <row r="1477" spans="4:4">
      <c r="D1477" s="45"/>
    </row>
    <row r="1478" spans="4:4">
      <c r="D1478" s="45"/>
    </row>
    <row r="1479" spans="4:4">
      <c r="D1479" s="45"/>
    </row>
    <row r="1480" spans="4:4">
      <c r="D1480" s="45"/>
    </row>
    <row r="1481" spans="4:4">
      <c r="D1481" s="45"/>
    </row>
    <row r="1482" spans="4:4">
      <c r="D1482" s="45"/>
    </row>
    <row r="1483" spans="4:4">
      <c r="D1483" s="45"/>
    </row>
    <row r="1484" spans="4:4">
      <c r="D1484" s="45"/>
    </row>
    <row r="1485" spans="4:4">
      <c r="D1485" s="45"/>
    </row>
    <row r="1486" spans="4:4">
      <c r="D1486" s="45"/>
    </row>
    <row r="1487" spans="4:4">
      <c r="D1487" s="45"/>
    </row>
    <row r="1488" spans="4:4">
      <c r="D1488" s="45"/>
    </row>
    <row r="1489" spans="4:4">
      <c r="D1489" s="45"/>
    </row>
    <row r="1490" spans="4:4">
      <c r="D1490" s="45"/>
    </row>
    <row r="1491" spans="4:4">
      <c r="D1491" s="45"/>
    </row>
    <row r="1492" spans="4:4">
      <c r="D1492" s="45"/>
    </row>
    <row r="1493" spans="4:4">
      <c r="D1493" s="45"/>
    </row>
    <row r="1494" spans="4:4">
      <c r="D1494" s="45"/>
    </row>
    <row r="1495" spans="4:4">
      <c r="D1495" s="45"/>
    </row>
    <row r="1496" spans="4:4">
      <c r="D1496" s="45"/>
    </row>
    <row r="1497" spans="4:4">
      <c r="D1497" s="45"/>
    </row>
    <row r="1498" spans="4:4">
      <c r="D1498" s="45"/>
    </row>
    <row r="1499" spans="4:4">
      <c r="D1499" s="45"/>
    </row>
    <row r="1500" spans="4:4">
      <c r="D1500" s="45"/>
    </row>
    <row r="1501" spans="4:4">
      <c r="D1501" s="45"/>
    </row>
    <row r="1502" spans="4:4">
      <c r="D1502" s="45"/>
    </row>
    <row r="1503" spans="4:4">
      <c r="D1503" s="45"/>
    </row>
    <row r="1504" spans="4:4">
      <c r="D1504" s="45"/>
    </row>
    <row r="1505" spans="4:4">
      <c r="D1505" s="45"/>
    </row>
    <row r="1506" spans="4:4">
      <c r="D1506" s="45"/>
    </row>
    <row r="1507" spans="4:4">
      <c r="D1507" s="45"/>
    </row>
    <row r="1508" spans="4:4">
      <c r="D1508" s="45"/>
    </row>
    <row r="1509" spans="4:4">
      <c r="D1509" s="45"/>
    </row>
    <row r="1510" spans="4:4">
      <c r="D1510" s="45"/>
    </row>
    <row r="1511" spans="4:4">
      <c r="D1511" s="45"/>
    </row>
    <row r="1512" spans="4:4">
      <c r="D1512" s="45"/>
    </row>
    <row r="1513" spans="4:4">
      <c r="D1513" s="45"/>
    </row>
    <row r="1514" spans="4:4">
      <c r="D1514" s="45"/>
    </row>
    <row r="1515" spans="4:4">
      <c r="D1515" s="45"/>
    </row>
    <row r="1516" spans="4:4">
      <c r="D1516" s="45"/>
    </row>
    <row r="1517" spans="4:4">
      <c r="D1517" s="45"/>
    </row>
    <row r="1518" spans="4:4">
      <c r="D1518" s="45"/>
    </row>
    <row r="1519" spans="4:4">
      <c r="D1519" s="45"/>
    </row>
    <row r="1520" spans="4:4">
      <c r="D1520" s="45"/>
    </row>
    <row r="1521" spans="4:4">
      <c r="D1521" s="45"/>
    </row>
    <row r="1522" spans="4:4">
      <c r="D1522" s="45"/>
    </row>
    <row r="1523" spans="4:4">
      <c r="D1523" s="45"/>
    </row>
    <row r="1524" spans="4:4">
      <c r="D1524" s="45"/>
    </row>
    <row r="1525" spans="4:4">
      <c r="D1525" s="45"/>
    </row>
    <row r="1526" spans="4:4">
      <c r="D1526" s="45"/>
    </row>
    <row r="1527" spans="4:4">
      <c r="D1527" s="45"/>
    </row>
    <row r="1528" spans="4:4">
      <c r="D1528" s="45"/>
    </row>
    <row r="1529" spans="4:4">
      <c r="D1529" s="45"/>
    </row>
    <row r="1530" spans="4:4">
      <c r="D1530" s="45"/>
    </row>
    <row r="1531" spans="4:4">
      <c r="D1531" s="45"/>
    </row>
    <row r="1532" spans="4:4">
      <c r="D1532" s="45"/>
    </row>
    <row r="1533" spans="4:4">
      <c r="D1533" s="45"/>
    </row>
    <row r="1534" spans="4:4">
      <c r="D1534" s="45"/>
    </row>
    <row r="1535" spans="4:4">
      <c r="D1535" s="45"/>
    </row>
    <row r="1536" spans="4:4">
      <c r="D1536" s="45"/>
    </row>
    <row r="1537" spans="4:4">
      <c r="D1537" s="45"/>
    </row>
    <row r="1538" spans="4:4">
      <c r="D1538" s="45"/>
    </row>
    <row r="1539" spans="4:4">
      <c r="D1539" s="45"/>
    </row>
    <row r="1540" spans="4:4">
      <c r="D1540" s="45"/>
    </row>
    <row r="1541" spans="4:4">
      <c r="D1541" s="45"/>
    </row>
    <row r="1542" spans="4:4">
      <c r="D1542" s="45"/>
    </row>
    <row r="1543" spans="4:4">
      <c r="D1543" s="45"/>
    </row>
    <row r="1544" spans="4:4">
      <c r="D1544" s="45"/>
    </row>
    <row r="1545" spans="4:4">
      <c r="D1545" s="45"/>
    </row>
    <row r="1546" spans="4:4">
      <c r="D1546" s="45"/>
    </row>
    <row r="1547" spans="4:4">
      <c r="D1547" s="45"/>
    </row>
    <row r="1548" spans="4:4">
      <c r="D1548" s="45"/>
    </row>
    <row r="1549" spans="4:4">
      <c r="D1549" s="45"/>
    </row>
    <row r="1550" spans="4:4">
      <c r="D1550" s="45"/>
    </row>
    <row r="1551" spans="4:4">
      <c r="D1551" s="45"/>
    </row>
    <row r="1552" spans="4:4">
      <c r="D1552" s="45"/>
    </row>
    <row r="1553" spans="4:4">
      <c r="D1553" s="45"/>
    </row>
    <row r="1554" spans="4:4">
      <c r="D1554" s="45"/>
    </row>
    <row r="1555" spans="4:4">
      <c r="D1555" s="45"/>
    </row>
    <row r="1556" spans="4:4">
      <c r="D1556" s="45"/>
    </row>
    <row r="1557" spans="4:4">
      <c r="D1557" s="45"/>
    </row>
    <row r="1558" spans="4:4">
      <c r="D1558" s="45"/>
    </row>
    <row r="1559" spans="4:4">
      <c r="D1559" s="45"/>
    </row>
    <row r="1560" spans="4:4">
      <c r="D1560" s="45"/>
    </row>
    <row r="1561" spans="4:4">
      <c r="D1561" s="45"/>
    </row>
    <row r="1562" spans="4:4">
      <c r="D1562" s="45"/>
    </row>
    <row r="1563" spans="4:4">
      <c r="D1563" s="45"/>
    </row>
    <row r="1564" spans="4:4">
      <c r="D1564" s="45"/>
    </row>
    <row r="1565" spans="4:4">
      <c r="D1565" s="45"/>
    </row>
    <row r="1566" spans="4:4">
      <c r="D1566" s="45"/>
    </row>
    <row r="1567" spans="4:4">
      <c r="D1567" s="45"/>
    </row>
    <row r="1568" spans="4:4">
      <c r="D1568" s="45"/>
    </row>
    <row r="1569" spans="4:4">
      <c r="D1569" s="45"/>
    </row>
    <row r="1570" spans="4:4">
      <c r="D1570" s="45"/>
    </row>
    <row r="1571" spans="4:4">
      <c r="D1571" s="45"/>
    </row>
    <row r="1572" spans="4:4">
      <c r="D1572" s="45"/>
    </row>
    <row r="1573" spans="4:4">
      <c r="D1573" s="45"/>
    </row>
    <row r="1574" spans="4:4">
      <c r="D1574" s="45"/>
    </row>
    <row r="1575" spans="4:4">
      <c r="D1575" s="45"/>
    </row>
    <row r="1576" spans="4:4">
      <c r="D1576" s="45"/>
    </row>
    <row r="1577" spans="4:4">
      <c r="D1577" s="45"/>
    </row>
    <row r="1578" spans="4:4">
      <c r="D1578" s="45"/>
    </row>
    <row r="1579" spans="4:4">
      <c r="D1579" s="45"/>
    </row>
    <row r="1580" spans="4:4">
      <c r="D1580" s="45"/>
    </row>
    <row r="1581" spans="4:4">
      <c r="D1581" s="45"/>
    </row>
    <row r="1582" spans="4:4">
      <c r="D1582" s="45"/>
    </row>
    <row r="1583" spans="4:4">
      <c r="D1583" s="45"/>
    </row>
    <row r="1584" spans="4:4">
      <c r="D1584" s="45"/>
    </row>
    <row r="1585" spans="4:4">
      <c r="D1585" s="45"/>
    </row>
    <row r="1586" spans="4:4">
      <c r="D1586" s="45"/>
    </row>
    <row r="1587" spans="4:4">
      <c r="D1587" s="45"/>
    </row>
    <row r="1588" spans="4:4">
      <c r="D1588" s="45"/>
    </row>
    <row r="1589" spans="4:4">
      <c r="D1589" s="45"/>
    </row>
    <row r="1590" spans="4:4">
      <c r="D1590" s="45"/>
    </row>
    <row r="1591" spans="4:4">
      <c r="D1591" s="45"/>
    </row>
    <row r="1592" spans="4:4">
      <c r="D1592" s="45"/>
    </row>
    <row r="1593" spans="4:4">
      <c r="D1593" s="45"/>
    </row>
    <row r="1594" spans="4:4">
      <c r="D1594" s="45"/>
    </row>
    <row r="1595" spans="4:4">
      <c r="D1595" s="45"/>
    </row>
    <row r="1596" spans="4:4">
      <c r="D1596" s="45"/>
    </row>
    <row r="1597" spans="4:4">
      <c r="D1597" s="45"/>
    </row>
    <row r="1598" spans="4:4">
      <c r="D1598" s="45"/>
    </row>
    <row r="1599" spans="4:4">
      <c r="D1599" s="45"/>
    </row>
    <row r="1600" spans="4:4">
      <c r="D1600" s="45"/>
    </row>
    <row r="1601" spans="4:4">
      <c r="D1601" s="45"/>
    </row>
    <row r="1602" spans="4:4">
      <c r="D1602" s="45"/>
    </row>
    <row r="1603" spans="4:4">
      <c r="D1603" s="45"/>
    </row>
    <row r="1604" spans="4:4">
      <c r="D1604" s="45"/>
    </row>
    <row r="1605" spans="4:4">
      <c r="D1605" s="45"/>
    </row>
    <row r="1606" spans="4:4">
      <c r="D1606" s="45"/>
    </row>
    <row r="1607" spans="4:4">
      <c r="D1607" s="45"/>
    </row>
    <row r="1608" spans="4:4">
      <c r="D1608" s="45"/>
    </row>
    <row r="1609" spans="4:4">
      <c r="D1609" s="45"/>
    </row>
    <row r="1610" spans="4:4">
      <c r="D1610" s="45"/>
    </row>
    <row r="1611" spans="4:4">
      <c r="D1611" s="45"/>
    </row>
    <row r="1612" spans="4:4">
      <c r="D1612" s="45"/>
    </row>
    <row r="1613" spans="4:4">
      <c r="D1613" s="45"/>
    </row>
    <row r="1614" spans="4:4">
      <c r="D1614" s="45"/>
    </row>
    <row r="1615" spans="4:4">
      <c r="D1615" s="45"/>
    </row>
    <row r="1616" spans="4:4">
      <c r="D1616" s="45"/>
    </row>
    <row r="1617" spans="4:4">
      <c r="D1617" s="45"/>
    </row>
    <row r="1618" spans="4:4">
      <c r="D1618" s="45"/>
    </row>
    <row r="1619" spans="4:4">
      <c r="D1619" s="45"/>
    </row>
    <row r="1620" spans="4:4">
      <c r="D1620" s="45"/>
    </row>
    <row r="1621" spans="4:4">
      <c r="D1621" s="45"/>
    </row>
    <row r="1622" spans="4:4">
      <c r="D1622" s="45"/>
    </row>
    <row r="1623" spans="4:4">
      <c r="D1623" s="45"/>
    </row>
    <row r="1624" spans="4:4">
      <c r="D1624" s="45"/>
    </row>
    <row r="1625" spans="4:4">
      <c r="D1625" s="45"/>
    </row>
    <row r="1626" spans="4:4">
      <c r="D1626" s="45"/>
    </row>
    <row r="1627" spans="4:4">
      <c r="D1627" s="45"/>
    </row>
    <row r="1628" spans="4:4">
      <c r="D1628" s="45"/>
    </row>
    <row r="1629" spans="4:4">
      <c r="D1629" s="45"/>
    </row>
    <row r="1630" spans="4:4">
      <c r="D1630" s="45"/>
    </row>
    <row r="1631" spans="4:4">
      <c r="D1631" s="45"/>
    </row>
    <row r="1632" spans="4:4">
      <c r="D1632" s="45"/>
    </row>
    <row r="1633" spans="4:4">
      <c r="D1633" s="45"/>
    </row>
    <row r="1634" spans="4:4">
      <c r="D1634" s="45"/>
    </row>
    <row r="1635" spans="4:4">
      <c r="D1635" s="45"/>
    </row>
    <row r="1636" spans="4:4">
      <c r="D1636" s="45"/>
    </row>
    <row r="1637" spans="4:4">
      <c r="D1637" s="45"/>
    </row>
    <row r="1638" spans="4:4">
      <c r="D1638" s="45"/>
    </row>
    <row r="1639" spans="4:4">
      <c r="D1639" s="45"/>
    </row>
    <row r="1640" spans="4:4">
      <c r="D1640" s="45"/>
    </row>
    <row r="1641" spans="4:4">
      <c r="D1641" s="45"/>
    </row>
    <row r="1642" spans="4:4">
      <c r="D1642" s="45"/>
    </row>
    <row r="1643" spans="4:4">
      <c r="D1643" s="45"/>
    </row>
    <row r="1644" spans="4:4">
      <c r="D1644" s="45"/>
    </row>
    <row r="1645" spans="4:4">
      <c r="D1645" s="45"/>
    </row>
    <row r="1646" spans="4:4">
      <c r="D1646" s="45"/>
    </row>
    <row r="1647" spans="4:4">
      <c r="D1647" s="45"/>
    </row>
    <row r="1648" spans="4:4">
      <c r="D1648" s="45"/>
    </row>
    <row r="1649" spans="4:4">
      <c r="D1649" s="45"/>
    </row>
    <row r="1650" spans="4:4">
      <c r="D1650" s="45"/>
    </row>
    <row r="1651" spans="4:4">
      <c r="D1651" s="45"/>
    </row>
    <row r="1652" spans="4:4">
      <c r="D1652" s="45"/>
    </row>
    <row r="1653" spans="4:4">
      <c r="D1653" s="45"/>
    </row>
    <row r="1654" spans="4:4">
      <c r="D1654" s="45"/>
    </row>
    <row r="1655" spans="4:4">
      <c r="D1655" s="45"/>
    </row>
    <row r="1656" spans="4:4">
      <c r="D1656" s="45"/>
    </row>
    <row r="1657" spans="4:4">
      <c r="D1657" s="45"/>
    </row>
    <row r="1658" spans="4:4">
      <c r="D1658" s="45"/>
    </row>
    <row r="1659" spans="4:4">
      <c r="D1659" s="45"/>
    </row>
    <row r="1660" spans="4:4">
      <c r="D1660" s="45"/>
    </row>
    <row r="1661" spans="4:4">
      <c r="D1661" s="45"/>
    </row>
    <row r="1662" spans="4:4">
      <c r="D1662" s="45"/>
    </row>
    <row r="1663" spans="4:4">
      <c r="D1663" s="45"/>
    </row>
    <row r="1664" spans="4:4">
      <c r="D1664" s="45"/>
    </row>
    <row r="1665" spans="4:4">
      <c r="D1665" s="45"/>
    </row>
    <row r="1666" spans="4:4">
      <c r="D1666" s="45"/>
    </row>
    <row r="1667" spans="4:4">
      <c r="D1667" s="45"/>
    </row>
    <row r="1668" spans="4:4">
      <c r="D1668" s="45"/>
    </row>
    <row r="1669" spans="4:4">
      <c r="D1669" s="45"/>
    </row>
    <row r="1670" spans="4:4">
      <c r="D1670" s="45"/>
    </row>
    <row r="1671" spans="4:4">
      <c r="D1671" s="45"/>
    </row>
    <row r="1672" spans="4:4">
      <c r="D1672" s="45"/>
    </row>
    <row r="1673" spans="4:4">
      <c r="D1673" s="45"/>
    </row>
    <row r="1674" spans="4:4">
      <c r="D1674" s="45"/>
    </row>
    <row r="1675" spans="4:4">
      <c r="D1675" s="45"/>
    </row>
    <row r="1676" spans="4:4">
      <c r="D1676" s="45"/>
    </row>
    <row r="1677" spans="4:4">
      <c r="D1677" s="45"/>
    </row>
    <row r="1678" spans="4:4">
      <c r="D1678" s="45"/>
    </row>
    <row r="1679" spans="4:4">
      <c r="D1679" s="45"/>
    </row>
    <row r="1680" spans="4:4">
      <c r="D1680" s="45"/>
    </row>
    <row r="1681" spans="4:4">
      <c r="D1681" s="45"/>
    </row>
    <row r="1682" spans="4:4">
      <c r="D1682" s="45"/>
    </row>
    <row r="1683" spans="4:4">
      <c r="D1683" s="45"/>
    </row>
    <row r="1684" spans="4:4">
      <c r="D1684" s="45"/>
    </row>
    <row r="1685" spans="4:4">
      <c r="D1685" s="45"/>
    </row>
    <row r="1686" spans="4:4">
      <c r="D1686" s="45"/>
    </row>
    <row r="1687" spans="4:4">
      <c r="D1687" s="45"/>
    </row>
    <row r="1688" spans="4:4">
      <c r="D1688" s="45"/>
    </row>
    <row r="1689" spans="4:4">
      <c r="D1689" s="45"/>
    </row>
    <row r="1690" spans="4:4">
      <c r="D1690" s="45"/>
    </row>
    <row r="1691" spans="4:4">
      <c r="D1691" s="45"/>
    </row>
    <row r="1692" spans="4:4">
      <c r="D1692" s="45"/>
    </row>
    <row r="1693" spans="4:4">
      <c r="D1693" s="45"/>
    </row>
    <row r="1694" spans="4:4">
      <c r="D1694" s="45"/>
    </row>
    <row r="1695" spans="4:4">
      <c r="D1695" s="45"/>
    </row>
    <row r="1696" spans="4:4">
      <c r="D1696" s="45"/>
    </row>
    <row r="1697" spans="4:4">
      <c r="D1697" s="45"/>
    </row>
    <row r="1698" spans="4:4">
      <c r="D1698" s="45"/>
    </row>
    <row r="1699" spans="4:4">
      <c r="D1699" s="45"/>
    </row>
    <row r="1700" spans="4:4">
      <c r="D1700" s="45"/>
    </row>
    <row r="1701" spans="4:4">
      <c r="D1701" s="45"/>
    </row>
    <row r="1702" spans="4:4">
      <c r="D1702" s="45"/>
    </row>
    <row r="1703" spans="4:4">
      <c r="D1703" s="45"/>
    </row>
    <row r="1704" spans="4:4">
      <c r="D1704" s="45"/>
    </row>
    <row r="1705" spans="4:4">
      <c r="D1705" s="45"/>
    </row>
    <row r="1706" spans="4:4">
      <c r="D1706" s="45"/>
    </row>
    <row r="1707" spans="4:4">
      <c r="D1707" s="45"/>
    </row>
    <row r="1708" spans="4:4">
      <c r="D1708" s="45"/>
    </row>
    <row r="1709" spans="4:4">
      <c r="D1709" s="45"/>
    </row>
    <row r="1710" spans="4:4">
      <c r="D1710" s="45"/>
    </row>
    <row r="1711" spans="4:4">
      <c r="D1711" s="45"/>
    </row>
    <row r="1712" spans="4:4">
      <c r="D1712" s="45"/>
    </row>
    <row r="1713" spans="4:4">
      <c r="D1713" s="45"/>
    </row>
    <row r="1714" spans="4:4">
      <c r="D1714" s="45"/>
    </row>
    <row r="1715" spans="4:4">
      <c r="D1715" s="45"/>
    </row>
    <row r="1716" spans="4:4">
      <c r="D1716" s="45"/>
    </row>
    <row r="1717" spans="4:4">
      <c r="D1717" s="45"/>
    </row>
    <row r="1718" spans="4:4">
      <c r="D1718" s="45"/>
    </row>
    <row r="1719" spans="4:4">
      <c r="D1719" s="45"/>
    </row>
    <row r="1720" spans="4:4">
      <c r="D1720" s="45"/>
    </row>
    <row r="1721" spans="4:4">
      <c r="D1721" s="45"/>
    </row>
    <row r="1722" spans="4:4">
      <c r="D1722" s="45"/>
    </row>
    <row r="1723" spans="4:4">
      <c r="D1723" s="45"/>
    </row>
    <row r="1724" spans="4:4">
      <c r="D1724" s="45"/>
    </row>
    <row r="1725" spans="4:4">
      <c r="D1725" s="45"/>
    </row>
    <row r="1726" spans="4:4">
      <c r="D1726" s="45"/>
    </row>
    <row r="1727" spans="4:4">
      <c r="D1727" s="45"/>
    </row>
    <row r="1728" spans="4:4">
      <c r="D1728" s="45"/>
    </row>
    <row r="1729" spans="4:4">
      <c r="D1729" s="45"/>
    </row>
    <row r="1730" spans="4:4">
      <c r="D1730" s="45"/>
    </row>
    <row r="1731" spans="4:4">
      <c r="D1731" s="45"/>
    </row>
    <row r="1732" spans="4:4">
      <c r="D1732" s="45"/>
    </row>
    <row r="1733" spans="4:4">
      <c r="D1733" s="45"/>
    </row>
    <row r="1734" spans="4:4">
      <c r="D1734" s="45"/>
    </row>
    <row r="1735" spans="4:4">
      <c r="D1735" s="45"/>
    </row>
    <row r="1736" spans="4:4">
      <c r="D1736" s="45"/>
    </row>
    <row r="1737" spans="4:4">
      <c r="D1737" s="45"/>
    </row>
    <row r="1738" spans="4:4">
      <c r="D1738" s="45"/>
    </row>
    <row r="1739" spans="4:4">
      <c r="D1739" s="45"/>
    </row>
    <row r="1740" spans="4:4">
      <c r="D1740" s="45"/>
    </row>
    <row r="1741" spans="4:4">
      <c r="D1741" s="45"/>
    </row>
    <row r="1742" spans="4:4">
      <c r="D1742" s="45"/>
    </row>
    <row r="1743" spans="4:4">
      <c r="D1743" s="45"/>
    </row>
    <row r="1744" spans="4:4">
      <c r="D1744" s="45"/>
    </row>
    <row r="1745" spans="4:4">
      <c r="D1745" s="45"/>
    </row>
    <row r="1746" spans="4:4">
      <c r="D1746" s="45"/>
    </row>
    <row r="1747" spans="4:4">
      <c r="D1747" s="45"/>
    </row>
    <row r="1748" spans="4:4">
      <c r="D1748" s="45"/>
    </row>
    <row r="1749" spans="4:4">
      <c r="D1749" s="45"/>
    </row>
    <row r="1750" spans="4:4">
      <c r="D1750" s="45"/>
    </row>
    <row r="1751" spans="4:4">
      <c r="D1751" s="45"/>
    </row>
    <row r="1752" spans="4:4">
      <c r="D1752" s="45"/>
    </row>
    <row r="1753" spans="4:4">
      <c r="D1753" s="45"/>
    </row>
    <row r="1754" spans="4:4">
      <c r="D1754" s="45"/>
    </row>
    <row r="1755" spans="4:4">
      <c r="D1755" s="45"/>
    </row>
    <row r="1756" spans="4:4">
      <c r="D1756" s="45"/>
    </row>
    <row r="1757" spans="4:4">
      <c r="D1757" s="45"/>
    </row>
    <row r="1758" spans="4:4">
      <c r="D1758" s="45"/>
    </row>
    <row r="1759" spans="4:4">
      <c r="D1759" s="45"/>
    </row>
    <row r="1760" spans="4:4">
      <c r="D1760" s="45"/>
    </row>
    <row r="1761" spans="4:4">
      <c r="D1761" s="45"/>
    </row>
    <row r="1762" spans="4:4">
      <c r="D1762" s="45"/>
    </row>
    <row r="1763" spans="4:4">
      <c r="D1763" s="45"/>
    </row>
    <row r="1764" spans="4:4">
      <c r="D1764" s="45"/>
    </row>
    <row r="1765" spans="4:4">
      <c r="D1765" s="45"/>
    </row>
    <row r="1766" spans="4:4">
      <c r="D1766" s="45"/>
    </row>
    <row r="1767" spans="4:4">
      <c r="D1767" s="45"/>
    </row>
    <row r="1768" spans="4:4">
      <c r="D1768" s="45"/>
    </row>
    <row r="1769" spans="4:4">
      <c r="D1769" s="45"/>
    </row>
    <row r="1770" spans="4:4">
      <c r="D1770" s="45"/>
    </row>
    <row r="1771" spans="4:4">
      <c r="D1771" s="45"/>
    </row>
    <row r="1772" spans="4:4">
      <c r="D1772" s="45"/>
    </row>
    <row r="1773" spans="4:4">
      <c r="D1773" s="45"/>
    </row>
    <row r="1774" spans="4:4">
      <c r="D1774" s="45"/>
    </row>
    <row r="1775" spans="4:4">
      <c r="D1775" s="45"/>
    </row>
    <row r="1776" spans="4:4">
      <c r="D1776" s="45"/>
    </row>
    <row r="1777" spans="4:4">
      <c r="D1777" s="45"/>
    </row>
    <row r="1778" spans="4:4">
      <c r="D1778" s="45"/>
    </row>
    <row r="1779" spans="4:4">
      <c r="D1779" s="45"/>
    </row>
    <row r="1780" spans="4:4">
      <c r="D1780" s="45"/>
    </row>
    <row r="1781" spans="4:4">
      <c r="D1781" s="45"/>
    </row>
    <row r="1782" spans="4:4">
      <c r="D1782" s="45"/>
    </row>
    <row r="1783" spans="4:4">
      <c r="D1783" s="45"/>
    </row>
    <row r="1784" spans="4:4">
      <c r="D1784" s="45"/>
    </row>
    <row r="1785" spans="4:4">
      <c r="D1785" s="45"/>
    </row>
    <row r="1786" spans="4:4">
      <c r="D1786" s="45"/>
    </row>
    <row r="1787" spans="4:4">
      <c r="D1787" s="45"/>
    </row>
    <row r="1788" spans="4:4">
      <c r="D1788" s="45"/>
    </row>
    <row r="1789" spans="4:4">
      <c r="D1789" s="45"/>
    </row>
    <row r="1790" spans="4:4">
      <c r="D1790" s="45"/>
    </row>
    <row r="1791" spans="4:4">
      <c r="D1791" s="45"/>
    </row>
    <row r="1792" spans="4:4">
      <c r="D1792" s="45"/>
    </row>
    <row r="1793" spans="4:4">
      <c r="D1793" s="45"/>
    </row>
    <row r="1794" spans="4:4">
      <c r="D1794" s="45"/>
    </row>
    <row r="1795" spans="4:4">
      <c r="D1795" s="45"/>
    </row>
    <row r="1796" spans="4:4">
      <c r="D1796" s="45"/>
    </row>
    <row r="1797" spans="4:4">
      <c r="D1797" s="45"/>
    </row>
    <row r="1798" spans="4:4">
      <c r="D1798" s="45"/>
    </row>
    <row r="1799" spans="4:4">
      <c r="D1799" s="45"/>
    </row>
    <row r="1800" spans="4:4">
      <c r="D1800" s="45"/>
    </row>
    <row r="1801" spans="4:4">
      <c r="D1801" s="45"/>
    </row>
    <row r="1802" spans="4:4">
      <c r="D1802" s="45"/>
    </row>
    <row r="1803" spans="4:4">
      <c r="D1803" s="45"/>
    </row>
    <row r="1804" spans="4:4">
      <c r="D1804" s="45"/>
    </row>
    <row r="1805" spans="4:4">
      <c r="D1805" s="45"/>
    </row>
    <row r="1806" spans="4:4">
      <c r="D1806" s="45"/>
    </row>
    <row r="1807" spans="4:4">
      <c r="D1807" s="45"/>
    </row>
    <row r="1808" spans="4:4">
      <c r="D1808" s="45"/>
    </row>
    <row r="1809" spans="4:4">
      <c r="D1809" s="45"/>
    </row>
    <row r="1810" spans="4:4">
      <c r="D1810" s="45"/>
    </row>
    <row r="1811" spans="4:4">
      <c r="D1811" s="45"/>
    </row>
    <row r="1812" spans="4:4">
      <c r="D1812" s="45"/>
    </row>
    <row r="1813" spans="4:4">
      <c r="D1813" s="45"/>
    </row>
    <row r="1814" spans="4:4">
      <c r="D1814" s="45"/>
    </row>
    <row r="1815" spans="4:4">
      <c r="D1815" s="45"/>
    </row>
    <row r="1816" spans="4:4">
      <c r="D1816" s="45"/>
    </row>
    <row r="1817" spans="4:4">
      <c r="D1817" s="45"/>
    </row>
    <row r="1818" spans="4:4">
      <c r="D1818" s="45"/>
    </row>
    <row r="1819" spans="4:4">
      <c r="D1819" s="45"/>
    </row>
    <row r="1820" spans="4:4">
      <c r="D1820" s="45"/>
    </row>
    <row r="1821" spans="4:4">
      <c r="D1821" s="45"/>
    </row>
    <row r="1822" spans="4:4">
      <c r="D1822" s="45"/>
    </row>
    <row r="1823" spans="4:4">
      <c r="D1823" s="45"/>
    </row>
    <row r="1824" spans="4:4">
      <c r="D1824" s="45"/>
    </row>
    <row r="1825" spans="4:4">
      <c r="D1825" s="45"/>
    </row>
    <row r="1826" spans="4:4">
      <c r="D1826" s="45"/>
    </row>
    <row r="1827" spans="4:4">
      <c r="D1827" s="45"/>
    </row>
    <row r="1828" spans="4:4">
      <c r="D1828" s="45"/>
    </row>
    <row r="1829" spans="4:4">
      <c r="D1829" s="45"/>
    </row>
    <row r="1830" spans="4:4">
      <c r="D1830" s="45"/>
    </row>
    <row r="1831" spans="4:4">
      <c r="D1831" s="45"/>
    </row>
    <row r="1832" spans="4:4">
      <c r="D1832" s="45"/>
    </row>
    <row r="1833" spans="4:4">
      <c r="D1833" s="45"/>
    </row>
    <row r="1834" spans="4:4">
      <c r="D1834" s="45"/>
    </row>
    <row r="1835" spans="4:4">
      <c r="D1835" s="45"/>
    </row>
    <row r="1836" spans="4:4">
      <c r="D1836" s="45"/>
    </row>
    <row r="1837" spans="4:4">
      <c r="D1837" s="45"/>
    </row>
    <row r="1838" spans="4:4">
      <c r="D1838" s="45"/>
    </row>
    <row r="1839" spans="4:4">
      <c r="D1839" s="45"/>
    </row>
    <row r="1840" spans="4:4">
      <c r="D1840" s="45"/>
    </row>
    <row r="1841" spans="4:4">
      <c r="D1841" s="45"/>
    </row>
    <row r="1842" spans="4:4">
      <c r="D1842" s="45"/>
    </row>
    <row r="1843" spans="4:4">
      <c r="D1843" s="45"/>
    </row>
    <row r="1844" spans="4:4">
      <c r="D1844" s="45"/>
    </row>
    <row r="1845" spans="4:4">
      <c r="D1845" s="45"/>
    </row>
    <row r="1846" spans="4:4">
      <c r="D1846" s="45"/>
    </row>
    <row r="1847" spans="4:4">
      <c r="D1847" s="45"/>
    </row>
    <row r="1848" spans="4:4">
      <c r="D1848" s="45"/>
    </row>
    <row r="1849" spans="4:4">
      <c r="D1849" s="45"/>
    </row>
    <row r="1850" spans="4:4">
      <c r="D1850" s="45"/>
    </row>
    <row r="1851" spans="4:4">
      <c r="D1851" s="45"/>
    </row>
    <row r="1852" spans="4:4">
      <c r="D1852" s="45"/>
    </row>
    <row r="1853" spans="4:4">
      <c r="D1853" s="45"/>
    </row>
    <row r="1854" spans="4:4">
      <c r="D1854" s="45"/>
    </row>
    <row r="1855" spans="4:4">
      <c r="D1855" s="45"/>
    </row>
    <row r="1856" spans="4:4">
      <c r="D1856" s="45"/>
    </row>
    <row r="1857" spans="4:4">
      <c r="D1857" s="45"/>
    </row>
    <row r="1858" spans="4:4">
      <c r="D1858" s="45"/>
    </row>
    <row r="1859" spans="4:4">
      <c r="D1859" s="45"/>
    </row>
    <row r="1860" spans="4:4">
      <c r="D1860" s="45"/>
    </row>
    <row r="1861" spans="4:4">
      <c r="D1861" s="45"/>
    </row>
    <row r="1862" spans="4:4">
      <c r="D1862" s="45"/>
    </row>
    <row r="1863" spans="4:4">
      <c r="D1863" s="45"/>
    </row>
    <row r="1864" spans="4:4">
      <c r="D1864" s="45"/>
    </row>
    <row r="1865" spans="4:4">
      <c r="D1865" s="45"/>
    </row>
    <row r="1866" spans="4:4">
      <c r="D1866" s="45"/>
    </row>
    <row r="1867" spans="4:4">
      <c r="D1867" s="45"/>
    </row>
    <row r="1868" spans="4:4">
      <c r="D1868" s="45"/>
    </row>
    <row r="1869" spans="4:4">
      <c r="D1869" s="45"/>
    </row>
    <row r="1870" spans="4:4">
      <c r="D1870" s="45"/>
    </row>
    <row r="1871" spans="4:4">
      <c r="D1871" s="45"/>
    </row>
    <row r="1872" spans="4:4">
      <c r="D1872" s="45"/>
    </row>
    <row r="1873" spans="4:4">
      <c r="D1873" s="45"/>
    </row>
    <row r="1874" spans="4:4">
      <c r="D1874" s="45"/>
    </row>
    <row r="1875" spans="4:4">
      <c r="D1875" s="45"/>
    </row>
    <row r="1876" spans="4:4">
      <c r="D1876" s="45"/>
    </row>
    <row r="1877" spans="4:4">
      <c r="D1877" s="45"/>
    </row>
    <row r="1878" spans="4:4">
      <c r="D1878" s="45"/>
    </row>
    <row r="1879" spans="4:4">
      <c r="D1879" s="45"/>
    </row>
    <row r="1880" spans="4:4">
      <c r="D1880" s="45"/>
    </row>
    <row r="1881" spans="4:4">
      <c r="D1881" s="45"/>
    </row>
    <row r="1882" spans="4:4">
      <c r="D1882" s="45"/>
    </row>
    <row r="1883" spans="4:4">
      <c r="D1883" s="45"/>
    </row>
    <row r="1884" spans="4:4">
      <c r="D1884" s="45"/>
    </row>
    <row r="1885" spans="4:4">
      <c r="D1885" s="45"/>
    </row>
    <row r="1886" spans="4:4">
      <c r="D1886" s="45"/>
    </row>
    <row r="1887" spans="4:4">
      <c r="D1887" s="45"/>
    </row>
    <row r="1888" spans="4:4">
      <c r="D1888" s="45"/>
    </row>
    <row r="1889" spans="4:4">
      <c r="D1889" s="45"/>
    </row>
    <row r="1890" spans="4:4">
      <c r="D1890" s="45"/>
    </row>
    <row r="1891" spans="4:4">
      <c r="D1891" s="45"/>
    </row>
    <row r="1892" spans="4:4">
      <c r="D1892" s="45"/>
    </row>
    <row r="1893" spans="4:4">
      <c r="D1893" s="45"/>
    </row>
    <row r="1894" spans="4:4">
      <c r="D1894" s="45"/>
    </row>
    <row r="1895" spans="4:4">
      <c r="D1895" s="45"/>
    </row>
    <row r="1896" spans="4:4">
      <c r="D1896" s="45"/>
    </row>
    <row r="1897" spans="4:4">
      <c r="D1897" s="45"/>
    </row>
    <row r="1898" spans="4:4">
      <c r="D1898" s="45"/>
    </row>
    <row r="1899" spans="4:4">
      <c r="D1899" s="45"/>
    </row>
    <row r="1900" spans="4:4">
      <c r="D1900" s="45"/>
    </row>
    <row r="1901" spans="4:4">
      <c r="D1901" s="45"/>
    </row>
    <row r="1902" spans="4:4">
      <c r="D1902" s="45"/>
    </row>
    <row r="1903" spans="4:4">
      <c r="D1903" s="45"/>
    </row>
    <row r="1904" spans="4:4">
      <c r="D1904" s="45"/>
    </row>
    <row r="1905" spans="4:4">
      <c r="D1905" s="45"/>
    </row>
    <row r="1906" spans="4:4">
      <c r="D1906" s="45"/>
    </row>
    <row r="1907" spans="4:4">
      <c r="D1907" s="45"/>
    </row>
    <row r="1908" spans="4:4">
      <c r="D1908" s="45"/>
    </row>
    <row r="1909" spans="4:4">
      <c r="D1909" s="45"/>
    </row>
    <row r="1910" spans="4:4">
      <c r="D1910" s="45"/>
    </row>
    <row r="1911" spans="4:4">
      <c r="D1911" s="45"/>
    </row>
    <row r="1912" spans="4:4">
      <c r="D1912" s="45"/>
    </row>
    <row r="1913" spans="4:4">
      <c r="D1913" s="45"/>
    </row>
    <row r="1914" spans="4:4">
      <c r="D1914" s="45"/>
    </row>
    <row r="1915" spans="4:4">
      <c r="D1915" s="45"/>
    </row>
    <row r="1916" spans="4:4">
      <c r="D1916" s="45"/>
    </row>
    <row r="1917" spans="4:4">
      <c r="D1917" s="45"/>
    </row>
    <row r="1918" spans="4:4">
      <c r="D1918" s="45"/>
    </row>
    <row r="1919" spans="4:4">
      <c r="D1919" s="45"/>
    </row>
    <row r="1920" spans="4:4">
      <c r="D1920" s="45"/>
    </row>
    <row r="1921" spans="4:4">
      <c r="D1921" s="45"/>
    </row>
    <row r="1922" spans="4:4">
      <c r="D1922" s="45"/>
    </row>
    <row r="1923" spans="4:4">
      <c r="D1923" s="45"/>
    </row>
    <row r="1924" spans="4:4">
      <c r="D1924" s="45"/>
    </row>
    <row r="1925" spans="4:4">
      <c r="D1925" s="45"/>
    </row>
    <row r="1926" spans="4:4">
      <c r="D1926" s="45"/>
    </row>
    <row r="1927" spans="4:4">
      <c r="D1927" s="45"/>
    </row>
    <row r="1928" spans="4:4">
      <c r="D1928" s="45"/>
    </row>
    <row r="1929" spans="4:4">
      <c r="D1929" s="45"/>
    </row>
    <row r="1930" spans="4:4">
      <c r="D1930" s="45"/>
    </row>
    <row r="1931" spans="4:4">
      <c r="D1931" s="45"/>
    </row>
    <row r="1932" spans="4:4">
      <c r="D1932" s="45"/>
    </row>
    <row r="1933" spans="4:4">
      <c r="D1933" s="45"/>
    </row>
    <row r="1934" spans="4:4">
      <c r="D1934" s="45"/>
    </row>
    <row r="1935" spans="4:4">
      <c r="D1935" s="45"/>
    </row>
    <row r="1936" spans="4:4">
      <c r="D1936" s="45"/>
    </row>
    <row r="1937" spans="4:4">
      <c r="D1937" s="45"/>
    </row>
    <row r="1938" spans="4:4">
      <c r="D1938" s="45"/>
    </row>
    <row r="1939" spans="4:4">
      <c r="D1939" s="45"/>
    </row>
    <row r="1940" spans="4:4">
      <c r="D1940" s="45"/>
    </row>
    <row r="1941" spans="4:4">
      <c r="D1941" s="45"/>
    </row>
    <row r="1942" spans="4:4">
      <c r="D1942" s="45"/>
    </row>
    <row r="1943" spans="4:4">
      <c r="D1943" s="45"/>
    </row>
    <row r="1944" spans="4:4">
      <c r="D1944" s="45"/>
    </row>
    <row r="1945" spans="4:4">
      <c r="D1945" s="45"/>
    </row>
    <row r="1946" spans="4:4">
      <c r="D1946" s="45"/>
    </row>
    <row r="1947" spans="4:4">
      <c r="D1947" s="45"/>
    </row>
    <row r="1948" spans="4:4">
      <c r="D1948" s="45"/>
    </row>
    <row r="1949" spans="4:4">
      <c r="D1949" s="45"/>
    </row>
    <row r="1950" spans="4:4">
      <c r="D1950" s="45"/>
    </row>
    <row r="1951" spans="4:4">
      <c r="D1951" s="45"/>
    </row>
    <row r="1952" spans="4:4">
      <c r="D1952" s="45"/>
    </row>
    <row r="1953" spans="4:4">
      <c r="D1953" s="45"/>
    </row>
    <row r="1954" spans="4:4">
      <c r="D1954" s="45"/>
    </row>
    <row r="1955" spans="4:4">
      <c r="D1955" s="45"/>
    </row>
    <row r="1956" spans="4:4">
      <c r="D1956" s="45"/>
    </row>
    <row r="1957" spans="4:4">
      <c r="D1957" s="45"/>
    </row>
    <row r="1958" spans="4:4">
      <c r="D1958" s="45"/>
    </row>
    <row r="1959" spans="4:4">
      <c r="D1959" s="45"/>
    </row>
    <row r="1960" spans="4:4">
      <c r="D1960" s="45"/>
    </row>
    <row r="1961" spans="4:4">
      <c r="D1961" s="45"/>
    </row>
    <row r="1962" spans="4:4">
      <c r="D1962" s="45"/>
    </row>
    <row r="1963" spans="4:4">
      <c r="D1963" s="45"/>
    </row>
    <row r="1964" spans="4:4">
      <c r="D1964" s="45"/>
    </row>
    <row r="1965" spans="4:4">
      <c r="D1965" s="45"/>
    </row>
    <row r="1966" spans="4:4">
      <c r="D1966" s="45"/>
    </row>
    <row r="1967" spans="4:4">
      <c r="D1967" s="45"/>
    </row>
    <row r="1968" spans="4:4">
      <c r="D1968" s="45"/>
    </row>
    <row r="1969" spans="4:4">
      <c r="D1969" s="45"/>
    </row>
    <row r="1970" spans="4:4">
      <c r="D1970" s="45"/>
    </row>
    <row r="1971" spans="4:4">
      <c r="D1971" s="45"/>
    </row>
    <row r="1972" spans="4:4">
      <c r="D1972" s="45"/>
    </row>
    <row r="1973" spans="4:4">
      <c r="D1973" s="45"/>
    </row>
    <row r="1974" spans="4:4">
      <c r="D1974" s="45"/>
    </row>
    <row r="1975" spans="4:4">
      <c r="D1975" s="45"/>
    </row>
    <row r="1976" spans="4:4">
      <c r="D1976" s="45"/>
    </row>
    <row r="1977" spans="4:4">
      <c r="D1977" s="45"/>
    </row>
    <row r="1978" spans="4:4">
      <c r="D1978" s="45"/>
    </row>
    <row r="1979" spans="4:4">
      <c r="D1979" s="45"/>
    </row>
    <row r="1980" spans="4:4">
      <c r="D1980" s="45"/>
    </row>
    <row r="1981" spans="4:4">
      <c r="D1981" s="45"/>
    </row>
    <row r="1982" spans="4:4">
      <c r="D1982" s="45"/>
    </row>
    <row r="1983" spans="4:4">
      <c r="D1983" s="45"/>
    </row>
    <row r="1984" spans="4:4">
      <c r="D1984" s="45"/>
    </row>
    <row r="1985" spans="4:4">
      <c r="D1985" s="45"/>
    </row>
    <row r="1986" spans="4:4">
      <c r="D1986" s="45"/>
    </row>
    <row r="1987" spans="4:4">
      <c r="D1987" s="45"/>
    </row>
    <row r="1988" spans="4:4">
      <c r="D1988" s="45"/>
    </row>
    <row r="1989" spans="4:4">
      <c r="D1989" s="45"/>
    </row>
    <row r="1990" spans="4:4">
      <c r="D1990" s="45"/>
    </row>
    <row r="1991" spans="4:4">
      <c r="D1991" s="45"/>
    </row>
    <row r="1992" spans="4:4">
      <c r="D1992" s="45"/>
    </row>
    <row r="1993" spans="4:4">
      <c r="D1993" s="45"/>
    </row>
    <row r="1994" spans="4:4">
      <c r="D1994" s="45"/>
    </row>
    <row r="1995" spans="4:4">
      <c r="D1995" s="45"/>
    </row>
    <row r="1996" spans="4:4">
      <c r="D1996" s="45"/>
    </row>
    <row r="1997" spans="4:4">
      <c r="D1997" s="45"/>
    </row>
    <row r="1998" spans="4:4">
      <c r="D1998" s="45"/>
    </row>
    <row r="1999" spans="4:4">
      <c r="D1999" s="45"/>
    </row>
    <row r="2000" spans="4:4">
      <c r="D2000" s="45"/>
    </row>
    <row r="2001" spans="4:4">
      <c r="D2001" s="45"/>
    </row>
    <row r="2002" spans="4:4">
      <c r="D2002" s="45"/>
    </row>
    <row r="2003" spans="4:4">
      <c r="D2003" s="45"/>
    </row>
    <row r="2004" spans="4:4">
      <c r="D2004" s="45"/>
    </row>
    <row r="2005" spans="4:4">
      <c r="D2005" s="45"/>
    </row>
    <row r="2006" spans="4:4">
      <c r="D2006" s="45"/>
    </row>
    <row r="2007" spans="4:4">
      <c r="D2007" s="45"/>
    </row>
    <row r="2008" spans="4:4">
      <c r="D2008" s="45"/>
    </row>
    <row r="2009" spans="4:4">
      <c r="D2009" s="45"/>
    </row>
    <row r="2010" spans="4:4">
      <c r="D2010" s="45"/>
    </row>
    <row r="2011" spans="4:4">
      <c r="D2011" s="45"/>
    </row>
    <row r="2012" spans="4:4">
      <c r="D2012" s="45"/>
    </row>
    <row r="2013" spans="4:4">
      <c r="D2013" s="45"/>
    </row>
    <row r="2014" spans="4:4">
      <c r="D2014" s="45"/>
    </row>
    <row r="2015" spans="4:4">
      <c r="D2015" s="45"/>
    </row>
    <row r="2016" spans="4:4">
      <c r="D2016" s="45"/>
    </row>
    <row r="2017" spans="4:4">
      <c r="D2017" s="45"/>
    </row>
    <row r="2018" spans="4:4">
      <c r="D2018" s="45"/>
    </row>
    <row r="2019" spans="4:4">
      <c r="D2019" s="45"/>
    </row>
    <row r="2020" spans="4:4">
      <c r="D2020" s="45"/>
    </row>
    <row r="2021" spans="4:4">
      <c r="D2021" s="45"/>
    </row>
    <row r="2022" spans="4:4">
      <c r="D2022" s="45"/>
    </row>
    <row r="2023" spans="4:4">
      <c r="D2023" s="45"/>
    </row>
    <row r="2024" spans="4:4">
      <c r="D2024" s="45"/>
    </row>
    <row r="2025" spans="4:4">
      <c r="D2025" s="45"/>
    </row>
    <row r="2026" spans="4:4">
      <c r="D2026" s="45"/>
    </row>
    <row r="2027" spans="4:4">
      <c r="D2027" s="45"/>
    </row>
    <row r="2028" spans="4:4">
      <c r="D2028" s="45"/>
    </row>
    <row r="2029" spans="4:4">
      <c r="D2029" s="45"/>
    </row>
    <row r="2030" spans="4:4">
      <c r="D2030" s="45"/>
    </row>
    <row r="2031" spans="4:4">
      <c r="D2031" s="45"/>
    </row>
    <row r="2032" spans="4:4">
      <c r="D2032" s="45"/>
    </row>
    <row r="2033" spans="4:4">
      <c r="D2033" s="45"/>
    </row>
    <row r="2034" spans="4:4">
      <c r="D2034" s="45"/>
    </row>
    <row r="2035" spans="4:4">
      <c r="D2035" s="45"/>
    </row>
    <row r="2036" spans="4:4">
      <c r="D2036" s="45"/>
    </row>
    <row r="2037" spans="4:4">
      <c r="D2037" s="45"/>
    </row>
    <row r="2038" spans="4:4">
      <c r="D2038" s="45"/>
    </row>
    <row r="2039" spans="4:4">
      <c r="D2039" s="45"/>
    </row>
    <row r="2040" spans="4:4">
      <c r="D2040" s="45"/>
    </row>
    <row r="2041" spans="4:4">
      <c r="D2041" s="45"/>
    </row>
    <row r="2042" spans="4:4">
      <c r="D2042" s="45"/>
    </row>
    <row r="2043" spans="4:4">
      <c r="D2043" s="45"/>
    </row>
    <row r="2044" spans="4:4">
      <c r="D2044" s="45"/>
    </row>
    <row r="2045" spans="4:4">
      <c r="D2045" s="45"/>
    </row>
    <row r="2046" spans="4:4">
      <c r="D2046" s="45"/>
    </row>
    <row r="2047" spans="4:4">
      <c r="D2047" s="45"/>
    </row>
    <row r="2048" spans="4:4">
      <c r="D2048" s="45"/>
    </row>
    <row r="2049" spans="4:4">
      <c r="D2049" s="45"/>
    </row>
    <row r="2050" spans="4:4">
      <c r="D2050" s="45"/>
    </row>
    <row r="2051" spans="4:4">
      <c r="D2051" s="45"/>
    </row>
    <row r="2052" spans="4:4">
      <c r="D2052" s="45"/>
    </row>
    <row r="2053" spans="4:4">
      <c r="D2053" s="45"/>
    </row>
    <row r="2054" spans="4:4">
      <c r="D2054" s="45"/>
    </row>
    <row r="2055" spans="4:4">
      <c r="D2055" s="45"/>
    </row>
    <row r="2056" spans="4:4">
      <c r="D2056" s="45"/>
    </row>
    <row r="2057" spans="4:4">
      <c r="D2057" s="45"/>
    </row>
    <row r="2058" spans="4:4">
      <c r="D2058" s="45"/>
    </row>
    <row r="2059" spans="4:4">
      <c r="D2059" s="45"/>
    </row>
    <row r="2060" spans="4:4">
      <c r="D2060" s="45"/>
    </row>
    <row r="2061" spans="4:4">
      <c r="D2061" s="45"/>
    </row>
    <row r="2062" spans="4:4">
      <c r="D2062" s="45"/>
    </row>
    <row r="2063" spans="4:4">
      <c r="D2063" s="45"/>
    </row>
    <row r="2064" spans="4:4">
      <c r="D2064" s="45"/>
    </row>
    <row r="2065" spans="4:4">
      <c r="D2065" s="45"/>
    </row>
    <row r="2066" spans="4:4">
      <c r="D2066" s="45"/>
    </row>
    <row r="2067" spans="4:4">
      <c r="D2067" s="45"/>
    </row>
    <row r="2068" spans="4:4">
      <c r="D2068" s="45"/>
    </row>
    <row r="2069" spans="4:4">
      <c r="D2069" s="45"/>
    </row>
    <row r="2070" spans="4:4">
      <c r="D2070" s="45"/>
    </row>
    <row r="2071" spans="4:4">
      <c r="D2071" s="45"/>
    </row>
    <row r="2072" spans="4:4">
      <c r="D2072" s="45"/>
    </row>
    <row r="2073" spans="4:4">
      <c r="D2073" s="45"/>
    </row>
    <row r="2074" spans="4:4">
      <c r="D2074" s="45"/>
    </row>
    <row r="2075" spans="4:4">
      <c r="D2075" s="45"/>
    </row>
    <row r="2076" spans="4:4">
      <c r="D2076" s="45"/>
    </row>
    <row r="2077" spans="4:4">
      <c r="D2077" s="45"/>
    </row>
    <row r="2078" spans="4:4">
      <c r="D2078" s="45"/>
    </row>
    <row r="2079" spans="4:4">
      <c r="D2079" s="45"/>
    </row>
    <row r="2080" spans="4:4">
      <c r="D2080" s="45"/>
    </row>
    <row r="2081" spans="4:4">
      <c r="D2081" s="45"/>
    </row>
    <row r="2082" spans="4:4">
      <c r="D2082" s="45"/>
    </row>
    <row r="2083" spans="4:4">
      <c r="D2083" s="45"/>
    </row>
    <row r="2084" spans="4:4">
      <c r="D2084" s="45"/>
    </row>
    <row r="2085" spans="4:4">
      <c r="D2085" s="45"/>
    </row>
    <row r="2086" spans="4:4">
      <c r="D2086" s="45"/>
    </row>
    <row r="2087" spans="4:4">
      <c r="D2087" s="45"/>
    </row>
    <row r="2088" spans="4:4">
      <c r="D2088" s="45"/>
    </row>
    <row r="2089" spans="4:4">
      <c r="D2089" s="45"/>
    </row>
    <row r="2090" spans="4:4">
      <c r="D2090" s="45"/>
    </row>
    <row r="2091" spans="4:4">
      <c r="D2091" s="45"/>
    </row>
    <row r="2092" spans="4:4">
      <c r="D2092" s="45"/>
    </row>
    <row r="2093" spans="4:4">
      <c r="D2093" s="45"/>
    </row>
    <row r="2094" spans="4:4">
      <c r="D2094" s="45"/>
    </row>
    <row r="2095" spans="4:4">
      <c r="D2095" s="45"/>
    </row>
    <row r="2096" spans="4:4">
      <c r="D2096" s="45"/>
    </row>
    <row r="2097" spans="4:4">
      <c r="D2097" s="45"/>
    </row>
    <row r="2098" spans="4:4">
      <c r="D2098" s="45"/>
    </row>
    <row r="2099" spans="4:4">
      <c r="D2099" s="45"/>
    </row>
    <row r="2100" spans="4:4">
      <c r="D2100" s="45"/>
    </row>
    <row r="2101" spans="4:4">
      <c r="D2101" s="45"/>
    </row>
    <row r="2102" spans="4:4">
      <c r="D2102" s="45"/>
    </row>
    <row r="2103" spans="4:4">
      <c r="D2103" s="45"/>
    </row>
    <row r="2104" spans="4:4">
      <c r="D2104" s="45"/>
    </row>
    <row r="2105" spans="4:4">
      <c r="D2105" s="45"/>
    </row>
  </sheetData>
  <mergeCells count="1">
    <mergeCell ref="AP7:AP8"/>
  </mergeCells>
  <phoneticPr fontId="0" type="noConversion"/>
  <pageMargins left="0.5" right="0.5" top="1" bottom="1" header="0.5" footer="0.5"/>
  <pageSetup scale="16" fitToWidth="2" orientation="landscape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>
    <pageSetUpPr fitToPage="1"/>
  </sheetPr>
  <dimension ref="A2:AC158"/>
  <sheetViews>
    <sheetView workbookViewId="0">
      <selection activeCell="F156" sqref="F156:J156"/>
    </sheetView>
  </sheetViews>
  <sheetFormatPr defaultColWidth="14.42578125" defaultRowHeight="12.75"/>
  <cols>
    <col min="1" max="1" width="14.42578125" customWidth="1"/>
    <col min="2" max="2" width="27.5703125" customWidth="1"/>
  </cols>
  <sheetData>
    <row r="2" spans="1:29" s="3" customFormat="1" ht="21" thickBot="1">
      <c r="A2" s="4" t="s">
        <v>104</v>
      </c>
    </row>
    <row r="3" spans="1:29" ht="14.25" thickTop="1" thickBot="1">
      <c r="A3" s="2"/>
      <c r="M3" s="7"/>
      <c r="N3" s="7"/>
      <c r="O3" s="7"/>
      <c r="P3" s="7"/>
      <c r="Q3" s="8"/>
      <c r="S3" s="7"/>
      <c r="T3" s="7"/>
      <c r="U3" s="7"/>
      <c r="V3" s="7"/>
      <c r="AC3" s="9"/>
    </row>
    <row r="4" spans="1:29" ht="13.5" thickTop="1">
      <c r="A4" s="2"/>
      <c r="F4" s="256" t="s">
        <v>98</v>
      </c>
      <c r="G4" s="266"/>
      <c r="H4" s="266"/>
      <c r="I4" s="266"/>
      <c r="J4" s="266"/>
      <c r="K4" s="270"/>
      <c r="M4" s="256" t="s">
        <v>99</v>
      </c>
      <c r="N4" s="257"/>
      <c r="O4" s="257"/>
      <c r="P4" s="258"/>
      <c r="Q4" s="6"/>
      <c r="R4" s="1"/>
      <c r="S4" s="256" t="s">
        <v>96</v>
      </c>
      <c r="T4" s="257"/>
      <c r="U4" s="257"/>
      <c r="V4" s="258"/>
      <c r="X4" s="31"/>
      <c r="Y4" s="30"/>
      <c r="Z4" s="30"/>
      <c r="AA4" s="30"/>
      <c r="AB4" s="26"/>
      <c r="AC4" s="10"/>
    </row>
    <row r="5" spans="1:29">
      <c r="A5" s="2"/>
      <c r="F5" s="12"/>
      <c r="G5" s="13"/>
      <c r="H5" s="13"/>
      <c r="I5" s="13"/>
      <c r="J5" s="13"/>
      <c r="K5" s="14"/>
      <c r="M5" s="259" t="s">
        <v>92</v>
      </c>
      <c r="N5" s="260"/>
      <c r="O5" s="260"/>
      <c r="P5" s="261"/>
      <c r="Q5" s="5"/>
      <c r="R5" s="1"/>
      <c r="S5" s="259" t="s">
        <v>94</v>
      </c>
      <c r="T5" s="262"/>
      <c r="U5" s="262"/>
      <c r="V5" s="263"/>
      <c r="X5" s="259" t="s">
        <v>101</v>
      </c>
      <c r="Y5" s="260"/>
      <c r="Z5" s="260"/>
      <c r="AA5" s="260"/>
      <c r="AB5" s="261"/>
    </row>
    <row r="6" spans="1:29">
      <c r="A6" s="2"/>
      <c r="F6" s="12"/>
      <c r="G6" s="13"/>
      <c r="H6" s="13"/>
      <c r="I6" s="13"/>
      <c r="J6" s="13"/>
      <c r="K6" s="14"/>
      <c r="M6" s="259" t="s">
        <v>100</v>
      </c>
      <c r="N6" s="260"/>
      <c r="O6" s="260"/>
      <c r="P6" s="261"/>
      <c r="Q6" s="1"/>
      <c r="R6" s="1"/>
      <c r="S6" s="259" t="s">
        <v>97</v>
      </c>
      <c r="T6" s="260"/>
      <c r="U6" s="260"/>
      <c r="V6" s="261"/>
      <c r="X6" s="259" t="s">
        <v>102</v>
      </c>
      <c r="Y6" s="260"/>
      <c r="Z6" s="260"/>
      <c r="AA6" s="260"/>
      <c r="AB6" s="261"/>
    </row>
    <row r="7" spans="1:29" ht="13.5" thickBot="1">
      <c r="A7" s="2"/>
      <c r="F7" s="259" t="s">
        <v>89</v>
      </c>
      <c r="G7" s="262"/>
      <c r="H7" s="262"/>
      <c r="I7" s="262"/>
      <c r="J7" s="262"/>
      <c r="K7" s="263"/>
      <c r="M7" s="259" t="s">
        <v>90</v>
      </c>
      <c r="N7" s="262"/>
      <c r="O7" s="262"/>
      <c r="P7" s="263"/>
      <c r="Q7" s="5"/>
      <c r="S7" s="259" t="s">
        <v>91</v>
      </c>
      <c r="T7" s="262"/>
      <c r="U7" s="262"/>
      <c r="V7" s="263"/>
      <c r="X7" s="259" t="s">
        <v>95</v>
      </c>
      <c r="Y7" s="260"/>
      <c r="Z7" s="260"/>
      <c r="AA7" s="260"/>
      <c r="AB7" s="261"/>
      <c r="AC7" s="10"/>
    </row>
    <row r="8" spans="1:29" ht="13.5" thickTop="1">
      <c r="A8" s="256" t="s">
        <v>103</v>
      </c>
      <c r="B8" s="266"/>
      <c r="C8" s="266"/>
      <c r="D8" s="26"/>
      <c r="F8" s="259" t="s">
        <v>2</v>
      </c>
      <c r="G8" s="262"/>
      <c r="H8" s="262" t="s">
        <v>3</v>
      </c>
      <c r="I8" s="262"/>
      <c r="J8" s="262" t="s">
        <v>4</v>
      </c>
      <c r="K8" s="263"/>
      <c r="M8" s="259" t="s">
        <v>71</v>
      </c>
      <c r="N8" s="262"/>
      <c r="O8" s="262"/>
      <c r="P8" s="263"/>
      <c r="S8" s="259" t="s">
        <v>71</v>
      </c>
      <c r="T8" s="262"/>
      <c r="U8" s="262"/>
      <c r="V8" s="263"/>
      <c r="X8" s="259" t="s">
        <v>71</v>
      </c>
      <c r="Y8" s="262"/>
      <c r="Z8" s="262"/>
      <c r="AA8" s="262"/>
      <c r="AB8" s="261"/>
    </row>
    <row r="9" spans="1:29">
      <c r="A9" s="27" t="s">
        <v>5</v>
      </c>
      <c r="B9" s="28" t="s">
        <v>0</v>
      </c>
      <c r="C9" s="28" t="s">
        <v>1</v>
      </c>
      <c r="D9" s="29"/>
      <c r="F9" s="12" t="s">
        <v>22</v>
      </c>
      <c r="G9" s="13" t="s">
        <v>23</v>
      </c>
      <c r="H9" s="13" t="s">
        <v>22</v>
      </c>
      <c r="I9" s="13" t="s">
        <v>23</v>
      </c>
      <c r="J9" s="13" t="s">
        <v>22</v>
      </c>
      <c r="K9" s="14" t="s">
        <v>23</v>
      </c>
      <c r="M9" s="12" t="s">
        <v>72</v>
      </c>
      <c r="N9" s="13" t="s">
        <v>73</v>
      </c>
      <c r="O9" s="13" t="s">
        <v>74</v>
      </c>
      <c r="P9" s="14" t="s">
        <v>75</v>
      </c>
      <c r="S9" s="12" t="s">
        <v>72</v>
      </c>
      <c r="T9" s="13" t="s">
        <v>73</v>
      </c>
      <c r="U9" s="13" t="s">
        <v>74</v>
      </c>
      <c r="V9" s="14" t="s">
        <v>75</v>
      </c>
      <c r="X9" s="12" t="s">
        <v>72</v>
      </c>
      <c r="Y9" s="13" t="s">
        <v>73</v>
      </c>
      <c r="Z9" s="13" t="s">
        <v>74</v>
      </c>
      <c r="AA9" s="13" t="s">
        <v>86</v>
      </c>
      <c r="AB9" s="14" t="s">
        <v>87</v>
      </c>
    </row>
    <row r="10" spans="1:29" ht="14.25">
      <c r="A10" s="27"/>
      <c r="B10" s="28"/>
      <c r="C10" s="28"/>
      <c r="D10" s="29"/>
      <c r="F10" s="264" t="s">
        <v>78</v>
      </c>
      <c r="G10" s="265"/>
      <c r="H10" s="265"/>
      <c r="I10" s="265"/>
      <c r="J10" s="260"/>
      <c r="K10" s="261"/>
      <c r="M10" s="264" t="s">
        <v>76</v>
      </c>
      <c r="N10" s="265"/>
      <c r="O10" s="265"/>
      <c r="P10" s="267"/>
      <c r="S10" s="264" t="s">
        <v>81</v>
      </c>
      <c r="T10" s="265"/>
      <c r="U10" s="265"/>
      <c r="V10" s="267"/>
      <c r="X10" s="264" t="s">
        <v>85</v>
      </c>
      <c r="Y10" s="265"/>
      <c r="Z10" s="265"/>
      <c r="AA10" s="265"/>
      <c r="AB10" s="16"/>
    </row>
    <row r="11" spans="1:29">
      <c r="A11" s="17" t="s">
        <v>20</v>
      </c>
      <c r="B11" s="11" t="s">
        <v>27</v>
      </c>
      <c r="C11" s="11" t="s">
        <v>46</v>
      </c>
      <c r="D11" s="18"/>
      <c r="F11" s="17">
        <v>1.05</v>
      </c>
      <c r="G11" s="11">
        <v>0.88800000000000001</v>
      </c>
      <c r="H11" s="11">
        <v>1.518</v>
      </c>
      <c r="I11" s="11">
        <v>0.91800000000000004</v>
      </c>
      <c r="J11" s="11">
        <v>1.5720000000000001</v>
      </c>
      <c r="K11" s="18">
        <v>0.92200000000000004</v>
      </c>
      <c r="M11" s="22">
        <v>0.08</v>
      </c>
      <c r="N11" s="15">
        <v>1.32</v>
      </c>
      <c r="O11" s="15">
        <v>11.56</v>
      </c>
      <c r="P11" s="16">
        <v>162.56</v>
      </c>
      <c r="R11" s="11" t="s">
        <v>46</v>
      </c>
      <c r="S11" s="22">
        <v>1.03</v>
      </c>
      <c r="T11" s="15">
        <v>1.02</v>
      </c>
      <c r="U11" s="15">
        <v>1.02</v>
      </c>
      <c r="V11" s="16">
        <v>1.01</v>
      </c>
      <c r="X11" s="22">
        <v>0.53</v>
      </c>
      <c r="Y11" s="15">
        <v>0.54</v>
      </c>
      <c r="Z11" s="15">
        <v>0.56999999999999995</v>
      </c>
      <c r="AA11" s="15">
        <v>0.32</v>
      </c>
      <c r="AB11" s="16">
        <v>0.36</v>
      </c>
    </row>
    <row r="12" spans="1:29">
      <c r="A12" s="17" t="s">
        <v>13</v>
      </c>
      <c r="B12" s="11" t="s">
        <v>28</v>
      </c>
      <c r="C12" s="11" t="s">
        <v>47</v>
      </c>
      <c r="D12" s="18"/>
      <c r="F12" s="17">
        <v>0.53</v>
      </c>
      <c r="G12" s="11">
        <v>0.44600000000000001</v>
      </c>
      <c r="H12" s="11">
        <v>1.7270000000000001</v>
      </c>
      <c r="I12" s="11">
        <v>0.93200000000000005</v>
      </c>
      <c r="J12" s="11">
        <v>1.722</v>
      </c>
      <c r="K12" s="18">
        <v>0.93700000000000006</v>
      </c>
      <c r="M12" s="22">
        <v>0.1</v>
      </c>
      <c r="N12" s="15">
        <v>1.32</v>
      </c>
      <c r="O12" s="15">
        <v>16.239999999999998</v>
      </c>
      <c r="P12" s="16">
        <v>219.93</v>
      </c>
      <c r="R12" s="11" t="s">
        <v>47</v>
      </c>
      <c r="S12" s="22">
        <v>1.03</v>
      </c>
      <c r="T12" s="15">
        <v>1.02</v>
      </c>
      <c r="U12" s="15">
        <v>1.01</v>
      </c>
      <c r="V12" s="16">
        <v>1</v>
      </c>
      <c r="X12" s="22">
        <v>0.56999999999999995</v>
      </c>
      <c r="Y12" s="15">
        <v>0.56000000000000005</v>
      </c>
      <c r="Z12" s="15">
        <v>0.47</v>
      </c>
      <c r="AA12" s="15">
        <v>0.38</v>
      </c>
      <c r="AB12" s="16">
        <v>0.36</v>
      </c>
    </row>
    <row r="13" spans="1:29">
      <c r="A13" s="17" t="s">
        <v>9</v>
      </c>
      <c r="B13" s="11" t="s">
        <v>29</v>
      </c>
      <c r="C13" s="11" t="s">
        <v>48</v>
      </c>
      <c r="D13" s="18"/>
      <c r="F13" s="17">
        <v>1.276</v>
      </c>
      <c r="G13" s="11">
        <v>0.70899999999999996</v>
      </c>
      <c r="H13" s="11">
        <v>1.675</v>
      </c>
      <c r="I13" s="11">
        <v>0.86499999999999999</v>
      </c>
      <c r="J13" s="11">
        <v>1.6639999999999999</v>
      </c>
      <c r="K13" s="18">
        <v>0.86599999999999999</v>
      </c>
      <c r="M13" s="22">
        <v>0.09</v>
      </c>
      <c r="N13" s="15">
        <v>1.23</v>
      </c>
      <c r="O13" s="15">
        <v>20.79</v>
      </c>
      <c r="P13" s="16">
        <v>74.3</v>
      </c>
      <c r="R13" s="11" t="s">
        <v>48</v>
      </c>
      <c r="S13" s="22">
        <v>1.02</v>
      </c>
      <c r="T13" s="15">
        <v>1.02</v>
      </c>
      <c r="U13" s="15">
        <v>1.03</v>
      </c>
      <c r="V13" s="16">
        <v>1.06</v>
      </c>
      <c r="X13" s="22">
        <v>0.59</v>
      </c>
      <c r="Y13" s="15">
        <v>0.54</v>
      </c>
      <c r="Z13" s="15">
        <v>0.55000000000000004</v>
      </c>
      <c r="AA13" s="15">
        <v>0.41</v>
      </c>
      <c r="AB13" s="16">
        <v>0.36</v>
      </c>
    </row>
    <row r="14" spans="1:29">
      <c r="A14" s="17" t="s">
        <v>18</v>
      </c>
      <c r="B14" s="11" t="s">
        <v>30</v>
      </c>
      <c r="C14" s="11" t="s">
        <v>49</v>
      </c>
      <c r="D14" s="18"/>
      <c r="F14" s="17">
        <v>0.83199999999999996</v>
      </c>
      <c r="G14" s="11">
        <v>0.78</v>
      </c>
      <c r="H14" s="11">
        <v>1.798</v>
      </c>
      <c r="I14" s="11">
        <v>0.93200000000000005</v>
      </c>
      <c r="J14" s="11">
        <v>1.7629999999999999</v>
      </c>
      <c r="K14" s="18">
        <v>0.92400000000000004</v>
      </c>
      <c r="M14" s="22">
        <v>0.08</v>
      </c>
      <c r="N14" s="15">
        <v>1.61</v>
      </c>
      <c r="O14" s="15">
        <v>13.92</v>
      </c>
      <c r="P14" s="16">
        <v>61.62</v>
      </c>
      <c r="R14" s="11" t="s">
        <v>49</v>
      </c>
      <c r="S14" s="22">
        <v>1.03</v>
      </c>
      <c r="T14" s="15">
        <v>1.04</v>
      </c>
      <c r="U14" s="15">
        <v>1.04</v>
      </c>
      <c r="V14" s="16">
        <v>1.04</v>
      </c>
      <c r="X14" s="22">
        <v>0.67</v>
      </c>
      <c r="Y14" s="15">
        <v>0.65</v>
      </c>
      <c r="Z14" s="15">
        <v>0.62</v>
      </c>
      <c r="AA14" s="15" t="s">
        <v>77</v>
      </c>
      <c r="AB14" s="16">
        <v>0.36</v>
      </c>
    </row>
    <row r="15" spans="1:29">
      <c r="A15" s="17" t="s">
        <v>21</v>
      </c>
      <c r="B15" s="11" t="s">
        <v>31</v>
      </c>
      <c r="C15" s="11" t="s">
        <v>50</v>
      </c>
      <c r="D15" s="18"/>
      <c r="F15" s="17">
        <v>0.54</v>
      </c>
      <c r="G15" s="11">
        <v>0.878</v>
      </c>
      <c r="H15" s="11">
        <v>1.895</v>
      </c>
      <c r="I15" s="11">
        <v>0.97799999999999998</v>
      </c>
      <c r="J15" s="11">
        <v>1.802</v>
      </c>
      <c r="K15" s="18">
        <v>0.97199999999999998</v>
      </c>
      <c r="M15" s="22">
        <v>0.13</v>
      </c>
      <c r="N15" s="15">
        <v>1.21</v>
      </c>
      <c r="O15" s="15">
        <v>14.75</v>
      </c>
      <c r="P15" s="16">
        <v>92.74</v>
      </c>
      <c r="R15" s="11" t="s">
        <v>50</v>
      </c>
      <c r="S15" s="22">
        <v>1.02</v>
      </c>
      <c r="T15" s="15">
        <v>1.02</v>
      </c>
      <c r="U15" s="15">
        <v>1.02</v>
      </c>
      <c r="V15" s="16">
        <v>1.02</v>
      </c>
      <c r="X15" s="22">
        <v>0.55000000000000004</v>
      </c>
      <c r="Y15" s="15">
        <v>0.49</v>
      </c>
      <c r="Z15" s="15">
        <v>0.48</v>
      </c>
      <c r="AA15" s="15">
        <v>0.42</v>
      </c>
      <c r="AB15" s="16">
        <v>0.36</v>
      </c>
    </row>
    <row r="16" spans="1:29">
      <c r="A16" s="17" t="s">
        <v>24</v>
      </c>
      <c r="B16" s="11" t="s">
        <v>32</v>
      </c>
      <c r="C16" s="11" t="s">
        <v>51</v>
      </c>
      <c r="D16" s="18"/>
      <c r="F16" s="17">
        <v>0.33900000000000002</v>
      </c>
      <c r="G16" s="11">
        <v>0.63600000000000001</v>
      </c>
      <c r="H16" s="11">
        <v>1.6459999999999999</v>
      </c>
      <c r="I16" s="11">
        <v>0.89600000000000002</v>
      </c>
      <c r="J16" s="11">
        <v>1.274</v>
      </c>
      <c r="K16" s="18">
        <v>0.90200000000000002</v>
      </c>
      <c r="M16" s="22">
        <v>0.1</v>
      </c>
      <c r="N16" s="15">
        <v>1.25</v>
      </c>
      <c r="O16" s="15">
        <v>9.68</v>
      </c>
      <c r="P16" s="16">
        <v>70.39</v>
      </c>
      <c r="R16" s="11" t="s">
        <v>51</v>
      </c>
      <c r="S16" s="22">
        <v>1.03</v>
      </c>
      <c r="T16" s="15">
        <v>1.02</v>
      </c>
      <c r="U16" s="15">
        <v>1</v>
      </c>
      <c r="V16" s="16">
        <v>1.02</v>
      </c>
      <c r="X16" s="22">
        <v>0.59</v>
      </c>
      <c r="Y16" s="15">
        <v>0.55000000000000004</v>
      </c>
      <c r="Z16" s="15">
        <v>0.39</v>
      </c>
      <c r="AA16" s="15" t="s">
        <v>77</v>
      </c>
      <c r="AB16" s="16">
        <v>0.36</v>
      </c>
    </row>
    <row r="17" spans="1:28">
      <c r="A17" s="17" t="s">
        <v>7</v>
      </c>
      <c r="B17" s="11" t="s">
        <v>33</v>
      </c>
      <c r="C17" s="11" t="s">
        <v>52</v>
      </c>
      <c r="D17" s="18"/>
      <c r="F17" s="17">
        <v>0.88600000000000001</v>
      </c>
      <c r="G17" s="11">
        <v>0.65</v>
      </c>
      <c r="H17" s="11">
        <v>2.504</v>
      </c>
      <c r="I17" s="11">
        <v>0.91400000000000003</v>
      </c>
      <c r="J17" s="11">
        <v>2.36</v>
      </c>
      <c r="K17" s="18">
        <v>0.90700000000000003</v>
      </c>
      <c r="M17" s="22">
        <v>0.12</v>
      </c>
      <c r="N17" s="15">
        <v>0.92</v>
      </c>
      <c r="O17" s="15">
        <v>12.82</v>
      </c>
      <c r="P17" s="16" t="s">
        <v>77</v>
      </c>
      <c r="R17" s="11" t="s">
        <v>52</v>
      </c>
      <c r="S17" s="22">
        <v>1.02</v>
      </c>
      <c r="T17" s="15">
        <v>1.02</v>
      </c>
      <c r="U17" s="15">
        <v>1.01</v>
      </c>
      <c r="V17" s="16" t="s">
        <v>77</v>
      </c>
      <c r="X17" s="22">
        <v>0.59</v>
      </c>
      <c r="Y17" s="15">
        <v>0.61</v>
      </c>
      <c r="Z17" s="15" t="s">
        <v>77</v>
      </c>
      <c r="AA17" s="15" t="s">
        <v>77</v>
      </c>
      <c r="AB17" s="16">
        <v>0.36</v>
      </c>
    </row>
    <row r="18" spans="1:28">
      <c r="A18" s="17" t="s">
        <v>11</v>
      </c>
      <c r="B18" s="11" t="s">
        <v>34</v>
      </c>
      <c r="C18" s="11" t="s">
        <v>53</v>
      </c>
      <c r="D18" s="18"/>
      <c r="F18" s="17">
        <v>0.95099999999999996</v>
      </c>
      <c r="G18" s="11">
        <v>0.90500000000000003</v>
      </c>
      <c r="H18" s="11">
        <v>1.671</v>
      </c>
      <c r="I18" s="11">
        <v>0.90400000000000003</v>
      </c>
      <c r="J18" s="11">
        <v>1.6120000000000001</v>
      </c>
      <c r="K18" s="18">
        <v>0.91200000000000003</v>
      </c>
      <c r="M18" s="22">
        <v>0.1</v>
      </c>
      <c r="N18" s="15">
        <v>1.44</v>
      </c>
      <c r="O18" s="15">
        <v>13.39</v>
      </c>
      <c r="P18" s="16">
        <v>138.06</v>
      </c>
      <c r="R18" s="11" t="s">
        <v>53</v>
      </c>
      <c r="S18" s="22">
        <v>1.02</v>
      </c>
      <c r="T18" s="15">
        <v>1.02</v>
      </c>
      <c r="U18" s="15">
        <v>1.01</v>
      </c>
      <c r="V18" s="16">
        <v>1.05</v>
      </c>
      <c r="X18" s="22">
        <v>0.53</v>
      </c>
      <c r="Y18" s="15">
        <v>0.48</v>
      </c>
      <c r="Z18" s="15">
        <v>0.54</v>
      </c>
      <c r="AA18" s="15">
        <v>0.57999999999999996</v>
      </c>
      <c r="AB18" s="16">
        <v>0.36</v>
      </c>
    </row>
    <row r="19" spans="1:28">
      <c r="A19" s="17" t="s">
        <v>10</v>
      </c>
      <c r="B19" s="11" t="s">
        <v>35</v>
      </c>
      <c r="C19" s="11" t="s">
        <v>54</v>
      </c>
      <c r="D19" s="18"/>
      <c r="F19" s="17">
        <v>0.88900000000000001</v>
      </c>
      <c r="G19" s="11">
        <v>0.78900000000000003</v>
      </c>
      <c r="H19" s="11">
        <v>2.3370000000000002</v>
      </c>
      <c r="I19" s="11">
        <v>0.94599999999999995</v>
      </c>
      <c r="J19" s="11">
        <v>2.2549999999999999</v>
      </c>
      <c r="K19" s="18">
        <v>0.95499999999999996</v>
      </c>
      <c r="M19" s="22">
        <v>0.21</v>
      </c>
      <c r="N19" s="15">
        <v>1.28</v>
      </c>
      <c r="O19" s="15">
        <v>17.72</v>
      </c>
      <c r="P19" s="32">
        <v>115.78</v>
      </c>
      <c r="R19" s="11" t="s">
        <v>54</v>
      </c>
      <c r="S19" s="22">
        <v>1.02</v>
      </c>
      <c r="T19" s="15">
        <v>1.02</v>
      </c>
      <c r="U19" s="15">
        <v>1.01</v>
      </c>
      <c r="V19" s="16">
        <v>1.01</v>
      </c>
      <c r="X19" s="22">
        <v>0.56999999999999995</v>
      </c>
      <c r="Y19" s="15">
        <v>0.56999999999999995</v>
      </c>
      <c r="Z19" s="15">
        <v>0.54</v>
      </c>
      <c r="AA19" s="15">
        <v>0.63</v>
      </c>
      <c r="AB19" s="16">
        <v>0.36</v>
      </c>
    </row>
    <row r="20" spans="1:28">
      <c r="A20" s="17" t="s">
        <v>25</v>
      </c>
      <c r="B20" s="11" t="s">
        <v>36</v>
      </c>
      <c r="C20" s="11" t="s">
        <v>55</v>
      </c>
      <c r="D20" s="18"/>
      <c r="F20" s="17">
        <v>0.35799999999999998</v>
      </c>
      <c r="G20" s="11">
        <v>0.82299999999999995</v>
      </c>
      <c r="H20" s="11">
        <v>1.7070000000000001</v>
      </c>
      <c r="I20" s="11">
        <v>0.86399999999999999</v>
      </c>
      <c r="J20" s="11">
        <v>1.496</v>
      </c>
      <c r="K20" s="18">
        <v>0.874</v>
      </c>
      <c r="M20" s="22">
        <v>0.15</v>
      </c>
      <c r="N20" s="15">
        <v>1.25</v>
      </c>
      <c r="O20" s="15">
        <v>17.309999999999999</v>
      </c>
      <c r="P20" s="32">
        <v>135.49</v>
      </c>
      <c r="R20" s="11" t="s">
        <v>55</v>
      </c>
      <c r="S20" s="22">
        <v>1.03</v>
      </c>
      <c r="T20" s="15">
        <v>1.03</v>
      </c>
      <c r="U20" s="15">
        <v>1.04</v>
      </c>
      <c r="V20" s="16">
        <v>1.05</v>
      </c>
      <c r="X20" s="22">
        <v>0.53</v>
      </c>
      <c r="Y20" s="15">
        <v>0.55000000000000004</v>
      </c>
      <c r="Z20" s="15">
        <v>0.55000000000000004</v>
      </c>
      <c r="AA20" s="15" t="s">
        <v>77</v>
      </c>
      <c r="AB20" s="16">
        <v>0.36</v>
      </c>
    </row>
    <row r="21" spans="1:28">
      <c r="A21" s="17" t="s">
        <v>16</v>
      </c>
      <c r="B21" s="11" t="s">
        <v>37</v>
      </c>
      <c r="C21" s="11" t="s">
        <v>56</v>
      </c>
      <c r="D21" s="18"/>
      <c r="F21" s="17">
        <v>0.30399999999999999</v>
      </c>
      <c r="G21" s="11">
        <v>0.623</v>
      </c>
      <c r="H21" s="11">
        <v>1.3959999999999999</v>
      </c>
      <c r="I21" s="11">
        <v>0.88</v>
      </c>
      <c r="J21" s="11">
        <v>1.1890000000000001</v>
      </c>
      <c r="K21" s="18">
        <v>0.89700000000000002</v>
      </c>
      <c r="M21" s="22">
        <v>0.12</v>
      </c>
      <c r="N21" s="15">
        <v>1.46</v>
      </c>
      <c r="O21" s="15">
        <v>13.61</v>
      </c>
      <c r="P21" s="32">
        <v>169.52</v>
      </c>
      <c r="R21" s="11" t="s">
        <v>56</v>
      </c>
      <c r="S21" s="22">
        <v>1.04</v>
      </c>
      <c r="T21" s="15">
        <v>1.04</v>
      </c>
      <c r="U21" s="15">
        <v>1.03</v>
      </c>
      <c r="V21" s="16">
        <v>1.03</v>
      </c>
      <c r="X21" s="22">
        <v>0.59</v>
      </c>
      <c r="Y21" s="15">
        <v>0.59</v>
      </c>
      <c r="Z21" s="15">
        <v>0.52</v>
      </c>
      <c r="AA21" s="15">
        <v>0.43</v>
      </c>
      <c r="AB21" s="16">
        <v>0.36</v>
      </c>
    </row>
    <row r="22" spans="1:28">
      <c r="A22" s="17" t="s">
        <v>15</v>
      </c>
      <c r="B22" s="11" t="s">
        <v>38</v>
      </c>
      <c r="C22" s="11" t="s">
        <v>57</v>
      </c>
      <c r="D22" s="18"/>
      <c r="F22" s="17">
        <v>0.90600000000000003</v>
      </c>
      <c r="G22" s="11">
        <v>0.84499999999999997</v>
      </c>
      <c r="H22" s="11">
        <v>2.5920000000000001</v>
      </c>
      <c r="I22" s="11">
        <v>0.88300000000000001</v>
      </c>
      <c r="J22" s="11">
        <v>2.4780000000000002</v>
      </c>
      <c r="K22" s="18">
        <v>0.9</v>
      </c>
      <c r="M22" s="22">
        <v>0.09</v>
      </c>
      <c r="N22" s="15">
        <v>1.41</v>
      </c>
      <c r="O22" s="15">
        <v>11.56</v>
      </c>
      <c r="P22" s="16">
        <v>129.96</v>
      </c>
      <c r="R22" s="11" t="s">
        <v>57</v>
      </c>
      <c r="S22" s="22">
        <v>1.02</v>
      </c>
      <c r="T22" s="15">
        <v>1.01</v>
      </c>
      <c r="U22" s="15">
        <v>1.01</v>
      </c>
      <c r="V22" s="16">
        <v>1.05</v>
      </c>
      <c r="X22" s="22">
        <v>0.65</v>
      </c>
      <c r="Y22" s="15">
        <v>0.64</v>
      </c>
      <c r="Z22" s="15" t="s">
        <v>77</v>
      </c>
      <c r="AA22" s="15" t="s">
        <v>77</v>
      </c>
      <c r="AB22" s="16">
        <v>0.36</v>
      </c>
    </row>
    <row r="23" spans="1:28">
      <c r="A23" s="17" t="s">
        <v>19</v>
      </c>
      <c r="B23" s="11" t="s">
        <v>39</v>
      </c>
      <c r="C23" s="11" t="s">
        <v>58</v>
      </c>
      <c r="D23" s="18"/>
      <c r="F23" s="17">
        <v>0.54200000000000004</v>
      </c>
      <c r="G23" s="11">
        <v>0.31900000000000001</v>
      </c>
      <c r="H23" s="11">
        <v>1.4219999999999999</v>
      </c>
      <c r="I23" s="11">
        <v>0.64300000000000002</v>
      </c>
      <c r="J23" s="11">
        <v>1.4850000000000001</v>
      </c>
      <c r="K23" s="18">
        <v>0.79700000000000004</v>
      </c>
      <c r="M23" s="22">
        <v>0.08</v>
      </c>
      <c r="N23" s="15">
        <v>0.79</v>
      </c>
      <c r="O23" s="15">
        <v>9.92</v>
      </c>
      <c r="P23" s="16" t="s">
        <v>77</v>
      </c>
      <c r="R23" s="11" t="s">
        <v>58</v>
      </c>
      <c r="S23" s="22">
        <v>1.03</v>
      </c>
      <c r="T23" s="15">
        <v>1.02</v>
      </c>
      <c r="U23" s="15">
        <v>1.06</v>
      </c>
      <c r="V23" s="16" t="s">
        <v>77</v>
      </c>
      <c r="X23" s="22">
        <v>0.56000000000000005</v>
      </c>
      <c r="Y23" s="15">
        <v>0.56000000000000005</v>
      </c>
      <c r="Z23" s="15">
        <v>0.49</v>
      </c>
      <c r="AA23" s="15" t="s">
        <v>77</v>
      </c>
      <c r="AB23" s="16">
        <v>0.36</v>
      </c>
    </row>
    <row r="24" spans="1:28">
      <c r="A24" s="17" t="s">
        <v>14</v>
      </c>
      <c r="B24" s="11" t="s">
        <v>40</v>
      </c>
      <c r="C24" s="11" t="s">
        <v>59</v>
      </c>
      <c r="D24" s="18"/>
      <c r="F24" s="17">
        <v>0.27600000000000002</v>
      </c>
      <c r="G24" s="11">
        <v>0.66900000000000004</v>
      </c>
      <c r="H24" s="11">
        <v>1.4019999999999999</v>
      </c>
      <c r="I24" s="11">
        <v>0.91200000000000003</v>
      </c>
      <c r="J24" s="11">
        <v>1.2330000000000001</v>
      </c>
      <c r="K24" s="18">
        <v>0.92100000000000004</v>
      </c>
      <c r="M24" s="22">
        <v>0.23</v>
      </c>
      <c r="N24" s="15">
        <v>1.56</v>
      </c>
      <c r="O24" s="15">
        <v>19.36</v>
      </c>
      <c r="P24" s="16">
        <v>101.81</v>
      </c>
      <c r="R24" s="11" t="s">
        <v>59</v>
      </c>
      <c r="S24" s="22">
        <v>1.02</v>
      </c>
      <c r="T24" s="15">
        <v>1.03</v>
      </c>
      <c r="U24" s="15">
        <v>1.02</v>
      </c>
      <c r="V24" s="16">
        <v>1.01</v>
      </c>
      <c r="X24" s="22">
        <v>0.55000000000000004</v>
      </c>
      <c r="Y24" s="15">
        <v>0.56000000000000005</v>
      </c>
      <c r="Z24" s="15">
        <v>0.48</v>
      </c>
      <c r="AA24" s="15">
        <v>0.4</v>
      </c>
      <c r="AB24" s="16">
        <v>0.36</v>
      </c>
    </row>
    <row r="25" spans="1:28">
      <c r="A25" s="17" t="s">
        <v>70</v>
      </c>
      <c r="B25" s="11" t="s">
        <v>41</v>
      </c>
      <c r="C25" s="11" t="s">
        <v>60</v>
      </c>
      <c r="D25" s="18"/>
      <c r="F25" s="17">
        <v>0.111</v>
      </c>
      <c r="G25" s="11">
        <v>0.35499999999999998</v>
      </c>
      <c r="H25" s="11">
        <v>1.448</v>
      </c>
      <c r="I25" s="11">
        <v>0.746</v>
      </c>
      <c r="J25" s="11">
        <v>1.22</v>
      </c>
      <c r="K25" s="18">
        <v>0.80400000000000005</v>
      </c>
      <c r="M25" s="22">
        <v>0.14000000000000001</v>
      </c>
      <c r="N25" s="15">
        <v>0.94</v>
      </c>
      <c r="O25" s="15">
        <v>19.36</v>
      </c>
      <c r="P25" s="16" t="s">
        <v>77</v>
      </c>
      <c r="R25" s="11" t="s">
        <v>60</v>
      </c>
      <c r="S25" s="22">
        <v>1.05</v>
      </c>
      <c r="T25" s="15">
        <v>1.03</v>
      </c>
      <c r="U25" s="15">
        <v>1.02</v>
      </c>
      <c r="V25" s="16" t="s">
        <v>77</v>
      </c>
      <c r="X25" s="22">
        <v>0.64</v>
      </c>
      <c r="Y25" s="15">
        <v>0.61</v>
      </c>
      <c r="Z25" s="15">
        <v>0.43</v>
      </c>
      <c r="AA25" s="15" t="s">
        <v>77</v>
      </c>
      <c r="AB25" s="16">
        <v>0.36</v>
      </c>
    </row>
    <row r="26" spans="1:28">
      <c r="A26" s="17" t="s">
        <v>17</v>
      </c>
      <c r="B26" s="11" t="s">
        <v>42</v>
      </c>
      <c r="C26" s="11" t="s">
        <v>61</v>
      </c>
      <c r="D26" s="18"/>
      <c r="F26" s="17">
        <v>0.6</v>
      </c>
      <c r="G26" s="11">
        <v>0.56999999999999995</v>
      </c>
      <c r="H26" s="11">
        <v>1.87</v>
      </c>
      <c r="I26" s="11">
        <v>0.86299999999999999</v>
      </c>
      <c r="J26" s="11">
        <v>1.7190000000000001</v>
      </c>
      <c r="K26" s="18">
        <v>0.86199999999999999</v>
      </c>
      <c r="M26" s="22">
        <v>0.22</v>
      </c>
      <c r="N26" s="15">
        <v>1.37</v>
      </c>
      <c r="O26" s="15">
        <v>12.91</v>
      </c>
      <c r="P26" s="16">
        <v>122.77</v>
      </c>
      <c r="R26" s="11" t="s">
        <v>61</v>
      </c>
      <c r="S26" s="22">
        <v>1.02</v>
      </c>
      <c r="T26" s="15">
        <v>1.02</v>
      </c>
      <c r="U26" s="15">
        <v>1.01</v>
      </c>
      <c r="V26" s="16">
        <v>1.05</v>
      </c>
      <c r="X26" s="22">
        <v>0.53</v>
      </c>
      <c r="Y26" s="15">
        <v>0.52</v>
      </c>
      <c r="Z26" s="15">
        <v>0.44</v>
      </c>
      <c r="AA26" s="15">
        <v>0.35</v>
      </c>
      <c r="AB26" s="16">
        <v>0.36</v>
      </c>
    </row>
    <row r="27" spans="1:28">
      <c r="A27" s="17" t="s">
        <v>6</v>
      </c>
      <c r="B27" s="11" t="s">
        <v>43</v>
      </c>
      <c r="C27" s="11" t="s">
        <v>62</v>
      </c>
      <c r="D27" s="18"/>
      <c r="F27" s="17">
        <v>0.86399999999999999</v>
      </c>
      <c r="G27" s="11">
        <v>0.79600000000000004</v>
      </c>
      <c r="H27" s="11">
        <v>1.319</v>
      </c>
      <c r="I27" s="11">
        <v>0.90100000000000002</v>
      </c>
      <c r="J27" s="11">
        <v>1.2949999999999999</v>
      </c>
      <c r="K27" s="18">
        <v>0.91</v>
      </c>
      <c r="M27" s="22">
        <v>0.06</v>
      </c>
      <c r="N27" s="15">
        <v>1.37</v>
      </c>
      <c r="O27" s="15">
        <v>13.47</v>
      </c>
      <c r="P27" s="16">
        <v>75.69</v>
      </c>
      <c r="R27" s="11" t="s">
        <v>62</v>
      </c>
      <c r="S27" s="22">
        <v>1.03</v>
      </c>
      <c r="T27" s="15">
        <v>1.02</v>
      </c>
      <c r="U27" s="15">
        <v>1.03</v>
      </c>
      <c r="V27" s="16">
        <v>1.04</v>
      </c>
      <c r="X27" s="22">
        <v>0.6</v>
      </c>
      <c r="Y27" s="15">
        <v>0.61</v>
      </c>
      <c r="Z27" s="15">
        <v>0.59</v>
      </c>
      <c r="AA27" s="15">
        <v>0.35</v>
      </c>
      <c r="AB27" s="16">
        <v>0.36</v>
      </c>
    </row>
    <row r="28" spans="1:28">
      <c r="A28" s="17" t="s">
        <v>8</v>
      </c>
      <c r="B28" s="11" t="s">
        <v>44</v>
      </c>
      <c r="C28" s="11" t="s">
        <v>63</v>
      </c>
      <c r="D28" s="18"/>
      <c r="F28" s="17">
        <v>0.99</v>
      </c>
      <c r="G28" s="11">
        <v>0.54800000000000004</v>
      </c>
      <c r="H28" s="11">
        <v>1.6479999999999999</v>
      </c>
      <c r="I28" s="11">
        <v>0.91400000000000003</v>
      </c>
      <c r="J28" s="11">
        <v>1.6319999999999999</v>
      </c>
      <c r="K28" s="18">
        <v>0.92</v>
      </c>
      <c r="M28" s="22">
        <v>0.14000000000000001</v>
      </c>
      <c r="N28" s="15">
        <v>1.28</v>
      </c>
      <c r="O28" s="15">
        <v>12.04</v>
      </c>
      <c r="P28" s="16">
        <v>167.7</v>
      </c>
      <c r="R28" s="11" t="s">
        <v>63</v>
      </c>
      <c r="S28" s="22">
        <v>1.02</v>
      </c>
      <c r="T28" s="15">
        <v>1.02</v>
      </c>
      <c r="U28" s="15">
        <v>1.02</v>
      </c>
      <c r="V28" s="16">
        <v>1.01</v>
      </c>
      <c r="X28" s="22">
        <v>0.56999999999999995</v>
      </c>
      <c r="Y28" s="15">
        <v>0.56999999999999995</v>
      </c>
      <c r="Z28" s="15">
        <v>0.56000000000000005</v>
      </c>
      <c r="AA28" s="15">
        <v>0.54</v>
      </c>
      <c r="AB28" s="16">
        <v>0.36</v>
      </c>
    </row>
    <row r="29" spans="1:28">
      <c r="A29" s="17" t="s">
        <v>12</v>
      </c>
      <c r="B29" s="11" t="s">
        <v>45</v>
      </c>
      <c r="C29" s="11" t="s">
        <v>64</v>
      </c>
      <c r="D29" s="18"/>
      <c r="F29" s="17">
        <v>1.1020000000000001</v>
      </c>
      <c r="G29" s="11">
        <v>0.88300000000000001</v>
      </c>
      <c r="H29" s="11">
        <v>1.8759999999999999</v>
      </c>
      <c r="I29" s="11">
        <v>0.91300000000000003</v>
      </c>
      <c r="J29" s="11">
        <v>1.8480000000000001</v>
      </c>
      <c r="K29" s="18">
        <v>0.91700000000000004</v>
      </c>
      <c r="M29" s="22">
        <v>0.05</v>
      </c>
      <c r="N29" s="15">
        <v>1.46</v>
      </c>
      <c r="O29" s="15">
        <v>17.059999999999999</v>
      </c>
      <c r="P29" s="16">
        <v>115.99</v>
      </c>
      <c r="R29" s="11" t="s">
        <v>64</v>
      </c>
      <c r="S29" s="22">
        <v>1.04</v>
      </c>
      <c r="T29" s="15">
        <v>1.02</v>
      </c>
      <c r="U29" s="15">
        <v>1.02</v>
      </c>
      <c r="V29" s="16">
        <v>1</v>
      </c>
      <c r="X29" s="22">
        <v>0.67</v>
      </c>
      <c r="Y29" s="15">
        <v>0.65</v>
      </c>
      <c r="Z29" s="15">
        <v>0.62</v>
      </c>
      <c r="AA29" s="15">
        <v>0.66</v>
      </c>
      <c r="AB29" s="16">
        <v>0.36</v>
      </c>
    </row>
    <row r="30" spans="1:28">
      <c r="A30" s="17" t="s">
        <v>26</v>
      </c>
      <c r="B30" s="11" t="s">
        <v>66</v>
      </c>
      <c r="C30" s="11" t="s">
        <v>68</v>
      </c>
      <c r="D30" s="18"/>
      <c r="F30" s="17">
        <v>0.36299999999999999</v>
      </c>
      <c r="G30" s="11">
        <v>0.49399999999999999</v>
      </c>
      <c r="H30" s="11">
        <v>1.75</v>
      </c>
      <c r="I30" s="11">
        <v>0.88100000000000001</v>
      </c>
      <c r="J30" s="11">
        <v>1.6240000000000001</v>
      </c>
      <c r="K30" s="18">
        <v>0.93700000000000006</v>
      </c>
      <c r="M30" s="22">
        <v>0.12</v>
      </c>
      <c r="N30" s="15">
        <v>1.28</v>
      </c>
      <c r="O30" s="15">
        <v>13.61</v>
      </c>
      <c r="P30" s="32">
        <v>115.99</v>
      </c>
      <c r="R30" s="11" t="s">
        <v>68</v>
      </c>
      <c r="S30" s="22">
        <v>1.03</v>
      </c>
      <c r="T30" s="15">
        <v>1.02</v>
      </c>
      <c r="U30" s="15">
        <v>1.02</v>
      </c>
      <c r="V30" s="16">
        <v>1.02</v>
      </c>
      <c r="X30" s="22">
        <v>0.57999999999999996</v>
      </c>
      <c r="Y30" s="15">
        <v>0.56999999999999995</v>
      </c>
      <c r="Z30" s="15">
        <v>0.53</v>
      </c>
      <c r="AA30" s="15">
        <v>0.47</v>
      </c>
      <c r="AB30" s="16">
        <v>0.36</v>
      </c>
    </row>
    <row r="31" spans="1:28" ht="13.5" thickBot="1">
      <c r="A31" s="19" t="s">
        <v>69</v>
      </c>
      <c r="B31" s="20" t="s">
        <v>65</v>
      </c>
      <c r="C31" s="20" t="s">
        <v>67</v>
      </c>
      <c r="D31" s="21"/>
      <c r="F31" s="19" t="s">
        <v>77</v>
      </c>
      <c r="G31" s="20" t="s">
        <v>77</v>
      </c>
      <c r="H31" s="20" t="s">
        <v>77</v>
      </c>
      <c r="I31" s="20" t="s">
        <v>77</v>
      </c>
      <c r="J31" s="20" t="s">
        <v>77</v>
      </c>
      <c r="K31" s="21" t="s">
        <v>77</v>
      </c>
      <c r="M31" s="23" t="s">
        <v>77</v>
      </c>
      <c r="N31" s="24" t="s">
        <v>77</v>
      </c>
      <c r="O31" s="24" t="s">
        <v>77</v>
      </c>
      <c r="P31" s="25" t="s">
        <v>77</v>
      </c>
      <c r="R31" s="20" t="s">
        <v>67</v>
      </c>
      <c r="S31" s="23" t="s">
        <v>77</v>
      </c>
      <c r="T31" s="24" t="s">
        <v>77</v>
      </c>
      <c r="U31" s="24" t="s">
        <v>77</v>
      </c>
      <c r="V31" s="25" t="s">
        <v>77</v>
      </c>
      <c r="X31" s="23" t="s">
        <v>77</v>
      </c>
      <c r="Y31" s="24" t="s">
        <v>77</v>
      </c>
      <c r="Z31" s="24" t="s">
        <v>77</v>
      </c>
      <c r="AA31" s="24" t="s">
        <v>77</v>
      </c>
      <c r="AB31" s="25" t="s">
        <v>77</v>
      </c>
    </row>
    <row r="32" spans="1:28" ht="13.5" thickTop="1">
      <c r="A32" s="2" t="s">
        <v>148</v>
      </c>
    </row>
    <row r="36" spans="1:13">
      <c r="K36" t="s">
        <v>93</v>
      </c>
      <c r="L36" t="s">
        <v>93</v>
      </c>
      <c r="M36" s="1" t="s">
        <v>93</v>
      </c>
    </row>
    <row r="46" spans="1:13" s="3" customFormat="1" ht="13.5" thickBot="1"/>
    <row r="47" spans="1:13" ht="13.5" thickTop="1">
      <c r="A47" s="2" t="s">
        <v>79</v>
      </c>
    </row>
    <row r="49" spans="1:9">
      <c r="F49" s="268" t="s">
        <v>71</v>
      </c>
      <c r="G49" s="268"/>
      <c r="H49" s="268"/>
      <c r="I49" s="268"/>
    </row>
    <row r="50" spans="1:9">
      <c r="A50" t="s">
        <v>88</v>
      </c>
      <c r="F50" s="1" t="s">
        <v>72</v>
      </c>
      <c r="G50" s="1" t="s">
        <v>73</v>
      </c>
      <c r="H50" s="1" t="s">
        <v>74</v>
      </c>
      <c r="I50" s="1" t="s">
        <v>75</v>
      </c>
    </row>
    <row r="51" spans="1:9" ht="14.25">
      <c r="A51" s="2" t="s">
        <v>5</v>
      </c>
      <c r="B51" s="2" t="s">
        <v>0</v>
      </c>
      <c r="C51" s="2" t="s">
        <v>1</v>
      </c>
      <c r="F51" s="269" t="s">
        <v>76</v>
      </c>
      <c r="G51" s="269"/>
      <c r="H51" s="269"/>
      <c r="I51" s="269"/>
    </row>
    <row r="52" spans="1:9">
      <c r="A52" t="s">
        <v>20</v>
      </c>
      <c r="B52" t="s">
        <v>27</v>
      </c>
      <c r="C52" t="s">
        <v>46</v>
      </c>
      <c r="F52">
        <v>0.08</v>
      </c>
      <c r="G52">
        <v>1.32</v>
      </c>
      <c r="H52">
        <v>11.56</v>
      </c>
      <c r="I52">
        <v>162.56</v>
      </c>
    </row>
    <row r="53" spans="1:9">
      <c r="A53" t="s">
        <v>13</v>
      </c>
      <c r="B53" t="s">
        <v>28</v>
      </c>
      <c r="C53" t="s">
        <v>47</v>
      </c>
      <c r="F53">
        <v>0.1</v>
      </c>
      <c r="G53">
        <v>1.32</v>
      </c>
      <c r="H53">
        <v>16.239999999999998</v>
      </c>
      <c r="I53">
        <v>219.93</v>
      </c>
    </row>
    <row r="54" spans="1:9">
      <c r="A54" t="s">
        <v>9</v>
      </c>
      <c r="B54" t="s">
        <v>29</v>
      </c>
      <c r="C54" t="s">
        <v>48</v>
      </c>
      <c r="F54">
        <v>0.09</v>
      </c>
      <c r="G54">
        <v>1.23</v>
      </c>
      <c r="H54">
        <v>20.79</v>
      </c>
      <c r="I54">
        <v>74.3</v>
      </c>
    </row>
    <row r="55" spans="1:9">
      <c r="A55" t="s">
        <v>18</v>
      </c>
      <c r="B55" t="s">
        <v>30</v>
      </c>
      <c r="C55" t="s">
        <v>49</v>
      </c>
      <c r="F55">
        <v>0.08</v>
      </c>
      <c r="G55">
        <v>1.61</v>
      </c>
      <c r="H55">
        <v>13.92</v>
      </c>
      <c r="I55">
        <v>61.62</v>
      </c>
    </row>
    <row r="56" spans="1:9">
      <c r="A56" t="s">
        <v>21</v>
      </c>
      <c r="B56" t="s">
        <v>31</v>
      </c>
      <c r="C56" t="s">
        <v>50</v>
      </c>
      <c r="F56">
        <v>0.13</v>
      </c>
      <c r="G56">
        <v>1.21</v>
      </c>
      <c r="H56">
        <v>14.75</v>
      </c>
      <c r="I56">
        <v>92.74</v>
      </c>
    </row>
    <row r="57" spans="1:9">
      <c r="A57" t="s">
        <v>24</v>
      </c>
      <c r="B57" t="s">
        <v>32</v>
      </c>
      <c r="C57" t="s">
        <v>51</v>
      </c>
      <c r="F57">
        <v>0.1</v>
      </c>
      <c r="G57">
        <v>1.25</v>
      </c>
      <c r="H57">
        <v>9.68</v>
      </c>
      <c r="I57">
        <v>70.39</v>
      </c>
    </row>
    <row r="58" spans="1:9">
      <c r="A58" t="s">
        <v>7</v>
      </c>
      <c r="B58" t="s">
        <v>33</v>
      </c>
      <c r="C58" t="s">
        <v>52</v>
      </c>
      <c r="F58">
        <v>0.12</v>
      </c>
      <c r="G58">
        <v>0.92</v>
      </c>
      <c r="H58">
        <v>12.82</v>
      </c>
      <c r="I58" t="s">
        <v>77</v>
      </c>
    </row>
    <row r="59" spans="1:9">
      <c r="A59" t="s">
        <v>11</v>
      </c>
      <c r="B59" t="s">
        <v>34</v>
      </c>
      <c r="C59" t="s">
        <v>53</v>
      </c>
      <c r="F59">
        <v>0.1</v>
      </c>
      <c r="G59">
        <v>1.44</v>
      </c>
      <c r="H59">
        <v>13.39</v>
      </c>
      <c r="I59">
        <v>138.06</v>
      </c>
    </row>
    <row r="60" spans="1:9">
      <c r="A60" t="s">
        <v>10</v>
      </c>
      <c r="B60" t="s">
        <v>35</v>
      </c>
      <c r="C60" t="s">
        <v>54</v>
      </c>
      <c r="F60">
        <v>0.21</v>
      </c>
      <c r="G60">
        <v>1.28</v>
      </c>
      <c r="H60">
        <v>17.72</v>
      </c>
      <c r="I60" s="35">
        <v>115.78</v>
      </c>
    </row>
    <row r="61" spans="1:9">
      <c r="A61" t="s">
        <v>25</v>
      </c>
      <c r="B61" t="s">
        <v>36</v>
      </c>
      <c r="C61" t="s">
        <v>55</v>
      </c>
      <c r="F61">
        <v>0.15</v>
      </c>
      <c r="G61">
        <v>1.25</v>
      </c>
      <c r="H61">
        <v>17.309999999999999</v>
      </c>
      <c r="I61" s="35">
        <v>135.49</v>
      </c>
    </row>
    <row r="62" spans="1:9">
      <c r="A62" t="s">
        <v>16</v>
      </c>
      <c r="B62" t="s">
        <v>37</v>
      </c>
      <c r="C62" t="s">
        <v>56</v>
      </c>
      <c r="F62">
        <v>0.12</v>
      </c>
      <c r="G62">
        <v>1.46</v>
      </c>
      <c r="H62">
        <v>13.61</v>
      </c>
      <c r="I62" s="35">
        <v>169.52</v>
      </c>
    </row>
    <row r="63" spans="1:9">
      <c r="A63" t="s">
        <v>15</v>
      </c>
      <c r="B63" t="s">
        <v>38</v>
      </c>
      <c r="C63" t="s">
        <v>57</v>
      </c>
      <c r="F63">
        <v>0.09</v>
      </c>
      <c r="G63">
        <v>1.41</v>
      </c>
      <c r="H63">
        <v>11.56</v>
      </c>
      <c r="I63">
        <v>129.96</v>
      </c>
    </row>
    <row r="64" spans="1:9">
      <c r="A64" t="s">
        <v>19</v>
      </c>
      <c r="B64" t="s">
        <v>39</v>
      </c>
      <c r="C64" t="s">
        <v>58</v>
      </c>
      <c r="F64">
        <v>0.08</v>
      </c>
      <c r="G64">
        <v>0.79</v>
      </c>
      <c r="H64">
        <v>9.92</v>
      </c>
      <c r="I64" t="s">
        <v>77</v>
      </c>
    </row>
    <row r="65" spans="1:9">
      <c r="A65" t="s">
        <v>14</v>
      </c>
      <c r="B65" t="s">
        <v>40</v>
      </c>
      <c r="C65" t="s">
        <v>59</v>
      </c>
      <c r="F65">
        <v>0.23</v>
      </c>
      <c r="G65">
        <v>1.56</v>
      </c>
      <c r="H65">
        <v>19.36</v>
      </c>
      <c r="I65">
        <v>101.81</v>
      </c>
    </row>
    <row r="66" spans="1:9">
      <c r="A66" t="s">
        <v>70</v>
      </c>
      <c r="B66" t="s">
        <v>41</v>
      </c>
      <c r="C66" t="s">
        <v>60</v>
      </c>
      <c r="F66">
        <v>0.14000000000000001</v>
      </c>
      <c r="G66">
        <v>0.94</v>
      </c>
      <c r="H66">
        <v>12.91</v>
      </c>
      <c r="I66" t="s">
        <v>77</v>
      </c>
    </row>
    <row r="67" spans="1:9">
      <c r="A67" t="s">
        <v>17</v>
      </c>
      <c r="B67" t="s">
        <v>42</v>
      </c>
      <c r="C67" t="s">
        <v>61</v>
      </c>
      <c r="F67">
        <v>0.22</v>
      </c>
      <c r="G67">
        <v>1.37</v>
      </c>
      <c r="H67">
        <v>13.47</v>
      </c>
      <c r="I67">
        <v>122.77</v>
      </c>
    </row>
    <row r="68" spans="1:9">
      <c r="A68" t="s">
        <v>6</v>
      </c>
      <c r="B68" t="s">
        <v>43</v>
      </c>
      <c r="C68" t="s">
        <v>62</v>
      </c>
      <c r="F68">
        <v>0.06</v>
      </c>
      <c r="G68">
        <v>1.37</v>
      </c>
      <c r="H68">
        <v>12.04</v>
      </c>
      <c r="I68">
        <v>75.69</v>
      </c>
    </row>
    <row r="69" spans="1:9">
      <c r="A69" t="s">
        <v>8</v>
      </c>
      <c r="B69" t="s">
        <v>44</v>
      </c>
      <c r="C69" t="s">
        <v>63</v>
      </c>
      <c r="F69">
        <v>0.14000000000000001</v>
      </c>
      <c r="G69">
        <v>1.28</v>
      </c>
      <c r="H69">
        <v>17.059999999999999</v>
      </c>
      <c r="I69">
        <v>167.7</v>
      </c>
    </row>
    <row r="70" spans="1:9">
      <c r="A70" t="s">
        <v>12</v>
      </c>
      <c r="B70" t="s">
        <v>45</v>
      </c>
      <c r="C70" t="s">
        <v>64</v>
      </c>
      <c r="F70">
        <v>0.05</v>
      </c>
      <c r="G70">
        <v>1.46</v>
      </c>
      <c r="H70">
        <v>13.61</v>
      </c>
      <c r="I70">
        <v>115.99</v>
      </c>
    </row>
    <row r="71" spans="1:9">
      <c r="A71" t="s">
        <v>26</v>
      </c>
      <c r="B71" t="s">
        <v>66</v>
      </c>
      <c r="C71" t="s">
        <v>68</v>
      </c>
      <c r="F71">
        <v>0.12</v>
      </c>
      <c r="G71">
        <v>1.28</v>
      </c>
      <c r="H71">
        <v>14.52</v>
      </c>
      <c r="I71" s="35">
        <v>127.24</v>
      </c>
    </row>
    <row r="72" spans="1:9">
      <c r="A72" t="s">
        <v>69</v>
      </c>
      <c r="B72" t="s">
        <v>65</v>
      </c>
      <c r="C72" t="s">
        <v>67</v>
      </c>
      <c r="F72" t="s">
        <v>77</v>
      </c>
      <c r="G72" t="s">
        <v>77</v>
      </c>
      <c r="H72" t="s">
        <v>77</v>
      </c>
      <c r="I72" t="s">
        <v>77</v>
      </c>
    </row>
    <row r="73" spans="1:9">
      <c r="A73" s="2" t="s">
        <v>82</v>
      </c>
    </row>
    <row r="87" spans="1:9" s="3" customFormat="1" ht="13.5" thickBot="1"/>
    <row r="88" spans="1:9" ht="13.5" thickTop="1">
      <c r="A88" s="2" t="s">
        <v>80</v>
      </c>
    </row>
    <row r="91" spans="1:9">
      <c r="F91" s="268" t="s">
        <v>71</v>
      </c>
      <c r="G91" s="268"/>
      <c r="H91" s="268"/>
      <c r="I91" s="268"/>
    </row>
    <row r="92" spans="1:9">
      <c r="A92" t="s">
        <v>88</v>
      </c>
      <c r="F92" s="1" t="s">
        <v>72</v>
      </c>
      <c r="G92" s="1" t="s">
        <v>73</v>
      </c>
      <c r="H92" s="1" t="s">
        <v>74</v>
      </c>
      <c r="I92" s="1" t="s">
        <v>75</v>
      </c>
    </row>
    <row r="93" spans="1:9">
      <c r="A93" s="2" t="s">
        <v>5</v>
      </c>
      <c r="B93" s="2" t="s">
        <v>0</v>
      </c>
      <c r="C93" s="2" t="s">
        <v>1</v>
      </c>
      <c r="F93" s="269" t="s">
        <v>81</v>
      </c>
      <c r="G93" s="269"/>
      <c r="H93" s="269"/>
      <c r="I93" s="269"/>
    </row>
    <row r="94" spans="1:9">
      <c r="A94" t="s">
        <v>20</v>
      </c>
      <c r="B94" t="s">
        <v>27</v>
      </c>
      <c r="C94" t="s">
        <v>46</v>
      </c>
      <c r="F94">
        <v>1.03</v>
      </c>
      <c r="G94">
        <v>1.02</v>
      </c>
      <c r="H94">
        <v>1.02</v>
      </c>
      <c r="I94">
        <v>1.01</v>
      </c>
    </row>
    <row r="95" spans="1:9">
      <c r="A95" t="s">
        <v>13</v>
      </c>
      <c r="B95" t="s">
        <v>28</v>
      </c>
      <c r="C95" t="s">
        <v>47</v>
      </c>
      <c r="F95">
        <v>1.03</v>
      </c>
      <c r="G95">
        <v>1.02</v>
      </c>
      <c r="H95">
        <v>1.01</v>
      </c>
      <c r="I95">
        <v>1</v>
      </c>
    </row>
    <row r="96" spans="1:9">
      <c r="A96" t="s">
        <v>9</v>
      </c>
      <c r="B96" t="s">
        <v>29</v>
      </c>
      <c r="C96" t="s">
        <v>48</v>
      </c>
      <c r="F96">
        <v>1.02</v>
      </c>
      <c r="G96">
        <v>1.02</v>
      </c>
      <c r="H96">
        <v>1.03</v>
      </c>
      <c r="I96">
        <v>1.06</v>
      </c>
    </row>
    <row r="97" spans="1:9">
      <c r="A97" t="s">
        <v>18</v>
      </c>
      <c r="B97" t="s">
        <v>30</v>
      </c>
      <c r="C97" t="s">
        <v>49</v>
      </c>
      <c r="F97">
        <v>1.03</v>
      </c>
      <c r="G97">
        <v>1.04</v>
      </c>
      <c r="H97">
        <v>1.04</v>
      </c>
      <c r="I97">
        <v>1.04</v>
      </c>
    </row>
    <row r="98" spans="1:9">
      <c r="A98" t="s">
        <v>21</v>
      </c>
      <c r="B98" t="s">
        <v>31</v>
      </c>
      <c r="C98" t="s">
        <v>50</v>
      </c>
      <c r="F98">
        <v>1.02</v>
      </c>
      <c r="G98">
        <v>1.02</v>
      </c>
      <c r="H98">
        <v>1.02</v>
      </c>
      <c r="I98">
        <v>1.02</v>
      </c>
    </row>
    <row r="99" spans="1:9">
      <c r="A99" t="s">
        <v>24</v>
      </c>
      <c r="B99" t="s">
        <v>32</v>
      </c>
      <c r="C99" t="s">
        <v>51</v>
      </c>
      <c r="F99">
        <v>1.03</v>
      </c>
      <c r="G99">
        <v>1.02</v>
      </c>
      <c r="H99">
        <v>1</v>
      </c>
      <c r="I99">
        <v>1.02</v>
      </c>
    </row>
    <row r="100" spans="1:9">
      <c r="A100" t="s">
        <v>7</v>
      </c>
      <c r="B100" t="s">
        <v>33</v>
      </c>
      <c r="C100" t="s">
        <v>52</v>
      </c>
      <c r="F100">
        <v>1.02</v>
      </c>
      <c r="G100">
        <v>1.02</v>
      </c>
      <c r="H100">
        <v>1.01</v>
      </c>
      <c r="I100" t="s">
        <v>77</v>
      </c>
    </row>
    <row r="101" spans="1:9">
      <c r="A101" t="s">
        <v>11</v>
      </c>
      <c r="B101" t="s">
        <v>34</v>
      </c>
      <c r="C101" t="s">
        <v>53</v>
      </c>
      <c r="F101">
        <v>1.02</v>
      </c>
      <c r="G101">
        <v>1.02</v>
      </c>
      <c r="H101">
        <v>1.01</v>
      </c>
      <c r="I101">
        <v>1.05</v>
      </c>
    </row>
    <row r="102" spans="1:9">
      <c r="A102" t="s">
        <v>10</v>
      </c>
      <c r="B102" t="s">
        <v>35</v>
      </c>
      <c r="C102" t="s">
        <v>54</v>
      </c>
      <c r="F102">
        <v>1.02</v>
      </c>
      <c r="G102">
        <v>1.02</v>
      </c>
      <c r="H102">
        <v>1.01</v>
      </c>
      <c r="I102">
        <v>1.01</v>
      </c>
    </row>
    <row r="103" spans="1:9">
      <c r="A103" t="s">
        <v>25</v>
      </c>
      <c r="B103" t="s">
        <v>36</v>
      </c>
      <c r="C103" t="s">
        <v>55</v>
      </c>
      <c r="F103">
        <v>1.03</v>
      </c>
      <c r="G103">
        <v>1.03</v>
      </c>
      <c r="H103">
        <v>1.04</v>
      </c>
      <c r="I103">
        <v>1.05</v>
      </c>
    </row>
    <row r="104" spans="1:9">
      <c r="A104" t="s">
        <v>16</v>
      </c>
      <c r="B104" t="s">
        <v>37</v>
      </c>
      <c r="C104" t="s">
        <v>56</v>
      </c>
      <c r="F104">
        <v>1.04</v>
      </c>
      <c r="G104">
        <v>1.04</v>
      </c>
      <c r="H104">
        <v>1.03</v>
      </c>
      <c r="I104">
        <v>1.03</v>
      </c>
    </row>
    <row r="105" spans="1:9">
      <c r="A105" t="s">
        <v>15</v>
      </c>
      <c r="B105" t="s">
        <v>38</v>
      </c>
      <c r="C105" t="s">
        <v>57</v>
      </c>
      <c r="F105">
        <v>1.02</v>
      </c>
      <c r="G105">
        <v>1.01</v>
      </c>
      <c r="H105">
        <v>1.01</v>
      </c>
      <c r="I105">
        <v>1.05</v>
      </c>
    </row>
    <row r="106" spans="1:9">
      <c r="A106" t="s">
        <v>19</v>
      </c>
      <c r="B106" t="s">
        <v>39</v>
      </c>
      <c r="C106" t="s">
        <v>58</v>
      </c>
      <c r="F106">
        <v>1.03</v>
      </c>
      <c r="G106">
        <v>1.02</v>
      </c>
      <c r="H106">
        <v>1.06</v>
      </c>
      <c r="I106" t="s">
        <v>77</v>
      </c>
    </row>
    <row r="107" spans="1:9">
      <c r="A107" t="s">
        <v>14</v>
      </c>
      <c r="B107" t="s">
        <v>40</v>
      </c>
      <c r="C107" t="s">
        <v>59</v>
      </c>
      <c r="F107">
        <v>1.02</v>
      </c>
      <c r="G107">
        <v>1.03</v>
      </c>
      <c r="H107">
        <v>1.02</v>
      </c>
      <c r="I107">
        <v>1.01</v>
      </c>
    </row>
    <row r="108" spans="1:9">
      <c r="A108" t="s">
        <v>70</v>
      </c>
      <c r="B108" t="s">
        <v>41</v>
      </c>
      <c r="C108" t="s">
        <v>60</v>
      </c>
      <c r="F108">
        <v>1.05</v>
      </c>
      <c r="G108">
        <v>1.03</v>
      </c>
      <c r="H108">
        <v>1.02</v>
      </c>
      <c r="I108" t="s">
        <v>77</v>
      </c>
    </row>
    <row r="109" spans="1:9">
      <c r="A109" t="s">
        <v>17</v>
      </c>
      <c r="B109" t="s">
        <v>42</v>
      </c>
      <c r="C109" t="s">
        <v>61</v>
      </c>
      <c r="F109">
        <v>1.02</v>
      </c>
      <c r="G109">
        <v>1.02</v>
      </c>
      <c r="H109">
        <v>1.01</v>
      </c>
      <c r="I109">
        <v>1.05</v>
      </c>
    </row>
    <row r="110" spans="1:9">
      <c r="A110" t="s">
        <v>6</v>
      </c>
      <c r="B110" t="s">
        <v>43</v>
      </c>
      <c r="C110" t="s">
        <v>62</v>
      </c>
      <c r="F110">
        <v>1.03</v>
      </c>
      <c r="G110">
        <v>1.02</v>
      </c>
      <c r="H110">
        <v>1.03</v>
      </c>
      <c r="I110">
        <v>1.04</v>
      </c>
    </row>
    <row r="111" spans="1:9">
      <c r="A111" t="s">
        <v>8</v>
      </c>
      <c r="B111" t="s">
        <v>44</v>
      </c>
      <c r="C111" t="s">
        <v>63</v>
      </c>
      <c r="F111">
        <v>1.02</v>
      </c>
      <c r="G111">
        <v>1.02</v>
      </c>
      <c r="H111">
        <v>1.02</v>
      </c>
      <c r="I111">
        <v>1.01</v>
      </c>
    </row>
    <row r="112" spans="1:9">
      <c r="A112" t="s">
        <v>12</v>
      </c>
      <c r="B112" t="s">
        <v>45</v>
      </c>
      <c r="C112" t="s">
        <v>64</v>
      </c>
      <c r="F112">
        <v>1.04</v>
      </c>
      <c r="G112">
        <v>1.02</v>
      </c>
      <c r="H112">
        <v>1.02</v>
      </c>
      <c r="I112">
        <v>1</v>
      </c>
    </row>
    <row r="113" spans="1:9">
      <c r="A113" t="s">
        <v>26</v>
      </c>
      <c r="B113" t="s">
        <v>66</v>
      </c>
      <c r="C113" t="s">
        <v>68</v>
      </c>
      <c r="F113">
        <v>1.03</v>
      </c>
      <c r="G113">
        <v>1.02</v>
      </c>
      <c r="H113">
        <v>1.02</v>
      </c>
      <c r="I113">
        <v>1.02</v>
      </c>
    </row>
    <row r="114" spans="1:9">
      <c r="A114" t="s">
        <v>69</v>
      </c>
      <c r="B114" t="s">
        <v>65</v>
      </c>
      <c r="C114" t="s">
        <v>67</v>
      </c>
      <c r="F114" t="s">
        <v>77</v>
      </c>
      <c r="G114" t="s">
        <v>77</v>
      </c>
      <c r="H114" t="s">
        <v>77</v>
      </c>
      <c r="I114" t="s">
        <v>77</v>
      </c>
    </row>
    <row r="115" spans="1:9">
      <c r="A115" s="2" t="s">
        <v>83</v>
      </c>
    </row>
    <row r="130" spans="1:10" s="3" customFormat="1" ht="13.5" thickBot="1"/>
    <row r="131" spans="1:10" ht="13.5" thickTop="1">
      <c r="A131" s="2" t="s">
        <v>84</v>
      </c>
    </row>
    <row r="134" spans="1:10">
      <c r="F134" s="268" t="s">
        <v>71</v>
      </c>
      <c r="G134" s="268"/>
      <c r="H134" s="268"/>
      <c r="I134" s="268"/>
    </row>
    <row r="135" spans="1:10">
      <c r="A135" t="s">
        <v>88</v>
      </c>
      <c r="F135" s="1" t="s">
        <v>72</v>
      </c>
      <c r="G135" s="1" t="s">
        <v>73</v>
      </c>
      <c r="H135" s="1" t="s">
        <v>74</v>
      </c>
      <c r="I135" s="1" t="s">
        <v>86</v>
      </c>
      <c r="J135" s="1" t="s">
        <v>87</v>
      </c>
    </row>
    <row r="136" spans="1:10">
      <c r="A136" s="2" t="s">
        <v>5</v>
      </c>
      <c r="B136" s="2" t="s">
        <v>0</v>
      </c>
      <c r="C136" s="2" t="s">
        <v>1</v>
      </c>
      <c r="F136" s="269" t="s">
        <v>85</v>
      </c>
      <c r="G136" s="269"/>
      <c r="H136" s="269"/>
      <c r="I136" s="269"/>
    </row>
    <row r="137" spans="1:10">
      <c r="A137" t="s">
        <v>20</v>
      </c>
      <c r="B137" t="s">
        <v>27</v>
      </c>
      <c r="C137" t="s">
        <v>46</v>
      </c>
      <c r="F137">
        <v>0.53</v>
      </c>
      <c r="G137">
        <v>0.54</v>
      </c>
      <c r="H137">
        <v>0.56999999999999995</v>
      </c>
      <c r="I137">
        <v>0.32</v>
      </c>
      <c r="J137">
        <v>0.36</v>
      </c>
    </row>
    <row r="138" spans="1:10">
      <c r="A138" t="s">
        <v>13</v>
      </c>
      <c r="B138" t="s">
        <v>28</v>
      </c>
      <c r="C138" t="s">
        <v>47</v>
      </c>
      <c r="F138">
        <v>0.56999999999999995</v>
      </c>
      <c r="G138">
        <v>0.56000000000000005</v>
      </c>
      <c r="H138">
        <v>0.47</v>
      </c>
      <c r="I138">
        <v>0.38</v>
      </c>
      <c r="J138">
        <v>0.36</v>
      </c>
    </row>
    <row r="139" spans="1:10">
      <c r="A139" t="s">
        <v>9</v>
      </c>
      <c r="B139" t="s">
        <v>29</v>
      </c>
      <c r="C139" t="s">
        <v>48</v>
      </c>
      <c r="F139">
        <v>0.59</v>
      </c>
      <c r="G139">
        <v>0.54</v>
      </c>
      <c r="H139">
        <v>0.55000000000000004</v>
      </c>
      <c r="I139">
        <v>0.41</v>
      </c>
      <c r="J139">
        <v>0.36</v>
      </c>
    </row>
    <row r="140" spans="1:10">
      <c r="A140" t="s">
        <v>18</v>
      </c>
      <c r="B140" t="s">
        <v>30</v>
      </c>
      <c r="C140" t="s">
        <v>49</v>
      </c>
      <c r="F140">
        <v>0.67</v>
      </c>
      <c r="G140">
        <v>0.65</v>
      </c>
      <c r="H140">
        <v>0.62</v>
      </c>
      <c r="I140" t="s">
        <v>77</v>
      </c>
      <c r="J140">
        <v>0.36</v>
      </c>
    </row>
    <row r="141" spans="1:10">
      <c r="A141" t="s">
        <v>21</v>
      </c>
      <c r="B141" t="s">
        <v>31</v>
      </c>
      <c r="C141" t="s">
        <v>50</v>
      </c>
      <c r="F141">
        <v>0.55000000000000004</v>
      </c>
      <c r="G141">
        <v>0.49</v>
      </c>
      <c r="H141">
        <v>0.48</v>
      </c>
      <c r="I141">
        <v>0.42</v>
      </c>
      <c r="J141">
        <v>0.36</v>
      </c>
    </row>
    <row r="142" spans="1:10">
      <c r="A142" t="s">
        <v>24</v>
      </c>
      <c r="B142" t="s">
        <v>32</v>
      </c>
      <c r="C142" t="s">
        <v>51</v>
      </c>
      <c r="F142">
        <v>0.59</v>
      </c>
      <c r="G142">
        <v>0.55000000000000004</v>
      </c>
      <c r="H142">
        <v>0.39</v>
      </c>
      <c r="I142" t="s">
        <v>77</v>
      </c>
      <c r="J142">
        <v>0.36</v>
      </c>
    </row>
    <row r="143" spans="1:10">
      <c r="A143" t="s">
        <v>7</v>
      </c>
      <c r="B143" t="s">
        <v>33</v>
      </c>
      <c r="C143" t="s">
        <v>52</v>
      </c>
      <c r="F143">
        <v>0.59</v>
      </c>
      <c r="G143">
        <v>0.61</v>
      </c>
      <c r="H143" t="s">
        <v>77</v>
      </c>
      <c r="I143" t="s">
        <v>77</v>
      </c>
      <c r="J143">
        <v>0.36</v>
      </c>
    </row>
    <row r="144" spans="1:10">
      <c r="A144" t="s">
        <v>11</v>
      </c>
      <c r="B144" t="s">
        <v>34</v>
      </c>
      <c r="C144" t="s">
        <v>53</v>
      </c>
      <c r="F144">
        <v>0.53</v>
      </c>
      <c r="G144">
        <v>0.48</v>
      </c>
      <c r="H144">
        <v>0.54</v>
      </c>
      <c r="I144">
        <v>0.57999999999999996</v>
      </c>
      <c r="J144">
        <v>0.36</v>
      </c>
    </row>
    <row r="145" spans="1:10">
      <c r="A145" t="s">
        <v>10</v>
      </c>
      <c r="B145" t="s">
        <v>35</v>
      </c>
      <c r="C145" t="s">
        <v>54</v>
      </c>
      <c r="F145">
        <v>0.56999999999999995</v>
      </c>
      <c r="G145">
        <v>0.56999999999999995</v>
      </c>
      <c r="H145">
        <v>0.54</v>
      </c>
      <c r="I145">
        <v>0.63</v>
      </c>
      <c r="J145">
        <v>0.36</v>
      </c>
    </row>
    <row r="146" spans="1:10">
      <c r="A146" t="s">
        <v>25</v>
      </c>
      <c r="B146" t="s">
        <v>36</v>
      </c>
      <c r="C146" t="s">
        <v>55</v>
      </c>
      <c r="F146">
        <v>0.53</v>
      </c>
      <c r="G146">
        <v>0.55000000000000004</v>
      </c>
      <c r="H146">
        <v>0.55000000000000004</v>
      </c>
      <c r="I146" t="s">
        <v>77</v>
      </c>
      <c r="J146">
        <v>0.36</v>
      </c>
    </row>
    <row r="147" spans="1:10">
      <c r="A147" t="s">
        <v>16</v>
      </c>
      <c r="B147" t="s">
        <v>37</v>
      </c>
      <c r="C147" t="s">
        <v>56</v>
      </c>
      <c r="F147">
        <v>0.59</v>
      </c>
      <c r="G147">
        <v>0.59</v>
      </c>
      <c r="H147">
        <v>0.52</v>
      </c>
      <c r="I147">
        <v>0.43</v>
      </c>
      <c r="J147">
        <v>0.36</v>
      </c>
    </row>
    <row r="148" spans="1:10">
      <c r="A148" t="s">
        <v>15</v>
      </c>
      <c r="B148" t="s">
        <v>38</v>
      </c>
      <c r="C148" t="s">
        <v>57</v>
      </c>
      <c r="F148">
        <v>0.65</v>
      </c>
      <c r="G148">
        <v>0.64</v>
      </c>
      <c r="H148" t="s">
        <v>77</v>
      </c>
      <c r="I148" t="s">
        <v>77</v>
      </c>
      <c r="J148">
        <v>0.36</v>
      </c>
    </row>
    <row r="149" spans="1:10">
      <c r="A149" t="s">
        <v>19</v>
      </c>
      <c r="B149" t="s">
        <v>39</v>
      </c>
      <c r="C149" t="s">
        <v>58</v>
      </c>
      <c r="F149">
        <v>0.56000000000000005</v>
      </c>
      <c r="G149">
        <v>0.56000000000000005</v>
      </c>
      <c r="H149">
        <v>0.49</v>
      </c>
      <c r="I149" t="s">
        <v>77</v>
      </c>
      <c r="J149">
        <v>0.36</v>
      </c>
    </row>
    <row r="150" spans="1:10">
      <c r="A150" t="s">
        <v>14</v>
      </c>
      <c r="B150" t="s">
        <v>40</v>
      </c>
      <c r="C150" t="s">
        <v>59</v>
      </c>
      <c r="F150">
        <v>0.55000000000000004</v>
      </c>
      <c r="G150">
        <v>0.56000000000000005</v>
      </c>
      <c r="H150">
        <v>0.48</v>
      </c>
      <c r="I150">
        <v>0.4</v>
      </c>
      <c r="J150">
        <v>0.36</v>
      </c>
    </row>
    <row r="151" spans="1:10">
      <c r="A151" t="s">
        <v>70</v>
      </c>
      <c r="B151" t="s">
        <v>41</v>
      </c>
      <c r="C151" t="s">
        <v>60</v>
      </c>
      <c r="F151">
        <v>0.64</v>
      </c>
      <c r="G151">
        <v>0.61</v>
      </c>
      <c r="H151">
        <v>0.43</v>
      </c>
      <c r="I151" t="s">
        <v>77</v>
      </c>
      <c r="J151">
        <v>0.36</v>
      </c>
    </row>
    <row r="152" spans="1:10">
      <c r="A152" t="s">
        <v>17</v>
      </c>
      <c r="B152" t="s">
        <v>42</v>
      </c>
      <c r="C152" t="s">
        <v>61</v>
      </c>
      <c r="F152">
        <v>0.53</v>
      </c>
      <c r="G152">
        <v>0.52</v>
      </c>
      <c r="H152">
        <v>0.44</v>
      </c>
      <c r="I152">
        <v>0.35</v>
      </c>
      <c r="J152">
        <v>0.36</v>
      </c>
    </row>
    <row r="153" spans="1:10">
      <c r="A153" t="s">
        <v>6</v>
      </c>
      <c r="B153" t="s">
        <v>43</v>
      </c>
      <c r="C153" t="s">
        <v>62</v>
      </c>
      <c r="F153">
        <v>0.6</v>
      </c>
      <c r="G153">
        <v>0.61</v>
      </c>
      <c r="H153">
        <v>0.59</v>
      </c>
      <c r="I153">
        <v>0.35</v>
      </c>
      <c r="J153">
        <v>0.36</v>
      </c>
    </row>
    <row r="154" spans="1:10">
      <c r="A154" t="s">
        <v>8</v>
      </c>
      <c r="B154" t="s">
        <v>44</v>
      </c>
      <c r="C154" t="s">
        <v>63</v>
      </c>
      <c r="F154">
        <v>0.56999999999999995</v>
      </c>
      <c r="G154">
        <v>0.56999999999999995</v>
      </c>
      <c r="H154">
        <v>0.56000000000000005</v>
      </c>
      <c r="I154">
        <v>0.54</v>
      </c>
      <c r="J154">
        <v>0.36</v>
      </c>
    </row>
    <row r="155" spans="1:10">
      <c r="A155" t="s">
        <v>12</v>
      </c>
      <c r="B155" t="s">
        <v>45</v>
      </c>
      <c r="C155" t="s">
        <v>64</v>
      </c>
      <c r="F155">
        <v>0.67</v>
      </c>
      <c r="G155">
        <v>0.65</v>
      </c>
      <c r="H155">
        <v>0.62</v>
      </c>
      <c r="I155">
        <v>0.66</v>
      </c>
      <c r="J155">
        <v>0.36</v>
      </c>
    </row>
    <row r="156" spans="1:10">
      <c r="A156" t="s">
        <v>26</v>
      </c>
      <c r="B156" t="s">
        <v>66</v>
      </c>
      <c r="C156" t="s">
        <v>68</v>
      </c>
      <c r="F156">
        <v>0.57999999999999996</v>
      </c>
      <c r="G156">
        <v>0.56999999999999995</v>
      </c>
      <c r="H156">
        <v>0.53</v>
      </c>
      <c r="I156">
        <v>0.47</v>
      </c>
      <c r="J156">
        <v>0.36</v>
      </c>
    </row>
    <row r="157" spans="1:10">
      <c r="A157" t="s">
        <v>69</v>
      </c>
      <c r="B157" t="s">
        <v>65</v>
      </c>
      <c r="C157" t="s">
        <v>67</v>
      </c>
      <c r="F157" t="s">
        <v>77</v>
      </c>
      <c r="G157" t="s">
        <v>77</v>
      </c>
      <c r="H157" t="s">
        <v>77</v>
      </c>
      <c r="I157" t="s">
        <v>77</v>
      </c>
      <c r="J157" t="s">
        <v>77</v>
      </c>
    </row>
    <row r="158" spans="1:10">
      <c r="A158" s="2" t="s">
        <v>83</v>
      </c>
    </row>
  </sheetData>
  <mergeCells count="30">
    <mergeCell ref="F134:I134"/>
    <mergeCell ref="F136:I136"/>
    <mergeCell ref="F91:I91"/>
    <mergeCell ref="F93:I93"/>
    <mergeCell ref="F4:K4"/>
    <mergeCell ref="F7:K7"/>
    <mergeCell ref="F51:I51"/>
    <mergeCell ref="F10:K10"/>
    <mergeCell ref="F8:G8"/>
    <mergeCell ref="H8:I8"/>
    <mergeCell ref="J8:K8"/>
    <mergeCell ref="F49:I49"/>
    <mergeCell ref="S8:V8"/>
    <mergeCell ref="S7:V7"/>
    <mergeCell ref="A8:C8"/>
    <mergeCell ref="M8:P8"/>
    <mergeCell ref="M10:P10"/>
    <mergeCell ref="S10:V10"/>
    <mergeCell ref="X10:AA10"/>
    <mergeCell ref="X5:AB5"/>
    <mergeCell ref="X6:AB6"/>
    <mergeCell ref="X7:AB7"/>
    <mergeCell ref="X8:AB8"/>
    <mergeCell ref="M4:P4"/>
    <mergeCell ref="M5:P5"/>
    <mergeCell ref="M7:P7"/>
    <mergeCell ref="S4:V4"/>
    <mergeCell ref="M6:P6"/>
    <mergeCell ref="S6:V6"/>
    <mergeCell ref="S5:V5"/>
  </mergeCells>
  <phoneticPr fontId="0" type="noConversion"/>
  <pageMargins left="0.75" right="0.75" top="1" bottom="1" header="0.5" footer="0.5"/>
  <pageSetup scale="23" fitToWidth="2" orientation="landscape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0"/>
  <sheetViews>
    <sheetView workbookViewId="0">
      <selection activeCell="L2" sqref="L2:L18"/>
    </sheetView>
  </sheetViews>
  <sheetFormatPr defaultRowHeight="12.75"/>
  <cols>
    <col min="1" max="1" width="34.28515625" customWidth="1"/>
  </cols>
  <sheetData>
    <row r="1" spans="1:15">
      <c r="J1" s="11"/>
      <c r="L1" s="11"/>
      <c r="M1" s="11"/>
      <c r="N1" s="11"/>
      <c r="O1" s="11"/>
    </row>
    <row r="2" spans="1:15" ht="14.25">
      <c r="A2" s="204" t="s">
        <v>137</v>
      </c>
      <c r="B2" s="51" t="s">
        <v>241</v>
      </c>
      <c r="C2" s="201" t="s">
        <v>242</v>
      </c>
      <c r="D2" s="205" t="s">
        <v>250</v>
      </c>
      <c r="E2" s="201" t="s">
        <v>243</v>
      </c>
      <c r="F2" s="201" t="s">
        <v>244</v>
      </c>
      <c r="G2" s="201" t="s">
        <v>245</v>
      </c>
      <c r="H2" s="205" t="s">
        <v>249</v>
      </c>
      <c r="I2" s="201" t="s">
        <v>246</v>
      </c>
      <c r="J2" s="205" t="s">
        <v>251</v>
      </c>
      <c r="K2" s="201" t="s">
        <v>247</v>
      </c>
      <c r="L2" s="202" t="s">
        <v>248</v>
      </c>
      <c r="M2" s="210" t="s">
        <v>252</v>
      </c>
      <c r="N2" s="11"/>
      <c r="O2" s="11"/>
    </row>
    <row r="3" spans="1:15" ht="14.25">
      <c r="A3" s="204" t="s">
        <v>121</v>
      </c>
      <c r="B3" s="51">
        <v>1.05</v>
      </c>
      <c r="C3" s="201">
        <v>0.53</v>
      </c>
      <c r="D3" s="202">
        <v>1.276</v>
      </c>
      <c r="E3" s="202">
        <v>0.83199999999999996</v>
      </c>
      <c r="F3" s="202">
        <v>0.95099999999999996</v>
      </c>
      <c r="G3" s="202">
        <v>0.35799999999999998</v>
      </c>
      <c r="H3" s="202">
        <v>0.27600000000000002</v>
      </c>
      <c r="I3" s="202">
        <v>0.54200000000000004</v>
      </c>
      <c r="J3" s="202">
        <v>0.86399999999999999</v>
      </c>
      <c r="K3" s="202">
        <v>1.1020000000000001</v>
      </c>
      <c r="L3" s="202">
        <v>0.30399999999999999</v>
      </c>
      <c r="M3" s="202">
        <v>0.36299999999999999</v>
      </c>
      <c r="N3" s="11"/>
      <c r="O3" s="11"/>
    </row>
    <row r="4" spans="1:15" ht="14.25">
      <c r="A4" s="204" t="s">
        <v>122</v>
      </c>
      <c r="B4" s="51">
        <v>1.518</v>
      </c>
      <c r="C4" s="201">
        <v>1.7270000000000001</v>
      </c>
      <c r="D4" s="202">
        <v>1.675</v>
      </c>
      <c r="E4" s="202">
        <v>1.798</v>
      </c>
      <c r="F4" s="202">
        <v>1.671</v>
      </c>
      <c r="G4" s="202">
        <v>1.7070000000000001</v>
      </c>
      <c r="H4" s="202">
        <v>1.4019999999999999</v>
      </c>
      <c r="I4" s="202">
        <v>1.4219999999999999</v>
      </c>
      <c r="J4" s="202">
        <v>1.319</v>
      </c>
      <c r="K4" s="202">
        <v>1.8759999999999999</v>
      </c>
      <c r="L4" s="202">
        <v>1.3959999999999999</v>
      </c>
      <c r="M4" s="202">
        <v>1.75</v>
      </c>
      <c r="N4" s="11"/>
      <c r="O4" s="11"/>
    </row>
    <row r="5" spans="1:15" ht="14.25">
      <c r="A5" s="204" t="s">
        <v>123</v>
      </c>
      <c r="B5" s="51">
        <v>1.5720000000000001</v>
      </c>
      <c r="C5" s="201">
        <v>1.722</v>
      </c>
      <c r="D5" s="202">
        <v>1.6639999999999999</v>
      </c>
      <c r="E5" s="202">
        <v>1.7629999999999999</v>
      </c>
      <c r="F5" s="202">
        <v>1.6120000000000001</v>
      </c>
      <c r="G5" s="202">
        <v>1.496</v>
      </c>
      <c r="H5" s="202">
        <v>1.2330000000000001</v>
      </c>
      <c r="I5" s="202">
        <v>1.4850000000000001</v>
      </c>
      <c r="J5" s="202">
        <v>1.2949999999999999</v>
      </c>
      <c r="K5" s="202">
        <v>1.8480000000000001</v>
      </c>
      <c r="L5" s="202">
        <v>1.1890000000000001</v>
      </c>
      <c r="M5" s="202">
        <v>1.6240000000000001</v>
      </c>
      <c r="N5" s="11"/>
      <c r="O5" s="11"/>
    </row>
    <row r="6" spans="1:15" ht="14.25">
      <c r="A6" s="204" t="s">
        <v>129</v>
      </c>
      <c r="B6" s="51">
        <v>0.08</v>
      </c>
      <c r="C6" s="201">
        <v>0.1</v>
      </c>
      <c r="D6" s="202">
        <v>0.09</v>
      </c>
      <c r="E6" s="202">
        <v>0.08</v>
      </c>
      <c r="F6" s="202">
        <v>0.1</v>
      </c>
      <c r="G6" s="202">
        <v>0.15</v>
      </c>
      <c r="H6" s="202">
        <v>0.23</v>
      </c>
      <c r="I6" s="202">
        <v>0.08</v>
      </c>
      <c r="J6" s="202">
        <v>0.06</v>
      </c>
      <c r="K6" s="202">
        <v>0.05</v>
      </c>
      <c r="L6" s="202">
        <v>0.12</v>
      </c>
      <c r="M6" s="202">
        <v>0.12</v>
      </c>
      <c r="N6" s="11"/>
      <c r="O6" s="11"/>
    </row>
    <row r="7" spans="1:15" ht="14.25">
      <c r="A7" s="204" t="s">
        <v>130</v>
      </c>
      <c r="B7" s="51">
        <v>1.32</v>
      </c>
      <c r="C7" s="201">
        <v>1.32</v>
      </c>
      <c r="D7" s="202">
        <v>1.23</v>
      </c>
      <c r="E7" s="202">
        <v>1.61</v>
      </c>
      <c r="F7" s="202">
        <v>1.44</v>
      </c>
      <c r="G7" s="202">
        <v>1.25</v>
      </c>
      <c r="H7" s="202">
        <v>1.56</v>
      </c>
      <c r="I7" s="202">
        <v>0.79</v>
      </c>
      <c r="J7" s="202">
        <v>1.37</v>
      </c>
      <c r="K7" s="202">
        <v>1.46</v>
      </c>
      <c r="L7" s="202">
        <v>1.46</v>
      </c>
      <c r="M7" s="202">
        <v>1.28</v>
      </c>
      <c r="N7" s="11"/>
      <c r="O7" s="11"/>
    </row>
    <row r="8" spans="1:15" ht="14.25">
      <c r="A8" s="204" t="s">
        <v>131</v>
      </c>
      <c r="B8" s="51">
        <v>11.56</v>
      </c>
      <c r="C8" s="201">
        <v>16.239999999999998</v>
      </c>
      <c r="D8" s="202">
        <v>20.79</v>
      </c>
      <c r="E8" s="202">
        <v>13.92</v>
      </c>
      <c r="F8" s="202">
        <v>13.39</v>
      </c>
      <c r="G8" s="202">
        <v>17.309999999999999</v>
      </c>
      <c r="H8" s="202">
        <v>19.36</v>
      </c>
      <c r="I8" s="202">
        <v>9.92</v>
      </c>
      <c r="J8" s="202">
        <v>13.47</v>
      </c>
      <c r="K8" s="202">
        <v>17.059999999999999</v>
      </c>
      <c r="L8" s="202">
        <v>13.61</v>
      </c>
      <c r="M8" s="202">
        <v>13.61</v>
      </c>
      <c r="N8" s="11"/>
      <c r="O8" s="11"/>
    </row>
    <row r="9" spans="1:15" ht="14.25">
      <c r="A9" s="204" t="s">
        <v>132</v>
      </c>
      <c r="B9" s="51">
        <v>162.56</v>
      </c>
      <c r="C9" s="201">
        <v>219.93</v>
      </c>
      <c r="D9" s="202">
        <v>74.3</v>
      </c>
      <c r="E9" s="202">
        <v>61.62</v>
      </c>
      <c r="F9" s="202">
        <v>138.06</v>
      </c>
      <c r="G9" s="202">
        <v>135.49</v>
      </c>
      <c r="H9" s="202">
        <v>101.81</v>
      </c>
      <c r="I9" s="202">
        <f>[1]coefficients!K27</f>
        <v>0.91</v>
      </c>
      <c r="J9" s="202">
        <v>75.69</v>
      </c>
      <c r="K9" s="202">
        <v>115.99</v>
      </c>
      <c r="L9" s="202">
        <v>169.52</v>
      </c>
      <c r="M9" s="106">
        <v>115.99</v>
      </c>
      <c r="N9" s="11"/>
      <c r="O9" s="11"/>
    </row>
    <row r="10" spans="1:15" ht="14.25">
      <c r="A10" s="204" t="s">
        <v>125</v>
      </c>
      <c r="B10" s="51">
        <v>1.03</v>
      </c>
      <c r="C10" s="201">
        <v>1.03</v>
      </c>
      <c r="D10" s="201">
        <v>1.02</v>
      </c>
      <c r="E10" s="201">
        <v>1.03</v>
      </c>
      <c r="F10" s="201">
        <v>1.02</v>
      </c>
      <c r="G10" s="201">
        <v>1.03</v>
      </c>
      <c r="H10" s="201">
        <v>1.02</v>
      </c>
      <c r="I10" s="201">
        <v>1.03</v>
      </c>
      <c r="J10" s="201">
        <v>1.03</v>
      </c>
      <c r="K10" s="201">
        <v>1.04</v>
      </c>
      <c r="L10" s="202">
        <v>1.04</v>
      </c>
      <c r="M10" s="202">
        <v>1.03</v>
      </c>
      <c r="N10" s="11"/>
      <c r="O10" s="11"/>
    </row>
    <row r="11" spans="1:15" ht="14.25">
      <c r="A11" s="204" t="s">
        <v>126</v>
      </c>
      <c r="B11" s="51">
        <v>1.02</v>
      </c>
      <c r="C11" s="201">
        <v>1.02</v>
      </c>
      <c r="D11" s="201">
        <v>1.02</v>
      </c>
      <c r="E11" s="201">
        <v>1.04</v>
      </c>
      <c r="F11" s="201">
        <v>1.02</v>
      </c>
      <c r="G11" s="201">
        <v>1.03</v>
      </c>
      <c r="H11" s="201">
        <v>1.03</v>
      </c>
      <c r="I11" s="201">
        <v>1.02</v>
      </c>
      <c r="J11" s="201">
        <v>1.02</v>
      </c>
      <c r="K11" s="201">
        <v>1.02</v>
      </c>
      <c r="L11" s="202">
        <v>1.04</v>
      </c>
      <c r="M11" s="202">
        <v>1.02</v>
      </c>
      <c r="N11" s="11"/>
      <c r="O11" s="11"/>
    </row>
    <row r="12" spans="1:15" ht="14.25">
      <c r="A12" s="204" t="s">
        <v>127</v>
      </c>
      <c r="B12" s="51">
        <v>1.02</v>
      </c>
      <c r="C12" s="201">
        <v>1.01</v>
      </c>
      <c r="D12" s="201">
        <v>1.03</v>
      </c>
      <c r="E12" s="201">
        <v>1.04</v>
      </c>
      <c r="F12" s="201">
        <v>1.01</v>
      </c>
      <c r="G12" s="201">
        <v>1.04</v>
      </c>
      <c r="H12" s="201">
        <v>1.02</v>
      </c>
      <c r="I12" s="201">
        <v>1.04</v>
      </c>
      <c r="J12" s="201">
        <v>1.03</v>
      </c>
      <c r="K12" s="201">
        <v>1.02</v>
      </c>
      <c r="L12" s="202">
        <v>1.03</v>
      </c>
      <c r="M12" s="202">
        <v>1.02</v>
      </c>
      <c r="N12" s="11"/>
      <c r="O12" s="11"/>
    </row>
    <row r="13" spans="1:15" ht="14.25">
      <c r="A13" s="204" t="s">
        <v>128</v>
      </c>
      <c r="B13" s="51">
        <v>1.01</v>
      </c>
      <c r="C13" s="201">
        <v>1</v>
      </c>
      <c r="D13" s="201">
        <v>1.06</v>
      </c>
      <c r="E13" s="201">
        <v>1.04</v>
      </c>
      <c r="F13" s="201">
        <v>1.05</v>
      </c>
      <c r="G13" s="201">
        <v>1.05</v>
      </c>
      <c r="H13" s="201">
        <v>1.01</v>
      </c>
      <c r="I13" s="201">
        <v>1.05</v>
      </c>
      <c r="J13" s="201">
        <v>1.04</v>
      </c>
      <c r="K13" s="201">
        <v>1</v>
      </c>
      <c r="L13" s="202">
        <v>1.03</v>
      </c>
      <c r="M13" s="202">
        <v>1.02</v>
      </c>
      <c r="N13" s="11"/>
      <c r="O13" s="11"/>
    </row>
    <row r="14" spans="1:15" ht="14.25">
      <c r="A14" s="204" t="s">
        <v>133</v>
      </c>
      <c r="B14" s="51">
        <v>0.53</v>
      </c>
      <c r="C14" s="201">
        <v>0.56999999999999995</v>
      </c>
      <c r="D14" s="201">
        <v>0.59</v>
      </c>
      <c r="E14" s="201">
        <v>0.67</v>
      </c>
      <c r="F14" s="201">
        <v>0.53</v>
      </c>
      <c r="G14" s="201">
        <v>0.53</v>
      </c>
      <c r="H14" s="201">
        <v>0.55000000000000004</v>
      </c>
      <c r="I14" s="201">
        <v>0.56000000000000005</v>
      </c>
      <c r="J14" s="201">
        <v>0.6</v>
      </c>
      <c r="K14" s="201">
        <v>0.67</v>
      </c>
      <c r="L14" s="202">
        <v>0.59</v>
      </c>
      <c r="M14" s="202">
        <v>0.57999999999999996</v>
      </c>
      <c r="N14" s="11"/>
      <c r="O14" s="11"/>
    </row>
    <row r="15" spans="1:15" ht="14.25">
      <c r="A15" s="204" t="s">
        <v>134</v>
      </c>
      <c r="B15" s="51">
        <v>0.54</v>
      </c>
      <c r="C15" s="201">
        <v>0.56000000000000005</v>
      </c>
      <c r="D15" s="201">
        <v>0.54</v>
      </c>
      <c r="E15" s="201">
        <v>0.65</v>
      </c>
      <c r="F15" s="201">
        <v>0.48</v>
      </c>
      <c r="G15" s="201">
        <v>0.55000000000000004</v>
      </c>
      <c r="H15" s="201">
        <v>0.56000000000000005</v>
      </c>
      <c r="I15" s="201">
        <v>0.56000000000000005</v>
      </c>
      <c r="J15" s="201">
        <v>0.61</v>
      </c>
      <c r="K15" s="201">
        <v>0.65</v>
      </c>
      <c r="L15" s="202">
        <v>0.59</v>
      </c>
      <c r="M15" s="202">
        <v>0.56999999999999995</v>
      </c>
      <c r="N15" s="11"/>
      <c r="O15" s="11"/>
    </row>
    <row r="16" spans="1:15" ht="14.25">
      <c r="A16" s="204" t="s">
        <v>135</v>
      </c>
      <c r="B16" s="51">
        <v>0.56999999999999995</v>
      </c>
      <c r="C16" s="201">
        <v>0.47</v>
      </c>
      <c r="D16" s="201">
        <v>0.55000000000000004</v>
      </c>
      <c r="E16" s="201">
        <v>0.62</v>
      </c>
      <c r="F16" s="201">
        <v>0.54</v>
      </c>
      <c r="G16" s="201">
        <v>0.55000000000000004</v>
      </c>
      <c r="H16" s="201">
        <v>0.48</v>
      </c>
      <c r="I16" s="201">
        <v>0.49</v>
      </c>
      <c r="J16" s="201">
        <v>0.59</v>
      </c>
      <c r="K16" s="201">
        <v>0.62</v>
      </c>
      <c r="L16" s="202">
        <v>0.52</v>
      </c>
      <c r="M16" s="202">
        <v>0.53</v>
      </c>
      <c r="N16" s="11"/>
      <c r="O16" s="11"/>
    </row>
    <row r="17" spans="1:15" ht="14.25">
      <c r="A17" s="204" t="s">
        <v>136</v>
      </c>
      <c r="B17" s="51">
        <v>0.32</v>
      </c>
      <c r="C17" s="201">
        <v>0.38</v>
      </c>
      <c r="D17" s="201">
        <v>0.41</v>
      </c>
      <c r="E17" s="201">
        <f>[1]coefficients!V27</f>
        <v>1.04</v>
      </c>
      <c r="F17" s="201">
        <v>1.02</v>
      </c>
      <c r="G17" s="201">
        <v>1.04</v>
      </c>
      <c r="H17" s="201">
        <v>0.4</v>
      </c>
      <c r="I17" s="201">
        <f>[1]coefficients!V27</f>
        <v>1.04</v>
      </c>
      <c r="J17" s="201">
        <v>0.35</v>
      </c>
      <c r="K17" s="201">
        <v>0.66</v>
      </c>
      <c r="L17" s="202">
        <v>0.43</v>
      </c>
      <c r="M17" s="202">
        <v>0.47</v>
      </c>
      <c r="N17" s="11"/>
      <c r="O17" s="11"/>
    </row>
    <row r="18" spans="1:15" ht="14.25">
      <c r="A18" s="204" t="s">
        <v>233</v>
      </c>
      <c r="B18" s="51">
        <v>0.36</v>
      </c>
      <c r="C18" s="201">
        <v>0.36</v>
      </c>
      <c r="D18" s="201">
        <v>0.36</v>
      </c>
      <c r="E18" s="201">
        <v>0.36</v>
      </c>
      <c r="F18" s="201">
        <v>0.36</v>
      </c>
      <c r="G18" s="201">
        <v>0.36</v>
      </c>
      <c r="H18" s="201">
        <v>0.36</v>
      </c>
      <c r="I18" s="201">
        <v>0.36</v>
      </c>
      <c r="J18" s="201">
        <v>0.36</v>
      </c>
      <c r="K18" s="201">
        <v>0.36</v>
      </c>
      <c r="L18" s="202">
        <v>0.36</v>
      </c>
      <c r="M18" s="202">
        <v>0.36</v>
      </c>
      <c r="N18" s="11"/>
      <c r="O18" s="11"/>
    </row>
    <row r="19" spans="1:15">
      <c r="L19" s="11"/>
      <c r="M19" s="11"/>
      <c r="N19" s="11"/>
      <c r="O19" s="11"/>
    </row>
    <row r="20" spans="1:15">
      <c r="L20" s="11"/>
      <c r="M20" s="11"/>
      <c r="N20" s="11"/>
      <c r="O20" s="11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2:GB2104"/>
  <sheetViews>
    <sheetView topLeftCell="B1" workbookViewId="0">
      <selection activeCell="DG146" sqref="DG146"/>
    </sheetView>
  </sheetViews>
  <sheetFormatPr defaultColWidth="9.140625" defaultRowHeight="12.75"/>
  <cols>
    <col min="1" max="1" width="17.28515625" style="40" customWidth="1"/>
    <col min="2" max="2" width="28.5703125" style="40" customWidth="1"/>
    <col min="3" max="3" width="20.85546875" style="40" customWidth="1"/>
    <col min="4" max="4" width="9.85546875" style="40" customWidth="1"/>
    <col min="5" max="5" width="32.7109375" style="40" customWidth="1"/>
    <col min="6" max="16" width="10.7109375" style="40" customWidth="1"/>
    <col min="17" max="17" width="17" style="40" customWidth="1"/>
    <col min="18" max="18" width="16.85546875" style="40" customWidth="1"/>
    <col min="19" max="19" width="17" style="40" customWidth="1"/>
    <col min="20" max="20" width="16.5703125" style="40" customWidth="1"/>
    <col min="21" max="21" width="18.42578125" style="40" customWidth="1"/>
    <col min="22" max="22" width="18.28515625" style="40" customWidth="1"/>
    <col min="23" max="23" width="18.28515625" style="40" bestFit="1" customWidth="1"/>
    <col min="24" max="24" width="14.42578125" style="40" bestFit="1" customWidth="1"/>
    <col min="25" max="25" width="15.7109375" style="40" customWidth="1"/>
    <col min="26" max="26" width="16.7109375" style="40" customWidth="1"/>
    <col min="27" max="27" width="13.85546875" style="40" customWidth="1"/>
    <col min="28" max="28" width="14.140625" style="40" customWidth="1"/>
    <col min="29" max="29" width="14.85546875" style="40" customWidth="1"/>
    <col min="30" max="30" width="15.28515625" style="40" customWidth="1"/>
    <col min="31" max="31" width="14.85546875" style="40" customWidth="1"/>
    <col min="32" max="32" width="15.28515625" style="40" customWidth="1"/>
    <col min="33" max="33" width="14.5703125" style="40" customWidth="1"/>
    <col min="34" max="34" width="18.28515625" style="40" bestFit="1" customWidth="1"/>
    <col min="35" max="35" width="19" style="40" bestFit="1" customWidth="1"/>
    <col min="36" max="36" width="24.7109375" style="40" bestFit="1" customWidth="1"/>
    <col min="37" max="37" width="14.85546875" style="40" bestFit="1" customWidth="1"/>
    <col min="38" max="38" width="16" style="43" customWidth="1"/>
    <col min="39" max="39" width="13.7109375" style="40" customWidth="1"/>
    <col min="40" max="40" width="10.28515625" style="40" customWidth="1"/>
    <col min="41" max="41" width="11" style="40" customWidth="1"/>
    <col min="42" max="42" width="13" style="40" customWidth="1"/>
    <col min="43" max="43" width="24.5703125" style="40" customWidth="1"/>
    <col min="44" max="52" width="19.140625" style="40" customWidth="1"/>
    <col min="53" max="53" width="19.140625" style="40" bestFit="1" customWidth="1"/>
    <col min="54" max="54" width="9.42578125" style="40" bestFit="1" customWidth="1"/>
    <col min="55" max="56" width="13" style="40" bestFit="1" customWidth="1"/>
    <col min="57" max="59" width="20.42578125" style="40" bestFit="1" customWidth="1"/>
    <col min="60" max="60" width="20.140625" style="40" bestFit="1" customWidth="1"/>
    <col min="61" max="61" width="20.140625" style="40" customWidth="1"/>
    <col min="62" max="63" width="9.5703125" style="40" customWidth="1"/>
    <col min="64" max="65" width="8.7109375" style="40" bestFit="1" customWidth="1"/>
    <col min="66" max="67" width="8.7109375" style="40" customWidth="1"/>
    <col min="68" max="78" width="8.7109375" style="40" bestFit="1" customWidth="1"/>
    <col min="79" max="93" width="9.7109375" style="40" bestFit="1" customWidth="1"/>
    <col min="94" max="99" width="9.7109375" style="40" customWidth="1"/>
    <col min="100" max="100" width="10.7109375" style="40" customWidth="1"/>
    <col min="101" max="101" width="9.7109375" style="40" customWidth="1"/>
    <col min="102" max="102" width="10.140625" style="40" customWidth="1"/>
    <col min="103" max="109" width="9.7109375" style="40" customWidth="1"/>
    <col min="110" max="110" width="12.5703125" style="40" customWidth="1"/>
    <col min="111" max="111" width="8.7109375" style="40" customWidth="1"/>
    <col min="112" max="112" width="8.42578125" style="40" bestFit="1" customWidth="1"/>
    <col min="113" max="113" width="17" style="40" bestFit="1" customWidth="1"/>
    <col min="114" max="114" width="9.42578125" style="40" bestFit="1" customWidth="1"/>
    <col min="115" max="116" width="13" style="40" bestFit="1" customWidth="1"/>
    <col min="117" max="117" width="16.85546875" style="40" bestFit="1" customWidth="1"/>
    <col min="118" max="118" width="17" style="40" bestFit="1" customWidth="1"/>
    <col min="119" max="121" width="17" style="40" customWidth="1"/>
    <col min="122" max="122" width="18.42578125" style="45" bestFit="1" customWidth="1"/>
    <col min="123" max="124" width="18.42578125" style="45" customWidth="1"/>
    <col min="125" max="125" width="9.42578125" style="45" customWidth="1"/>
    <col min="126" max="139" width="6.85546875" style="239" customWidth="1"/>
    <col min="140" max="140" width="10.7109375" style="45" customWidth="1"/>
    <col min="141" max="142" width="10.7109375" style="40" customWidth="1"/>
    <col min="143" max="143" width="17.28515625" style="40" bestFit="1" customWidth="1"/>
    <col min="144" max="146" width="17.28515625" style="40" customWidth="1"/>
    <col min="147" max="147" width="12.5703125" style="40" customWidth="1"/>
    <col min="148" max="148" width="13.7109375" style="40" bestFit="1" customWidth="1"/>
    <col min="149" max="149" width="20.85546875" style="40" customWidth="1"/>
    <col min="150" max="151" width="9.7109375" style="40" customWidth="1"/>
    <col min="152" max="152" width="10.7109375" style="40" bestFit="1" customWidth="1"/>
    <col min="153" max="155" width="10.7109375" style="40" customWidth="1"/>
    <col min="156" max="158" width="10.7109375" style="51" customWidth="1"/>
    <col min="159" max="161" width="13" style="40" customWidth="1"/>
    <col min="162" max="166" width="15.7109375" style="40" customWidth="1"/>
    <col min="167" max="169" width="10.7109375" style="40" customWidth="1"/>
    <col min="170" max="170" width="12.5703125" style="45" customWidth="1"/>
    <col min="171" max="171" width="18.42578125" style="40" customWidth="1"/>
    <col min="172" max="172" width="9.140625" style="40"/>
    <col min="173" max="173" width="10.85546875" style="40" customWidth="1"/>
    <col min="174" max="174" width="16.5703125" style="40" customWidth="1"/>
    <col min="175" max="175" width="11.140625" style="40" customWidth="1"/>
    <col min="176" max="176" width="13.85546875" style="40" customWidth="1"/>
    <col min="177" max="177" width="14.7109375" style="40" customWidth="1"/>
    <col min="178" max="178" width="11.7109375" style="40" customWidth="1"/>
    <col min="179" max="179" width="12" style="40" customWidth="1"/>
    <col min="180" max="180" width="13.85546875" style="40" customWidth="1"/>
    <col min="181" max="183" width="18.42578125" style="40" customWidth="1"/>
    <col min="184" max="16384" width="9.140625" style="40"/>
  </cols>
  <sheetData>
    <row r="2" spans="1:142">
      <c r="A2" s="253"/>
      <c r="B2" s="252" t="s">
        <v>386</v>
      </c>
      <c r="DG2" s="139" t="s">
        <v>189</v>
      </c>
      <c r="DH2" s="140"/>
      <c r="DI2" s="141"/>
      <c r="EJ2" s="124" t="s">
        <v>185</v>
      </c>
      <c r="EK2" s="45"/>
      <c r="EL2" s="45"/>
    </row>
    <row r="3" spans="1:142" ht="15">
      <c r="B3" s="252" t="s">
        <v>385</v>
      </c>
      <c r="E3" s="41" t="s">
        <v>5</v>
      </c>
      <c r="F3" s="40" t="s">
        <v>93</v>
      </c>
      <c r="O3" s="239"/>
      <c r="P3" s="239"/>
      <c r="Q3" s="239"/>
      <c r="R3" s="11"/>
      <c r="S3" s="239"/>
      <c r="T3" s="239"/>
      <c r="U3" s="239"/>
      <c r="V3" s="239"/>
      <c r="W3" s="239"/>
      <c r="X3" s="239"/>
      <c r="Y3" s="106"/>
      <c r="Z3" s="11"/>
      <c r="AA3" s="11"/>
      <c r="AB3" s="239"/>
      <c r="EJ3" s="113"/>
      <c r="EK3" s="45"/>
      <c r="EL3" s="45"/>
    </row>
    <row r="4" spans="1:142" ht="15.75" thickBot="1">
      <c r="E4" s="41" t="s">
        <v>137</v>
      </c>
      <c r="F4" s="51" t="s">
        <v>241</v>
      </c>
      <c r="G4" s="205" t="s">
        <v>250</v>
      </c>
      <c r="H4" s="239" t="s">
        <v>245</v>
      </c>
      <c r="I4" s="239" t="s">
        <v>248</v>
      </c>
      <c r="J4" s="205" t="s">
        <v>249</v>
      </c>
      <c r="K4" s="205" t="s">
        <v>251</v>
      </c>
      <c r="L4" s="210" t="s">
        <v>252</v>
      </c>
      <c r="M4" s="51"/>
      <c r="N4" s="51"/>
      <c r="R4" s="42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6"/>
      <c r="AM4" s="45"/>
      <c r="AN4" s="45"/>
      <c r="AO4" s="45"/>
      <c r="AP4" s="45"/>
      <c r="AQ4" s="45"/>
      <c r="DG4" s="142" t="s">
        <v>190</v>
      </c>
      <c r="DH4" s="51" t="s">
        <v>196</v>
      </c>
      <c r="DI4" s="142" t="s">
        <v>194</v>
      </c>
      <c r="DJ4" s="51" t="s">
        <v>196</v>
      </c>
      <c r="DK4" s="142" t="s">
        <v>191</v>
      </c>
      <c r="DL4" s="51" t="s">
        <v>197</v>
      </c>
      <c r="DM4" s="142" t="s">
        <v>192</v>
      </c>
      <c r="EJ4" s="113" t="s">
        <v>184</v>
      </c>
      <c r="EK4" s="113" t="s">
        <v>180</v>
      </c>
    </row>
    <row r="5" spans="1:142" ht="15">
      <c r="E5" s="41" t="s">
        <v>121</v>
      </c>
      <c r="F5" s="51">
        <v>1.05</v>
      </c>
      <c r="G5" s="239">
        <v>1.276</v>
      </c>
      <c r="H5" s="239">
        <v>0.35799999999999998</v>
      </c>
      <c r="I5" s="239">
        <v>0.30399999999999999</v>
      </c>
      <c r="J5" s="239">
        <v>0.27600000000000002</v>
      </c>
      <c r="K5" s="239">
        <v>0.86399999999999999</v>
      </c>
      <c r="L5" s="239">
        <v>0.36299999999999999</v>
      </c>
      <c r="M5" s="51"/>
      <c r="N5" s="51"/>
      <c r="O5" s="11"/>
      <c r="P5" s="11"/>
      <c r="R5" s="11"/>
      <c r="S5" s="11"/>
      <c r="T5" s="11"/>
      <c r="U5" s="45"/>
      <c r="DG5" s="51" t="s">
        <v>194</v>
      </c>
      <c r="DH5" s="51"/>
      <c r="DI5" s="51" t="s">
        <v>195</v>
      </c>
      <c r="DJ5" s="51"/>
      <c r="DK5" s="51" t="s">
        <v>190</v>
      </c>
      <c r="DM5" s="51" t="s">
        <v>193</v>
      </c>
      <c r="EJ5" s="113"/>
      <c r="EK5" s="45"/>
      <c r="EL5" s="45"/>
    </row>
    <row r="6" spans="1:142" ht="15">
      <c r="E6" s="41" t="s">
        <v>122</v>
      </c>
      <c r="F6" s="51">
        <v>1.518</v>
      </c>
      <c r="G6" s="239">
        <v>1.675</v>
      </c>
      <c r="H6" s="239">
        <v>1.7070000000000001</v>
      </c>
      <c r="I6" s="239">
        <v>1.3959999999999999</v>
      </c>
      <c r="J6" s="239">
        <v>1.4019999999999999</v>
      </c>
      <c r="K6" s="239">
        <v>1.319</v>
      </c>
      <c r="L6" s="239">
        <v>1.75</v>
      </c>
      <c r="M6" s="239"/>
      <c r="N6" s="51"/>
      <c r="O6" s="45"/>
      <c r="P6" s="11"/>
      <c r="R6" s="53"/>
      <c r="S6" s="45"/>
      <c r="T6" s="45"/>
      <c r="U6" s="45"/>
      <c r="EJ6" s="113" t="s">
        <v>181</v>
      </c>
      <c r="EK6" s="45"/>
      <c r="EL6" s="45"/>
    </row>
    <row r="7" spans="1:142" ht="15.75" thickBot="1">
      <c r="E7" s="41" t="s">
        <v>123</v>
      </c>
      <c r="F7" s="51">
        <v>1.5720000000000001</v>
      </c>
      <c r="G7" s="239">
        <v>1.6639999999999999</v>
      </c>
      <c r="H7" s="239">
        <v>1.496</v>
      </c>
      <c r="I7" s="239">
        <v>1.1890000000000001</v>
      </c>
      <c r="J7" s="239">
        <v>1.2330000000000001</v>
      </c>
      <c r="K7" s="239">
        <v>1.2949999999999999</v>
      </c>
      <c r="L7" s="239">
        <v>1.6240000000000001</v>
      </c>
      <c r="M7" s="239"/>
      <c r="N7" s="51"/>
      <c r="O7" s="45"/>
      <c r="P7" s="11"/>
      <c r="R7" s="47"/>
      <c r="AO7" s="255"/>
      <c r="DG7" s="142" t="s">
        <v>198</v>
      </c>
      <c r="DH7" s="239" t="s">
        <v>196</v>
      </c>
      <c r="DI7" s="142" t="s">
        <v>195</v>
      </c>
      <c r="DJ7" s="239" t="s">
        <v>196</v>
      </c>
      <c r="DK7" s="142" t="s">
        <v>190</v>
      </c>
      <c r="DL7" s="239" t="s">
        <v>197</v>
      </c>
      <c r="DM7" s="142" t="s">
        <v>199</v>
      </c>
      <c r="EJ7" s="113"/>
      <c r="EK7" s="45"/>
      <c r="EL7" s="45"/>
    </row>
    <row r="8" spans="1:142" ht="15">
      <c r="E8" s="41" t="s">
        <v>129</v>
      </c>
      <c r="F8" s="51">
        <v>0.08</v>
      </c>
      <c r="G8" s="239">
        <v>0.09</v>
      </c>
      <c r="H8" s="239">
        <v>0.15</v>
      </c>
      <c r="I8" s="239">
        <v>0.12</v>
      </c>
      <c r="J8" s="239">
        <v>0.23</v>
      </c>
      <c r="K8" s="239">
        <v>0.06</v>
      </c>
      <c r="L8" s="239">
        <v>0.12</v>
      </c>
      <c r="M8" s="239"/>
      <c r="N8" s="51"/>
      <c r="O8" s="45"/>
      <c r="P8" s="11"/>
      <c r="AO8" s="255"/>
      <c r="DG8" s="239" t="s">
        <v>193</v>
      </c>
      <c r="DH8" s="239"/>
      <c r="DI8" s="239" t="s">
        <v>194</v>
      </c>
      <c r="DJ8" s="239"/>
      <c r="DK8" s="239" t="s">
        <v>191</v>
      </c>
      <c r="DL8" s="239"/>
      <c r="DM8" s="239" t="s">
        <v>194</v>
      </c>
      <c r="EJ8" s="113" t="s">
        <v>156</v>
      </c>
      <c r="EK8" s="113" t="s">
        <v>161</v>
      </c>
      <c r="EL8" s="45"/>
    </row>
    <row r="9" spans="1:142" ht="15">
      <c r="E9" s="41" t="s">
        <v>130</v>
      </c>
      <c r="F9" s="51">
        <v>1.32</v>
      </c>
      <c r="G9" s="239">
        <v>1.23</v>
      </c>
      <c r="H9" s="239">
        <v>1.25</v>
      </c>
      <c r="I9" s="239">
        <v>1.46</v>
      </c>
      <c r="J9" s="239">
        <v>1.56</v>
      </c>
      <c r="K9" s="239">
        <v>1.37</v>
      </c>
      <c r="L9" s="239">
        <v>1.28</v>
      </c>
      <c r="M9" s="239"/>
      <c r="N9" s="51"/>
      <c r="O9" s="45"/>
      <c r="P9" s="11"/>
      <c r="EJ9" s="113" t="s">
        <v>157</v>
      </c>
      <c r="EK9" s="113" t="s">
        <v>162</v>
      </c>
      <c r="EL9" s="45"/>
    </row>
    <row r="10" spans="1:142" ht="15">
      <c r="E10" s="41" t="s">
        <v>131</v>
      </c>
      <c r="F10" s="51">
        <v>11.56</v>
      </c>
      <c r="G10" s="239">
        <v>20.79</v>
      </c>
      <c r="H10" s="239">
        <v>17.309999999999999</v>
      </c>
      <c r="I10" s="239">
        <v>13.61</v>
      </c>
      <c r="J10" s="239">
        <v>19.36</v>
      </c>
      <c r="K10" s="239">
        <v>13.47</v>
      </c>
      <c r="L10" s="239">
        <v>13.61</v>
      </c>
      <c r="M10" s="239"/>
      <c r="N10" s="51"/>
      <c r="O10" s="45"/>
      <c r="P10" s="11"/>
      <c r="DG10" s="6" t="s">
        <v>200</v>
      </c>
      <c r="EJ10" s="113" t="s">
        <v>158</v>
      </c>
      <c r="EK10" s="113" t="s">
        <v>163</v>
      </c>
      <c r="EL10" s="45"/>
    </row>
    <row r="11" spans="1:142" ht="15">
      <c r="E11" s="41" t="s">
        <v>132</v>
      </c>
      <c r="F11" s="51">
        <v>162.56</v>
      </c>
      <c r="G11" s="239">
        <v>74.3</v>
      </c>
      <c r="H11" s="239">
        <v>135.49</v>
      </c>
      <c r="I11" s="239">
        <v>169.52</v>
      </c>
      <c r="J11" s="239">
        <v>101.81</v>
      </c>
      <c r="K11" s="239">
        <v>75.69</v>
      </c>
      <c r="L11" s="106">
        <v>115.99</v>
      </c>
      <c r="M11" s="106"/>
      <c r="N11" s="51"/>
      <c r="O11" s="45"/>
      <c r="P11" s="11"/>
      <c r="AH11" s="85"/>
      <c r="AI11" s="85"/>
      <c r="DG11" s="6" t="s">
        <v>201</v>
      </c>
      <c r="EJ11" s="113" t="s">
        <v>160</v>
      </c>
      <c r="EK11" s="113" t="s">
        <v>164</v>
      </c>
      <c r="EL11" s="45"/>
    </row>
    <row r="12" spans="1:142" ht="15">
      <c r="B12" s="40" t="s">
        <v>93</v>
      </c>
      <c r="E12" s="41" t="s">
        <v>125</v>
      </c>
      <c r="F12" s="51">
        <v>1.03</v>
      </c>
      <c r="G12" s="239">
        <v>1.02</v>
      </c>
      <c r="H12" s="239">
        <v>1.03</v>
      </c>
      <c r="I12" s="239">
        <v>1.04</v>
      </c>
      <c r="J12" s="239">
        <v>1.02</v>
      </c>
      <c r="K12" s="239">
        <v>1.03</v>
      </c>
      <c r="L12" s="239">
        <v>1.03</v>
      </c>
      <c r="M12" s="239"/>
      <c r="N12" s="51"/>
      <c r="O12" s="45"/>
      <c r="P12" s="11"/>
      <c r="BP12" s="6"/>
      <c r="DG12" s="6" t="s">
        <v>202</v>
      </c>
      <c r="EJ12" s="113" t="s">
        <v>159</v>
      </c>
      <c r="EK12" s="113" t="s">
        <v>165</v>
      </c>
      <c r="EL12" s="45"/>
    </row>
    <row r="13" spans="1:142" ht="15">
      <c r="E13" s="41" t="s">
        <v>126</v>
      </c>
      <c r="F13" s="51">
        <v>1.02</v>
      </c>
      <c r="G13" s="239">
        <v>1.02</v>
      </c>
      <c r="H13" s="239">
        <v>1.03</v>
      </c>
      <c r="I13" s="239">
        <v>1.04</v>
      </c>
      <c r="J13" s="239">
        <v>1.03</v>
      </c>
      <c r="K13" s="239">
        <v>1.02</v>
      </c>
      <c r="L13" s="239">
        <v>1.02</v>
      </c>
      <c r="M13" s="239"/>
      <c r="N13" s="51"/>
      <c r="O13" s="45"/>
      <c r="P13" s="45"/>
      <c r="DG13" s="6" t="s">
        <v>203</v>
      </c>
      <c r="EK13" s="45"/>
      <c r="EL13" s="45"/>
    </row>
    <row r="14" spans="1:142" ht="15">
      <c r="E14" s="41" t="s">
        <v>127</v>
      </c>
      <c r="F14" s="51">
        <v>1.02</v>
      </c>
      <c r="G14" s="239">
        <v>1.03</v>
      </c>
      <c r="H14" s="239">
        <v>1.04</v>
      </c>
      <c r="I14" s="239">
        <v>1.03</v>
      </c>
      <c r="J14" s="239">
        <v>1.02</v>
      </c>
      <c r="K14" s="239">
        <v>1.03</v>
      </c>
      <c r="L14" s="239">
        <v>1.02</v>
      </c>
      <c r="M14"/>
      <c r="N14"/>
      <c r="O14"/>
      <c r="P14"/>
      <c r="Q14"/>
      <c r="EJ14" s="45" t="s">
        <v>167</v>
      </c>
      <c r="EK14" s="113" t="s">
        <v>174</v>
      </c>
      <c r="EL14" s="45"/>
    </row>
    <row r="15" spans="1:142" ht="15">
      <c r="E15" s="41" t="s">
        <v>128</v>
      </c>
      <c r="F15" s="51">
        <v>1.01</v>
      </c>
      <c r="G15" s="239">
        <v>1.06</v>
      </c>
      <c r="H15" s="239">
        <v>1.05</v>
      </c>
      <c r="I15" s="239">
        <v>1.03</v>
      </c>
      <c r="J15" s="239">
        <v>1.01</v>
      </c>
      <c r="K15" s="239">
        <v>1.04</v>
      </c>
      <c r="L15" s="239">
        <v>1.02</v>
      </c>
      <c r="M15" s="239"/>
      <c r="N15" s="51"/>
      <c r="EJ15" s="45" t="s">
        <v>168</v>
      </c>
      <c r="EK15" s="113" t="s">
        <v>175</v>
      </c>
      <c r="EL15" s="45"/>
    </row>
    <row r="16" spans="1:142" ht="15">
      <c r="E16" s="41" t="s">
        <v>133</v>
      </c>
      <c r="F16" s="51">
        <v>0.53</v>
      </c>
      <c r="G16" s="239">
        <v>0.59</v>
      </c>
      <c r="H16" s="239">
        <v>0.53</v>
      </c>
      <c r="I16" s="239">
        <v>0.59</v>
      </c>
      <c r="J16" s="239">
        <v>0.55000000000000004</v>
      </c>
      <c r="K16" s="239">
        <v>0.6</v>
      </c>
      <c r="L16" s="239">
        <v>0.57999999999999996</v>
      </c>
      <c r="M16" s="239"/>
      <c r="N16" s="51"/>
      <c r="EJ16" s="45" t="s">
        <v>169</v>
      </c>
      <c r="EK16" s="113" t="s">
        <v>176</v>
      </c>
      <c r="EL16" s="45"/>
    </row>
    <row r="17" spans="1:184" ht="15">
      <c r="E17" s="41" t="s">
        <v>134</v>
      </c>
      <c r="F17" s="51">
        <v>0.54</v>
      </c>
      <c r="G17" s="239">
        <v>0.54</v>
      </c>
      <c r="H17" s="239">
        <v>0.55000000000000004</v>
      </c>
      <c r="I17" s="239">
        <v>0.59</v>
      </c>
      <c r="J17" s="239">
        <v>0.56000000000000005</v>
      </c>
      <c r="K17" s="239">
        <v>0.61</v>
      </c>
      <c r="L17" s="239">
        <v>0.56999999999999995</v>
      </c>
      <c r="M17" s="239"/>
      <c r="N17" s="51"/>
      <c r="EJ17" s="45" t="s">
        <v>170</v>
      </c>
      <c r="EK17" s="113" t="s">
        <v>177</v>
      </c>
      <c r="EL17" s="45"/>
    </row>
    <row r="18" spans="1:184" ht="15">
      <c r="E18" s="41" t="s">
        <v>135</v>
      </c>
      <c r="F18" s="51">
        <v>0.56999999999999995</v>
      </c>
      <c r="G18" s="239">
        <v>0.55000000000000004</v>
      </c>
      <c r="H18" s="239">
        <v>0.55000000000000004</v>
      </c>
      <c r="I18" s="239">
        <v>0.52</v>
      </c>
      <c r="J18" s="239">
        <v>0.48</v>
      </c>
      <c r="K18" s="239">
        <v>0.59</v>
      </c>
      <c r="L18" s="239">
        <v>0.53</v>
      </c>
      <c r="M18" s="239"/>
      <c r="N18" s="51"/>
      <c r="BC18" s="40" t="s">
        <v>93</v>
      </c>
      <c r="EJ18" s="45" t="s">
        <v>171</v>
      </c>
      <c r="EK18" s="113" t="s">
        <v>178</v>
      </c>
      <c r="EL18" s="45"/>
      <c r="FC18" s="159"/>
    </row>
    <row r="19" spans="1:184" ht="15">
      <c r="E19" s="41" t="s">
        <v>136</v>
      </c>
      <c r="F19" s="51">
        <v>0.32</v>
      </c>
      <c r="G19" s="239">
        <v>0.41</v>
      </c>
      <c r="H19" s="239">
        <v>0.47</v>
      </c>
      <c r="I19" s="239">
        <v>0.43</v>
      </c>
      <c r="J19" s="239">
        <v>0.4</v>
      </c>
      <c r="K19" s="239">
        <v>0.35</v>
      </c>
      <c r="L19" s="239">
        <v>0.47</v>
      </c>
      <c r="M19" s="239"/>
      <c r="N19" s="51"/>
      <c r="EJ19" s="45" t="s">
        <v>172</v>
      </c>
      <c r="EK19" s="113" t="s">
        <v>179</v>
      </c>
      <c r="EL19" s="45"/>
      <c r="EZ19" s="166" t="s">
        <v>211</v>
      </c>
      <c r="FA19" s="166"/>
      <c r="FB19" s="166"/>
    </row>
    <row r="20" spans="1:184" ht="15">
      <c r="E20" s="41" t="s">
        <v>233</v>
      </c>
      <c r="F20" s="51">
        <v>0.36</v>
      </c>
      <c r="G20" s="239">
        <v>0.36</v>
      </c>
      <c r="H20" s="239">
        <v>0.36</v>
      </c>
      <c r="I20" s="239">
        <v>0.36</v>
      </c>
      <c r="J20" s="239">
        <v>0.36</v>
      </c>
      <c r="K20" s="239">
        <v>0.36</v>
      </c>
      <c r="L20" s="239">
        <v>0.36</v>
      </c>
      <c r="M20" s="239"/>
      <c r="N20" s="51"/>
      <c r="EJ20" s="45" t="s">
        <v>173</v>
      </c>
      <c r="EK20" s="113" t="s">
        <v>166</v>
      </c>
      <c r="EL20" s="45"/>
      <c r="FD20" s="163"/>
      <c r="FE20" s="85"/>
    </row>
    <row r="21" spans="1:184" ht="18" customHeight="1">
      <c r="DH21" s="112"/>
      <c r="DI21" s="112"/>
      <c r="DJ21" s="112"/>
      <c r="DK21" s="112"/>
      <c r="DL21" s="112"/>
      <c r="DM21" s="112"/>
      <c r="DN21" s="112"/>
      <c r="DO21" s="112"/>
      <c r="DP21" s="112"/>
      <c r="DQ21" s="112"/>
    </row>
    <row r="22" spans="1:184" ht="33" customHeight="1">
      <c r="A22" s="44" t="s">
        <v>93</v>
      </c>
      <c r="F22" s="241" t="s">
        <v>124</v>
      </c>
      <c r="G22" s="241" t="s">
        <v>124</v>
      </c>
      <c r="H22" s="241" t="s">
        <v>124</v>
      </c>
      <c r="I22" s="241" t="s">
        <v>124</v>
      </c>
      <c r="J22" s="241" t="s">
        <v>124</v>
      </c>
      <c r="K22" s="241" t="s">
        <v>124</v>
      </c>
      <c r="L22" s="241" t="s">
        <v>124</v>
      </c>
      <c r="M22" s="241" t="s">
        <v>124</v>
      </c>
      <c r="N22" s="241" t="s">
        <v>124</v>
      </c>
      <c r="O22" s="241" t="s">
        <v>124</v>
      </c>
      <c r="P22" s="241" t="s">
        <v>138</v>
      </c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8"/>
      <c r="AM22" s="44"/>
      <c r="AN22" s="44"/>
      <c r="AO22" s="44"/>
      <c r="AP22" s="44"/>
      <c r="AQ22" s="44"/>
      <c r="BB22" s="5" t="s">
        <v>117</v>
      </c>
      <c r="BF22" s="44"/>
      <c r="BG22" s="44"/>
      <c r="BH22" s="44"/>
      <c r="BI22" s="44"/>
      <c r="BJ22" s="44"/>
      <c r="BK22" s="44"/>
      <c r="BL22" s="44" t="s">
        <v>93</v>
      </c>
      <c r="BM22" s="44" t="s">
        <v>93</v>
      </c>
      <c r="BN22" s="5" t="s">
        <v>234</v>
      </c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130"/>
      <c r="DG22" s="123" t="s">
        <v>151</v>
      </c>
      <c r="DH22" s="133"/>
      <c r="DI22" s="133"/>
      <c r="DJ22" s="133"/>
      <c r="DK22" s="133"/>
      <c r="DL22" s="133"/>
      <c r="DM22" s="133"/>
      <c r="DN22" s="133"/>
      <c r="DO22" s="133"/>
      <c r="DP22" s="133"/>
      <c r="DQ22" s="133"/>
      <c r="DR22" s="134"/>
      <c r="DS22" s="49"/>
      <c r="DT22" s="49"/>
      <c r="DU22" s="49"/>
      <c r="DV22" s="240"/>
      <c r="DW22" s="107" t="s">
        <v>155</v>
      </c>
      <c r="DX22" s="107"/>
      <c r="DY22" s="107"/>
      <c r="DZ22" s="107"/>
      <c r="EA22" s="182"/>
      <c r="EB22" s="182"/>
      <c r="EC22" s="182"/>
      <c r="ED22" s="182"/>
      <c r="EE22" s="182"/>
      <c r="EF22" s="182"/>
      <c r="EG22" s="182"/>
      <c r="EH22" s="240"/>
      <c r="EI22" s="240"/>
      <c r="EJ22" s="123" t="s">
        <v>150</v>
      </c>
      <c r="EK22" s="115"/>
      <c r="EL22" s="115"/>
      <c r="EM22" s="115"/>
      <c r="EN22" s="115"/>
      <c r="EO22" s="115"/>
      <c r="EP22" s="115"/>
      <c r="EQ22" s="115"/>
      <c r="ER22" s="115"/>
      <c r="ES22" s="115"/>
      <c r="ET22" s="115"/>
      <c r="EU22" s="115"/>
      <c r="EV22" s="116"/>
      <c r="EW22" s="240"/>
      <c r="EX22" s="240"/>
      <c r="EY22" s="240"/>
      <c r="EZ22" s="241"/>
      <c r="FA22" s="241"/>
      <c r="FB22" s="241"/>
      <c r="FC22" s="160" t="s">
        <v>219</v>
      </c>
      <c r="FD22" s="241"/>
      <c r="FE22" s="241"/>
      <c r="FF22" s="241"/>
      <c r="FG22" s="241"/>
      <c r="FH22" s="241"/>
      <c r="FI22" s="241"/>
      <c r="FJ22" s="241"/>
      <c r="FK22" s="241"/>
      <c r="FL22" s="241"/>
      <c r="FM22" s="241"/>
      <c r="FO22" s="182"/>
      <c r="FP22" s="107" t="s">
        <v>155</v>
      </c>
      <c r="FQ22" s="107"/>
      <c r="FR22" s="107"/>
      <c r="FS22" s="107"/>
      <c r="FT22" s="182"/>
      <c r="FU22" s="182"/>
      <c r="FV22" s="182"/>
      <c r="FW22" s="182"/>
      <c r="FX22" s="182"/>
      <c r="FY22" s="182"/>
      <c r="FZ22" s="182"/>
      <c r="GA22" s="182"/>
    </row>
    <row r="23" spans="1:184" s="33" customFormat="1" ht="42.75" customHeight="1">
      <c r="A23" s="33" t="s">
        <v>105</v>
      </c>
      <c r="B23" s="33" t="s">
        <v>106</v>
      </c>
      <c r="C23" s="33" t="s">
        <v>384</v>
      </c>
      <c r="D23" s="33" t="s">
        <v>210</v>
      </c>
      <c r="E23" s="33" t="s">
        <v>108</v>
      </c>
      <c r="F23" s="33" t="str">
        <f>F4</f>
        <v>ABCO</v>
      </c>
      <c r="G23" s="33" t="str">
        <f t="shared" ref="G23:O23" si="0">G4</f>
        <v>CADE</v>
      </c>
      <c r="H23" s="33" t="str">
        <f t="shared" si="0"/>
        <v>PIJE</v>
      </c>
      <c r="I23" s="33" t="str">
        <f t="shared" si="0"/>
        <v>PILA</v>
      </c>
      <c r="J23" s="33" t="str">
        <f t="shared" si="0"/>
        <v>PIPO</v>
      </c>
      <c r="K23" s="33" t="str">
        <f t="shared" si="0"/>
        <v>PSME</v>
      </c>
      <c r="L23" s="33" t="str">
        <f t="shared" si="0"/>
        <v>QUKE</v>
      </c>
      <c r="M23" s="33">
        <f t="shared" si="0"/>
        <v>0</v>
      </c>
      <c r="N23" s="33">
        <f t="shared" si="0"/>
        <v>0</v>
      </c>
      <c r="O23" s="33">
        <f t="shared" si="0"/>
        <v>0</v>
      </c>
      <c r="P23" s="33" t="s">
        <v>139</v>
      </c>
      <c r="Q23" s="33" t="s">
        <v>226</v>
      </c>
      <c r="R23" s="33" t="s">
        <v>227</v>
      </c>
      <c r="S23" s="33" t="s">
        <v>228</v>
      </c>
      <c r="T23" s="33" t="s">
        <v>129</v>
      </c>
      <c r="U23" s="33" t="s">
        <v>130</v>
      </c>
      <c r="V23" s="33" t="s">
        <v>131</v>
      </c>
      <c r="W23" s="33" t="s">
        <v>132</v>
      </c>
      <c r="X23" s="33" t="s">
        <v>125</v>
      </c>
      <c r="Y23" s="33" t="s">
        <v>126</v>
      </c>
      <c r="Z23" s="33" t="s">
        <v>127</v>
      </c>
      <c r="AA23" s="33" t="s">
        <v>128</v>
      </c>
      <c r="AB23" s="33" t="s">
        <v>133</v>
      </c>
      <c r="AC23" s="33" t="s">
        <v>134</v>
      </c>
      <c r="AD23" s="33" t="s">
        <v>135</v>
      </c>
      <c r="AE23" s="33" t="s">
        <v>136</v>
      </c>
      <c r="AF23" s="33" t="s">
        <v>233</v>
      </c>
      <c r="AG23" s="33" t="s">
        <v>218</v>
      </c>
      <c r="AH23" s="108" t="s">
        <v>229</v>
      </c>
      <c r="AI23" s="108" t="s">
        <v>105</v>
      </c>
      <c r="AJ23" s="108" t="s">
        <v>106</v>
      </c>
      <c r="AK23" s="108" t="s">
        <v>210</v>
      </c>
      <c r="AL23" s="109" t="s">
        <v>107</v>
      </c>
      <c r="AM23" s="108" t="s">
        <v>108</v>
      </c>
      <c r="AN23" s="108" t="s">
        <v>230</v>
      </c>
      <c r="AO23" s="108" t="s">
        <v>231</v>
      </c>
      <c r="AP23" s="108" t="s">
        <v>232</v>
      </c>
      <c r="AQ23" s="108" t="s">
        <v>182</v>
      </c>
      <c r="AR23" s="108" t="s">
        <v>110</v>
      </c>
      <c r="AS23" s="108" t="s">
        <v>109</v>
      </c>
      <c r="AT23" s="108" t="s">
        <v>114</v>
      </c>
      <c r="AU23" s="108" t="s">
        <v>112</v>
      </c>
      <c r="AV23" s="108" t="s">
        <v>111</v>
      </c>
      <c r="AW23" s="108" t="s">
        <v>115</v>
      </c>
      <c r="AX23" s="108" t="s">
        <v>378</v>
      </c>
      <c r="AY23" s="108" t="s">
        <v>379</v>
      </c>
      <c r="AZ23" s="108" t="s">
        <v>380</v>
      </c>
      <c r="BA23" s="108" t="s">
        <v>118</v>
      </c>
      <c r="BB23" s="108" t="s">
        <v>72</v>
      </c>
      <c r="BC23" s="108" t="s">
        <v>73</v>
      </c>
      <c r="BD23" s="108" t="s">
        <v>74</v>
      </c>
      <c r="BE23" s="108" t="s">
        <v>145</v>
      </c>
      <c r="BF23" s="108" t="s">
        <v>146</v>
      </c>
      <c r="BG23" s="108" t="s">
        <v>147</v>
      </c>
      <c r="BH23" s="108" t="s">
        <v>144</v>
      </c>
      <c r="BI23" s="108" t="s">
        <v>387</v>
      </c>
      <c r="BJ23" s="192" t="s">
        <v>210</v>
      </c>
      <c r="BK23" s="192" t="s">
        <v>381</v>
      </c>
      <c r="BL23" s="108" t="s">
        <v>140</v>
      </c>
      <c r="BM23" s="108" t="s">
        <v>140</v>
      </c>
      <c r="BN23" s="108" t="s">
        <v>140</v>
      </c>
      <c r="BO23" s="108" t="s">
        <v>140</v>
      </c>
      <c r="BP23" s="108" t="s">
        <v>140</v>
      </c>
      <c r="BQ23" s="108" t="s">
        <v>140</v>
      </c>
      <c r="BR23" s="108" t="s">
        <v>140</v>
      </c>
      <c r="BS23" s="108" t="s">
        <v>140</v>
      </c>
      <c r="BT23" s="108" t="s">
        <v>140</v>
      </c>
      <c r="BU23" s="108" t="s">
        <v>140</v>
      </c>
      <c r="BV23" s="108" t="s">
        <v>140</v>
      </c>
      <c r="BW23" s="108" t="s">
        <v>140</v>
      </c>
      <c r="BX23" s="108" t="s">
        <v>140</v>
      </c>
      <c r="BY23" s="108" t="s">
        <v>140</v>
      </c>
      <c r="BZ23" s="108" t="s">
        <v>140</v>
      </c>
      <c r="CA23" s="190" t="s">
        <v>140</v>
      </c>
      <c r="CB23" s="108" t="s">
        <v>140</v>
      </c>
      <c r="CC23" s="108" t="s">
        <v>140</v>
      </c>
      <c r="CD23" s="108" t="s">
        <v>140</v>
      </c>
      <c r="CE23" s="108" t="s">
        <v>140</v>
      </c>
      <c r="CF23" s="108" t="s">
        <v>140</v>
      </c>
      <c r="CG23" s="108" t="s">
        <v>140</v>
      </c>
      <c r="CH23" s="108" t="s">
        <v>140</v>
      </c>
      <c r="CI23" s="108" t="s">
        <v>140</v>
      </c>
      <c r="CJ23" s="108" t="s">
        <v>140</v>
      </c>
      <c r="CK23" s="108" t="s">
        <v>140</v>
      </c>
      <c r="CL23" s="108" t="s">
        <v>140</v>
      </c>
      <c r="CM23" s="108" t="s">
        <v>140</v>
      </c>
      <c r="CN23" s="108" t="s">
        <v>140</v>
      </c>
      <c r="CO23" s="108" t="s">
        <v>140</v>
      </c>
      <c r="CP23" s="190" t="s">
        <v>210</v>
      </c>
      <c r="CQ23" s="195" t="s">
        <v>235</v>
      </c>
      <c r="CR23" s="199"/>
      <c r="CS23" s="199" t="s">
        <v>236</v>
      </c>
      <c r="CT23" s="199"/>
      <c r="CU23" s="199"/>
      <c r="CV23" s="194" t="s">
        <v>237</v>
      </c>
      <c r="CW23" s="199"/>
      <c r="CX23" s="199" t="s">
        <v>238</v>
      </c>
      <c r="CY23" s="199"/>
      <c r="CZ23" s="199"/>
      <c r="DA23" s="194" t="s">
        <v>240</v>
      </c>
      <c r="DB23" s="200" t="s">
        <v>239</v>
      </c>
      <c r="DC23" s="108"/>
      <c r="DD23" s="108"/>
      <c r="DE23" s="108"/>
      <c r="DF23" s="111"/>
      <c r="DG23" s="135" t="s">
        <v>3</v>
      </c>
      <c r="DH23" s="136" t="s">
        <v>2</v>
      </c>
      <c r="DI23" s="136" t="s">
        <v>142</v>
      </c>
      <c r="DJ23" s="136" t="s">
        <v>72</v>
      </c>
      <c r="DK23" s="136" t="s">
        <v>73</v>
      </c>
      <c r="DL23" s="136" t="s">
        <v>74</v>
      </c>
      <c r="DM23" s="136" t="s">
        <v>143</v>
      </c>
      <c r="DN23" s="136" t="s">
        <v>186</v>
      </c>
      <c r="DO23" s="171" t="s">
        <v>214</v>
      </c>
      <c r="DP23" s="171" t="s">
        <v>215</v>
      </c>
      <c r="DQ23" s="51" t="s">
        <v>212</v>
      </c>
      <c r="DR23" s="137" t="s">
        <v>149</v>
      </c>
      <c r="DS23" s="138"/>
      <c r="DT23" s="138"/>
      <c r="DU23" s="138"/>
      <c r="DV23" s="39"/>
      <c r="DW23" s="33" t="s">
        <v>3</v>
      </c>
      <c r="DX23" s="33" t="s">
        <v>2</v>
      </c>
      <c r="DY23" s="33" t="s">
        <v>142</v>
      </c>
      <c r="DZ23" s="33" t="s">
        <v>72</v>
      </c>
      <c r="EA23" s="33" t="s">
        <v>73</v>
      </c>
      <c r="EB23" s="33" t="s">
        <v>74</v>
      </c>
      <c r="EC23" s="33" t="s">
        <v>143</v>
      </c>
      <c r="ED23" s="33" t="s">
        <v>186</v>
      </c>
      <c r="EE23" s="33" t="s">
        <v>154</v>
      </c>
      <c r="EF23" s="33" t="s">
        <v>153</v>
      </c>
      <c r="EG23" s="39" t="s">
        <v>149</v>
      </c>
      <c r="EH23" s="39"/>
      <c r="EI23" s="39"/>
      <c r="EJ23" s="117" t="s">
        <v>156</v>
      </c>
      <c r="EK23" s="118" t="s">
        <v>157</v>
      </c>
      <c r="EL23" s="118" t="s">
        <v>158</v>
      </c>
      <c r="EM23" s="136" t="s">
        <v>160</v>
      </c>
      <c r="EN23" s="136" t="s">
        <v>159</v>
      </c>
      <c r="EO23" s="170" t="s">
        <v>216</v>
      </c>
      <c r="EP23" s="136" t="s">
        <v>213</v>
      </c>
      <c r="EQ23" s="136" t="s">
        <v>217</v>
      </c>
      <c r="ER23" s="119" t="s">
        <v>204</v>
      </c>
      <c r="ES23" s="120" t="s">
        <v>183</v>
      </c>
      <c r="ET23" s="120" t="s">
        <v>3</v>
      </c>
      <c r="EU23" s="120" t="s">
        <v>2</v>
      </c>
      <c r="EV23" s="176" t="s">
        <v>220</v>
      </c>
      <c r="EW23" s="178" t="s">
        <v>222</v>
      </c>
      <c r="EX23" s="177" t="s">
        <v>221</v>
      </c>
      <c r="EY23" s="156"/>
      <c r="EZ23" s="161" t="s">
        <v>210</v>
      </c>
      <c r="FA23" s="161" t="s">
        <v>3</v>
      </c>
      <c r="FB23" s="161" t="s">
        <v>2</v>
      </c>
      <c r="FC23" s="161" t="s">
        <v>205</v>
      </c>
      <c r="FD23" s="161" t="s">
        <v>206</v>
      </c>
      <c r="FE23" s="161" t="s">
        <v>207</v>
      </c>
      <c r="FF23" s="162" t="s">
        <v>208</v>
      </c>
      <c r="FG23" s="162" t="s">
        <v>209</v>
      </c>
      <c r="FH23" s="174" t="s">
        <v>223</v>
      </c>
      <c r="FI23" s="175" t="s">
        <v>224</v>
      </c>
      <c r="FJ23" s="175" t="s">
        <v>225</v>
      </c>
      <c r="FK23" s="160" t="s">
        <v>188</v>
      </c>
      <c r="FL23" s="161"/>
      <c r="FM23" s="169"/>
      <c r="FN23" s="239"/>
      <c r="FO23" s="39"/>
      <c r="FP23" s="33" t="s">
        <v>3</v>
      </c>
      <c r="FQ23" s="33" t="s">
        <v>2</v>
      </c>
      <c r="FR23" s="33" t="s">
        <v>142</v>
      </c>
      <c r="FS23" s="33" t="s">
        <v>72</v>
      </c>
      <c r="FT23" s="33" t="s">
        <v>73</v>
      </c>
      <c r="FU23" s="33" t="s">
        <v>74</v>
      </c>
      <c r="FV23" s="33" t="s">
        <v>143</v>
      </c>
      <c r="FW23" s="33" t="s">
        <v>186</v>
      </c>
      <c r="FX23" s="33" t="s">
        <v>154</v>
      </c>
      <c r="FY23" s="33" t="s">
        <v>153</v>
      </c>
      <c r="FZ23" s="39" t="s">
        <v>149</v>
      </c>
      <c r="GA23" s="39"/>
      <c r="GB23" s="34"/>
    </row>
    <row r="24" spans="1:184" s="241" customFormat="1" ht="45" customHeight="1">
      <c r="D24" s="44"/>
      <c r="AH24" s="110"/>
      <c r="AI24" s="110"/>
      <c r="AJ24" s="110"/>
      <c r="AK24" s="110"/>
      <c r="AL24" s="114"/>
      <c r="AM24" s="110"/>
      <c r="AN24" s="110"/>
      <c r="AO24" s="110"/>
      <c r="AP24" s="110"/>
      <c r="AQ24" s="110"/>
      <c r="AR24" s="110" t="s">
        <v>113</v>
      </c>
      <c r="AS24" s="110" t="s">
        <v>113</v>
      </c>
      <c r="AT24" s="110" t="s">
        <v>113</v>
      </c>
      <c r="AU24" s="110" t="s">
        <v>113</v>
      </c>
      <c r="AV24" s="110" t="s">
        <v>113</v>
      </c>
      <c r="AW24" s="110" t="s">
        <v>113</v>
      </c>
      <c r="AX24" s="110" t="s">
        <v>113</v>
      </c>
      <c r="AY24" s="110" t="s">
        <v>113</v>
      </c>
      <c r="AZ24" s="110" t="s">
        <v>113</v>
      </c>
      <c r="BA24" s="110" t="s">
        <v>119</v>
      </c>
      <c r="BB24" s="110" t="s">
        <v>116</v>
      </c>
      <c r="BC24" s="110" t="s">
        <v>116</v>
      </c>
      <c r="BD24" s="110" t="s">
        <v>116</v>
      </c>
      <c r="BE24" s="110" t="s">
        <v>120</v>
      </c>
      <c r="BF24" s="110" t="s">
        <v>120</v>
      </c>
      <c r="BG24" s="110" t="s">
        <v>120</v>
      </c>
      <c r="BH24" s="110" t="s">
        <v>120</v>
      </c>
      <c r="BI24" s="110"/>
      <c r="BJ24" s="193"/>
      <c r="BK24" s="193"/>
      <c r="BL24" s="110" t="s">
        <v>141</v>
      </c>
      <c r="BM24" s="110" t="s">
        <v>141</v>
      </c>
      <c r="BN24" s="110" t="s">
        <v>141</v>
      </c>
      <c r="BO24" s="110" t="s">
        <v>141</v>
      </c>
      <c r="BP24" s="110" t="s">
        <v>141</v>
      </c>
      <c r="BQ24" s="110" t="s">
        <v>141</v>
      </c>
      <c r="BR24" s="110" t="s">
        <v>141</v>
      </c>
      <c r="BS24" s="110" t="s">
        <v>141</v>
      </c>
      <c r="BT24" s="110" t="s">
        <v>141</v>
      </c>
      <c r="BU24" s="110" t="s">
        <v>141</v>
      </c>
      <c r="BV24" s="110" t="s">
        <v>141</v>
      </c>
      <c r="BW24" s="110" t="s">
        <v>141</v>
      </c>
      <c r="BX24" s="110" t="s">
        <v>141</v>
      </c>
      <c r="BY24" s="110" t="s">
        <v>141</v>
      </c>
      <c r="BZ24" s="110" t="s">
        <v>141</v>
      </c>
      <c r="CA24" s="191" t="s">
        <v>187</v>
      </c>
      <c r="CB24" s="110" t="s">
        <v>187</v>
      </c>
      <c r="CC24" s="110" t="s">
        <v>187</v>
      </c>
      <c r="CD24" s="110" t="s">
        <v>187</v>
      </c>
      <c r="CE24" s="110" t="s">
        <v>187</v>
      </c>
      <c r="CF24" s="110" t="s">
        <v>187</v>
      </c>
      <c r="CG24" s="110" t="s">
        <v>187</v>
      </c>
      <c r="CH24" s="110" t="s">
        <v>187</v>
      </c>
      <c r="CI24" s="110" t="s">
        <v>187</v>
      </c>
      <c r="CJ24" s="110" t="s">
        <v>187</v>
      </c>
      <c r="CK24" s="110" t="s">
        <v>187</v>
      </c>
      <c r="CL24" s="110" t="s">
        <v>187</v>
      </c>
      <c r="CM24" s="110" t="s">
        <v>187</v>
      </c>
      <c r="CN24" s="110" t="s">
        <v>187</v>
      </c>
      <c r="CO24" s="110" t="s">
        <v>187</v>
      </c>
      <c r="CP24" s="192"/>
      <c r="CQ24" s="197"/>
      <c r="CR24" s="198"/>
      <c r="CS24" s="198"/>
      <c r="CT24" s="196"/>
      <c r="CU24" s="196"/>
      <c r="CV24" s="172"/>
      <c r="CW24" s="110"/>
      <c r="CX24" s="110"/>
      <c r="CY24" s="110"/>
      <c r="CZ24" s="110"/>
      <c r="DA24" s="172"/>
      <c r="DB24" s="110"/>
      <c r="DC24" s="110"/>
      <c r="DD24" s="110"/>
      <c r="DE24" s="110"/>
      <c r="DF24" s="111"/>
      <c r="DG24" s="51"/>
      <c r="DH24" s="51"/>
      <c r="DI24" s="51"/>
      <c r="DJ24" s="51"/>
      <c r="DK24" s="51"/>
      <c r="DL24" s="51"/>
      <c r="DM24" s="51"/>
      <c r="DN24" s="51"/>
      <c r="DR24" s="239" t="s">
        <v>93</v>
      </c>
      <c r="DS24" s="158"/>
      <c r="DT24" s="158"/>
      <c r="DU24" s="158"/>
      <c r="DV24" s="239"/>
      <c r="EH24" s="239"/>
      <c r="EI24" s="239"/>
      <c r="EJ24" s="38"/>
      <c r="EK24" s="37"/>
      <c r="EL24" s="37"/>
      <c r="EM24" s="37"/>
      <c r="EN24" s="37"/>
      <c r="EO24" s="37"/>
      <c r="EP24" s="37"/>
      <c r="EQ24" s="51"/>
      <c r="ER24" s="169"/>
      <c r="ES24" s="169"/>
      <c r="ET24" s="169"/>
      <c r="EU24" s="169"/>
      <c r="EV24" s="169"/>
      <c r="EW24" s="169"/>
      <c r="EX24" s="169"/>
      <c r="EY24" s="169"/>
      <c r="EZ24" s="169"/>
      <c r="FA24" s="169"/>
      <c r="FB24" s="169"/>
      <c r="FC24" s="169"/>
      <c r="FD24" s="169"/>
      <c r="FE24" s="169"/>
      <c r="FF24" s="169"/>
      <c r="FG24" s="169"/>
      <c r="FH24" s="169"/>
      <c r="FI24" s="169"/>
      <c r="FJ24" s="169"/>
      <c r="FK24" s="169"/>
      <c r="FL24" s="169"/>
      <c r="FM24" s="169"/>
      <c r="FN24" s="239"/>
    </row>
    <row r="25" spans="1:184" s="45" customFormat="1" ht="18">
      <c r="A25" s="66" t="s">
        <v>377</v>
      </c>
      <c r="B25" s="228" t="s">
        <v>253</v>
      </c>
      <c r="C25" s="228">
        <v>429</v>
      </c>
      <c r="D25" s="228" t="s">
        <v>258</v>
      </c>
      <c r="E25" s="229">
        <v>1</v>
      </c>
      <c r="F25" s="144">
        <v>3.2990275787700001</v>
      </c>
      <c r="G25" s="144">
        <v>3.124269222228</v>
      </c>
      <c r="H25" s="144">
        <v>1.4978399999639997</v>
      </c>
      <c r="I25" s="144">
        <v>1.7543203574820001</v>
      </c>
      <c r="J25" s="144">
        <v>12.235856281109996</v>
      </c>
      <c r="K25" s="230">
        <v>5.6202069304920013</v>
      </c>
      <c r="L25" s="230">
        <v>0.73204771516799994</v>
      </c>
      <c r="M25" s="230"/>
      <c r="N25" s="80"/>
      <c r="O25" s="80"/>
      <c r="P25" s="230">
        <f>SUM(F25:O25)</f>
        <v>28.263568085213997</v>
      </c>
      <c r="Q25" s="52">
        <f t="shared" ref="Q25:Q88" si="1">((F25/$P25)*$F$5) + ((G25/$P25)*$G$5) + (( H25/$P25)*$H$5) + ((I25/$P25)*$I$5) + ((J25/$P25)*$J$5) + ((K25/$P25)*$K$5) + ((L25/$P25)*$L$5) + ((M25/$P25)*$M$5) + ((N25/$P25)*$N$5) + ((O25/$P25)*$O$5)</f>
        <v>0.60214531246583192</v>
      </c>
      <c r="R25" s="52">
        <f t="shared" ref="R25:R88" si="2">((F25/$P25)*$F$6) + ((G25/$P25)*$G$6) + (( H25/$P25)*$H$6) + ((I25/$P25)*$I$6) + ((J25/$P25)*$J$6) + ((K25/$P25)*$K$6) + ((L25/$P25)*$L$6) + ((M25/$P25)*$M$6) + ((N25/$P25)*$N$6) + ((O25/$P25)*$O$6)</f>
        <v>1.4540176150394277</v>
      </c>
      <c r="S25" s="52">
        <f t="shared" ref="S25:S88" si="3">((F25/$P25)*$F$7) + ((G25/$P25)*$G$7) + (( H25/$P25)*$H$7) + ((I25/$P25)*$I$7) + ((J25/$P25)*$J$7) + ((K25/$P25)*$K$7) + ((L25/$P25)*$L$7) + ((M25/$P25)*$M$7) + ((N25/$P25)*$N$7) + ((O25/$P25)*$O$7)</f>
        <v>1.3538748903983244</v>
      </c>
      <c r="T25" s="53">
        <f t="shared" ref="T25:T88" si="4">((F25/$P25)*$F$8) + ((G25/$P25)*$G$8) + (( H25/$P25)*$H$8) + ((I25/$P25)*$I$8) + ((J25/$P25)*$J$8) + ((K25/$P25)*$K$8) + ((L25/$P25)*$L$8) + ((M25/$P25)*$M$8) + ((N25/$P25)*$N$8) + ((O25/$P25)*$O$8)</f>
        <v>0.14929487857929069</v>
      </c>
      <c r="U25" s="53">
        <f t="shared" ref="U25:U88" si="5">((F25/$P25)*$F$9) + ((G25/$P25)*$G$9) + (( H25/$P25)*$H$9) + ((I25/$P25)*$I$9) + ((J25/$P25)*$J$9) + ((K25/$P25)*$K$9) + ((L25/$P25)*$L$9) + ((M25/$P25)*$M$9) + ((N25/$P25)*$N$9) + ((O25/$P25)*$O$9)</f>
        <v>1.4278386761446538</v>
      </c>
      <c r="V25" s="53">
        <f t="shared" ref="V25:V88" si="6">((F25/$P25)*$F$10) + ((G25/$P25)*$G$10) + (( H25/$P25)*$H$10) + ((I25/$P25)*$I$10) + ((J25/$P25)*$J$10) + ((K25/$P25)*$K$10) + ((L25/$P25)*$L$10) + ((M25/$P25)*$M$10) + ((N25/$P25)*$N$10) + ((O25/$P25)*$O$10)</f>
        <v>16.821929889793022</v>
      </c>
      <c r="W25" s="53">
        <f t="shared" ref="W25:W88" si="7">((F25/$P25)*$F$11) + ((G25/$P25)*$G$11) + (( H25/$P25)*$H$11) + ((I25/$P25)*$I$11) + ((J25/$P25)*$J$11) + ((K25/$P25)*$K$11) + ((L25/$P25)*$L$11) + ((M25/$P25)*$M$11) + ((N25/$P25)*$N$11) + ((O25/$P25)*$O$11)</f>
        <v>107.02095541947372</v>
      </c>
      <c r="X25" s="53">
        <f t="shared" ref="X25:X88" si="8">((F25/$P25)*$F$12) + ((G25/$P25)*$G$12) + (( H25/$P25)*$H$12) + ((I25/$P25)*$I$12) + ((J25/$P25)*$J$12) + ((K25/$P25)*$K$12) + ((L25/$P25)*$L$12) + ((M25/$P25)*$M$12) + ((N25/$P25)*$N$12) + ((O25/$P25)*$O$12)</f>
        <v>1.0251860978398641</v>
      </c>
      <c r="Y25" s="53">
        <f t="shared" ref="Y25:Y88" si="9">((F25/$P25)*$F$13) + ((G25/$P25)*$G$13) + (( H25/$P25)*$H$13) + ((I25/$P25)*$I$13) + ((J25/$P25)*$J$13) + ((K25/$P25)*$K$13) + ((L25/$P25)*$L$13) + ((M25/$P25)*$M$13) + ((N25/$P25)*$N$13) + ((O25/$P25)*$O$13)</f>
        <v>1.0261005521114859</v>
      </c>
      <c r="Z25" s="53">
        <f t="shared" ref="Z25:Z88" si="10">((F25/$P25)*$F$14) + ((G25/$P25)*$G$14) + (( H25/$P25)*$H$14) + ((I25/$P25)*$I$14) + ((J25/$P25)*$J$14) + ((K25/$P25)*$K$14) + ((L25/$P25)*$L$14) + ((M25/$P25)*$M$14) + ((N25/$P25)*$N$14) + ((O25/$P25)*$O$14)</f>
        <v>1.0247745127117156</v>
      </c>
      <c r="AA25" s="53">
        <f t="shared" ref="AA25:AA88" si="11">((F25/$P25)*$F$15) + ((G25/$P25)*$G$15) + (( H25/$P25)*$H$15) + ((I25/$P25)*$I$15) + ((J25/$P25)*$J$15) + ((K25/$P25)*$K$15) + ((L25/$P25)*$L$15) + ((M25/$P25)*$M$15) + ((N25/$P25)*$N$15) + ((O25/$P25)*$O$15)</f>
        <v>1.0251127469836159</v>
      </c>
      <c r="AB25" s="53">
        <f t="shared" ref="AB25:AB88" si="12">((F25/$P25)*$F$16) + ((G25/$P25)*$G$16) + (( H25/$P25)*$H$16) + ((I25/$P25)*$I$16) + ((J25/$P25)*$J$16) + ((K25/$P25)*$K$16) + ((L25/$P25)*$L$16) + ((M25/$P25)*$M$16) + ((N25/$P25)*$N$16) + ((O25/$P25)*$O$16)</f>
        <v>0.56422955546096665</v>
      </c>
      <c r="AC25" s="53">
        <f t="shared" ref="AC25:AC88" si="13">((F25/$P25)*$F$17) + ((G25/$P25)*$G$17) + (( H25/$P25)*$H$17) + ((I25/$P25)*$I$17) + ((J25/$P25)*$J$17) + ((K25/$P25)*$K$17) + ((L25/$P25)*$L$17) + ((M25/$P25)*$M$17) + ((N25/$P25)*$N$17) + ((O25/$P25)*$O$17)</f>
        <v>0.56698836388192864</v>
      </c>
      <c r="AD25" s="53">
        <f t="shared" ref="AD25:AD88" si="14">((F25/$P25)*$F$18) + ((G25/$P25)*$G$18) + (( H25/$P25)*$H$18) + ((I25/$P25)*$I$18) + ((J25/$P25)*$J$18) + ((K25/$P25)*$K$18) + ((L25/$P25)*$L$18) + ((M25/$P25)*$M$18) + ((N25/$P25)*$N$18) + ((O25/$P25)*$O$18)</f>
        <v>0.52760397151548644</v>
      </c>
      <c r="AE25" s="53">
        <f t="shared" ref="AE25:AE88" si="15">((F25/$P25)*$F$19) + ((G25/$P25)*$G$19) + (( H25/$P25)*$H$19) + ((I25/$P25)*$I$19) + ((J25/$P25)*$J$19) + ((K25/$P25)*$K$19) + ((L25/$P25)*$L$19) + ((M25/$P25)*$M$19) + ((N25/$P25)*$N$19) + ((O25/$P25)*$O$19)</f>
        <v>0.38920985103859684</v>
      </c>
      <c r="AF25" s="53">
        <f t="shared" ref="AF25:AF88" si="16">((F25/$P25)*$F$20) + ((G25/$P25)*$G$20) + (( H25/$P25)*$H$20) + ((I25/$P25)*$I$20) + ((J25/$P25)*$J$20) + ((K25/$P25)*$K$20) + ((L25/$P25)*$L$20) + ((M25/$P25)*$M$20) + ((N25/$P25)*$N$20) + ((O25/$P25)*$O$20)</f>
        <v>0.36</v>
      </c>
      <c r="AG25" s="53">
        <f t="shared" ref="AG25:AG88" si="17">(AE25+AF25)/2</f>
        <v>0.37460492551929842</v>
      </c>
      <c r="AH25" s="64" t="s">
        <v>152</v>
      </c>
      <c r="AI25" s="64"/>
      <c r="AJ25" s="64"/>
      <c r="AK25" s="45" t="str">
        <f>D25</f>
        <v>127-28</v>
      </c>
      <c r="AL25" s="65"/>
      <c r="AM25" s="145">
        <f>E25</f>
        <v>1</v>
      </c>
      <c r="AN25" s="149"/>
      <c r="AO25" s="183"/>
      <c r="AP25" s="149"/>
      <c r="AQ25" s="147">
        <f>(1+(AP25/100)^2)^0.5</f>
        <v>1</v>
      </c>
      <c r="AR25" s="229">
        <v>0</v>
      </c>
      <c r="AS25" s="229">
        <v>3</v>
      </c>
      <c r="AT25" s="229">
        <v>3</v>
      </c>
      <c r="AU25" s="229">
        <v>0</v>
      </c>
      <c r="AV25" s="229">
        <v>3</v>
      </c>
      <c r="AW25" s="229">
        <v>5</v>
      </c>
      <c r="AX25" s="229">
        <v>0</v>
      </c>
      <c r="AY25" s="229">
        <v>2</v>
      </c>
      <c r="AZ25" s="229">
        <v>2</v>
      </c>
      <c r="BA25" s="150"/>
      <c r="BB25" s="229">
        <v>125</v>
      </c>
      <c r="BC25" s="229">
        <v>0</v>
      </c>
      <c r="BD25" s="229">
        <v>0</v>
      </c>
      <c r="BE25" s="57">
        <v>3</v>
      </c>
      <c r="BF25" s="57">
        <v>3</v>
      </c>
      <c r="BG25" s="57">
        <v>3</v>
      </c>
      <c r="BH25" s="57">
        <v>10</v>
      </c>
      <c r="BI25" s="57">
        <f>C25</f>
        <v>429</v>
      </c>
      <c r="BJ25" s="189" t="str">
        <f>D25</f>
        <v>127-28</v>
      </c>
      <c r="BK25" s="173">
        <f>E25</f>
        <v>1</v>
      </c>
      <c r="BL25" s="86">
        <v>24</v>
      </c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126"/>
      <c r="CA25" s="97"/>
      <c r="CB25" s="96"/>
      <c r="CC25" s="96"/>
      <c r="CD25" s="96"/>
      <c r="CE25" s="96"/>
      <c r="CF25" s="96"/>
      <c r="CG25" s="96"/>
      <c r="CH25" s="96"/>
      <c r="CI25" s="96"/>
      <c r="CJ25" s="96"/>
      <c r="CK25" s="96"/>
      <c r="CL25" s="96"/>
      <c r="CM25" s="61"/>
      <c r="CN25" s="61"/>
      <c r="CO25" s="126"/>
      <c r="CP25" s="90"/>
      <c r="CQ25" s="90"/>
      <c r="CR25" s="69"/>
      <c r="CS25" s="69"/>
      <c r="CT25" s="69"/>
      <c r="CU25" s="69"/>
      <c r="CV25" s="90"/>
      <c r="CW25" s="69"/>
      <c r="CX25" s="69"/>
      <c r="CY25" s="69"/>
      <c r="CZ25" s="69"/>
      <c r="DA25" s="90"/>
      <c r="DB25" s="69"/>
      <c r="DC25" s="69"/>
      <c r="DD25" s="69"/>
      <c r="DE25" s="69"/>
      <c r="DF25" s="131"/>
      <c r="DG25" s="121">
        <f>(((AR25*$R25) + (AU25*$R25)+(AX25*$R25))/2)*10</f>
        <v>0</v>
      </c>
      <c r="DH25" s="121">
        <f>((($AS25*$Q25) +($AV25*$Q25)+($AY25*$Q25))/2)*10</f>
        <v>24.085812498633278</v>
      </c>
      <c r="DI25" s="121">
        <f>((((AR25+AU25+AX25)*S25) +((AS25+AV25+AY25)*S25))/2)*10</f>
        <v>54.154995615932975</v>
      </c>
      <c r="DJ25" s="121">
        <f>(10*(0.1234*T25*X25*AB25*BB25))/BE25</f>
        <v>4.4402494359007552</v>
      </c>
      <c r="DK25" s="121">
        <f>(10*(0.1234*U25*Y25*AC25*BC25))/BF25</f>
        <v>0</v>
      </c>
      <c r="DL25" s="121">
        <f>(10*(0.1234*V25*Z25*AD25*BD25))/BG25</f>
        <v>0</v>
      </c>
      <c r="DM25" s="121">
        <f>(10*0.1234*AA25*AE25)*((BL25^2)+(BM25^2)+(BN25^2)+(BO25^2)+(BP25^2)+(BQ25^2)+(BR25^2)+(BS25^2)+(BT25^2)+(BU25^2)+(BV25^2)+(BW25^2)+(BX25^2)+(BY25^2)+(BZ25^2))/$BH25</f>
        <v>28.359142892136276</v>
      </c>
      <c r="DN25" s="121">
        <f>(10*0.1234*AA25*AF25*(CA25^2 + CB25^2 + CC25^2 + CD25^2 + CE25^2 + CF25^2 + CG25^2 +CH25^2 +CI25^2 + CJ25^2 +CK25^2 + CL25^2 +CM25^2 + CN25^2 + CO25^2))/$BH25</f>
        <v>0</v>
      </c>
      <c r="DO25" s="121">
        <f>(10*0.1234*AA25*AG25)*((CQ25^2)+(CR25^2)+(CS25^2)+(CT25^2)+(CU25^2))/$BH25</f>
        <v>0</v>
      </c>
      <c r="DP25" s="121">
        <f>(10*0.1234*AA25*AG25)*((CV25^2)+(CW25^2)+(CX25^2)+(CY25^2)+(CZ25^2))/$BH25</f>
        <v>0</v>
      </c>
      <c r="DQ25" s="121">
        <f>(10*0.1234*AA25*AG25)*((DA25^2)+(DB25^2)+(DC25^2)+(DD25^2)+(DE25^2))/$BH25</f>
        <v>0</v>
      </c>
      <c r="DR25" s="122">
        <f>AVERAGE(AT25,AW25)</f>
        <v>4</v>
      </c>
      <c r="DS25" s="157"/>
      <c r="DT25" s="157" t="str">
        <f>B25</f>
        <v>Activity Fuels Underburn</v>
      </c>
      <c r="DU25" s="157" t="str">
        <f t="shared" ref="DU25:DU88" si="18">D25</f>
        <v>127-28</v>
      </c>
      <c r="DV25" s="238">
        <f>E25</f>
        <v>1</v>
      </c>
      <c r="DW25" s="239"/>
      <c r="DX25" s="239"/>
      <c r="DY25" s="239"/>
      <c r="DZ25" s="239"/>
      <c r="EA25" s="239"/>
      <c r="EB25" s="239"/>
      <c r="EC25" s="239"/>
      <c r="ED25" s="239"/>
      <c r="EE25" s="239"/>
      <c r="EF25" s="239"/>
      <c r="EG25" s="239"/>
      <c r="EH25" s="239"/>
      <c r="EI25" s="239"/>
      <c r="EJ25" s="50">
        <f>(0.09533*BB25*AQ25)/(BE25*3.28)</f>
        <v>1.2110010162601625</v>
      </c>
      <c r="EK25" s="50">
        <f>(1.825*BC25*AQ25)/(BF25*3.28)</f>
        <v>0</v>
      </c>
      <c r="EL25" s="55">
        <f>(14.52*BD25*AQ25)/(BG25*3.28)</f>
        <v>0</v>
      </c>
      <c r="EM25" s="50">
        <f>4.656*AQ25*(((BL25/2.54)^2)+((BM25/2.54)^2)+((BN25/2.54)^2)+((BO25)/2.54^2)+((BP25/2.54)^2)+((BQ25/2.54)^2)+((BR25/2.54)^2)+((BS25/2.54)^2)+((BT25/2.54)^2)+((BU25/2.54)^2)+((BV25/2.54)^2)+((BW25/2.54)^2)+((BX25/2.54)^2)+((BY25/2.54)^2)+((BZ25/2.54)^2))/(BH25*3.28)</f>
        <v>12.673430224909227</v>
      </c>
      <c r="EN25" s="50">
        <f>3.492*AQ25*((CA25/2.54)^2 + (CB25/2.54)^2 + (CC25/2.54)^2 + (CD25/2.54)^2 + (CE25/2.54)^2 + (CF25/2.54)^2 + (CG25/2.54)^2 +(CH25/2.54)^2 +(CI25/2.54)^2 + (CJ25/2.54)^2 +(CK25/2.54)^2 + (CL25/2.54)^2 +(CM25/2.54)^2 + (CN25/2.54)^2 + (CO25/2.54)^2)/(BH25*3.28)</f>
        <v>0</v>
      </c>
      <c r="EO25" s="50">
        <f t="shared" ref="EO25:EO88" si="19">4.074*AQ25*((CQ25/2.54)^2 + (CR25/2.54)^2 + (CS25/2.54)^2 + (CT25/2.54)^2 + (CU25/2.54)^2)/(BH25*3.28)</f>
        <v>0</v>
      </c>
      <c r="EP25" s="50">
        <f t="shared" ref="EP25:EP88" si="20">4.074*AQ25*((CV25/2.54)^2 + (CW25/2.54)^2 + (CX25/2.54)^2 + (CY25/2.54)^2 + (CZ25/2.54)^2)/(BH25*3.28)</f>
        <v>0</v>
      </c>
      <c r="EQ25" s="50">
        <f t="shared" ref="EQ25:EQ88" si="21">4.074*AQ25*((DA25/2.54)^2 + (DB25/2.54)^2 + (DC25/2.54)^2 + (DD25/2.54)^2 + (DE25/2.54)^2)/(BH25*3.28)</f>
        <v>0</v>
      </c>
      <c r="ER25" s="56">
        <f>EJ25+EK25+EL25</f>
        <v>1.2110010162601625</v>
      </c>
      <c r="ES25" s="56">
        <f>EM25+EN25</f>
        <v>12.673430224909227</v>
      </c>
      <c r="ET25" s="56">
        <f>DG25*0.45</f>
        <v>0</v>
      </c>
      <c r="EU25" s="56">
        <f>DH25*0.45</f>
        <v>10.838615624384975</v>
      </c>
      <c r="EV25" s="56">
        <f>ER25+ES25</f>
        <v>13.88443124116939</v>
      </c>
      <c r="EW25" s="56"/>
      <c r="EX25" s="56"/>
      <c r="EY25" s="56"/>
      <c r="EZ25" s="164"/>
      <c r="FA25" s="164"/>
      <c r="FB25" s="164"/>
      <c r="FC25" s="56"/>
      <c r="FD25" s="56"/>
      <c r="FE25" s="56"/>
      <c r="FF25" s="56"/>
      <c r="FG25" s="56"/>
      <c r="FH25" s="56"/>
      <c r="FI25" s="56"/>
      <c r="FJ25" s="56"/>
      <c r="FK25" s="56"/>
      <c r="FL25" s="56"/>
      <c r="FM25" s="56"/>
      <c r="FO25" s="54"/>
      <c r="FP25" s="54"/>
      <c r="FQ25" s="54"/>
      <c r="FR25" s="54"/>
      <c r="FS25" s="54"/>
      <c r="FT25" s="54"/>
      <c r="FU25" s="54"/>
      <c r="FV25" s="54"/>
      <c r="FW25" s="54"/>
      <c r="FX25" s="54"/>
      <c r="FY25" s="54"/>
      <c r="FZ25" s="54"/>
      <c r="GA25" s="54"/>
    </row>
    <row r="26" spans="1:184" s="45" customFormat="1" ht="18">
      <c r="A26" s="66" t="s">
        <v>377</v>
      </c>
      <c r="B26" s="228" t="s">
        <v>253</v>
      </c>
      <c r="C26" s="228">
        <v>429</v>
      </c>
      <c r="D26" s="228" t="s">
        <v>258</v>
      </c>
      <c r="E26" s="229">
        <v>2</v>
      </c>
      <c r="F26" s="144">
        <v>3.2990275787700001</v>
      </c>
      <c r="G26" s="144">
        <v>3.124269222228</v>
      </c>
      <c r="H26" s="144">
        <v>1.4978399999639997</v>
      </c>
      <c r="I26" s="144">
        <v>1.7543203574820001</v>
      </c>
      <c r="J26" s="144">
        <v>12.235856281109996</v>
      </c>
      <c r="K26" s="230">
        <v>5.6202069304920013</v>
      </c>
      <c r="L26" s="230">
        <v>0.73204771516799994</v>
      </c>
      <c r="M26" s="230"/>
      <c r="N26" s="80"/>
      <c r="O26" s="80"/>
      <c r="P26" s="230">
        <f t="shared" ref="P26:P89" si="22">SUM(F26:O26)</f>
        <v>28.263568085213997</v>
      </c>
      <c r="Q26" s="52">
        <f t="shared" si="1"/>
        <v>0.60214531246583192</v>
      </c>
      <c r="R26" s="52">
        <f t="shared" si="2"/>
        <v>1.4540176150394277</v>
      </c>
      <c r="S26" s="52">
        <f t="shared" si="3"/>
        <v>1.3538748903983244</v>
      </c>
      <c r="T26" s="53">
        <f t="shared" si="4"/>
        <v>0.14929487857929069</v>
      </c>
      <c r="U26" s="53">
        <f t="shared" si="5"/>
        <v>1.4278386761446538</v>
      </c>
      <c r="V26" s="53">
        <f t="shared" si="6"/>
        <v>16.821929889793022</v>
      </c>
      <c r="W26" s="53">
        <f t="shared" si="7"/>
        <v>107.02095541947372</v>
      </c>
      <c r="X26" s="53">
        <f t="shared" si="8"/>
        <v>1.0251860978398641</v>
      </c>
      <c r="Y26" s="53">
        <f t="shared" si="9"/>
        <v>1.0261005521114859</v>
      </c>
      <c r="Z26" s="53">
        <f t="shared" si="10"/>
        <v>1.0247745127117156</v>
      </c>
      <c r="AA26" s="53">
        <f t="shared" si="11"/>
        <v>1.0251127469836159</v>
      </c>
      <c r="AB26" s="53">
        <f t="shared" si="12"/>
        <v>0.56422955546096665</v>
      </c>
      <c r="AC26" s="53">
        <f t="shared" si="13"/>
        <v>0.56698836388192864</v>
      </c>
      <c r="AD26" s="53">
        <f t="shared" si="14"/>
        <v>0.52760397151548644</v>
      </c>
      <c r="AE26" s="53">
        <f t="shared" si="15"/>
        <v>0.38920985103859684</v>
      </c>
      <c r="AF26" s="53">
        <f t="shared" si="16"/>
        <v>0.36</v>
      </c>
      <c r="AG26" s="53">
        <f t="shared" si="17"/>
        <v>0.37460492551929842</v>
      </c>
      <c r="AH26" s="64" t="s">
        <v>152</v>
      </c>
      <c r="AI26" s="64"/>
      <c r="AJ26" s="64"/>
      <c r="AK26" s="45" t="str">
        <f t="shared" ref="AK26:AK89" si="23">D26</f>
        <v>127-28</v>
      </c>
      <c r="AL26" s="65"/>
      <c r="AM26" s="145">
        <f t="shared" ref="AM26:AM89" si="24">E26</f>
        <v>2</v>
      </c>
      <c r="AN26" s="149"/>
      <c r="AO26" s="183"/>
      <c r="AP26" s="149"/>
      <c r="AQ26" s="147">
        <f t="shared" ref="AQ26:AQ89" si="25">(1+(AP26/100)^2)^0.5</f>
        <v>1</v>
      </c>
      <c r="AR26" s="229">
        <v>0</v>
      </c>
      <c r="AS26" s="229">
        <v>2</v>
      </c>
      <c r="AT26" s="229">
        <v>2</v>
      </c>
      <c r="AU26" s="229">
        <v>0</v>
      </c>
      <c r="AV26" s="229">
        <v>1</v>
      </c>
      <c r="AW26" s="229">
        <v>1</v>
      </c>
      <c r="AX26" s="229">
        <v>0</v>
      </c>
      <c r="AY26" s="229">
        <v>1</v>
      </c>
      <c r="AZ26" s="229">
        <v>1</v>
      </c>
      <c r="BA26" s="151"/>
      <c r="BB26" s="229">
        <v>53</v>
      </c>
      <c r="BC26" s="229">
        <v>4</v>
      </c>
      <c r="BD26" s="229">
        <v>0</v>
      </c>
      <c r="BE26" s="57">
        <v>3</v>
      </c>
      <c r="BF26" s="57">
        <v>3</v>
      </c>
      <c r="BG26" s="57">
        <v>3</v>
      </c>
      <c r="BH26" s="57">
        <v>10</v>
      </c>
      <c r="BI26" s="57">
        <f t="shared" ref="BI26:BI89" si="26">C26</f>
        <v>429</v>
      </c>
      <c r="BJ26" s="189" t="str">
        <f t="shared" ref="BJ26:BJ89" si="27">D26</f>
        <v>127-28</v>
      </c>
      <c r="BK26" s="173">
        <f t="shared" ref="BK26:BK89" si="28">E26</f>
        <v>2</v>
      </c>
      <c r="BL26" s="86">
        <v>0</v>
      </c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126"/>
      <c r="CA26" s="97"/>
      <c r="CB26" s="96"/>
      <c r="CC26" s="96"/>
      <c r="CD26" s="96"/>
      <c r="CE26" s="96"/>
      <c r="CF26" s="96"/>
      <c r="CG26" s="96"/>
      <c r="CH26" s="96"/>
      <c r="CI26" s="96"/>
      <c r="CJ26" s="96"/>
      <c r="CK26" s="96"/>
      <c r="CL26" s="96"/>
      <c r="CM26" s="61"/>
      <c r="CN26" s="61"/>
      <c r="CO26" s="126"/>
      <c r="CP26" s="90"/>
      <c r="CQ26" s="90"/>
      <c r="CR26" s="69"/>
      <c r="CS26" s="69"/>
      <c r="CT26" s="69"/>
      <c r="CU26" s="69"/>
      <c r="CV26" s="90"/>
      <c r="CW26" s="69"/>
      <c r="CX26" s="69"/>
      <c r="CY26" s="69"/>
      <c r="CZ26" s="69"/>
      <c r="DA26" s="90"/>
      <c r="DB26" s="69"/>
      <c r="DC26" s="69"/>
      <c r="DD26" s="69"/>
      <c r="DE26" s="69"/>
      <c r="DF26" s="131"/>
      <c r="DG26" s="121">
        <f t="shared" ref="DG26:DG89" si="29">(((AR26*$R26) + (AU26*$R26)+(AX26*$R26))/2)*10</f>
        <v>0</v>
      </c>
      <c r="DH26" s="121">
        <f t="shared" ref="DH26:DH89" si="30">((($AS26*$Q26) +($AV26*$Q26)+($AY26*$Q26))/2)*10</f>
        <v>12.042906249316639</v>
      </c>
      <c r="DI26" s="121">
        <f t="shared" ref="DI26:DI89" si="31">((((AR26+AU26+AX26)*S26) +((AS26+AV26+AY26)*S26))/2)*10</f>
        <v>27.077497807966488</v>
      </c>
      <c r="DJ26" s="121">
        <f t="shared" ref="DJ26:DL89" si="32">(10*(0.1234*T26*X26*AB26*BB26))/BE26</f>
        <v>1.8826657608219204</v>
      </c>
      <c r="DK26" s="121">
        <f t="shared" si="32"/>
        <v>1.3667752482398885</v>
      </c>
      <c r="DL26" s="121">
        <f t="shared" si="32"/>
        <v>0</v>
      </c>
      <c r="DM26" s="121">
        <f t="shared" ref="DM26:DM89" si="33">(10*0.1234*AA26*AE26)*((BL26^2)+(BM26^2)+(BN26^2)+(BO26^2)+(BP26^2)+(BQ26^2)+(BR26^2)+(BS26^2)+(BT26^2)+(BU26^2)+(BV26^2)+(BW26^2)+(BX26^2)+(BY26^2)+(BZ26^2))/$BH26</f>
        <v>0</v>
      </c>
      <c r="DN26" s="121">
        <f t="shared" ref="DN26:DN89" si="34">(10*0.1234*AA26*AF26*(CA26^2 + CB26^2 + CC26^2 + CD26^2 + CE26^2 + CF26^2 + CG26^2 +CH26^2 +CI26^2 + CJ26^2 +CK26^2 + CL26^2 +CM26^2 + CN26^2 + CO26^2))/$BH26</f>
        <v>0</v>
      </c>
      <c r="DO26" s="121">
        <f t="shared" ref="DO26:DO89" si="35">(10*0.1234*AA26*AG26)*((CQ26^2)+(CR26^2)+(CS26^2)+(CT26^2)+(CU26^2))/$BH26</f>
        <v>0</v>
      </c>
      <c r="DP26" s="121">
        <f t="shared" ref="DP26:DP89" si="36">(10*0.1234*AA26*AG26)*((CV26^2)+(CW26^2)+(CX26^2)+(CY26^2)+(CZ26^2))/$BH26</f>
        <v>0</v>
      </c>
      <c r="DQ26" s="121">
        <f t="shared" ref="DQ26:DQ89" si="37">(10*0.1234*AA26*AG26)*((DA26^2)+(DB26^2)+(DC26^2)+(DD26^2)+(DE26^2))/$BH26</f>
        <v>0</v>
      </c>
      <c r="DR26" s="122">
        <f t="shared" ref="DR26:DR89" si="38">AVERAGE(AT26,AW26)</f>
        <v>1.5</v>
      </c>
      <c r="DS26" s="157"/>
      <c r="DT26" s="157" t="str">
        <f t="shared" ref="DT26:DT89" si="39">B26</f>
        <v>Activity Fuels Underburn</v>
      </c>
      <c r="DU26" s="157" t="str">
        <f t="shared" si="18"/>
        <v>127-28</v>
      </c>
      <c r="DV26" s="238">
        <f t="shared" ref="DV26:DV89" si="40">E26</f>
        <v>2</v>
      </c>
      <c r="DW26" s="239"/>
      <c r="DX26" s="239"/>
      <c r="DY26" s="239"/>
      <c r="DZ26" s="239"/>
      <c r="EA26" s="239"/>
      <c r="EB26" s="239"/>
      <c r="EC26" s="239"/>
      <c r="ED26" s="239"/>
      <c r="EE26" s="239"/>
      <c r="EF26" s="239"/>
      <c r="EG26" s="239"/>
      <c r="EH26" s="239"/>
      <c r="EI26" s="239"/>
      <c r="EJ26" s="50">
        <f t="shared" ref="EJ26:EJ89" si="41">(0.09533*BB26*AQ26)/(BE26*3.28)</f>
        <v>0.51346443089430893</v>
      </c>
      <c r="EK26" s="50">
        <f t="shared" ref="EK26:EK89" si="42">(1.825*BC26*AQ26)/(BF26*3.28)</f>
        <v>0.74186991869918695</v>
      </c>
      <c r="EL26" s="55">
        <f t="shared" ref="EL26:EL89" si="43">(14.52*BD26*AQ26)/(BG26*3.28)</f>
        <v>0</v>
      </c>
      <c r="EM26" s="50">
        <f>4.656*AQ26*(((BL26/2.54)^2)+((BM26/2.54)^2)+((BN26/2.54)^2)+((BO26)/2.54^2)+((BP26/2.54)^2)+((BQ26/2.54)^2)+((BR26/2.54)^2)+((BS26/2.54)^2)+((BT26/2.54)^2)+((BU26/2.54)^2)+((BV26/2.54)^2)+((BW26/2.54)^2)+((BX26/2.54)^2)+((BY26/2.54)^2)+((BZ26/2.54)^2))/(BH26*3.28)</f>
        <v>0</v>
      </c>
      <c r="EN26" s="50">
        <f>3.492*AQ26*((CA26/2.54)^2 + (CB26/2.54)^2 + (CC26/2.54)^2 + (CD26/2.54)^2 + (CE26/2.54)^2 + (CF26/2.54)^2 + (CG26/2.54)^2 +(CH26/2.54)^2 +(CI26/2.54)^2 + (CJ26/2.54)^2 +(CK26/2.54)^2 + (CL26/2.54)^2 +(CM26/2.54)^2 + (CN26/2.54)^2 + (CO26/2.54)^2)/(BH26*3.28)</f>
        <v>0</v>
      </c>
      <c r="EO26" s="50">
        <f t="shared" si="19"/>
        <v>0</v>
      </c>
      <c r="EP26" s="50">
        <f t="shared" si="20"/>
        <v>0</v>
      </c>
      <c r="EQ26" s="50">
        <f t="shared" si="21"/>
        <v>0</v>
      </c>
      <c r="ER26" s="56">
        <f t="shared" ref="ER26:ER89" si="44">EJ26+EK26+EL26</f>
        <v>1.2553343495934959</v>
      </c>
      <c r="ES26" s="56">
        <f t="shared" ref="ES26:ES89" si="45">EM26+EN26</f>
        <v>0</v>
      </c>
      <c r="ET26" s="56">
        <f t="shared" ref="ET26:EU41" si="46">DG26*0.45</f>
        <v>0</v>
      </c>
      <c r="EU26" s="56">
        <f t="shared" si="46"/>
        <v>5.4193078121924874</v>
      </c>
      <c r="EV26" s="56">
        <f t="shared" ref="EV26:EV89" si="47">ER26+ES26</f>
        <v>1.2553343495934959</v>
      </c>
      <c r="EW26" s="56"/>
      <c r="EX26" s="56"/>
      <c r="EY26" s="56"/>
      <c r="EZ26" s="164"/>
      <c r="FA26" s="164"/>
      <c r="FB26" s="164"/>
      <c r="FC26" s="56"/>
      <c r="FD26" s="56"/>
      <c r="FE26" s="56"/>
      <c r="FF26" s="56"/>
      <c r="FG26" s="56"/>
      <c r="FH26" s="56"/>
      <c r="FI26" s="56"/>
      <c r="FJ26" s="56"/>
      <c r="FK26" s="56"/>
      <c r="FL26" s="56"/>
      <c r="FM26" s="56"/>
      <c r="FO26" s="54"/>
      <c r="FP26" s="54"/>
      <c r="FQ26" s="54"/>
      <c r="FR26" s="54"/>
      <c r="FS26" s="54"/>
      <c r="FT26" s="54"/>
      <c r="FU26" s="54"/>
      <c r="FV26" s="54"/>
      <c r="FW26" s="54"/>
      <c r="FX26" s="54"/>
      <c r="FY26" s="54"/>
      <c r="FZ26" s="54"/>
      <c r="GA26" s="54"/>
    </row>
    <row r="27" spans="1:184" s="45" customFormat="1" ht="18">
      <c r="A27" s="66" t="s">
        <v>377</v>
      </c>
      <c r="B27" s="228" t="s">
        <v>253</v>
      </c>
      <c r="C27" s="228">
        <v>429</v>
      </c>
      <c r="D27" s="228" t="s">
        <v>258</v>
      </c>
      <c r="E27" s="229">
        <v>3</v>
      </c>
      <c r="F27" s="144">
        <v>3.2990275787700001</v>
      </c>
      <c r="G27" s="144">
        <v>3.124269222228</v>
      </c>
      <c r="H27" s="144">
        <v>1.4978399999639997</v>
      </c>
      <c r="I27" s="144">
        <v>1.7543203574820001</v>
      </c>
      <c r="J27" s="144">
        <v>12.235856281109996</v>
      </c>
      <c r="K27" s="230">
        <v>5.6202069304920013</v>
      </c>
      <c r="L27" s="230">
        <v>0.73204771516799994</v>
      </c>
      <c r="M27" s="230"/>
      <c r="N27" s="80"/>
      <c r="O27" s="80"/>
      <c r="P27" s="230">
        <f t="shared" si="22"/>
        <v>28.263568085213997</v>
      </c>
      <c r="Q27" s="52">
        <f t="shared" si="1"/>
        <v>0.60214531246583192</v>
      </c>
      <c r="R27" s="52">
        <f t="shared" si="2"/>
        <v>1.4540176150394277</v>
      </c>
      <c r="S27" s="52">
        <f t="shared" si="3"/>
        <v>1.3538748903983244</v>
      </c>
      <c r="T27" s="53">
        <f t="shared" si="4"/>
        <v>0.14929487857929069</v>
      </c>
      <c r="U27" s="53">
        <f t="shared" si="5"/>
        <v>1.4278386761446538</v>
      </c>
      <c r="V27" s="53">
        <f t="shared" si="6"/>
        <v>16.821929889793022</v>
      </c>
      <c r="W27" s="53">
        <f t="shared" si="7"/>
        <v>107.02095541947372</v>
      </c>
      <c r="X27" s="53">
        <f t="shared" si="8"/>
        <v>1.0251860978398641</v>
      </c>
      <c r="Y27" s="53">
        <f t="shared" si="9"/>
        <v>1.0261005521114859</v>
      </c>
      <c r="Z27" s="53">
        <f t="shared" si="10"/>
        <v>1.0247745127117156</v>
      </c>
      <c r="AA27" s="53">
        <f t="shared" si="11"/>
        <v>1.0251127469836159</v>
      </c>
      <c r="AB27" s="53">
        <f t="shared" si="12"/>
        <v>0.56422955546096665</v>
      </c>
      <c r="AC27" s="53">
        <f t="shared" si="13"/>
        <v>0.56698836388192864</v>
      </c>
      <c r="AD27" s="53">
        <f t="shared" si="14"/>
        <v>0.52760397151548644</v>
      </c>
      <c r="AE27" s="53">
        <f t="shared" si="15"/>
        <v>0.38920985103859684</v>
      </c>
      <c r="AF27" s="53">
        <f t="shared" si="16"/>
        <v>0.36</v>
      </c>
      <c r="AG27" s="53">
        <f t="shared" si="17"/>
        <v>0.37460492551929842</v>
      </c>
      <c r="AH27" s="64" t="s">
        <v>152</v>
      </c>
      <c r="AI27" s="64"/>
      <c r="AJ27" s="64"/>
      <c r="AK27" s="45" t="str">
        <f t="shared" si="23"/>
        <v>127-28</v>
      </c>
      <c r="AL27" s="65"/>
      <c r="AM27" s="145">
        <f t="shared" si="24"/>
        <v>3</v>
      </c>
      <c r="AN27" s="149"/>
      <c r="AO27" s="183"/>
      <c r="AP27" s="149"/>
      <c r="AQ27" s="147">
        <f t="shared" si="25"/>
        <v>1</v>
      </c>
      <c r="AR27" s="229">
        <v>0</v>
      </c>
      <c r="AS27" s="229">
        <v>1</v>
      </c>
      <c r="AT27" s="229">
        <v>1</v>
      </c>
      <c r="AU27" s="229">
        <v>0</v>
      </c>
      <c r="AV27" s="229">
        <v>1</v>
      </c>
      <c r="AW27" s="229">
        <v>5</v>
      </c>
      <c r="AX27" s="229">
        <v>0</v>
      </c>
      <c r="AY27" s="229">
        <v>2</v>
      </c>
      <c r="AZ27" s="229">
        <v>2</v>
      </c>
      <c r="BA27" s="150"/>
      <c r="BB27" s="229">
        <v>20</v>
      </c>
      <c r="BC27" s="229">
        <v>1</v>
      </c>
      <c r="BD27" s="229">
        <v>0</v>
      </c>
      <c r="BE27" s="57">
        <v>3</v>
      </c>
      <c r="BF27" s="57">
        <v>3</v>
      </c>
      <c r="BG27" s="57">
        <v>3</v>
      </c>
      <c r="BH27" s="57">
        <v>10</v>
      </c>
      <c r="BI27" s="57">
        <f t="shared" si="26"/>
        <v>429</v>
      </c>
      <c r="BJ27" s="189" t="str">
        <f t="shared" si="27"/>
        <v>127-28</v>
      </c>
      <c r="BK27" s="173">
        <f t="shared" si="28"/>
        <v>3</v>
      </c>
      <c r="BL27" s="86">
        <v>8</v>
      </c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126"/>
      <c r="CA27" s="97"/>
      <c r="CB27" s="96"/>
      <c r="CC27" s="96"/>
      <c r="CD27" s="96"/>
      <c r="CE27" s="96"/>
      <c r="CF27" s="96"/>
      <c r="CG27" s="96"/>
      <c r="CH27" s="96"/>
      <c r="CI27" s="96"/>
      <c r="CJ27" s="96"/>
      <c r="CK27" s="96"/>
      <c r="CL27" s="96"/>
      <c r="CM27" s="61"/>
      <c r="CN27" s="61"/>
      <c r="CO27" s="126"/>
      <c r="CP27" s="90"/>
      <c r="CQ27" s="90"/>
      <c r="CR27" s="69"/>
      <c r="CS27" s="69"/>
      <c r="CT27" s="69"/>
      <c r="CU27" s="69"/>
      <c r="CV27" s="90"/>
      <c r="CW27" s="69"/>
      <c r="CX27" s="69"/>
      <c r="CY27" s="69"/>
      <c r="CZ27" s="69"/>
      <c r="DA27" s="90"/>
      <c r="DB27" s="69"/>
      <c r="DC27" s="69"/>
      <c r="DD27" s="69"/>
      <c r="DE27" s="69"/>
      <c r="DF27" s="131"/>
      <c r="DG27" s="121">
        <f t="shared" si="29"/>
        <v>0</v>
      </c>
      <c r="DH27" s="121">
        <f t="shared" si="30"/>
        <v>12.042906249316639</v>
      </c>
      <c r="DI27" s="121">
        <f t="shared" si="31"/>
        <v>27.077497807966488</v>
      </c>
      <c r="DJ27" s="121">
        <f t="shared" si="32"/>
        <v>0.71043990974412097</v>
      </c>
      <c r="DK27" s="121">
        <f t="shared" si="32"/>
        <v>0.34169381205997212</v>
      </c>
      <c r="DL27" s="121">
        <f t="shared" si="32"/>
        <v>0</v>
      </c>
      <c r="DM27" s="121">
        <f t="shared" si="33"/>
        <v>3.1510158769040304</v>
      </c>
      <c r="DN27" s="121">
        <f t="shared" si="34"/>
        <v>0</v>
      </c>
      <c r="DO27" s="121">
        <f t="shared" si="35"/>
        <v>0</v>
      </c>
      <c r="DP27" s="121">
        <f t="shared" si="36"/>
        <v>0</v>
      </c>
      <c r="DQ27" s="121">
        <f t="shared" si="37"/>
        <v>0</v>
      </c>
      <c r="DR27" s="122">
        <f t="shared" si="38"/>
        <v>3</v>
      </c>
      <c r="DS27" s="157"/>
      <c r="DT27" s="157" t="str">
        <f t="shared" si="39"/>
        <v>Activity Fuels Underburn</v>
      </c>
      <c r="DU27" s="157" t="str">
        <f t="shared" si="18"/>
        <v>127-28</v>
      </c>
      <c r="DV27" s="238">
        <f t="shared" si="40"/>
        <v>3</v>
      </c>
      <c r="DW27" s="239"/>
      <c r="DX27" s="239"/>
      <c r="DY27" s="239"/>
      <c r="DZ27" s="239"/>
      <c r="EA27" s="239"/>
      <c r="EB27" s="239"/>
      <c r="EC27" s="239"/>
      <c r="ED27" s="239"/>
      <c r="EE27" s="239"/>
      <c r="EF27" s="239"/>
      <c r="EG27" s="239"/>
      <c r="EH27" s="239"/>
      <c r="EI27" s="239"/>
      <c r="EJ27" s="50">
        <f t="shared" si="41"/>
        <v>0.19376016260162601</v>
      </c>
      <c r="EK27" s="50">
        <f t="shared" si="42"/>
        <v>0.18546747967479674</v>
      </c>
      <c r="EL27" s="55">
        <f t="shared" si="43"/>
        <v>0</v>
      </c>
      <c r="EM27" s="50">
        <f>4.656*AQ27*(((BL27/2.54)^2)+((BM27/2.54)^2)+((BN27/2.54)^2)+((BO27)/2.54^2)+((BP27/2.54)^2)+((BQ27/2.54)^2)+((BR27/2.54)^2)+((BS27/2.54)^2)+((BT27/2.54)^2)+((BU27/2.54)^2)+((BV27/2.54)^2)+((BW27/2.54)^2)+((BX27/2.54)^2)+((BY27/2.54)^2)+((BZ27/2.54)^2))/(BH27*3.28)</f>
        <v>1.4081589138788031</v>
      </c>
      <c r="EN27" s="50">
        <f>3.492*AQ27*((CA27/2.54)^2 + (CB27/2.54)^2 + (CC27/2.54)^2 + (CD27/2.54)^2 + (CE27/2.54)^2 + (CF27/2.54)^2 + (CG27/2.54)^2 +(CH27/2.54)^2 +(CI27/2.54)^2 + (CJ27/2.54)^2 +(CK27/2.54)^2 + (CL27/2.54)^2 +(CM27/2.54)^2 + (CN27/2.54)^2 + (CO27/2.54)^2)/(BH27*3.28)</f>
        <v>0</v>
      </c>
      <c r="EO27" s="50">
        <f t="shared" si="19"/>
        <v>0</v>
      </c>
      <c r="EP27" s="50">
        <f t="shared" si="20"/>
        <v>0</v>
      </c>
      <c r="EQ27" s="50">
        <f t="shared" si="21"/>
        <v>0</v>
      </c>
      <c r="ER27" s="56">
        <f t="shared" si="44"/>
        <v>0.37922764227642275</v>
      </c>
      <c r="ES27" s="56">
        <f t="shared" si="45"/>
        <v>1.4081589138788031</v>
      </c>
      <c r="ET27" s="56">
        <f t="shared" si="46"/>
        <v>0</v>
      </c>
      <c r="EU27" s="56">
        <f t="shared" si="46"/>
        <v>5.4193078121924874</v>
      </c>
      <c r="EV27" s="56">
        <f t="shared" si="47"/>
        <v>1.7873865561552258</v>
      </c>
      <c r="EW27" s="56"/>
      <c r="EX27" s="56"/>
      <c r="EY27" s="56"/>
      <c r="EZ27" s="165">
        <f>E27</f>
        <v>3</v>
      </c>
      <c r="FA27" s="179">
        <f>AVERAGE(ET25:ET27)</f>
        <v>0</v>
      </c>
      <c r="FB27" s="179">
        <f>AVERAGE(EU25:EU27)</f>
        <v>7.2257437495899834</v>
      </c>
      <c r="FC27" s="56">
        <f t="shared" ref="FC27:FJ27" si="48">AVERAGE(EJ25:EJ27)</f>
        <v>0.63940853658536589</v>
      </c>
      <c r="FD27" s="56">
        <f t="shared" si="48"/>
        <v>0.3091124661246612</v>
      </c>
      <c r="FE27" s="56">
        <f t="shared" si="48"/>
        <v>0</v>
      </c>
      <c r="FF27" s="56">
        <f t="shared" si="48"/>
        <v>4.6938630462626767</v>
      </c>
      <c r="FG27" s="56">
        <f t="shared" si="48"/>
        <v>0</v>
      </c>
      <c r="FH27" s="56">
        <f t="shared" si="48"/>
        <v>0</v>
      </c>
      <c r="FI27" s="56">
        <f t="shared" si="48"/>
        <v>0</v>
      </c>
      <c r="FJ27" s="56">
        <f t="shared" si="48"/>
        <v>0</v>
      </c>
      <c r="FK27" s="56">
        <f>AVERAGE(ER25:ER27)</f>
        <v>0.94852100271002715</v>
      </c>
      <c r="FL27" s="56">
        <f>AVERAGE(ES25:ES27)</f>
        <v>4.6938630462626767</v>
      </c>
      <c r="FM27" s="56">
        <f>AVERAGE(EV25:EV27)</f>
        <v>5.642384048972704</v>
      </c>
      <c r="FO27" s="54"/>
      <c r="FP27" s="54" t="e">
        <f>AVERAGE(#REF!)</f>
        <v>#REF!</v>
      </c>
      <c r="FQ27" s="54" t="e">
        <f>AVERAGE(#REF!)</f>
        <v>#REF!</v>
      </c>
      <c r="FR27" s="54" t="e">
        <f>AVERAGE(#REF!)</f>
        <v>#REF!</v>
      </c>
      <c r="FS27" s="54" t="e">
        <f>AVERAGE(#REF!)</f>
        <v>#REF!</v>
      </c>
      <c r="FT27" s="54" t="e">
        <f>AVERAGE(#REF!)</f>
        <v>#REF!</v>
      </c>
      <c r="FU27" s="54" t="e">
        <f>AVERAGE(#REF!)</f>
        <v>#REF!</v>
      </c>
      <c r="FV27" s="54" t="e">
        <f>AVERAGE(#REF!)</f>
        <v>#REF!</v>
      </c>
      <c r="FW27" s="54" t="e">
        <f>AVERAGE(#REF!)</f>
        <v>#REF!</v>
      </c>
      <c r="FX27" s="54" t="e">
        <f>AVERAGE(#REF!)</f>
        <v>#REF!</v>
      </c>
      <c r="FY27" s="54" t="e">
        <f>AVERAGE(#REF!)</f>
        <v>#REF!</v>
      </c>
      <c r="FZ27" s="54" t="e">
        <f>AVERAGE(#REF!)</f>
        <v>#REF!</v>
      </c>
      <c r="GA27" s="54"/>
    </row>
    <row r="28" spans="1:184" s="45" customFormat="1" ht="18">
      <c r="A28" s="66" t="s">
        <v>377</v>
      </c>
      <c r="B28" s="228" t="s">
        <v>253</v>
      </c>
      <c r="C28" s="228">
        <v>429</v>
      </c>
      <c r="D28" s="228" t="s">
        <v>258</v>
      </c>
      <c r="E28" s="229">
        <v>4</v>
      </c>
      <c r="F28" s="144">
        <v>3.2990275787700001</v>
      </c>
      <c r="G28" s="144">
        <v>3.124269222228</v>
      </c>
      <c r="H28" s="144">
        <v>1.4978399999639997</v>
      </c>
      <c r="I28" s="144">
        <v>1.7543203574820001</v>
      </c>
      <c r="J28" s="144">
        <v>12.235856281109996</v>
      </c>
      <c r="K28" s="230">
        <v>5.6202069304920013</v>
      </c>
      <c r="L28" s="230">
        <v>0.73204771516799994</v>
      </c>
      <c r="M28" s="230"/>
      <c r="N28" s="80"/>
      <c r="O28" s="80"/>
      <c r="P28" s="230">
        <f t="shared" si="22"/>
        <v>28.263568085213997</v>
      </c>
      <c r="Q28" s="52">
        <f t="shared" si="1"/>
        <v>0.60214531246583192</v>
      </c>
      <c r="R28" s="52">
        <f t="shared" si="2"/>
        <v>1.4540176150394277</v>
      </c>
      <c r="S28" s="52">
        <f t="shared" si="3"/>
        <v>1.3538748903983244</v>
      </c>
      <c r="T28" s="53">
        <f t="shared" si="4"/>
        <v>0.14929487857929069</v>
      </c>
      <c r="U28" s="53">
        <f t="shared" si="5"/>
        <v>1.4278386761446538</v>
      </c>
      <c r="V28" s="53">
        <f t="shared" si="6"/>
        <v>16.821929889793022</v>
      </c>
      <c r="W28" s="53">
        <f t="shared" si="7"/>
        <v>107.02095541947372</v>
      </c>
      <c r="X28" s="53">
        <f t="shared" si="8"/>
        <v>1.0251860978398641</v>
      </c>
      <c r="Y28" s="53">
        <f t="shared" si="9"/>
        <v>1.0261005521114859</v>
      </c>
      <c r="Z28" s="53">
        <f t="shared" si="10"/>
        <v>1.0247745127117156</v>
      </c>
      <c r="AA28" s="53">
        <f t="shared" si="11"/>
        <v>1.0251127469836159</v>
      </c>
      <c r="AB28" s="53">
        <f t="shared" si="12"/>
        <v>0.56422955546096665</v>
      </c>
      <c r="AC28" s="53">
        <f t="shared" si="13"/>
        <v>0.56698836388192864</v>
      </c>
      <c r="AD28" s="53">
        <f t="shared" si="14"/>
        <v>0.52760397151548644</v>
      </c>
      <c r="AE28" s="53">
        <f t="shared" si="15"/>
        <v>0.38920985103859684</v>
      </c>
      <c r="AF28" s="53">
        <f t="shared" si="16"/>
        <v>0.36</v>
      </c>
      <c r="AG28" s="53">
        <f t="shared" si="17"/>
        <v>0.37460492551929842</v>
      </c>
      <c r="AH28" s="64" t="s">
        <v>152</v>
      </c>
      <c r="AI28" s="64"/>
      <c r="AJ28" s="64"/>
      <c r="AK28" s="45" t="str">
        <f t="shared" si="23"/>
        <v>127-28</v>
      </c>
      <c r="AL28" s="65"/>
      <c r="AM28" s="145">
        <f t="shared" si="24"/>
        <v>4</v>
      </c>
      <c r="AN28" s="149"/>
      <c r="AO28" s="183"/>
      <c r="AP28" s="149"/>
      <c r="AQ28" s="147">
        <f t="shared" si="25"/>
        <v>1</v>
      </c>
      <c r="AR28" s="229">
        <v>0</v>
      </c>
      <c r="AS28" s="229">
        <v>2</v>
      </c>
      <c r="AT28" s="229">
        <v>2</v>
      </c>
      <c r="AU28" s="229">
        <v>0</v>
      </c>
      <c r="AV28" s="229">
        <v>3</v>
      </c>
      <c r="AW28" s="229">
        <v>3</v>
      </c>
      <c r="AX28" s="229">
        <v>0</v>
      </c>
      <c r="AY28" s="229">
        <v>2</v>
      </c>
      <c r="AZ28" s="229">
        <v>2</v>
      </c>
      <c r="BA28" s="151"/>
      <c r="BB28" s="229">
        <v>2</v>
      </c>
      <c r="BC28" s="229">
        <v>0</v>
      </c>
      <c r="BD28" s="229">
        <v>0</v>
      </c>
      <c r="BE28" s="57">
        <v>3</v>
      </c>
      <c r="BF28" s="57">
        <v>3</v>
      </c>
      <c r="BG28" s="57">
        <v>3</v>
      </c>
      <c r="BH28" s="57">
        <v>10</v>
      </c>
      <c r="BI28" s="57">
        <f t="shared" si="26"/>
        <v>429</v>
      </c>
      <c r="BJ28" s="189" t="str">
        <f t="shared" si="27"/>
        <v>127-28</v>
      </c>
      <c r="BK28" s="173">
        <f t="shared" si="28"/>
        <v>4</v>
      </c>
      <c r="BL28" s="86">
        <v>15</v>
      </c>
      <c r="BM28" s="61">
        <v>8</v>
      </c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126"/>
      <c r="CA28" s="97"/>
      <c r="CB28" s="96"/>
      <c r="CC28" s="96"/>
      <c r="CD28" s="96"/>
      <c r="CE28" s="96"/>
      <c r="CF28" s="96"/>
      <c r="CG28" s="96"/>
      <c r="CH28" s="96"/>
      <c r="CI28" s="96"/>
      <c r="CJ28" s="96"/>
      <c r="CK28" s="96"/>
      <c r="CL28" s="96"/>
      <c r="CM28" s="61"/>
      <c r="CN28" s="61"/>
      <c r="CO28" s="126"/>
      <c r="CP28" s="90"/>
      <c r="CQ28" s="90"/>
      <c r="CR28" s="69"/>
      <c r="CS28" s="69"/>
      <c r="CT28" s="69"/>
      <c r="CU28" s="69"/>
      <c r="CV28" s="90"/>
      <c r="CW28" s="69"/>
      <c r="CX28" s="69"/>
      <c r="CY28" s="69"/>
      <c r="CZ28" s="69"/>
      <c r="DA28" s="90"/>
      <c r="DB28" s="69"/>
      <c r="DC28" s="69"/>
      <c r="DD28" s="69"/>
      <c r="DE28" s="69"/>
      <c r="DF28" s="131"/>
      <c r="DG28" s="121">
        <f t="shared" si="29"/>
        <v>0</v>
      </c>
      <c r="DH28" s="121">
        <f t="shared" si="30"/>
        <v>21.075085936304117</v>
      </c>
      <c r="DI28" s="121">
        <f t="shared" si="31"/>
        <v>47.385621163941352</v>
      </c>
      <c r="DJ28" s="121">
        <f t="shared" si="32"/>
        <v>7.1043990974412094E-2</v>
      </c>
      <c r="DK28" s="121">
        <f t="shared" si="32"/>
        <v>0</v>
      </c>
      <c r="DL28" s="121">
        <f t="shared" si="32"/>
        <v>0</v>
      </c>
      <c r="DM28" s="121">
        <f t="shared" si="33"/>
        <v>14.228806069144763</v>
      </c>
      <c r="DN28" s="121">
        <f t="shared" si="34"/>
        <v>0</v>
      </c>
      <c r="DO28" s="121">
        <f t="shared" si="35"/>
        <v>0</v>
      </c>
      <c r="DP28" s="121">
        <f t="shared" si="36"/>
        <v>0</v>
      </c>
      <c r="DQ28" s="121">
        <f t="shared" si="37"/>
        <v>0</v>
      </c>
      <c r="DR28" s="122">
        <f t="shared" si="38"/>
        <v>2.5</v>
      </c>
      <c r="DS28" s="157"/>
      <c r="DT28" s="157" t="str">
        <f t="shared" si="39"/>
        <v>Activity Fuels Underburn</v>
      </c>
      <c r="DU28" s="157" t="str">
        <f t="shared" si="18"/>
        <v>127-28</v>
      </c>
      <c r="DV28" s="238">
        <f t="shared" si="40"/>
        <v>4</v>
      </c>
      <c r="DW28" s="239"/>
      <c r="DX28" s="239"/>
      <c r="DY28" s="239"/>
      <c r="DZ28" s="239"/>
      <c r="EA28" s="239"/>
      <c r="EB28" s="239"/>
      <c r="EC28" s="239"/>
      <c r="ED28" s="239"/>
      <c r="EE28" s="239"/>
      <c r="EF28" s="239"/>
      <c r="EG28" s="239"/>
      <c r="EH28" s="239"/>
      <c r="EI28" s="239"/>
      <c r="EJ28" s="50"/>
      <c r="EK28" s="50"/>
      <c r="EL28" s="55"/>
      <c r="EM28" s="50"/>
      <c r="EN28" s="50"/>
      <c r="EO28" s="50">
        <f t="shared" si="19"/>
        <v>0</v>
      </c>
      <c r="EP28" s="50">
        <f t="shared" si="20"/>
        <v>0</v>
      </c>
      <c r="EQ28" s="50">
        <f t="shared" si="21"/>
        <v>0</v>
      </c>
      <c r="ER28" s="56"/>
      <c r="ES28" s="56"/>
      <c r="ET28" s="56">
        <f t="shared" si="46"/>
        <v>0</v>
      </c>
      <c r="EU28" s="56">
        <f t="shared" si="46"/>
        <v>9.4837886713368533</v>
      </c>
      <c r="EV28" s="56"/>
      <c r="EW28" s="56"/>
      <c r="EX28" s="56"/>
      <c r="EY28" s="56"/>
      <c r="EZ28" s="165"/>
      <c r="FA28" s="179"/>
      <c r="FB28" s="179"/>
      <c r="FC28" s="56"/>
      <c r="FD28" s="56"/>
      <c r="FE28" s="56"/>
      <c r="FF28" s="56"/>
      <c r="FG28" s="56"/>
      <c r="FH28" s="56"/>
      <c r="FI28" s="56"/>
      <c r="FJ28" s="56"/>
      <c r="FK28" s="56"/>
      <c r="FL28" s="56"/>
      <c r="FM28" s="56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4"/>
      <c r="FZ28" s="54"/>
      <c r="GA28" s="54"/>
    </row>
    <row r="29" spans="1:184" s="45" customFormat="1" ht="18">
      <c r="A29" s="66" t="s">
        <v>377</v>
      </c>
      <c r="B29" s="228" t="s">
        <v>253</v>
      </c>
      <c r="C29" s="228">
        <v>429</v>
      </c>
      <c r="D29" s="228" t="s">
        <v>258</v>
      </c>
      <c r="E29" s="229">
        <v>5</v>
      </c>
      <c r="F29" s="144">
        <v>3.2990275787700001</v>
      </c>
      <c r="G29" s="144">
        <v>3.124269222228</v>
      </c>
      <c r="H29" s="144">
        <v>1.4978399999639997</v>
      </c>
      <c r="I29" s="144">
        <v>1.7543203574820001</v>
      </c>
      <c r="J29" s="144">
        <v>12.235856281109996</v>
      </c>
      <c r="K29" s="230">
        <v>5.6202069304920013</v>
      </c>
      <c r="L29" s="230">
        <v>0.73204771516799994</v>
      </c>
      <c r="M29" s="144"/>
      <c r="N29" s="80"/>
      <c r="O29" s="80"/>
      <c r="P29" s="230">
        <f t="shared" si="22"/>
        <v>28.263568085213997</v>
      </c>
      <c r="Q29" s="52">
        <f t="shared" si="1"/>
        <v>0.60214531246583192</v>
      </c>
      <c r="R29" s="52">
        <f t="shared" si="2"/>
        <v>1.4540176150394277</v>
      </c>
      <c r="S29" s="52">
        <f t="shared" si="3"/>
        <v>1.3538748903983244</v>
      </c>
      <c r="T29" s="53">
        <f t="shared" si="4"/>
        <v>0.14929487857929069</v>
      </c>
      <c r="U29" s="53">
        <f t="shared" si="5"/>
        <v>1.4278386761446538</v>
      </c>
      <c r="V29" s="53">
        <f t="shared" si="6"/>
        <v>16.821929889793022</v>
      </c>
      <c r="W29" s="53">
        <f t="shared" si="7"/>
        <v>107.02095541947372</v>
      </c>
      <c r="X29" s="53">
        <f t="shared" si="8"/>
        <v>1.0251860978398641</v>
      </c>
      <c r="Y29" s="53">
        <f t="shared" si="9"/>
        <v>1.0261005521114859</v>
      </c>
      <c r="Z29" s="53">
        <f t="shared" si="10"/>
        <v>1.0247745127117156</v>
      </c>
      <c r="AA29" s="53">
        <f t="shared" si="11"/>
        <v>1.0251127469836159</v>
      </c>
      <c r="AB29" s="53">
        <f t="shared" si="12"/>
        <v>0.56422955546096665</v>
      </c>
      <c r="AC29" s="53">
        <f t="shared" si="13"/>
        <v>0.56698836388192864</v>
      </c>
      <c r="AD29" s="53">
        <f t="shared" si="14"/>
        <v>0.52760397151548644</v>
      </c>
      <c r="AE29" s="53">
        <f t="shared" si="15"/>
        <v>0.38920985103859684</v>
      </c>
      <c r="AF29" s="53">
        <f t="shared" si="16"/>
        <v>0.36</v>
      </c>
      <c r="AG29" s="53">
        <f t="shared" si="17"/>
        <v>0.37460492551929842</v>
      </c>
      <c r="AH29" s="64" t="s">
        <v>152</v>
      </c>
      <c r="AI29" s="64"/>
      <c r="AJ29" s="64"/>
      <c r="AK29" s="45" t="str">
        <f t="shared" si="23"/>
        <v>127-28</v>
      </c>
      <c r="AL29" s="65"/>
      <c r="AM29" s="145">
        <f t="shared" si="24"/>
        <v>5</v>
      </c>
      <c r="AN29" s="149"/>
      <c r="AO29" s="183"/>
      <c r="AP29" s="149"/>
      <c r="AQ29" s="147">
        <f t="shared" si="25"/>
        <v>1</v>
      </c>
      <c r="AR29" s="229">
        <v>0</v>
      </c>
      <c r="AS29" s="229">
        <v>1</v>
      </c>
      <c r="AT29" s="229">
        <v>1</v>
      </c>
      <c r="AU29" s="229">
        <v>0</v>
      </c>
      <c r="AV29" s="229">
        <v>3</v>
      </c>
      <c r="AW29" s="229">
        <v>3</v>
      </c>
      <c r="AX29" s="229">
        <v>0</v>
      </c>
      <c r="AY29" s="229">
        <v>2</v>
      </c>
      <c r="AZ29" s="229">
        <v>2</v>
      </c>
      <c r="BA29" s="150"/>
      <c r="BB29" s="229">
        <v>1</v>
      </c>
      <c r="BC29" s="229">
        <v>0</v>
      </c>
      <c r="BD29" s="229">
        <v>0</v>
      </c>
      <c r="BE29" s="57">
        <v>3</v>
      </c>
      <c r="BF29" s="57">
        <v>3</v>
      </c>
      <c r="BG29" s="57">
        <v>3</v>
      </c>
      <c r="BH29" s="57">
        <v>10</v>
      </c>
      <c r="BI29" s="57">
        <f t="shared" si="26"/>
        <v>429</v>
      </c>
      <c r="BJ29" s="189" t="str">
        <f t="shared" si="27"/>
        <v>127-28</v>
      </c>
      <c r="BK29" s="173">
        <f t="shared" si="28"/>
        <v>5</v>
      </c>
      <c r="BL29" s="86">
        <v>19</v>
      </c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126"/>
      <c r="CA29" s="97"/>
      <c r="CB29" s="96"/>
      <c r="CC29" s="96"/>
      <c r="CD29" s="96"/>
      <c r="CE29" s="96"/>
      <c r="CF29" s="96"/>
      <c r="CG29" s="96"/>
      <c r="CH29" s="96"/>
      <c r="CI29" s="96"/>
      <c r="CJ29" s="96"/>
      <c r="CK29" s="96"/>
      <c r="CL29" s="96"/>
      <c r="CM29" s="61"/>
      <c r="CN29" s="61"/>
      <c r="CO29" s="126"/>
      <c r="CP29" s="90"/>
      <c r="CQ29" s="90"/>
      <c r="CR29" s="69"/>
      <c r="CS29" s="69"/>
      <c r="CT29" s="69"/>
      <c r="CU29" s="69"/>
      <c r="CV29" s="90"/>
      <c r="CW29" s="69"/>
      <c r="CX29" s="69"/>
      <c r="CY29" s="69"/>
      <c r="CZ29" s="69"/>
      <c r="DA29" s="90"/>
      <c r="DB29" s="69"/>
      <c r="DC29" s="69"/>
      <c r="DD29" s="69"/>
      <c r="DE29" s="69"/>
      <c r="DF29" s="131"/>
      <c r="DG29" s="121">
        <f t="shared" si="29"/>
        <v>0</v>
      </c>
      <c r="DH29" s="121">
        <f t="shared" si="30"/>
        <v>18.064359373974956</v>
      </c>
      <c r="DI29" s="121">
        <f t="shared" si="31"/>
        <v>40.616246711949735</v>
      </c>
      <c r="DJ29" s="121">
        <f t="shared" si="32"/>
        <v>3.5521995487206047E-2</v>
      </c>
      <c r="DK29" s="121">
        <f t="shared" si="32"/>
        <v>0</v>
      </c>
      <c r="DL29" s="121">
        <f t="shared" si="32"/>
        <v>0</v>
      </c>
      <c r="DM29" s="121">
        <f t="shared" si="33"/>
        <v>17.773698930661798</v>
      </c>
      <c r="DN29" s="121">
        <f t="shared" si="34"/>
        <v>0</v>
      </c>
      <c r="DO29" s="121">
        <f t="shared" si="35"/>
        <v>0</v>
      </c>
      <c r="DP29" s="121">
        <f t="shared" si="36"/>
        <v>0</v>
      </c>
      <c r="DQ29" s="121">
        <f t="shared" si="37"/>
        <v>0</v>
      </c>
      <c r="DR29" s="122">
        <f t="shared" si="38"/>
        <v>2</v>
      </c>
      <c r="DS29" s="157"/>
      <c r="DT29" s="157" t="str">
        <f t="shared" si="39"/>
        <v>Activity Fuels Underburn</v>
      </c>
      <c r="DU29" s="157" t="str">
        <f t="shared" si="18"/>
        <v>127-28</v>
      </c>
      <c r="DV29" s="238">
        <f t="shared" si="40"/>
        <v>5</v>
      </c>
      <c r="DW29" s="239"/>
      <c r="DX29" s="239"/>
      <c r="DY29" s="239"/>
      <c r="DZ29" s="239"/>
      <c r="EA29" s="239"/>
      <c r="EB29" s="239"/>
      <c r="EC29" s="239"/>
      <c r="ED29" s="239"/>
      <c r="EE29" s="239"/>
      <c r="EF29" s="239"/>
      <c r="EG29" s="239"/>
      <c r="EH29" s="239"/>
      <c r="EI29" s="239"/>
      <c r="EJ29" s="50">
        <f t="shared" si="41"/>
        <v>9.6880081300813013E-3</v>
      </c>
      <c r="EK29" s="50">
        <f t="shared" si="42"/>
        <v>0</v>
      </c>
      <c r="EL29" s="55">
        <f t="shared" si="43"/>
        <v>0</v>
      </c>
      <c r="EM29" s="50">
        <f>4.656*AQ29*(((BL29/2.54)^2)+((BM29/2.54)^2)+((BN29/2.54)^2)+((BO29)/2.54^2)+((BP29/2.54)^2)+((BQ29/2.54)^2)+((BR29/2.54)^2)+((BS29/2.54)^2)+((BT29/2.54)^2)+((BU29/2.54)^2)+((BV29/2.54)^2)+((BW29/2.54)^2)+((BX29/2.54)^2)+((BY29/2.54)^2)+((BZ29/2.54)^2))/(BH29*3.28)</f>
        <v>7.942896373597625</v>
      </c>
      <c r="EN29" s="50">
        <f>3.492*AQ29*((CA29/2.54)^2 + (CB29/2.54)^2 + (CC29/2.54)^2 + (CD29/2.54)^2 + (CE29/2.54)^2 + (CF29/2.54)^2 + (CG29/2.54)^2 +(CH29/2.54)^2 +(CI29/2.54)^2 + (CJ29/2.54)^2 +(CK29/2.54)^2 + (CL29/2.54)^2 +(CM29/2.54)^2 + (CN29/2.54)^2 + (CO29/2.54)^2)/(BH29*3.28)</f>
        <v>0</v>
      </c>
      <c r="EO29" s="50">
        <f t="shared" si="19"/>
        <v>0</v>
      </c>
      <c r="EP29" s="50">
        <f t="shared" si="20"/>
        <v>0</v>
      </c>
      <c r="EQ29" s="50">
        <f t="shared" si="21"/>
        <v>0</v>
      </c>
      <c r="ER29" s="56">
        <f t="shared" si="44"/>
        <v>9.6880081300813013E-3</v>
      </c>
      <c r="ES29" s="56">
        <f t="shared" si="45"/>
        <v>7.942896373597625</v>
      </c>
      <c r="ET29" s="56">
        <f t="shared" si="46"/>
        <v>0</v>
      </c>
      <c r="EU29" s="56">
        <f t="shared" si="46"/>
        <v>8.1289617182887302</v>
      </c>
      <c r="EV29" s="56">
        <f t="shared" si="47"/>
        <v>7.9525843817277062</v>
      </c>
      <c r="EW29" s="56"/>
      <c r="EX29" s="56"/>
      <c r="EY29" s="56"/>
      <c r="EZ29" s="165"/>
      <c r="FA29" s="179"/>
      <c r="FB29" s="179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O29" s="54"/>
      <c r="FP29" s="54"/>
      <c r="FQ29" s="54"/>
      <c r="FR29" s="54"/>
      <c r="FS29" s="54"/>
      <c r="FT29" s="54"/>
      <c r="FU29" s="54"/>
      <c r="FV29" s="54"/>
      <c r="FW29" s="54"/>
      <c r="FX29" s="54"/>
      <c r="FY29" s="54"/>
      <c r="FZ29" s="54"/>
      <c r="GA29" s="54"/>
    </row>
    <row r="30" spans="1:184" s="45" customFormat="1" ht="18">
      <c r="A30" s="66" t="s">
        <v>377</v>
      </c>
      <c r="B30" s="228" t="s">
        <v>253</v>
      </c>
      <c r="C30" s="228">
        <v>431</v>
      </c>
      <c r="D30" s="228" t="s">
        <v>259</v>
      </c>
      <c r="E30" s="229">
        <v>1</v>
      </c>
      <c r="F30" s="144">
        <v>3.2990275787700001</v>
      </c>
      <c r="G30" s="144">
        <v>3.124269222228</v>
      </c>
      <c r="H30" s="144">
        <v>1.4978399999639997</v>
      </c>
      <c r="I30" s="144">
        <v>1.7543203574820001</v>
      </c>
      <c r="J30" s="144">
        <v>12.235856281109996</v>
      </c>
      <c r="K30" s="230">
        <v>5.6202069304920013</v>
      </c>
      <c r="L30" s="230">
        <v>0.73204771516799994</v>
      </c>
      <c r="M30" s="230"/>
      <c r="N30" s="80"/>
      <c r="O30" s="80"/>
      <c r="P30" s="230">
        <f t="shared" si="22"/>
        <v>28.263568085213997</v>
      </c>
      <c r="Q30" s="52">
        <f t="shared" si="1"/>
        <v>0.60214531246583192</v>
      </c>
      <c r="R30" s="52">
        <f t="shared" si="2"/>
        <v>1.4540176150394277</v>
      </c>
      <c r="S30" s="52">
        <f t="shared" si="3"/>
        <v>1.3538748903983244</v>
      </c>
      <c r="T30" s="53">
        <f t="shared" si="4"/>
        <v>0.14929487857929069</v>
      </c>
      <c r="U30" s="53">
        <f t="shared" si="5"/>
        <v>1.4278386761446538</v>
      </c>
      <c r="V30" s="53">
        <f t="shared" si="6"/>
        <v>16.821929889793022</v>
      </c>
      <c r="W30" s="53">
        <f t="shared" si="7"/>
        <v>107.02095541947372</v>
      </c>
      <c r="X30" s="53">
        <f t="shared" si="8"/>
        <v>1.0251860978398641</v>
      </c>
      <c r="Y30" s="53">
        <f t="shared" si="9"/>
        <v>1.0261005521114859</v>
      </c>
      <c r="Z30" s="53">
        <f t="shared" si="10"/>
        <v>1.0247745127117156</v>
      </c>
      <c r="AA30" s="53">
        <f t="shared" si="11"/>
        <v>1.0251127469836159</v>
      </c>
      <c r="AB30" s="53">
        <f t="shared" si="12"/>
        <v>0.56422955546096665</v>
      </c>
      <c r="AC30" s="53">
        <f t="shared" si="13"/>
        <v>0.56698836388192864</v>
      </c>
      <c r="AD30" s="53">
        <f t="shared" si="14"/>
        <v>0.52760397151548644</v>
      </c>
      <c r="AE30" s="53">
        <f t="shared" si="15"/>
        <v>0.38920985103859684</v>
      </c>
      <c r="AF30" s="53">
        <f t="shared" si="16"/>
        <v>0.36</v>
      </c>
      <c r="AG30" s="53">
        <f t="shared" si="17"/>
        <v>0.37460492551929842</v>
      </c>
      <c r="AH30" s="64" t="s">
        <v>152</v>
      </c>
      <c r="AI30" s="64"/>
      <c r="AJ30" s="64"/>
      <c r="AK30" s="45" t="str">
        <f t="shared" si="23"/>
        <v>158-26</v>
      </c>
      <c r="AL30" s="65"/>
      <c r="AM30" s="145">
        <f t="shared" si="24"/>
        <v>1</v>
      </c>
      <c r="AN30" s="149"/>
      <c r="AO30" s="183"/>
      <c r="AP30" s="149"/>
      <c r="AQ30" s="147">
        <f t="shared" si="25"/>
        <v>1</v>
      </c>
      <c r="AR30" s="229">
        <v>0</v>
      </c>
      <c r="AS30" s="229">
        <v>6</v>
      </c>
      <c r="AT30" s="229">
        <v>9</v>
      </c>
      <c r="AU30" s="229">
        <v>0</v>
      </c>
      <c r="AV30" s="229">
        <v>3</v>
      </c>
      <c r="AW30" s="229">
        <v>4</v>
      </c>
      <c r="AX30" s="229">
        <v>0</v>
      </c>
      <c r="AY30" s="229">
        <v>4</v>
      </c>
      <c r="AZ30" s="229">
        <v>6</v>
      </c>
      <c r="BA30" s="151"/>
      <c r="BB30" s="229">
        <v>125</v>
      </c>
      <c r="BC30" s="229">
        <v>1</v>
      </c>
      <c r="BD30" s="229">
        <v>0</v>
      </c>
      <c r="BE30" s="57">
        <v>3</v>
      </c>
      <c r="BF30" s="57">
        <v>3</v>
      </c>
      <c r="BG30" s="57">
        <v>3</v>
      </c>
      <c r="BH30" s="57">
        <v>10</v>
      </c>
      <c r="BI30" s="57">
        <f t="shared" si="26"/>
        <v>431</v>
      </c>
      <c r="BJ30" s="189" t="str">
        <f t="shared" si="27"/>
        <v>158-26</v>
      </c>
      <c r="BK30" s="173">
        <f t="shared" si="28"/>
        <v>1</v>
      </c>
      <c r="BL30" s="86">
        <v>0</v>
      </c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126"/>
      <c r="CA30" s="97"/>
      <c r="CB30" s="96"/>
      <c r="CC30" s="96"/>
      <c r="CD30" s="96"/>
      <c r="CE30" s="96"/>
      <c r="CF30" s="96"/>
      <c r="CG30" s="96"/>
      <c r="CH30" s="96"/>
      <c r="CI30" s="96"/>
      <c r="CJ30" s="96"/>
      <c r="CK30" s="96"/>
      <c r="CL30" s="96"/>
      <c r="CM30" s="61"/>
      <c r="CN30" s="61"/>
      <c r="CO30" s="126"/>
      <c r="CP30" s="90"/>
      <c r="CQ30" s="90"/>
      <c r="CR30" s="69"/>
      <c r="CS30" s="69"/>
      <c r="CT30" s="69"/>
      <c r="CU30" s="69"/>
      <c r="CV30" s="90"/>
      <c r="CW30" s="69"/>
      <c r="CX30" s="69"/>
      <c r="CY30" s="69"/>
      <c r="CZ30" s="69"/>
      <c r="DA30" s="90"/>
      <c r="DB30" s="69"/>
      <c r="DC30" s="69"/>
      <c r="DD30" s="69"/>
      <c r="DE30" s="69"/>
      <c r="DF30" s="131"/>
      <c r="DG30" s="121">
        <f t="shared" si="29"/>
        <v>0</v>
      </c>
      <c r="DH30" s="121">
        <f t="shared" si="30"/>
        <v>39.139445310279079</v>
      </c>
      <c r="DI30" s="121">
        <f t="shared" si="31"/>
        <v>88.001867875891094</v>
      </c>
      <c r="DJ30" s="121">
        <f t="shared" si="32"/>
        <v>4.4402494359007552</v>
      </c>
      <c r="DK30" s="121">
        <f t="shared" si="32"/>
        <v>0.34169381205997212</v>
      </c>
      <c r="DL30" s="121">
        <f t="shared" si="32"/>
        <v>0</v>
      </c>
      <c r="DM30" s="121">
        <f t="shared" si="33"/>
        <v>0</v>
      </c>
      <c r="DN30" s="121">
        <f t="shared" si="34"/>
        <v>0</v>
      </c>
      <c r="DO30" s="121">
        <f t="shared" si="35"/>
        <v>0</v>
      </c>
      <c r="DP30" s="121">
        <f t="shared" si="36"/>
        <v>0</v>
      </c>
      <c r="DQ30" s="121">
        <f t="shared" si="37"/>
        <v>0</v>
      </c>
      <c r="DR30" s="122">
        <f t="shared" si="38"/>
        <v>6.5</v>
      </c>
      <c r="DS30" s="157"/>
      <c r="DT30" s="157" t="str">
        <f t="shared" si="39"/>
        <v>Activity Fuels Underburn</v>
      </c>
      <c r="DU30" s="157" t="str">
        <f t="shared" si="18"/>
        <v>158-26</v>
      </c>
      <c r="DV30" s="238">
        <f t="shared" si="40"/>
        <v>1</v>
      </c>
      <c r="DW30" s="239"/>
      <c r="DX30" s="239"/>
      <c r="DY30" s="239"/>
      <c r="DZ30" s="239"/>
      <c r="EA30" s="239"/>
      <c r="EB30" s="239"/>
      <c r="EC30" s="239"/>
      <c r="ED30" s="239"/>
      <c r="EE30" s="239"/>
      <c r="EF30" s="239"/>
      <c r="EG30" s="239"/>
      <c r="EH30" s="239"/>
      <c r="EI30" s="239"/>
      <c r="EJ30" s="50">
        <f t="shared" si="41"/>
        <v>1.2110010162601625</v>
      </c>
      <c r="EK30" s="50">
        <f t="shared" si="42"/>
        <v>0.18546747967479674</v>
      </c>
      <c r="EL30" s="55">
        <f t="shared" si="43"/>
        <v>0</v>
      </c>
      <c r="EM30" s="50">
        <f>4.656*AQ30*(((BL30/2.54)^2)+((BM30/2.54)^2)+((BN30/2.54)^2)+((BO30)/2.54^2)+((BP30/2.54)^2)+((BQ30/2.54)^2)+((BR30/2.54)^2)+((BS30/2.54)^2)+((BT30/2.54)^2)+((BU30/2.54)^2)+((BV30/2.54)^2)+((BW30/2.54)^2)+((BX30/2.54)^2)+((BY30/2.54)^2)+((BZ30/2.54)^2))/(BH30*3.28)</f>
        <v>0</v>
      </c>
      <c r="EN30" s="50">
        <f>3.492*AQ30*((CA30/2.54)^2 + (CB30/2.54)^2 + (CC30/2.54)^2 + (CD30/2.54)^2 + (CE30/2.54)^2 + (CF30/2.54)^2 + (CG30/2.54)^2 +(CH30/2.54)^2 +(CI30/2.54)^2 + (CJ30/2.54)^2 +(CK30/2.54)^2 + (CL30/2.54)^2 +(CM30/2.54)^2 + (CN30/2.54)^2 + (CO30/2.54)^2)/(BH30*3.28)</f>
        <v>0</v>
      </c>
      <c r="EO30" s="50">
        <f t="shared" si="19"/>
        <v>0</v>
      </c>
      <c r="EP30" s="50">
        <f t="shared" si="20"/>
        <v>0</v>
      </c>
      <c r="EQ30" s="50">
        <f t="shared" si="21"/>
        <v>0</v>
      </c>
      <c r="ER30" s="56">
        <f t="shared" si="44"/>
        <v>1.3964684959349594</v>
      </c>
      <c r="ES30" s="56">
        <f t="shared" si="45"/>
        <v>0</v>
      </c>
      <c r="ET30" s="56">
        <f t="shared" si="46"/>
        <v>0</v>
      </c>
      <c r="EU30" s="56">
        <f t="shared" si="46"/>
        <v>17.612750389625585</v>
      </c>
      <c r="EV30" s="56">
        <f t="shared" si="47"/>
        <v>1.3964684959349594</v>
      </c>
      <c r="EW30" s="56"/>
      <c r="EX30" s="56"/>
      <c r="EY30" s="56"/>
      <c r="EZ30" s="165"/>
      <c r="FA30" s="179"/>
      <c r="FB30" s="179"/>
      <c r="FC30" s="56"/>
      <c r="FD30" s="56"/>
      <c r="FE30" s="56"/>
      <c r="FF30" s="56"/>
      <c r="FG30" s="56"/>
      <c r="FH30" s="56"/>
      <c r="FI30" s="56"/>
      <c r="FJ30" s="56"/>
      <c r="FK30" s="56"/>
      <c r="FL30" s="56"/>
      <c r="FM30" s="56"/>
      <c r="FO30" s="54"/>
      <c r="FP30" s="54"/>
      <c r="FQ30" s="54"/>
      <c r="FR30" s="54"/>
      <c r="FS30" s="54"/>
      <c r="FT30" s="54"/>
      <c r="FU30" s="54"/>
      <c r="FV30" s="54"/>
      <c r="FW30" s="54"/>
      <c r="FX30" s="54"/>
      <c r="FY30" s="54"/>
      <c r="FZ30" s="54"/>
      <c r="GA30" s="54"/>
    </row>
    <row r="31" spans="1:184" s="45" customFormat="1" ht="18">
      <c r="A31" s="66" t="s">
        <v>377</v>
      </c>
      <c r="B31" s="228" t="s">
        <v>253</v>
      </c>
      <c r="C31" s="228">
        <v>431</v>
      </c>
      <c r="D31" s="228" t="s">
        <v>259</v>
      </c>
      <c r="E31" s="229">
        <v>2</v>
      </c>
      <c r="F31" s="144">
        <v>3.2990275787700001</v>
      </c>
      <c r="G31" s="144">
        <v>3.124269222228</v>
      </c>
      <c r="H31" s="144">
        <v>1.4978399999639997</v>
      </c>
      <c r="I31" s="144">
        <v>1.7543203574820001</v>
      </c>
      <c r="J31" s="144">
        <v>12.235856281109996</v>
      </c>
      <c r="K31" s="230">
        <v>5.6202069304920013</v>
      </c>
      <c r="L31" s="230">
        <v>0.73204771516799994</v>
      </c>
      <c r="M31" s="230"/>
      <c r="N31" s="80"/>
      <c r="O31" s="80"/>
      <c r="P31" s="230">
        <f t="shared" si="22"/>
        <v>28.263568085213997</v>
      </c>
      <c r="Q31" s="52">
        <f t="shared" si="1"/>
        <v>0.60214531246583192</v>
      </c>
      <c r="R31" s="52">
        <f t="shared" si="2"/>
        <v>1.4540176150394277</v>
      </c>
      <c r="S31" s="52">
        <f t="shared" si="3"/>
        <v>1.3538748903983244</v>
      </c>
      <c r="T31" s="53">
        <f t="shared" si="4"/>
        <v>0.14929487857929069</v>
      </c>
      <c r="U31" s="53">
        <f t="shared" si="5"/>
        <v>1.4278386761446538</v>
      </c>
      <c r="V31" s="53">
        <f t="shared" si="6"/>
        <v>16.821929889793022</v>
      </c>
      <c r="W31" s="53">
        <f t="shared" si="7"/>
        <v>107.02095541947372</v>
      </c>
      <c r="X31" s="53">
        <f t="shared" si="8"/>
        <v>1.0251860978398641</v>
      </c>
      <c r="Y31" s="53">
        <f t="shared" si="9"/>
        <v>1.0261005521114859</v>
      </c>
      <c r="Z31" s="53">
        <f t="shared" si="10"/>
        <v>1.0247745127117156</v>
      </c>
      <c r="AA31" s="53">
        <f t="shared" si="11"/>
        <v>1.0251127469836159</v>
      </c>
      <c r="AB31" s="53">
        <f t="shared" si="12"/>
        <v>0.56422955546096665</v>
      </c>
      <c r="AC31" s="53">
        <f t="shared" si="13"/>
        <v>0.56698836388192864</v>
      </c>
      <c r="AD31" s="53">
        <f t="shared" si="14"/>
        <v>0.52760397151548644</v>
      </c>
      <c r="AE31" s="53">
        <f t="shared" si="15"/>
        <v>0.38920985103859684</v>
      </c>
      <c r="AF31" s="53">
        <f t="shared" si="16"/>
        <v>0.36</v>
      </c>
      <c r="AG31" s="53">
        <f t="shared" si="17"/>
        <v>0.37460492551929842</v>
      </c>
      <c r="AH31" s="64" t="s">
        <v>152</v>
      </c>
      <c r="AI31" s="64"/>
      <c r="AJ31" s="64"/>
      <c r="AK31" s="45" t="str">
        <f t="shared" si="23"/>
        <v>158-26</v>
      </c>
      <c r="AL31" s="65"/>
      <c r="AM31" s="145">
        <f t="shared" si="24"/>
        <v>2</v>
      </c>
      <c r="AN31" s="149"/>
      <c r="AO31" s="183"/>
      <c r="AP31" s="149"/>
      <c r="AQ31" s="147">
        <f t="shared" si="25"/>
        <v>1</v>
      </c>
      <c r="AR31" s="229">
        <v>0</v>
      </c>
      <c r="AS31" s="229">
        <v>1</v>
      </c>
      <c r="AT31" s="229">
        <v>1</v>
      </c>
      <c r="AU31" s="229">
        <v>0</v>
      </c>
      <c r="AV31" s="229">
        <v>2</v>
      </c>
      <c r="AW31" s="229">
        <v>2</v>
      </c>
      <c r="AX31" s="229">
        <v>0</v>
      </c>
      <c r="AY31" s="229">
        <v>2</v>
      </c>
      <c r="AZ31" s="229">
        <v>2</v>
      </c>
      <c r="BA31" s="147"/>
      <c r="BB31" s="229">
        <v>100</v>
      </c>
      <c r="BC31" s="229">
        <v>11</v>
      </c>
      <c r="BD31" s="229">
        <v>0</v>
      </c>
      <c r="BE31" s="57">
        <v>3</v>
      </c>
      <c r="BF31" s="57">
        <v>3</v>
      </c>
      <c r="BG31" s="57">
        <v>3</v>
      </c>
      <c r="BH31" s="57">
        <v>10</v>
      </c>
      <c r="BI31" s="57">
        <f t="shared" si="26"/>
        <v>431</v>
      </c>
      <c r="BJ31" s="189" t="str">
        <f t="shared" si="27"/>
        <v>158-26</v>
      </c>
      <c r="BK31" s="173">
        <f t="shared" si="28"/>
        <v>2</v>
      </c>
      <c r="BL31" s="86">
        <v>18</v>
      </c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126"/>
      <c r="CA31" s="97"/>
      <c r="CB31" s="96"/>
      <c r="CC31" s="96"/>
      <c r="CD31" s="96"/>
      <c r="CE31" s="96"/>
      <c r="CF31" s="96"/>
      <c r="CG31" s="96"/>
      <c r="CH31" s="96"/>
      <c r="CI31" s="96"/>
      <c r="CJ31" s="96"/>
      <c r="CK31" s="96"/>
      <c r="CL31" s="96"/>
      <c r="CM31" s="61"/>
      <c r="CN31" s="61"/>
      <c r="CO31" s="126"/>
      <c r="CP31" s="90"/>
      <c r="CQ31" s="90"/>
      <c r="CR31" s="69"/>
      <c r="CS31" s="69"/>
      <c r="CT31" s="69"/>
      <c r="CU31" s="69"/>
      <c r="CV31" s="90"/>
      <c r="CW31" s="69"/>
      <c r="CX31" s="69"/>
      <c r="CY31" s="69"/>
      <c r="CZ31" s="69"/>
      <c r="DA31" s="90"/>
      <c r="DB31" s="69"/>
      <c r="DC31" s="69"/>
      <c r="DD31" s="69"/>
      <c r="DE31" s="69"/>
      <c r="DF31" s="131"/>
      <c r="DG31" s="121">
        <f t="shared" si="29"/>
        <v>0</v>
      </c>
      <c r="DH31" s="121">
        <f t="shared" si="30"/>
        <v>15.053632811645796</v>
      </c>
      <c r="DI31" s="121">
        <f t="shared" si="31"/>
        <v>33.846872259958111</v>
      </c>
      <c r="DJ31" s="121">
        <f t="shared" si="32"/>
        <v>3.5521995487206044</v>
      </c>
      <c r="DK31" s="121">
        <f t="shared" si="32"/>
        <v>3.7586319326596933</v>
      </c>
      <c r="DL31" s="121">
        <f t="shared" si="32"/>
        <v>0</v>
      </c>
      <c r="DM31" s="121">
        <f t="shared" si="33"/>
        <v>15.952017876826655</v>
      </c>
      <c r="DN31" s="121">
        <f t="shared" si="34"/>
        <v>0</v>
      </c>
      <c r="DO31" s="121">
        <f t="shared" si="35"/>
        <v>0</v>
      </c>
      <c r="DP31" s="121">
        <f t="shared" si="36"/>
        <v>0</v>
      </c>
      <c r="DQ31" s="121">
        <f t="shared" si="37"/>
        <v>0</v>
      </c>
      <c r="DR31" s="122">
        <f t="shared" si="38"/>
        <v>1.5</v>
      </c>
      <c r="DS31" s="157"/>
      <c r="DT31" s="157" t="str">
        <f t="shared" si="39"/>
        <v>Activity Fuels Underburn</v>
      </c>
      <c r="DU31" s="157" t="str">
        <f t="shared" si="18"/>
        <v>158-26</v>
      </c>
      <c r="DV31" s="238">
        <f t="shared" si="40"/>
        <v>2</v>
      </c>
      <c r="DW31" s="239"/>
      <c r="DX31" s="239"/>
      <c r="DY31" s="239"/>
      <c r="DZ31" s="239"/>
      <c r="EA31" s="239"/>
      <c r="EB31" s="239"/>
      <c r="EC31" s="239"/>
      <c r="ED31" s="239"/>
      <c r="EE31" s="239"/>
      <c r="EF31" s="239"/>
      <c r="EG31" s="239"/>
      <c r="EH31" s="239"/>
      <c r="EI31" s="239"/>
      <c r="EJ31" s="50">
        <f t="shared" si="41"/>
        <v>0.96880081300813004</v>
      </c>
      <c r="EK31" s="50">
        <f t="shared" si="42"/>
        <v>2.0401422764227641</v>
      </c>
      <c r="EL31" s="55">
        <f t="shared" si="43"/>
        <v>0</v>
      </c>
      <c r="EM31" s="50">
        <f>4.656*AQ31*(((BL31/2.54)^2)+((BM31/2.54)^2)+((BN31/2.54)^2)+((BO31)/2.54^2)+((BP31/2.54)^2)+((BQ31/2.54)^2)+((BR31/2.54)^2)+((BS31/2.54)^2)+((BT31/2.54)^2)+((BU31/2.54)^2)+((BV31/2.54)^2)+((BW31/2.54)^2)+((BX31/2.54)^2)+((BY31/2.54)^2)+((BZ31/2.54)^2))/(BH31*3.28)</f>
        <v>7.1288045015114418</v>
      </c>
      <c r="EN31" s="50">
        <f>3.492*AQ31*((CA31/2.54)^2 + (CB31/2.54)^2 + (CC31/2.54)^2 + (CD31/2.54)^2 + (CE31/2.54)^2 + (CF31/2.54)^2 + (CG31/2.54)^2 +(CH31/2.54)^2 +(CI31/2.54)^2 + (CJ31/2.54)^2 +(CK31/2.54)^2 + (CL31/2.54)^2 +(CM31/2.54)^2 + (CN31/2.54)^2 + (CO31/2.54)^2)/(BH31*3.28)</f>
        <v>0</v>
      </c>
      <c r="EO31" s="50">
        <f t="shared" si="19"/>
        <v>0</v>
      </c>
      <c r="EP31" s="50">
        <f t="shared" si="20"/>
        <v>0</v>
      </c>
      <c r="EQ31" s="50">
        <f t="shared" si="21"/>
        <v>0</v>
      </c>
      <c r="ER31" s="56">
        <f t="shared" si="44"/>
        <v>3.0089430894308942</v>
      </c>
      <c r="ES31" s="56">
        <f t="shared" si="45"/>
        <v>7.1288045015114418</v>
      </c>
      <c r="ET31" s="56">
        <f t="shared" si="46"/>
        <v>0</v>
      </c>
      <c r="EU31" s="56">
        <f t="shared" si="46"/>
        <v>6.7741347652406088</v>
      </c>
      <c r="EV31" s="56">
        <f t="shared" si="47"/>
        <v>10.137747590942336</v>
      </c>
      <c r="EW31" s="56"/>
      <c r="EX31" s="56"/>
      <c r="EY31" s="56"/>
      <c r="EZ31" s="165">
        <f>E31</f>
        <v>2</v>
      </c>
      <c r="FA31" s="179">
        <f t="shared" ref="FA31:FB31" si="49">AVERAGE(ET29:ET31)</f>
        <v>0</v>
      </c>
      <c r="FB31" s="179">
        <f t="shared" si="49"/>
        <v>10.838615624384976</v>
      </c>
      <c r="FC31" s="56">
        <f>AVERAGE(EJ29:EJ31)</f>
        <v>0.72982994579945792</v>
      </c>
      <c r="FD31" s="56">
        <f>AVERAGE(EK29:EK31)</f>
        <v>0.74186991869918695</v>
      </c>
      <c r="FE31" s="56">
        <f>AVERAGE(EL29:EL31)</f>
        <v>0</v>
      </c>
      <c r="FF31" s="56">
        <f>AVERAGE(EM29:EM31)</f>
        <v>5.023900291703022</v>
      </c>
      <c r="FG31" s="56">
        <f>AVERAGE(EN29:EN31)</f>
        <v>0</v>
      </c>
      <c r="FH31" s="56">
        <f t="shared" ref="FH31:FJ31" si="50">AVERAGE(EO29:EO31)</f>
        <v>0</v>
      </c>
      <c r="FI31" s="56">
        <f t="shared" si="50"/>
        <v>0</v>
      </c>
      <c r="FJ31" s="56">
        <f t="shared" si="50"/>
        <v>0</v>
      </c>
      <c r="FK31" s="56">
        <f>AVERAGE(ER29:ER31)</f>
        <v>1.471699864498645</v>
      </c>
      <c r="FL31" s="56">
        <f>AVERAGE(ES29:ES31)</f>
        <v>5.023900291703022</v>
      </c>
      <c r="FM31" s="56">
        <f>AVERAGE(EV29:EV31)</f>
        <v>6.4956001562016672</v>
      </c>
      <c r="FO31" s="54"/>
      <c r="FP31" s="54" t="e">
        <f>AVERAGE(#REF!)</f>
        <v>#REF!</v>
      </c>
      <c r="FQ31" s="54" t="e">
        <f>AVERAGE(#REF!)</f>
        <v>#REF!</v>
      </c>
      <c r="FR31" s="54" t="e">
        <f>AVERAGE(#REF!)</f>
        <v>#REF!</v>
      </c>
      <c r="FS31" s="54" t="e">
        <f>AVERAGE(#REF!)</f>
        <v>#REF!</v>
      </c>
      <c r="FT31" s="54" t="e">
        <f>AVERAGE(#REF!)</f>
        <v>#REF!</v>
      </c>
      <c r="FU31" s="54" t="e">
        <f>AVERAGE(#REF!)</f>
        <v>#REF!</v>
      </c>
      <c r="FV31" s="54" t="e">
        <f>AVERAGE(#REF!)</f>
        <v>#REF!</v>
      </c>
      <c r="FW31" s="54" t="e">
        <f>AVERAGE(#REF!)</f>
        <v>#REF!</v>
      </c>
      <c r="FX31" s="54" t="e">
        <f>AVERAGE(#REF!)</f>
        <v>#REF!</v>
      </c>
      <c r="FY31" s="54" t="e">
        <f>AVERAGE(#REF!)</f>
        <v>#REF!</v>
      </c>
      <c r="FZ31" s="54" t="e">
        <f>AVERAGE(#REF!)</f>
        <v>#REF!</v>
      </c>
      <c r="GA31" s="54"/>
    </row>
    <row r="32" spans="1:184" s="45" customFormat="1" ht="18">
      <c r="A32" s="66" t="s">
        <v>377</v>
      </c>
      <c r="B32" s="228" t="s">
        <v>253</v>
      </c>
      <c r="C32" s="228">
        <v>431</v>
      </c>
      <c r="D32" s="228" t="s">
        <v>259</v>
      </c>
      <c r="E32" s="229">
        <v>3</v>
      </c>
      <c r="F32" s="144">
        <v>3.2990275787700001</v>
      </c>
      <c r="G32" s="144">
        <v>3.124269222228</v>
      </c>
      <c r="H32" s="144">
        <v>1.4978399999639997</v>
      </c>
      <c r="I32" s="144">
        <v>1.7543203574820001</v>
      </c>
      <c r="J32" s="144">
        <v>12.235856281109996</v>
      </c>
      <c r="K32" s="230">
        <v>5.6202069304920013</v>
      </c>
      <c r="L32" s="230">
        <v>0.73204771516799994</v>
      </c>
      <c r="M32" s="230"/>
      <c r="N32" s="80"/>
      <c r="O32" s="80"/>
      <c r="P32" s="230">
        <f t="shared" si="22"/>
        <v>28.263568085213997</v>
      </c>
      <c r="Q32" s="52">
        <f t="shared" si="1"/>
        <v>0.60214531246583192</v>
      </c>
      <c r="R32" s="52">
        <f t="shared" si="2"/>
        <v>1.4540176150394277</v>
      </c>
      <c r="S32" s="52">
        <f t="shared" si="3"/>
        <v>1.3538748903983244</v>
      </c>
      <c r="T32" s="53">
        <f t="shared" si="4"/>
        <v>0.14929487857929069</v>
      </c>
      <c r="U32" s="53">
        <f t="shared" si="5"/>
        <v>1.4278386761446538</v>
      </c>
      <c r="V32" s="53">
        <f t="shared" si="6"/>
        <v>16.821929889793022</v>
      </c>
      <c r="W32" s="53">
        <f t="shared" si="7"/>
        <v>107.02095541947372</v>
      </c>
      <c r="X32" s="53">
        <f t="shared" si="8"/>
        <v>1.0251860978398641</v>
      </c>
      <c r="Y32" s="53">
        <f t="shared" si="9"/>
        <v>1.0261005521114859</v>
      </c>
      <c r="Z32" s="53">
        <f t="shared" si="10"/>
        <v>1.0247745127117156</v>
      </c>
      <c r="AA32" s="53">
        <f t="shared" si="11"/>
        <v>1.0251127469836159</v>
      </c>
      <c r="AB32" s="53">
        <f t="shared" si="12"/>
        <v>0.56422955546096665</v>
      </c>
      <c r="AC32" s="53">
        <f t="shared" si="13"/>
        <v>0.56698836388192864</v>
      </c>
      <c r="AD32" s="53">
        <f t="shared" si="14"/>
        <v>0.52760397151548644</v>
      </c>
      <c r="AE32" s="53">
        <f t="shared" si="15"/>
        <v>0.38920985103859684</v>
      </c>
      <c r="AF32" s="53">
        <f t="shared" si="16"/>
        <v>0.36</v>
      </c>
      <c r="AG32" s="53">
        <f t="shared" si="17"/>
        <v>0.37460492551929842</v>
      </c>
      <c r="AH32" s="64" t="s">
        <v>152</v>
      </c>
      <c r="AI32" s="64"/>
      <c r="AJ32" s="64"/>
      <c r="AK32" s="45" t="str">
        <f t="shared" si="23"/>
        <v>158-26</v>
      </c>
      <c r="AL32" s="65"/>
      <c r="AM32" s="145">
        <f t="shared" si="24"/>
        <v>3</v>
      </c>
      <c r="AN32" s="149"/>
      <c r="AO32" s="183"/>
      <c r="AP32" s="149"/>
      <c r="AQ32" s="147">
        <f t="shared" si="25"/>
        <v>1</v>
      </c>
      <c r="AR32" s="229">
        <v>0</v>
      </c>
      <c r="AS32" s="229">
        <v>3</v>
      </c>
      <c r="AT32" s="229">
        <v>3</v>
      </c>
      <c r="AU32" s="229">
        <v>0</v>
      </c>
      <c r="AV32" s="229">
        <v>2</v>
      </c>
      <c r="AW32" s="229">
        <v>5</v>
      </c>
      <c r="AX32" s="229">
        <v>0</v>
      </c>
      <c r="AY32" s="229">
        <v>2</v>
      </c>
      <c r="AZ32" s="229">
        <v>50</v>
      </c>
      <c r="BA32" s="151"/>
      <c r="BB32" s="229">
        <v>90</v>
      </c>
      <c r="BC32" s="229">
        <v>1</v>
      </c>
      <c r="BD32" s="229">
        <v>1</v>
      </c>
      <c r="BE32" s="57">
        <v>3</v>
      </c>
      <c r="BF32" s="57">
        <v>3</v>
      </c>
      <c r="BG32" s="57">
        <v>3</v>
      </c>
      <c r="BH32" s="57">
        <v>10</v>
      </c>
      <c r="BI32" s="57">
        <f t="shared" si="26"/>
        <v>431</v>
      </c>
      <c r="BJ32" s="189" t="str">
        <f t="shared" si="27"/>
        <v>158-26</v>
      </c>
      <c r="BK32" s="173">
        <f t="shared" si="28"/>
        <v>3</v>
      </c>
      <c r="BL32" s="86">
        <v>9</v>
      </c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126"/>
      <c r="CA32" s="97"/>
      <c r="CB32" s="96"/>
      <c r="CC32" s="96"/>
      <c r="CD32" s="96"/>
      <c r="CE32" s="96"/>
      <c r="CF32" s="96"/>
      <c r="CG32" s="96"/>
      <c r="CH32" s="96"/>
      <c r="CI32" s="96"/>
      <c r="CJ32" s="96"/>
      <c r="CK32" s="96"/>
      <c r="CL32" s="96"/>
      <c r="CM32" s="61"/>
      <c r="CN32" s="61"/>
      <c r="CO32" s="126"/>
      <c r="CP32" s="90"/>
      <c r="CQ32" s="90"/>
      <c r="CR32" s="69"/>
      <c r="CS32" s="69"/>
      <c r="CT32" s="69"/>
      <c r="CU32" s="69"/>
      <c r="CV32" s="90"/>
      <c r="CW32" s="69"/>
      <c r="CX32" s="69"/>
      <c r="CY32" s="69"/>
      <c r="CZ32" s="69"/>
      <c r="DA32" s="90"/>
      <c r="DB32" s="69"/>
      <c r="DC32" s="69"/>
      <c r="DD32" s="69"/>
      <c r="DE32" s="69"/>
      <c r="DF32" s="131"/>
      <c r="DG32" s="121">
        <f t="shared" si="29"/>
        <v>0</v>
      </c>
      <c r="DH32" s="121">
        <f t="shared" si="30"/>
        <v>21.075085936304117</v>
      </c>
      <c r="DI32" s="121">
        <f t="shared" si="31"/>
        <v>47.385621163941352</v>
      </c>
      <c r="DJ32" s="121">
        <f t="shared" si="32"/>
        <v>3.1969795938485439</v>
      </c>
      <c r="DK32" s="121">
        <f t="shared" si="32"/>
        <v>0.34169381205997212</v>
      </c>
      <c r="DL32" s="121">
        <f>(10*(0.1234*V32*Z32*AD32*BD32))/BG32</f>
        <v>3.7411583873718208</v>
      </c>
      <c r="DM32" s="121">
        <f t="shared" si="33"/>
        <v>3.9880044692066638</v>
      </c>
      <c r="DN32" s="121">
        <f t="shared" si="34"/>
        <v>0</v>
      </c>
      <c r="DO32" s="121">
        <f t="shared" si="35"/>
        <v>0</v>
      </c>
      <c r="DP32" s="121">
        <f t="shared" si="36"/>
        <v>0</v>
      </c>
      <c r="DQ32" s="121">
        <f t="shared" si="37"/>
        <v>0</v>
      </c>
      <c r="DR32" s="122">
        <f t="shared" si="38"/>
        <v>4</v>
      </c>
      <c r="DS32" s="157"/>
      <c r="DT32" s="157" t="str">
        <f t="shared" si="39"/>
        <v>Activity Fuels Underburn</v>
      </c>
      <c r="DU32" s="157" t="str">
        <f t="shared" si="18"/>
        <v>158-26</v>
      </c>
      <c r="DV32" s="238">
        <f t="shared" si="40"/>
        <v>3</v>
      </c>
      <c r="DW32" s="239"/>
      <c r="DX32" s="239"/>
      <c r="DY32" s="239"/>
      <c r="DZ32" s="239"/>
      <c r="EA32" s="239"/>
      <c r="EB32" s="239"/>
      <c r="EC32" s="239"/>
      <c r="ED32" s="239"/>
      <c r="EE32" s="239"/>
      <c r="EF32" s="239"/>
      <c r="EG32" s="239"/>
      <c r="EH32" s="239"/>
      <c r="EI32" s="239"/>
      <c r="EJ32" s="50"/>
      <c r="EK32" s="50"/>
      <c r="EL32" s="55"/>
      <c r="EM32" s="50"/>
      <c r="EN32" s="50"/>
      <c r="EO32" s="50">
        <f t="shared" si="19"/>
        <v>0</v>
      </c>
      <c r="EP32" s="50">
        <f t="shared" si="20"/>
        <v>0</v>
      </c>
      <c r="EQ32" s="50">
        <f t="shared" si="21"/>
        <v>0</v>
      </c>
      <c r="ER32" s="56"/>
      <c r="ES32" s="56"/>
      <c r="ET32" s="56">
        <f t="shared" si="46"/>
        <v>0</v>
      </c>
      <c r="EU32" s="56">
        <f t="shared" si="46"/>
        <v>9.4837886713368533</v>
      </c>
      <c r="EV32" s="56"/>
      <c r="EW32" s="56"/>
      <c r="EX32" s="56"/>
      <c r="EY32" s="56"/>
      <c r="EZ32" s="165"/>
      <c r="FA32" s="179"/>
      <c r="FB32" s="179"/>
      <c r="FC32" s="56"/>
      <c r="FD32" s="56"/>
      <c r="FE32" s="56"/>
      <c r="FF32" s="56"/>
      <c r="FG32" s="56"/>
      <c r="FH32" s="56"/>
      <c r="FI32" s="56"/>
      <c r="FJ32" s="56"/>
      <c r="FK32" s="56"/>
      <c r="FL32" s="56"/>
      <c r="FM32" s="56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4"/>
      <c r="FZ32" s="54"/>
      <c r="GA32" s="54"/>
    </row>
    <row r="33" spans="1:183" s="45" customFormat="1" ht="18">
      <c r="A33" s="66" t="s">
        <v>377</v>
      </c>
      <c r="B33" s="228" t="s">
        <v>253</v>
      </c>
      <c r="C33" s="228">
        <v>431</v>
      </c>
      <c r="D33" s="228" t="s">
        <v>259</v>
      </c>
      <c r="E33" s="229">
        <v>4</v>
      </c>
      <c r="F33" s="144">
        <v>3.2990275787700001</v>
      </c>
      <c r="G33" s="144">
        <v>3.124269222228</v>
      </c>
      <c r="H33" s="144">
        <v>1.4978399999639997</v>
      </c>
      <c r="I33" s="144">
        <v>1.7543203574820001</v>
      </c>
      <c r="J33" s="144">
        <v>12.235856281109996</v>
      </c>
      <c r="K33" s="230">
        <v>5.6202069304920013</v>
      </c>
      <c r="L33" s="230">
        <v>0.73204771516799994</v>
      </c>
      <c r="M33" s="144"/>
      <c r="N33" s="80"/>
      <c r="O33" s="80"/>
      <c r="P33" s="230">
        <f t="shared" si="22"/>
        <v>28.263568085213997</v>
      </c>
      <c r="Q33" s="52">
        <f t="shared" si="1"/>
        <v>0.60214531246583192</v>
      </c>
      <c r="R33" s="52">
        <f t="shared" si="2"/>
        <v>1.4540176150394277</v>
      </c>
      <c r="S33" s="52">
        <f t="shared" si="3"/>
        <v>1.3538748903983244</v>
      </c>
      <c r="T33" s="53">
        <f t="shared" si="4"/>
        <v>0.14929487857929069</v>
      </c>
      <c r="U33" s="53">
        <f t="shared" si="5"/>
        <v>1.4278386761446538</v>
      </c>
      <c r="V33" s="53">
        <f t="shared" si="6"/>
        <v>16.821929889793022</v>
      </c>
      <c r="W33" s="53">
        <f t="shared" si="7"/>
        <v>107.02095541947372</v>
      </c>
      <c r="X33" s="53">
        <f t="shared" si="8"/>
        <v>1.0251860978398641</v>
      </c>
      <c r="Y33" s="53">
        <f t="shared" si="9"/>
        <v>1.0261005521114859</v>
      </c>
      <c r="Z33" s="53">
        <f t="shared" si="10"/>
        <v>1.0247745127117156</v>
      </c>
      <c r="AA33" s="53">
        <f t="shared" si="11"/>
        <v>1.0251127469836159</v>
      </c>
      <c r="AB33" s="53">
        <f t="shared" si="12"/>
        <v>0.56422955546096665</v>
      </c>
      <c r="AC33" s="53">
        <f t="shared" si="13"/>
        <v>0.56698836388192864</v>
      </c>
      <c r="AD33" s="53">
        <f t="shared" si="14"/>
        <v>0.52760397151548644</v>
      </c>
      <c r="AE33" s="53">
        <f t="shared" si="15"/>
        <v>0.38920985103859684</v>
      </c>
      <c r="AF33" s="53">
        <f t="shared" si="16"/>
        <v>0.36</v>
      </c>
      <c r="AG33" s="53">
        <f t="shared" si="17"/>
        <v>0.37460492551929842</v>
      </c>
      <c r="AH33" s="64" t="s">
        <v>152</v>
      </c>
      <c r="AI33" s="64"/>
      <c r="AJ33" s="64"/>
      <c r="AK33" s="45" t="str">
        <f t="shared" si="23"/>
        <v>158-26</v>
      </c>
      <c r="AL33" s="65"/>
      <c r="AM33" s="145">
        <f t="shared" si="24"/>
        <v>4</v>
      </c>
      <c r="AN33" s="149"/>
      <c r="AO33" s="183"/>
      <c r="AP33" s="149"/>
      <c r="AQ33" s="147">
        <f t="shared" si="25"/>
        <v>1</v>
      </c>
      <c r="AR33" s="229">
        <v>0</v>
      </c>
      <c r="AS33" s="229">
        <v>4</v>
      </c>
      <c r="AT33" s="229">
        <v>4</v>
      </c>
      <c r="AU33" s="229">
        <v>0</v>
      </c>
      <c r="AV33" s="229">
        <v>0</v>
      </c>
      <c r="AW33" s="229">
        <v>10</v>
      </c>
      <c r="AX33" s="229">
        <v>0</v>
      </c>
      <c r="AY33" s="229">
        <v>3</v>
      </c>
      <c r="AZ33" s="229">
        <v>3</v>
      </c>
      <c r="BA33" s="150"/>
      <c r="BB33" s="229">
        <v>14</v>
      </c>
      <c r="BC33" s="229">
        <v>0</v>
      </c>
      <c r="BD33" s="229">
        <v>0</v>
      </c>
      <c r="BE33" s="57">
        <v>3</v>
      </c>
      <c r="BF33" s="57">
        <v>3</v>
      </c>
      <c r="BG33" s="57">
        <v>3</v>
      </c>
      <c r="BH33" s="57">
        <v>10</v>
      </c>
      <c r="BI33" s="57">
        <f t="shared" si="26"/>
        <v>431</v>
      </c>
      <c r="BJ33" s="189" t="str">
        <f t="shared" si="27"/>
        <v>158-26</v>
      </c>
      <c r="BK33" s="173">
        <f t="shared" si="28"/>
        <v>4</v>
      </c>
      <c r="BL33" s="86">
        <v>0</v>
      </c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126"/>
      <c r="CA33" s="97">
        <v>11</v>
      </c>
      <c r="CB33" s="96">
        <v>13</v>
      </c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61"/>
      <c r="CN33" s="61"/>
      <c r="CO33" s="126"/>
      <c r="CP33" s="90"/>
      <c r="CQ33" s="90"/>
      <c r="CR33" s="69"/>
      <c r="CS33" s="69"/>
      <c r="CT33" s="69"/>
      <c r="CU33" s="69"/>
      <c r="CV33" s="90"/>
      <c r="CW33" s="69"/>
      <c r="CX33" s="69"/>
      <c r="CY33" s="69"/>
      <c r="CZ33" s="69"/>
      <c r="DA33" s="90"/>
      <c r="DB33" s="69"/>
      <c r="DC33" s="69"/>
      <c r="DD33" s="69"/>
      <c r="DE33" s="69"/>
      <c r="DF33" s="131"/>
      <c r="DG33" s="121">
        <f t="shared" si="29"/>
        <v>0</v>
      </c>
      <c r="DH33" s="121">
        <f t="shared" si="30"/>
        <v>21.075085936304117</v>
      </c>
      <c r="DI33" s="121">
        <f t="shared" si="31"/>
        <v>47.385621163941352</v>
      </c>
      <c r="DJ33" s="121">
        <f t="shared" si="32"/>
        <v>0.49730793682088464</v>
      </c>
      <c r="DK33" s="121">
        <f t="shared" si="32"/>
        <v>0</v>
      </c>
      <c r="DL33" s="121">
        <f t="shared" si="32"/>
        <v>0</v>
      </c>
      <c r="DM33" s="121">
        <f t="shared" si="33"/>
        <v>0</v>
      </c>
      <c r="DN33" s="121">
        <f t="shared" si="34"/>
        <v>13.206486514880044</v>
      </c>
      <c r="DO33" s="121">
        <f t="shared" si="35"/>
        <v>0</v>
      </c>
      <c r="DP33" s="121">
        <f t="shared" si="36"/>
        <v>0</v>
      </c>
      <c r="DQ33" s="121">
        <f t="shared" si="37"/>
        <v>0</v>
      </c>
      <c r="DR33" s="122">
        <f t="shared" si="38"/>
        <v>7</v>
      </c>
      <c r="DS33" s="157"/>
      <c r="DT33" s="157" t="str">
        <f t="shared" si="39"/>
        <v>Activity Fuels Underburn</v>
      </c>
      <c r="DU33" s="157" t="str">
        <f t="shared" si="18"/>
        <v>158-26</v>
      </c>
      <c r="DV33" s="238">
        <f t="shared" si="40"/>
        <v>4</v>
      </c>
      <c r="DW33" s="239"/>
      <c r="DX33" s="239"/>
      <c r="DY33" s="239"/>
      <c r="DZ33" s="239"/>
      <c r="EA33" s="239"/>
      <c r="EB33" s="239"/>
      <c r="EC33" s="239"/>
      <c r="ED33" s="239"/>
      <c r="EE33" s="239"/>
      <c r="EF33" s="239"/>
      <c r="EG33" s="239"/>
      <c r="EH33" s="239"/>
      <c r="EI33" s="239"/>
      <c r="EJ33" s="50">
        <f t="shared" si="41"/>
        <v>0.13563211382113821</v>
      </c>
      <c r="EK33" s="50">
        <f t="shared" si="42"/>
        <v>0</v>
      </c>
      <c r="EL33" s="55">
        <f t="shared" si="43"/>
        <v>0</v>
      </c>
      <c r="EM33" s="50">
        <f>4.656*AQ33*(((BL33/2.54)^2)+((BM33/2.54)^2)+((BN33/2.54)^2)+((BO33)/2.54^2)+((BP33/2.54)^2)+((BQ33/2.54)^2)+((BR33/2.54)^2)+((BS33/2.54)^2)+((BT33/2.54)^2)+((BU33/2.54)^2)+((BV33/2.54)^2)+((BW33/2.54)^2)+((BX33/2.54)^2)+((BY33/2.54)^2)+((BZ33/2.54)^2))/(BH33*3.28)</f>
        <v>0</v>
      </c>
      <c r="EN33" s="50">
        <f>3.492*AQ33*((CA33/2.54)^2 + (CB33/2.54)^2 + (CC33/2.54)^2 + (CD33/2.54)^2 + (CE33/2.54)^2 + (CF33/2.54)^2 + (CG33/2.54)^2 +(CH33/2.54)^2 +(CI33/2.54)^2 + (CJ33/2.54)^2 +(CK33/2.54)^2 + (CL33/2.54)^2 +(CM33/2.54)^2 + (CN33/2.54)^2 + (CO33/2.54)^2)/(BH33*3.28)</f>
        <v>4.7855400588849966</v>
      </c>
      <c r="EO33" s="50">
        <f t="shared" si="19"/>
        <v>0</v>
      </c>
      <c r="EP33" s="50">
        <f t="shared" si="20"/>
        <v>0</v>
      </c>
      <c r="EQ33" s="50">
        <f t="shared" si="21"/>
        <v>0</v>
      </c>
      <c r="ER33" s="56">
        <f t="shared" si="44"/>
        <v>0.13563211382113821</v>
      </c>
      <c r="ES33" s="56">
        <f t="shared" si="45"/>
        <v>4.7855400588849966</v>
      </c>
      <c r="ET33" s="56">
        <f t="shared" si="46"/>
        <v>0</v>
      </c>
      <c r="EU33" s="56">
        <f t="shared" si="46"/>
        <v>9.4837886713368533</v>
      </c>
      <c r="EV33" s="56">
        <f t="shared" si="47"/>
        <v>4.9211721727061351</v>
      </c>
      <c r="EW33" s="56"/>
      <c r="EX33" s="56"/>
      <c r="EY33" s="56"/>
      <c r="EZ33" s="165"/>
      <c r="FA33" s="179"/>
      <c r="FB33" s="179"/>
      <c r="FC33" s="56"/>
      <c r="FD33" s="56"/>
      <c r="FE33" s="56"/>
      <c r="FF33" s="56"/>
      <c r="FG33" s="56"/>
      <c r="FH33" s="56"/>
      <c r="FI33" s="56"/>
      <c r="FJ33" s="56"/>
      <c r="FK33" s="56"/>
      <c r="FL33" s="56"/>
      <c r="FM33" s="56"/>
      <c r="FO33" s="54"/>
      <c r="FP33" s="54"/>
      <c r="FQ33" s="54"/>
      <c r="FR33" s="54"/>
      <c r="FS33" s="54"/>
      <c r="FT33" s="54"/>
      <c r="FU33" s="54"/>
      <c r="FV33" s="54"/>
      <c r="FW33" s="54"/>
      <c r="FX33" s="54"/>
      <c r="FY33" s="54"/>
      <c r="FZ33" s="54"/>
      <c r="GA33" s="54"/>
    </row>
    <row r="34" spans="1:183" s="45" customFormat="1" ht="18">
      <c r="A34" s="66" t="s">
        <v>377</v>
      </c>
      <c r="B34" s="228" t="s">
        <v>253</v>
      </c>
      <c r="C34" s="228">
        <v>431</v>
      </c>
      <c r="D34" s="228" t="s">
        <v>259</v>
      </c>
      <c r="E34" s="229">
        <v>5</v>
      </c>
      <c r="F34" s="144">
        <v>3.2990275787700001</v>
      </c>
      <c r="G34" s="144">
        <v>3.124269222228</v>
      </c>
      <c r="H34" s="144">
        <v>1.4978399999639997</v>
      </c>
      <c r="I34" s="144">
        <v>1.7543203574820001</v>
      </c>
      <c r="J34" s="144">
        <v>12.235856281109996</v>
      </c>
      <c r="K34" s="230">
        <v>5.6202069304920013</v>
      </c>
      <c r="L34" s="230">
        <v>0.73204771516799994</v>
      </c>
      <c r="M34" s="230"/>
      <c r="N34" s="80"/>
      <c r="O34" s="80"/>
      <c r="P34" s="230">
        <f t="shared" si="22"/>
        <v>28.263568085213997</v>
      </c>
      <c r="Q34" s="52">
        <f t="shared" si="1"/>
        <v>0.60214531246583192</v>
      </c>
      <c r="R34" s="52">
        <f t="shared" si="2"/>
        <v>1.4540176150394277</v>
      </c>
      <c r="S34" s="52">
        <f t="shared" si="3"/>
        <v>1.3538748903983244</v>
      </c>
      <c r="T34" s="53">
        <f t="shared" si="4"/>
        <v>0.14929487857929069</v>
      </c>
      <c r="U34" s="53">
        <f t="shared" si="5"/>
        <v>1.4278386761446538</v>
      </c>
      <c r="V34" s="53">
        <f t="shared" si="6"/>
        <v>16.821929889793022</v>
      </c>
      <c r="W34" s="53">
        <f t="shared" si="7"/>
        <v>107.02095541947372</v>
      </c>
      <c r="X34" s="53">
        <f t="shared" si="8"/>
        <v>1.0251860978398641</v>
      </c>
      <c r="Y34" s="53">
        <f t="shared" si="9"/>
        <v>1.0261005521114859</v>
      </c>
      <c r="Z34" s="53">
        <f t="shared" si="10"/>
        <v>1.0247745127117156</v>
      </c>
      <c r="AA34" s="53">
        <f t="shared" si="11"/>
        <v>1.0251127469836159</v>
      </c>
      <c r="AB34" s="53">
        <f t="shared" si="12"/>
        <v>0.56422955546096665</v>
      </c>
      <c r="AC34" s="53">
        <f t="shared" si="13"/>
        <v>0.56698836388192864</v>
      </c>
      <c r="AD34" s="53">
        <f t="shared" si="14"/>
        <v>0.52760397151548644</v>
      </c>
      <c r="AE34" s="53">
        <f t="shared" si="15"/>
        <v>0.38920985103859684</v>
      </c>
      <c r="AF34" s="53">
        <f t="shared" si="16"/>
        <v>0.36</v>
      </c>
      <c r="AG34" s="53">
        <f t="shared" si="17"/>
        <v>0.37460492551929842</v>
      </c>
      <c r="AH34" s="64" t="s">
        <v>152</v>
      </c>
      <c r="AI34" s="64"/>
      <c r="AJ34" s="64"/>
      <c r="AK34" s="45" t="str">
        <f t="shared" si="23"/>
        <v>158-26</v>
      </c>
      <c r="AL34" s="65"/>
      <c r="AM34" s="145">
        <f t="shared" si="24"/>
        <v>5</v>
      </c>
      <c r="AN34" s="149"/>
      <c r="AO34" s="183"/>
      <c r="AP34" s="149"/>
      <c r="AQ34" s="147">
        <f t="shared" si="25"/>
        <v>1</v>
      </c>
      <c r="AR34" s="229">
        <v>0</v>
      </c>
      <c r="AS34" s="229">
        <v>2</v>
      </c>
      <c r="AT34" s="229">
        <v>2</v>
      </c>
      <c r="AU34" s="229">
        <v>0</v>
      </c>
      <c r="AV34" s="229">
        <v>1</v>
      </c>
      <c r="AW34" s="229">
        <v>1</v>
      </c>
      <c r="AX34" s="229">
        <v>0</v>
      </c>
      <c r="AY34" s="229">
        <v>1</v>
      </c>
      <c r="AZ34" s="229">
        <v>1</v>
      </c>
      <c r="BA34" s="151"/>
      <c r="BB34" s="229">
        <v>20</v>
      </c>
      <c r="BC34" s="229">
        <v>5</v>
      </c>
      <c r="BD34" s="229">
        <v>1</v>
      </c>
      <c r="BE34" s="57">
        <v>3</v>
      </c>
      <c r="BF34" s="57">
        <v>3</v>
      </c>
      <c r="BG34" s="57">
        <v>3</v>
      </c>
      <c r="BH34" s="57">
        <v>10</v>
      </c>
      <c r="BI34" s="57">
        <f t="shared" si="26"/>
        <v>431</v>
      </c>
      <c r="BJ34" s="189" t="str">
        <f t="shared" si="27"/>
        <v>158-26</v>
      </c>
      <c r="BK34" s="173">
        <f t="shared" si="28"/>
        <v>5</v>
      </c>
      <c r="BL34" s="86">
        <v>18</v>
      </c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126"/>
      <c r="CA34" s="97"/>
      <c r="CB34" s="96"/>
      <c r="CC34" s="96"/>
      <c r="CD34" s="96"/>
      <c r="CE34" s="96"/>
      <c r="CF34" s="96"/>
      <c r="CG34" s="96"/>
      <c r="CH34" s="96"/>
      <c r="CI34" s="96"/>
      <c r="CJ34" s="96"/>
      <c r="CK34" s="96"/>
      <c r="CL34" s="96"/>
      <c r="CM34" s="61"/>
      <c r="CN34" s="61"/>
      <c r="CO34" s="126"/>
      <c r="CP34" s="90"/>
      <c r="CQ34" s="90"/>
      <c r="CR34" s="69"/>
      <c r="CS34" s="69"/>
      <c r="CT34" s="69"/>
      <c r="CU34" s="69"/>
      <c r="CV34" s="90"/>
      <c r="CW34" s="69"/>
      <c r="CX34" s="69"/>
      <c r="CY34" s="69"/>
      <c r="CZ34" s="69"/>
      <c r="DA34" s="90"/>
      <c r="DB34" s="69"/>
      <c r="DC34" s="69"/>
      <c r="DD34" s="69"/>
      <c r="DE34" s="69"/>
      <c r="DF34" s="131"/>
      <c r="DG34" s="121">
        <f t="shared" si="29"/>
        <v>0</v>
      </c>
      <c r="DH34" s="121">
        <f t="shared" si="30"/>
        <v>12.042906249316639</v>
      </c>
      <c r="DI34" s="121">
        <f t="shared" si="31"/>
        <v>27.077497807966488</v>
      </c>
      <c r="DJ34" s="121">
        <f t="shared" si="32"/>
        <v>0.71043990974412097</v>
      </c>
      <c r="DK34" s="121">
        <f t="shared" si="32"/>
        <v>1.7084690602998605</v>
      </c>
      <c r="DL34" s="121">
        <f t="shared" si="32"/>
        <v>3.7411583873718208</v>
      </c>
      <c r="DM34" s="121">
        <f t="shared" si="33"/>
        <v>15.952017876826655</v>
      </c>
      <c r="DN34" s="121">
        <f t="shared" si="34"/>
        <v>0</v>
      </c>
      <c r="DO34" s="121">
        <f t="shared" si="35"/>
        <v>0</v>
      </c>
      <c r="DP34" s="121">
        <f t="shared" si="36"/>
        <v>0</v>
      </c>
      <c r="DQ34" s="121">
        <f t="shared" si="37"/>
        <v>0</v>
      </c>
      <c r="DR34" s="122">
        <f t="shared" si="38"/>
        <v>1.5</v>
      </c>
      <c r="DS34" s="157"/>
      <c r="DT34" s="157" t="str">
        <f t="shared" si="39"/>
        <v>Activity Fuels Underburn</v>
      </c>
      <c r="DU34" s="157" t="str">
        <f t="shared" si="18"/>
        <v>158-26</v>
      </c>
      <c r="DV34" s="238">
        <f t="shared" si="40"/>
        <v>5</v>
      </c>
      <c r="DW34" s="239"/>
      <c r="DX34" s="239"/>
      <c r="DY34" s="239"/>
      <c r="DZ34" s="239"/>
      <c r="EA34" s="239"/>
      <c r="EB34" s="239"/>
      <c r="EC34" s="239"/>
      <c r="ED34" s="239"/>
      <c r="EE34" s="239"/>
      <c r="EF34" s="239"/>
      <c r="EG34" s="239"/>
      <c r="EH34" s="239"/>
      <c r="EI34" s="239"/>
      <c r="EJ34" s="50">
        <f t="shared" si="41"/>
        <v>0.19376016260162601</v>
      </c>
      <c r="EK34" s="50">
        <f t="shared" si="42"/>
        <v>0.92733739837398377</v>
      </c>
      <c r="EL34" s="55">
        <f t="shared" si="43"/>
        <v>1.475609756097561</v>
      </c>
      <c r="EM34" s="50">
        <f>4.656*AQ34*(((BL34/2.54)^2)+((BM34/2.54)^2)+((BN34/2.54)^2)+((BO34)/2.54^2)+((BP34/2.54)^2)+((BQ34/2.54)^2)+((BR34/2.54)^2)+((BS34/2.54)^2)+((BT34/2.54)^2)+((BU34/2.54)^2)+((BV34/2.54)^2)+((BW34/2.54)^2)+((BX34/2.54)^2)+((BY34/2.54)^2)+((BZ34/2.54)^2))/(BH34*3.28)</f>
        <v>7.1288045015114418</v>
      </c>
      <c r="EN34" s="50">
        <f>3.492*AQ34*((CA34/2.54)^2 + (CB34/2.54)^2 + (CC34/2.54)^2 + (CD34/2.54)^2 + (CE34/2.54)^2 + (CF34/2.54)^2 + (CG34/2.54)^2 +(CH34/2.54)^2 +(CI34/2.54)^2 + (CJ34/2.54)^2 +(CK34/2.54)^2 + (CL34/2.54)^2 +(CM34/2.54)^2 + (CN34/2.54)^2 + (CO34/2.54)^2)/(BH34*3.28)</f>
        <v>0</v>
      </c>
      <c r="EO34" s="50">
        <f t="shared" si="19"/>
        <v>0</v>
      </c>
      <c r="EP34" s="50">
        <f t="shared" si="20"/>
        <v>0</v>
      </c>
      <c r="EQ34" s="50">
        <f t="shared" si="21"/>
        <v>0</v>
      </c>
      <c r="ER34" s="56">
        <f t="shared" si="44"/>
        <v>2.5967073170731707</v>
      </c>
      <c r="ES34" s="56">
        <f t="shared" si="45"/>
        <v>7.1288045015114418</v>
      </c>
      <c r="ET34" s="56">
        <f t="shared" si="46"/>
        <v>0</v>
      </c>
      <c r="EU34" s="56">
        <f t="shared" si="46"/>
        <v>5.4193078121924874</v>
      </c>
      <c r="EV34" s="56">
        <f t="shared" si="47"/>
        <v>9.7255118185846126</v>
      </c>
      <c r="EW34" s="56"/>
      <c r="EX34" s="56"/>
      <c r="EY34" s="56"/>
      <c r="EZ34" s="165"/>
      <c r="FA34" s="179"/>
      <c r="FB34" s="179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O34" s="54"/>
      <c r="FP34" s="54"/>
      <c r="FQ34" s="54"/>
      <c r="FR34" s="54"/>
      <c r="FS34" s="54"/>
      <c r="FT34" s="54"/>
      <c r="FU34" s="54"/>
      <c r="FV34" s="54"/>
      <c r="FW34" s="54"/>
      <c r="FX34" s="54"/>
      <c r="FY34" s="54"/>
      <c r="FZ34" s="54"/>
      <c r="GA34" s="54"/>
    </row>
    <row r="35" spans="1:183" s="45" customFormat="1" ht="18">
      <c r="A35" s="66" t="s">
        <v>377</v>
      </c>
      <c r="B35" s="228" t="s">
        <v>253</v>
      </c>
      <c r="C35" s="228">
        <v>431</v>
      </c>
      <c r="D35" s="228" t="s">
        <v>260</v>
      </c>
      <c r="E35" s="229">
        <v>1</v>
      </c>
      <c r="F35" s="144">
        <v>3.2990275787700001</v>
      </c>
      <c r="G35" s="144">
        <v>3.124269222228</v>
      </c>
      <c r="H35" s="144">
        <v>1.4978399999639997</v>
      </c>
      <c r="I35" s="144">
        <v>1.7543203574820001</v>
      </c>
      <c r="J35" s="144">
        <v>12.235856281109996</v>
      </c>
      <c r="K35" s="230">
        <v>5.6202069304920013</v>
      </c>
      <c r="L35" s="230">
        <v>0.73204771516799994</v>
      </c>
      <c r="M35" s="230"/>
      <c r="N35" s="80"/>
      <c r="O35" s="80"/>
      <c r="P35" s="230">
        <f t="shared" si="22"/>
        <v>28.263568085213997</v>
      </c>
      <c r="Q35" s="52">
        <f t="shared" si="1"/>
        <v>0.60214531246583192</v>
      </c>
      <c r="R35" s="52">
        <f t="shared" si="2"/>
        <v>1.4540176150394277</v>
      </c>
      <c r="S35" s="52">
        <f t="shared" si="3"/>
        <v>1.3538748903983244</v>
      </c>
      <c r="T35" s="53">
        <f t="shared" si="4"/>
        <v>0.14929487857929069</v>
      </c>
      <c r="U35" s="53">
        <f t="shared" si="5"/>
        <v>1.4278386761446538</v>
      </c>
      <c r="V35" s="53">
        <f t="shared" si="6"/>
        <v>16.821929889793022</v>
      </c>
      <c r="W35" s="53">
        <f t="shared" si="7"/>
        <v>107.02095541947372</v>
      </c>
      <c r="X35" s="53">
        <f t="shared" si="8"/>
        <v>1.0251860978398641</v>
      </c>
      <c r="Y35" s="53">
        <f t="shared" si="9"/>
        <v>1.0261005521114859</v>
      </c>
      <c r="Z35" s="53">
        <f t="shared" si="10"/>
        <v>1.0247745127117156</v>
      </c>
      <c r="AA35" s="53">
        <f t="shared" si="11"/>
        <v>1.0251127469836159</v>
      </c>
      <c r="AB35" s="53">
        <f t="shared" si="12"/>
        <v>0.56422955546096665</v>
      </c>
      <c r="AC35" s="53">
        <f t="shared" si="13"/>
        <v>0.56698836388192864</v>
      </c>
      <c r="AD35" s="53">
        <f t="shared" si="14"/>
        <v>0.52760397151548644</v>
      </c>
      <c r="AE35" s="53">
        <f t="shared" si="15"/>
        <v>0.38920985103859684</v>
      </c>
      <c r="AF35" s="53">
        <f t="shared" si="16"/>
        <v>0.36</v>
      </c>
      <c r="AG35" s="53">
        <f t="shared" si="17"/>
        <v>0.37460492551929842</v>
      </c>
      <c r="AH35" s="64" t="s">
        <v>152</v>
      </c>
      <c r="AI35" s="64"/>
      <c r="AJ35" s="64"/>
      <c r="AK35" s="45" t="str">
        <f t="shared" si="23"/>
        <v>174-25</v>
      </c>
      <c r="AL35" s="65"/>
      <c r="AM35" s="145">
        <f t="shared" si="24"/>
        <v>1</v>
      </c>
      <c r="AN35" s="149"/>
      <c r="AO35" s="183"/>
      <c r="AP35" s="149"/>
      <c r="AQ35" s="147">
        <f t="shared" si="25"/>
        <v>1</v>
      </c>
      <c r="AR35" s="229">
        <v>0</v>
      </c>
      <c r="AS35" s="229">
        <v>2</v>
      </c>
      <c r="AT35" s="229">
        <v>2</v>
      </c>
      <c r="AU35" s="229">
        <v>0</v>
      </c>
      <c r="AV35" s="229">
        <v>4</v>
      </c>
      <c r="AW35" s="229">
        <v>5</v>
      </c>
      <c r="AX35" s="229">
        <v>0</v>
      </c>
      <c r="AY35" s="229">
        <v>1</v>
      </c>
      <c r="AZ35" s="229">
        <v>1</v>
      </c>
      <c r="BA35" s="150"/>
      <c r="BB35" s="229">
        <v>50</v>
      </c>
      <c r="BC35" s="229">
        <v>4</v>
      </c>
      <c r="BD35" s="229">
        <v>1</v>
      </c>
      <c r="BE35" s="57">
        <v>3</v>
      </c>
      <c r="BF35" s="57">
        <v>3</v>
      </c>
      <c r="BG35" s="57">
        <v>3</v>
      </c>
      <c r="BH35" s="57">
        <v>10</v>
      </c>
      <c r="BI35" s="57">
        <f t="shared" si="26"/>
        <v>431</v>
      </c>
      <c r="BJ35" s="189" t="str">
        <f t="shared" si="27"/>
        <v>174-25</v>
      </c>
      <c r="BK35" s="173">
        <f t="shared" si="28"/>
        <v>1</v>
      </c>
      <c r="BL35" s="86">
        <v>0</v>
      </c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126"/>
      <c r="CA35" s="97"/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61"/>
      <c r="CN35" s="61"/>
      <c r="CO35" s="126"/>
      <c r="CP35" s="90"/>
      <c r="CQ35" s="90"/>
      <c r="CR35" s="69"/>
      <c r="CS35" s="69"/>
      <c r="CT35" s="69"/>
      <c r="CU35" s="69"/>
      <c r="CV35" s="90"/>
      <c r="CW35" s="69"/>
      <c r="CX35" s="69"/>
      <c r="CY35" s="69"/>
      <c r="CZ35" s="69"/>
      <c r="DA35" s="90"/>
      <c r="DB35" s="69"/>
      <c r="DC35" s="69"/>
      <c r="DD35" s="69"/>
      <c r="DE35" s="69"/>
      <c r="DF35" s="131"/>
      <c r="DG35" s="121">
        <f t="shared" si="29"/>
        <v>0</v>
      </c>
      <c r="DH35" s="121">
        <f t="shared" si="30"/>
        <v>21.075085936304117</v>
      </c>
      <c r="DI35" s="121">
        <f t="shared" si="31"/>
        <v>47.385621163941352</v>
      </c>
      <c r="DJ35" s="121">
        <f t="shared" si="32"/>
        <v>1.7760997743603022</v>
      </c>
      <c r="DK35" s="121">
        <f t="shared" si="32"/>
        <v>1.3667752482398885</v>
      </c>
      <c r="DL35" s="121">
        <f t="shared" si="32"/>
        <v>3.7411583873718208</v>
      </c>
      <c r="DM35" s="121">
        <f t="shared" si="33"/>
        <v>0</v>
      </c>
      <c r="DN35" s="121">
        <f t="shared" si="34"/>
        <v>0</v>
      </c>
      <c r="DO35" s="121">
        <f t="shared" si="35"/>
        <v>0</v>
      </c>
      <c r="DP35" s="121">
        <f t="shared" si="36"/>
        <v>0</v>
      </c>
      <c r="DQ35" s="121">
        <f t="shared" si="37"/>
        <v>0</v>
      </c>
      <c r="DR35" s="122">
        <f t="shared" si="38"/>
        <v>3.5</v>
      </c>
      <c r="DS35" s="157"/>
      <c r="DT35" s="157" t="str">
        <f t="shared" si="39"/>
        <v>Activity Fuels Underburn</v>
      </c>
      <c r="DU35" s="157" t="str">
        <f t="shared" si="18"/>
        <v>174-25</v>
      </c>
      <c r="DV35" s="238">
        <f t="shared" si="40"/>
        <v>1</v>
      </c>
      <c r="DW35" s="239"/>
      <c r="DX35" s="239"/>
      <c r="DY35" s="239"/>
      <c r="DZ35" s="239"/>
      <c r="EA35" s="239"/>
      <c r="EB35" s="239"/>
      <c r="EC35" s="239"/>
      <c r="ED35" s="239"/>
      <c r="EE35" s="239"/>
      <c r="EF35" s="239"/>
      <c r="EG35" s="239"/>
      <c r="EH35" s="239"/>
      <c r="EI35" s="239"/>
      <c r="EJ35" s="50">
        <f t="shared" si="41"/>
        <v>0.48440040650406502</v>
      </c>
      <c r="EK35" s="50">
        <f t="shared" si="42"/>
        <v>0.74186991869918695</v>
      </c>
      <c r="EL35" s="55">
        <f t="shared" si="43"/>
        <v>1.475609756097561</v>
      </c>
      <c r="EM35" s="50">
        <f>4.656*AQ35*(((BL35/2.54)^2)+((BM35/2.54)^2)+((BN35/2.54)^2)+((BO35)/2.54^2)+((BP35/2.54)^2)+((BQ35/2.54)^2)+((BR35/2.54)^2)+((BS35/2.54)^2)+((BT35/2.54)^2)+((BU35/2.54)^2)+((BV35/2.54)^2)+((BW35/2.54)^2)+((BX35/2.54)^2)+((BY35/2.54)^2)+((BZ35/2.54)^2))/(BH35*3.28)</f>
        <v>0</v>
      </c>
      <c r="EN35" s="50">
        <f>3.492*AQ35*((CA35/2.54)^2 + (CB35/2.54)^2 + (CC35/2.54)^2 + (CD35/2.54)^2 + (CE35/2.54)^2 + (CF35/2.54)^2 + (CG35/2.54)^2 +(CH35/2.54)^2 +(CI35/2.54)^2 + (CJ35/2.54)^2 +(CK35/2.54)^2 + (CL35/2.54)^2 +(CM35/2.54)^2 + (CN35/2.54)^2 + (CO35/2.54)^2)/(BH35*3.28)</f>
        <v>0</v>
      </c>
      <c r="EO35" s="50">
        <f t="shared" si="19"/>
        <v>0</v>
      </c>
      <c r="EP35" s="50">
        <f t="shared" si="20"/>
        <v>0</v>
      </c>
      <c r="EQ35" s="50">
        <f t="shared" si="21"/>
        <v>0</v>
      </c>
      <c r="ER35" s="56">
        <f t="shared" si="44"/>
        <v>2.7018800813008128</v>
      </c>
      <c r="ES35" s="56">
        <f t="shared" si="45"/>
        <v>0</v>
      </c>
      <c r="ET35" s="56">
        <f t="shared" si="46"/>
        <v>0</v>
      </c>
      <c r="EU35" s="56">
        <f t="shared" si="46"/>
        <v>9.4837886713368533</v>
      </c>
      <c r="EV35" s="56">
        <f t="shared" si="47"/>
        <v>2.7018800813008128</v>
      </c>
      <c r="EW35" s="56"/>
      <c r="EX35" s="56"/>
      <c r="EY35" s="56"/>
      <c r="EZ35" s="165">
        <f>E35</f>
        <v>1</v>
      </c>
      <c r="FA35" s="179">
        <f t="shared" ref="FA35:FB35" si="51">AVERAGE(ET33:ET35)</f>
        <v>0</v>
      </c>
      <c r="FB35" s="179">
        <f t="shared" si="51"/>
        <v>8.1289617182887302</v>
      </c>
      <c r="FC35" s="56">
        <f>AVERAGE(EJ33:EJ35)</f>
        <v>0.27126422764227642</v>
      </c>
      <c r="FD35" s="56">
        <f>AVERAGE(EK33:EK35)</f>
        <v>0.55640243902439024</v>
      </c>
      <c r="FE35" s="56">
        <f>AVERAGE(EL33:EL35)</f>
        <v>0.98373983739837401</v>
      </c>
      <c r="FF35" s="56">
        <f>AVERAGE(EM33:EM35)</f>
        <v>2.3762681671704806</v>
      </c>
      <c r="FG35" s="56">
        <f>AVERAGE(EN33:EN35)</f>
        <v>1.5951800196283321</v>
      </c>
      <c r="FH35" s="56">
        <f t="shared" ref="FH35:FJ43" si="52">AVERAGE(EO33:EO35)</f>
        <v>0</v>
      </c>
      <c r="FI35" s="56">
        <f t="shared" si="52"/>
        <v>0</v>
      </c>
      <c r="FJ35" s="56">
        <f t="shared" si="52"/>
        <v>0</v>
      </c>
      <c r="FK35" s="56">
        <f>AVERAGE(ER33:ER35)</f>
        <v>1.8114065040650404</v>
      </c>
      <c r="FL35" s="56">
        <f>AVERAGE(ES33:ES35)</f>
        <v>3.971448186798813</v>
      </c>
      <c r="FM35" s="56">
        <f>AVERAGE(EV33:EV35)</f>
        <v>5.7828546908638536</v>
      </c>
      <c r="FO35" s="54"/>
      <c r="FP35" s="54" t="e">
        <f>AVERAGE(#REF!)</f>
        <v>#REF!</v>
      </c>
      <c r="FQ35" s="54" t="e">
        <f>AVERAGE(#REF!)</f>
        <v>#REF!</v>
      </c>
      <c r="FR35" s="54" t="e">
        <f>AVERAGE(#REF!)</f>
        <v>#REF!</v>
      </c>
      <c r="FS35" s="54" t="e">
        <f>AVERAGE(#REF!)</f>
        <v>#REF!</v>
      </c>
      <c r="FT35" s="54" t="e">
        <f>AVERAGE(#REF!)</f>
        <v>#REF!</v>
      </c>
      <c r="FU35" s="54" t="e">
        <f>AVERAGE(#REF!)</f>
        <v>#REF!</v>
      </c>
      <c r="FV35" s="54" t="e">
        <f>AVERAGE(#REF!)</f>
        <v>#REF!</v>
      </c>
      <c r="FW35" s="54" t="e">
        <f>AVERAGE(#REF!)</f>
        <v>#REF!</v>
      </c>
      <c r="FX35" s="54" t="e">
        <f>AVERAGE(#REF!)</f>
        <v>#REF!</v>
      </c>
      <c r="FY35" s="54" t="e">
        <f>AVERAGE(#REF!)</f>
        <v>#REF!</v>
      </c>
      <c r="FZ35" s="54" t="e">
        <f>AVERAGE(#REF!)</f>
        <v>#REF!</v>
      </c>
      <c r="GA35" s="54"/>
    </row>
    <row r="36" spans="1:183" s="45" customFormat="1" ht="18">
      <c r="A36" s="66" t="s">
        <v>377</v>
      </c>
      <c r="B36" s="228" t="s">
        <v>253</v>
      </c>
      <c r="C36" s="228">
        <v>431</v>
      </c>
      <c r="D36" s="228" t="s">
        <v>260</v>
      </c>
      <c r="E36" s="229">
        <v>2</v>
      </c>
      <c r="F36" s="144">
        <v>3.2990275787700001</v>
      </c>
      <c r="G36" s="144">
        <v>3.124269222228</v>
      </c>
      <c r="H36" s="144">
        <v>1.4978399999639997</v>
      </c>
      <c r="I36" s="144">
        <v>1.7543203574820001</v>
      </c>
      <c r="J36" s="144">
        <v>12.235856281109996</v>
      </c>
      <c r="K36" s="230">
        <v>5.6202069304920013</v>
      </c>
      <c r="L36" s="230">
        <v>0.73204771516799994</v>
      </c>
      <c r="M36" s="230"/>
      <c r="N36" s="80"/>
      <c r="O36" s="80"/>
      <c r="P36" s="230">
        <f t="shared" si="22"/>
        <v>28.263568085213997</v>
      </c>
      <c r="Q36" s="52">
        <f t="shared" si="1"/>
        <v>0.60214531246583192</v>
      </c>
      <c r="R36" s="52">
        <f t="shared" si="2"/>
        <v>1.4540176150394277</v>
      </c>
      <c r="S36" s="52">
        <f t="shared" si="3"/>
        <v>1.3538748903983244</v>
      </c>
      <c r="T36" s="53">
        <f t="shared" si="4"/>
        <v>0.14929487857929069</v>
      </c>
      <c r="U36" s="53">
        <f t="shared" si="5"/>
        <v>1.4278386761446538</v>
      </c>
      <c r="V36" s="53">
        <f t="shared" si="6"/>
        <v>16.821929889793022</v>
      </c>
      <c r="W36" s="53">
        <f t="shared" si="7"/>
        <v>107.02095541947372</v>
      </c>
      <c r="X36" s="53">
        <f t="shared" si="8"/>
        <v>1.0251860978398641</v>
      </c>
      <c r="Y36" s="53">
        <f t="shared" si="9"/>
        <v>1.0261005521114859</v>
      </c>
      <c r="Z36" s="53">
        <f t="shared" si="10"/>
        <v>1.0247745127117156</v>
      </c>
      <c r="AA36" s="53">
        <f t="shared" si="11"/>
        <v>1.0251127469836159</v>
      </c>
      <c r="AB36" s="53">
        <f t="shared" si="12"/>
        <v>0.56422955546096665</v>
      </c>
      <c r="AC36" s="53">
        <f t="shared" si="13"/>
        <v>0.56698836388192864</v>
      </c>
      <c r="AD36" s="53">
        <f t="shared" si="14"/>
        <v>0.52760397151548644</v>
      </c>
      <c r="AE36" s="53">
        <f t="shared" si="15"/>
        <v>0.38920985103859684</v>
      </c>
      <c r="AF36" s="53">
        <f t="shared" si="16"/>
        <v>0.36</v>
      </c>
      <c r="AG36" s="53">
        <f t="shared" si="17"/>
        <v>0.37460492551929842</v>
      </c>
      <c r="AH36" s="64" t="s">
        <v>152</v>
      </c>
      <c r="AI36" s="64"/>
      <c r="AJ36" s="64"/>
      <c r="AK36" s="45" t="str">
        <f t="shared" si="23"/>
        <v>174-25</v>
      </c>
      <c r="AL36" s="65"/>
      <c r="AM36" s="145">
        <f t="shared" si="24"/>
        <v>2</v>
      </c>
      <c r="AN36" s="149"/>
      <c r="AO36" s="183"/>
      <c r="AP36" s="149"/>
      <c r="AQ36" s="147">
        <f t="shared" si="25"/>
        <v>1</v>
      </c>
      <c r="AR36" s="229">
        <v>0</v>
      </c>
      <c r="AS36" s="229">
        <v>2</v>
      </c>
      <c r="AT36" s="229">
        <v>2</v>
      </c>
      <c r="AU36" s="229">
        <v>0</v>
      </c>
      <c r="AV36" s="229">
        <v>3</v>
      </c>
      <c r="AW36" s="229">
        <v>3</v>
      </c>
      <c r="AX36" s="229">
        <v>0</v>
      </c>
      <c r="AY36" s="229">
        <v>2</v>
      </c>
      <c r="AZ36" s="229">
        <v>2</v>
      </c>
      <c r="BA36" s="151"/>
      <c r="BB36" s="229">
        <v>10</v>
      </c>
      <c r="BC36" s="229">
        <v>0</v>
      </c>
      <c r="BD36" s="229">
        <v>0</v>
      </c>
      <c r="BE36" s="57">
        <v>3</v>
      </c>
      <c r="BF36" s="57">
        <v>3</v>
      </c>
      <c r="BG36" s="57">
        <v>3</v>
      </c>
      <c r="BH36" s="57">
        <v>10</v>
      </c>
      <c r="BI36" s="57">
        <f t="shared" si="26"/>
        <v>431</v>
      </c>
      <c r="BJ36" s="189" t="str">
        <f t="shared" si="27"/>
        <v>174-25</v>
      </c>
      <c r="BK36" s="173">
        <f t="shared" si="28"/>
        <v>2</v>
      </c>
      <c r="BL36" s="86">
        <v>9</v>
      </c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126"/>
      <c r="CA36" s="97"/>
      <c r="CB36" s="96"/>
      <c r="CC36" s="96"/>
      <c r="CD36" s="96"/>
      <c r="CE36" s="96"/>
      <c r="CF36" s="96"/>
      <c r="CG36" s="96"/>
      <c r="CH36" s="96"/>
      <c r="CI36" s="96"/>
      <c r="CJ36" s="96"/>
      <c r="CK36" s="96"/>
      <c r="CL36" s="96"/>
      <c r="CM36" s="61"/>
      <c r="CN36" s="61"/>
      <c r="CO36" s="126"/>
      <c r="CP36" s="90"/>
      <c r="CQ36" s="90"/>
      <c r="CR36" s="69"/>
      <c r="CS36" s="69"/>
      <c r="CT36" s="69"/>
      <c r="CU36" s="69"/>
      <c r="CV36" s="90"/>
      <c r="CW36" s="69"/>
      <c r="CX36" s="69"/>
      <c r="CY36" s="69"/>
      <c r="CZ36" s="69"/>
      <c r="DA36" s="90"/>
      <c r="DB36" s="69"/>
      <c r="DC36" s="69"/>
      <c r="DD36" s="69"/>
      <c r="DE36" s="69"/>
      <c r="DF36" s="131"/>
      <c r="DG36" s="121">
        <f t="shared" si="29"/>
        <v>0</v>
      </c>
      <c r="DH36" s="121">
        <f t="shared" si="30"/>
        <v>21.075085936304117</v>
      </c>
      <c r="DI36" s="121">
        <f t="shared" si="31"/>
        <v>47.385621163941352</v>
      </c>
      <c r="DJ36" s="121">
        <f t="shared" si="32"/>
        <v>0.35521995487206048</v>
      </c>
      <c r="DK36" s="121">
        <f t="shared" si="32"/>
        <v>0</v>
      </c>
      <c r="DL36" s="121">
        <f t="shared" si="32"/>
        <v>0</v>
      </c>
      <c r="DM36" s="121">
        <f t="shared" si="33"/>
        <v>3.9880044692066638</v>
      </c>
      <c r="DN36" s="121">
        <f t="shared" si="34"/>
        <v>0</v>
      </c>
      <c r="DO36" s="121">
        <f t="shared" si="35"/>
        <v>0</v>
      </c>
      <c r="DP36" s="121">
        <f t="shared" si="36"/>
        <v>0</v>
      </c>
      <c r="DQ36" s="121">
        <f t="shared" si="37"/>
        <v>0</v>
      </c>
      <c r="DR36" s="122">
        <f t="shared" si="38"/>
        <v>2.5</v>
      </c>
      <c r="DS36" s="157"/>
      <c r="DT36" s="157" t="str">
        <f t="shared" si="39"/>
        <v>Activity Fuels Underburn</v>
      </c>
      <c r="DU36" s="157" t="str">
        <f t="shared" si="18"/>
        <v>174-25</v>
      </c>
      <c r="DV36" s="238">
        <f t="shared" si="40"/>
        <v>2</v>
      </c>
      <c r="DW36" s="239"/>
      <c r="DX36" s="239"/>
      <c r="DY36" s="239"/>
      <c r="DZ36" s="239"/>
      <c r="EA36" s="239"/>
      <c r="EB36" s="239"/>
      <c r="EC36" s="239"/>
      <c r="ED36" s="239"/>
      <c r="EE36" s="239"/>
      <c r="EF36" s="239"/>
      <c r="EG36" s="239"/>
      <c r="EH36" s="239"/>
      <c r="EI36" s="239"/>
      <c r="EJ36" s="50"/>
      <c r="EK36" s="50"/>
      <c r="EL36" s="55"/>
      <c r="EM36" s="50"/>
      <c r="EN36" s="50"/>
      <c r="EO36" s="50">
        <f t="shared" si="19"/>
        <v>0</v>
      </c>
      <c r="EP36" s="50">
        <f t="shared" si="20"/>
        <v>0</v>
      </c>
      <c r="EQ36" s="50">
        <f t="shared" si="21"/>
        <v>0</v>
      </c>
      <c r="ER36" s="56"/>
      <c r="ES36" s="56"/>
      <c r="ET36" s="56">
        <f t="shared" si="46"/>
        <v>0</v>
      </c>
      <c r="EU36" s="56">
        <f t="shared" si="46"/>
        <v>9.4837886713368533</v>
      </c>
      <c r="EV36" s="56"/>
      <c r="EW36" s="56"/>
      <c r="EX36" s="56"/>
      <c r="EY36" s="56"/>
      <c r="EZ36" s="165"/>
      <c r="FA36" s="179"/>
      <c r="FB36" s="179"/>
      <c r="FC36" s="56"/>
      <c r="FD36" s="56"/>
      <c r="FE36" s="56"/>
      <c r="FF36" s="56"/>
      <c r="FG36" s="56"/>
      <c r="FH36" s="56"/>
      <c r="FI36" s="56"/>
      <c r="FJ36" s="56"/>
      <c r="FK36" s="56"/>
      <c r="FL36" s="56"/>
      <c r="FM36" s="56"/>
      <c r="FO36" s="54"/>
      <c r="FP36" s="54"/>
      <c r="FQ36" s="54"/>
      <c r="FR36" s="54"/>
      <c r="FS36" s="54"/>
      <c r="FT36" s="54"/>
      <c r="FU36" s="54"/>
      <c r="FV36" s="54"/>
      <c r="FW36" s="54"/>
      <c r="FX36" s="54"/>
      <c r="FY36" s="54"/>
      <c r="FZ36" s="54"/>
      <c r="GA36" s="54"/>
    </row>
    <row r="37" spans="1:183" s="45" customFormat="1" ht="18">
      <c r="A37" s="66" t="s">
        <v>377</v>
      </c>
      <c r="B37" s="228" t="s">
        <v>253</v>
      </c>
      <c r="C37" s="228">
        <v>431</v>
      </c>
      <c r="D37" s="228" t="s">
        <v>260</v>
      </c>
      <c r="E37" s="229">
        <v>3</v>
      </c>
      <c r="F37" s="144">
        <v>3.2990275787700001</v>
      </c>
      <c r="G37" s="144">
        <v>3.124269222228</v>
      </c>
      <c r="H37" s="144">
        <v>1.4978399999639997</v>
      </c>
      <c r="I37" s="144">
        <v>1.7543203574820001</v>
      </c>
      <c r="J37" s="144">
        <v>12.235856281109996</v>
      </c>
      <c r="K37" s="230">
        <v>5.6202069304920013</v>
      </c>
      <c r="L37" s="230">
        <v>0.73204771516799994</v>
      </c>
      <c r="M37" s="144"/>
      <c r="N37" s="80"/>
      <c r="O37" s="80"/>
      <c r="P37" s="230">
        <f t="shared" si="22"/>
        <v>28.263568085213997</v>
      </c>
      <c r="Q37" s="52">
        <f t="shared" si="1"/>
        <v>0.60214531246583192</v>
      </c>
      <c r="R37" s="52">
        <f t="shared" si="2"/>
        <v>1.4540176150394277</v>
      </c>
      <c r="S37" s="52">
        <f t="shared" si="3"/>
        <v>1.3538748903983244</v>
      </c>
      <c r="T37" s="53">
        <f t="shared" si="4"/>
        <v>0.14929487857929069</v>
      </c>
      <c r="U37" s="53">
        <f t="shared" si="5"/>
        <v>1.4278386761446538</v>
      </c>
      <c r="V37" s="53">
        <f t="shared" si="6"/>
        <v>16.821929889793022</v>
      </c>
      <c r="W37" s="53">
        <f t="shared" si="7"/>
        <v>107.02095541947372</v>
      </c>
      <c r="X37" s="53">
        <f t="shared" si="8"/>
        <v>1.0251860978398641</v>
      </c>
      <c r="Y37" s="53">
        <f t="shared" si="9"/>
        <v>1.0261005521114859</v>
      </c>
      <c r="Z37" s="53">
        <f t="shared" si="10"/>
        <v>1.0247745127117156</v>
      </c>
      <c r="AA37" s="53">
        <f t="shared" si="11"/>
        <v>1.0251127469836159</v>
      </c>
      <c r="AB37" s="53">
        <f t="shared" si="12"/>
        <v>0.56422955546096665</v>
      </c>
      <c r="AC37" s="53">
        <f t="shared" si="13"/>
        <v>0.56698836388192864</v>
      </c>
      <c r="AD37" s="53">
        <f t="shared" si="14"/>
        <v>0.52760397151548644</v>
      </c>
      <c r="AE37" s="53">
        <f t="shared" si="15"/>
        <v>0.38920985103859684</v>
      </c>
      <c r="AF37" s="53">
        <f t="shared" si="16"/>
        <v>0.36</v>
      </c>
      <c r="AG37" s="53">
        <f t="shared" si="17"/>
        <v>0.37460492551929842</v>
      </c>
      <c r="AH37" s="64" t="s">
        <v>152</v>
      </c>
      <c r="AI37" s="64"/>
      <c r="AJ37" s="64"/>
      <c r="AK37" s="45" t="str">
        <f t="shared" si="23"/>
        <v>174-25</v>
      </c>
      <c r="AL37" s="65"/>
      <c r="AM37" s="145">
        <f t="shared" si="24"/>
        <v>3</v>
      </c>
      <c r="AN37" s="149"/>
      <c r="AO37" s="183"/>
      <c r="AP37" s="149"/>
      <c r="AQ37" s="147">
        <f t="shared" si="25"/>
        <v>1</v>
      </c>
      <c r="AR37" s="229">
        <v>0</v>
      </c>
      <c r="AS37" s="229">
        <v>2</v>
      </c>
      <c r="AT37" s="229">
        <v>2</v>
      </c>
      <c r="AU37" s="229">
        <v>0</v>
      </c>
      <c r="AV37" s="229">
        <v>2</v>
      </c>
      <c r="AW37" s="229">
        <v>2</v>
      </c>
      <c r="AX37" s="229">
        <v>0</v>
      </c>
      <c r="AY37" s="229">
        <v>5</v>
      </c>
      <c r="AZ37" s="229">
        <v>5</v>
      </c>
      <c r="BA37" s="150"/>
      <c r="BB37" s="229">
        <v>13</v>
      </c>
      <c r="BC37" s="229">
        <v>3</v>
      </c>
      <c r="BD37" s="229">
        <v>1</v>
      </c>
      <c r="BE37" s="57">
        <v>3</v>
      </c>
      <c r="BF37" s="57">
        <v>3</v>
      </c>
      <c r="BG37" s="57">
        <v>3</v>
      </c>
      <c r="BH37" s="57">
        <v>10</v>
      </c>
      <c r="BI37" s="57">
        <f t="shared" si="26"/>
        <v>431</v>
      </c>
      <c r="BJ37" s="189" t="str">
        <f t="shared" si="27"/>
        <v>174-25</v>
      </c>
      <c r="BK37" s="173">
        <f t="shared" si="28"/>
        <v>3</v>
      </c>
      <c r="BL37" s="86">
        <v>0</v>
      </c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126"/>
      <c r="CA37" s="97"/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61"/>
      <c r="CN37" s="61"/>
      <c r="CO37" s="126"/>
      <c r="CP37" s="90"/>
      <c r="CQ37" s="90"/>
      <c r="CR37" s="69"/>
      <c r="CS37" s="69"/>
      <c r="CT37" s="69"/>
      <c r="CU37" s="69"/>
      <c r="CV37" s="90"/>
      <c r="CW37" s="69"/>
      <c r="CX37" s="69"/>
      <c r="CY37" s="69"/>
      <c r="CZ37" s="69"/>
      <c r="DA37" s="90"/>
      <c r="DB37" s="69"/>
      <c r="DC37" s="69"/>
      <c r="DD37" s="69"/>
      <c r="DE37" s="69"/>
      <c r="DF37" s="131"/>
      <c r="DG37" s="121">
        <f t="shared" si="29"/>
        <v>0</v>
      </c>
      <c r="DH37" s="121">
        <f t="shared" si="30"/>
        <v>27.096539060962435</v>
      </c>
      <c r="DI37" s="121">
        <f t="shared" si="31"/>
        <v>60.924370067924599</v>
      </c>
      <c r="DJ37" s="121">
        <f t="shared" si="32"/>
        <v>0.46178594133367851</v>
      </c>
      <c r="DK37" s="121">
        <f t="shared" si="32"/>
        <v>1.0250814361799163</v>
      </c>
      <c r="DL37" s="121">
        <f t="shared" si="32"/>
        <v>3.7411583873718208</v>
      </c>
      <c r="DM37" s="121">
        <f t="shared" si="33"/>
        <v>0</v>
      </c>
      <c r="DN37" s="121">
        <f t="shared" si="34"/>
        <v>0</v>
      </c>
      <c r="DO37" s="121">
        <f t="shared" si="35"/>
        <v>0</v>
      </c>
      <c r="DP37" s="121">
        <f t="shared" si="36"/>
        <v>0</v>
      </c>
      <c r="DQ37" s="121">
        <f t="shared" si="37"/>
        <v>0</v>
      </c>
      <c r="DR37" s="122">
        <f t="shared" si="38"/>
        <v>2</v>
      </c>
      <c r="DS37" s="157"/>
      <c r="DT37" s="157" t="str">
        <f t="shared" si="39"/>
        <v>Activity Fuels Underburn</v>
      </c>
      <c r="DU37" s="157" t="str">
        <f t="shared" si="18"/>
        <v>174-25</v>
      </c>
      <c r="DV37" s="238">
        <f t="shared" si="40"/>
        <v>3</v>
      </c>
      <c r="DW37" s="239"/>
      <c r="DX37" s="239"/>
      <c r="DY37" s="239"/>
      <c r="DZ37" s="239"/>
      <c r="EA37" s="239"/>
      <c r="EB37" s="239"/>
      <c r="EC37" s="239"/>
      <c r="ED37" s="239"/>
      <c r="EE37" s="239"/>
      <c r="EF37" s="239"/>
      <c r="EG37" s="239"/>
      <c r="EH37" s="239"/>
      <c r="EI37" s="239"/>
      <c r="EJ37" s="50">
        <f t="shared" si="41"/>
        <v>0.12594410569105691</v>
      </c>
      <c r="EK37" s="50">
        <f t="shared" si="42"/>
        <v>0.55640243902439024</v>
      </c>
      <c r="EL37" s="55">
        <f t="shared" si="43"/>
        <v>1.475609756097561</v>
      </c>
      <c r="EM37" s="50">
        <f>4.656*AQ37*(((BL37/2.54)^2)+((BM37/2.54)^2)+((BN37/2.54)^2)+((BO37)/2.54^2)+((BP37/2.54)^2)+((BQ37/2.54)^2)+((BR37/2.54)^2)+((BS37/2.54)^2)+((BT37/2.54)^2)+((BU37/2.54)^2)+((BV37/2.54)^2)+((BW37/2.54)^2)+((BX37/2.54)^2)+((BY37/2.54)^2)+((BZ37/2.54)^2))/(BH37*3.28)</f>
        <v>0</v>
      </c>
      <c r="EN37" s="50">
        <f>3.492*AQ37*((CA37/2.54)^2 + (CB37/2.54)^2 + (CC37/2.54)^2 + (CD37/2.54)^2 + (CE37/2.54)^2 + (CF37/2.54)^2 + (CG37/2.54)^2 +(CH37/2.54)^2 +(CI37/2.54)^2 + (CJ37/2.54)^2 +(CK37/2.54)^2 + (CL37/2.54)^2 +(CM37/2.54)^2 + (CN37/2.54)^2 + (CO37/2.54)^2)/(BH37*3.28)</f>
        <v>0</v>
      </c>
      <c r="EO37" s="50">
        <f t="shared" si="19"/>
        <v>0</v>
      </c>
      <c r="EP37" s="50">
        <f t="shared" si="20"/>
        <v>0</v>
      </c>
      <c r="EQ37" s="50">
        <f t="shared" si="21"/>
        <v>0</v>
      </c>
      <c r="ER37" s="56">
        <f t="shared" si="44"/>
        <v>2.1579563008130078</v>
      </c>
      <c r="ES37" s="56">
        <f t="shared" si="45"/>
        <v>0</v>
      </c>
      <c r="ET37" s="56">
        <f t="shared" si="46"/>
        <v>0</v>
      </c>
      <c r="EU37" s="56">
        <f t="shared" si="46"/>
        <v>12.193442577433096</v>
      </c>
      <c r="EV37" s="56">
        <f t="shared" si="47"/>
        <v>2.1579563008130078</v>
      </c>
      <c r="EW37" s="56"/>
      <c r="EX37" s="56"/>
      <c r="EY37" s="56"/>
      <c r="EZ37" s="164"/>
      <c r="FA37" s="179"/>
      <c r="FB37" s="179"/>
      <c r="FC37" s="56"/>
      <c r="FD37" s="56"/>
      <c r="FE37" s="56"/>
      <c r="FF37" s="56"/>
      <c r="FG37" s="56"/>
      <c r="FH37" s="56"/>
      <c r="FI37" s="56"/>
      <c r="FJ37" s="56"/>
      <c r="FK37" s="56"/>
      <c r="FL37" s="56"/>
      <c r="FM37" s="56"/>
      <c r="FO37" s="54"/>
      <c r="FP37" s="54"/>
      <c r="FQ37" s="54"/>
      <c r="FR37" s="54"/>
      <c r="FS37" s="54"/>
      <c r="FT37" s="54"/>
      <c r="FU37" s="54"/>
      <c r="FV37" s="54"/>
      <c r="FW37" s="54"/>
      <c r="FX37" s="54"/>
      <c r="FY37" s="54"/>
      <c r="FZ37" s="54"/>
      <c r="GA37" s="54"/>
    </row>
    <row r="38" spans="1:183" s="45" customFormat="1" ht="18">
      <c r="A38" s="66" t="s">
        <v>377</v>
      </c>
      <c r="B38" s="228" t="s">
        <v>253</v>
      </c>
      <c r="C38" s="228">
        <v>431</v>
      </c>
      <c r="D38" s="228" t="s">
        <v>260</v>
      </c>
      <c r="E38" s="229">
        <v>4</v>
      </c>
      <c r="F38" s="144">
        <v>3.2990275787700001</v>
      </c>
      <c r="G38" s="144">
        <v>3.124269222228</v>
      </c>
      <c r="H38" s="144">
        <v>1.4978399999639997</v>
      </c>
      <c r="I38" s="144">
        <v>1.7543203574820001</v>
      </c>
      <c r="J38" s="144">
        <v>12.235856281109996</v>
      </c>
      <c r="K38" s="230">
        <v>5.6202069304920013</v>
      </c>
      <c r="L38" s="230">
        <v>0.73204771516799994</v>
      </c>
      <c r="M38" s="230"/>
      <c r="N38" s="80"/>
      <c r="O38" s="80"/>
      <c r="P38" s="230">
        <f t="shared" si="22"/>
        <v>28.263568085213997</v>
      </c>
      <c r="Q38" s="52">
        <f t="shared" si="1"/>
        <v>0.60214531246583192</v>
      </c>
      <c r="R38" s="52">
        <f t="shared" si="2"/>
        <v>1.4540176150394277</v>
      </c>
      <c r="S38" s="52">
        <f t="shared" si="3"/>
        <v>1.3538748903983244</v>
      </c>
      <c r="T38" s="53">
        <f t="shared" si="4"/>
        <v>0.14929487857929069</v>
      </c>
      <c r="U38" s="53">
        <f t="shared" si="5"/>
        <v>1.4278386761446538</v>
      </c>
      <c r="V38" s="53">
        <f t="shared" si="6"/>
        <v>16.821929889793022</v>
      </c>
      <c r="W38" s="53">
        <f t="shared" si="7"/>
        <v>107.02095541947372</v>
      </c>
      <c r="X38" s="53">
        <f t="shared" si="8"/>
        <v>1.0251860978398641</v>
      </c>
      <c r="Y38" s="53">
        <f t="shared" si="9"/>
        <v>1.0261005521114859</v>
      </c>
      <c r="Z38" s="53">
        <f t="shared" si="10"/>
        <v>1.0247745127117156</v>
      </c>
      <c r="AA38" s="53">
        <f t="shared" si="11"/>
        <v>1.0251127469836159</v>
      </c>
      <c r="AB38" s="53">
        <f t="shared" si="12"/>
        <v>0.56422955546096665</v>
      </c>
      <c r="AC38" s="53">
        <f t="shared" si="13"/>
        <v>0.56698836388192864</v>
      </c>
      <c r="AD38" s="53">
        <f t="shared" si="14"/>
        <v>0.52760397151548644</v>
      </c>
      <c r="AE38" s="53">
        <f t="shared" si="15"/>
        <v>0.38920985103859684</v>
      </c>
      <c r="AF38" s="53">
        <f t="shared" si="16"/>
        <v>0.36</v>
      </c>
      <c r="AG38" s="53">
        <f t="shared" si="17"/>
        <v>0.37460492551929842</v>
      </c>
      <c r="AH38" s="64" t="s">
        <v>152</v>
      </c>
      <c r="AI38" s="64"/>
      <c r="AJ38" s="64"/>
      <c r="AK38" s="45" t="str">
        <f t="shared" si="23"/>
        <v>174-25</v>
      </c>
      <c r="AL38" s="65"/>
      <c r="AM38" s="145">
        <f t="shared" si="24"/>
        <v>4</v>
      </c>
      <c r="AN38" s="149"/>
      <c r="AO38" s="183"/>
      <c r="AP38" s="149"/>
      <c r="AQ38" s="147">
        <f t="shared" si="25"/>
        <v>1</v>
      </c>
      <c r="AR38" s="229">
        <v>0</v>
      </c>
      <c r="AS38" s="229">
        <v>1</v>
      </c>
      <c r="AT38" s="229">
        <v>1</v>
      </c>
      <c r="AU38" s="229">
        <v>0</v>
      </c>
      <c r="AV38" s="229">
        <v>2</v>
      </c>
      <c r="AW38" s="229">
        <v>2</v>
      </c>
      <c r="AX38" s="229">
        <v>0</v>
      </c>
      <c r="AY38" s="229">
        <v>1</v>
      </c>
      <c r="AZ38" s="229">
        <v>1</v>
      </c>
      <c r="BA38" s="151"/>
      <c r="BB38" s="229">
        <v>6</v>
      </c>
      <c r="BC38" s="229">
        <v>0</v>
      </c>
      <c r="BD38" s="229">
        <v>0</v>
      </c>
      <c r="BE38" s="57">
        <v>3</v>
      </c>
      <c r="BF38" s="57">
        <v>3</v>
      </c>
      <c r="BG38" s="57">
        <v>3</v>
      </c>
      <c r="BH38" s="57">
        <v>10</v>
      </c>
      <c r="BI38" s="57">
        <f t="shared" si="26"/>
        <v>431</v>
      </c>
      <c r="BJ38" s="189" t="str">
        <f t="shared" si="27"/>
        <v>174-25</v>
      </c>
      <c r="BK38" s="173">
        <f t="shared" si="28"/>
        <v>4</v>
      </c>
      <c r="BL38" s="86">
        <v>9</v>
      </c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126"/>
      <c r="CA38" s="97"/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61"/>
      <c r="CN38" s="61"/>
      <c r="CO38" s="126"/>
      <c r="CP38" s="90"/>
      <c r="CQ38" s="90"/>
      <c r="CR38" s="69"/>
      <c r="CS38" s="69"/>
      <c r="CT38" s="69"/>
      <c r="CU38" s="69"/>
      <c r="CV38" s="90"/>
      <c r="CW38" s="69"/>
      <c r="CX38" s="69"/>
      <c r="CY38" s="69"/>
      <c r="CZ38" s="69"/>
      <c r="DA38" s="90"/>
      <c r="DB38" s="69"/>
      <c r="DC38" s="69"/>
      <c r="DD38" s="69"/>
      <c r="DE38" s="69"/>
      <c r="DF38" s="131"/>
      <c r="DG38" s="121">
        <f t="shared" si="29"/>
        <v>0</v>
      </c>
      <c r="DH38" s="121">
        <f t="shared" si="30"/>
        <v>12.042906249316639</v>
      </c>
      <c r="DI38" s="121">
        <f t="shared" si="31"/>
        <v>27.077497807966488</v>
      </c>
      <c r="DJ38" s="121">
        <f t="shared" si="32"/>
        <v>0.21313197292323624</v>
      </c>
      <c r="DK38" s="121">
        <f t="shared" si="32"/>
        <v>0</v>
      </c>
      <c r="DL38" s="121">
        <f t="shared" si="32"/>
        <v>0</v>
      </c>
      <c r="DM38" s="121">
        <f t="shared" si="33"/>
        <v>3.9880044692066638</v>
      </c>
      <c r="DN38" s="121">
        <f t="shared" si="34"/>
        <v>0</v>
      </c>
      <c r="DO38" s="121">
        <f t="shared" si="35"/>
        <v>0</v>
      </c>
      <c r="DP38" s="121">
        <f t="shared" si="36"/>
        <v>0</v>
      </c>
      <c r="DQ38" s="121">
        <f t="shared" si="37"/>
        <v>0</v>
      </c>
      <c r="DR38" s="122">
        <f t="shared" si="38"/>
        <v>1.5</v>
      </c>
      <c r="DS38" s="157"/>
      <c r="DT38" s="157" t="str">
        <f t="shared" si="39"/>
        <v>Activity Fuels Underburn</v>
      </c>
      <c r="DU38" s="157" t="str">
        <f t="shared" si="18"/>
        <v>174-25</v>
      </c>
      <c r="DV38" s="238">
        <f t="shared" si="40"/>
        <v>4</v>
      </c>
      <c r="DW38" s="239"/>
      <c r="DX38" s="239"/>
      <c r="DY38" s="239"/>
      <c r="DZ38" s="239"/>
      <c r="EA38" s="239"/>
      <c r="EB38" s="239"/>
      <c r="EC38" s="239"/>
      <c r="ED38" s="239"/>
      <c r="EE38" s="239"/>
      <c r="EF38" s="239"/>
      <c r="EG38" s="239"/>
      <c r="EH38" s="239"/>
      <c r="EI38" s="239"/>
      <c r="EJ38" s="50">
        <f t="shared" si="41"/>
        <v>5.8128048780487801E-2</v>
      </c>
      <c r="EK38" s="50">
        <f t="shared" si="42"/>
        <v>0</v>
      </c>
      <c r="EL38" s="55">
        <f t="shared" si="43"/>
        <v>0</v>
      </c>
      <c r="EM38" s="50">
        <f>4.656*AQ38*(((BL38/2.54)^2)+((BM38/2.54)^2)+((BN38/2.54)^2)+((BO38)/2.54^2)+((BP38/2.54)^2)+((BQ38/2.54)^2)+((BR38/2.54)^2)+((BS38/2.54)^2)+((BT38/2.54)^2)+((BU38/2.54)^2)+((BV38/2.54)^2)+((BW38/2.54)^2)+((BX38/2.54)^2)+((BY38/2.54)^2)+((BZ38/2.54)^2))/(BH38*3.28)</f>
        <v>1.7822011253778605</v>
      </c>
      <c r="EN38" s="50">
        <f>3.492*AQ38*((CA38/2.54)^2 + (CB38/2.54)^2 + (CC38/2.54)^2 + (CD38/2.54)^2 + (CE38/2.54)^2 + (CF38/2.54)^2 + (CG38/2.54)^2 +(CH38/2.54)^2 +(CI38/2.54)^2 + (CJ38/2.54)^2 +(CK38/2.54)^2 + (CL38/2.54)^2 +(CM38/2.54)^2 + (CN38/2.54)^2 + (CO38/2.54)^2)/(BH38*3.28)</f>
        <v>0</v>
      </c>
      <c r="EO38" s="50">
        <f t="shared" si="19"/>
        <v>0</v>
      </c>
      <c r="EP38" s="50">
        <f t="shared" si="20"/>
        <v>0</v>
      </c>
      <c r="EQ38" s="50">
        <f t="shared" si="21"/>
        <v>0</v>
      </c>
      <c r="ER38" s="56">
        <f t="shared" si="44"/>
        <v>5.8128048780487801E-2</v>
      </c>
      <c r="ES38" s="56">
        <f t="shared" si="45"/>
        <v>1.7822011253778605</v>
      </c>
      <c r="ET38" s="56">
        <f t="shared" si="46"/>
        <v>0</v>
      </c>
      <c r="EU38" s="56">
        <f t="shared" si="46"/>
        <v>5.4193078121924874</v>
      </c>
      <c r="EV38" s="56">
        <f t="shared" si="47"/>
        <v>1.8403291741583483</v>
      </c>
      <c r="EW38" s="56"/>
      <c r="EX38" s="56"/>
      <c r="EY38" s="56"/>
      <c r="EZ38" s="164"/>
      <c r="FA38" s="179"/>
      <c r="FB38" s="179"/>
      <c r="FC38" s="56"/>
      <c r="FD38" s="56"/>
      <c r="FE38" s="56"/>
      <c r="FF38" s="56"/>
      <c r="FG38" s="56"/>
      <c r="FH38" s="56"/>
      <c r="FI38" s="56"/>
      <c r="FJ38" s="56"/>
      <c r="FK38" s="56"/>
      <c r="FL38" s="56"/>
      <c r="FM38" s="56"/>
      <c r="FO38" s="54"/>
      <c r="FP38" s="54"/>
      <c r="FQ38" s="54"/>
      <c r="FR38" s="54"/>
      <c r="FS38" s="54"/>
      <c r="FT38" s="54"/>
      <c r="FU38" s="54"/>
      <c r="FV38" s="54"/>
      <c r="FW38" s="54"/>
      <c r="FX38" s="54"/>
      <c r="FY38" s="54"/>
      <c r="FZ38" s="54"/>
      <c r="GA38" s="54"/>
    </row>
    <row r="39" spans="1:183" s="45" customFormat="1" ht="18">
      <c r="A39" s="66" t="s">
        <v>377</v>
      </c>
      <c r="B39" s="228" t="s">
        <v>253</v>
      </c>
      <c r="C39" s="228">
        <v>431</v>
      </c>
      <c r="D39" s="228" t="s">
        <v>260</v>
      </c>
      <c r="E39" s="229">
        <v>5</v>
      </c>
      <c r="F39" s="144">
        <v>3.2990275787700001</v>
      </c>
      <c r="G39" s="144">
        <v>3.124269222228</v>
      </c>
      <c r="H39" s="144">
        <v>1.4978399999639997</v>
      </c>
      <c r="I39" s="144">
        <v>1.7543203574820001</v>
      </c>
      <c r="J39" s="144">
        <v>12.235856281109996</v>
      </c>
      <c r="K39" s="230">
        <v>5.6202069304920013</v>
      </c>
      <c r="L39" s="230">
        <v>0.73204771516799994</v>
      </c>
      <c r="M39" s="230"/>
      <c r="N39" s="80"/>
      <c r="O39" s="80"/>
      <c r="P39" s="230">
        <f t="shared" si="22"/>
        <v>28.263568085213997</v>
      </c>
      <c r="Q39" s="52">
        <f t="shared" si="1"/>
        <v>0.60214531246583192</v>
      </c>
      <c r="R39" s="52">
        <f t="shared" si="2"/>
        <v>1.4540176150394277</v>
      </c>
      <c r="S39" s="52">
        <f t="shared" si="3"/>
        <v>1.3538748903983244</v>
      </c>
      <c r="T39" s="53">
        <f t="shared" si="4"/>
        <v>0.14929487857929069</v>
      </c>
      <c r="U39" s="53">
        <f t="shared" si="5"/>
        <v>1.4278386761446538</v>
      </c>
      <c r="V39" s="53">
        <f t="shared" si="6"/>
        <v>16.821929889793022</v>
      </c>
      <c r="W39" s="53">
        <f t="shared" si="7"/>
        <v>107.02095541947372</v>
      </c>
      <c r="X39" s="53">
        <f t="shared" si="8"/>
        <v>1.0251860978398641</v>
      </c>
      <c r="Y39" s="53">
        <f t="shared" si="9"/>
        <v>1.0261005521114859</v>
      </c>
      <c r="Z39" s="53">
        <f t="shared" si="10"/>
        <v>1.0247745127117156</v>
      </c>
      <c r="AA39" s="53">
        <f t="shared" si="11"/>
        <v>1.0251127469836159</v>
      </c>
      <c r="AB39" s="53">
        <f t="shared" si="12"/>
        <v>0.56422955546096665</v>
      </c>
      <c r="AC39" s="53">
        <f t="shared" si="13"/>
        <v>0.56698836388192864</v>
      </c>
      <c r="AD39" s="53">
        <f t="shared" si="14"/>
        <v>0.52760397151548644</v>
      </c>
      <c r="AE39" s="53">
        <f t="shared" si="15"/>
        <v>0.38920985103859684</v>
      </c>
      <c r="AF39" s="53">
        <f t="shared" si="16"/>
        <v>0.36</v>
      </c>
      <c r="AG39" s="53">
        <f t="shared" si="17"/>
        <v>0.37460492551929842</v>
      </c>
      <c r="AH39" s="64" t="s">
        <v>152</v>
      </c>
      <c r="AI39" s="64"/>
      <c r="AJ39" s="64"/>
      <c r="AK39" s="45" t="str">
        <f t="shared" si="23"/>
        <v>174-25</v>
      </c>
      <c r="AL39" s="65"/>
      <c r="AM39" s="145">
        <f t="shared" si="24"/>
        <v>5</v>
      </c>
      <c r="AN39" s="149"/>
      <c r="AO39" s="183"/>
      <c r="AP39" s="149"/>
      <c r="AQ39" s="147">
        <f t="shared" si="25"/>
        <v>1</v>
      </c>
      <c r="AR39" s="229">
        <v>0</v>
      </c>
      <c r="AS39" s="229">
        <v>3</v>
      </c>
      <c r="AT39" s="229">
        <v>3</v>
      </c>
      <c r="AU39" s="229">
        <v>0</v>
      </c>
      <c r="AV39" s="229">
        <v>2</v>
      </c>
      <c r="AW39" s="229">
        <v>2</v>
      </c>
      <c r="AX39" s="229">
        <v>0</v>
      </c>
      <c r="AY39" s="229">
        <v>0</v>
      </c>
      <c r="AZ39" s="229">
        <v>60</v>
      </c>
      <c r="BA39" s="150"/>
      <c r="BB39" s="229">
        <v>25</v>
      </c>
      <c r="BC39" s="229">
        <v>15</v>
      </c>
      <c r="BD39" s="229">
        <v>4</v>
      </c>
      <c r="BE39" s="57">
        <v>3</v>
      </c>
      <c r="BF39" s="57">
        <v>3</v>
      </c>
      <c r="BG39" s="57">
        <v>3</v>
      </c>
      <c r="BH39" s="57">
        <v>10</v>
      </c>
      <c r="BI39" s="57">
        <f t="shared" si="26"/>
        <v>431</v>
      </c>
      <c r="BJ39" s="189" t="str">
        <f t="shared" si="27"/>
        <v>174-25</v>
      </c>
      <c r="BK39" s="173">
        <f t="shared" si="28"/>
        <v>5</v>
      </c>
      <c r="BL39" s="86">
        <v>63</v>
      </c>
      <c r="BM39" s="61">
        <v>19</v>
      </c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126"/>
      <c r="CA39" s="97"/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61"/>
      <c r="CN39" s="61"/>
      <c r="CO39" s="126"/>
      <c r="CP39" s="90"/>
      <c r="CQ39" s="90"/>
      <c r="CR39" s="69"/>
      <c r="CS39" s="69"/>
      <c r="CT39" s="69"/>
      <c r="CU39" s="69"/>
      <c r="CV39" s="90"/>
      <c r="CW39" s="69"/>
      <c r="CX39" s="69"/>
      <c r="CY39" s="69"/>
      <c r="CZ39" s="69"/>
      <c r="DA39" s="90"/>
      <c r="DB39" s="69"/>
      <c r="DC39" s="69"/>
      <c r="DD39" s="69"/>
      <c r="DE39" s="69"/>
      <c r="DF39" s="131"/>
      <c r="DG39" s="121">
        <f t="shared" si="29"/>
        <v>0</v>
      </c>
      <c r="DH39" s="121">
        <f t="shared" si="30"/>
        <v>15.053632811645796</v>
      </c>
      <c r="DI39" s="121">
        <f t="shared" si="31"/>
        <v>33.846872259958111</v>
      </c>
      <c r="DJ39" s="121">
        <f t="shared" si="32"/>
        <v>0.8880498871801511</v>
      </c>
      <c r="DK39" s="121">
        <f t="shared" si="32"/>
        <v>5.1254071808995825</v>
      </c>
      <c r="DL39" s="121">
        <f t="shared" si="32"/>
        <v>14.964633549487283</v>
      </c>
      <c r="DM39" s="121">
        <f t="shared" si="33"/>
        <v>213.1859179217883</v>
      </c>
      <c r="DN39" s="121">
        <f t="shared" si="34"/>
        <v>0</v>
      </c>
      <c r="DO39" s="121">
        <f t="shared" si="35"/>
        <v>0</v>
      </c>
      <c r="DP39" s="121">
        <f t="shared" si="36"/>
        <v>0</v>
      </c>
      <c r="DQ39" s="121">
        <f t="shared" si="37"/>
        <v>0</v>
      </c>
      <c r="DR39" s="122">
        <f t="shared" si="38"/>
        <v>2.5</v>
      </c>
      <c r="DS39" s="157"/>
      <c r="DT39" s="157" t="str">
        <f t="shared" si="39"/>
        <v>Activity Fuels Underburn</v>
      </c>
      <c r="DU39" s="157" t="str">
        <f t="shared" si="18"/>
        <v>174-25</v>
      </c>
      <c r="DV39" s="238">
        <f t="shared" si="40"/>
        <v>5</v>
      </c>
      <c r="DW39" s="239"/>
      <c r="DX39" s="239"/>
      <c r="DY39" s="239"/>
      <c r="DZ39" s="239"/>
      <c r="EA39" s="239"/>
      <c r="EB39" s="239"/>
      <c r="EC39" s="239"/>
      <c r="ED39" s="239"/>
      <c r="EE39" s="239"/>
      <c r="EF39" s="239"/>
      <c r="EG39" s="239"/>
      <c r="EH39" s="239"/>
      <c r="EI39" s="239"/>
      <c r="EJ39" s="50">
        <f t="shared" si="41"/>
        <v>0.24220020325203251</v>
      </c>
      <c r="EK39" s="50">
        <f t="shared" si="42"/>
        <v>2.7820121951219514</v>
      </c>
      <c r="EL39" s="55">
        <f t="shared" si="43"/>
        <v>5.9024390243902438</v>
      </c>
      <c r="EM39" s="50">
        <f>4.656*AQ39*(((BL39/2.54)^2)+((BM39/2.54)^2)+((BN39/2.54)^2)+((BO39)/2.54^2)+((BP39/2.54)^2)+((BQ39/2.54)^2)+((BR39/2.54)^2)+((BS39/2.54)^2)+((BT39/2.54)^2)+((BU39/2.54)^2)+((BV39/2.54)^2)+((BW39/2.54)^2)+((BX39/2.54)^2)+((BY39/2.54)^2)+((BZ39/2.54)^2))/(BH39*3.28)</f>
        <v>95.270751517112771</v>
      </c>
      <c r="EN39" s="50">
        <f>3.492*AQ39*((CA39/2.54)^2 + (CB39/2.54)^2 + (CC39/2.54)^2 + (CD39/2.54)^2 + (CE39/2.54)^2 + (CF39/2.54)^2 + (CG39/2.54)^2 +(CH39/2.54)^2 +(CI39/2.54)^2 + (CJ39/2.54)^2 +(CK39/2.54)^2 + (CL39/2.54)^2 +(CM39/2.54)^2 + (CN39/2.54)^2 + (CO39/2.54)^2)/(BH39*3.28)</f>
        <v>0</v>
      </c>
      <c r="EO39" s="50">
        <f t="shared" si="19"/>
        <v>0</v>
      </c>
      <c r="EP39" s="50">
        <f t="shared" si="20"/>
        <v>0</v>
      </c>
      <c r="EQ39" s="50">
        <f t="shared" si="21"/>
        <v>0</v>
      </c>
      <c r="ER39" s="56">
        <f t="shared" si="44"/>
        <v>8.9266514227642269</v>
      </c>
      <c r="ES39" s="56">
        <f t="shared" si="45"/>
        <v>95.270751517112771</v>
      </c>
      <c r="ET39" s="56">
        <f t="shared" si="46"/>
        <v>0</v>
      </c>
      <c r="EU39" s="56">
        <f t="shared" si="46"/>
        <v>6.7741347652406088</v>
      </c>
      <c r="EV39" s="56">
        <f t="shared" si="47"/>
        <v>104.19740293987699</v>
      </c>
      <c r="EW39" s="56"/>
      <c r="EX39" s="56"/>
      <c r="EY39" s="56"/>
      <c r="EZ39" s="165">
        <f>E39</f>
        <v>5</v>
      </c>
      <c r="FA39" s="179">
        <f t="shared" ref="FA39:FB99" si="53">AVERAGE(ET37:ET39)</f>
        <v>0</v>
      </c>
      <c r="FB39" s="179">
        <f t="shared" si="53"/>
        <v>8.1289617182887302</v>
      </c>
      <c r="FC39" s="56">
        <f>AVERAGE(EJ37:EJ39)</f>
        <v>0.14209078590785906</v>
      </c>
      <c r="FD39" s="56">
        <f>AVERAGE(EK37:EK39)</f>
        <v>1.1128048780487807</v>
      </c>
      <c r="FE39" s="56">
        <f>AVERAGE(EL37:EL39)</f>
        <v>2.4593495934959351</v>
      </c>
      <c r="FF39" s="56">
        <f>AVERAGE(EM37:EM39)</f>
        <v>32.350984214163546</v>
      </c>
      <c r="FG39" s="56">
        <f>AVERAGE(EN37:EN39)</f>
        <v>0</v>
      </c>
      <c r="FH39" s="56">
        <f t="shared" si="52"/>
        <v>0</v>
      </c>
      <c r="FI39" s="56">
        <f t="shared" si="52"/>
        <v>0</v>
      </c>
      <c r="FJ39" s="56">
        <f t="shared" si="52"/>
        <v>0</v>
      </c>
      <c r="FK39" s="56">
        <f>AVERAGE(ER37:ER39)</f>
        <v>3.7142452574525744</v>
      </c>
      <c r="FL39" s="56">
        <f>AVERAGE(ES37:ES39)</f>
        <v>32.350984214163546</v>
      </c>
      <c r="FM39" s="56">
        <f>AVERAGE(EV37:EV39)</f>
        <v>36.065229471616114</v>
      </c>
      <c r="FO39" s="54"/>
      <c r="FP39" s="54" t="e">
        <f>AVERAGE(#REF!)</f>
        <v>#REF!</v>
      </c>
      <c r="FQ39" s="54" t="e">
        <f>AVERAGE(#REF!)</f>
        <v>#REF!</v>
      </c>
      <c r="FR39" s="54" t="e">
        <f>AVERAGE(#REF!)</f>
        <v>#REF!</v>
      </c>
      <c r="FS39" s="54" t="e">
        <f>AVERAGE(#REF!)</f>
        <v>#REF!</v>
      </c>
      <c r="FT39" s="54" t="e">
        <f>AVERAGE(#REF!)</f>
        <v>#REF!</v>
      </c>
      <c r="FU39" s="54" t="e">
        <f>AVERAGE(#REF!)</f>
        <v>#REF!</v>
      </c>
      <c r="FV39" s="54" t="e">
        <f>AVERAGE(#REF!)</f>
        <v>#REF!</v>
      </c>
      <c r="FW39" s="54" t="e">
        <f>AVERAGE(#REF!)</f>
        <v>#REF!</v>
      </c>
      <c r="FX39" s="54" t="e">
        <f>AVERAGE(#REF!)</f>
        <v>#REF!</v>
      </c>
      <c r="FY39" s="54" t="e">
        <f>AVERAGE(#REF!)</f>
        <v>#REF!</v>
      </c>
      <c r="FZ39" s="54" t="e">
        <f>AVERAGE(#REF!)</f>
        <v>#REF!</v>
      </c>
      <c r="GA39" s="54"/>
    </row>
    <row r="40" spans="1:183" s="45" customFormat="1" ht="18">
      <c r="A40" s="66" t="s">
        <v>377</v>
      </c>
      <c r="B40" s="228" t="s">
        <v>253</v>
      </c>
      <c r="C40" s="228">
        <v>495</v>
      </c>
      <c r="D40" s="228" t="s">
        <v>264</v>
      </c>
      <c r="E40" s="229">
        <v>1</v>
      </c>
      <c r="F40" s="144">
        <v>3.2990275787700001</v>
      </c>
      <c r="G40" s="144">
        <v>3.124269222228</v>
      </c>
      <c r="H40" s="144">
        <v>1.4978399999639997</v>
      </c>
      <c r="I40" s="144">
        <v>1.7543203574820001</v>
      </c>
      <c r="J40" s="144">
        <v>12.235856281109996</v>
      </c>
      <c r="K40" s="230">
        <v>5.6202069304920013</v>
      </c>
      <c r="L40" s="230">
        <v>0.73204771516799994</v>
      </c>
      <c r="M40" s="230"/>
      <c r="N40" s="80"/>
      <c r="O40" s="80"/>
      <c r="P40" s="230">
        <f t="shared" si="22"/>
        <v>28.263568085213997</v>
      </c>
      <c r="Q40" s="52">
        <f t="shared" si="1"/>
        <v>0.60214531246583192</v>
      </c>
      <c r="R40" s="52">
        <f t="shared" si="2"/>
        <v>1.4540176150394277</v>
      </c>
      <c r="S40" s="52">
        <f t="shared" si="3"/>
        <v>1.3538748903983244</v>
      </c>
      <c r="T40" s="53">
        <f t="shared" si="4"/>
        <v>0.14929487857929069</v>
      </c>
      <c r="U40" s="53">
        <f t="shared" si="5"/>
        <v>1.4278386761446538</v>
      </c>
      <c r="V40" s="53">
        <f t="shared" si="6"/>
        <v>16.821929889793022</v>
      </c>
      <c r="W40" s="53">
        <f t="shared" si="7"/>
        <v>107.02095541947372</v>
      </c>
      <c r="X40" s="53">
        <f t="shared" si="8"/>
        <v>1.0251860978398641</v>
      </c>
      <c r="Y40" s="53">
        <f t="shared" si="9"/>
        <v>1.0261005521114859</v>
      </c>
      <c r="Z40" s="53">
        <f t="shared" si="10"/>
        <v>1.0247745127117156</v>
      </c>
      <c r="AA40" s="53">
        <f t="shared" si="11"/>
        <v>1.0251127469836159</v>
      </c>
      <c r="AB40" s="53">
        <f t="shared" si="12"/>
        <v>0.56422955546096665</v>
      </c>
      <c r="AC40" s="53">
        <f t="shared" si="13"/>
        <v>0.56698836388192864</v>
      </c>
      <c r="AD40" s="53">
        <f t="shared" si="14"/>
        <v>0.52760397151548644</v>
      </c>
      <c r="AE40" s="53">
        <f t="shared" si="15"/>
        <v>0.38920985103859684</v>
      </c>
      <c r="AF40" s="53">
        <f t="shared" si="16"/>
        <v>0.36</v>
      </c>
      <c r="AG40" s="53">
        <f t="shared" si="17"/>
        <v>0.37460492551929842</v>
      </c>
      <c r="AH40" s="64" t="s">
        <v>152</v>
      </c>
      <c r="AI40" s="64"/>
      <c r="AJ40" s="64"/>
      <c r="AK40" s="45" t="str">
        <f t="shared" si="23"/>
        <v>255-13</v>
      </c>
      <c r="AL40" s="65"/>
      <c r="AM40" s="145">
        <f t="shared" si="24"/>
        <v>1</v>
      </c>
      <c r="AN40" s="149"/>
      <c r="AO40" s="183"/>
      <c r="AP40" s="149"/>
      <c r="AQ40" s="147">
        <f t="shared" si="25"/>
        <v>1</v>
      </c>
      <c r="AR40" s="229">
        <v>2</v>
      </c>
      <c r="AS40" s="229">
        <v>2</v>
      </c>
      <c r="AT40" s="229">
        <v>3</v>
      </c>
      <c r="AU40" s="229">
        <v>0</v>
      </c>
      <c r="AV40" s="229">
        <v>1</v>
      </c>
      <c r="AW40" s="229">
        <v>6</v>
      </c>
      <c r="AX40" s="229">
        <v>1</v>
      </c>
      <c r="AY40" s="229">
        <v>1</v>
      </c>
      <c r="AZ40" s="229">
        <v>1</v>
      </c>
      <c r="BA40" s="151"/>
      <c r="BB40" s="229">
        <v>37</v>
      </c>
      <c r="BC40" s="229">
        <v>4</v>
      </c>
      <c r="BD40" s="229">
        <v>0</v>
      </c>
      <c r="BE40" s="57">
        <v>3</v>
      </c>
      <c r="BF40" s="57">
        <v>3</v>
      </c>
      <c r="BG40" s="57">
        <v>3</v>
      </c>
      <c r="BH40" s="57">
        <v>10</v>
      </c>
      <c r="BI40" s="57">
        <f t="shared" si="26"/>
        <v>495</v>
      </c>
      <c r="BJ40" s="189" t="str">
        <f t="shared" si="27"/>
        <v>255-13</v>
      </c>
      <c r="BK40" s="173">
        <f t="shared" si="28"/>
        <v>1</v>
      </c>
      <c r="BL40" s="86">
        <v>0</v>
      </c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126"/>
      <c r="CA40" s="97"/>
      <c r="CB40" s="96"/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61"/>
      <c r="CN40" s="61"/>
      <c r="CO40" s="126"/>
      <c r="CP40" s="90"/>
      <c r="CQ40" s="90"/>
      <c r="CR40" s="69"/>
      <c r="CS40" s="69"/>
      <c r="CT40" s="69"/>
      <c r="CU40" s="69"/>
      <c r="CV40" s="90"/>
      <c r="CW40" s="69"/>
      <c r="CX40" s="69"/>
      <c r="CY40" s="69"/>
      <c r="CZ40" s="69"/>
      <c r="DA40" s="90"/>
      <c r="DB40" s="69"/>
      <c r="DC40" s="69"/>
      <c r="DD40" s="69"/>
      <c r="DE40" s="69"/>
      <c r="DF40" s="131"/>
      <c r="DG40" s="121">
        <f t="shared" si="29"/>
        <v>21.810264225591418</v>
      </c>
      <c r="DH40" s="121">
        <f t="shared" si="30"/>
        <v>12.042906249316639</v>
      </c>
      <c r="DI40" s="121">
        <f t="shared" si="31"/>
        <v>47.385621163941352</v>
      </c>
      <c r="DJ40" s="121">
        <f t="shared" si="32"/>
        <v>1.3143138330266235</v>
      </c>
      <c r="DK40" s="121">
        <f t="shared" si="32"/>
        <v>1.3667752482398885</v>
      </c>
      <c r="DL40" s="121">
        <f t="shared" si="32"/>
        <v>0</v>
      </c>
      <c r="DM40" s="121">
        <f t="shared" si="33"/>
        <v>0</v>
      </c>
      <c r="DN40" s="121">
        <f t="shared" si="34"/>
        <v>0</v>
      </c>
      <c r="DO40" s="121">
        <f t="shared" si="35"/>
        <v>0</v>
      </c>
      <c r="DP40" s="121">
        <f t="shared" si="36"/>
        <v>0</v>
      </c>
      <c r="DQ40" s="121">
        <f t="shared" si="37"/>
        <v>0</v>
      </c>
      <c r="DR40" s="122">
        <f t="shared" si="38"/>
        <v>4.5</v>
      </c>
      <c r="DS40" s="157"/>
      <c r="DT40" s="157" t="str">
        <f t="shared" si="39"/>
        <v>Activity Fuels Underburn</v>
      </c>
      <c r="DU40" s="157" t="str">
        <f t="shared" si="18"/>
        <v>255-13</v>
      </c>
      <c r="DV40" s="238">
        <f t="shared" si="40"/>
        <v>1</v>
      </c>
      <c r="DW40" s="239"/>
      <c r="DX40" s="239"/>
      <c r="DY40" s="239"/>
      <c r="DZ40" s="239"/>
      <c r="EA40" s="239"/>
      <c r="EB40" s="239"/>
      <c r="EC40" s="239"/>
      <c r="ED40" s="239"/>
      <c r="EE40" s="239"/>
      <c r="EF40" s="239"/>
      <c r="EG40" s="239"/>
      <c r="EH40" s="239"/>
      <c r="EI40" s="239"/>
      <c r="EJ40" s="50"/>
      <c r="EK40" s="50"/>
      <c r="EL40" s="55"/>
      <c r="EM40" s="50"/>
      <c r="EN40" s="50"/>
      <c r="EO40" s="50">
        <f t="shared" si="19"/>
        <v>0</v>
      </c>
      <c r="EP40" s="50">
        <f t="shared" si="20"/>
        <v>0</v>
      </c>
      <c r="EQ40" s="50">
        <f t="shared" si="21"/>
        <v>0</v>
      </c>
      <c r="ER40" s="56"/>
      <c r="ES40" s="56"/>
      <c r="ET40" s="56">
        <f t="shared" si="46"/>
        <v>9.8146189015161376</v>
      </c>
      <c r="EU40" s="56">
        <f t="shared" si="46"/>
        <v>5.4193078121924874</v>
      </c>
      <c r="EV40" s="56"/>
      <c r="EW40" s="56"/>
      <c r="EX40" s="56"/>
      <c r="EY40" s="56"/>
      <c r="EZ40" s="165"/>
      <c r="FA40" s="179"/>
      <c r="FB40" s="179"/>
      <c r="FC40" s="56"/>
      <c r="FD40" s="56"/>
      <c r="FE40" s="56"/>
      <c r="FF40" s="56"/>
      <c r="FG40" s="56"/>
      <c r="FH40" s="56"/>
      <c r="FI40" s="56"/>
      <c r="FJ40" s="56"/>
      <c r="FK40" s="56"/>
      <c r="FL40" s="56"/>
      <c r="FM40" s="56"/>
      <c r="FO40" s="54"/>
      <c r="FP40" s="54"/>
      <c r="FQ40" s="54"/>
      <c r="FR40" s="54"/>
      <c r="FS40" s="54"/>
      <c r="FT40" s="54"/>
      <c r="FU40" s="54"/>
      <c r="FV40" s="54"/>
      <c r="FW40" s="54"/>
      <c r="FX40" s="54"/>
      <c r="FY40" s="54"/>
      <c r="FZ40" s="54"/>
      <c r="GA40" s="54"/>
    </row>
    <row r="41" spans="1:183" s="45" customFormat="1" ht="18">
      <c r="A41" s="66" t="s">
        <v>377</v>
      </c>
      <c r="B41" s="228" t="s">
        <v>253</v>
      </c>
      <c r="C41" s="228">
        <v>495</v>
      </c>
      <c r="D41" s="228" t="s">
        <v>264</v>
      </c>
      <c r="E41" s="229">
        <v>2</v>
      </c>
      <c r="F41" s="144">
        <v>3.2990275787700001</v>
      </c>
      <c r="G41" s="144">
        <v>3.124269222228</v>
      </c>
      <c r="H41" s="144">
        <v>1.4978399999639997</v>
      </c>
      <c r="I41" s="144">
        <v>1.7543203574820001</v>
      </c>
      <c r="J41" s="144">
        <v>12.235856281109996</v>
      </c>
      <c r="K41" s="230">
        <v>5.6202069304920013</v>
      </c>
      <c r="L41" s="230">
        <v>0.73204771516799994</v>
      </c>
      <c r="M41" s="144"/>
      <c r="N41" s="80"/>
      <c r="O41" s="80"/>
      <c r="P41" s="230">
        <f t="shared" si="22"/>
        <v>28.263568085213997</v>
      </c>
      <c r="Q41" s="52">
        <f t="shared" si="1"/>
        <v>0.60214531246583192</v>
      </c>
      <c r="R41" s="52">
        <f t="shared" si="2"/>
        <v>1.4540176150394277</v>
      </c>
      <c r="S41" s="52">
        <f t="shared" si="3"/>
        <v>1.3538748903983244</v>
      </c>
      <c r="T41" s="53">
        <f t="shared" si="4"/>
        <v>0.14929487857929069</v>
      </c>
      <c r="U41" s="53">
        <f t="shared" si="5"/>
        <v>1.4278386761446538</v>
      </c>
      <c r="V41" s="53">
        <f t="shared" si="6"/>
        <v>16.821929889793022</v>
      </c>
      <c r="W41" s="53">
        <f t="shared" si="7"/>
        <v>107.02095541947372</v>
      </c>
      <c r="X41" s="53">
        <f t="shared" si="8"/>
        <v>1.0251860978398641</v>
      </c>
      <c r="Y41" s="53">
        <f t="shared" si="9"/>
        <v>1.0261005521114859</v>
      </c>
      <c r="Z41" s="53">
        <f t="shared" si="10"/>
        <v>1.0247745127117156</v>
      </c>
      <c r="AA41" s="53">
        <f t="shared" si="11"/>
        <v>1.0251127469836159</v>
      </c>
      <c r="AB41" s="53">
        <f t="shared" si="12"/>
        <v>0.56422955546096665</v>
      </c>
      <c r="AC41" s="53">
        <f t="shared" si="13"/>
        <v>0.56698836388192864</v>
      </c>
      <c r="AD41" s="53">
        <f t="shared" si="14"/>
        <v>0.52760397151548644</v>
      </c>
      <c r="AE41" s="53">
        <f t="shared" si="15"/>
        <v>0.38920985103859684</v>
      </c>
      <c r="AF41" s="53">
        <f t="shared" si="16"/>
        <v>0.36</v>
      </c>
      <c r="AG41" s="53">
        <f t="shared" si="17"/>
        <v>0.37460492551929842</v>
      </c>
      <c r="AH41" s="64" t="s">
        <v>152</v>
      </c>
      <c r="AI41" s="64"/>
      <c r="AJ41" s="64"/>
      <c r="AK41" s="45" t="str">
        <f t="shared" si="23"/>
        <v>255-13</v>
      </c>
      <c r="AL41" s="65"/>
      <c r="AM41" s="145">
        <f t="shared" si="24"/>
        <v>2</v>
      </c>
      <c r="AN41" s="149"/>
      <c r="AO41" s="183"/>
      <c r="AP41" s="149"/>
      <c r="AQ41" s="147">
        <f t="shared" si="25"/>
        <v>1</v>
      </c>
      <c r="AR41" s="229">
        <v>0</v>
      </c>
      <c r="AS41" s="229">
        <v>1</v>
      </c>
      <c r="AT41" s="229">
        <v>1</v>
      </c>
      <c r="AU41" s="229">
        <v>0</v>
      </c>
      <c r="AV41" s="229">
        <v>1</v>
      </c>
      <c r="AW41" s="229">
        <v>1</v>
      </c>
      <c r="AX41" s="229">
        <v>0</v>
      </c>
      <c r="AY41" s="229">
        <v>0</v>
      </c>
      <c r="AZ41" s="229">
        <v>2</v>
      </c>
      <c r="BA41" s="150"/>
      <c r="BB41" s="229">
        <v>77</v>
      </c>
      <c r="BC41" s="229">
        <v>2</v>
      </c>
      <c r="BD41" s="229">
        <v>0</v>
      </c>
      <c r="BE41" s="57">
        <v>3</v>
      </c>
      <c r="BF41" s="57">
        <v>3</v>
      </c>
      <c r="BG41" s="57">
        <v>3</v>
      </c>
      <c r="BH41" s="57">
        <v>10</v>
      </c>
      <c r="BI41" s="57">
        <f t="shared" si="26"/>
        <v>495</v>
      </c>
      <c r="BJ41" s="189" t="str">
        <f t="shared" si="27"/>
        <v>255-13</v>
      </c>
      <c r="BK41" s="173">
        <f t="shared" si="28"/>
        <v>2</v>
      </c>
      <c r="BL41" s="86">
        <v>0</v>
      </c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126"/>
      <c r="CA41" s="97">
        <v>16</v>
      </c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61"/>
      <c r="CN41" s="61"/>
      <c r="CO41" s="126"/>
      <c r="CP41" s="90"/>
      <c r="CQ41" s="90"/>
      <c r="CR41" s="69"/>
      <c r="CS41" s="69"/>
      <c r="CT41" s="69"/>
      <c r="CU41" s="69"/>
      <c r="CV41" s="90"/>
      <c r="CW41" s="69"/>
      <c r="CX41" s="69"/>
      <c r="CY41" s="69"/>
      <c r="CZ41" s="69"/>
      <c r="DA41" s="90"/>
      <c r="DB41" s="69"/>
      <c r="DC41" s="69"/>
      <c r="DD41" s="69"/>
      <c r="DE41" s="69"/>
      <c r="DF41" s="131"/>
      <c r="DG41" s="121">
        <f t="shared" si="29"/>
        <v>0</v>
      </c>
      <c r="DH41" s="121">
        <f t="shared" si="30"/>
        <v>6.0214531246583194</v>
      </c>
      <c r="DI41" s="121">
        <f t="shared" si="31"/>
        <v>13.538748903983244</v>
      </c>
      <c r="DJ41" s="121">
        <f t="shared" si="32"/>
        <v>2.7351936525148655</v>
      </c>
      <c r="DK41" s="121">
        <f t="shared" si="32"/>
        <v>0.68338762411994425</v>
      </c>
      <c r="DL41" s="121">
        <f t="shared" si="32"/>
        <v>0</v>
      </c>
      <c r="DM41" s="121">
        <f t="shared" si="33"/>
        <v>0</v>
      </c>
      <c r="DN41" s="121">
        <f t="shared" si="34"/>
        <v>11.658139820032037</v>
      </c>
      <c r="DO41" s="121">
        <f t="shared" si="35"/>
        <v>0</v>
      </c>
      <c r="DP41" s="121">
        <f t="shared" si="36"/>
        <v>0</v>
      </c>
      <c r="DQ41" s="121">
        <f t="shared" si="37"/>
        <v>0</v>
      </c>
      <c r="DR41" s="122">
        <f t="shared" si="38"/>
        <v>1</v>
      </c>
      <c r="DS41" s="157"/>
      <c r="DT41" s="157" t="str">
        <f t="shared" si="39"/>
        <v>Activity Fuels Underburn</v>
      </c>
      <c r="DU41" s="157" t="str">
        <f t="shared" si="18"/>
        <v>255-13</v>
      </c>
      <c r="DV41" s="238">
        <f t="shared" si="40"/>
        <v>2</v>
      </c>
      <c r="DW41" s="239"/>
      <c r="DX41" s="239"/>
      <c r="DY41" s="239"/>
      <c r="DZ41" s="239"/>
      <c r="EA41" s="239"/>
      <c r="EB41" s="239"/>
      <c r="EC41" s="239"/>
      <c r="ED41" s="239"/>
      <c r="EE41" s="239"/>
      <c r="EF41" s="239"/>
      <c r="EG41" s="239"/>
      <c r="EH41" s="239"/>
      <c r="EI41" s="239"/>
      <c r="EJ41" s="50">
        <f t="shared" si="41"/>
        <v>0.74597662601626014</v>
      </c>
      <c r="EK41" s="50">
        <f t="shared" si="42"/>
        <v>0.37093495934959347</v>
      </c>
      <c r="EL41" s="55">
        <f t="shared" si="43"/>
        <v>0</v>
      </c>
      <c r="EM41" s="50">
        <f>4.656*AQ41*(((BL41/2.54)^2)+((BM41/2.54)^2)+((BN41/2.54)^2)+((BO41)/2.54^2)+((BP41/2.54)^2)+((BQ41/2.54)^2)+((BR41/2.54)^2)+((BS41/2.54)^2)+((BT41/2.54)^2)+((BU41/2.54)^2)+((BV41/2.54)^2)+((BW41/2.54)^2)+((BX41/2.54)^2)+((BY41/2.54)^2)+((BZ41/2.54)^2))/(BH41*3.28)</f>
        <v>0</v>
      </c>
      <c r="EN41" s="50">
        <f>3.492*AQ41*((CA41/2.54)^2 + (CB41/2.54)^2 + (CC41/2.54)^2 + (CD41/2.54)^2 + (CE41/2.54)^2 + (CF41/2.54)^2 + (CG41/2.54)^2 +(CH41/2.54)^2 +(CI41/2.54)^2 + (CJ41/2.54)^2 +(CK41/2.54)^2 + (CL41/2.54)^2 +(CM41/2.54)^2 + (CN41/2.54)^2 + (CO41/2.54)^2)/(BH41*3.28)</f>
        <v>4.2244767416364102</v>
      </c>
      <c r="EO41" s="50">
        <f t="shared" si="19"/>
        <v>0</v>
      </c>
      <c r="EP41" s="50">
        <f t="shared" si="20"/>
        <v>0</v>
      </c>
      <c r="EQ41" s="50">
        <f t="shared" si="21"/>
        <v>0</v>
      </c>
      <c r="ER41" s="56">
        <f t="shared" si="44"/>
        <v>1.1169115853658536</v>
      </c>
      <c r="ES41" s="56">
        <f t="shared" si="45"/>
        <v>4.2244767416364102</v>
      </c>
      <c r="ET41" s="56">
        <f t="shared" si="46"/>
        <v>0</v>
      </c>
      <c r="EU41" s="56">
        <f t="shared" si="46"/>
        <v>2.7096539060962437</v>
      </c>
      <c r="EV41" s="56">
        <f t="shared" si="47"/>
        <v>5.3413883270022637</v>
      </c>
      <c r="EW41" s="56"/>
      <c r="EX41" s="56"/>
      <c r="EY41" s="56"/>
      <c r="EZ41" s="165"/>
      <c r="FA41" s="179"/>
      <c r="FB41" s="179"/>
      <c r="FC41" s="56"/>
      <c r="FD41" s="56"/>
      <c r="FE41" s="56"/>
      <c r="FF41" s="56"/>
      <c r="FG41" s="56"/>
      <c r="FH41" s="56"/>
      <c r="FI41" s="56"/>
      <c r="FJ41" s="56"/>
      <c r="FK41" s="56"/>
      <c r="FL41" s="56"/>
      <c r="FM41" s="56"/>
      <c r="FO41" s="54"/>
      <c r="FP41" s="54"/>
      <c r="FQ41" s="54"/>
      <c r="FR41" s="54"/>
      <c r="FS41" s="54"/>
      <c r="FT41" s="54"/>
      <c r="FU41" s="54"/>
      <c r="FV41" s="54"/>
      <c r="FW41" s="54"/>
      <c r="FX41" s="54"/>
      <c r="FY41" s="54"/>
      <c r="FZ41" s="54"/>
      <c r="GA41" s="54"/>
    </row>
    <row r="42" spans="1:183" s="45" customFormat="1" ht="18">
      <c r="A42" s="66" t="s">
        <v>377</v>
      </c>
      <c r="B42" s="228" t="s">
        <v>253</v>
      </c>
      <c r="C42" s="228">
        <v>495</v>
      </c>
      <c r="D42" s="228" t="s">
        <v>264</v>
      </c>
      <c r="E42" s="229">
        <v>3</v>
      </c>
      <c r="F42" s="144">
        <v>3.2990275787700001</v>
      </c>
      <c r="G42" s="144">
        <v>3.124269222228</v>
      </c>
      <c r="H42" s="144">
        <v>1.4978399999639997</v>
      </c>
      <c r="I42" s="144">
        <v>1.7543203574820001</v>
      </c>
      <c r="J42" s="144">
        <v>12.235856281109996</v>
      </c>
      <c r="K42" s="230">
        <v>5.6202069304920013</v>
      </c>
      <c r="L42" s="230">
        <v>0.73204771516799994</v>
      </c>
      <c r="M42" s="230"/>
      <c r="N42" s="80"/>
      <c r="O42" s="80"/>
      <c r="P42" s="230">
        <f t="shared" si="22"/>
        <v>28.263568085213997</v>
      </c>
      <c r="Q42" s="52">
        <f t="shared" si="1"/>
        <v>0.60214531246583192</v>
      </c>
      <c r="R42" s="52">
        <f t="shared" si="2"/>
        <v>1.4540176150394277</v>
      </c>
      <c r="S42" s="52">
        <f t="shared" si="3"/>
        <v>1.3538748903983244</v>
      </c>
      <c r="T42" s="53">
        <f t="shared" si="4"/>
        <v>0.14929487857929069</v>
      </c>
      <c r="U42" s="53">
        <f t="shared" si="5"/>
        <v>1.4278386761446538</v>
      </c>
      <c r="V42" s="53">
        <f t="shared" si="6"/>
        <v>16.821929889793022</v>
      </c>
      <c r="W42" s="53">
        <f t="shared" si="7"/>
        <v>107.02095541947372</v>
      </c>
      <c r="X42" s="53">
        <f t="shared" si="8"/>
        <v>1.0251860978398641</v>
      </c>
      <c r="Y42" s="53">
        <f t="shared" si="9"/>
        <v>1.0261005521114859</v>
      </c>
      <c r="Z42" s="53">
        <f t="shared" si="10"/>
        <v>1.0247745127117156</v>
      </c>
      <c r="AA42" s="53">
        <f t="shared" si="11"/>
        <v>1.0251127469836159</v>
      </c>
      <c r="AB42" s="53">
        <f t="shared" si="12"/>
        <v>0.56422955546096665</v>
      </c>
      <c r="AC42" s="53">
        <f t="shared" si="13"/>
        <v>0.56698836388192864</v>
      </c>
      <c r="AD42" s="53">
        <f t="shared" si="14"/>
        <v>0.52760397151548644</v>
      </c>
      <c r="AE42" s="53">
        <f t="shared" si="15"/>
        <v>0.38920985103859684</v>
      </c>
      <c r="AF42" s="53">
        <f t="shared" si="16"/>
        <v>0.36</v>
      </c>
      <c r="AG42" s="53">
        <f t="shared" si="17"/>
        <v>0.37460492551929842</v>
      </c>
      <c r="AH42" s="64" t="s">
        <v>152</v>
      </c>
      <c r="AI42" s="64"/>
      <c r="AJ42" s="64"/>
      <c r="AK42" s="45" t="str">
        <f t="shared" si="23"/>
        <v>255-13</v>
      </c>
      <c r="AL42" s="65"/>
      <c r="AM42" s="145">
        <f t="shared" si="24"/>
        <v>3</v>
      </c>
      <c r="AN42" s="149"/>
      <c r="AO42" s="183"/>
      <c r="AP42" s="149"/>
      <c r="AQ42" s="147">
        <f t="shared" si="25"/>
        <v>1</v>
      </c>
      <c r="AR42" s="229">
        <v>0</v>
      </c>
      <c r="AS42" s="229">
        <v>1</v>
      </c>
      <c r="AT42" s="229">
        <v>1</v>
      </c>
      <c r="AU42" s="229">
        <v>0</v>
      </c>
      <c r="AV42" s="229">
        <v>0</v>
      </c>
      <c r="AW42" s="229">
        <v>0</v>
      </c>
      <c r="AX42" s="229">
        <v>0</v>
      </c>
      <c r="AY42" s="229">
        <v>2</v>
      </c>
      <c r="AZ42" s="229">
        <v>3</v>
      </c>
      <c r="BA42" s="151"/>
      <c r="BB42" s="229">
        <v>0</v>
      </c>
      <c r="BC42" s="229">
        <v>2</v>
      </c>
      <c r="BD42" s="229">
        <v>3</v>
      </c>
      <c r="BE42" s="57">
        <v>3</v>
      </c>
      <c r="BF42" s="57">
        <v>3</v>
      </c>
      <c r="BG42" s="57">
        <v>3</v>
      </c>
      <c r="BH42" s="57">
        <v>10</v>
      </c>
      <c r="BI42" s="57">
        <f t="shared" si="26"/>
        <v>495</v>
      </c>
      <c r="BJ42" s="189" t="str">
        <f t="shared" si="27"/>
        <v>255-13</v>
      </c>
      <c r="BK42" s="173">
        <f t="shared" si="28"/>
        <v>3</v>
      </c>
      <c r="BL42" s="86">
        <v>0</v>
      </c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126"/>
      <c r="CA42" s="97"/>
      <c r="CB42" s="96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61"/>
      <c r="CN42" s="61"/>
      <c r="CO42" s="126"/>
      <c r="CP42" s="90"/>
      <c r="CQ42" s="90"/>
      <c r="CR42" s="69"/>
      <c r="CS42" s="69"/>
      <c r="CT42" s="69"/>
      <c r="CU42" s="69"/>
      <c r="CV42" s="90"/>
      <c r="CW42" s="69"/>
      <c r="CX42" s="69"/>
      <c r="CY42" s="69"/>
      <c r="CZ42" s="69"/>
      <c r="DA42" s="90"/>
      <c r="DB42" s="69"/>
      <c r="DC42" s="69"/>
      <c r="DD42" s="69"/>
      <c r="DE42" s="69"/>
      <c r="DF42" s="131"/>
      <c r="DG42" s="121">
        <f t="shared" si="29"/>
        <v>0</v>
      </c>
      <c r="DH42" s="121">
        <f t="shared" si="30"/>
        <v>9.0321796869874778</v>
      </c>
      <c r="DI42" s="121">
        <f t="shared" si="31"/>
        <v>20.308123355974868</v>
      </c>
      <c r="DJ42" s="121">
        <f t="shared" si="32"/>
        <v>0</v>
      </c>
      <c r="DK42" s="121">
        <f t="shared" si="32"/>
        <v>0.68338762411994425</v>
      </c>
      <c r="DL42" s="121">
        <f t="shared" si="32"/>
        <v>11.223475162115463</v>
      </c>
      <c r="DM42" s="121">
        <f t="shared" si="33"/>
        <v>0</v>
      </c>
      <c r="DN42" s="121">
        <f t="shared" si="34"/>
        <v>0</v>
      </c>
      <c r="DO42" s="121">
        <f t="shared" si="35"/>
        <v>0</v>
      </c>
      <c r="DP42" s="121">
        <f t="shared" si="36"/>
        <v>0</v>
      </c>
      <c r="DQ42" s="121">
        <f t="shared" si="37"/>
        <v>0</v>
      </c>
      <c r="DR42" s="122">
        <f t="shared" si="38"/>
        <v>0.5</v>
      </c>
      <c r="DS42" s="157"/>
      <c r="DT42" s="157" t="str">
        <f t="shared" si="39"/>
        <v>Activity Fuels Underburn</v>
      </c>
      <c r="DU42" s="157" t="str">
        <f t="shared" si="18"/>
        <v>255-13</v>
      </c>
      <c r="DV42" s="238">
        <f t="shared" si="40"/>
        <v>3</v>
      </c>
      <c r="DW42" s="239"/>
      <c r="DX42" s="239"/>
      <c r="DY42" s="239"/>
      <c r="DZ42" s="239"/>
      <c r="EA42" s="239"/>
      <c r="EB42" s="239"/>
      <c r="EC42" s="239"/>
      <c r="ED42" s="239"/>
      <c r="EE42" s="239"/>
      <c r="EF42" s="239"/>
      <c r="EG42" s="239"/>
      <c r="EH42" s="239"/>
      <c r="EI42" s="239"/>
      <c r="EJ42" s="50">
        <f t="shared" si="41"/>
        <v>0</v>
      </c>
      <c r="EK42" s="50">
        <f t="shared" si="42"/>
        <v>0.37093495934959347</v>
      </c>
      <c r="EL42" s="55">
        <f t="shared" si="43"/>
        <v>4.4268292682926829</v>
      </c>
      <c r="EM42" s="50">
        <f>4.656*AQ42*(((BL42/2.54)^2)+((BM42/2.54)^2)+((BN42/2.54)^2)+((BO42)/2.54^2)+((BP42/2.54)^2)+((BQ42/2.54)^2)+((BR42/2.54)^2)+((BS42/2.54)^2)+((BT42/2.54)^2)+((BU42/2.54)^2)+((BV42/2.54)^2)+((BW42/2.54)^2)+((BX42/2.54)^2)+((BY42/2.54)^2)+((BZ42/2.54)^2))/(BH42*3.28)</f>
        <v>0</v>
      </c>
      <c r="EN42" s="50">
        <f>3.492*AQ42*((CA42/2.54)^2 + (CB42/2.54)^2 + (CC42/2.54)^2 + (CD42/2.54)^2 + (CE42/2.54)^2 + (CF42/2.54)^2 + (CG42/2.54)^2 +(CH42/2.54)^2 +(CI42/2.54)^2 + (CJ42/2.54)^2 +(CK42/2.54)^2 + (CL42/2.54)^2 +(CM42/2.54)^2 + (CN42/2.54)^2 + (CO42/2.54)^2)/(BH42*3.28)</f>
        <v>0</v>
      </c>
      <c r="EO42" s="50">
        <f t="shared" si="19"/>
        <v>0</v>
      </c>
      <c r="EP42" s="50">
        <f t="shared" si="20"/>
        <v>0</v>
      </c>
      <c r="EQ42" s="50">
        <f t="shared" si="21"/>
        <v>0</v>
      </c>
      <c r="ER42" s="56">
        <f t="shared" si="44"/>
        <v>4.7977642276422765</v>
      </c>
      <c r="ES42" s="56">
        <f t="shared" si="45"/>
        <v>0</v>
      </c>
      <c r="ET42" s="56">
        <f t="shared" ref="ET42:EU105" si="54">DG42*0.45</f>
        <v>0</v>
      </c>
      <c r="EU42" s="56">
        <f t="shared" si="54"/>
        <v>4.0644808591443651</v>
      </c>
      <c r="EV42" s="56">
        <f t="shared" si="47"/>
        <v>4.7977642276422765</v>
      </c>
      <c r="EW42" s="56"/>
      <c r="EX42" s="56"/>
      <c r="EY42" s="56"/>
      <c r="EZ42" s="165"/>
      <c r="FA42" s="179"/>
      <c r="FB42" s="179"/>
      <c r="FC42" s="56"/>
      <c r="FD42" s="56"/>
      <c r="FE42" s="56"/>
      <c r="FF42" s="56"/>
      <c r="FG42" s="56"/>
      <c r="FH42" s="56"/>
      <c r="FI42" s="56"/>
      <c r="FJ42" s="56"/>
      <c r="FK42" s="56"/>
      <c r="FL42" s="56"/>
      <c r="FM42" s="56"/>
      <c r="FO42" s="54"/>
      <c r="FP42" s="54"/>
      <c r="FQ42" s="54"/>
      <c r="FR42" s="54"/>
      <c r="FS42" s="54"/>
      <c r="FT42" s="54"/>
      <c r="FU42" s="54"/>
      <c r="FV42" s="54"/>
      <c r="FW42" s="54"/>
      <c r="FX42" s="54"/>
      <c r="FY42" s="54"/>
      <c r="FZ42" s="54"/>
      <c r="GA42" s="54"/>
    </row>
    <row r="43" spans="1:183" s="45" customFormat="1" ht="18">
      <c r="A43" s="66" t="s">
        <v>377</v>
      </c>
      <c r="B43" s="228" t="s">
        <v>253</v>
      </c>
      <c r="C43" s="228">
        <v>495</v>
      </c>
      <c r="D43" s="228" t="s">
        <v>264</v>
      </c>
      <c r="E43" s="229">
        <v>4</v>
      </c>
      <c r="F43" s="144">
        <v>3.2990275787700001</v>
      </c>
      <c r="G43" s="144">
        <v>3.124269222228</v>
      </c>
      <c r="H43" s="144">
        <v>1.4978399999639997</v>
      </c>
      <c r="I43" s="144">
        <v>1.7543203574820001</v>
      </c>
      <c r="J43" s="144">
        <v>12.235856281109996</v>
      </c>
      <c r="K43" s="230">
        <v>5.6202069304920013</v>
      </c>
      <c r="L43" s="230">
        <v>0.73204771516799994</v>
      </c>
      <c r="M43" s="230"/>
      <c r="N43" s="80"/>
      <c r="O43" s="80"/>
      <c r="P43" s="230">
        <f t="shared" si="22"/>
        <v>28.263568085213997</v>
      </c>
      <c r="Q43" s="52">
        <f t="shared" si="1"/>
        <v>0.60214531246583192</v>
      </c>
      <c r="R43" s="52">
        <f t="shared" si="2"/>
        <v>1.4540176150394277</v>
      </c>
      <c r="S43" s="52">
        <f t="shared" si="3"/>
        <v>1.3538748903983244</v>
      </c>
      <c r="T43" s="53">
        <f t="shared" si="4"/>
        <v>0.14929487857929069</v>
      </c>
      <c r="U43" s="53">
        <f t="shared" si="5"/>
        <v>1.4278386761446538</v>
      </c>
      <c r="V43" s="53">
        <f t="shared" si="6"/>
        <v>16.821929889793022</v>
      </c>
      <c r="W43" s="53">
        <f t="shared" si="7"/>
        <v>107.02095541947372</v>
      </c>
      <c r="X43" s="53">
        <f t="shared" si="8"/>
        <v>1.0251860978398641</v>
      </c>
      <c r="Y43" s="53">
        <f t="shared" si="9"/>
        <v>1.0261005521114859</v>
      </c>
      <c r="Z43" s="53">
        <f t="shared" si="10"/>
        <v>1.0247745127117156</v>
      </c>
      <c r="AA43" s="53">
        <f t="shared" si="11"/>
        <v>1.0251127469836159</v>
      </c>
      <c r="AB43" s="53">
        <f t="shared" si="12"/>
        <v>0.56422955546096665</v>
      </c>
      <c r="AC43" s="53">
        <f t="shared" si="13"/>
        <v>0.56698836388192864</v>
      </c>
      <c r="AD43" s="53">
        <f t="shared" si="14"/>
        <v>0.52760397151548644</v>
      </c>
      <c r="AE43" s="53">
        <f t="shared" si="15"/>
        <v>0.38920985103859684</v>
      </c>
      <c r="AF43" s="53">
        <f t="shared" si="16"/>
        <v>0.36</v>
      </c>
      <c r="AG43" s="53">
        <f t="shared" si="17"/>
        <v>0.37460492551929842</v>
      </c>
      <c r="AH43" s="64" t="s">
        <v>152</v>
      </c>
      <c r="AI43" s="64"/>
      <c r="AJ43" s="64"/>
      <c r="AK43" s="45" t="str">
        <f t="shared" si="23"/>
        <v>255-13</v>
      </c>
      <c r="AL43" s="65"/>
      <c r="AM43" s="145">
        <f t="shared" si="24"/>
        <v>4</v>
      </c>
      <c r="AN43" s="149"/>
      <c r="AO43" s="183"/>
      <c r="AP43" s="149"/>
      <c r="AQ43" s="147">
        <f t="shared" si="25"/>
        <v>1</v>
      </c>
      <c r="AR43" s="229">
        <v>0</v>
      </c>
      <c r="AS43" s="229">
        <v>1</v>
      </c>
      <c r="AT43" s="229">
        <v>1</v>
      </c>
      <c r="AU43" s="229">
        <v>0</v>
      </c>
      <c r="AV43" s="229">
        <v>1</v>
      </c>
      <c r="AW43" s="229">
        <v>3</v>
      </c>
      <c r="AX43" s="229">
        <v>1</v>
      </c>
      <c r="AY43" s="229">
        <v>2</v>
      </c>
      <c r="AZ43" s="229">
        <v>2</v>
      </c>
      <c r="BA43" s="150"/>
      <c r="BB43" s="229">
        <v>0</v>
      </c>
      <c r="BC43" s="229">
        <v>7</v>
      </c>
      <c r="BD43" s="229">
        <v>0</v>
      </c>
      <c r="BE43" s="57">
        <v>3</v>
      </c>
      <c r="BF43" s="57">
        <v>3</v>
      </c>
      <c r="BG43" s="57">
        <v>3</v>
      </c>
      <c r="BH43" s="57">
        <v>10</v>
      </c>
      <c r="BI43" s="57">
        <f t="shared" si="26"/>
        <v>495</v>
      </c>
      <c r="BJ43" s="189" t="str">
        <f t="shared" si="27"/>
        <v>255-13</v>
      </c>
      <c r="BK43" s="173">
        <f t="shared" si="28"/>
        <v>4</v>
      </c>
      <c r="BL43" s="86">
        <v>0</v>
      </c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126"/>
      <c r="CA43" s="97"/>
      <c r="CB43" s="96"/>
      <c r="CC43" s="96"/>
      <c r="CD43" s="96"/>
      <c r="CE43" s="96"/>
      <c r="CF43" s="96"/>
      <c r="CG43" s="96"/>
      <c r="CH43" s="96"/>
      <c r="CI43" s="96"/>
      <c r="CJ43" s="96"/>
      <c r="CK43" s="96"/>
      <c r="CL43" s="96"/>
      <c r="CM43" s="61"/>
      <c r="CN43" s="61"/>
      <c r="CO43" s="126"/>
      <c r="CP43" s="90"/>
      <c r="CQ43" s="90"/>
      <c r="CR43" s="69"/>
      <c r="CS43" s="69"/>
      <c r="CT43" s="69"/>
      <c r="CU43" s="69"/>
      <c r="CV43" s="90"/>
      <c r="CW43" s="69"/>
      <c r="CX43" s="69"/>
      <c r="CY43" s="69"/>
      <c r="CZ43" s="69"/>
      <c r="DA43" s="90"/>
      <c r="DB43" s="69"/>
      <c r="DC43" s="69"/>
      <c r="DD43" s="69"/>
      <c r="DE43" s="69"/>
      <c r="DF43" s="131"/>
      <c r="DG43" s="121">
        <f t="shared" si="29"/>
        <v>7.2700880751971386</v>
      </c>
      <c r="DH43" s="121">
        <f t="shared" si="30"/>
        <v>12.042906249316639</v>
      </c>
      <c r="DI43" s="121">
        <f t="shared" si="31"/>
        <v>33.846872259958111</v>
      </c>
      <c r="DJ43" s="121">
        <f t="shared" si="32"/>
        <v>0</v>
      </c>
      <c r="DK43" s="121">
        <f t="shared" si="32"/>
        <v>2.391856684419805</v>
      </c>
      <c r="DL43" s="121">
        <f t="shared" si="32"/>
        <v>0</v>
      </c>
      <c r="DM43" s="121">
        <f t="shared" si="33"/>
        <v>0</v>
      </c>
      <c r="DN43" s="121">
        <f t="shared" si="34"/>
        <v>0</v>
      </c>
      <c r="DO43" s="121">
        <f t="shared" si="35"/>
        <v>0</v>
      </c>
      <c r="DP43" s="121">
        <f t="shared" si="36"/>
        <v>0</v>
      </c>
      <c r="DQ43" s="121">
        <f t="shared" si="37"/>
        <v>0</v>
      </c>
      <c r="DR43" s="122">
        <f t="shared" si="38"/>
        <v>2</v>
      </c>
      <c r="DS43" s="157"/>
      <c r="DT43" s="157" t="str">
        <f t="shared" si="39"/>
        <v>Activity Fuels Underburn</v>
      </c>
      <c r="DU43" s="157" t="str">
        <f t="shared" si="18"/>
        <v>255-13</v>
      </c>
      <c r="DV43" s="238">
        <f t="shared" si="40"/>
        <v>4</v>
      </c>
      <c r="DW43" s="239"/>
      <c r="DX43" s="239"/>
      <c r="DY43" s="239"/>
      <c r="DZ43" s="239"/>
      <c r="EA43" s="239"/>
      <c r="EB43" s="239"/>
      <c r="EC43" s="239"/>
      <c r="ED43" s="239"/>
      <c r="EE43" s="239"/>
      <c r="EF43" s="239"/>
      <c r="EG43" s="239"/>
      <c r="EH43" s="239"/>
      <c r="EI43" s="239"/>
      <c r="EJ43" s="50">
        <f t="shared" si="41"/>
        <v>0</v>
      </c>
      <c r="EK43" s="50">
        <f t="shared" si="42"/>
        <v>1.2982723577235773</v>
      </c>
      <c r="EL43" s="55">
        <f t="shared" si="43"/>
        <v>0</v>
      </c>
      <c r="EM43" s="50">
        <f>4.656*AQ43*(((BL43/2.54)^2)+((BM43/2.54)^2)+((BN43/2.54)^2)+((BO43)/2.54^2)+((BP43/2.54)^2)+((BQ43/2.54)^2)+((BR43/2.54)^2)+((BS43/2.54)^2)+((BT43/2.54)^2)+((BU43/2.54)^2)+((BV43/2.54)^2)+((BW43/2.54)^2)+((BX43/2.54)^2)+((BY43/2.54)^2)+((BZ43/2.54)^2))/(BH43*3.28)</f>
        <v>0</v>
      </c>
      <c r="EN43" s="50">
        <f>3.492*AQ43*((CA43/2.54)^2 + (CB43/2.54)^2 + (CC43/2.54)^2 + (CD43/2.54)^2 + (CE43/2.54)^2 + (CF43/2.54)^2 + (CG43/2.54)^2 +(CH43/2.54)^2 +(CI43/2.54)^2 + (CJ43/2.54)^2 +(CK43/2.54)^2 + (CL43/2.54)^2 +(CM43/2.54)^2 + (CN43/2.54)^2 + (CO43/2.54)^2)/(BH43*3.28)</f>
        <v>0</v>
      </c>
      <c r="EO43" s="50">
        <f t="shared" si="19"/>
        <v>0</v>
      </c>
      <c r="EP43" s="50">
        <f t="shared" si="20"/>
        <v>0</v>
      </c>
      <c r="EQ43" s="50">
        <f t="shared" si="21"/>
        <v>0</v>
      </c>
      <c r="ER43" s="56">
        <f t="shared" si="44"/>
        <v>1.2982723577235773</v>
      </c>
      <c r="ES43" s="56">
        <f t="shared" si="45"/>
        <v>0</v>
      </c>
      <c r="ET43" s="56">
        <f t="shared" si="54"/>
        <v>3.2715396338387124</v>
      </c>
      <c r="EU43" s="56">
        <f t="shared" si="54"/>
        <v>5.4193078121924874</v>
      </c>
      <c r="EV43" s="56">
        <f t="shared" si="47"/>
        <v>1.2982723577235773</v>
      </c>
      <c r="EW43" s="56"/>
      <c r="EX43" s="56"/>
      <c r="EY43" s="56"/>
      <c r="EZ43" s="165">
        <f>E43</f>
        <v>4</v>
      </c>
      <c r="FA43" s="179">
        <f t="shared" si="53"/>
        <v>1.0905132112795708</v>
      </c>
      <c r="FB43" s="179">
        <f t="shared" si="53"/>
        <v>4.0644808591443651</v>
      </c>
      <c r="FC43" s="56">
        <f>AVERAGE(EJ41:EJ43)</f>
        <v>0.24865887533875339</v>
      </c>
      <c r="FD43" s="56">
        <f>AVERAGE(EK41:EK43)</f>
        <v>0.68004742547425467</v>
      </c>
      <c r="FE43" s="56">
        <f>AVERAGE(EL41:EL43)</f>
        <v>1.475609756097561</v>
      </c>
      <c r="FF43" s="56">
        <f>AVERAGE(EM41:EM43)</f>
        <v>0</v>
      </c>
      <c r="FG43" s="56">
        <f>AVERAGE(EN41:EN43)</f>
        <v>1.4081589138788033</v>
      </c>
      <c r="FH43" s="56">
        <f t="shared" si="52"/>
        <v>0</v>
      </c>
      <c r="FI43" s="56">
        <f t="shared" si="52"/>
        <v>0</v>
      </c>
      <c r="FJ43" s="56">
        <f t="shared" si="52"/>
        <v>0</v>
      </c>
      <c r="FK43" s="56">
        <f>AVERAGE(ER41:ER43)</f>
        <v>2.4043160569105688</v>
      </c>
      <c r="FL43" s="56">
        <f>AVERAGE(ES41:ES43)</f>
        <v>1.4081589138788033</v>
      </c>
      <c r="FM43" s="56">
        <f>AVERAGE(EV41:EV43)</f>
        <v>3.8124749707893724</v>
      </c>
      <c r="FO43" s="54"/>
      <c r="FP43" s="54" t="e">
        <f>AVERAGE(#REF!)</f>
        <v>#REF!</v>
      </c>
      <c r="FQ43" s="54" t="e">
        <f>AVERAGE(#REF!)</f>
        <v>#REF!</v>
      </c>
      <c r="FR43" s="54" t="e">
        <f>AVERAGE(#REF!)</f>
        <v>#REF!</v>
      </c>
      <c r="FS43" s="54" t="e">
        <f>AVERAGE(#REF!)</f>
        <v>#REF!</v>
      </c>
      <c r="FT43" s="54" t="e">
        <f>AVERAGE(#REF!)</f>
        <v>#REF!</v>
      </c>
      <c r="FU43" s="54" t="e">
        <f>AVERAGE(#REF!)</f>
        <v>#REF!</v>
      </c>
      <c r="FV43" s="54" t="e">
        <f>AVERAGE(#REF!)</f>
        <v>#REF!</v>
      </c>
      <c r="FW43" s="54" t="e">
        <f>AVERAGE(#REF!)</f>
        <v>#REF!</v>
      </c>
      <c r="FX43" s="54" t="e">
        <f>AVERAGE(#REF!)</f>
        <v>#REF!</v>
      </c>
      <c r="FY43" s="54" t="e">
        <f>AVERAGE(#REF!)</f>
        <v>#REF!</v>
      </c>
      <c r="FZ43" s="54" t="e">
        <f>AVERAGE(#REF!)</f>
        <v>#REF!</v>
      </c>
      <c r="GA43" s="54"/>
    </row>
    <row r="44" spans="1:183" s="45" customFormat="1" ht="18">
      <c r="A44" s="66" t="s">
        <v>377</v>
      </c>
      <c r="B44" s="228" t="s">
        <v>253</v>
      </c>
      <c r="C44" s="228">
        <v>495</v>
      </c>
      <c r="D44" s="228" t="s">
        <v>264</v>
      </c>
      <c r="E44" s="229">
        <v>5</v>
      </c>
      <c r="F44" s="144">
        <v>3.2990275787700001</v>
      </c>
      <c r="G44" s="144">
        <v>3.124269222228</v>
      </c>
      <c r="H44" s="144">
        <v>1.4978399999639997</v>
      </c>
      <c r="I44" s="144">
        <v>1.7543203574820001</v>
      </c>
      <c r="J44" s="144">
        <v>12.235856281109996</v>
      </c>
      <c r="K44" s="230">
        <v>5.6202069304920013</v>
      </c>
      <c r="L44" s="230">
        <v>0.73204771516799994</v>
      </c>
      <c r="M44" s="230"/>
      <c r="N44" s="80"/>
      <c r="O44" s="80"/>
      <c r="P44" s="230">
        <f t="shared" si="22"/>
        <v>28.263568085213997</v>
      </c>
      <c r="Q44" s="52">
        <f t="shared" si="1"/>
        <v>0.60214531246583192</v>
      </c>
      <c r="R44" s="52">
        <f t="shared" si="2"/>
        <v>1.4540176150394277</v>
      </c>
      <c r="S44" s="52">
        <f t="shared" si="3"/>
        <v>1.3538748903983244</v>
      </c>
      <c r="T44" s="53">
        <f t="shared" si="4"/>
        <v>0.14929487857929069</v>
      </c>
      <c r="U44" s="53">
        <f t="shared" si="5"/>
        <v>1.4278386761446538</v>
      </c>
      <c r="V44" s="53">
        <f t="shared" si="6"/>
        <v>16.821929889793022</v>
      </c>
      <c r="W44" s="53">
        <f t="shared" si="7"/>
        <v>107.02095541947372</v>
      </c>
      <c r="X44" s="53">
        <f t="shared" si="8"/>
        <v>1.0251860978398641</v>
      </c>
      <c r="Y44" s="53">
        <f t="shared" si="9"/>
        <v>1.0261005521114859</v>
      </c>
      <c r="Z44" s="53">
        <f t="shared" si="10"/>
        <v>1.0247745127117156</v>
      </c>
      <c r="AA44" s="53">
        <f t="shared" si="11"/>
        <v>1.0251127469836159</v>
      </c>
      <c r="AB44" s="53">
        <f t="shared" si="12"/>
        <v>0.56422955546096665</v>
      </c>
      <c r="AC44" s="53">
        <f t="shared" si="13"/>
        <v>0.56698836388192864</v>
      </c>
      <c r="AD44" s="53">
        <f t="shared" si="14"/>
        <v>0.52760397151548644</v>
      </c>
      <c r="AE44" s="53">
        <f t="shared" si="15"/>
        <v>0.38920985103859684</v>
      </c>
      <c r="AF44" s="53">
        <f t="shared" si="16"/>
        <v>0.36</v>
      </c>
      <c r="AG44" s="53">
        <f t="shared" si="17"/>
        <v>0.37460492551929842</v>
      </c>
      <c r="AH44" s="64" t="s">
        <v>152</v>
      </c>
      <c r="AI44" s="64"/>
      <c r="AJ44" s="64"/>
      <c r="AK44" s="45" t="str">
        <f t="shared" si="23"/>
        <v>255-13</v>
      </c>
      <c r="AL44" s="65"/>
      <c r="AM44" s="145">
        <f t="shared" si="24"/>
        <v>5</v>
      </c>
      <c r="AN44" s="149"/>
      <c r="AO44" s="183"/>
      <c r="AP44" s="149"/>
      <c r="AQ44" s="147">
        <f t="shared" si="25"/>
        <v>1</v>
      </c>
      <c r="AR44" s="229">
        <v>0</v>
      </c>
      <c r="AS44" s="229">
        <v>2</v>
      </c>
      <c r="AT44" s="229">
        <v>2</v>
      </c>
      <c r="AU44" s="229">
        <v>1</v>
      </c>
      <c r="AV44" s="229">
        <v>2</v>
      </c>
      <c r="AW44" s="229">
        <v>2</v>
      </c>
      <c r="AX44" s="229">
        <v>2</v>
      </c>
      <c r="AY44" s="229">
        <v>2</v>
      </c>
      <c r="AZ44" s="229">
        <v>3</v>
      </c>
      <c r="BA44" s="151"/>
      <c r="BB44" s="229">
        <v>10</v>
      </c>
      <c r="BC44" s="229">
        <v>3</v>
      </c>
      <c r="BD44" s="229">
        <v>1</v>
      </c>
      <c r="BE44" s="57">
        <v>3</v>
      </c>
      <c r="BF44" s="57">
        <v>3</v>
      </c>
      <c r="BG44" s="57">
        <v>3</v>
      </c>
      <c r="BH44" s="57">
        <v>10</v>
      </c>
      <c r="BI44" s="57">
        <f t="shared" si="26"/>
        <v>495</v>
      </c>
      <c r="BJ44" s="189" t="str">
        <f t="shared" si="27"/>
        <v>255-13</v>
      </c>
      <c r="BK44" s="173">
        <f t="shared" si="28"/>
        <v>5</v>
      </c>
      <c r="BL44" s="86">
        <v>0</v>
      </c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126"/>
      <c r="CA44" s="97"/>
      <c r="CB44" s="96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61"/>
      <c r="CN44" s="61"/>
      <c r="CO44" s="126"/>
      <c r="CP44" s="90"/>
      <c r="CQ44" s="90"/>
      <c r="CR44" s="69"/>
      <c r="CS44" s="69"/>
      <c r="CT44" s="69"/>
      <c r="CU44" s="69"/>
      <c r="CV44" s="90"/>
      <c r="CW44" s="69"/>
      <c r="CX44" s="69"/>
      <c r="CY44" s="69"/>
      <c r="CZ44" s="69"/>
      <c r="DA44" s="90"/>
      <c r="DB44" s="69"/>
      <c r="DC44" s="69"/>
      <c r="DD44" s="69"/>
      <c r="DE44" s="69"/>
      <c r="DF44" s="131"/>
      <c r="DG44" s="121">
        <f t="shared" si="29"/>
        <v>21.810264225591418</v>
      </c>
      <c r="DH44" s="121">
        <f t="shared" si="30"/>
        <v>18.064359373974956</v>
      </c>
      <c r="DI44" s="121">
        <f t="shared" si="31"/>
        <v>60.924370067924599</v>
      </c>
      <c r="DJ44" s="121">
        <f t="shared" si="32"/>
        <v>0.35521995487206048</v>
      </c>
      <c r="DK44" s="121">
        <f t="shared" si="32"/>
        <v>1.0250814361799163</v>
      </c>
      <c r="DL44" s="121">
        <f t="shared" si="32"/>
        <v>3.7411583873718208</v>
      </c>
      <c r="DM44" s="121">
        <f t="shared" si="33"/>
        <v>0</v>
      </c>
      <c r="DN44" s="121">
        <f t="shared" si="34"/>
        <v>0</v>
      </c>
      <c r="DO44" s="121">
        <f t="shared" si="35"/>
        <v>0</v>
      </c>
      <c r="DP44" s="121">
        <f t="shared" si="36"/>
        <v>0</v>
      </c>
      <c r="DQ44" s="121">
        <f t="shared" si="37"/>
        <v>0</v>
      </c>
      <c r="DR44" s="122">
        <f t="shared" si="38"/>
        <v>2</v>
      </c>
      <c r="DS44" s="157"/>
      <c r="DT44" s="157" t="str">
        <f t="shared" si="39"/>
        <v>Activity Fuels Underburn</v>
      </c>
      <c r="DU44" s="157" t="str">
        <f t="shared" si="18"/>
        <v>255-13</v>
      </c>
      <c r="DV44" s="238">
        <f t="shared" si="40"/>
        <v>5</v>
      </c>
      <c r="DW44" s="239"/>
      <c r="DX44" s="239"/>
      <c r="DY44" s="239"/>
      <c r="DZ44" s="239"/>
      <c r="EA44" s="239"/>
      <c r="EB44" s="239"/>
      <c r="EC44" s="239"/>
      <c r="ED44" s="239"/>
      <c r="EE44" s="239"/>
      <c r="EF44" s="239"/>
      <c r="EG44" s="239"/>
      <c r="EH44" s="239"/>
      <c r="EI44" s="239"/>
      <c r="EJ44" s="50"/>
      <c r="EK44" s="50"/>
      <c r="EL44" s="55"/>
      <c r="EM44" s="50"/>
      <c r="EN44" s="50"/>
      <c r="EO44" s="50">
        <f t="shared" si="19"/>
        <v>0</v>
      </c>
      <c r="EP44" s="50">
        <f t="shared" si="20"/>
        <v>0</v>
      </c>
      <c r="EQ44" s="50">
        <f t="shared" si="21"/>
        <v>0</v>
      </c>
      <c r="ER44" s="56"/>
      <c r="ES44" s="56"/>
      <c r="ET44" s="56">
        <f t="shared" si="54"/>
        <v>9.8146189015161376</v>
      </c>
      <c r="EU44" s="56">
        <f t="shared" si="54"/>
        <v>8.1289617182887302</v>
      </c>
      <c r="EV44" s="56"/>
      <c r="EW44" s="56"/>
      <c r="EX44" s="56"/>
      <c r="EY44" s="56"/>
      <c r="EZ44" s="165"/>
      <c r="FA44" s="179"/>
      <c r="FB44" s="179"/>
      <c r="FC44" s="56"/>
      <c r="FD44" s="56"/>
      <c r="FE44" s="56"/>
      <c r="FF44" s="56"/>
      <c r="FG44" s="56"/>
      <c r="FH44" s="56"/>
      <c r="FI44" s="56"/>
      <c r="FJ44" s="56"/>
      <c r="FK44" s="56"/>
      <c r="FL44" s="56"/>
      <c r="FM44" s="56"/>
      <c r="FO44" s="54"/>
      <c r="FP44" s="54"/>
      <c r="FQ44" s="54"/>
      <c r="FR44" s="54"/>
      <c r="FS44" s="54"/>
      <c r="FT44" s="54"/>
      <c r="FU44" s="54"/>
      <c r="FV44" s="54"/>
      <c r="FW44" s="54"/>
      <c r="FX44" s="54"/>
      <c r="FY44" s="54"/>
      <c r="FZ44" s="54"/>
      <c r="GA44" s="54"/>
    </row>
    <row r="45" spans="1:183" s="45" customFormat="1" ht="18">
      <c r="A45" s="66" t="s">
        <v>377</v>
      </c>
      <c r="B45" s="228" t="s">
        <v>253</v>
      </c>
      <c r="C45" s="228">
        <v>495</v>
      </c>
      <c r="D45" s="228" t="s">
        <v>265</v>
      </c>
      <c r="E45" s="229">
        <v>1</v>
      </c>
      <c r="F45" s="144">
        <v>3.2990275787700001</v>
      </c>
      <c r="G45" s="144">
        <v>3.124269222228</v>
      </c>
      <c r="H45" s="144">
        <v>1.4978399999639997</v>
      </c>
      <c r="I45" s="144">
        <v>1.7543203574820001</v>
      </c>
      <c r="J45" s="144">
        <v>12.235856281109996</v>
      </c>
      <c r="K45" s="230">
        <v>5.6202069304920013</v>
      </c>
      <c r="L45" s="230">
        <v>0.73204771516799994</v>
      </c>
      <c r="M45" s="144"/>
      <c r="N45" s="80"/>
      <c r="O45" s="80"/>
      <c r="P45" s="230">
        <f t="shared" si="22"/>
        <v>28.263568085213997</v>
      </c>
      <c r="Q45" s="52">
        <f t="shared" si="1"/>
        <v>0.60214531246583192</v>
      </c>
      <c r="R45" s="52">
        <f t="shared" si="2"/>
        <v>1.4540176150394277</v>
      </c>
      <c r="S45" s="52">
        <f t="shared" si="3"/>
        <v>1.3538748903983244</v>
      </c>
      <c r="T45" s="53">
        <f t="shared" si="4"/>
        <v>0.14929487857929069</v>
      </c>
      <c r="U45" s="53">
        <f t="shared" si="5"/>
        <v>1.4278386761446538</v>
      </c>
      <c r="V45" s="53">
        <f t="shared" si="6"/>
        <v>16.821929889793022</v>
      </c>
      <c r="W45" s="53">
        <f t="shared" si="7"/>
        <v>107.02095541947372</v>
      </c>
      <c r="X45" s="53">
        <f t="shared" si="8"/>
        <v>1.0251860978398641</v>
      </c>
      <c r="Y45" s="53">
        <f t="shared" si="9"/>
        <v>1.0261005521114859</v>
      </c>
      <c r="Z45" s="53">
        <f t="shared" si="10"/>
        <v>1.0247745127117156</v>
      </c>
      <c r="AA45" s="53">
        <f t="shared" si="11"/>
        <v>1.0251127469836159</v>
      </c>
      <c r="AB45" s="53">
        <f t="shared" si="12"/>
        <v>0.56422955546096665</v>
      </c>
      <c r="AC45" s="53">
        <f t="shared" si="13"/>
        <v>0.56698836388192864</v>
      </c>
      <c r="AD45" s="53">
        <f t="shared" si="14"/>
        <v>0.52760397151548644</v>
      </c>
      <c r="AE45" s="53">
        <f t="shared" si="15"/>
        <v>0.38920985103859684</v>
      </c>
      <c r="AF45" s="53">
        <f t="shared" si="16"/>
        <v>0.36</v>
      </c>
      <c r="AG45" s="53">
        <f t="shared" si="17"/>
        <v>0.37460492551929842</v>
      </c>
      <c r="AH45" s="64" t="s">
        <v>152</v>
      </c>
      <c r="AI45" s="64"/>
      <c r="AJ45" s="64"/>
      <c r="AK45" s="45" t="str">
        <f t="shared" si="23"/>
        <v>256-14</v>
      </c>
      <c r="AL45" s="65"/>
      <c r="AM45" s="145">
        <f t="shared" si="24"/>
        <v>1</v>
      </c>
      <c r="AN45" s="149"/>
      <c r="AO45" s="183"/>
      <c r="AP45" s="149"/>
      <c r="AQ45" s="147">
        <f t="shared" si="25"/>
        <v>1</v>
      </c>
      <c r="AR45" s="229">
        <v>3</v>
      </c>
      <c r="AS45" s="229">
        <v>2</v>
      </c>
      <c r="AT45" s="229">
        <v>2</v>
      </c>
      <c r="AU45" s="229">
        <v>3</v>
      </c>
      <c r="AV45" s="229">
        <v>2</v>
      </c>
      <c r="AW45" s="229">
        <v>2</v>
      </c>
      <c r="AX45" s="229">
        <v>3</v>
      </c>
      <c r="AY45" s="229">
        <v>3</v>
      </c>
      <c r="AZ45" s="229">
        <v>4</v>
      </c>
      <c r="BA45" s="150"/>
      <c r="BB45" s="229">
        <v>1</v>
      </c>
      <c r="BC45" s="229">
        <v>4</v>
      </c>
      <c r="BD45" s="229">
        <v>1</v>
      </c>
      <c r="BE45" s="57">
        <v>3</v>
      </c>
      <c r="BF45" s="57">
        <v>3</v>
      </c>
      <c r="BG45" s="57">
        <v>3</v>
      </c>
      <c r="BH45" s="57">
        <v>10</v>
      </c>
      <c r="BI45" s="57">
        <f t="shared" si="26"/>
        <v>495</v>
      </c>
      <c r="BJ45" s="189" t="str">
        <f t="shared" si="27"/>
        <v>256-14</v>
      </c>
      <c r="BK45" s="173">
        <f t="shared" si="28"/>
        <v>1</v>
      </c>
      <c r="BL45" s="86">
        <v>0</v>
      </c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126"/>
      <c r="CA45" s="97"/>
      <c r="CB45" s="96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61"/>
      <c r="CN45" s="61"/>
      <c r="CO45" s="126"/>
      <c r="CP45" s="90"/>
      <c r="CQ45" s="90"/>
      <c r="CR45" s="69"/>
      <c r="CS45" s="69"/>
      <c r="CT45" s="69"/>
      <c r="CU45" s="69"/>
      <c r="CV45" s="90"/>
      <c r="CW45" s="69"/>
      <c r="CX45" s="69"/>
      <c r="CY45" s="69"/>
      <c r="CZ45" s="69"/>
      <c r="DA45" s="90"/>
      <c r="DB45" s="69"/>
      <c r="DC45" s="69"/>
      <c r="DD45" s="69"/>
      <c r="DE45" s="69"/>
      <c r="DF45" s="131"/>
      <c r="DG45" s="121">
        <f t="shared" si="29"/>
        <v>65.430792676774246</v>
      </c>
      <c r="DH45" s="121">
        <f t="shared" si="30"/>
        <v>21.075085936304117</v>
      </c>
      <c r="DI45" s="121">
        <f t="shared" si="31"/>
        <v>108.30999123186595</v>
      </c>
      <c r="DJ45" s="121">
        <f t="shared" si="32"/>
        <v>3.5521995487206047E-2</v>
      </c>
      <c r="DK45" s="121">
        <f t="shared" si="32"/>
        <v>1.3667752482398885</v>
      </c>
      <c r="DL45" s="121">
        <f t="shared" si="32"/>
        <v>3.7411583873718208</v>
      </c>
      <c r="DM45" s="121">
        <f t="shared" si="33"/>
        <v>0</v>
      </c>
      <c r="DN45" s="121">
        <f t="shared" si="34"/>
        <v>0</v>
      </c>
      <c r="DO45" s="121">
        <f t="shared" si="35"/>
        <v>0</v>
      </c>
      <c r="DP45" s="121">
        <f t="shared" si="36"/>
        <v>0</v>
      </c>
      <c r="DQ45" s="121">
        <f t="shared" si="37"/>
        <v>0</v>
      </c>
      <c r="DR45" s="122">
        <f t="shared" si="38"/>
        <v>2</v>
      </c>
      <c r="DS45" s="157"/>
      <c r="DT45" s="157" t="str">
        <f t="shared" si="39"/>
        <v>Activity Fuels Underburn</v>
      </c>
      <c r="DU45" s="157" t="str">
        <f t="shared" si="18"/>
        <v>256-14</v>
      </c>
      <c r="DV45" s="238">
        <f t="shared" si="40"/>
        <v>1</v>
      </c>
      <c r="DW45" s="239"/>
      <c r="DX45" s="239"/>
      <c r="DY45" s="239"/>
      <c r="DZ45" s="239"/>
      <c r="EA45" s="239"/>
      <c r="EB45" s="239"/>
      <c r="EC45" s="239"/>
      <c r="ED45" s="239"/>
      <c r="EE45" s="239"/>
      <c r="EF45" s="239"/>
      <c r="EG45" s="239"/>
      <c r="EH45" s="239"/>
      <c r="EI45" s="239"/>
      <c r="EJ45" s="50">
        <f t="shared" si="41"/>
        <v>9.6880081300813013E-3</v>
      </c>
      <c r="EK45" s="50">
        <f t="shared" si="42"/>
        <v>0.74186991869918695</v>
      </c>
      <c r="EL45" s="55">
        <f t="shared" si="43"/>
        <v>1.475609756097561</v>
      </c>
      <c r="EM45" s="50">
        <f>4.656*AQ45*(((BL45/2.54)^2)+((BM45/2.54)^2)+((BN45/2.54)^2)+((BO45)/2.54^2)+((BP45/2.54)^2)+((BQ45/2.54)^2)+((BR45/2.54)^2)+((BS45/2.54)^2)+((BT45/2.54)^2)+((BU45/2.54)^2)+((BV45/2.54)^2)+((BW45/2.54)^2)+((BX45/2.54)^2)+((BY45/2.54)^2)+((BZ45/2.54)^2))/(BH45*3.28)</f>
        <v>0</v>
      </c>
      <c r="EN45" s="50">
        <f>3.492*AQ45*((CA45/2.54)^2 + (CB45/2.54)^2 + (CC45/2.54)^2 + (CD45/2.54)^2 + (CE45/2.54)^2 + (CF45/2.54)^2 + (CG45/2.54)^2 +(CH45/2.54)^2 +(CI45/2.54)^2 + (CJ45/2.54)^2 +(CK45/2.54)^2 + (CL45/2.54)^2 +(CM45/2.54)^2 + (CN45/2.54)^2 + (CO45/2.54)^2)/(BH45*3.28)</f>
        <v>0</v>
      </c>
      <c r="EO45" s="50">
        <f t="shared" si="19"/>
        <v>0</v>
      </c>
      <c r="EP45" s="50">
        <f t="shared" si="20"/>
        <v>0</v>
      </c>
      <c r="EQ45" s="50">
        <f t="shared" si="21"/>
        <v>0</v>
      </c>
      <c r="ER45" s="56">
        <f t="shared" si="44"/>
        <v>2.2271676829268294</v>
      </c>
      <c r="ES45" s="56">
        <f t="shared" si="45"/>
        <v>0</v>
      </c>
      <c r="ET45" s="56">
        <f t="shared" si="54"/>
        <v>29.443856704548413</v>
      </c>
      <c r="EU45" s="56">
        <f t="shared" si="54"/>
        <v>9.4837886713368533</v>
      </c>
      <c r="EV45" s="56">
        <f t="shared" si="47"/>
        <v>2.2271676829268294</v>
      </c>
      <c r="EW45" s="56"/>
      <c r="EX45" s="56"/>
      <c r="EY45" s="56"/>
      <c r="EZ45" s="165"/>
      <c r="FA45" s="179"/>
      <c r="FB45" s="179"/>
      <c r="FC45" s="56"/>
      <c r="FD45" s="56"/>
      <c r="FE45" s="56"/>
      <c r="FF45" s="56"/>
      <c r="FG45" s="56"/>
      <c r="FH45" s="56"/>
      <c r="FI45" s="56"/>
      <c r="FJ45" s="56"/>
      <c r="FK45" s="56"/>
      <c r="FL45" s="56"/>
      <c r="FM45" s="56"/>
      <c r="FO45" s="54"/>
      <c r="FP45" s="54"/>
      <c r="FQ45" s="54"/>
      <c r="FR45" s="54"/>
      <c r="FS45" s="54"/>
      <c r="FT45" s="54"/>
      <c r="FU45" s="54"/>
      <c r="FV45" s="54"/>
      <c r="FW45" s="54"/>
      <c r="FX45" s="54"/>
      <c r="FY45" s="54"/>
      <c r="FZ45" s="54"/>
      <c r="GA45" s="54"/>
    </row>
    <row r="46" spans="1:183" s="45" customFormat="1" ht="18">
      <c r="A46" s="66" t="s">
        <v>377</v>
      </c>
      <c r="B46" s="228" t="s">
        <v>253</v>
      </c>
      <c r="C46" s="228">
        <v>495</v>
      </c>
      <c r="D46" s="228" t="s">
        <v>265</v>
      </c>
      <c r="E46" s="229">
        <v>2</v>
      </c>
      <c r="F46" s="144">
        <v>3.2990275787700001</v>
      </c>
      <c r="G46" s="144">
        <v>3.124269222228</v>
      </c>
      <c r="H46" s="144">
        <v>1.4978399999639997</v>
      </c>
      <c r="I46" s="144">
        <v>1.7543203574820001</v>
      </c>
      <c r="J46" s="144">
        <v>12.235856281109996</v>
      </c>
      <c r="K46" s="230">
        <v>5.6202069304920013</v>
      </c>
      <c r="L46" s="230">
        <v>0.73204771516799994</v>
      </c>
      <c r="M46" s="230"/>
      <c r="N46" s="80"/>
      <c r="O46" s="80"/>
      <c r="P46" s="230">
        <f t="shared" si="22"/>
        <v>28.263568085213997</v>
      </c>
      <c r="Q46" s="52">
        <f t="shared" si="1"/>
        <v>0.60214531246583192</v>
      </c>
      <c r="R46" s="52">
        <f t="shared" si="2"/>
        <v>1.4540176150394277</v>
      </c>
      <c r="S46" s="52">
        <f t="shared" si="3"/>
        <v>1.3538748903983244</v>
      </c>
      <c r="T46" s="53">
        <f t="shared" si="4"/>
        <v>0.14929487857929069</v>
      </c>
      <c r="U46" s="53">
        <f t="shared" si="5"/>
        <v>1.4278386761446538</v>
      </c>
      <c r="V46" s="53">
        <f t="shared" si="6"/>
        <v>16.821929889793022</v>
      </c>
      <c r="W46" s="53">
        <f t="shared" si="7"/>
        <v>107.02095541947372</v>
      </c>
      <c r="X46" s="53">
        <f t="shared" si="8"/>
        <v>1.0251860978398641</v>
      </c>
      <c r="Y46" s="53">
        <f t="shared" si="9"/>
        <v>1.0261005521114859</v>
      </c>
      <c r="Z46" s="53">
        <f t="shared" si="10"/>
        <v>1.0247745127117156</v>
      </c>
      <c r="AA46" s="53">
        <f t="shared" si="11"/>
        <v>1.0251127469836159</v>
      </c>
      <c r="AB46" s="53">
        <f t="shared" si="12"/>
        <v>0.56422955546096665</v>
      </c>
      <c r="AC46" s="53">
        <f t="shared" si="13"/>
        <v>0.56698836388192864</v>
      </c>
      <c r="AD46" s="53">
        <f t="shared" si="14"/>
        <v>0.52760397151548644</v>
      </c>
      <c r="AE46" s="53">
        <f t="shared" si="15"/>
        <v>0.38920985103859684</v>
      </c>
      <c r="AF46" s="53">
        <f t="shared" si="16"/>
        <v>0.36</v>
      </c>
      <c r="AG46" s="53">
        <f t="shared" si="17"/>
        <v>0.37460492551929842</v>
      </c>
      <c r="AH46" s="64" t="s">
        <v>152</v>
      </c>
      <c r="AI46" s="64"/>
      <c r="AJ46" s="64"/>
      <c r="AK46" s="45" t="str">
        <f t="shared" si="23"/>
        <v>256-14</v>
      </c>
      <c r="AL46" s="65"/>
      <c r="AM46" s="145">
        <f t="shared" si="24"/>
        <v>2</v>
      </c>
      <c r="AN46" s="149"/>
      <c r="AO46" s="183"/>
      <c r="AP46" s="149"/>
      <c r="AQ46" s="147">
        <f t="shared" si="25"/>
        <v>1</v>
      </c>
      <c r="AR46" s="229">
        <v>4</v>
      </c>
      <c r="AS46" s="229">
        <v>3</v>
      </c>
      <c r="AT46" s="229">
        <v>4</v>
      </c>
      <c r="AU46" s="229">
        <v>0</v>
      </c>
      <c r="AV46" s="229">
        <v>1</v>
      </c>
      <c r="AW46" s="229">
        <v>1</v>
      </c>
      <c r="AX46" s="229">
        <v>0</v>
      </c>
      <c r="AY46" s="229">
        <v>1</v>
      </c>
      <c r="AZ46" s="229">
        <v>1</v>
      </c>
      <c r="BA46" s="151"/>
      <c r="BB46" s="229">
        <v>53</v>
      </c>
      <c r="BC46" s="229">
        <v>6</v>
      </c>
      <c r="BD46" s="229">
        <v>0</v>
      </c>
      <c r="BE46" s="57">
        <v>3</v>
      </c>
      <c r="BF46" s="57">
        <v>3</v>
      </c>
      <c r="BG46" s="57">
        <v>3</v>
      </c>
      <c r="BH46" s="57">
        <v>10</v>
      </c>
      <c r="BI46" s="57">
        <f t="shared" si="26"/>
        <v>495</v>
      </c>
      <c r="BJ46" s="189" t="str">
        <f t="shared" si="27"/>
        <v>256-14</v>
      </c>
      <c r="BK46" s="173">
        <f t="shared" si="28"/>
        <v>2</v>
      </c>
      <c r="BL46" s="86">
        <v>0</v>
      </c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126"/>
      <c r="CA46" s="97">
        <v>21</v>
      </c>
      <c r="CB46" s="96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61"/>
      <c r="CN46" s="61"/>
      <c r="CO46" s="126"/>
      <c r="CP46" s="90"/>
      <c r="CQ46" s="90"/>
      <c r="CR46" s="69"/>
      <c r="CS46" s="69"/>
      <c r="CT46" s="69"/>
      <c r="CU46" s="69"/>
      <c r="CV46" s="90"/>
      <c r="CW46" s="69"/>
      <c r="CX46" s="69"/>
      <c r="CY46" s="69"/>
      <c r="CZ46" s="69"/>
      <c r="DA46" s="90"/>
      <c r="DB46" s="69"/>
      <c r="DC46" s="69"/>
      <c r="DD46" s="69"/>
      <c r="DE46" s="69"/>
      <c r="DF46" s="131"/>
      <c r="DG46" s="121">
        <f t="shared" si="29"/>
        <v>29.080352300788554</v>
      </c>
      <c r="DH46" s="121">
        <f t="shared" si="30"/>
        <v>15.053632811645798</v>
      </c>
      <c r="DI46" s="121">
        <f t="shared" si="31"/>
        <v>60.924370067924599</v>
      </c>
      <c r="DJ46" s="121">
        <f t="shared" si="32"/>
        <v>1.8826657608219204</v>
      </c>
      <c r="DK46" s="121">
        <f t="shared" si="32"/>
        <v>2.0501628723598326</v>
      </c>
      <c r="DL46" s="121">
        <f t="shared" si="32"/>
        <v>0</v>
      </c>
      <c r="DM46" s="121">
        <f t="shared" si="33"/>
        <v>0</v>
      </c>
      <c r="DN46" s="121">
        <f t="shared" si="34"/>
        <v>20.082967424352066</v>
      </c>
      <c r="DO46" s="121">
        <f t="shared" si="35"/>
        <v>0</v>
      </c>
      <c r="DP46" s="121">
        <f t="shared" si="36"/>
        <v>0</v>
      </c>
      <c r="DQ46" s="121">
        <f t="shared" si="37"/>
        <v>0</v>
      </c>
      <c r="DR46" s="122">
        <f t="shared" si="38"/>
        <v>2.5</v>
      </c>
      <c r="DS46" s="157"/>
      <c r="DT46" s="157" t="str">
        <f t="shared" si="39"/>
        <v>Activity Fuels Underburn</v>
      </c>
      <c r="DU46" s="157" t="str">
        <f t="shared" si="18"/>
        <v>256-14</v>
      </c>
      <c r="DV46" s="238">
        <f t="shared" si="40"/>
        <v>2</v>
      </c>
      <c r="DW46" s="239"/>
      <c r="DX46" s="239"/>
      <c r="DY46" s="239"/>
      <c r="DZ46" s="239"/>
      <c r="EA46" s="239"/>
      <c r="EB46" s="239"/>
      <c r="EC46" s="239"/>
      <c r="ED46" s="239"/>
      <c r="EE46" s="239"/>
      <c r="EF46" s="239"/>
      <c r="EG46" s="239"/>
      <c r="EH46" s="239"/>
      <c r="EI46" s="239"/>
      <c r="EJ46" s="50">
        <f t="shared" si="41"/>
        <v>0.51346443089430893</v>
      </c>
      <c r="EK46" s="50">
        <f t="shared" si="42"/>
        <v>1.1128048780487805</v>
      </c>
      <c r="EL46" s="55">
        <f t="shared" si="43"/>
        <v>0</v>
      </c>
      <c r="EM46" s="50">
        <f>4.656*AQ46*(((BL46/2.54)^2)+((BM46/2.54)^2)+((BN46/2.54)^2)+((BO46)/2.54^2)+((BP46/2.54)^2)+((BQ46/2.54)^2)+((BR46/2.54)^2)+((BS46/2.54)^2)+((BT46/2.54)^2)+((BU46/2.54)^2)+((BV46/2.54)^2)+((BW46/2.54)^2)+((BX46/2.54)^2)+((BY46/2.54)^2)+((BZ46/2.54)^2))/(BH46*3.28)</f>
        <v>0</v>
      </c>
      <c r="EN46" s="50">
        <f>3.492*AQ46*((CA46/2.54)^2 + (CB46/2.54)^2 + (CC46/2.54)^2 + (CD46/2.54)^2 + (CE46/2.54)^2 + (CF46/2.54)^2 + (CG46/2.54)^2 +(CH46/2.54)^2 +(CI46/2.54)^2 + (CJ46/2.54)^2 +(CK46/2.54)^2 + (CL46/2.54)^2 +(CM46/2.54)^2 + (CN46/2.54)^2 + (CO46/2.54)^2)/(BH46*3.28)</f>
        <v>7.2773212619595968</v>
      </c>
      <c r="EO46" s="50">
        <f t="shared" si="19"/>
        <v>0</v>
      </c>
      <c r="EP46" s="50">
        <f t="shared" si="20"/>
        <v>0</v>
      </c>
      <c r="EQ46" s="50">
        <f t="shared" si="21"/>
        <v>0</v>
      </c>
      <c r="ER46" s="56">
        <f t="shared" si="44"/>
        <v>1.6262693089430895</v>
      </c>
      <c r="ES46" s="56">
        <f t="shared" si="45"/>
        <v>7.2773212619595968</v>
      </c>
      <c r="ET46" s="56">
        <f t="shared" si="54"/>
        <v>13.08615853535485</v>
      </c>
      <c r="EU46" s="56">
        <f t="shared" si="54"/>
        <v>6.7741347652406096</v>
      </c>
      <c r="EV46" s="56">
        <f t="shared" si="47"/>
        <v>8.9035905709026864</v>
      </c>
      <c r="EW46" s="56"/>
      <c r="EX46" s="56"/>
      <c r="EY46" s="56"/>
      <c r="EZ46" s="165"/>
      <c r="FA46" s="179"/>
      <c r="FB46" s="179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O46" s="54"/>
      <c r="FP46" s="54"/>
      <c r="FQ46" s="54"/>
      <c r="FR46" s="54"/>
      <c r="FS46" s="54"/>
      <c r="FT46" s="54"/>
      <c r="FU46" s="54"/>
      <c r="FV46" s="54"/>
      <c r="FW46" s="54"/>
      <c r="FX46" s="54"/>
      <c r="FY46" s="54"/>
      <c r="FZ46" s="54"/>
      <c r="GA46" s="54"/>
    </row>
    <row r="47" spans="1:183" s="45" customFormat="1" ht="18">
      <c r="A47" s="66" t="s">
        <v>377</v>
      </c>
      <c r="B47" s="228" t="s">
        <v>253</v>
      </c>
      <c r="C47" s="228">
        <v>495</v>
      </c>
      <c r="D47" s="228" t="s">
        <v>265</v>
      </c>
      <c r="E47" s="229">
        <v>3</v>
      </c>
      <c r="F47" s="144">
        <v>3.2990275787700001</v>
      </c>
      <c r="G47" s="144">
        <v>3.124269222228</v>
      </c>
      <c r="H47" s="144">
        <v>1.4978399999639997</v>
      </c>
      <c r="I47" s="144">
        <v>1.7543203574820001</v>
      </c>
      <c r="J47" s="144">
        <v>12.235856281109996</v>
      </c>
      <c r="K47" s="230">
        <v>5.6202069304920013</v>
      </c>
      <c r="L47" s="230">
        <v>0.73204771516799994</v>
      </c>
      <c r="M47" s="230"/>
      <c r="N47" s="80"/>
      <c r="O47" s="80"/>
      <c r="P47" s="230">
        <f t="shared" si="22"/>
        <v>28.263568085213997</v>
      </c>
      <c r="Q47" s="52">
        <f t="shared" si="1"/>
        <v>0.60214531246583192</v>
      </c>
      <c r="R47" s="52">
        <f t="shared" si="2"/>
        <v>1.4540176150394277</v>
      </c>
      <c r="S47" s="52">
        <f t="shared" si="3"/>
        <v>1.3538748903983244</v>
      </c>
      <c r="T47" s="53">
        <f t="shared" si="4"/>
        <v>0.14929487857929069</v>
      </c>
      <c r="U47" s="53">
        <f t="shared" si="5"/>
        <v>1.4278386761446538</v>
      </c>
      <c r="V47" s="53">
        <f t="shared" si="6"/>
        <v>16.821929889793022</v>
      </c>
      <c r="W47" s="53">
        <f t="shared" si="7"/>
        <v>107.02095541947372</v>
      </c>
      <c r="X47" s="53">
        <f t="shared" si="8"/>
        <v>1.0251860978398641</v>
      </c>
      <c r="Y47" s="53">
        <f t="shared" si="9"/>
        <v>1.0261005521114859</v>
      </c>
      <c r="Z47" s="53">
        <f t="shared" si="10"/>
        <v>1.0247745127117156</v>
      </c>
      <c r="AA47" s="53">
        <f t="shared" si="11"/>
        <v>1.0251127469836159</v>
      </c>
      <c r="AB47" s="53">
        <f t="shared" si="12"/>
        <v>0.56422955546096665</v>
      </c>
      <c r="AC47" s="53">
        <f t="shared" si="13"/>
        <v>0.56698836388192864</v>
      </c>
      <c r="AD47" s="53">
        <f t="shared" si="14"/>
        <v>0.52760397151548644</v>
      </c>
      <c r="AE47" s="53">
        <f t="shared" si="15"/>
        <v>0.38920985103859684</v>
      </c>
      <c r="AF47" s="53">
        <f t="shared" si="16"/>
        <v>0.36</v>
      </c>
      <c r="AG47" s="53">
        <f t="shared" si="17"/>
        <v>0.37460492551929842</v>
      </c>
      <c r="AH47" s="64" t="s">
        <v>152</v>
      </c>
      <c r="AI47" s="64"/>
      <c r="AJ47" s="64"/>
      <c r="AK47" s="45" t="str">
        <f t="shared" si="23"/>
        <v>256-14</v>
      </c>
      <c r="AL47" s="65"/>
      <c r="AM47" s="145">
        <f t="shared" si="24"/>
        <v>3</v>
      </c>
      <c r="AN47" s="149"/>
      <c r="AO47" s="183"/>
      <c r="AP47" s="149"/>
      <c r="AQ47" s="147">
        <f t="shared" si="25"/>
        <v>1</v>
      </c>
      <c r="AR47" s="229">
        <v>0</v>
      </c>
      <c r="AS47" s="229">
        <v>1</v>
      </c>
      <c r="AT47" s="229">
        <v>1</v>
      </c>
      <c r="AU47" s="229">
        <v>1</v>
      </c>
      <c r="AV47" s="229">
        <v>2</v>
      </c>
      <c r="AW47" s="229">
        <v>3</v>
      </c>
      <c r="AX47" s="229">
        <v>1</v>
      </c>
      <c r="AY47" s="229">
        <v>1</v>
      </c>
      <c r="AZ47" s="229">
        <v>1</v>
      </c>
      <c r="BA47" s="147"/>
      <c r="BB47" s="229">
        <v>76</v>
      </c>
      <c r="BC47" s="229">
        <v>1</v>
      </c>
      <c r="BD47" s="229">
        <v>0</v>
      </c>
      <c r="BE47" s="57">
        <v>3</v>
      </c>
      <c r="BF47" s="57">
        <v>3</v>
      </c>
      <c r="BG47" s="57">
        <v>3</v>
      </c>
      <c r="BH47" s="57">
        <v>10</v>
      </c>
      <c r="BI47" s="57">
        <f t="shared" si="26"/>
        <v>495</v>
      </c>
      <c r="BJ47" s="189" t="str">
        <f t="shared" si="27"/>
        <v>256-14</v>
      </c>
      <c r="BK47" s="173">
        <f t="shared" si="28"/>
        <v>3</v>
      </c>
      <c r="BL47" s="86">
        <v>16</v>
      </c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126"/>
      <c r="CA47" s="97"/>
      <c r="CB47" s="96"/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61"/>
      <c r="CN47" s="61"/>
      <c r="CO47" s="126"/>
      <c r="CP47" s="90"/>
      <c r="CQ47" s="90"/>
      <c r="CR47" s="69"/>
      <c r="CS47" s="69"/>
      <c r="CT47" s="69"/>
      <c r="CU47" s="69"/>
      <c r="CV47" s="90"/>
      <c r="CW47" s="69"/>
      <c r="CX47" s="69"/>
      <c r="CY47" s="69"/>
      <c r="CZ47" s="69"/>
      <c r="DA47" s="90"/>
      <c r="DB47" s="69"/>
      <c r="DC47" s="69"/>
      <c r="DD47" s="69"/>
      <c r="DE47" s="69"/>
      <c r="DF47" s="131"/>
      <c r="DG47" s="121">
        <f t="shared" si="29"/>
        <v>14.540176150394277</v>
      </c>
      <c r="DH47" s="121">
        <f t="shared" si="30"/>
        <v>12.042906249316639</v>
      </c>
      <c r="DI47" s="121">
        <f t="shared" si="31"/>
        <v>40.616246711949735</v>
      </c>
      <c r="DJ47" s="121">
        <f t="shared" si="32"/>
        <v>2.6996716570276593</v>
      </c>
      <c r="DK47" s="121">
        <f t="shared" si="32"/>
        <v>0.34169381205997212</v>
      </c>
      <c r="DL47" s="121">
        <f t="shared" si="32"/>
        <v>0</v>
      </c>
      <c r="DM47" s="121">
        <f t="shared" si="33"/>
        <v>12.604063507616122</v>
      </c>
      <c r="DN47" s="121">
        <f t="shared" si="34"/>
        <v>0</v>
      </c>
      <c r="DO47" s="121">
        <f t="shared" si="35"/>
        <v>0</v>
      </c>
      <c r="DP47" s="121">
        <f t="shared" si="36"/>
        <v>0</v>
      </c>
      <c r="DQ47" s="121">
        <f t="shared" si="37"/>
        <v>0</v>
      </c>
      <c r="DR47" s="122">
        <f t="shared" si="38"/>
        <v>2</v>
      </c>
      <c r="DS47" s="157"/>
      <c r="DT47" s="157" t="str">
        <f t="shared" si="39"/>
        <v>Activity Fuels Underburn</v>
      </c>
      <c r="DU47" s="157" t="str">
        <f t="shared" si="18"/>
        <v>256-14</v>
      </c>
      <c r="DV47" s="238">
        <f t="shared" si="40"/>
        <v>3</v>
      </c>
      <c r="DW47" s="239"/>
      <c r="DX47" s="239"/>
      <c r="DY47" s="239"/>
      <c r="DZ47" s="239"/>
      <c r="EA47" s="239"/>
      <c r="EB47" s="239"/>
      <c r="EC47" s="239"/>
      <c r="ED47" s="239"/>
      <c r="EE47" s="239"/>
      <c r="EF47" s="239"/>
      <c r="EG47" s="239"/>
      <c r="EH47" s="239"/>
      <c r="EI47" s="239"/>
      <c r="EJ47" s="50">
        <f t="shared" si="41"/>
        <v>0.73628861788617883</v>
      </c>
      <c r="EK47" s="50">
        <f t="shared" si="42"/>
        <v>0.18546747967479674</v>
      </c>
      <c r="EL47" s="55">
        <f t="shared" si="43"/>
        <v>0</v>
      </c>
      <c r="EM47" s="50">
        <f>4.656*AQ47*(((BL47/2.54)^2)+((BM47/2.54)^2)+((BN47/2.54)^2)+((BO47)/2.54^2)+((BP47/2.54)^2)+((BQ47/2.54)^2)+((BR47/2.54)^2)+((BS47/2.54)^2)+((BT47/2.54)^2)+((BU47/2.54)^2)+((BV47/2.54)^2)+((BW47/2.54)^2)+((BX47/2.54)^2)+((BY47/2.54)^2)+((BZ47/2.54)^2))/(BH47*3.28)</f>
        <v>5.6326356555152124</v>
      </c>
      <c r="EN47" s="50">
        <f>3.492*AQ47*((CA47/2.54)^2 + (CB47/2.54)^2 + (CC47/2.54)^2 + (CD47/2.54)^2 + (CE47/2.54)^2 + (CF47/2.54)^2 + (CG47/2.54)^2 +(CH47/2.54)^2 +(CI47/2.54)^2 + (CJ47/2.54)^2 +(CK47/2.54)^2 + (CL47/2.54)^2 +(CM47/2.54)^2 + (CN47/2.54)^2 + (CO47/2.54)^2)/(BH47*3.28)</f>
        <v>0</v>
      </c>
      <c r="EO47" s="50">
        <f t="shared" si="19"/>
        <v>0</v>
      </c>
      <c r="EP47" s="50">
        <f t="shared" si="20"/>
        <v>0</v>
      </c>
      <c r="EQ47" s="50">
        <f t="shared" si="21"/>
        <v>0</v>
      </c>
      <c r="ER47" s="56">
        <f t="shared" si="44"/>
        <v>0.92175609756097554</v>
      </c>
      <c r="ES47" s="56">
        <f t="shared" si="45"/>
        <v>5.6326356555152124</v>
      </c>
      <c r="ET47" s="56">
        <f t="shared" si="54"/>
        <v>6.5430792676774248</v>
      </c>
      <c r="EU47" s="56">
        <f t="shared" si="54"/>
        <v>5.4193078121924874</v>
      </c>
      <c r="EV47" s="56">
        <f t="shared" si="47"/>
        <v>6.5543917530761879</v>
      </c>
      <c r="EW47" s="56"/>
      <c r="EX47" s="56"/>
      <c r="EY47" s="56"/>
      <c r="EZ47" s="165">
        <f>E47</f>
        <v>3</v>
      </c>
      <c r="FA47" s="179">
        <f t="shared" si="53"/>
        <v>16.357698169193565</v>
      </c>
      <c r="FB47" s="179">
        <f t="shared" si="53"/>
        <v>7.2257437495899834</v>
      </c>
      <c r="FC47" s="56">
        <f>AVERAGE(EJ45:EJ47)</f>
        <v>0.41981368563685634</v>
      </c>
      <c r="FD47" s="56">
        <f>AVERAGE(EK45:EK47)</f>
        <v>0.68004742547425467</v>
      </c>
      <c r="FE47" s="56">
        <f>AVERAGE(EL45:EL47)</f>
        <v>0.491869918699187</v>
      </c>
      <c r="FF47" s="56">
        <f>AVERAGE(EM45:EM47)</f>
        <v>1.8775452185050707</v>
      </c>
      <c r="FG47" s="56">
        <f>AVERAGE(EN45:EN47)</f>
        <v>2.4257737539865323</v>
      </c>
      <c r="FH47" s="56">
        <f t="shared" ref="FH47:FJ107" si="55">AVERAGE(EO45:EO47)</f>
        <v>0</v>
      </c>
      <c r="FI47" s="56">
        <f t="shared" si="55"/>
        <v>0</v>
      </c>
      <c r="FJ47" s="56">
        <f t="shared" si="55"/>
        <v>0</v>
      </c>
      <c r="FK47" s="56">
        <f>AVERAGE(ER45:ER47)</f>
        <v>1.5917310298102982</v>
      </c>
      <c r="FL47" s="56">
        <f>AVERAGE(ES45:ES47)</f>
        <v>4.3033189724916028</v>
      </c>
      <c r="FM47" s="56">
        <f>AVERAGE(EV45:EV47)</f>
        <v>5.8950500023019012</v>
      </c>
      <c r="FO47" s="54"/>
      <c r="FP47" s="54" t="e">
        <f>AVERAGE(#REF!)</f>
        <v>#REF!</v>
      </c>
      <c r="FQ47" s="54" t="e">
        <f>AVERAGE(#REF!)</f>
        <v>#REF!</v>
      </c>
      <c r="FR47" s="54" t="e">
        <f>AVERAGE(#REF!)</f>
        <v>#REF!</v>
      </c>
      <c r="FS47" s="54" t="e">
        <f>AVERAGE(#REF!)</f>
        <v>#REF!</v>
      </c>
      <c r="FT47" s="54" t="e">
        <f>AVERAGE(#REF!)</f>
        <v>#REF!</v>
      </c>
      <c r="FU47" s="54" t="e">
        <f>AVERAGE(#REF!)</f>
        <v>#REF!</v>
      </c>
      <c r="FV47" s="54" t="e">
        <f>AVERAGE(#REF!)</f>
        <v>#REF!</v>
      </c>
      <c r="FW47" s="54" t="e">
        <f>AVERAGE(#REF!)</f>
        <v>#REF!</v>
      </c>
      <c r="FX47" s="54" t="e">
        <f>AVERAGE(#REF!)</f>
        <v>#REF!</v>
      </c>
      <c r="FY47" s="54" t="e">
        <f>AVERAGE(#REF!)</f>
        <v>#REF!</v>
      </c>
      <c r="FZ47" s="54" t="e">
        <f>AVERAGE(#REF!)</f>
        <v>#REF!</v>
      </c>
      <c r="GA47" s="54"/>
    </row>
    <row r="48" spans="1:183" s="45" customFormat="1" ht="18">
      <c r="A48" s="66" t="s">
        <v>377</v>
      </c>
      <c r="B48" s="228" t="s">
        <v>253</v>
      </c>
      <c r="C48" s="228">
        <v>495</v>
      </c>
      <c r="D48" s="228" t="s">
        <v>265</v>
      </c>
      <c r="E48" s="229">
        <v>4</v>
      </c>
      <c r="F48" s="144">
        <v>3.2990275787700001</v>
      </c>
      <c r="G48" s="144">
        <v>3.124269222228</v>
      </c>
      <c r="H48" s="144">
        <v>1.4978399999639997</v>
      </c>
      <c r="I48" s="144">
        <v>1.7543203574820001</v>
      </c>
      <c r="J48" s="144">
        <v>12.235856281109996</v>
      </c>
      <c r="K48" s="230">
        <v>5.6202069304920013</v>
      </c>
      <c r="L48" s="230">
        <v>0.73204771516799994</v>
      </c>
      <c r="M48" s="230"/>
      <c r="N48" s="80"/>
      <c r="O48" s="80"/>
      <c r="P48" s="230">
        <f t="shared" si="22"/>
        <v>28.263568085213997</v>
      </c>
      <c r="Q48" s="52">
        <f t="shared" si="1"/>
        <v>0.60214531246583192</v>
      </c>
      <c r="R48" s="52">
        <f t="shared" si="2"/>
        <v>1.4540176150394277</v>
      </c>
      <c r="S48" s="52">
        <f t="shared" si="3"/>
        <v>1.3538748903983244</v>
      </c>
      <c r="T48" s="53">
        <f t="shared" si="4"/>
        <v>0.14929487857929069</v>
      </c>
      <c r="U48" s="53">
        <f t="shared" si="5"/>
        <v>1.4278386761446538</v>
      </c>
      <c r="V48" s="53">
        <f t="shared" si="6"/>
        <v>16.821929889793022</v>
      </c>
      <c r="W48" s="53">
        <f t="shared" si="7"/>
        <v>107.02095541947372</v>
      </c>
      <c r="X48" s="53">
        <f t="shared" si="8"/>
        <v>1.0251860978398641</v>
      </c>
      <c r="Y48" s="53">
        <f t="shared" si="9"/>
        <v>1.0261005521114859</v>
      </c>
      <c r="Z48" s="53">
        <f t="shared" si="10"/>
        <v>1.0247745127117156</v>
      </c>
      <c r="AA48" s="53">
        <f t="shared" si="11"/>
        <v>1.0251127469836159</v>
      </c>
      <c r="AB48" s="53">
        <f t="shared" si="12"/>
        <v>0.56422955546096665</v>
      </c>
      <c r="AC48" s="53">
        <f t="shared" si="13"/>
        <v>0.56698836388192864</v>
      </c>
      <c r="AD48" s="53">
        <f t="shared" si="14"/>
        <v>0.52760397151548644</v>
      </c>
      <c r="AE48" s="53">
        <f t="shared" si="15"/>
        <v>0.38920985103859684</v>
      </c>
      <c r="AF48" s="53">
        <f t="shared" si="16"/>
        <v>0.36</v>
      </c>
      <c r="AG48" s="53">
        <f t="shared" si="17"/>
        <v>0.37460492551929842</v>
      </c>
      <c r="AH48" s="64" t="s">
        <v>152</v>
      </c>
      <c r="AI48" s="64"/>
      <c r="AJ48" s="64"/>
      <c r="AK48" s="45" t="str">
        <f t="shared" si="23"/>
        <v>256-14</v>
      </c>
      <c r="AL48" s="65"/>
      <c r="AM48" s="145">
        <f t="shared" si="24"/>
        <v>4</v>
      </c>
      <c r="AN48" s="149"/>
      <c r="AO48" s="183"/>
      <c r="AP48" s="149"/>
      <c r="AQ48" s="147">
        <f t="shared" si="25"/>
        <v>1</v>
      </c>
      <c r="AR48" s="229">
        <v>0</v>
      </c>
      <c r="AS48" s="229">
        <v>1</v>
      </c>
      <c r="AT48" s="229">
        <v>1</v>
      </c>
      <c r="AU48" s="229">
        <v>0</v>
      </c>
      <c r="AV48" s="229">
        <v>0</v>
      </c>
      <c r="AW48" s="229">
        <v>0</v>
      </c>
      <c r="AX48" s="229">
        <v>0</v>
      </c>
      <c r="AY48" s="229">
        <v>0</v>
      </c>
      <c r="AZ48" s="229">
        <v>0</v>
      </c>
      <c r="BA48" s="151"/>
      <c r="BB48" s="229">
        <v>2</v>
      </c>
      <c r="BC48" s="229">
        <v>0</v>
      </c>
      <c r="BD48" s="229">
        <v>0</v>
      </c>
      <c r="BE48" s="57">
        <v>3</v>
      </c>
      <c r="BF48" s="57">
        <v>3</v>
      </c>
      <c r="BG48" s="57">
        <v>3</v>
      </c>
      <c r="BH48" s="57">
        <v>10</v>
      </c>
      <c r="BI48" s="57">
        <f t="shared" si="26"/>
        <v>495</v>
      </c>
      <c r="BJ48" s="189" t="str">
        <f t="shared" si="27"/>
        <v>256-14</v>
      </c>
      <c r="BK48" s="173">
        <f t="shared" si="28"/>
        <v>4</v>
      </c>
      <c r="BL48" s="86">
        <v>14</v>
      </c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126"/>
      <c r="CA48" s="97"/>
      <c r="CB48" s="96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61"/>
      <c r="CN48" s="61"/>
      <c r="CO48" s="126"/>
      <c r="CP48" s="90"/>
      <c r="CQ48" s="90"/>
      <c r="CR48" s="69"/>
      <c r="CS48" s="69"/>
      <c r="CT48" s="69"/>
      <c r="CU48" s="69"/>
      <c r="CV48" s="90"/>
      <c r="CW48" s="69"/>
      <c r="CX48" s="69"/>
      <c r="CY48" s="69"/>
      <c r="CZ48" s="69"/>
      <c r="DA48" s="90"/>
      <c r="DB48" s="69"/>
      <c r="DC48" s="69"/>
      <c r="DD48" s="69"/>
      <c r="DE48" s="69"/>
      <c r="DF48" s="131"/>
      <c r="DG48" s="121">
        <f t="shared" si="29"/>
        <v>0</v>
      </c>
      <c r="DH48" s="121">
        <f t="shared" si="30"/>
        <v>3.0107265623291597</v>
      </c>
      <c r="DI48" s="121">
        <f t="shared" si="31"/>
        <v>6.7693744519916219</v>
      </c>
      <c r="DJ48" s="121">
        <f t="shared" si="32"/>
        <v>7.1043990974412094E-2</v>
      </c>
      <c r="DK48" s="121">
        <f t="shared" si="32"/>
        <v>0</v>
      </c>
      <c r="DL48" s="121">
        <f t="shared" si="32"/>
        <v>0</v>
      </c>
      <c r="DM48" s="121">
        <f t="shared" si="33"/>
        <v>9.6499861230185946</v>
      </c>
      <c r="DN48" s="121">
        <f t="shared" si="34"/>
        <v>0</v>
      </c>
      <c r="DO48" s="121">
        <f t="shared" si="35"/>
        <v>0</v>
      </c>
      <c r="DP48" s="121">
        <f t="shared" si="36"/>
        <v>0</v>
      </c>
      <c r="DQ48" s="121">
        <f t="shared" si="37"/>
        <v>0</v>
      </c>
      <c r="DR48" s="122">
        <f t="shared" si="38"/>
        <v>0.5</v>
      </c>
      <c r="DS48" s="157"/>
      <c r="DT48" s="157" t="str">
        <f t="shared" si="39"/>
        <v>Activity Fuels Underburn</v>
      </c>
      <c r="DU48" s="157" t="str">
        <f t="shared" si="18"/>
        <v>256-14</v>
      </c>
      <c r="DV48" s="238">
        <f t="shared" si="40"/>
        <v>4</v>
      </c>
      <c r="DW48" s="239"/>
      <c r="DX48" s="239"/>
      <c r="DY48" s="239"/>
      <c r="DZ48" s="239"/>
      <c r="EA48" s="239"/>
      <c r="EB48" s="239"/>
      <c r="EC48" s="239"/>
      <c r="ED48" s="239"/>
      <c r="EE48" s="239"/>
      <c r="EF48" s="239"/>
      <c r="EG48" s="239"/>
      <c r="EH48" s="239"/>
      <c r="EI48" s="239"/>
      <c r="EJ48" s="50"/>
      <c r="EK48" s="50"/>
      <c r="EL48" s="55"/>
      <c r="EM48" s="50"/>
      <c r="EN48" s="50"/>
      <c r="EO48" s="50">
        <f t="shared" si="19"/>
        <v>0</v>
      </c>
      <c r="EP48" s="50">
        <f t="shared" si="20"/>
        <v>0</v>
      </c>
      <c r="EQ48" s="50">
        <f t="shared" si="21"/>
        <v>0</v>
      </c>
      <c r="ER48" s="56"/>
      <c r="ES48" s="56"/>
      <c r="ET48" s="56">
        <f t="shared" si="54"/>
        <v>0</v>
      </c>
      <c r="EU48" s="56">
        <f t="shared" si="54"/>
        <v>1.3548269530481218</v>
      </c>
      <c r="EV48" s="56"/>
      <c r="EW48" s="56"/>
      <c r="EX48" s="56"/>
      <c r="EY48" s="56"/>
      <c r="EZ48" s="165"/>
      <c r="FA48" s="179"/>
      <c r="FB48" s="179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O48" s="54"/>
      <c r="FP48" s="54"/>
      <c r="FQ48" s="54"/>
      <c r="FR48" s="54"/>
      <c r="FS48" s="54"/>
      <c r="FT48" s="54"/>
      <c r="FU48" s="54"/>
      <c r="FV48" s="54"/>
      <c r="FW48" s="54"/>
      <c r="FX48" s="54"/>
      <c r="FY48" s="54"/>
      <c r="FZ48" s="54"/>
      <c r="GA48" s="54"/>
    </row>
    <row r="49" spans="1:183" s="45" customFormat="1" ht="18">
      <c r="A49" s="66" t="s">
        <v>377</v>
      </c>
      <c r="B49" s="228" t="s">
        <v>253</v>
      </c>
      <c r="C49" s="228">
        <v>495</v>
      </c>
      <c r="D49" s="228" t="s">
        <v>265</v>
      </c>
      <c r="E49" s="229">
        <v>5</v>
      </c>
      <c r="F49" s="144">
        <v>3.2990275787700001</v>
      </c>
      <c r="G49" s="144">
        <v>3.124269222228</v>
      </c>
      <c r="H49" s="144">
        <v>1.4978399999639997</v>
      </c>
      <c r="I49" s="144">
        <v>1.7543203574820001</v>
      </c>
      <c r="J49" s="144">
        <v>12.235856281109996</v>
      </c>
      <c r="K49" s="230">
        <v>5.6202069304920013</v>
      </c>
      <c r="L49" s="230">
        <v>0.73204771516799994</v>
      </c>
      <c r="M49" s="144"/>
      <c r="N49" s="80"/>
      <c r="O49" s="80"/>
      <c r="P49" s="230">
        <f t="shared" si="22"/>
        <v>28.263568085213997</v>
      </c>
      <c r="Q49" s="52">
        <f t="shared" si="1"/>
        <v>0.60214531246583192</v>
      </c>
      <c r="R49" s="52">
        <f t="shared" si="2"/>
        <v>1.4540176150394277</v>
      </c>
      <c r="S49" s="52">
        <f t="shared" si="3"/>
        <v>1.3538748903983244</v>
      </c>
      <c r="T49" s="53">
        <f t="shared" si="4"/>
        <v>0.14929487857929069</v>
      </c>
      <c r="U49" s="53">
        <f t="shared" si="5"/>
        <v>1.4278386761446538</v>
      </c>
      <c r="V49" s="53">
        <f t="shared" si="6"/>
        <v>16.821929889793022</v>
      </c>
      <c r="W49" s="53">
        <f t="shared" si="7"/>
        <v>107.02095541947372</v>
      </c>
      <c r="X49" s="53">
        <f t="shared" si="8"/>
        <v>1.0251860978398641</v>
      </c>
      <c r="Y49" s="53">
        <f t="shared" si="9"/>
        <v>1.0261005521114859</v>
      </c>
      <c r="Z49" s="53">
        <f t="shared" si="10"/>
        <v>1.0247745127117156</v>
      </c>
      <c r="AA49" s="53">
        <f t="shared" si="11"/>
        <v>1.0251127469836159</v>
      </c>
      <c r="AB49" s="53">
        <f t="shared" si="12"/>
        <v>0.56422955546096665</v>
      </c>
      <c r="AC49" s="53">
        <f t="shared" si="13"/>
        <v>0.56698836388192864</v>
      </c>
      <c r="AD49" s="53">
        <f t="shared" si="14"/>
        <v>0.52760397151548644</v>
      </c>
      <c r="AE49" s="53">
        <f t="shared" si="15"/>
        <v>0.38920985103859684</v>
      </c>
      <c r="AF49" s="53">
        <f t="shared" si="16"/>
        <v>0.36</v>
      </c>
      <c r="AG49" s="53">
        <f t="shared" si="17"/>
        <v>0.37460492551929842</v>
      </c>
      <c r="AH49" s="64" t="s">
        <v>152</v>
      </c>
      <c r="AI49" s="64"/>
      <c r="AJ49" s="64"/>
      <c r="AK49" s="45" t="str">
        <f t="shared" si="23"/>
        <v>256-14</v>
      </c>
      <c r="AL49" s="65"/>
      <c r="AM49" s="145">
        <f t="shared" si="24"/>
        <v>5</v>
      </c>
      <c r="AN49" s="149"/>
      <c r="AO49" s="183"/>
      <c r="AP49" s="149"/>
      <c r="AQ49" s="147">
        <f t="shared" si="25"/>
        <v>1</v>
      </c>
      <c r="AR49" s="229">
        <v>0</v>
      </c>
      <c r="AS49" s="229">
        <v>0</v>
      </c>
      <c r="AT49" s="229">
        <v>0</v>
      </c>
      <c r="AU49" s="229">
        <v>4</v>
      </c>
      <c r="AV49" s="229">
        <v>1</v>
      </c>
      <c r="AW49" s="229">
        <v>1</v>
      </c>
      <c r="AX49" s="229">
        <v>2</v>
      </c>
      <c r="AY49" s="229">
        <v>2</v>
      </c>
      <c r="AZ49" s="229">
        <v>2</v>
      </c>
      <c r="BA49" s="150"/>
      <c r="BB49" s="229">
        <v>0</v>
      </c>
      <c r="BC49" s="229">
        <v>0</v>
      </c>
      <c r="BD49" s="229">
        <v>1</v>
      </c>
      <c r="BE49" s="57">
        <v>3</v>
      </c>
      <c r="BF49" s="57">
        <v>3</v>
      </c>
      <c r="BG49" s="57">
        <v>3</v>
      </c>
      <c r="BH49" s="57">
        <v>10</v>
      </c>
      <c r="BI49" s="57">
        <f t="shared" si="26"/>
        <v>495</v>
      </c>
      <c r="BJ49" s="189" t="str">
        <f t="shared" si="27"/>
        <v>256-14</v>
      </c>
      <c r="BK49" s="173">
        <f t="shared" si="28"/>
        <v>5</v>
      </c>
      <c r="BL49" s="86">
        <v>0</v>
      </c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126"/>
      <c r="CA49" s="97">
        <v>8</v>
      </c>
      <c r="CB49" s="96">
        <v>8</v>
      </c>
      <c r="CC49" s="96">
        <v>8</v>
      </c>
      <c r="CD49" s="96"/>
      <c r="CE49" s="96"/>
      <c r="CF49" s="96"/>
      <c r="CG49" s="96"/>
      <c r="CH49" s="96"/>
      <c r="CI49" s="96"/>
      <c r="CJ49" s="96"/>
      <c r="CK49" s="96"/>
      <c r="CL49" s="96"/>
      <c r="CM49" s="61"/>
      <c r="CN49" s="61"/>
      <c r="CO49" s="126"/>
      <c r="CP49" s="90"/>
      <c r="CQ49" s="90"/>
      <c r="CR49" s="69"/>
      <c r="CS49" s="69"/>
      <c r="CT49" s="69"/>
      <c r="CU49" s="69"/>
      <c r="CV49" s="90"/>
      <c r="CW49" s="69"/>
      <c r="CX49" s="69"/>
      <c r="CY49" s="69"/>
      <c r="CZ49" s="69"/>
      <c r="DA49" s="90"/>
      <c r="DB49" s="69"/>
      <c r="DC49" s="69"/>
      <c r="DD49" s="69"/>
      <c r="DE49" s="69"/>
      <c r="DF49" s="131"/>
      <c r="DG49" s="121">
        <f t="shared" si="29"/>
        <v>43.620528451182835</v>
      </c>
      <c r="DH49" s="121">
        <f t="shared" si="30"/>
        <v>9.0321796869874778</v>
      </c>
      <c r="DI49" s="121">
        <f t="shared" si="31"/>
        <v>60.924370067924599</v>
      </c>
      <c r="DJ49" s="121">
        <f t="shared" si="32"/>
        <v>0</v>
      </c>
      <c r="DK49" s="121">
        <f t="shared" si="32"/>
        <v>0</v>
      </c>
      <c r="DL49" s="121">
        <f t="shared" si="32"/>
        <v>3.7411583873718208</v>
      </c>
      <c r="DM49" s="121">
        <f t="shared" si="33"/>
        <v>0</v>
      </c>
      <c r="DN49" s="121">
        <f t="shared" si="34"/>
        <v>8.7436048650240288</v>
      </c>
      <c r="DO49" s="121">
        <f t="shared" si="35"/>
        <v>0</v>
      </c>
      <c r="DP49" s="121">
        <f t="shared" si="36"/>
        <v>0</v>
      </c>
      <c r="DQ49" s="121">
        <f t="shared" si="37"/>
        <v>0</v>
      </c>
      <c r="DR49" s="122">
        <f t="shared" si="38"/>
        <v>0.5</v>
      </c>
      <c r="DS49" s="157"/>
      <c r="DT49" s="157" t="str">
        <f t="shared" si="39"/>
        <v>Activity Fuels Underburn</v>
      </c>
      <c r="DU49" s="157" t="str">
        <f t="shared" si="18"/>
        <v>256-14</v>
      </c>
      <c r="DV49" s="238">
        <f t="shared" si="40"/>
        <v>5</v>
      </c>
      <c r="DW49" s="239"/>
      <c r="DX49" s="239"/>
      <c r="DY49" s="239"/>
      <c r="DZ49" s="239"/>
      <c r="EA49" s="239"/>
      <c r="EB49" s="239"/>
      <c r="EC49" s="239"/>
      <c r="ED49" s="239"/>
      <c r="EE49" s="239"/>
      <c r="EF49" s="239"/>
      <c r="EG49" s="239"/>
      <c r="EH49" s="239"/>
      <c r="EI49" s="239"/>
      <c r="EJ49" s="50">
        <f t="shared" si="41"/>
        <v>0</v>
      </c>
      <c r="EK49" s="50">
        <f t="shared" si="42"/>
        <v>0</v>
      </c>
      <c r="EL49" s="55">
        <f t="shared" si="43"/>
        <v>1.475609756097561</v>
      </c>
      <c r="EM49" s="50">
        <f>4.656*AQ49*(((BL49/2.54)^2)+((BM49/2.54)^2)+((BN49/2.54)^2)+((BO49)/2.54^2)+((BP49/2.54)^2)+((BQ49/2.54)^2)+((BR49/2.54)^2)+((BS49/2.54)^2)+((BT49/2.54)^2)+((BU49/2.54)^2)+((BV49/2.54)^2)+((BW49/2.54)^2)+((BX49/2.54)^2)+((BY49/2.54)^2)+((BZ49/2.54)^2))/(BH49*3.28)</f>
        <v>0</v>
      </c>
      <c r="EN49" s="50">
        <f>3.492*AQ49*((CA49/2.54)^2 + (CB49/2.54)^2 + (CC49/2.54)^2 + (CD49/2.54)^2 + (CE49/2.54)^2 + (CF49/2.54)^2 + (CG49/2.54)^2 +(CH49/2.54)^2 +(CI49/2.54)^2 + (CJ49/2.54)^2 +(CK49/2.54)^2 + (CL49/2.54)^2 +(CM49/2.54)^2 + (CN49/2.54)^2 + (CO49/2.54)^2)/(BH49*3.28)</f>
        <v>3.1683575562273072</v>
      </c>
      <c r="EO49" s="50">
        <f t="shared" si="19"/>
        <v>0</v>
      </c>
      <c r="EP49" s="50">
        <f t="shared" si="20"/>
        <v>0</v>
      </c>
      <c r="EQ49" s="50">
        <f t="shared" si="21"/>
        <v>0</v>
      </c>
      <c r="ER49" s="56">
        <f t="shared" si="44"/>
        <v>1.475609756097561</v>
      </c>
      <c r="ES49" s="56">
        <f t="shared" si="45"/>
        <v>3.1683575562273072</v>
      </c>
      <c r="ET49" s="56">
        <f t="shared" si="54"/>
        <v>19.629237803032275</v>
      </c>
      <c r="EU49" s="56">
        <f t="shared" si="54"/>
        <v>4.0644808591443651</v>
      </c>
      <c r="EV49" s="56">
        <f t="shared" si="47"/>
        <v>4.6439673123248681</v>
      </c>
      <c r="EW49" s="56"/>
      <c r="EX49" s="56"/>
      <c r="EY49" s="56"/>
      <c r="EZ49" s="165"/>
      <c r="FA49" s="179"/>
      <c r="FB49" s="179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O49" s="54"/>
      <c r="FP49" s="54"/>
      <c r="FQ49" s="54"/>
      <c r="FR49" s="54"/>
      <c r="FS49" s="54"/>
      <c r="FT49" s="54"/>
      <c r="FU49" s="54"/>
      <c r="FV49" s="54"/>
      <c r="FW49" s="54"/>
      <c r="FX49" s="54"/>
      <c r="FY49" s="54"/>
      <c r="FZ49" s="54"/>
      <c r="GA49" s="54"/>
    </row>
    <row r="50" spans="1:183" s="45" customFormat="1" ht="18">
      <c r="A50" s="66" t="s">
        <v>377</v>
      </c>
      <c r="B50" s="228" t="s">
        <v>253</v>
      </c>
      <c r="C50" s="228">
        <v>495</v>
      </c>
      <c r="D50" s="228" t="s">
        <v>261</v>
      </c>
      <c r="E50" s="229">
        <v>1</v>
      </c>
      <c r="F50" s="144">
        <v>3.2990275787700001</v>
      </c>
      <c r="G50" s="144">
        <v>3.124269222228</v>
      </c>
      <c r="H50" s="144">
        <v>1.4978399999639997</v>
      </c>
      <c r="I50" s="144">
        <v>1.7543203574820001</v>
      </c>
      <c r="J50" s="144">
        <v>12.235856281109996</v>
      </c>
      <c r="K50" s="230">
        <v>5.6202069304920013</v>
      </c>
      <c r="L50" s="230">
        <v>0.73204771516799994</v>
      </c>
      <c r="M50" s="230"/>
      <c r="N50" s="80"/>
      <c r="O50" s="80"/>
      <c r="P50" s="230">
        <f t="shared" si="22"/>
        <v>28.263568085213997</v>
      </c>
      <c r="Q50" s="52">
        <f t="shared" si="1"/>
        <v>0.60214531246583192</v>
      </c>
      <c r="R50" s="52">
        <f t="shared" si="2"/>
        <v>1.4540176150394277</v>
      </c>
      <c r="S50" s="52">
        <f t="shared" si="3"/>
        <v>1.3538748903983244</v>
      </c>
      <c r="T50" s="53">
        <f t="shared" si="4"/>
        <v>0.14929487857929069</v>
      </c>
      <c r="U50" s="53">
        <f t="shared" si="5"/>
        <v>1.4278386761446538</v>
      </c>
      <c r="V50" s="53">
        <f t="shared" si="6"/>
        <v>16.821929889793022</v>
      </c>
      <c r="W50" s="53">
        <f t="shared" si="7"/>
        <v>107.02095541947372</v>
      </c>
      <c r="X50" s="53">
        <f t="shared" si="8"/>
        <v>1.0251860978398641</v>
      </c>
      <c r="Y50" s="53">
        <f t="shared" si="9"/>
        <v>1.0261005521114859</v>
      </c>
      <c r="Z50" s="53">
        <f t="shared" si="10"/>
        <v>1.0247745127117156</v>
      </c>
      <c r="AA50" s="53">
        <f t="shared" si="11"/>
        <v>1.0251127469836159</v>
      </c>
      <c r="AB50" s="53">
        <f t="shared" si="12"/>
        <v>0.56422955546096665</v>
      </c>
      <c r="AC50" s="53">
        <f t="shared" si="13"/>
        <v>0.56698836388192864</v>
      </c>
      <c r="AD50" s="53">
        <f t="shared" si="14"/>
        <v>0.52760397151548644</v>
      </c>
      <c r="AE50" s="53">
        <f t="shared" si="15"/>
        <v>0.38920985103859684</v>
      </c>
      <c r="AF50" s="53">
        <f t="shared" si="16"/>
        <v>0.36</v>
      </c>
      <c r="AG50" s="53">
        <f t="shared" si="17"/>
        <v>0.37460492551929842</v>
      </c>
      <c r="AH50" s="64" t="s">
        <v>152</v>
      </c>
      <c r="AI50" s="64"/>
      <c r="AJ50" s="64"/>
      <c r="AK50" s="45" t="str">
        <f t="shared" si="23"/>
        <v>257-15</v>
      </c>
      <c r="AL50" s="65"/>
      <c r="AM50" s="145">
        <f t="shared" si="24"/>
        <v>1</v>
      </c>
      <c r="AN50" s="149"/>
      <c r="AO50" s="183"/>
      <c r="AP50" s="149"/>
      <c r="AQ50" s="147">
        <f t="shared" si="25"/>
        <v>1</v>
      </c>
      <c r="AR50" s="229">
        <v>0</v>
      </c>
      <c r="AS50" s="229">
        <v>2</v>
      </c>
      <c r="AT50" s="229">
        <v>2</v>
      </c>
      <c r="AU50" s="229">
        <v>2</v>
      </c>
      <c r="AV50" s="229">
        <v>2</v>
      </c>
      <c r="AW50" s="229">
        <v>2</v>
      </c>
      <c r="AX50" s="229">
        <v>0</v>
      </c>
      <c r="AY50" s="229">
        <v>0</v>
      </c>
      <c r="AZ50" s="229">
        <v>0</v>
      </c>
      <c r="BA50" s="151"/>
      <c r="BB50" s="229">
        <v>58</v>
      </c>
      <c r="BC50" s="229">
        <v>3</v>
      </c>
      <c r="BD50" s="229">
        <v>0</v>
      </c>
      <c r="BE50" s="57">
        <v>3</v>
      </c>
      <c r="BF50" s="57">
        <v>3</v>
      </c>
      <c r="BG50" s="57">
        <v>3</v>
      </c>
      <c r="BH50" s="57">
        <v>10</v>
      </c>
      <c r="BI50" s="57">
        <f t="shared" si="26"/>
        <v>495</v>
      </c>
      <c r="BJ50" s="189" t="str">
        <f t="shared" si="27"/>
        <v>257-15</v>
      </c>
      <c r="BK50" s="173">
        <f t="shared" si="28"/>
        <v>1</v>
      </c>
      <c r="BL50" s="86">
        <v>0</v>
      </c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126"/>
      <c r="CA50" s="97">
        <v>37</v>
      </c>
      <c r="CB50" s="96">
        <v>8</v>
      </c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61"/>
      <c r="CN50" s="61"/>
      <c r="CO50" s="126"/>
      <c r="CP50" s="90"/>
      <c r="CQ50" s="90"/>
      <c r="CR50" s="69"/>
      <c r="CS50" s="69"/>
      <c r="CT50" s="69"/>
      <c r="CU50" s="69"/>
      <c r="CV50" s="90"/>
      <c r="CW50" s="69"/>
      <c r="CX50" s="69"/>
      <c r="CY50" s="69"/>
      <c r="CZ50" s="69"/>
      <c r="DA50" s="90"/>
      <c r="DB50" s="69"/>
      <c r="DC50" s="69"/>
      <c r="DD50" s="69"/>
      <c r="DE50" s="69"/>
      <c r="DF50" s="131"/>
      <c r="DG50" s="121">
        <f t="shared" si="29"/>
        <v>14.540176150394277</v>
      </c>
      <c r="DH50" s="121">
        <f t="shared" si="30"/>
        <v>12.042906249316639</v>
      </c>
      <c r="DI50" s="121">
        <f t="shared" si="31"/>
        <v>40.616246711949735</v>
      </c>
      <c r="DJ50" s="121">
        <f t="shared" si="32"/>
        <v>2.0602757382579506</v>
      </c>
      <c r="DK50" s="121">
        <f t="shared" si="32"/>
        <v>1.0250814361799163</v>
      </c>
      <c r="DL50" s="121">
        <f t="shared" si="32"/>
        <v>0</v>
      </c>
      <c r="DM50" s="121">
        <f t="shared" si="33"/>
        <v>0</v>
      </c>
      <c r="DN50" s="121">
        <f t="shared" si="34"/>
        <v>65.258259226976207</v>
      </c>
      <c r="DO50" s="121">
        <f t="shared" si="35"/>
        <v>0</v>
      </c>
      <c r="DP50" s="121">
        <f t="shared" si="36"/>
        <v>0</v>
      </c>
      <c r="DQ50" s="121">
        <f t="shared" si="37"/>
        <v>0</v>
      </c>
      <c r="DR50" s="122">
        <f t="shared" si="38"/>
        <v>2</v>
      </c>
      <c r="DS50" s="157"/>
      <c r="DT50" s="157" t="str">
        <f t="shared" si="39"/>
        <v>Activity Fuels Underburn</v>
      </c>
      <c r="DU50" s="157" t="str">
        <f t="shared" si="18"/>
        <v>257-15</v>
      </c>
      <c r="DV50" s="238">
        <f t="shared" si="40"/>
        <v>1</v>
      </c>
      <c r="DW50" s="239"/>
      <c r="DX50" s="239"/>
      <c r="DY50" s="239"/>
      <c r="DZ50" s="239"/>
      <c r="EA50" s="239"/>
      <c r="EB50" s="239"/>
      <c r="EC50" s="239"/>
      <c r="ED50" s="239"/>
      <c r="EE50" s="239"/>
      <c r="EF50" s="239"/>
      <c r="EG50" s="239"/>
      <c r="EH50" s="239"/>
      <c r="EI50" s="239"/>
      <c r="EJ50" s="50">
        <f t="shared" si="41"/>
        <v>0.56190447154471546</v>
      </c>
      <c r="EK50" s="50">
        <f t="shared" si="42"/>
        <v>0.55640243902439024</v>
      </c>
      <c r="EL50" s="55">
        <f t="shared" si="43"/>
        <v>0</v>
      </c>
      <c r="EM50" s="50">
        <f>4.656*AQ50*(((BL50/2.54)^2)+((BM50/2.54)^2)+((BN50/2.54)^2)+((BO50)/2.54^2)+((BP50/2.54)^2)+((BQ50/2.54)^2)+((BR50/2.54)^2)+((BS50/2.54)^2)+((BT50/2.54)^2)+((BU50/2.54)^2)+((BV50/2.54)^2)+((BW50/2.54)^2)+((BX50/2.54)^2)+((BY50/2.54)^2)+((BZ50/2.54)^2))/(BH50*3.28)</f>
        <v>0</v>
      </c>
      <c r="EN50" s="50">
        <f>3.492*AQ50*((CA50/2.54)^2 + (CB50/2.54)^2 + (CC50/2.54)^2 + (CD50/2.54)^2 + (CE50/2.54)^2 + (CF50/2.54)^2 + (CG50/2.54)^2 +(CH50/2.54)^2 +(CI50/2.54)^2 + (CJ50/2.54)^2 +(CK50/2.54)^2 + (CL50/2.54)^2 +(CM50/2.54)^2 + (CN50/2.54)^2 + (CO50/2.54)^2)/(BH50*3.28)</f>
        <v>23.647168635800686</v>
      </c>
      <c r="EO50" s="50">
        <f t="shared" si="19"/>
        <v>0</v>
      </c>
      <c r="EP50" s="50">
        <f t="shared" si="20"/>
        <v>0</v>
      </c>
      <c r="EQ50" s="50">
        <f t="shared" si="21"/>
        <v>0</v>
      </c>
      <c r="ER50" s="56">
        <f t="shared" si="44"/>
        <v>1.1183069105691057</v>
      </c>
      <c r="ES50" s="56">
        <f t="shared" si="45"/>
        <v>23.647168635800686</v>
      </c>
      <c r="ET50" s="56">
        <f t="shared" si="54"/>
        <v>6.5430792676774248</v>
      </c>
      <c r="EU50" s="56">
        <f t="shared" si="54"/>
        <v>5.4193078121924874</v>
      </c>
      <c r="EV50" s="56">
        <f t="shared" si="47"/>
        <v>24.765475546369792</v>
      </c>
      <c r="EW50" s="56"/>
      <c r="EX50" s="56"/>
      <c r="EY50" s="56"/>
      <c r="EZ50" s="165"/>
      <c r="FA50" s="179"/>
      <c r="FB50" s="179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O50" s="54"/>
      <c r="FP50" s="54"/>
      <c r="FQ50" s="54"/>
      <c r="FR50" s="54"/>
      <c r="FS50" s="54"/>
      <c r="FT50" s="54"/>
      <c r="FU50" s="54"/>
      <c r="FV50" s="54"/>
      <c r="FW50" s="54"/>
      <c r="FX50" s="54"/>
      <c r="FY50" s="54"/>
      <c r="FZ50" s="54"/>
      <c r="GA50" s="54"/>
    </row>
    <row r="51" spans="1:183" s="45" customFormat="1" ht="18">
      <c r="A51" s="66" t="s">
        <v>377</v>
      </c>
      <c r="B51" s="228" t="s">
        <v>253</v>
      </c>
      <c r="C51" s="228">
        <v>495</v>
      </c>
      <c r="D51" s="228" t="s">
        <v>261</v>
      </c>
      <c r="E51" s="229">
        <v>2</v>
      </c>
      <c r="F51" s="144">
        <v>3.2990275787700001</v>
      </c>
      <c r="G51" s="144">
        <v>3.124269222228</v>
      </c>
      <c r="H51" s="144">
        <v>1.4978399999639997</v>
      </c>
      <c r="I51" s="144">
        <v>1.7543203574820001</v>
      </c>
      <c r="J51" s="144">
        <v>12.235856281109996</v>
      </c>
      <c r="K51" s="230">
        <v>5.6202069304920013</v>
      </c>
      <c r="L51" s="230">
        <v>0.73204771516799994</v>
      </c>
      <c r="M51" s="230"/>
      <c r="N51" s="80"/>
      <c r="O51" s="80"/>
      <c r="P51" s="230">
        <f t="shared" si="22"/>
        <v>28.263568085213997</v>
      </c>
      <c r="Q51" s="52">
        <f t="shared" si="1"/>
        <v>0.60214531246583192</v>
      </c>
      <c r="R51" s="52">
        <f t="shared" si="2"/>
        <v>1.4540176150394277</v>
      </c>
      <c r="S51" s="52">
        <f t="shared" si="3"/>
        <v>1.3538748903983244</v>
      </c>
      <c r="T51" s="53">
        <f t="shared" si="4"/>
        <v>0.14929487857929069</v>
      </c>
      <c r="U51" s="53">
        <f t="shared" si="5"/>
        <v>1.4278386761446538</v>
      </c>
      <c r="V51" s="53">
        <f t="shared" si="6"/>
        <v>16.821929889793022</v>
      </c>
      <c r="W51" s="53">
        <f t="shared" si="7"/>
        <v>107.02095541947372</v>
      </c>
      <c r="X51" s="53">
        <f t="shared" si="8"/>
        <v>1.0251860978398641</v>
      </c>
      <c r="Y51" s="53">
        <f t="shared" si="9"/>
        <v>1.0261005521114859</v>
      </c>
      <c r="Z51" s="53">
        <f t="shared" si="10"/>
        <v>1.0247745127117156</v>
      </c>
      <c r="AA51" s="53">
        <f t="shared" si="11"/>
        <v>1.0251127469836159</v>
      </c>
      <c r="AB51" s="53">
        <f t="shared" si="12"/>
        <v>0.56422955546096665</v>
      </c>
      <c r="AC51" s="53">
        <f t="shared" si="13"/>
        <v>0.56698836388192864</v>
      </c>
      <c r="AD51" s="53">
        <f t="shared" si="14"/>
        <v>0.52760397151548644</v>
      </c>
      <c r="AE51" s="53">
        <f t="shared" si="15"/>
        <v>0.38920985103859684</v>
      </c>
      <c r="AF51" s="53">
        <f t="shared" si="16"/>
        <v>0.36</v>
      </c>
      <c r="AG51" s="53">
        <f t="shared" si="17"/>
        <v>0.37460492551929842</v>
      </c>
      <c r="AH51" s="64" t="s">
        <v>152</v>
      </c>
      <c r="AI51" s="64"/>
      <c r="AJ51" s="64"/>
      <c r="AK51" s="45" t="str">
        <f t="shared" si="23"/>
        <v>257-15</v>
      </c>
      <c r="AL51" s="65"/>
      <c r="AM51" s="145">
        <f t="shared" si="24"/>
        <v>2</v>
      </c>
      <c r="AN51" s="149"/>
      <c r="AO51" s="183"/>
      <c r="AP51" s="149"/>
      <c r="AQ51" s="147">
        <f t="shared" si="25"/>
        <v>1</v>
      </c>
      <c r="AR51" s="229">
        <v>0</v>
      </c>
      <c r="AS51" s="229">
        <v>2</v>
      </c>
      <c r="AT51" s="229">
        <v>2</v>
      </c>
      <c r="AU51" s="229">
        <v>0</v>
      </c>
      <c r="AV51" s="229">
        <v>1</v>
      </c>
      <c r="AW51" s="229">
        <v>1</v>
      </c>
      <c r="AX51" s="229">
        <v>0</v>
      </c>
      <c r="AY51" s="229">
        <v>0</v>
      </c>
      <c r="AZ51" s="229">
        <v>0</v>
      </c>
      <c r="BA51" s="147"/>
      <c r="BB51" s="229">
        <v>110</v>
      </c>
      <c r="BC51" s="229">
        <v>0</v>
      </c>
      <c r="BD51" s="229">
        <v>2</v>
      </c>
      <c r="BE51" s="57">
        <v>3</v>
      </c>
      <c r="BF51" s="57">
        <v>3</v>
      </c>
      <c r="BG51" s="57">
        <v>3</v>
      </c>
      <c r="BH51" s="57">
        <v>10</v>
      </c>
      <c r="BI51" s="57">
        <f t="shared" si="26"/>
        <v>495</v>
      </c>
      <c r="BJ51" s="189" t="str">
        <f t="shared" si="27"/>
        <v>257-15</v>
      </c>
      <c r="BK51" s="173">
        <f t="shared" si="28"/>
        <v>2</v>
      </c>
      <c r="BL51" s="86">
        <v>12</v>
      </c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126"/>
      <c r="CA51" s="97"/>
      <c r="CB51" s="96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61"/>
      <c r="CN51" s="61"/>
      <c r="CO51" s="126"/>
      <c r="CP51" s="90"/>
      <c r="CQ51" s="90"/>
      <c r="CR51" s="69"/>
      <c r="CS51" s="69"/>
      <c r="CT51" s="69"/>
      <c r="CU51" s="69"/>
      <c r="CV51" s="90"/>
      <c r="CW51" s="69"/>
      <c r="CX51" s="69"/>
      <c r="CY51" s="69"/>
      <c r="CZ51" s="69"/>
      <c r="DA51" s="90"/>
      <c r="DB51" s="69"/>
      <c r="DC51" s="69"/>
      <c r="DD51" s="69"/>
      <c r="DE51" s="69"/>
      <c r="DF51" s="131"/>
      <c r="DG51" s="121">
        <f t="shared" si="29"/>
        <v>0</v>
      </c>
      <c r="DH51" s="121">
        <f t="shared" si="30"/>
        <v>9.0321796869874778</v>
      </c>
      <c r="DI51" s="121">
        <f t="shared" si="31"/>
        <v>20.308123355974868</v>
      </c>
      <c r="DJ51" s="121">
        <f t="shared" si="32"/>
        <v>3.9074195035926649</v>
      </c>
      <c r="DK51" s="121">
        <f t="shared" si="32"/>
        <v>0</v>
      </c>
      <c r="DL51" s="121">
        <f t="shared" si="32"/>
        <v>7.4823167747436417</v>
      </c>
      <c r="DM51" s="121">
        <f t="shared" si="33"/>
        <v>7.0897857230340691</v>
      </c>
      <c r="DN51" s="121">
        <f t="shared" si="34"/>
        <v>0</v>
      </c>
      <c r="DO51" s="121">
        <f t="shared" si="35"/>
        <v>0</v>
      </c>
      <c r="DP51" s="121">
        <f t="shared" si="36"/>
        <v>0</v>
      </c>
      <c r="DQ51" s="121">
        <f t="shared" si="37"/>
        <v>0</v>
      </c>
      <c r="DR51" s="122">
        <f t="shared" si="38"/>
        <v>1.5</v>
      </c>
      <c r="DS51" s="157"/>
      <c r="DT51" s="157" t="str">
        <f t="shared" si="39"/>
        <v>Activity Fuels Underburn</v>
      </c>
      <c r="DU51" s="157" t="str">
        <f t="shared" si="18"/>
        <v>257-15</v>
      </c>
      <c r="DV51" s="238">
        <f t="shared" si="40"/>
        <v>2</v>
      </c>
      <c r="DW51" s="239"/>
      <c r="DX51" s="239"/>
      <c r="DY51" s="239"/>
      <c r="DZ51" s="239"/>
      <c r="EA51" s="239"/>
      <c r="EB51" s="239"/>
      <c r="EC51" s="239"/>
      <c r="ED51" s="239"/>
      <c r="EE51" s="239"/>
      <c r="EF51" s="239"/>
      <c r="EG51" s="239"/>
      <c r="EH51" s="239"/>
      <c r="EI51" s="239"/>
      <c r="EJ51" s="50">
        <f t="shared" si="41"/>
        <v>1.0656808943089431</v>
      </c>
      <c r="EK51" s="50">
        <f t="shared" si="42"/>
        <v>0</v>
      </c>
      <c r="EL51" s="55">
        <f t="shared" si="43"/>
        <v>2.9512195121951219</v>
      </c>
      <c r="EM51" s="50">
        <f>4.656*AQ51*(((BL51/2.54)^2)+((BM51/2.54)^2)+((BN51/2.54)^2)+((BO51)/2.54^2)+((BP51/2.54)^2)+((BQ51/2.54)^2)+((BR51/2.54)^2)+((BS51/2.54)^2)+((BT51/2.54)^2)+((BU51/2.54)^2)+((BV51/2.54)^2)+((BW51/2.54)^2)+((BX51/2.54)^2)+((BY51/2.54)^2)+((BZ51/2.54)^2))/(BH51*3.28)</f>
        <v>3.1683575562273067</v>
      </c>
      <c r="EN51" s="50">
        <f>3.492*AQ51*((CA51/2.54)^2 + (CB51/2.54)^2 + (CC51/2.54)^2 + (CD51/2.54)^2 + (CE51/2.54)^2 + (CF51/2.54)^2 + (CG51/2.54)^2 +(CH51/2.54)^2 +(CI51/2.54)^2 + (CJ51/2.54)^2 +(CK51/2.54)^2 + (CL51/2.54)^2 +(CM51/2.54)^2 + (CN51/2.54)^2 + (CO51/2.54)^2)/(BH51*3.28)</f>
        <v>0</v>
      </c>
      <c r="EO51" s="50">
        <f t="shared" si="19"/>
        <v>0</v>
      </c>
      <c r="EP51" s="50">
        <f t="shared" si="20"/>
        <v>0</v>
      </c>
      <c r="EQ51" s="50">
        <f t="shared" si="21"/>
        <v>0</v>
      </c>
      <c r="ER51" s="56">
        <f t="shared" si="44"/>
        <v>4.0169004065040648</v>
      </c>
      <c r="ES51" s="56">
        <f t="shared" si="45"/>
        <v>3.1683575562273067</v>
      </c>
      <c r="ET51" s="56">
        <f t="shared" si="54"/>
        <v>0</v>
      </c>
      <c r="EU51" s="56">
        <f t="shared" si="54"/>
        <v>4.0644808591443651</v>
      </c>
      <c r="EV51" s="56">
        <f t="shared" si="47"/>
        <v>7.185257962731372</v>
      </c>
      <c r="EW51" s="56"/>
      <c r="EX51" s="56"/>
      <c r="EY51" s="56"/>
      <c r="EZ51" s="165" t="str">
        <f>D51</f>
        <v>257-15</v>
      </c>
      <c r="FA51" s="179">
        <f t="shared" si="53"/>
        <v>8.7241056902365663</v>
      </c>
      <c r="FB51" s="179">
        <f t="shared" si="53"/>
        <v>4.5160898434937389</v>
      </c>
      <c r="FC51" s="56">
        <f>AVERAGE(EJ49:EJ51)</f>
        <v>0.54252845528455285</v>
      </c>
      <c r="FD51" s="56">
        <f>AVERAGE(EK49:EK51)</f>
        <v>0.18546747967479674</v>
      </c>
      <c r="FE51" s="56">
        <f>AVERAGE(EL49:EL51)</f>
        <v>1.475609756097561</v>
      </c>
      <c r="FF51" s="56">
        <f>AVERAGE(EM49:EM51)</f>
        <v>1.0561191854091023</v>
      </c>
      <c r="FG51" s="56">
        <f>AVERAGE(EN49:EN51)</f>
        <v>8.9385087306759967</v>
      </c>
      <c r="FH51" s="56">
        <f t="shared" si="55"/>
        <v>0</v>
      </c>
      <c r="FI51" s="56">
        <f t="shared" si="55"/>
        <v>0</v>
      </c>
      <c r="FJ51" s="56">
        <f t="shared" si="55"/>
        <v>0</v>
      </c>
      <c r="FK51" s="56">
        <f>AVERAGE(ER49:ER51)</f>
        <v>2.2036056910569104</v>
      </c>
      <c r="FL51" s="56">
        <f>AVERAGE(ES49:ES51)</f>
        <v>9.9946279160850988</v>
      </c>
      <c r="FM51" s="56">
        <f>AVERAGE(EV49:EV51)</f>
        <v>12.19823360714201</v>
      </c>
      <c r="FO51" s="54"/>
      <c r="FP51" s="54" t="e">
        <f>AVERAGE(#REF!)</f>
        <v>#REF!</v>
      </c>
      <c r="FQ51" s="54" t="e">
        <f>AVERAGE(#REF!)</f>
        <v>#REF!</v>
      </c>
      <c r="FR51" s="54" t="e">
        <f>AVERAGE(#REF!)</f>
        <v>#REF!</v>
      </c>
      <c r="FS51" s="54" t="e">
        <f>AVERAGE(#REF!)</f>
        <v>#REF!</v>
      </c>
      <c r="FT51" s="54" t="e">
        <f>AVERAGE(#REF!)</f>
        <v>#REF!</v>
      </c>
      <c r="FU51" s="54" t="e">
        <f>AVERAGE(#REF!)</f>
        <v>#REF!</v>
      </c>
      <c r="FV51" s="54" t="e">
        <f>AVERAGE(#REF!)</f>
        <v>#REF!</v>
      </c>
      <c r="FW51" s="54" t="e">
        <f>AVERAGE(#REF!)</f>
        <v>#REF!</v>
      </c>
      <c r="FX51" s="54" t="e">
        <f>AVERAGE(#REF!)</f>
        <v>#REF!</v>
      </c>
      <c r="FY51" s="54" t="e">
        <f>AVERAGE(#REF!)</f>
        <v>#REF!</v>
      </c>
      <c r="FZ51" s="54" t="e">
        <f>AVERAGE(#REF!)</f>
        <v>#REF!</v>
      </c>
      <c r="GA51" s="54"/>
    </row>
    <row r="52" spans="1:183" s="45" customFormat="1" ht="18">
      <c r="A52" s="66" t="s">
        <v>377</v>
      </c>
      <c r="B52" s="228" t="s">
        <v>253</v>
      </c>
      <c r="C52" s="228">
        <v>495</v>
      </c>
      <c r="D52" s="228" t="s">
        <v>261</v>
      </c>
      <c r="E52" s="229">
        <v>3</v>
      </c>
      <c r="F52" s="144">
        <v>3.2990275787700001</v>
      </c>
      <c r="G52" s="144">
        <v>3.124269222228</v>
      </c>
      <c r="H52" s="144">
        <v>1.4978399999639997</v>
      </c>
      <c r="I52" s="144">
        <v>1.7543203574820001</v>
      </c>
      <c r="J52" s="144">
        <v>12.235856281109996</v>
      </c>
      <c r="K52" s="230">
        <v>5.6202069304920013</v>
      </c>
      <c r="L52" s="230">
        <v>0.73204771516799994</v>
      </c>
      <c r="M52" s="80"/>
      <c r="N52" s="80"/>
      <c r="O52" s="80"/>
      <c r="P52" s="230">
        <f t="shared" si="22"/>
        <v>28.263568085213997</v>
      </c>
      <c r="Q52" s="52">
        <f t="shared" si="1"/>
        <v>0.60214531246583192</v>
      </c>
      <c r="R52" s="52">
        <f t="shared" si="2"/>
        <v>1.4540176150394277</v>
      </c>
      <c r="S52" s="52">
        <f t="shared" si="3"/>
        <v>1.3538748903983244</v>
      </c>
      <c r="T52" s="53">
        <f t="shared" si="4"/>
        <v>0.14929487857929069</v>
      </c>
      <c r="U52" s="53">
        <f t="shared" si="5"/>
        <v>1.4278386761446538</v>
      </c>
      <c r="V52" s="53">
        <f t="shared" si="6"/>
        <v>16.821929889793022</v>
      </c>
      <c r="W52" s="53">
        <f t="shared" si="7"/>
        <v>107.02095541947372</v>
      </c>
      <c r="X52" s="53">
        <f t="shared" si="8"/>
        <v>1.0251860978398641</v>
      </c>
      <c r="Y52" s="53">
        <f t="shared" si="9"/>
        <v>1.0261005521114859</v>
      </c>
      <c r="Z52" s="53">
        <f t="shared" si="10"/>
        <v>1.0247745127117156</v>
      </c>
      <c r="AA52" s="53">
        <f t="shared" si="11"/>
        <v>1.0251127469836159</v>
      </c>
      <c r="AB52" s="53">
        <f t="shared" si="12"/>
        <v>0.56422955546096665</v>
      </c>
      <c r="AC52" s="53">
        <f t="shared" si="13"/>
        <v>0.56698836388192864</v>
      </c>
      <c r="AD52" s="53">
        <f t="shared" si="14"/>
        <v>0.52760397151548644</v>
      </c>
      <c r="AE52" s="53">
        <f t="shared" si="15"/>
        <v>0.38920985103859684</v>
      </c>
      <c r="AF52" s="53">
        <f t="shared" si="16"/>
        <v>0.36</v>
      </c>
      <c r="AG52" s="53">
        <f t="shared" si="17"/>
        <v>0.37460492551929842</v>
      </c>
      <c r="AH52" s="64" t="s">
        <v>152</v>
      </c>
      <c r="AI52" s="64"/>
      <c r="AJ52" s="64"/>
      <c r="AK52" s="45" t="str">
        <f t="shared" si="23"/>
        <v>257-15</v>
      </c>
      <c r="AL52" s="65"/>
      <c r="AM52" s="145">
        <f t="shared" si="24"/>
        <v>3</v>
      </c>
      <c r="AN52" s="149"/>
      <c r="AO52" s="183"/>
      <c r="AP52" s="149"/>
      <c r="AQ52" s="147">
        <f t="shared" si="25"/>
        <v>1</v>
      </c>
      <c r="AR52" s="229">
        <v>0</v>
      </c>
      <c r="AS52" s="229">
        <v>0</v>
      </c>
      <c r="AT52" s="229">
        <v>0</v>
      </c>
      <c r="AU52" s="229">
        <v>0</v>
      </c>
      <c r="AV52" s="229">
        <v>1</v>
      </c>
      <c r="AW52" s="229">
        <v>1</v>
      </c>
      <c r="AX52" s="229">
        <v>0</v>
      </c>
      <c r="AY52" s="229">
        <v>1</v>
      </c>
      <c r="AZ52" s="229">
        <v>1</v>
      </c>
      <c r="BA52" s="151"/>
      <c r="BB52" s="229">
        <v>6</v>
      </c>
      <c r="BC52" s="229">
        <v>0</v>
      </c>
      <c r="BD52" s="229">
        <v>0</v>
      </c>
      <c r="BE52" s="57">
        <v>3</v>
      </c>
      <c r="BF52" s="57">
        <v>3</v>
      </c>
      <c r="BG52" s="57">
        <v>3</v>
      </c>
      <c r="BH52" s="57">
        <v>10</v>
      </c>
      <c r="BI52" s="57">
        <f t="shared" si="26"/>
        <v>495</v>
      </c>
      <c r="BJ52" s="189" t="str">
        <f t="shared" si="27"/>
        <v>257-15</v>
      </c>
      <c r="BK52" s="173">
        <f t="shared" si="28"/>
        <v>3</v>
      </c>
      <c r="BL52" s="86">
        <v>0</v>
      </c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126"/>
      <c r="CA52" s="97"/>
      <c r="CB52" s="96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61"/>
      <c r="CN52" s="61"/>
      <c r="CO52" s="126"/>
      <c r="CP52" s="90"/>
      <c r="CQ52" s="90"/>
      <c r="CR52" s="69"/>
      <c r="CS52" s="69"/>
      <c r="CT52" s="69"/>
      <c r="CU52" s="69"/>
      <c r="CV52" s="90"/>
      <c r="CW52" s="69"/>
      <c r="CX52" s="69"/>
      <c r="CY52" s="69"/>
      <c r="CZ52" s="69"/>
      <c r="DA52" s="90"/>
      <c r="DB52" s="69"/>
      <c r="DC52" s="69"/>
      <c r="DD52" s="69"/>
      <c r="DE52" s="69"/>
      <c r="DF52" s="131"/>
      <c r="DG52" s="121">
        <f t="shared" si="29"/>
        <v>0</v>
      </c>
      <c r="DH52" s="121">
        <f t="shared" si="30"/>
        <v>6.0214531246583194</v>
      </c>
      <c r="DI52" s="121">
        <f t="shared" si="31"/>
        <v>13.538748903983244</v>
      </c>
      <c r="DJ52" s="121">
        <f t="shared" si="32"/>
        <v>0.21313197292323624</v>
      </c>
      <c r="DK52" s="121">
        <f t="shared" si="32"/>
        <v>0</v>
      </c>
      <c r="DL52" s="121">
        <f t="shared" si="32"/>
        <v>0</v>
      </c>
      <c r="DM52" s="121">
        <f t="shared" si="33"/>
        <v>0</v>
      </c>
      <c r="DN52" s="121">
        <f t="shared" si="34"/>
        <v>0</v>
      </c>
      <c r="DO52" s="121">
        <f t="shared" si="35"/>
        <v>0</v>
      </c>
      <c r="DP52" s="121">
        <f t="shared" si="36"/>
        <v>0</v>
      </c>
      <c r="DQ52" s="121">
        <f t="shared" si="37"/>
        <v>0</v>
      </c>
      <c r="DR52" s="122">
        <f t="shared" si="38"/>
        <v>0.5</v>
      </c>
      <c r="DS52" s="157"/>
      <c r="DT52" s="157" t="str">
        <f t="shared" si="39"/>
        <v>Activity Fuels Underburn</v>
      </c>
      <c r="DU52" s="157" t="str">
        <f t="shared" si="18"/>
        <v>257-15</v>
      </c>
      <c r="DV52" s="238">
        <f t="shared" si="40"/>
        <v>3</v>
      </c>
      <c r="DW52" s="239"/>
      <c r="DX52" s="239"/>
      <c r="DY52" s="239"/>
      <c r="DZ52" s="239"/>
      <c r="EA52" s="239"/>
      <c r="EB52" s="239"/>
      <c r="EC52" s="239"/>
      <c r="ED52" s="239"/>
      <c r="EE52" s="239"/>
      <c r="EF52" s="239"/>
      <c r="EG52" s="239"/>
      <c r="EH52" s="239"/>
      <c r="EI52" s="239"/>
      <c r="EJ52" s="50"/>
      <c r="EK52" s="50"/>
      <c r="EL52" s="55"/>
      <c r="EM52" s="50"/>
      <c r="EN52" s="50"/>
      <c r="EO52" s="50">
        <f t="shared" si="19"/>
        <v>0</v>
      </c>
      <c r="EP52" s="50">
        <f t="shared" si="20"/>
        <v>0</v>
      </c>
      <c r="EQ52" s="50">
        <f t="shared" si="21"/>
        <v>0</v>
      </c>
      <c r="ER52" s="56"/>
      <c r="ES52" s="56"/>
      <c r="ET52" s="56">
        <f t="shared" si="54"/>
        <v>0</v>
      </c>
      <c r="EU52" s="56">
        <f t="shared" si="54"/>
        <v>2.7096539060962437</v>
      </c>
      <c r="EV52" s="56"/>
      <c r="EW52" s="56"/>
      <c r="EX52" s="56"/>
      <c r="EY52" s="56"/>
      <c r="EZ52" s="165"/>
      <c r="FA52" s="179"/>
      <c r="FB52" s="179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O52" s="54"/>
      <c r="FP52" s="54"/>
      <c r="FQ52" s="54"/>
      <c r="FR52" s="54"/>
      <c r="FS52" s="54"/>
      <c r="FT52" s="54"/>
      <c r="FU52" s="54"/>
      <c r="FV52" s="54"/>
      <c r="FW52" s="54"/>
      <c r="FX52" s="54"/>
      <c r="FY52" s="54"/>
      <c r="FZ52" s="54"/>
      <c r="GA52" s="54"/>
    </row>
    <row r="53" spans="1:183" s="45" customFormat="1" ht="18">
      <c r="A53" s="66" t="s">
        <v>377</v>
      </c>
      <c r="B53" s="228" t="s">
        <v>253</v>
      </c>
      <c r="C53" s="228">
        <v>495</v>
      </c>
      <c r="D53" s="228" t="s">
        <v>261</v>
      </c>
      <c r="E53" s="229">
        <v>4</v>
      </c>
      <c r="F53" s="144">
        <v>3.2990275787700001</v>
      </c>
      <c r="G53" s="144">
        <v>3.124269222228</v>
      </c>
      <c r="H53" s="144">
        <v>1.4978399999639997</v>
      </c>
      <c r="I53" s="144">
        <v>1.7543203574820001</v>
      </c>
      <c r="J53" s="144">
        <v>12.235856281109996</v>
      </c>
      <c r="K53" s="230">
        <v>5.6202069304920013</v>
      </c>
      <c r="L53" s="230">
        <v>0.73204771516799994</v>
      </c>
      <c r="M53" s="230"/>
      <c r="N53" s="80"/>
      <c r="O53" s="80"/>
      <c r="P53" s="230">
        <f t="shared" si="22"/>
        <v>28.263568085213997</v>
      </c>
      <c r="Q53" s="52">
        <f t="shared" si="1"/>
        <v>0.60214531246583192</v>
      </c>
      <c r="R53" s="52">
        <f t="shared" si="2"/>
        <v>1.4540176150394277</v>
      </c>
      <c r="S53" s="52">
        <f t="shared" si="3"/>
        <v>1.3538748903983244</v>
      </c>
      <c r="T53" s="53">
        <f t="shared" si="4"/>
        <v>0.14929487857929069</v>
      </c>
      <c r="U53" s="53">
        <f t="shared" si="5"/>
        <v>1.4278386761446538</v>
      </c>
      <c r="V53" s="53">
        <f t="shared" si="6"/>
        <v>16.821929889793022</v>
      </c>
      <c r="W53" s="53">
        <f t="shared" si="7"/>
        <v>107.02095541947372</v>
      </c>
      <c r="X53" s="53">
        <f t="shared" si="8"/>
        <v>1.0251860978398641</v>
      </c>
      <c r="Y53" s="53">
        <f t="shared" si="9"/>
        <v>1.0261005521114859</v>
      </c>
      <c r="Z53" s="53">
        <f t="shared" si="10"/>
        <v>1.0247745127117156</v>
      </c>
      <c r="AA53" s="53">
        <f t="shared" si="11"/>
        <v>1.0251127469836159</v>
      </c>
      <c r="AB53" s="53">
        <f t="shared" si="12"/>
        <v>0.56422955546096665</v>
      </c>
      <c r="AC53" s="53">
        <f t="shared" si="13"/>
        <v>0.56698836388192864</v>
      </c>
      <c r="AD53" s="53">
        <f t="shared" si="14"/>
        <v>0.52760397151548644</v>
      </c>
      <c r="AE53" s="53">
        <f t="shared" si="15"/>
        <v>0.38920985103859684</v>
      </c>
      <c r="AF53" s="53">
        <f t="shared" si="16"/>
        <v>0.36</v>
      </c>
      <c r="AG53" s="53">
        <f t="shared" si="17"/>
        <v>0.37460492551929842</v>
      </c>
      <c r="AH53" s="64" t="s">
        <v>152</v>
      </c>
      <c r="AI53" s="64"/>
      <c r="AJ53" s="64"/>
      <c r="AK53" s="45" t="str">
        <f t="shared" si="23"/>
        <v>257-15</v>
      </c>
      <c r="AL53" s="65"/>
      <c r="AM53" s="145">
        <f t="shared" si="24"/>
        <v>4</v>
      </c>
      <c r="AN53" s="149"/>
      <c r="AO53" s="183"/>
      <c r="AP53" s="149"/>
      <c r="AQ53" s="147">
        <f t="shared" si="25"/>
        <v>1</v>
      </c>
      <c r="AR53" s="229">
        <v>0</v>
      </c>
      <c r="AS53" s="229">
        <v>2</v>
      </c>
      <c r="AT53" s="229">
        <v>2</v>
      </c>
      <c r="AU53" s="229">
        <v>0</v>
      </c>
      <c r="AV53" s="229">
        <v>2</v>
      </c>
      <c r="AW53" s="229">
        <v>2</v>
      </c>
      <c r="AX53" s="229">
        <v>0</v>
      </c>
      <c r="AY53" s="229">
        <v>2</v>
      </c>
      <c r="AZ53" s="229">
        <v>3</v>
      </c>
      <c r="BA53" s="147"/>
      <c r="BB53" s="229">
        <v>3</v>
      </c>
      <c r="BC53" s="229">
        <v>1</v>
      </c>
      <c r="BD53" s="229">
        <v>0</v>
      </c>
      <c r="BE53" s="57">
        <v>3</v>
      </c>
      <c r="BF53" s="57">
        <v>3</v>
      </c>
      <c r="BG53" s="57">
        <v>3</v>
      </c>
      <c r="BH53" s="57">
        <v>10</v>
      </c>
      <c r="BI53" s="57">
        <f t="shared" si="26"/>
        <v>495</v>
      </c>
      <c r="BJ53" s="189" t="str">
        <f t="shared" si="27"/>
        <v>257-15</v>
      </c>
      <c r="BK53" s="173">
        <f t="shared" si="28"/>
        <v>4</v>
      </c>
      <c r="BL53" s="86">
        <v>0</v>
      </c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126"/>
      <c r="CA53" s="97">
        <v>10</v>
      </c>
      <c r="CB53" s="96"/>
      <c r="CC53" s="96"/>
      <c r="CD53" s="96"/>
      <c r="CE53" s="96"/>
      <c r="CF53" s="96"/>
      <c r="CG53" s="96"/>
      <c r="CH53" s="96"/>
      <c r="CI53" s="96"/>
      <c r="CJ53" s="96"/>
      <c r="CK53" s="96"/>
      <c r="CL53" s="96"/>
      <c r="CM53" s="61"/>
      <c r="CN53" s="61"/>
      <c r="CO53" s="126"/>
      <c r="CP53" s="90"/>
      <c r="CQ53" s="90"/>
      <c r="CR53" s="69"/>
      <c r="CS53" s="69"/>
      <c r="CT53" s="69"/>
      <c r="CU53" s="69"/>
      <c r="CV53" s="90"/>
      <c r="CW53" s="69"/>
      <c r="CX53" s="69"/>
      <c r="CY53" s="69"/>
      <c r="CZ53" s="69"/>
      <c r="DA53" s="90"/>
      <c r="DB53" s="69"/>
      <c r="DC53" s="69"/>
      <c r="DD53" s="69"/>
      <c r="DE53" s="69"/>
      <c r="DF53" s="131"/>
      <c r="DG53" s="121">
        <f t="shared" si="29"/>
        <v>0</v>
      </c>
      <c r="DH53" s="121">
        <f t="shared" si="30"/>
        <v>18.064359373974956</v>
      </c>
      <c r="DI53" s="121">
        <f t="shared" si="31"/>
        <v>40.616246711949735</v>
      </c>
      <c r="DJ53" s="121">
        <f t="shared" si="32"/>
        <v>0.10656598646161812</v>
      </c>
      <c r="DK53" s="121">
        <f t="shared" si="32"/>
        <v>0.34169381205997212</v>
      </c>
      <c r="DL53" s="121">
        <f t="shared" si="32"/>
        <v>0</v>
      </c>
      <c r="DM53" s="121">
        <f t="shared" si="33"/>
        <v>0</v>
      </c>
      <c r="DN53" s="121">
        <f t="shared" si="34"/>
        <v>4.5539608672000149</v>
      </c>
      <c r="DO53" s="121">
        <f t="shared" si="35"/>
        <v>0</v>
      </c>
      <c r="DP53" s="121">
        <f t="shared" si="36"/>
        <v>0</v>
      </c>
      <c r="DQ53" s="121">
        <f t="shared" si="37"/>
        <v>0</v>
      </c>
      <c r="DR53" s="122">
        <f t="shared" si="38"/>
        <v>2</v>
      </c>
      <c r="DS53" s="157"/>
      <c r="DT53" s="157" t="str">
        <f t="shared" si="39"/>
        <v>Activity Fuels Underburn</v>
      </c>
      <c r="DU53" s="157" t="str">
        <f t="shared" si="18"/>
        <v>257-15</v>
      </c>
      <c r="DV53" s="238">
        <f t="shared" si="40"/>
        <v>4</v>
      </c>
      <c r="DW53" s="239"/>
      <c r="DX53" s="239"/>
      <c r="DY53" s="239"/>
      <c r="DZ53" s="239"/>
      <c r="EA53" s="239"/>
      <c r="EB53" s="239"/>
      <c r="EC53" s="239"/>
      <c r="ED53" s="239"/>
      <c r="EE53" s="239"/>
      <c r="EF53" s="239"/>
      <c r="EG53" s="239"/>
      <c r="EH53" s="239"/>
      <c r="EI53" s="239"/>
      <c r="EJ53" s="50">
        <f t="shared" si="41"/>
        <v>2.90640243902439E-2</v>
      </c>
      <c r="EK53" s="50">
        <f t="shared" si="42"/>
        <v>0.18546747967479674</v>
      </c>
      <c r="EL53" s="55">
        <f t="shared" si="43"/>
        <v>0</v>
      </c>
      <c r="EM53" s="50">
        <f>4.656*AQ53*(((BL53/2.54)^2)+((BM53/2.54)^2)+((BN53/2.54)^2)+((BO53)/2.54^2)+((BP53/2.54)^2)+((BQ53/2.54)^2)+((BR53/2.54)^2)+((BS53/2.54)^2)+((BT53/2.54)^2)+((BU53/2.54)^2)+((BV53/2.54)^2)+((BW53/2.54)^2)+((BX53/2.54)^2)+((BY53/2.54)^2)+((BZ53/2.54)^2))/(BH53*3.28)</f>
        <v>0</v>
      </c>
      <c r="EN53" s="50">
        <f>3.492*AQ53*((CA53/2.54)^2 + (CB53/2.54)^2 + (CC53/2.54)^2 + (CD53/2.54)^2 + (CE53/2.54)^2 + (CF53/2.54)^2 + (CG53/2.54)^2 +(CH53/2.54)^2 +(CI53/2.54)^2 + (CJ53/2.54)^2 +(CK53/2.54)^2 + (CL53/2.54)^2 +(CM53/2.54)^2 + (CN53/2.54)^2 + (CO53/2.54)^2)/(BH53*3.28)</f>
        <v>1.6501862272017231</v>
      </c>
      <c r="EO53" s="50">
        <f t="shared" si="19"/>
        <v>0</v>
      </c>
      <c r="EP53" s="50">
        <f t="shared" si="20"/>
        <v>0</v>
      </c>
      <c r="EQ53" s="50">
        <f t="shared" si="21"/>
        <v>0</v>
      </c>
      <c r="ER53" s="56">
        <f t="shared" si="44"/>
        <v>0.21453150406504062</v>
      </c>
      <c r="ES53" s="56">
        <f t="shared" si="45"/>
        <v>1.6501862272017231</v>
      </c>
      <c r="ET53" s="56">
        <f t="shared" si="54"/>
        <v>0</v>
      </c>
      <c r="EU53" s="56">
        <f t="shared" si="54"/>
        <v>8.1289617182887302</v>
      </c>
      <c r="EV53" s="56">
        <f t="shared" si="47"/>
        <v>1.8647177312667638</v>
      </c>
      <c r="EW53" s="56"/>
      <c r="EX53" s="56"/>
      <c r="EY53" s="56"/>
      <c r="EZ53" s="165"/>
      <c r="FA53" s="179"/>
      <c r="FB53" s="179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O53" s="54"/>
      <c r="FP53" s="54"/>
      <c r="FQ53" s="54"/>
      <c r="FR53" s="54"/>
      <c r="FS53" s="54"/>
      <c r="FT53" s="54"/>
      <c r="FU53" s="54"/>
      <c r="FV53" s="54"/>
      <c r="FW53" s="54"/>
      <c r="FX53" s="54"/>
      <c r="FY53" s="54"/>
      <c r="FZ53" s="54"/>
      <c r="GA53" s="54"/>
    </row>
    <row r="54" spans="1:183" s="45" customFormat="1" ht="18">
      <c r="A54" s="66" t="s">
        <v>377</v>
      </c>
      <c r="B54" s="228" t="s">
        <v>253</v>
      </c>
      <c r="C54" s="228">
        <v>495</v>
      </c>
      <c r="D54" s="228" t="s">
        <v>261</v>
      </c>
      <c r="E54" s="229">
        <v>5</v>
      </c>
      <c r="F54" s="144">
        <v>3.2990275787700001</v>
      </c>
      <c r="G54" s="144">
        <v>3.124269222228</v>
      </c>
      <c r="H54" s="144">
        <v>1.4978399999639997</v>
      </c>
      <c r="I54" s="144">
        <v>1.7543203574820001</v>
      </c>
      <c r="J54" s="144">
        <v>12.235856281109996</v>
      </c>
      <c r="K54" s="230">
        <v>5.6202069304920013</v>
      </c>
      <c r="L54" s="230">
        <v>0.73204771516799994</v>
      </c>
      <c r="M54" s="144"/>
      <c r="N54" s="80"/>
      <c r="O54" s="80"/>
      <c r="P54" s="230">
        <f t="shared" si="22"/>
        <v>28.263568085213997</v>
      </c>
      <c r="Q54" s="52">
        <f t="shared" si="1"/>
        <v>0.60214531246583192</v>
      </c>
      <c r="R54" s="52">
        <f t="shared" si="2"/>
        <v>1.4540176150394277</v>
      </c>
      <c r="S54" s="52">
        <f t="shared" si="3"/>
        <v>1.3538748903983244</v>
      </c>
      <c r="T54" s="53">
        <f t="shared" si="4"/>
        <v>0.14929487857929069</v>
      </c>
      <c r="U54" s="53">
        <f t="shared" si="5"/>
        <v>1.4278386761446538</v>
      </c>
      <c r="V54" s="53">
        <f t="shared" si="6"/>
        <v>16.821929889793022</v>
      </c>
      <c r="W54" s="53">
        <f t="shared" si="7"/>
        <v>107.02095541947372</v>
      </c>
      <c r="X54" s="53">
        <f t="shared" si="8"/>
        <v>1.0251860978398641</v>
      </c>
      <c r="Y54" s="53">
        <f t="shared" si="9"/>
        <v>1.0261005521114859</v>
      </c>
      <c r="Z54" s="53">
        <f t="shared" si="10"/>
        <v>1.0247745127117156</v>
      </c>
      <c r="AA54" s="53">
        <f t="shared" si="11"/>
        <v>1.0251127469836159</v>
      </c>
      <c r="AB54" s="53">
        <f t="shared" si="12"/>
        <v>0.56422955546096665</v>
      </c>
      <c r="AC54" s="53">
        <f t="shared" si="13"/>
        <v>0.56698836388192864</v>
      </c>
      <c r="AD54" s="53">
        <f t="shared" si="14"/>
        <v>0.52760397151548644</v>
      </c>
      <c r="AE54" s="53">
        <f t="shared" si="15"/>
        <v>0.38920985103859684</v>
      </c>
      <c r="AF54" s="53">
        <f t="shared" si="16"/>
        <v>0.36</v>
      </c>
      <c r="AG54" s="53">
        <f t="shared" si="17"/>
        <v>0.37460492551929842</v>
      </c>
      <c r="AH54" s="64" t="s">
        <v>152</v>
      </c>
      <c r="AI54" s="64"/>
      <c r="AJ54" s="64"/>
      <c r="AK54" s="45" t="str">
        <f t="shared" si="23"/>
        <v>257-15</v>
      </c>
      <c r="AL54" s="65"/>
      <c r="AM54" s="145">
        <f t="shared" si="24"/>
        <v>5</v>
      </c>
      <c r="AN54" s="149"/>
      <c r="AO54" s="183"/>
      <c r="AP54" s="149"/>
      <c r="AQ54" s="147">
        <f t="shared" si="25"/>
        <v>1</v>
      </c>
      <c r="AR54" s="229">
        <v>0</v>
      </c>
      <c r="AS54" s="229">
        <v>1</v>
      </c>
      <c r="AT54" s="229">
        <v>1</v>
      </c>
      <c r="AU54" s="229">
        <v>0</v>
      </c>
      <c r="AV54" s="229">
        <v>1</v>
      </c>
      <c r="AW54" s="229">
        <v>1</v>
      </c>
      <c r="AX54" s="229">
        <v>0</v>
      </c>
      <c r="AY54" s="229">
        <v>2</v>
      </c>
      <c r="AZ54" s="229">
        <v>2</v>
      </c>
      <c r="BA54" s="151"/>
      <c r="BB54" s="229">
        <v>3</v>
      </c>
      <c r="BC54" s="229">
        <v>2</v>
      </c>
      <c r="BD54" s="229">
        <v>4</v>
      </c>
      <c r="BE54" s="57">
        <v>3</v>
      </c>
      <c r="BF54" s="57">
        <v>3</v>
      </c>
      <c r="BG54" s="57">
        <v>3</v>
      </c>
      <c r="BH54" s="57">
        <v>10</v>
      </c>
      <c r="BI54" s="57">
        <f t="shared" si="26"/>
        <v>495</v>
      </c>
      <c r="BJ54" s="189" t="str">
        <f t="shared" si="27"/>
        <v>257-15</v>
      </c>
      <c r="BK54" s="173">
        <f t="shared" si="28"/>
        <v>5</v>
      </c>
      <c r="BL54" s="86">
        <v>0</v>
      </c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126"/>
      <c r="CA54" s="97">
        <v>12</v>
      </c>
      <c r="CB54" s="96">
        <v>9</v>
      </c>
      <c r="CC54" s="96">
        <v>8</v>
      </c>
      <c r="CD54" s="96">
        <v>8</v>
      </c>
      <c r="CE54" s="96"/>
      <c r="CF54" s="96"/>
      <c r="CG54" s="96"/>
      <c r="CH54" s="96"/>
      <c r="CI54" s="96"/>
      <c r="CJ54" s="96"/>
      <c r="CK54" s="96"/>
      <c r="CL54" s="96"/>
      <c r="CM54" s="61"/>
      <c r="CN54" s="61"/>
      <c r="CO54" s="126"/>
      <c r="CP54" s="90"/>
      <c r="CQ54" s="90"/>
      <c r="CR54" s="69"/>
      <c r="CS54" s="69"/>
      <c r="CT54" s="69"/>
      <c r="CU54" s="69"/>
      <c r="CV54" s="90"/>
      <c r="CW54" s="69"/>
      <c r="CX54" s="69"/>
      <c r="CY54" s="69"/>
      <c r="CZ54" s="69"/>
      <c r="DA54" s="90"/>
      <c r="DB54" s="69"/>
      <c r="DC54" s="69"/>
      <c r="DD54" s="69"/>
      <c r="DE54" s="69"/>
      <c r="DF54" s="131"/>
      <c r="DG54" s="121">
        <f t="shared" si="29"/>
        <v>0</v>
      </c>
      <c r="DH54" s="121">
        <f t="shared" si="30"/>
        <v>12.042906249316639</v>
      </c>
      <c r="DI54" s="121">
        <f t="shared" si="31"/>
        <v>27.077497807966488</v>
      </c>
      <c r="DJ54" s="121">
        <f t="shared" si="32"/>
        <v>0.10656598646161812</v>
      </c>
      <c r="DK54" s="121">
        <f t="shared" si="32"/>
        <v>0.68338762411994425</v>
      </c>
      <c r="DL54" s="121">
        <f t="shared" si="32"/>
        <v>14.964633549487283</v>
      </c>
      <c r="DM54" s="121">
        <f t="shared" si="33"/>
        <v>0</v>
      </c>
      <c r="DN54" s="121">
        <f t="shared" si="34"/>
        <v>16.075481861216055</v>
      </c>
      <c r="DO54" s="121">
        <f t="shared" si="35"/>
        <v>0</v>
      </c>
      <c r="DP54" s="121">
        <f t="shared" si="36"/>
        <v>0</v>
      </c>
      <c r="DQ54" s="121">
        <f t="shared" si="37"/>
        <v>0</v>
      </c>
      <c r="DR54" s="122">
        <f t="shared" si="38"/>
        <v>1</v>
      </c>
      <c r="DS54" s="157"/>
      <c r="DT54" s="157" t="str">
        <f t="shared" si="39"/>
        <v>Activity Fuels Underburn</v>
      </c>
      <c r="DU54" s="157" t="str">
        <f t="shared" si="18"/>
        <v>257-15</v>
      </c>
      <c r="DV54" s="238">
        <f t="shared" si="40"/>
        <v>5</v>
      </c>
      <c r="DW54" s="239"/>
      <c r="DX54" s="239"/>
      <c r="DY54" s="239"/>
      <c r="DZ54" s="239"/>
      <c r="EA54" s="239"/>
      <c r="EB54" s="239"/>
      <c r="EC54" s="239"/>
      <c r="ED54" s="239"/>
      <c r="EE54" s="239"/>
      <c r="EF54" s="239"/>
      <c r="EG54" s="239"/>
      <c r="EH54" s="239"/>
      <c r="EI54" s="239"/>
      <c r="EJ54" s="50">
        <f t="shared" si="41"/>
        <v>2.90640243902439E-2</v>
      </c>
      <c r="EK54" s="50">
        <f t="shared" si="42"/>
        <v>0.37093495934959347</v>
      </c>
      <c r="EL54" s="55">
        <f t="shared" si="43"/>
        <v>5.9024390243902438</v>
      </c>
      <c r="EM54" s="50">
        <f>4.656*AQ54*(((BL54/2.54)^2)+((BM54/2.54)^2)+((BN54/2.54)^2)+((BO54)/2.54^2)+((BP54/2.54)^2)+((BQ54/2.54)^2)+((BR54/2.54)^2)+((BS54/2.54)^2)+((BT54/2.54)^2)+((BU54/2.54)^2)+((BV54/2.54)^2)+((BW54/2.54)^2)+((BX54/2.54)^2)+((BY54/2.54)^2)+((BZ54/2.54)^2))/(BH54*3.28)</f>
        <v>0</v>
      </c>
      <c r="EN54" s="50">
        <f>3.492*AQ54*((CA54/2.54)^2 + (CB54/2.54)^2 + (CC54/2.54)^2 + (CD54/2.54)^2 + (CE54/2.54)^2 + (CF54/2.54)^2 + (CG54/2.54)^2 +(CH54/2.54)^2 +(CI54/2.54)^2 + (CJ54/2.54)^2 +(CK54/2.54)^2 + (CL54/2.54)^2 +(CM54/2.54)^2 + (CN54/2.54)^2 + (CO54/2.54)^2)/(BH54*3.28)</f>
        <v>5.8251573820220806</v>
      </c>
      <c r="EO54" s="50">
        <f t="shared" si="19"/>
        <v>0</v>
      </c>
      <c r="EP54" s="50">
        <f t="shared" si="20"/>
        <v>0</v>
      </c>
      <c r="EQ54" s="50">
        <f t="shared" si="21"/>
        <v>0</v>
      </c>
      <c r="ER54" s="56">
        <f t="shared" si="44"/>
        <v>6.302438008130081</v>
      </c>
      <c r="ES54" s="56">
        <f t="shared" si="45"/>
        <v>5.8251573820220806</v>
      </c>
      <c r="ET54" s="56">
        <f t="shared" si="54"/>
        <v>0</v>
      </c>
      <c r="EU54" s="56">
        <f t="shared" si="54"/>
        <v>5.4193078121924874</v>
      </c>
      <c r="EV54" s="56">
        <f t="shared" si="47"/>
        <v>12.127595390152162</v>
      </c>
      <c r="EW54" s="56"/>
      <c r="EX54" s="56"/>
      <c r="EY54" s="56"/>
      <c r="EZ54" s="165"/>
      <c r="FA54" s="179"/>
      <c r="FB54" s="179"/>
      <c r="FC54" s="56"/>
      <c r="FD54" s="56"/>
      <c r="FE54" s="56"/>
      <c r="FF54" s="56"/>
      <c r="FG54" s="56"/>
      <c r="FH54" s="56"/>
      <c r="FI54" s="56"/>
      <c r="FJ54" s="56"/>
      <c r="FK54" s="56"/>
      <c r="FL54" s="56"/>
      <c r="FM54" s="56"/>
      <c r="FO54" s="54"/>
      <c r="FP54" s="54"/>
      <c r="FQ54" s="54"/>
      <c r="FR54" s="54"/>
      <c r="FS54" s="54"/>
      <c r="FT54" s="54"/>
      <c r="FU54" s="54"/>
      <c r="FV54" s="54"/>
      <c r="FW54" s="54"/>
      <c r="FX54" s="54"/>
      <c r="FY54" s="54"/>
      <c r="FZ54" s="54"/>
      <c r="GA54" s="54"/>
    </row>
    <row r="55" spans="1:183" s="45" customFormat="1" ht="18">
      <c r="A55" s="66" t="s">
        <v>377</v>
      </c>
      <c r="B55" s="228" t="s">
        <v>253</v>
      </c>
      <c r="C55" s="228">
        <v>495</v>
      </c>
      <c r="D55" s="228" t="s">
        <v>262</v>
      </c>
      <c r="E55" s="229">
        <v>1</v>
      </c>
      <c r="F55" s="144">
        <v>3.2990275787700001</v>
      </c>
      <c r="G55" s="144">
        <v>3.124269222228</v>
      </c>
      <c r="H55" s="144">
        <v>1.4978399999639997</v>
      </c>
      <c r="I55" s="144">
        <v>1.7543203574820001</v>
      </c>
      <c r="J55" s="144">
        <v>12.235856281109996</v>
      </c>
      <c r="K55" s="230">
        <v>5.6202069304920013</v>
      </c>
      <c r="L55" s="230">
        <v>0.73204771516799994</v>
      </c>
      <c r="M55" s="80"/>
      <c r="N55" s="80"/>
      <c r="O55" s="80"/>
      <c r="P55" s="230">
        <f t="shared" si="22"/>
        <v>28.263568085213997</v>
      </c>
      <c r="Q55" s="52">
        <f t="shared" si="1"/>
        <v>0.60214531246583192</v>
      </c>
      <c r="R55" s="52">
        <f t="shared" si="2"/>
        <v>1.4540176150394277</v>
      </c>
      <c r="S55" s="52">
        <f t="shared" si="3"/>
        <v>1.3538748903983244</v>
      </c>
      <c r="T55" s="53">
        <f t="shared" si="4"/>
        <v>0.14929487857929069</v>
      </c>
      <c r="U55" s="53">
        <f t="shared" si="5"/>
        <v>1.4278386761446538</v>
      </c>
      <c r="V55" s="53">
        <f t="shared" si="6"/>
        <v>16.821929889793022</v>
      </c>
      <c r="W55" s="53">
        <f t="shared" si="7"/>
        <v>107.02095541947372</v>
      </c>
      <c r="X55" s="53">
        <f t="shared" si="8"/>
        <v>1.0251860978398641</v>
      </c>
      <c r="Y55" s="53">
        <f t="shared" si="9"/>
        <v>1.0261005521114859</v>
      </c>
      <c r="Z55" s="53">
        <f t="shared" si="10"/>
        <v>1.0247745127117156</v>
      </c>
      <c r="AA55" s="53">
        <f t="shared" si="11"/>
        <v>1.0251127469836159</v>
      </c>
      <c r="AB55" s="53">
        <f t="shared" si="12"/>
        <v>0.56422955546096665</v>
      </c>
      <c r="AC55" s="53">
        <f t="shared" si="13"/>
        <v>0.56698836388192864</v>
      </c>
      <c r="AD55" s="53">
        <f t="shared" si="14"/>
        <v>0.52760397151548644</v>
      </c>
      <c r="AE55" s="53">
        <f t="shared" si="15"/>
        <v>0.38920985103859684</v>
      </c>
      <c r="AF55" s="53">
        <f t="shared" si="16"/>
        <v>0.36</v>
      </c>
      <c r="AG55" s="53">
        <f t="shared" si="17"/>
        <v>0.37460492551929842</v>
      </c>
      <c r="AH55" s="64" t="s">
        <v>152</v>
      </c>
      <c r="AI55" s="64"/>
      <c r="AJ55" s="64"/>
      <c r="AK55" s="45" t="str">
        <f t="shared" si="23"/>
        <v>270-18</v>
      </c>
      <c r="AL55" s="65"/>
      <c r="AM55" s="145">
        <f t="shared" si="24"/>
        <v>1</v>
      </c>
      <c r="AN55" s="149"/>
      <c r="AO55" s="183"/>
      <c r="AP55" s="149"/>
      <c r="AQ55" s="147">
        <f t="shared" si="25"/>
        <v>1</v>
      </c>
      <c r="AR55" s="229">
        <v>3</v>
      </c>
      <c r="AS55" s="229">
        <v>5</v>
      </c>
      <c r="AT55" s="229">
        <v>5</v>
      </c>
      <c r="AU55" s="229">
        <v>1</v>
      </c>
      <c r="AV55" s="229">
        <v>1</v>
      </c>
      <c r="AW55" s="229">
        <v>1</v>
      </c>
      <c r="AX55" s="229">
        <v>1</v>
      </c>
      <c r="AY55" s="229">
        <v>1</v>
      </c>
      <c r="AZ55" s="229">
        <v>1</v>
      </c>
      <c r="BA55" s="150"/>
      <c r="BB55" s="229">
        <v>85</v>
      </c>
      <c r="BC55" s="229">
        <v>5</v>
      </c>
      <c r="BD55" s="229">
        <v>1</v>
      </c>
      <c r="BE55" s="57">
        <v>3</v>
      </c>
      <c r="BF55" s="57">
        <v>3</v>
      </c>
      <c r="BG55" s="57">
        <v>3</v>
      </c>
      <c r="BH55" s="57">
        <v>10</v>
      </c>
      <c r="BI55" s="57">
        <f t="shared" si="26"/>
        <v>495</v>
      </c>
      <c r="BJ55" s="189" t="str">
        <f t="shared" si="27"/>
        <v>270-18</v>
      </c>
      <c r="BK55" s="173">
        <f t="shared" si="28"/>
        <v>1</v>
      </c>
      <c r="BL55" s="86">
        <v>8</v>
      </c>
      <c r="BM55" s="61">
        <v>8</v>
      </c>
      <c r="BN55" s="61">
        <v>10</v>
      </c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126"/>
      <c r="CA55" s="97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61"/>
      <c r="CN55" s="61"/>
      <c r="CO55" s="126"/>
      <c r="CP55" s="90"/>
      <c r="CQ55" s="90"/>
      <c r="CR55" s="69"/>
      <c r="CS55" s="69"/>
      <c r="CT55" s="69"/>
      <c r="CU55" s="69"/>
      <c r="CV55" s="90"/>
      <c r="CW55" s="69"/>
      <c r="CX55" s="69"/>
      <c r="CY55" s="69"/>
      <c r="CZ55" s="69"/>
      <c r="DA55" s="90"/>
      <c r="DB55" s="69"/>
      <c r="DC55" s="69"/>
      <c r="DD55" s="69"/>
      <c r="DE55" s="69"/>
      <c r="DF55" s="131"/>
      <c r="DG55" s="121">
        <f t="shared" si="29"/>
        <v>36.350440375985691</v>
      </c>
      <c r="DH55" s="121">
        <f t="shared" si="30"/>
        <v>21.075085936304117</v>
      </c>
      <c r="DI55" s="121">
        <f t="shared" si="31"/>
        <v>81.23249342389947</v>
      </c>
      <c r="DJ55" s="121">
        <f t="shared" si="32"/>
        <v>3.0193696164125137</v>
      </c>
      <c r="DK55" s="121">
        <f t="shared" si="32"/>
        <v>1.7084690602998605</v>
      </c>
      <c r="DL55" s="121">
        <f t="shared" si="32"/>
        <v>3.7411583873718208</v>
      </c>
      <c r="DM55" s="121">
        <f t="shared" si="33"/>
        <v>11.225494061470609</v>
      </c>
      <c r="DN55" s="121">
        <f t="shared" si="34"/>
        <v>0</v>
      </c>
      <c r="DO55" s="121">
        <f t="shared" si="35"/>
        <v>0</v>
      </c>
      <c r="DP55" s="121">
        <f t="shared" si="36"/>
        <v>0</v>
      </c>
      <c r="DQ55" s="121">
        <f t="shared" si="37"/>
        <v>0</v>
      </c>
      <c r="DR55" s="122">
        <f t="shared" si="38"/>
        <v>3</v>
      </c>
      <c r="DS55" s="157"/>
      <c r="DT55" s="157" t="str">
        <f t="shared" si="39"/>
        <v>Activity Fuels Underburn</v>
      </c>
      <c r="DU55" s="157" t="str">
        <f t="shared" si="18"/>
        <v>270-18</v>
      </c>
      <c r="DV55" s="238">
        <f t="shared" si="40"/>
        <v>1</v>
      </c>
      <c r="DW55" s="239"/>
      <c r="DX55" s="239"/>
      <c r="DY55" s="239"/>
      <c r="DZ55" s="239"/>
      <c r="EA55" s="239"/>
      <c r="EB55" s="239"/>
      <c r="EC55" s="239"/>
      <c r="ED55" s="239"/>
      <c r="EE55" s="239"/>
      <c r="EF55" s="239"/>
      <c r="EG55" s="239"/>
      <c r="EH55" s="239"/>
      <c r="EI55" s="239"/>
      <c r="EJ55" s="50">
        <f t="shared" si="41"/>
        <v>0.82348069105691057</v>
      </c>
      <c r="EK55" s="50">
        <f t="shared" si="42"/>
        <v>0.92733739837398377</v>
      </c>
      <c r="EL55" s="55">
        <f t="shared" si="43"/>
        <v>1.475609756097561</v>
      </c>
      <c r="EM55" s="50">
        <f>4.656*AQ55*(((BL55/2.54)^2)+((BM55/2.54)^2)+((BN55/2.54)^2)+((BO55)/2.54^2)+((BP55/2.54)^2)+((BQ55/2.54)^2)+((BR55/2.54)^2)+((BS55/2.54)^2)+((BT55/2.54)^2)+((BU55/2.54)^2)+((BV55/2.54)^2)+((BW55/2.54)^2)+((BX55/2.54)^2)+((BY55/2.54)^2)+((BZ55/2.54)^2))/(BH55*3.28)</f>
        <v>5.0165661306932368</v>
      </c>
      <c r="EN55" s="50">
        <f>3.492*AQ55*((CA55/2.54)^2 + (CB55/2.54)^2 + (CC55/2.54)^2 + (CD55/2.54)^2 + (CE55/2.54)^2 + (CF55/2.54)^2 + (CG55/2.54)^2 +(CH55/2.54)^2 +(CI55/2.54)^2 + (CJ55/2.54)^2 +(CK55/2.54)^2 + (CL55/2.54)^2 +(CM55/2.54)^2 + (CN55/2.54)^2 + (CO55/2.54)^2)/(BH55*3.28)</f>
        <v>0</v>
      </c>
      <c r="EO55" s="50">
        <f t="shared" si="19"/>
        <v>0</v>
      </c>
      <c r="EP55" s="50">
        <f t="shared" si="20"/>
        <v>0</v>
      </c>
      <c r="EQ55" s="50">
        <f t="shared" si="21"/>
        <v>0</v>
      </c>
      <c r="ER55" s="56">
        <f t="shared" si="44"/>
        <v>3.2264278455284554</v>
      </c>
      <c r="ES55" s="56">
        <f t="shared" si="45"/>
        <v>5.0165661306932368</v>
      </c>
      <c r="ET55" s="56">
        <f t="shared" si="54"/>
        <v>16.357698169193561</v>
      </c>
      <c r="EU55" s="56">
        <f t="shared" si="54"/>
        <v>9.4837886713368533</v>
      </c>
      <c r="EV55" s="56">
        <f t="shared" si="47"/>
        <v>8.2429939762216922</v>
      </c>
      <c r="EW55" s="56"/>
      <c r="EX55" s="56"/>
      <c r="EY55" s="56"/>
      <c r="EZ55" s="165" t="str">
        <f>D55</f>
        <v>270-18</v>
      </c>
      <c r="FA55" s="179">
        <f t="shared" si="53"/>
        <v>5.4525660563978535</v>
      </c>
      <c r="FB55" s="179">
        <f t="shared" si="53"/>
        <v>7.6773527339393572</v>
      </c>
      <c r="FC55" s="56">
        <f>AVERAGE(EJ53:EJ55)</f>
        <v>0.29386957994579949</v>
      </c>
      <c r="FD55" s="56">
        <f>AVERAGE(EK53:EK55)</f>
        <v>0.49457994579945802</v>
      </c>
      <c r="FE55" s="56">
        <f>AVERAGE(EL53:EL55)</f>
        <v>2.4593495934959351</v>
      </c>
      <c r="FF55" s="56">
        <f>AVERAGE(EM53:EM55)</f>
        <v>1.6721887102310788</v>
      </c>
      <c r="FG55" s="56">
        <f>AVERAGE(EN53:EN55)</f>
        <v>2.4917812030746012</v>
      </c>
      <c r="FH55" s="56">
        <f t="shared" si="55"/>
        <v>0</v>
      </c>
      <c r="FI55" s="56">
        <f t="shared" si="55"/>
        <v>0</v>
      </c>
      <c r="FJ55" s="56">
        <f t="shared" si="55"/>
        <v>0</v>
      </c>
      <c r="FK55" s="56">
        <f>AVERAGE(ER53:ER55)</f>
        <v>3.2477991192411921</v>
      </c>
      <c r="FL55" s="56">
        <f>AVERAGE(ES53:ES55)</f>
        <v>4.1639699133056807</v>
      </c>
      <c r="FM55" s="56">
        <f>AVERAGE(EV53:EV55)</f>
        <v>7.4117690325468724</v>
      </c>
      <c r="FO55" s="54"/>
      <c r="FP55" s="54" t="e">
        <f>AVERAGE(#REF!)</f>
        <v>#REF!</v>
      </c>
      <c r="FQ55" s="54" t="e">
        <f>AVERAGE(#REF!)</f>
        <v>#REF!</v>
      </c>
      <c r="FR55" s="54" t="e">
        <f>AVERAGE(#REF!)</f>
        <v>#REF!</v>
      </c>
      <c r="FS55" s="54" t="e">
        <f>AVERAGE(#REF!)</f>
        <v>#REF!</v>
      </c>
      <c r="FT55" s="54" t="e">
        <f>AVERAGE(#REF!)</f>
        <v>#REF!</v>
      </c>
      <c r="FU55" s="54" t="e">
        <f>AVERAGE(#REF!)</f>
        <v>#REF!</v>
      </c>
      <c r="FV55" s="54" t="e">
        <f>AVERAGE(#REF!)</f>
        <v>#REF!</v>
      </c>
      <c r="FW55" s="54" t="e">
        <f>AVERAGE(#REF!)</f>
        <v>#REF!</v>
      </c>
      <c r="FX55" s="54" t="e">
        <f>AVERAGE(#REF!)</f>
        <v>#REF!</v>
      </c>
      <c r="FY55" s="54" t="e">
        <f>AVERAGE(#REF!)</f>
        <v>#REF!</v>
      </c>
      <c r="FZ55" s="54" t="e">
        <f>AVERAGE(#REF!)</f>
        <v>#REF!</v>
      </c>
      <c r="GA55" s="54"/>
    </row>
    <row r="56" spans="1:183" s="45" customFormat="1" ht="18">
      <c r="A56" s="66" t="s">
        <v>377</v>
      </c>
      <c r="B56" s="228" t="s">
        <v>253</v>
      </c>
      <c r="C56" s="228">
        <v>495</v>
      </c>
      <c r="D56" s="228" t="s">
        <v>262</v>
      </c>
      <c r="E56" s="229">
        <v>2</v>
      </c>
      <c r="F56" s="144">
        <v>3.2990275787700001</v>
      </c>
      <c r="G56" s="144">
        <v>3.124269222228</v>
      </c>
      <c r="H56" s="144">
        <v>1.4978399999639997</v>
      </c>
      <c r="I56" s="144">
        <v>1.7543203574820001</v>
      </c>
      <c r="J56" s="144">
        <v>12.235856281109996</v>
      </c>
      <c r="K56" s="230">
        <v>5.6202069304920013</v>
      </c>
      <c r="L56" s="230">
        <v>0.73204771516799994</v>
      </c>
      <c r="M56" s="80"/>
      <c r="N56" s="80"/>
      <c r="O56" s="80"/>
      <c r="P56" s="230">
        <f t="shared" si="22"/>
        <v>28.263568085213997</v>
      </c>
      <c r="Q56" s="52">
        <f t="shared" si="1"/>
        <v>0.60214531246583192</v>
      </c>
      <c r="R56" s="52">
        <f t="shared" si="2"/>
        <v>1.4540176150394277</v>
      </c>
      <c r="S56" s="52">
        <f t="shared" si="3"/>
        <v>1.3538748903983244</v>
      </c>
      <c r="T56" s="53">
        <f t="shared" si="4"/>
        <v>0.14929487857929069</v>
      </c>
      <c r="U56" s="53">
        <f t="shared" si="5"/>
        <v>1.4278386761446538</v>
      </c>
      <c r="V56" s="53">
        <f t="shared" si="6"/>
        <v>16.821929889793022</v>
      </c>
      <c r="W56" s="53">
        <f t="shared" si="7"/>
        <v>107.02095541947372</v>
      </c>
      <c r="X56" s="53">
        <f t="shared" si="8"/>
        <v>1.0251860978398641</v>
      </c>
      <c r="Y56" s="53">
        <f t="shared" si="9"/>
        <v>1.0261005521114859</v>
      </c>
      <c r="Z56" s="53">
        <f t="shared" si="10"/>
        <v>1.0247745127117156</v>
      </c>
      <c r="AA56" s="53">
        <f t="shared" si="11"/>
        <v>1.0251127469836159</v>
      </c>
      <c r="AB56" s="53">
        <f t="shared" si="12"/>
        <v>0.56422955546096665</v>
      </c>
      <c r="AC56" s="53">
        <f t="shared" si="13"/>
        <v>0.56698836388192864</v>
      </c>
      <c r="AD56" s="53">
        <f t="shared" si="14"/>
        <v>0.52760397151548644</v>
      </c>
      <c r="AE56" s="53">
        <f t="shared" si="15"/>
        <v>0.38920985103859684</v>
      </c>
      <c r="AF56" s="53">
        <f t="shared" si="16"/>
        <v>0.36</v>
      </c>
      <c r="AG56" s="53">
        <f t="shared" si="17"/>
        <v>0.37460492551929842</v>
      </c>
      <c r="AH56" s="64" t="s">
        <v>152</v>
      </c>
      <c r="AI56" s="64"/>
      <c r="AJ56" s="64"/>
      <c r="AK56" s="45" t="str">
        <f t="shared" si="23"/>
        <v>270-18</v>
      </c>
      <c r="AL56" s="65"/>
      <c r="AM56" s="145">
        <f t="shared" si="24"/>
        <v>2</v>
      </c>
      <c r="AN56" s="149"/>
      <c r="AO56" s="183"/>
      <c r="AP56" s="149"/>
      <c r="AQ56" s="147">
        <f t="shared" si="25"/>
        <v>1</v>
      </c>
      <c r="AR56" s="229">
        <v>0</v>
      </c>
      <c r="AS56" s="229">
        <v>1</v>
      </c>
      <c r="AT56" s="229">
        <v>3</v>
      </c>
      <c r="AU56" s="229">
        <v>0</v>
      </c>
      <c r="AV56" s="229">
        <v>2</v>
      </c>
      <c r="AW56" s="229">
        <v>5</v>
      </c>
      <c r="AX56" s="229">
        <v>0</v>
      </c>
      <c r="AY56" s="229">
        <v>0</v>
      </c>
      <c r="AZ56" s="229">
        <v>0</v>
      </c>
      <c r="BA56" s="151"/>
      <c r="BB56" s="229">
        <v>50</v>
      </c>
      <c r="BC56" s="229">
        <v>2</v>
      </c>
      <c r="BD56" s="229">
        <v>0</v>
      </c>
      <c r="BE56" s="57">
        <v>3</v>
      </c>
      <c r="BF56" s="57">
        <v>3</v>
      </c>
      <c r="BG56" s="57">
        <v>3</v>
      </c>
      <c r="BH56" s="57">
        <v>10</v>
      </c>
      <c r="BI56" s="57">
        <f t="shared" si="26"/>
        <v>495</v>
      </c>
      <c r="BJ56" s="189" t="str">
        <f t="shared" si="27"/>
        <v>270-18</v>
      </c>
      <c r="BK56" s="173">
        <f t="shared" si="28"/>
        <v>2</v>
      </c>
      <c r="BL56" s="86">
        <v>0</v>
      </c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126"/>
      <c r="CA56" s="97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61"/>
      <c r="CN56" s="61"/>
      <c r="CO56" s="126"/>
      <c r="CP56" s="90"/>
      <c r="CQ56" s="90"/>
      <c r="CR56" s="69"/>
      <c r="CS56" s="69"/>
      <c r="CT56" s="69"/>
      <c r="CU56" s="69"/>
      <c r="CV56" s="90"/>
      <c r="CW56" s="69"/>
      <c r="CX56" s="69"/>
      <c r="CY56" s="69"/>
      <c r="CZ56" s="69"/>
      <c r="DA56" s="90"/>
      <c r="DB56" s="69"/>
      <c r="DC56" s="69"/>
      <c r="DD56" s="69"/>
      <c r="DE56" s="69"/>
      <c r="DF56" s="131"/>
      <c r="DG56" s="121">
        <f t="shared" si="29"/>
        <v>0</v>
      </c>
      <c r="DH56" s="121">
        <f t="shared" si="30"/>
        <v>9.0321796869874778</v>
      </c>
      <c r="DI56" s="121">
        <f t="shared" si="31"/>
        <v>20.308123355974868</v>
      </c>
      <c r="DJ56" s="121">
        <f t="shared" si="32"/>
        <v>1.7760997743603022</v>
      </c>
      <c r="DK56" s="121">
        <f t="shared" si="32"/>
        <v>0.68338762411994425</v>
      </c>
      <c r="DL56" s="121">
        <f t="shared" si="32"/>
        <v>0</v>
      </c>
      <c r="DM56" s="121">
        <f t="shared" si="33"/>
        <v>0</v>
      </c>
      <c r="DN56" s="121">
        <f t="shared" si="34"/>
        <v>0</v>
      </c>
      <c r="DO56" s="121">
        <f t="shared" si="35"/>
        <v>0</v>
      </c>
      <c r="DP56" s="121">
        <f t="shared" si="36"/>
        <v>0</v>
      </c>
      <c r="DQ56" s="121">
        <f t="shared" si="37"/>
        <v>0</v>
      </c>
      <c r="DR56" s="122">
        <f t="shared" si="38"/>
        <v>4</v>
      </c>
      <c r="DS56" s="157"/>
      <c r="DT56" s="157" t="str">
        <f t="shared" si="39"/>
        <v>Activity Fuels Underburn</v>
      </c>
      <c r="DU56" s="157" t="str">
        <f t="shared" si="18"/>
        <v>270-18</v>
      </c>
      <c r="DV56" s="238">
        <f t="shared" si="40"/>
        <v>2</v>
      </c>
      <c r="DW56" s="239"/>
      <c r="DX56" s="239"/>
      <c r="DY56" s="239"/>
      <c r="DZ56" s="239"/>
      <c r="EA56" s="239"/>
      <c r="EB56" s="239"/>
      <c r="EC56" s="239"/>
      <c r="ED56" s="239"/>
      <c r="EE56" s="239"/>
      <c r="EF56" s="239"/>
      <c r="EG56" s="239"/>
      <c r="EH56" s="239"/>
      <c r="EI56" s="239"/>
      <c r="EJ56" s="50"/>
      <c r="EK56" s="50"/>
      <c r="EL56" s="55"/>
      <c r="EM56" s="50"/>
      <c r="EN56" s="50"/>
      <c r="EO56" s="50">
        <f t="shared" si="19"/>
        <v>0</v>
      </c>
      <c r="EP56" s="50">
        <f t="shared" si="20"/>
        <v>0</v>
      </c>
      <c r="EQ56" s="50">
        <f t="shared" si="21"/>
        <v>0</v>
      </c>
      <c r="ER56" s="56"/>
      <c r="ES56" s="56"/>
      <c r="ET56" s="56">
        <f t="shared" si="54"/>
        <v>0</v>
      </c>
      <c r="EU56" s="56">
        <f t="shared" si="54"/>
        <v>4.0644808591443651</v>
      </c>
      <c r="EV56" s="56"/>
      <c r="EW56" s="56"/>
      <c r="EX56" s="56"/>
      <c r="EY56" s="56"/>
      <c r="EZ56" s="165"/>
      <c r="FA56" s="179"/>
      <c r="FB56" s="179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</row>
    <row r="57" spans="1:183" s="45" customFormat="1" ht="18">
      <c r="A57" s="66" t="s">
        <v>377</v>
      </c>
      <c r="B57" s="228" t="s">
        <v>253</v>
      </c>
      <c r="C57" s="228">
        <v>495</v>
      </c>
      <c r="D57" s="228" t="s">
        <v>262</v>
      </c>
      <c r="E57" s="229">
        <v>3</v>
      </c>
      <c r="F57" s="144">
        <v>3.2990275787700001</v>
      </c>
      <c r="G57" s="144">
        <v>3.124269222228</v>
      </c>
      <c r="H57" s="144">
        <v>1.4978399999639997</v>
      </c>
      <c r="I57" s="144">
        <v>1.7543203574820001</v>
      </c>
      <c r="J57" s="144">
        <v>12.235856281109996</v>
      </c>
      <c r="K57" s="230">
        <v>5.6202069304920013</v>
      </c>
      <c r="L57" s="230">
        <v>0.73204771516799994</v>
      </c>
      <c r="M57" s="80"/>
      <c r="N57" s="80"/>
      <c r="O57" s="80"/>
      <c r="P57" s="230">
        <f t="shared" si="22"/>
        <v>28.263568085213997</v>
      </c>
      <c r="Q57" s="52">
        <f t="shared" si="1"/>
        <v>0.60214531246583192</v>
      </c>
      <c r="R57" s="52">
        <f t="shared" si="2"/>
        <v>1.4540176150394277</v>
      </c>
      <c r="S57" s="52">
        <f t="shared" si="3"/>
        <v>1.3538748903983244</v>
      </c>
      <c r="T57" s="53">
        <f t="shared" si="4"/>
        <v>0.14929487857929069</v>
      </c>
      <c r="U57" s="53">
        <f t="shared" si="5"/>
        <v>1.4278386761446538</v>
      </c>
      <c r="V57" s="53">
        <f t="shared" si="6"/>
        <v>16.821929889793022</v>
      </c>
      <c r="W57" s="53">
        <f t="shared" si="7"/>
        <v>107.02095541947372</v>
      </c>
      <c r="X57" s="53">
        <f t="shared" si="8"/>
        <v>1.0251860978398641</v>
      </c>
      <c r="Y57" s="53">
        <f t="shared" si="9"/>
        <v>1.0261005521114859</v>
      </c>
      <c r="Z57" s="53">
        <f t="shared" si="10"/>
        <v>1.0247745127117156</v>
      </c>
      <c r="AA57" s="53">
        <f t="shared" si="11"/>
        <v>1.0251127469836159</v>
      </c>
      <c r="AB57" s="53">
        <f t="shared" si="12"/>
        <v>0.56422955546096665</v>
      </c>
      <c r="AC57" s="53">
        <f t="shared" si="13"/>
        <v>0.56698836388192864</v>
      </c>
      <c r="AD57" s="53">
        <f t="shared" si="14"/>
        <v>0.52760397151548644</v>
      </c>
      <c r="AE57" s="53">
        <f t="shared" si="15"/>
        <v>0.38920985103859684</v>
      </c>
      <c r="AF57" s="53">
        <f t="shared" si="16"/>
        <v>0.36</v>
      </c>
      <c r="AG57" s="53">
        <f t="shared" si="17"/>
        <v>0.37460492551929842</v>
      </c>
      <c r="AH57" s="64" t="s">
        <v>152</v>
      </c>
      <c r="AI57" s="64"/>
      <c r="AJ57" s="64"/>
      <c r="AK57" s="45" t="str">
        <f t="shared" si="23"/>
        <v>270-18</v>
      </c>
      <c r="AL57" s="65"/>
      <c r="AM57" s="145">
        <f t="shared" si="24"/>
        <v>3</v>
      </c>
      <c r="AN57" s="149"/>
      <c r="AO57" s="183"/>
      <c r="AP57" s="149"/>
      <c r="AQ57" s="147">
        <f t="shared" si="25"/>
        <v>1</v>
      </c>
      <c r="AR57" s="229">
        <v>0</v>
      </c>
      <c r="AS57" s="229">
        <v>2</v>
      </c>
      <c r="AT57" s="229">
        <v>2</v>
      </c>
      <c r="AU57" s="229">
        <v>0</v>
      </c>
      <c r="AV57" s="229">
        <v>1</v>
      </c>
      <c r="AW57" s="229">
        <v>2</v>
      </c>
      <c r="AX57" s="229">
        <v>0</v>
      </c>
      <c r="AY57" s="229">
        <v>3</v>
      </c>
      <c r="AZ57" s="229">
        <v>3</v>
      </c>
      <c r="BA57" s="150"/>
      <c r="BB57" s="229">
        <v>4</v>
      </c>
      <c r="BC57" s="229">
        <v>1</v>
      </c>
      <c r="BD57" s="229">
        <v>1</v>
      </c>
      <c r="BE57" s="57">
        <v>3</v>
      </c>
      <c r="BF57" s="57">
        <v>3</v>
      </c>
      <c r="BG57" s="57">
        <v>3</v>
      </c>
      <c r="BH57" s="57">
        <v>10</v>
      </c>
      <c r="BI57" s="57">
        <f t="shared" si="26"/>
        <v>495</v>
      </c>
      <c r="BJ57" s="189" t="str">
        <f t="shared" si="27"/>
        <v>270-18</v>
      </c>
      <c r="BK57" s="173">
        <f t="shared" si="28"/>
        <v>3</v>
      </c>
      <c r="BL57" s="86">
        <v>10</v>
      </c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126"/>
      <c r="CA57" s="97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61"/>
      <c r="CN57" s="61"/>
      <c r="CO57" s="126"/>
      <c r="CP57" s="90"/>
      <c r="CQ57" s="90"/>
      <c r="CR57" s="69"/>
      <c r="CS57" s="69"/>
      <c r="CT57" s="69"/>
      <c r="CU57" s="69"/>
      <c r="CV57" s="90"/>
      <c r="CW57" s="69"/>
      <c r="CX57" s="69"/>
      <c r="CY57" s="69"/>
      <c r="CZ57" s="69"/>
      <c r="DA57" s="90"/>
      <c r="DB57" s="69"/>
      <c r="DC57" s="69"/>
      <c r="DD57" s="69"/>
      <c r="DE57" s="69"/>
      <c r="DF57" s="131"/>
      <c r="DG57" s="121">
        <f t="shared" si="29"/>
        <v>0</v>
      </c>
      <c r="DH57" s="121">
        <f t="shared" si="30"/>
        <v>18.064359373974956</v>
      </c>
      <c r="DI57" s="121">
        <f t="shared" si="31"/>
        <v>40.616246711949735</v>
      </c>
      <c r="DJ57" s="121">
        <f t="shared" si="32"/>
        <v>0.14208798194882419</v>
      </c>
      <c r="DK57" s="121">
        <f t="shared" si="32"/>
        <v>0.34169381205997212</v>
      </c>
      <c r="DL57" s="121">
        <f t="shared" si="32"/>
        <v>3.7411583873718208</v>
      </c>
      <c r="DM57" s="121">
        <f t="shared" si="33"/>
        <v>4.9234623076625477</v>
      </c>
      <c r="DN57" s="121">
        <f t="shared" si="34"/>
        <v>0</v>
      </c>
      <c r="DO57" s="121">
        <f t="shared" si="35"/>
        <v>0</v>
      </c>
      <c r="DP57" s="121">
        <f t="shared" si="36"/>
        <v>0</v>
      </c>
      <c r="DQ57" s="121">
        <f t="shared" si="37"/>
        <v>0</v>
      </c>
      <c r="DR57" s="122">
        <f t="shared" si="38"/>
        <v>2</v>
      </c>
      <c r="DS57" s="157"/>
      <c r="DT57" s="157" t="str">
        <f t="shared" si="39"/>
        <v>Activity Fuels Underburn</v>
      </c>
      <c r="DU57" s="157" t="str">
        <f t="shared" si="18"/>
        <v>270-18</v>
      </c>
      <c r="DV57" s="238">
        <f t="shared" si="40"/>
        <v>3</v>
      </c>
      <c r="DW57" s="239"/>
      <c r="DX57" s="239"/>
      <c r="DY57" s="239"/>
      <c r="DZ57" s="239"/>
      <c r="EA57" s="239"/>
      <c r="EB57" s="239"/>
      <c r="EC57" s="239"/>
      <c r="ED57" s="239"/>
      <c r="EE57" s="239"/>
      <c r="EF57" s="239"/>
      <c r="EG57" s="239"/>
      <c r="EH57" s="239"/>
      <c r="EI57" s="239"/>
      <c r="EJ57" s="50">
        <f t="shared" si="41"/>
        <v>3.8752032520325205E-2</v>
      </c>
      <c r="EK57" s="50">
        <f t="shared" si="42"/>
        <v>0.18546747967479674</v>
      </c>
      <c r="EL57" s="55">
        <f t="shared" si="43"/>
        <v>1.475609756097561</v>
      </c>
      <c r="EM57" s="50">
        <f>4.656*AQ57*(((BL57/2.54)^2)+((BM57/2.54)^2)+((BN57/2.54)^2)+((BO57)/2.54^2)+((BP57/2.54)^2)+((BQ57/2.54)^2)+((BR57/2.54)^2)+((BS57/2.54)^2)+((BT57/2.54)^2)+((BU57/2.54)^2)+((BV57/2.54)^2)+((BW57/2.54)^2)+((BX57/2.54)^2)+((BY57/2.54)^2)+((BZ57/2.54)^2))/(BH57*3.28)</f>
        <v>2.2002483029356306</v>
      </c>
      <c r="EN57" s="50">
        <f>3.492*AQ57*((CA57/2.54)^2 + (CB57/2.54)^2 + (CC57/2.54)^2 + (CD57/2.54)^2 + (CE57/2.54)^2 + (CF57/2.54)^2 + (CG57/2.54)^2 +(CH57/2.54)^2 +(CI57/2.54)^2 + (CJ57/2.54)^2 +(CK57/2.54)^2 + (CL57/2.54)^2 +(CM57/2.54)^2 + (CN57/2.54)^2 + (CO57/2.54)^2)/(BH57*3.28)</f>
        <v>0</v>
      </c>
      <c r="EO57" s="50">
        <f t="shared" si="19"/>
        <v>0</v>
      </c>
      <c r="EP57" s="50">
        <f t="shared" si="20"/>
        <v>0</v>
      </c>
      <c r="EQ57" s="50">
        <f t="shared" si="21"/>
        <v>0</v>
      </c>
      <c r="ER57" s="56">
        <f t="shared" si="44"/>
        <v>1.699829268292683</v>
      </c>
      <c r="ES57" s="56">
        <f t="shared" si="45"/>
        <v>2.2002483029356306</v>
      </c>
      <c r="ET57" s="56">
        <f t="shared" si="54"/>
        <v>0</v>
      </c>
      <c r="EU57" s="56">
        <f t="shared" si="54"/>
        <v>8.1289617182887302</v>
      </c>
      <c r="EV57" s="56">
        <f t="shared" si="47"/>
        <v>3.9000775712283136</v>
      </c>
      <c r="EW57" s="56"/>
      <c r="EX57" s="56"/>
      <c r="EY57" s="56"/>
      <c r="EZ57" s="165"/>
      <c r="FA57" s="179"/>
      <c r="FB57" s="179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O57" s="54"/>
      <c r="FP57" s="54"/>
      <c r="FQ57" s="54"/>
      <c r="FR57" s="54"/>
      <c r="FS57" s="54"/>
      <c r="FT57" s="54"/>
      <c r="FU57" s="54"/>
      <c r="FV57" s="54"/>
      <c r="FW57" s="54"/>
      <c r="FX57" s="54"/>
      <c r="FY57" s="54"/>
      <c r="FZ57" s="54"/>
      <c r="GA57" s="54"/>
    </row>
    <row r="58" spans="1:183" s="45" customFormat="1" ht="18">
      <c r="A58" s="66" t="s">
        <v>377</v>
      </c>
      <c r="B58" s="228" t="s">
        <v>253</v>
      </c>
      <c r="C58" s="228">
        <v>495</v>
      </c>
      <c r="D58" s="228" t="s">
        <v>262</v>
      </c>
      <c r="E58" s="229">
        <v>4</v>
      </c>
      <c r="F58" s="144">
        <v>3.2990275787700001</v>
      </c>
      <c r="G58" s="144">
        <v>3.124269222228</v>
      </c>
      <c r="H58" s="144">
        <v>1.4978399999639997</v>
      </c>
      <c r="I58" s="144">
        <v>1.7543203574820001</v>
      </c>
      <c r="J58" s="144">
        <v>12.235856281109996</v>
      </c>
      <c r="K58" s="230">
        <v>5.6202069304920013</v>
      </c>
      <c r="L58" s="230">
        <v>0.73204771516799994</v>
      </c>
      <c r="M58" s="80"/>
      <c r="N58" s="80"/>
      <c r="O58" s="80"/>
      <c r="P58" s="230">
        <f t="shared" si="22"/>
        <v>28.263568085213997</v>
      </c>
      <c r="Q58" s="52">
        <f t="shared" si="1"/>
        <v>0.60214531246583192</v>
      </c>
      <c r="R58" s="52">
        <f t="shared" si="2"/>
        <v>1.4540176150394277</v>
      </c>
      <c r="S58" s="52">
        <f t="shared" si="3"/>
        <v>1.3538748903983244</v>
      </c>
      <c r="T58" s="53">
        <f t="shared" si="4"/>
        <v>0.14929487857929069</v>
      </c>
      <c r="U58" s="53">
        <f t="shared" si="5"/>
        <v>1.4278386761446538</v>
      </c>
      <c r="V58" s="53">
        <f t="shared" si="6"/>
        <v>16.821929889793022</v>
      </c>
      <c r="W58" s="53">
        <f t="shared" si="7"/>
        <v>107.02095541947372</v>
      </c>
      <c r="X58" s="53">
        <f t="shared" si="8"/>
        <v>1.0251860978398641</v>
      </c>
      <c r="Y58" s="53">
        <f t="shared" si="9"/>
        <v>1.0261005521114859</v>
      </c>
      <c r="Z58" s="53">
        <f t="shared" si="10"/>
        <v>1.0247745127117156</v>
      </c>
      <c r="AA58" s="53">
        <f t="shared" si="11"/>
        <v>1.0251127469836159</v>
      </c>
      <c r="AB58" s="53">
        <f t="shared" si="12"/>
        <v>0.56422955546096665</v>
      </c>
      <c r="AC58" s="53">
        <f t="shared" si="13"/>
        <v>0.56698836388192864</v>
      </c>
      <c r="AD58" s="53">
        <f t="shared" si="14"/>
        <v>0.52760397151548644</v>
      </c>
      <c r="AE58" s="53">
        <f t="shared" si="15"/>
        <v>0.38920985103859684</v>
      </c>
      <c r="AF58" s="53">
        <f t="shared" si="16"/>
        <v>0.36</v>
      </c>
      <c r="AG58" s="53">
        <f t="shared" si="17"/>
        <v>0.37460492551929842</v>
      </c>
      <c r="AH58" s="64" t="s">
        <v>152</v>
      </c>
      <c r="AI58" s="64"/>
      <c r="AJ58" s="64"/>
      <c r="AK58" s="45" t="str">
        <f t="shared" si="23"/>
        <v>270-18</v>
      </c>
      <c r="AL58" s="65"/>
      <c r="AM58" s="145">
        <f t="shared" si="24"/>
        <v>4</v>
      </c>
      <c r="AN58" s="149"/>
      <c r="AO58" s="183"/>
      <c r="AP58" s="149"/>
      <c r="AQ58" s="147">
        <f t="shared" si="25"/>
        <v>1</v>
      </c>
      <c r="AR58" s="229">
        <v>0</v>
      </c>
      <c r="AS58" s="229">
        <v>2</v>
      </c>
      <c r="AT58" s="229">
        <v>5</v>
      </c>
      <c r="AU58" s="229">
        <v>3</v>
      </c>
      <c r="AV58" s="229">
        <v>1</v>
      </c>
      <c r="AW58" s="229">
        <v>4</v>
      </c>
      <c r="AX58" s="229">
        <v>0</v>
      </c>
      <c r="AY58" s="229">
        <v>0</v>
      </c>
      <c r="AZ58" s="229">
        <v>18</v>
      </c>
      <c r="BA58" s="151"/>
      <c r="BB58" s="229">
        <v>19</v>
      </c>
      <c r="BC58" s="229">
        <v>1</v>
      </c>
      <c r="BD58" s="229">
        <v>5</v>
      </c>
      <c r="BE58" s="57">
        <v>3</v>
      </c>
      <c r="BF58" s="57">
        <v>3</v>
      </c>
      <c r="BG58" s="57">
        <v>3</v>
      </c>
      <c r="BH58" s="57">
        <v>10</v>
      </c>
      <c r="BI58" s="57">
        <f t="shared" si="26"/>
        <v>495</v>
      </c>
      <c r="BJ58" s="189" t="str">
        <f t="shared" si="27"/>
        <v>270-18</v>
      </c>
      <c r="BK58" s="173">
        <f t="shared" si="28"/>
        <v>4</v>
      </c>
      <c r="BL58" s="86">
        <v>25</v>
      </c>
      <c r="BM58" s="61">
        <v>8</v>
      </c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126"/>
      <c r="CA58" s="97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61"/>
      <c r="CN58" s="61"/>
      <c r="CO58" s="126"/>
      <c r="CP58" s="90"/>
      <c r="CQ58" s="90"/>
      <c r="CR58" s="69"/>
      <c r="CS58" s="69"/>
      <c r="CT58" s="69"/>
      <c r="CU58" s="69"/>
      <c r="CV58" s="90"/>
      <c r="CW58" s="69"/>
      <c r="CX58" s="69"/>
      <c r="CY58" s="69"/>
      <c r="CZ58" s="69"/>
      <c r="DA58" s="90"/>
      <c r="DB58" s="69"/>
      <c r="DC58" s="69"/>
      <c r="DD58" s="69"/>
      <c r="DE58" s="69"/>
      <c r="DF58" s="131"/>
      <c r="DG58" s="121">
        <f t="shared" si="29"/>
        <v>21.810264225591418</v>
      </c>
      <c r="DH58" s="121">
        <f t="shared" si="30"/>
        <v>9.0321796869874778</v>
      </c>
      <c r="DI58" s="121">
        <f t="shared" si="31"/>
        <v>40.616246711949735</v>
      </c>
      <c r="DJ58" s="121">
        <f t="shared" si="32"/>
        <v>0.67491791425691483</v>
      </c>
      <c r="DK58" s="121">
        <f t="shared" si="32"/>
        <v>0.34169381205997212</v>
      </c>
      <c r="DL58" s="121">
        <f t="shared" si="32"/>
        <v>18.705791936859104</v>
      </c>
      <c r="DM58" s="121">
        <f t="shared" si="33"/>
        <v>33.922655299794954</v>
      </c>
      <c r="DN58" s="121">
        <f t="shared" si="34"/>
        <v>0</v>
      </c>
      <c r="DO58" s="121">
        <f t="shared" si="35"/>
        <v>0</v>
      </c>
      <c r="DP58" s="121">
        <f t="shared" si="36"/>
        <v>0</v>
      </c>
      <c r="DQ58" s="121">
        <f t="shared" si="37"/>
        <v>0</v>
      </c>
      <c r="DR58" s="122">
        <f t="shared" si="38"/>
        <v>4.5</v>
      </c>
      <c r="DS58" s="157"/>
      <c r="DT58" s="157" t="str">
        <f t="shared" si="39"/>
        <v>Activity Fuels Underburn</v>
      </c>
      <c r="DU58" s="157" t="str">
        <f t="shared" si="18"/>
        <v>270-18</v>
      </c>
      <c r="DV58" s="238">
        <f t="shared" si="40"/>
        <v>4</v>
      </c>
      <c r="DW58" s="239"/>
      <c r="DX58" s="239"/>
      <c r="DY58" s="239"/>
      <c r="DZ58" s="239"/>
      <c r="EA58" s="239"/>
      <c r="EB58" s="239"/>
      <c r="EC58" s="239"/>
      <c r="ED58" s="239"/>
      <c r="EE58" s="239"/>
      <c r="EF58" s="239"/>
      <c r="EG58" s="239"/>
      <c r="EH58" s="239"/>
      <c r="EI58" s="239"/>
      <c r="EJ58" s="50">
        <f t="shared" si="41"/>
        <v>0.18407215447154471</v>
      </c>
      <c r="EK58" s="50">
        <f t="shared" si="42"/>
        <v>0.18546747967479674</v>
      </c>
      <c r="EL58" s="55">
        <f t="shared" si="43"/>
        <v>7.3780487804878048</v>
      </c>
      <c r="EM58" s="50">
        <f>4.656*AQ58*(((BL58/2.54)^2)+((BM58/2.54)^2)+((BN58/2.54)^2)+((BO58)/2.54^2)+((BP58/2.54)^2)+((BQ58/2.54)^2)+((BR58/2.54)^2)+((BS58/2.54)^2)+((BT58/2.54)^2)+((BU58/2.54)^2)+((BV58/2.54)^2)+((BW58/2.54)^2)+((BX58/2.54)^2)+((BY58/2.54)^2)+((BZ58/2.54)^2))/(BH58*3.28)</f>
        <v>15.159710807226492</v>
      </c>
      <c r="EN58" s="50">
        <f>3.492*AQ58*((CA58/2.54)^2 + (CB58/2.54)^2 + (CC58/2.54)^2 + (CD58/2.54)^2 + (CE58/2.54)^2 + (CF58/2.54)^2 + (CG58/2.54)^2 +(CH58/2.54)^2 +(CI58/2.54)^2 + (CJ58/2.54)^2 +(CK58/2.54)^2 + (CL58/2.54)^2 +(CM58/2.54)^2 + (CN58/2.54)^2 + (CO58/2.54)^2)/(BH58*3.28)</f>
        <v>0</v>
      </c>
      <c r="EO58" s="50">
        <f t="shared" si="19"/>
        <v>0</v>
      </c>
      <c r="EP58" s="50">
        <f t="shared" si="20"/>
        <v>0</v>
      </c>
      <c r="EQ58" s="50">
        <f t="shared" si="21"/>
        <v>0</v>
      </c>
      <c r="ER58" s="56">
        <f t="shared" si="44"/>
        <v>7.747588414634146</v>
      </c>
      <c r="ES58" s="56">
        <f t="shared" si="45"/>
        <v>15.159710807226492</v>
      </c>
      <c r="ET58" s="56">
        <f t="shared" si="54"/>
        <v>9.8146189015161376</v>
      </c>
      <c r="EU58" s="56">
        <f t="shared" si="54"/>
        <v>4.0644808591443651</v>
      </c>
      <c r="EV58" s="56">
        <f t="shared" si="47"/>
        <v>22.90729922186064</v>
      </c>
      <c r="EW58" s="56"/>
      <c r="EX58" s="56"/>
      <c r="EY58" s="56"/>
      <c r="EZ58" s="165"/>
      <c r="FA58" s="179"/>
      <c r="FB58" s="179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O58" s="54"/>
      <c r="FP58" s="54"/>
      <c r="FQ58" s="54"/>
      <c r="FR58" s="54"/>
      <c r="FS58" s="54"/>
      <c r="FT58" s="54"/>
      <c r="FU58" s="54"/>
      <c r="FV58" s="54"/>
      <c r="FW58" s="54"/>
      <c r="FX58" s="54"/>
      <c r="FY58" s="54"/>
      <c r="FZ58" s="54"/>
      <c r="GA58" s="54"/>
    </row>
    <row r="59" spans="1:183" s="70" customFormat="1" ht="20.25">
      <c r="A59" s="66" t="s">
        <v>377</v>
      </c>
      <c r="B59" s="228" t="s">
        <v>253</v>
      </c>
      <c r="C59" s="228">
        <v>495</v>
      </c>
      <c r="D59" s="228" t="s">
        <v>262</v>
      </c>
      <c r="E59" s="229">
        <v>5</v>
      </c>
      <c r="F59" s="144">
        <v>3.2990275787700001</v>
      </c>
      <c r="G59" s="144">
        <v>3.124269222228</v>
      </c>
      <c r="H59" s="144">
        <v>1.4978399999639997</v>
      </c>
      <c r="I59" s="144">
        <v>1.7543203574820001</v>
      </c>
      <c r="J59" s="144">
        <v>12.235856281109996</v>
      </c>
      <c r="K59" s="230">
        <v>5.6202069304920013</v>
      </c>
      <c r="L59" s="230">
        <v>0.73204771516799994</v>
      </c>
      <c r="M59" s="81"/>
      <c r="N59" s="81"/>
      <c r="O59" s="81"/>
      <c r="P59" s="230">
        <f t="shared" si="22"/>
        <v>28.263568085213997</v>
      </c>
      <c r="Q59" s="52">
        <f t="shared" si="1"/>
        <v>0.60214531246583192</v>
      </c>
      <c r="R59" s="52">
        <f t="shared" si="2"/>
        <v>1.4540176150394277</v>
      </c>
      <c r="S59" s="52">
        <f t="shared" si="3"/>
        <v>1.3538748903983244</v>
      </c>
      <c r="T59" s="53">
        <f t="shared" si="4"/>
        <v>0.14929487857929069</v>
      </c>
      <c r="U59" s="53">
        <f t="shared" si="5"/>
        <v>1.4278386761446538</v>
      </c>
      <c r="V59" s="53">
        <f t="shared" si="6"/>
        <v>16.821929889793022</v>
      </c>
      <c r="W59" s="53">
        <f t="shared" si="7"/>
        <v>107.02095541947372</v>
      </c>
      <c r="X59" s="53">
        <f t="shared" si="8"/>
        <v>1.0251860978398641</v>
      </c>
      <c r="Y59" s="53">
        <f t="shared" si="9"/>
        <v>1.0261005521114859</v>
      </c>
      <c r="Z59" s="53">
        <f t="shared" si="10"/>
        <v>1.0247745127117156</v>
      </c>
      <c r="AA59" s="53">
        <f t="shared" si="11"/>
        <v>1.0251127469836159</v>
      </c>
      <c r="AB59" s="53">
        <f t="shared" si="12"/>
        <v>0.56422955546096665</v>
      </c>
      <c r="AC59" s="53">
        <f t="shared" si="13"/>
        <v>0.56698836388192864</v>
      </c>
      <c r="AD59" s="53">
        <f t="shared" si="14"/>
        <v>0.52760397151548644</v>
      </c>
      <c r="AE59" s="53">
        <f t="shared" si="15"/>
        <v>0.38920985103859684</v>
      </c>
      <c r="AF59" s="53">
        <f t="shared" si="16"/>
        <v>0.36</v>
      </c>
      <c r="AG59" s="53">
        <f t="shared" si="17"/>
        <v>0.37460492551929842</v>
      </c>
      <c r="AH59" s="64" t="s">
        <v>152</v>
      </c>
      <c r="AI59" s="71"/>
      <c r="AJ59" s="71"/>
      <c r="AK59" s="45" t="str">
        <f t="shared" si="23"/>
        <v>270-18</v>
      </c>
      <c r="AL59" s="65"/>
      <c r="AM59" s="145">
        <f t="shared" si="24"/>
        <v>5</v>
      </c>
      <c r="AN59" s="149"/>
      <c r="AO59" s="183"/>
      <c r="AP59" s="149"/>
      <c r="AQ59" s="147">
        <f t="shared" si="25"/>
        <v>1</v>
      </c>
      <c r="AR59" s="229">
        <v>0</v>
      </c>
      <c r="AS59" s="229">
        <v>2</v>
      </c>
      <c r="AT59" s="229">
        <v>2</v>
      </c>
      <c r="AU59" s="229">
        <v>0</v>
      </c>
      <c r="AV59" s="229">
        <v>1</v>
      </c>
      <c r="AW59" s="229">
        <v>1</v>
      </c>
      <c r="AX59" s="229">
        <v>0</v>
      </c>
      <c r="AY59" s="229">
        <v>1</v>
      </c>
      <c r="AZ59" s="229">
        <v>2</v>
      </c>
      <c r="BA59" s="152"/>
      <c r="BB59" s="229">
        <v>3</v>
      </c>
      <c r="BC59" s="229">
        <v>1</v>
      </c>
      <c r="BD59" s="229">
        <v>0</v>
      </c>
      <c r="BE59" s="57">
        <v>3</v>
      </c>
      <c r="BF59" s="57">
        <v>3</v>
      </c>
      <c r="BG59" s="57">
        <v>3</v>
      </c>
      <c r="BH59" s="57">
        <v>10</v>
      </c>
      <c r="BI59" s="57">
        <f t="shared" si="26"/>
        <v>495</v>
      </c>
      <c r="BJ59" s="189" t="str">
        <f t="shared" si="27"/>
        <v>270-18</v>
      </c>
      <c r="BK59" s="173">
        <f t="shared" si="28"/>
        <v>5</v>
      </c>
      <c r="BL59" s="243">
        <v>0</v>
      </c>
      <c r="BM59" s="244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126"/>
      <c r="CA59" s="97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73"/>
      <c r="CN59" s="73"/>
      <c r="CO59" s="127"/>
      <c r="CP59" s="91"/>
      <c r="CQ59" s="91"/>
      <c r="CR59" s="78"/>
      <c r="CS59" s="78"/>
      <c r="CT59" s="78"/>
      <c r="CU59" s="78"/>
      <c r="CV59" s="91"/>
      <c r="CW59" s="78"/>
      <c r="CX59" s="78"/>
      <c r="CY59" s="78"/>
      <c r="CZ59" s="78"/>
      <c r="DA59" s="91"/>
      <c r="DB59" s="78"/>
      <c r="DC59" s="78"/>
      <c r="DD59" s="78"/>
      <c r="DE59" s="78"/>
      <c r="DF59" s="132"/>
      <c r="DG59" s="121">
        <f t="shared" si="29"/>
        <v>0</v>
      </c>
      <c r="DH59" s="121">
        <f t="shared" si="30"/>
        <v>12.042906249316639</v>
      </c>
      <c r="DI59" s="121">
        <f t="shared" si="31"/>
        <v>27.077497807966488</v>
      </c>
      <c r="DJ59" s="121">
        <f t="shared" si="32"/>
        <v>0.10656598646161812</v>
      </c>
      <c r="DK59" s="121">
        <f t="shared" si="32"/>
        <v>0.34169381205997212</v>
      </c>
      <c r="DL59" s="121">
        <f t="shared" si="32"/>
        <v>0</v>
      </c>
      <c r="DM59" s="121">
        <f t="shared" si="33"/>
        <v>0</v>
      </c>
      <c r="DN59" s="121">
        <f t="shared" si="34"/>
        <v>0</v>
      </c>
      <c r="DO59" s="121">
        <f t="shared" si="35"/>
        <v>0</v>
      </c>
      <c r="DP59" s="121">
        <f t="shared" si="36"/>
        <v>0</v>
      </c>
      <c r="DQ59" s="121">
        <f t="shared" si="37"/>
        <v>0</v>
      </c>
      <c r="DR59" s="122">
        <f t="shared" si="38"/>
        <v>1.5</v>
      </c>
      <c r="DS59" s="157"/>
      <c r="DT59" s="157" t="str">
        <f t="shared" si="39"/>
        <v>Activity Fuels Underburn</v>
      </c>
      <c r="DU59" s="157" t="str">
        <f t="shared" si="18"/>
        <v>270-18</v>
      </c>
      <c r="DV59" s="238">
        <f t="shared" si="40"/>
        <v>5</v>
      </c>
      <c r="DW59" s="239"/>
      <c r="DX59" s="239"/>
      <c r="DY59" s="239"/>
      <c r="DZ59" s="239"/>
      <c r="EA59" s="239"/>
      <c r="EB59" s="239"/>
      <c r="EC59" s="239"/>
      <c r="ED59" s="239"/>
      <c r="EE59" s="239"/>
      <c r="EF59" s="239"/>
      <c r="EG59" s="239"/>
      <c r="EH59" s="239"/>
      <c r="EI59" s="239"/>
      <c r="EJ59" s="50">
        <f t="shared" si="41"/>
        <v>2.90640243902439E-2</v>
      </c>
      <c r="EK59" s="50">
        <f t="shared" si="42"/>
        <v>0.18546747967479674</v>
      </c>
      <c r="EL59" s="55">
        <f t="shared" si="43"/>
        <v>0</v>
      </c>
      <c r="EM59" s="50">
        <f>4.656*AQ59*(((BL59/2.54)^2)+((BM59/2.54)^2)+((BN59/2.54)^2)+((BO59)/2.54^2)+((BP59/2.54)^2)+((BQ59/2.54)^2)+((BR59/2.54)^2)+((BS59/2.54)^2)+((BT59/2.54)^2)+((BU59/2.54)^2)+((BV59/2.54)^2)+((BW59/2.54)^2)+((BX59/2.54)^2)+((BY59/2.54)^2)+((BZ59/2.54)^2))/(BH59*3.28)</f>
        <v>0</v>
      </c>
      <c r="EN59" s="50">
        <f>3.492*AQ59*((CA59/2.54)^2 + (CB59/2.54)^2 + (CC59/2.54)^2 + (CD59/2.54)^2 + (CE59/2.54)^2 + (CF59/2.54)^2 + (CG59/2.54)^2 +(CH59/2.54)^2 +(CI59/2.54)^2 + (CJ59/2.54)^2 +(CK59/2.54)^2 + (CL59/2.54)^2 +(CM59/2.54)^2 + (CN59/2.54)^2 + (CO59/2.54)^2)/(BH59*3.28)</f>
        <v>0</v>
      </c>
      <c r="EO59" s="50">
        <f t="shared" si="19"/>
        <v>0</v>
      </c>
      <c r="EP59" s="50">
        <f t="shared" si="20"/>
        <v>0</v>
      </c>
      <c r="EQ59" s="50">
        <f t="shared" si="21"/>
        <v>0</v>
      </c>
      <c r="ER59" s="56">
        <f t="shared" si="44"/>
        <v>0.21453150406504062</v>
      </c>
      <c r="ES59" s="56">
        <f t="shared" si="45"/>
        <v>0</v>
      </c>
      <c r="ET59" s="56">
        <f t="shared" si="54"/>
        <v>0</v>
      </c>
      <c r="EU59" s="56">
        <f t="shared" si="54"/>
        <v>5.4193078121924874</v>
      </c>
      <c r="EV59" s="56">
        <f t="shared" si="47"/>
        <v>0.21453150406504062</v>
      </c>
      <c r="EW59" s="56"/>
      <c r="EX59" s="56"/>
      <c r="EY59" s="56"/>
      <c r="EZ59" s="165" t="str">
        <f>D59</f>
        <v>270-18</v>
      </c>
      <c r="FA59" s="179">
        <f t="shared" si="53"/>
        <v>3.2715396338387124</v>
      </c>
      <c r="FB59" s="179">
        <f t="shared" si="53"/>
        <v>5.8709167965418603</v>
      </c>
      <c r="FC59" s="56">
        <f>AVERAGE(EJ57:EJ59)</f>
        <v>8.3962737127371276E-2</v>
      </c>
      <c r="FD59" s="56">
        <f>AVERAGE(EK57:EK59)</f>
        <v>0.18546747967479674</v>
      </c>
      <c r="FE59" s="56">
        <f>AVERAGE(EL57:EL59)</f>
        <v>2.9512195121951219</v>
      </c>
      <c r="FF59" s="56">
        <f>AVERAGE(EM57:EM59)</f>
        <v>5.7866530367207076</v>
      </c>
      <c r="FG59" s="56">
        <f>AVERAGE(EN57:EN59)</f>
        <v>0</v>
      </c>
      <c r="FH59" s="56">
        <f t="shared" si="55"/>
        <v>0</v>
      </c>
      <c r="FI59" s="56">
        <f t="shared" si="55"/>
        <v>0</v>
      </c>
      <c r="FJ59" s="56">
        <f t="shared" si="55"/>
        <v>0</v>
      </c>
      <c r="FK59" s="56">
        <f>AVERAGE(ER57:ER59)</f>
        <v>3.2206497289972904</v>
      </c>
      <c r="FL59" s="56">
        <f>AVERAGE(ES57:ES59)</f>
        <v>5.7866530367207076</v>
      </c>
      <c r="FM59" s="56">
        <f>AVERAGE(EV57:EV59)</f>
        <v>9.0073027657179967</v>
      </c>
      <c r="FN59" s="74" t="s">
        <v>93</v>
      </c>
      <c r="FO59" s="54"/>
      <c r="FP59" s="54" t="e">
        <f>AVERAGE(#REF!)</f>
        <v>#REF!</v>
      </c>
      <c r="FQ59" s="54" t="e">
        <f>AVERAGE(#REF!)</f>
        <v>#REF!</v>
      </c>
      <c r="FR59" s="54" t="e">
        <f>AVERAGE(#REF!)</f>
        <v>#REF!</v>
      </c>
      <c r="FS59" s="54" t="e">
        <f>AVERAGE(#REF!)</f>
        <v>#REF!</v>
      </c>
      <c r="FT59" s="54" t="e">
        <f>AVERAGE(#REF!)</f>
        <v>#REF!</v>
      </c>
      <c r="FU59" s="54" t="e">
        <f>AVERAGE(#REF!)</f>
        <v>#REF!</v>
      </c>
      <c r="FV59" s="54" t="e">
        <f>AVERAGE(#REF!)</f>
        <v>#REF!</v>
      </c>
      <c r="FW59" s="54" t="e">
        <f>AVERAGE(#REF!)</f>
        <v>#REF!</v>
      </c>
      <c r="FX59" s="54" t="e">
        <f>AVERAGE(#REF!)</f>
        <v>#REF!</v>
      </c>
      <c r="FY59" s="54" t="e">
        <f>AVERAGE(#REF!)</f>
        <v>#REF!</v>
      </c>
      <c r="FZ59" s="54" t="e">
        <f>AVERAGE(#REF!)</f>
        <v>#REF!</v>
      </c>
      <c r="GA59" s="54"/>
    </row>
    <row r="60" spans="1:183" s="45" customFormat="1" ht="18">
      <c r="A60" s="66" t="s">
        <v>377</v>
      </c>
      <c r="B60" s="228" t="s">
        <v>253</v>
      </c>
      <c r="C60" s="228">
        <v>495</v>
      </c>
      <c r="D60" s="228" t="s">
        <v>263</v>
      </c>
      <c r="E60" s="229">
        <v>1</v>
      </c>
      <c r="F60" s="144">
        <v>3.2990275787700001</v>
      </c>
      <c r="G60" s="144">
        <v>3.124269222228</v>
      </c>
      <c r="H60" s="144">
        <v>1.4978399999639997</v>
      </c>
      <c r="I60" s="144">
        <v>1.7543203574820001</v>
      </c>
      <c r="J60" s="144">
        <v>12.235856281109996</v>
      </c>
      <c r="K60" s="230">
        <v>5.6202069304920013</v>
      </c>
      <c r="L60" s="230">
        <v>0.73204771516799994</v>
      </c>
      <c r="M60" s="80"/>
      <c r="N60" s="80"/>
      <c r="O60" s="80"/>
      <c r="P60" s="230">
        <f t="shared" si="22"/>
        <v>28.263568085213997</v>
      </c>
      <c r="Q60" s="52">
        <f t="shared" si="1"/>
        <v>0.60214531246583192</v>
      </c>
      <c r="R60" s="52">
        <f t="shared" si="2"/>
        <v>1.4540176150394277</v>
      </c>
      <c r="S60" s="52">
        <f t="shared" si="3"/>
        <v>1.3538748903983244</v>
      </c>
      <c r="T60" s="53">
        <f t="shared" si="4"/>
        <v>0.14929487857929069</v>
      </c>
      <c r="U60" s="53">
        <f t="shared" si="5"/>
        <v>1.4278386761446538</v>
      </c>
      <c r="V60" s="53">
        <f t="shared" si="6"/>
        <v>16.821929889793022</v>
      </c>
      <c r="W60" s="53">
        <f t="shared" si="7"/>
        <v>107.02095541947372</v>
      </c>
      <c r="X60" s="53">
        <f t="shared" si="8"/>
        <v>1.0251860978398641</v>
      </c>
      <c r="Y60" s="53">
        <f t="shared" si="9"/>
        <v>1.0261005521114859</v>
      </c>
      <c r="Z60" s="53">
        <f t="shared" si="10"/>
        <v>1.0247745127117156</v>
      </c>
      <c r="AA60" s="53">
        <f t="shared" si="11"/>
        <v>1.0251127469836159</v>
      </c>
      <c r="AB60" s="53">
        <f t="shared" si="12"/>
        <v>0.56422955546096665</v>
      </c>
      <c r="AC60" s="53">
        <f t="shared" si="13"/>
        <v>0.56698836388192864</v>
      </c>
      <c r="AD60" s="53">
        <f t="shared" si="14"/>
        <v>0.52760397151548644</v>
      </c>
      <c r="AE60" s="53">
        <f t="shared" si="15"/>
        <v>0.38920985103859684</v>
      </c>
      <c r="AF60" s="53">
        <f t="shared" si="16"/>
        <v>0.36</v>
      </c>
      <c r="AG60" s="53">
        <f t="shared" si="17"/>
        <v>0.37460492551929842</v>
      </c>
      <c r="AH60" s="64" t="s">
        <v>152</v>
      </c>
      <c r="AI60" s="64"/>
      <c r="AJ60" s="64"/>
      <c r="AK60" s="45" t="str">
        <f t="shared" si="23"/>
        <v>271-17</v>
      </c>
      <c r="AL60" s="65"/>
      <c r="AM60" s="145">
        <f t="shared" si="24"/>
        <v>1</v>
      </c>
      <c r="AN60" s="149"/>
      <c r="AO60" s="183"/>
      <c r="AP60" s="149"/>
      <c r="AQ60" s="147">
        <f t="shared" si="25"/>
        <v>1</v>
      </c>
      <c r="AR60" s="229">
        <v>0</v>
      </c>
      <c r="AS60" s="229">
        <v>1</v>
      </c>
      <c r="AT60" s="229">
        <v>1</v>
      </c>
      <c r="AU60" s="229">
        <v>0</v>
      </c>
      <c r="AV60" s="229">
        <v>1</v>
      </c>
      <c r="AW60" s="229">
        <v>5</v>
      </c>
      <c r="AX60" s="229">
        <v>3</v>
      </c>
      <c r="AY60" s="229">
        <v>1</v>
      </c>
      <c r="AZ60" s="229">
        <v>1</v>
      </c>
      <c r="BA60" s="151"/>
      <c r="BB60" s="229">
        <v>5</v>
      </c>
      <c r="BC60" s="229">
        <v>1</v>
      </c>
      <c r="BD60" s="229">
        <v>0</v>
      </c>
      <c r="BE60" s="57">
        <v>3</v>
      </c>
      <c r="BF60" s="57">
        <v>3</v>
      </c>
      <c r="BG60" s="57">
        <v>3</v>
      </c>
      <c r="BH60" s="57">
        <v>10</v>
      </c>
      <c r="BI60" s="57">
        <f t="shared" si="26"/>
        <v>495</v>
      </c>
      <c r="BJ60" s="189" t="str">
        <f t="shared" si="27"/>
        <v>271-17</v>
      </c>
      <c r="BK60" s="173">
        <f t="shared" si="28"/>
        <v>1</v>
      </c>
      <c r="BL60" s="86">
        <v>14</v>
      </c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126"/>
      <c r="CA60" s="97">
        <v>8</v>
      </c>
      <c r="CB60" s="96">
        <v>8</v>
      </c>
      <c r="CC60" s="96">
        <v>10</v>
      </c>
      <c r="CD60" s="96"/>
      <c r="CE60" s="96"/>
      <c r="CF60" s="96"/>
      <c r="CG60" s="96"/>
      <c r="CH60" s="96"/>
      <c r="CI60" s="96"/>
      <c r="CJ60" s="96"/>
      <c r="CK60" s="96"/>
      <c r="CL60" s="96"/>
      <c r="CM60" s="61"/>
      <c r="CN60" s="61"/>
      <c r="CO60" s="126"/>
      <c r="CP60" s="90"/>
      <c r="CQ60" s="90"/>
      <c r="CR60" s="69"/>
      <c r="CS60" s="69"/>
      <c r="CT60" s="69"/>
      <c r="CU60" s="69"/>
      <c r="CV60" s="90"/>
      <c r="CW60" s="69"/>
      <c r="CX60" s="69"/>
      <c r="CY60" s="69"/>
      <c r="CZ60" s="69"/>
      <c r="DA60" s="90"/>
      <c r="DB60" s="69"/>
      <c r="DC60" s="69"/>
      <c r="DD60" s="69"/>
      <c r="DE60" s="69"/>
      <c r="DF60" s="131"/>
      <c r="DG60" s="121">
        <f t="shared" si="29"/>
        <v>21.810264225591418</v>
      </c>
      <c r="DH60" s="121">
        <f t="shared" si="30"/>
        <v>9.0321796869874778</v>
      </c>
      <c r="DI60" s="121">
        <f t="shared" si="31"/>
        <v>40.616246711949735</v>
      </c>
      <c r="DJ60" s="121">
        <f t="shared" si="32"/>
        <v>0.17760997743603024</v>
      </c>
      <c r="DK60" s="121">
        <f t="shared" si="32"/>
        <v>0.34169381205997212</v>
      </c>
      <c r="DL60" s="121">
        <f t="shared" si="32"/>
        <v>0</v>
      </c>
      <c r="DM60" s="121">
        <f t="shared" si="33"/>
        <v>9.6499861230185946</v>
      </c>
      <c r="DN60" s="121">
        <f t="shared" si="34"/>
        <v>10.383030777216034</v>
      </c>
      <c r="DO60" s="121">
        <f t="shared" si="35"/>
        <v>0</v>
      </c>
      <c r="DP60" s="121">
        <f t="shared" si="36"/>
        <v>0</v>
      </c>
      <c r="DQ60" s="121">
        <f t="shared" si="37"/>
        <v>0</v>
      </c>
      <c r="DR60" s="122">
        <f t="shared" si="38"/>
        <v>3</v>
      </c>
      <c r="DS60" s="157"/>
      <c r="DT60" s="157" t="str">
        <f t="shared" si="39"/>
        <v>Activity Fuels Underburn</v>
      </c>
      <c r="DU60" s="157" t="str">
        <f t="shared" si="18"/>
        <v>271-17</v>
      </c>
      <c r="DV60" s="238">
        <f t="shared" si="40"/>
        <v>1</v>
      </c>
      <c r="DW60" s="239"/>
      <c r="DX60" s="239"/>
      <c r="DY60" s="239"/>
      <c r="DZ60" s="239"/>
      <c r="EA60" s="239"/>
      <c r="EB60" s="239"/>
      <c r="EC60" s="239"/>
      <c r="ED60" s="239"/>
      <c r="EE60" s="239"/>
      <c r="EF60" s="239"/>
      <c r="EG60" s="239"/>
      <c r="EH60" s="239"/>
      <c r="EI60" s="239"/>
      <c r="EJ60" s="50"/>
      <c r="EK60" s="50"/>
      <c r="EL60" s="55"/>
      <c r="EM60" s="50"/>
      <c r="EN60" s="50"/>
      <c r="EO60" s="50">
        <f t="shared" si="19"/>
        <v>0</v>
      </c>
      <c r="EP60" s="50">
        <f t="shared" si="20"/>
        <v>0</v>
      </c>
      <c r="EQ60" s="50">
        <f t="shared" si="21"/>
        <v>0</v>
      </c>
      <c r="ER60" s="56"/>
      <c r="ES60" s="56"/>
      <c r="ET60" s="56">
        <f t="shared" si="54"/>
        <v>9.8146189015161376</v>
      </c>
      <c r="EU60" s="56">
        <f t="shared" si="54"/>
        <v>4.0644808591443651</v>
      </c>
      <c r="EV60" s="56"/>
      <c r="EW60" s="56"/>
      <c r="EX60" s="56"/>
      <c r="EY60" s="56"/>
      <c r="EZ60" s="165"/>
      <c r="FA60" s="179"/>
      <c r="FB60" s="179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O60" s="54"/>
      <c r="FP60" s="54"/>
      <c r="FQ60" s="54"/>
      <c r="FR60" s="54"/>
      <c r="FS60" s="54"/>
      <c r="FT60" s="54"/>
      <c r="FU60" s="54"/>
      <c r="FV60" s="54"/>
      <c r="FW60" s="54"/>
      <c r="FX60" s="54"/>
      <c r="FY60" s="54"/>
      <c r="FZ60" s="54"/>
      <c r="GA60" s="54"/>
    </row>
    <row r="61" spans="1:183" s="45" customFormat="1" ht="18">
      <c r="A61" s="66" t="s">
        <v>377</v>
      </c>
      <c r="B61" s="228" t="s">
        <v>253</v>
      </c>
      <c r="C61" s="228">
        <v>495</v>
      </c>
      <c r="D61" s="228" t="s">
        <v>263</v>
      </c>
      <c r="E61" s="229">
        <v>2</v>
      </c>
      <c r="F61" s="144">
        <v>3.2990275787700001</v>
      </c>
      <c r="G61" s="144">
        <v>3.124269222228</v>
      </c>
      <c r="H61" s="144">
        <v>1.4978399999639997</v>
      </c>
      <c r="I61" s="144">
        <v>1.7543203574820001</v>
      </c>
      <c r="J61" s="144">
        <v>12.235856281109996</v>
      </c>
      <c r="K61" s="230">
        <v>5.6202069304920013</v>
      </c>
      <c r="L61" s="230">
        <v>0.73204771516799994</v>
      </c>
      <c r="M61" s="144"/>
      <c r="N61" s="144"/>
      <c r="O61" s="80"/>
      <c r="P61" s="230">
        <f t="shared" si="22"/>
        <v>28.263568085213997</v>
      </c>
      <c r="Q61" s="52">
        <f t="shared" si="1"/>
        <v>0.60214531246583192</v>
      </c>
      <c r="R61" s="52">
        <f t="shared" si="2"/>
        <v>1.4540176150394277</v>
      </c>
      <c r="S61" s="52">
        <f t="shared" si="3"/>
        <v>1.3538748903983244</v>
      </c>
      <c r="T61" s="53">
        <f t="shared" si="4"/>
        <v>0.14929487857929069</v>
      </c>
      <c r="U61" s="53">
        <f t="shared" si="5"/>
        <v>1.4278386761446538</v>
      </c>
      <c r="V61" s="53">
        <f t="shared" si="6"/>
        <v>16.821929889793022</v>
      </c>
      <c r="W61" s="53">
        <f t="shared" si="7"/>
        <v>107.02095541947372</v>
      </c>
      <c r="X61" s="53">
        <f t="shared" si="8"/>
        <v>1.0251860978398641</v>
      </c>
      <c r="Y61" s="53">
        <f t="shared" si="9"/>
        <v>1.0261005521114859</v>
      </c>
      <c r="Z61" s="53">
        <f t="shared" si="10"/>
        <v>1.0247745127117156</v>
      </c>
      <c r="AA61" s="53">
        <f t="shared" si="11"/>
        <v>1.0251127469836159</v>
      </c>
      <c r="AB61" s="53">
        <f t="shared" si="12"/>
        <v>0.56422955546096665</v>
      </c>
      <c r="AC61" s="53">
        <f t="shared" si="13"/>
        <v>0.56698836388192864</v>
      </c>
      <c r="AD61" s="53">
        <f t="shared" si="14"/>
        <v>0.52760397151548644</v>
      </c>
      <c r="AE61" s="53">
        <f t="shared" si="15"/>
        <v>0.38920985103859684</v>
      </c>
      <c r="AF61" s="53">
        <f t="shared" si="16"/>
        <v>0.36</v>
      </c>
      <c r="AG61" s="53">
        <f t="shared" si="17"/>
        <v>0.37460492551929842</v>
      </c>
      <c r="AH61" s="64" t="s">
        <v>152</v>
      </c>
      <c r="AI61" s="64"/>
      <c r="AJ61" s="64"/>
      <c r="AK61" s="45" t="str">
        <f t="shared" si="23"/>
        <v>271-17</v>
      </c>
      <c r="AL61" s="65"/>
      <c r="AM61" s="145">
        <f t="shared" si="24"/>
        <v>2</v>
      </c>
      <c r="AN61" s="149"/>
      <c r="AO61" s="183"/>
      <c r="AP61" s="149"/>
      <c r="AQ61" s="147">
        <f t="shared" si="25"/>
        <v>1</v>
      </c>
      <c r="AR61" s="229">
        <v>0</v>
      </c>
      <c r="AS61" s="229">
        <v>2</v>
      </c>
      <c r="AT61" s="229">
        <v>2</v>
      </c>
      <c r="AU61" s="229">
        <v>0</v>
      </c>
      <c r="AV61" s="229">
        <v>0</v>
      </c>
      <c r="AW61" s="229">
        <v>1</v>
      </c>
      <c r="AX61" s="229">
        <v>0</v>
      </c>
      <c r="AY61" s="229">
        <v>0</v>
      </c>
      <c r="AZ61" s="229">
        <v>4</v>
      </c>
      <c r="BA61" s="151"/>
      <c r="BB61" s="229">
        <v>15</v>
      </c>
      <c r="BC61" s="229">
        <v>8</v>
      </c>
      <c r="BD61" s="229">
        <v>1</v>
      </c>
      <c r="BE61" s="57">
        <v>3</v>
      </c>
      <c r="BF61" s="57">
        <v>3</v>
      </c>
      <c r="BG61" s="57">
        <v>3</v>
      </c>
      <c r="BH61" s="57">
        <v>10</v>
      </c>
      <c r="BI61" s="57">
        <f t="shared" si="26"/>
        <v>495</v>
      </c>
      <c r="BJ61" s="189" t="str">
        <f t="shared" si="27"/>
        <v>271-17</v>
      </c>
      <c r="BK61" s="173">
        <f t="shared" si="28"/>
        <v>2</v>
      </c>
      <c r="BL61" s="86">
        <v>10</v>
      </c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126"/>
      <c r="CA61" s="97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61"/>
      <c r="CN61" s="61"/>
      <c r="CO61" s="126"/>
      <c r="CP61" s="90"/>
      <c r="CQ61" s="90"/>
      <c r="CR61" s="69"/>
      <c r="CS61" s="69"/>
      <c r="CT61" s="69"/>
      <c r="CU61" s="69"/>
      <c r="CV61" s="90"/>
      <c r="CW61" s="69"/>
      <c r="CX61" s="69"/>
      <c r="CY61" s="69"/>
      <c r="CZ61" s="69"/>
      <c r="DA61" s="90"/>
      <c r="DB61" s="69"/>
      <c r="DC61" s="69"/>
      <c r="DD61" s="69"/>
      <c r="DE61" s="69"/>
      <c r="DF61" s="131"/>
      <c r="DG61" s="121">
        <f t="shared" si="29"/>
        <v>0</v>
      </c>
      <c r="DH61" s="121">
        <f t="shared" si="30"/>
        <v>6.0214531246583194</v>
      </c>
      <c r="DI61" s="121">
        <f t="shared" si="31"/>
        <v>13.538748903983244</v>
      </c>
      <c r="DJ61" s="121">
        <f t="shared" si="32"/>
        <v>0.53282993230809061</v>
      </c>
      <c r="DK61" s="121">
        <f t="shared" si="32"/>
        <v>2.733550496479777</v>
      </c>
      <c r="DL61" s="121">
        <f t="shared" si="32"/>
        <v>3.7411583873718208</v>
      </c>
      <c r="DM61" s="121">
        <f t="shared" si="33"/>
        <v>4.9234623076625477</v>
      </c>
      <c r="DN61" s="121">
        <f t="shared" si="34"/>
        <v>0</v>
      </c>
      <c r="DO61" s="121">
        <f t="shared" si="35"/>
        <v>0</v>
      </c>
      <c r="DP61" s="121">
        <f t="shared" si="36"/>
        <v>0</v>
      </c>
      <c r="DQ61" s="121">
        <f t="shared" si="37"/>
        <v>0</v>
      </c>
      <c r="DR61" s="122">
        <f t="shared" si="38"/>
        <v>1.5</v>
      </c>
      <c r="DS61" s="157"/>
      <c r="DT61" s="157" t="str">
        <f t="shared" si="39"/>
        <v>Activity Fuels Underburn</v>
      </c>
      <c r="DU61" s="157" t="str">
        <f t="shared" si="18"/>
        <v>271-17</v>
      </c>
      <c r="DV61" s="238">
        <f t="shared" si="40"/>
        <v>2</v>
      </c>
      <c r="DW61" s="239"/>
      <c r="DX61" s="239"/>
      <c r="DY61" s="239"/>
      <c r="DZ61" s="239"/>
      <c r="EA61" s="239"/>
      <c r="EB61" s="239"/>
      <c r="EC61" s="239"/>
      <c r="ED61" s="239"/>
      <c r="EE61" s="239"/>
      <c r="EF61" s="239"/>
      <c r="EG61" s="239"/>
      <c r="EH61" s="239"/>
      <c r="EI61" s="239"/>
      <c r="EJ61" s="50">
        <f t="shared" si="41"/>
        <v>0.14532012195121952</v>
      </c>
      <c r="EK61" s="50">
        <f t="shared" si="42"/>
        <v>1.4837398373983739</v>
      </c>
      <c r="EL61" s="55">
        <f t="shared" si="43"/>
        <v>1.475609756097561</v>
      </c>
      <c r="EM61" s="50">
        <f>4.656*AQ61*(((BL61/2.54)^2)+((BM61/2.54)^2)+((BN61/2.54)^2)+((BO61)/2.54^2)+((BP61/2.54)^2)+((BQ61/2.54)^2)+((BR61/2.54)^2)+((BS61/2.54)^2)+((BT61/2.54)^2)+((BU61/2.54)^2)+((BV61/2.54)^2)+((BW61/2.54)^2)+((BX61/2.54)^2)+((BY61/2.54)^2)+((BZ61/2.54)^2))/(BH61*3.28)</f>
        <v>2.2002483029356306</v>
      </c>
      <c r="EN61" s="50">
        <f>3.492*AQ61*((CA61/2.54)^2 + (CB61/2.54)^2 + (CC61/2.54)^2 + (CD61/2.54)^2 + (CE61/2.54)^2 + (CF61/2.54)^2 + (CG61/2.54)^2 +(CH61/2.54)^2 +(CI61/2.54)^2 + (CJ61/2.54)^2 +(CK61/2.54)^2 + (CL61/2.54)^2 +(CM61/2.54)^2 + (CN61/2.54)^2 + (CO61/2.54)^2)/(BH61*3.28)</f>
        <v>0</v>
      </c>
      <c r="EO61" s="50">
        <f t="shared" si="19"/>
        <v>0</v>
      </c>
      <c r="EP61" s="50">
        <f t="shared" si="20"/>
        <v>0</v>
      </c>
      <c r="EQ61" s="50">
        <f t="shared" si="21"/>
        <v>0</v>
      </c>
      <c r="ER61" s="56">
        <f t="shared" si="44"/>
        <v>3.1046697154471543</v>
      </c>
      <c r="ES61" s="56">
        <f t="shared" si="45"/>
        <v>2.2002483029356306</v>
      </c>
      <c r="ET61" s="56">
        <f t="shared" si="54"/>
        <v>0</v>
      </c>
      <c r="EU61" s="56">
        <f t="shared" si="54"/>
        <v>2.7096539060962437</v>
      </c>
      <c r="EV61" s="56">
        <f t="shared" si="47"/>
        <v>5.3049180183827849</v>
      </c>
      <c r="EW61" s="56"/>
      <c r="EX61" s="56"/>
      <c r="EY61" s="56"/>
      <c r="EZ61" s="165"/>
      <c r="FA61" s="179"/>
      <c r="FB61" s="179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O61" s="54"/>
      <c r="FP61" s="54"/>
      <c r="FQ61" s="54"/>
      <c r="FR61" s="54"/>
      <c r="FS61" s="54"/>
      <c r="FT61" s="54"/>
      <c r="FU61" s="54"/>
      <c r="FV61" s="54"/>
      <c r="FW61" s="54"/>
      <c r="FX61" s="54"/>
      <c r="FY61" s="54"/>
      <c r="FZ61" s="54"/>
      <c r="GA61" s="54"/>
    </row>
    <row r="62" spans="1:183" s="45" customFormat="1" ht="18">
      <c r="A62" s="66" t="s">
        <v>377</v>
      </c>
      <c r="B62" s="228" t="s">
        <v>253</v>
      </c>
      <c r="C62" s="228">
        <v>495</v>
      </c>
      <c r="D62" s="228" t="s">
        <v>263</v>
      </c>
      <c r="E62" s="229">
        <v>3</v>
      </c>
      <c r="F62" s="144">
        <v>3.2990275787700001</v>
      </c>
      <c r="G62" s="144">
        <v>3.124269222228</v>
      </c>
      <c r="H62" s="144">
        <v>1.4978399999639997</v>
      </c>
      <c r="I62" s="144">
        <v>1.7543203574820001</v>
      </c>
      <c r="J62" s="144">
        <v>12.235856281109996</v>
      </c>
      <c r="K62" s="230">
        <v>5.6202069304920013</v>
      </c>
      <c r="L62" s="230">
        <v>0.73204771516799994</v>
      </c>
      <c r="M62" s="230"/>
      <c r="N62" s="230"/>
      <c r="O62" s="80"/>
      <c r="P62" s="230">
        <f t="shared" si="22"/>
        <v>28.263568085213997</v>
      </c>
      <c r="Q62" s="52">
        <f t="shared" si="1"/>
        <v>0.60214531246583192</v>
      </c>
      <c r="R62" s="52">
        <f t="shared" si="2"/>
        <v>1.4540176150394277</v>
      </c>
      <c r="S62" s="52">
        <f t="shared" si="3"/>
        <v>1.3538748903983244</v>
      </c>
      <c r="T62" s="53">
        <f t="shared" si="4"/>
        <v>0.14929487857929069</v>
      </c>
      <c r="U62" s="53">
        <f t="shared" si="5"/>
        <v>1.4278386761446538</v>
      </c>
      <c r="V62" s="53">
        <f t="shared" si="6"/>
        <v>16.821929889793022</v>
      </c>
      <c r="W62" s="53">
        <f t="shared" si="7"/>
        <v>107.02095541947372</v>
      </c>
      <c r="X62" s="53">
        <f t="shared" si="8"/>
        <v>1.0251860978398641</v>
      </c>
      <c r="Y62" s="53">
        <f t="shared" si="9"/>
        <v>1.0261005521114859</v>
      </c>
      <c r="Z62" s="53">
        <f t="shared" si="10"/>
        <v>1.0247745127117156</v>
      </c>
      <c r="AA62" s="53">
        <f t="shared" si="11"/>
        <v>1.0251127469836159</v>
      </c>
      <c r="AB62" s="53">
        <f t="shared" si="12"/>
        <v>0.56422955546096665</v>
      </c>
      <c r="AC62" s="53">
        <f t="shared" si="13"/>
        <v>0.56698836388192864</v>
      </c>
      <c r="AD62" s="53">
        <f t="shared" si="14"/>
        <v>0.52760397151548644</v>
      </c>
      <c r="AE62" s="53">
        <f t="shared" si="15"/>
        <v>0.38920985103859684</v>
      </c>
      <c r="AF62" s="53">
        <f t="shared" si="16"/>
        <v>0.36</v>
      </c>
      <c r="AG62" s="53">
        <f t="shared" si="17"/>
        <v>0.37460492551929842</v>
      </c>
      <c r="AH62" s="64" t="s">
        <v>152</v>
      </c>
      <c r="AI62" s="62"/>
      <c r="AJ62" s="62"/>
      <c r="AK62" s="45" t="str">
        <f t="shared" si="23"/>
        <v>271-17</v>
      </c>
      <c r="AL62" s="65"/>
      <c r="AM62" s="145">
        <f t="shared" si="24"/>
        <v>3</v>
      </c>
      <c r="AN62" s="149"/>
      <c r="AO62" s="183"/>
      <c r="AP62" s="149"/>
      <c r="AQ62" s="147">
        <f t="shared" si="25"/>
        <v>1</v>
      </c>
      <c r="AR62" s="229">
        <v>1</v>
      </c>
      <c r="AS62" s="229">
        <v>0</v>
      </c>
      <c r="AT62" s="229">
        <v>0</v>
      </c>
      <c r="AU62" s="229">
        <v>0</v>
      </c>
      <c r="AV62" s="229">
        <v>3</v>
      </c>
      <c r="AW62" s="229">
        <v>3</v>
      </c>
      <c r="AX62" s="229">
        <v>0</v>
      </c>
      <c r="AY62" s="229">
        <v>0</v>
      </c>
      <c r="AZ62" s="229">
        <v>0</v>
      </c>
      <c r="BA62" s="148"/>
      <c r="BB62" s="229">
        <v>3</v>
      </c>
      <c r="BC62" s="229">
        <v>3</v>
      </c>
      <c r="BD62" s="229">
        <v>1</v>
      </c>
      <c r="BE62" s="57">
        <v>3</v>
      </c>
      <c r="BF62" s="57">
        <v>3</v>
      </c>
      <c r="BG62" s="57">
        <v>3</v>
      </c>
      <c r="BH62" s="57">
        <v>10</v>
      </c>
      <c r="BI62" s="57">
        <f t="shared" si="26"/>
        <v>495</v>
      </c>
      <c r="BJ62" s="189" t="str">
        <f t="shared" si="27"/>
        <v>271-17</v>
      </c>
      <c r="BK62" s="173">
        <f t="shared" si="28"/>
        <v>3</v>
      </c>
      <c r="BL62" s="87">
        <v>0</v>
      </c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128"/>
      <c r="CA62" s="99">
        <v>13</v>
      </c>
      <c r="CB62" s="98"/>
      <c r="CC62" s="98"/>
      <c r="CD62" s="98"/>
      <c r="CE62" s="98"/>
      <c r="CF62" s="98"/>
      <c r="CG62" s="98"/>
      <c r="CH62" s="98"/>
      <c r="CI62" s="98"/>
      <c r="CJ62" s="98"/>
      <c r="CK62" s="98"/>
      <c r="CL62" s="98"/>
      <c r="CM62" s="62"/>
      <c r="CN62" s="62"/>
      <c r="CO62" s="128"/>
      <c r="CP62" s="88"/>
      <c r="CQ62" s="88"/>
      <c r="CR62" s="63"/>
      <c r="CS62" s="63"/>
      <c r="CT62" s="63"/>
      <c r="CU62" s="63"/>
      <c r="CV62" s="88"/>
      <c r="CW62" s="63"/>
      <c r="CX62" s="63"/>
      <c r="CY62" s="63"/>
      <c r="CZ62" s="63"/>
      <c r="DA62" s="88"/>
      <c r="DB62" s="63"/>
      <c r="DC62" s="63"/>
      <c r="DD62" s="63"/>
      <c r="DE62" s="63"/>
      <c r="DF62" s="131"/>
      <c r="DG62" s="121">
        <f t="shared" si="29"/>
        <v>7.2700880751971386</v>
      </c>
      <c r="DH62" s="121">
        <f t="shared" si="30"/>
        <v>9.0321796869874778</v>
      </c>
      <c r="DI62" s="121">
        <f t="shared" si="31"/>
        <v>27.077497807966488</v>
      </c>
      <c r="DJ62" s="121">
        <f t="shared" si="32"/>
        <v>0.10656598646161812</v>
      </c>
      <c r="DK62" s="121">
        <f t="shared" si="32"/>
        <v>1.0250814361799163</v>
      </c>
      <c r="DL62" s="121">
        <f t="shared" si="32"/>
        <v>3.7411583873718208</v>
      </c>
      <c r="DM62" s="121">
        <f t="shared" si="33"/>
        <v>0</v>
      </c>
      <c r="DN62" s="121">
        <f t="shared" si="34"/>
        <v>7.6961938655680253</v>
      </c>
      <c r="DO62" s="121">
        <f t="shared" si="35"/>
        <v>0</v>
      </c>
      <c r="DP62" s="121">
        <f t="shared" si="36"/>
        <v>0</v>
      </c>
      <c r="DQ62" s="121">
        <f t="shared" si="37"/>
        <v>0</v>
      </c>
      <c r="DR62" s="122">
        <f t="shared" si="38"/>
        <v>1.5</v>
      </c>
      <c r="DS62" s="157"/>
      <c r="DT62" s="157" t="str">
        <f t="shared" si="39"/>
        <v>Activity Fuels Underburn</v>
      </c>
      <c r="DU62" s="157" t="str">
        <f t="shared" si="18"/>
        <v>271-17</v>
      </c>
      <c r="DV62" s="238">
        <f t="shared" si="40"/>
        <v>3</v>
      </c>
      <c r="DW62" s="239"/>
      <c r="DX62" s="239"/>
      <c r="DY62" s="239"/>
      <c r="DZ62" s="239"/>
      <c r="EA62" s="239"/>
      <c r="EB62" s="239"/>
      <c r="EC62" s="239"/>
      <c r="ED62" s="239"/>
      <c r="EE62" s="239"/>
      <c r="EF62" s="239"/>
      <c r="EG62" s="239"/>
      <c r="EH62" s="239"/>
      <c r="EI62" s="239"/>
      <c r="EJ62" s="50">
        <f t="shared" si="41"/>
        <v>2.90640243902439E-2</v>
      </c>
      <c r="EK62" s="50">
        <f t="shared" si="42"/>
        <v>0.55640243902439024</v>
      </c>
      <c r="EL62" s="55">
        <f t="shared" si="43"/>
        <v>1.475609756097561</v>
      </c>
      <c r="EM62" s="50">
        <f>4.656*AQ62*(((BL62/2.54)^2)+((BM62/2.54)^2)+((BN62/2.54)^2)+((BO62)/2.54^2)+((BP62/2.54)^2)+((BQ62/2.54)^2)+((BR62/2.54)^2)+((BS62/2.54)^2)+((BT62/2.54)^2)+((BU62/2.54)^2)+((BV62/2.54)^2)+((BW62/2.54)^2)+((BX62/2.54)^2)+((BY62/2.54)^2)+((BZ62/2.54)^2))/(BH62*3.28)</f>
        <v>0</v>
      </c>
      <c r="EN62" s="50">
        <f>3.492*AQ62*((CA62/2.54)^2 + (CB62/2.54)^2 + (CC62/2.54)^2 + (CD62/2.54)^2 + (CE62/2.54)^2 + (CF62/2.54)^2 + (CG62/2.54)^2 +(CH62/2.54)^2 +(CI62/2.54)^2 + (CJ62/2.54)^2 +(CK62/2.54)^2 + (CL62/2.54)^2 +(CM62/2.54)^2 + (CN62/2.54)^2 + (CO62/2.54)^2)/(BH62*3.28)</f>
        <v>2.7888147239709111</v>
      </c>
      <c r="EO62" s="50">
        <f t="shared" si="19"/>
        <v>0</v>
      </c>
      <c r="EP62" s="50">
        <f t="shared" si="20"/>
        <v>0</v>
      </c>
      <c r="EQ62" s="50">
        <f t="shared" si="21"/>
        <v>0</v>
      </c>
      <c r="ER62" s="56">
        <f t="shared" si="44"/>
        <v>2.061076219512195</v>
      </c>
      <c r="ES62" s="56">
        <f t="shared" si="45"/>
        <v>2.7888147239709111</v>
      </c>
      <c r="ET62" s="56">
        <f t="shared" si="54"/>
        <v>3.2715396338387124</v>
      </c>
      <c r="EU62" s="56">
        <f t="shared" si="54"/>
        <v>4.0644808591443651</v>
      </c>
      <c r="EV62" s="56">
        <f t="shared" si="47"/>
        <v>4.8498909434831061</v>
      </c>
      <c r="EW62" s="56"/>
      <c r="EX62" s="56"/>
      <c r="EY62" s="56"/>
      <c r="EZ62" s="165"/>
      <c r="FA62" s="179"/>
      <c r="FB62" s="179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O62" s="54"/>
      <c r="FP62" s="54"/>
      <c r="FQ62" s="54"/>
      <c r="FR62" s="54"/>
      <c r="FS62" s="54"/>
      <c r="FT62" s="54"/>
      <c r="FU62" s="54"/>
      <c r="FV62" s="54"/>
      <c r="FW62" s="54"/>
      <c r="FX62" s="54"/>
      <c r="FY62" s="54"/>
      <c r="FZ62" s="54"/>
      <c r="GA62" s="54"/>
    </row>
    <row r="63" spans="1:183" s="45" customFormat="1" ht="18">
      <c r="A63" s="66" t="s">
        <v>377</v>
      </c>
      <c r="B63" s="228" t="s">
        <v>253</v>
      </c>
      <c r="C63" s="228">
        <v>495</v>
      </c>
      <c r="D63" s="228" t="s">
        <v>263</v>
      </c>
      <c r="E63" s="229">
        <v>4</v>
      </c>
      <c r="F63" s="144">
        <v>3.2990275787700001</v>
      </c>
      <c r="G63" s="144">
        <v>3.124269222228</v>
      </c>
      <c r="H63" s="144">
        <v>1.4978399999639997</v>
      </c>
      <c r="I63" s="144">
        <v>1.7543203574820001</v>
      </c>
      <c r="J63" s="144">
        <v>12.235856281109996</v>
      </c>
      <c r="K63" s="230">
        <v>5.6202069304920013</v>
      </c>
      <c r="L63" s="230">
        <v>0.73204771516799994</v>
      </c>
      <c r="M63" s="230"/>
      <c r="N63" s="230"/>
      <c r="O63" s="80"/>
      <c r="P63" s="230">
        <f t="shared" si="22"/>
        <v>28.263568085213997</v>
      </c>
      <c r="Q63" s="52">
        <f t="shared" si="1"/>
        <v>0.60214531246583192</v>
      </c>
      <c r="R63" s="52">
        <f t="shared" si="2"/>
        <v>1.4540176150394277</v>
      </c>
      <c r="S63" s="52">
        <f t="shared" si="3"/>
        <v>1.3538748903983244</v>
      </c>
      <c r="T63" s="53">
        <f t="shared" si="4"/>
        <v>0.14929487857929069</v>
      </c>
      <c r="U63" s="53">
        <f t="shared" si="5"/>
        <v>1.4278386761446538</v>
      </c>
      <c r="V63" s="53">
        <f t="shared" si="6"/>
        <v>16.821929889793022</v>
      </c>
      <c r="W63" s="53">
        <f t="shared" si="7"/>
        <v>107.02095541947372</v>
      </c>
      <c r="X63" s="53">
        <f t="shared" si="8"/>
        <v>1.0251860978398641</v>
      </c>
      <c r="Y63" s="53">
        <f t="shared" si="9"/>
        <v>1.0261005521114859</v>
      </c>
      <c r="Z63" s="53">
        <f t="shared" si="10"/>
        <v>1.0247745127117156</v>
      </c>
      <c r="AA63" s="53">
        <f t="shared" si="11"/>
        <v>1.0251127469836159</v>
      </c>
      <c r="AB63" s="53">
        <f t="shared" si="12"/>
        <v>0.56422955546096665</v>
      </c>
      <c r="AC63" s="53">
        <f t="shared" si="13"/>
        <v>0.56698836388192864</v>
      </c>
      <c r="AD63" s="53">
        <f t="shared" si="14"/>
        <v>0.52760397151548644</v>
      </c>
      <c r="AE63" s="53">
        <f t="shared" si="15"/>
        <v>0.38920985103859684</v>
      </c>
      <c r="AF63" s="53">
        <f t="shared" si="16"/>
        <v>0.36</v>
      </c>
      <c r="AG63" s="53">
        <f t="shared" si="17"/>
        <v>0.37460492551929842</v>
      </c>
      <c r="AH63" s="64" t="s">
        <v>152</v>
      </c>
      <c r="AI63" s="62"/>
      <c r="AJ63" s="62"/>
      <c r="AK63" s="45" t="str">
        <f t="shared" si="23"/>
        <v>271-17</v>
      </c>
      <c r="AL63" s="65"/>
      <c r="AM63" s="145">
        <f t="shared" si="24"/>
        <v>4</v>
      </c>
      <c r="AN63" s="149"/>
      <c r="AO63" s="183"/>
      <c r="AP63" s="149"/>
      <c r="AQ63" s="147">
        <f t="shared" si="25"/>
        <v>1</v>
      </c>
      <c r="AR63" s="229">
        <v>0</v>
      </c>
      <c r="AS63" s="229">
        <v>0</v>
      </c>
      <c r="AT63" s="229">
        <v>5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3</v>
      </c>
      <c r="BA63" s="148"/>
      <c r="BB63" s="229">
        <v>1</v>
      </c>
      <c r="BC63" s="229">
        <v>0</v>
      </c>
      <c r="BD63" s="229">
        <v>4</v>
      </c>
      <c r="BE63" s="57">
        <v>3</v>
      </c>
      <c r="BF63" s="57">
        <v>3</v>
      </c>
      <c r="BG63" s="57">
        <v>3</v>
      </c>
      <c r="BH63" s="57">
        <v>10</v>
      </c>
      <c r="BI63" s="57">
        <f t="shared" si="26"/>
        <v>495</v>
      </c>
      <c r="BJ63" s="189" t="str">
        <f t="shared" si="27"/>
        <v>271-17</v>
      </c>
      <c r="BK63" s="173">
        <f t="shared" si="28"/>
        <v>4</v>
      </c>
      <c r="BL63" s="87">
        <v>12</v>
      </c>
      <c r="BM63" s="62">
        <v>8</v>
      </c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128"/>
      <c r="CA63" s="99"/>
      <c r="CB63" s="98"/>
      <c r="CC63" s="98"/>
      <c r="CD63" s="98"/>
      <c r="CE63" s="98"/>
      <c r="CF63" s="98"/>
      <c r="CG63" s="98"/>
      <c r="CH63" s="98"/>
      <c r="CI63" s="98"/>
      <c r="CJ63" s="98"/>
      <c r="CK63" s="98"/>
      <c r="CL63" s="98"/>
      <c r="CM63" s="62"/>
      <c r="CN63" s="62"/>
      <c r="CO63" s="128"/>
      <c r="CP63" s="88"/>
      <c r="CQ63" s="88"/>
      <c r="CR63" s="63"/>
      <c r="CS63" s="63"/>
      <c r="CT63" s="63"/>
      <c r="CU63" s="63"/>
      <c r="CV63" s="88"/>
      <c r="CW63" s="63"/>
      <c r="CX63" s="63"/>
      <c r="CY63" s="63"/>
      <c r="CZ63" s="63"/>
      <c r="DA63" s="88"/>
      <c r="DB63" s="63"/>
      <c r="DC63" s="63"/>
      <c r="DD63" s="63"/>
      <c r="DE63" s="63"/>
      <c r="DF63" s="131"/>
      <c r="DG63" s="121">
        <f t="shared" si="29"/>
        <v>0</v>
      </c>
      <c r="DH63" s="121">
        <f t="shared" si="30"/>
        <v>0</v>
      </c>
      <c r="DI63" s="121">
        <f t="shared" si="31"/>
        <v>0</v>
      </c>
      <c r="DJ63" s="121">
        <f t="shared" si="32"/>
        <v>3.5521995487206047E-2</v>
      </c>
      <c r="DK63" s="121">
        <f t="shared" si="32"/>
        <v>0</v>
      </c>
      <c r="DL63" s="121">
        <f t="shared" si="32"/>
        <v>14.964633549487283</v>
      </c>
      <c r="DM63" s="121">
        <f t="shared" si="33"/>
        <v>10.240801599938099</v>
      </c>
      <c r="DN63" s="121">
        <f t="shared" si="34"/>
        <v>0</v>
      </c>
      <c r="DO63" s="121">
        <f t="shared" si="35"/>
        <v>0</v>
      </c>
      <c r="DP63" s="121">
        <f t="shared" si="36"/>
        <v>0</v>
      </c>
      <c r="DQ63" s="121">
        <f t="shared" si="37"/>
        <v>0</v>
      </c>
      <c r="DR63" s="122">
        <f t="shared" si="38"/>
        <v>2.5</v>
      </c>
      <c r="DS63" s="157"/>
      <c r="DT63" s="157" t="str">
        <f t="shared" si="39"/>
        <v>Activity Fuels Underburn</v>
      </c>
      <c r="DU63" s="157" t="str">
        <f t="shared" si="18"/>
        <v>271-17</v>
      </c>
      <c r="DV63" s="238">
        <f t="shared" si="40"/>
        <v>4</v>
      </c>
      <c r="DW63" s="239"/>
      <c r="DX63" s="239"/>
      <c r="DY63" s="239"/>
      <c r="DZ63" s="239"/>
      <c r="EA63" s="239"/>
      <c r="EB63" s="239"/>
      <c r="EC63" s="239"/>
      <c r="ED63" s="239"/>
      <c r="EE63" s="239"/>
      <c r="EF63" s="239"/>
      <c r="EG63" s="239"/>
      <c r="EH63" s="239"/>
      <c r="EI63" s="239"/>
      <c r="EJ63" s="50">
        <f t="shared" si="41"/>
        <v>9.6880081300813013E-3</v>
      </c>
      <c r="EK63" s="50">
        <f t="shared" si="42"/>
        <v>0</v>
      </c>
      <c r="EL63" s="55">
        <f t="shared" si="43"/>
        <v>5.9024390243902438</v>
      </c>
      <c r="EM63" s="50">
        <f>4.656*AQ63*(((BL63/2.54)^2)+((BM63/2.54)^2)+((BN63/2.54)^2)+((BO63)/2.54^2)+((BP63/2.54)^2)+((BQ63/2.54)^2)+((BR63/2.54)^2)+((BS63/2.54)^2)+((BT63/2.54)^2)+((BU63/2.54)^2)+((BV63/2.54)^2)+((BW63/2.54)^2)+((BX63/2.54)^2)+((BY63/2.54)^2)+((BZ63/2.54)^2))/(BH63*3.28)</f>
        <v>4.5765164701061094</v>
      </c>
      <c r="EN63" s="50">
        <f>3.492*AQ63*((CA63/2.54)^2 + (CB63/2.54)^2 + (CC63/2.54)^2 + (CD63/2.54)^2 + (CE63/2.54)^2 + (CF63/2.54)^2 + (CG63/2.54)^2 +(CH63/2.54)^2 +(CI63/2.54)^2 + (CJ63/2.54)^2 +(CK63/2.54)^2 + (CL63/2.54)^2 +(CM63/2.54)^2 + (CN63/2.54)^2 + (CO63/2.54)^2)/(BH63*3.28)</f>
        <v>0</v>
      </c>
      <c r="EO63" s="50">
        <f t="shared" si="19"/>
        <v>0</v>
      </c>
      <c r="EP63" s="50">
        <f t="shared" si="20"/>
        <v>0</v>
      </c>
      <c r="EQ63" s="50">
        <f t="shared" si="21"/>
        <v>0</v>
      </c>
      <c r="ER63" s="56">
        <f t="shared" si="44"/>
        <v>5.912127032520325</v>
      </c>
      <c r="ES63" s="56">
        <f t="shared" si="45"/>
        <v>4.5765164701061094</v>
      </c>
      <c r="ET63" s="56">
        <f t="shared" si="54"/>
        <v>0</v>
      </c>
      <c r="EU63" s="56">
        <f t="shared" si="54"/>
        <v>0</v>
      </c>
      <c r="EV63" s="56">
        <f t="shared" si="47"/>
        <v>10.488643502626434</v>
      </c>
      <c r="EW63" s="56"/>
      <c r="EX63" s="56"/>
      <c r="EY63" s="56"/>
      <c r="EZ63" s="165" t="str">
        <f>D63</f>
        <v>271-17</v>
      </c>
      <c r="FA63" s="179">
        <f t="shared" si="53"/>
        <v>1.0905132112795708</v>
      </c>
      <c r="FB63" s="179">
        <f t="shared" si="53"/>
        <v>2.2580449217468694</v>
      </c>
      <c r="FC63" s="56">
        <f>AVERAGE(EJ61:EJ63)</f>
        <v>6.1357384823848247E-2</v>
      </c>
      <c r="FD63" s="56">
        <f>AVERAGE(EK61:EK63)</f>
        <v>0.68004742547425467</v>
      </c>
      <c r="FE63" s="56">
        <f>AVERAGE(EL61:EL63)</f>
        <v>2.9512195121951219</v>
      </c>
      <c r="FF63" s="56">
        <f>AVERAGE(EM61:EM63)</f>
        <v>2.2589215910139133</v>
      </c>
      <c r="FG63" s="56">
        <f>AVERAGE(EN61:EN63)</f>
        <v>0.92960490799030371</v>
      </c>
      <c r="FH63" s="56">
        <f t="shared" si="55"/>
        <v>0</v>
      </c>
      <c r="FI63" s="56">
        <f t="shared" si="55"/>
        <v>0</v>
      </c>
      <c r="FJ63" s="56">
        <f t="shared" si="55"/>
        <v>0</v>
      </c>
      <c r="FK63" s="56">
        <f>AVERAGE(ER61:ER63)</f>
        <v>3.6926243224932249</v>
      </c>
      <c r="FL63" s="56">
        <f>AVERAGE(ES61:ES63)</f>
        <v>3.188526499004217</v>
      </c>
      <c r="FM63" s="56">
        <f>AVERAGE(EV61:EV63)</f>
        <v>6.8811508214974424</v>
      </c>
      <c r="FO63" s="54"/>
      <c r="FP63" s="54" t="e">
        <f>AVERAGE(#REF!)</f>
        <v>#REF!</v>
      </c>
      <c r="FQ63" s="54" t="e">
        <f>AVERAGE(#REF!)</f>
        <v>#REF!</v>
      </c>
      <c r="FR63" s="54" t="e">
        <f>AVERAGE(#REF!)</f>
        <v>#REF!</v>
      </c>
      <c r="FS63" s="54" t="e">
        <f>AVERAGE(#REF!)</f>
        <v>#REF!</v>
      </c>
      <c r="FT63" s="54" t="e">
        <f>AVERAGE(#REF!)</f>
        <v>#REF!</v>
      </c>
      <c r="FU63" s="54" t="e">
        <f>AVERAGE(#REF!)</f>
        <v>#REF!</v>
      </c>
      <c r="FV63" s="54" t="e">
        <f>AVERAGE(#REF!)</f>
        <v>#REF!</v>
      </c>
      <c r="FW63" s="54" t="e">
        <f>AVERAGE(#REF!)</f>
        <v>#REF!</v>
      </c>
      <c r="FX63" s="54" t="e">
        <f>AVERAGE(#REF!)</f>
        <v>#REF!</v>
      </c>
      <c r="FY63" s="54" t="e">
        <f>AVERAGE(#REF!)</f>
        <v>#REF!</v>
      </c>
      <c r="FZ63" s="54" t="e">
        <f>AVERAGE(#REF!)</f>
        <v>#REF!</v>
      </c>
      <c r="GA63" s="54"/>
    </row>
    <row r="64" spans="1:183" s="45" customFormat="1" ht="18">
      <c r="A64" s="66" t="s">
        <v>377</v>
      </c>
      <c r="B64" s="228" t="s">
        <v>253</v>
      </c>
      <c r="C64" s="228">
        <v>495</v>
      </c>
      <c r="D64" s="228" t="s">
        <v>263</v>
      </c>
      <c r="E64" s="229">
        <v>5</v>
      </c>
      <c r="F64" s="144">
        <v>3.2990275787700001</v>
      </c>
      <c r="G64" s="144">
        <v>3.124269222228</v>
      </c>
      <c r="H64" s="144">
        <v>1.4978399999639997</v>
      </c>
      <c r="I64" s="144">
        <v>1.7543203574820001</v>
      </c>
      <c r="J64" s="144">
        <v>12.235856281109996</v>
      </c>
      <c r="K64" s="230">
        <v>5.6202069304920013</v>
      </c>
      <c r="L64" s="230">
        <v>0.73204771516799994</v>
      </c>
      <c r="M64" s="230"/>
      <c r="N64" s="230"/>
      <c r="O64" s="80"/>
      <c r="P64" s="230">
        <f t="shared" si="22"/>
        <v>28.263568085213997</v>
      </c>
      <c r="Q64" s="52">
        <f t="shared" si="1"/>
        <v>0.60214531246583192</v>
      </c>
      <c r="R64" s="52">
        <f t="shared" si="2"/>
        <v>1.4540176150394277</v>
      </c>
      <c r="S64" s="52">
        <f t="shared" si="3"/>
        <v>1.3538748903983244</v>
      </c>
      <c r="T64" s="53">
        <f t="shared" si="4"/>
        <v>0.14929487857929069</v>
      </c>
      <c r="U64" s="53">
        <f t="shared" si="5"/>
        <v>1.4278386761446538</v>
      </c>
      <c r="V64" s="53">
        <f t="shared" si="6"/>
        <v>16.821929889793022</v>
      </c>
      <c r="W64" s="53">
        <f t="shared" si="7"/>
        <v>107.02095541947372</v>
      </c>
      <c r="X64" s="53">
        <f t="shared" si="8"/>
        <v>1.0251860978398641</v>
      </c>
      <c r="Y64" s="53">
        <f t="shared" si="9"/>
        <v>1.0261005521114859</v>
      </c>
      <c r="Z64" s="53">
        <f t="shared" si="10"/>
        <v>1.0247745127117156</v>
      </c>
      <c r="AA64" s="53">
        <f t="shared" si="11"/>
        <v>1.0251127469836159</v>
      </c>
      <c r="AB64" s="53">
        <f t="shared" si="12"/>
        <v>0.56422955546096665</v>
      </c>
      <c r="AC64" s="53">
        <f t="shared" si="13"/>
        <v>0.56698836388192864</v>
      </c>
      <c r="AD64" s="53">
        <f t="shared" si="14"/>
        <v>0.52760397151548644</v>
      </c>
      <c r="AE64" s="53">
        <f t="shared" si="15"/>
        <v>0.38920985103859684</v>
      </c>
      <c r="AF64" s="53">
        <f t="shared" si="16"/>
        <v>0.36</v>
      </c>
      <c r="AG64" s="53">
        <f t="shared" si="17"/>
        <v>0.37460492551929842</v>
      </c>
      <c r="AH64" s="64" t="s">
        <v>152</v>
      </c>
      <c r="AI64" s="64"/>
      <c r="AJ64" s="64"/>
      <c r="AK64" s="45" t="str">
        <f t="shared" si="23"/>
        <v>271-17</v>
      </c>
      <c r="AL64" s="65"/>
      <c r="AM64" s="145">
        <f t="shared" si="24"/>
        <v>5</v>
      </c>
      <c r="AN64" s="149"/>
      <c r="AO64" s="183"/>
      <c r="AP64" s="149"/>
      <c r="AQ64" s="147">
        <f t="shared" si="25"/>
        <v>1</v>
      </c>
      <c r="AR64" s="229">
        <v>0</v>
      </c>
      <c r="AS64" s="229">
        <v>0</v>
      </c>
      <c r="AT64" s="229">
        <v>0</v>
      </c>
      <c r="AU64" s="229">
        <v>0</v>
      </c>
      <c r="AV64" s="229">
        <v>1</v>
      </c>
      <c r="AW64" s="229">
        <v>1</v>
      </c>
      <c r="AX64" s="229">
        <v>0</v>
      </c>
      <c r="AY64" s="229">
        <v>1</v>
      </c>
      <c r="AZ64" s="229">
        <v>1</v>
      </c>
      <c r="BA64" s="151"/>
      <c r="BB64" s="229">
        <v>0</v>
      </c>
      <c r="BC64" s="229">
        <v>0</v>
      </c>
      <c r="BD64" s="229">
        <v>0</v>
      </c>
      <c r="BE64" s="57">
        <v>3</v>
      </c>
      <c r="BF64" s="57">
        <v>3</v>
      </c>
      <c r="BG64" s="57">
        <v>3</v>
      </c>
      <c r="BH64" s="57">
        <v>10</v>
      </c>
      <c r="BI64" s="57">
        <f t="shared" si="26"/>
        <v>495</v>
      </c>
      <c r="BJ64" s="189" t="str">
        <f t="shared" si="27"/>
        <v>271-17</v>
      </c>
      <c r="BK64" s="173">
        <f t="shared" si="28"/>
        <v>5</v>
      </c>
      <c r="BL64" s="86">
        <v>12</v>
      </c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126"/>
      <c r="CA64" s="97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61"/>
      <c r="CN64" s="61"/>
      <c r="CO64" s="126"/>
      <c r="CP64" s="90"/>
      <c r="CQ64" s="90"/>
      <c r="CR64" s="69"/>
      <c r="CS64" s="69"/>
      <c r="CT64" s="69"/>
      <c r="CU64" s="69"/>
      <c r="CV64" s="90"/>
      <c r="CW64" s="69"/>
      <c r="CX64" s="69"/>
      <c r="CY64" s="69"/>
      <c r="CZ64" s="69"/>
      <c r="DA64" s="90"/>
      <c r="DB64" s="69"/>
      <c r="DC64" s="69"/>
      <c r="DD64" s="69"/>
      <c r="DE64" s="69"/>
      <c r="DF64" s="131"/>
      <c r="DG64" s="121">
        <f t="shared" si="29"/>
        <v>0</v>
      </c>
      <c r="DH64" s="121">
        <f t="shared" si="30"/>
        <v>6.0214531246583194</v>
      </c>
      <c r="DI64" s="121">
        <f t="shared" si="31"/>
        <v>13.538748903983244</v>
      </c>
      <c r="DJ64" s="121">
        <f t="shared" si="32"/>
        <v>0</v>
      </c>
      <c r="DK64" s="121">
        <f t="shared" si="32"/>
        <v>0</v>
      </c>
      <c r="DL64" s="121">
        <f t="shared" si="32"/>
        <v>0</v>
      </c>
      <c r="DM64" s="121">
        <f t="shared" si="33"/>
        <v>7.0897857230340691</v>
      </c>
      <c r="DN64" s="121">
        <f t="shared" si="34"/>
        <v>0</v>
      </c>
      <c r="DO64" s="121">
        <f t="shared" si="35"/>
        <v>0</v>
      </c>
      <c r="DP64" s="121">
        <f t="shared" si="36"/>
        <v>0</v>
      </c>
      <c r="DQ64" s="121">
        <f t="shared" si="37"/>
        <v>0</v>
      </c>
      <c r="DR64" s="122">
        <f t="shared" si="38"/>
        <v>0.5</v>
      </c>
      <c r="DS64" s="157"/>
      <c r="DT64" s="157" t="str">
        <f t="shared" si="39"/>
        <v>Activity Fuels Underburn</v>
      </c>
      <c r="DU64" s="157" t="str">
        <f t="shared" si="18"/>
        <v>271-17</v>
      </c>
      <c r="DV64" s="238">
        <f t="shared" si="40"/>
        <v>5</v>
      </c>
      <c r="DW64" s="239"/>
      <c r="DX64" s="239"/>
      <c r="DY64" s="239"/>
      <c r="DZ64" s="239"/>
      <c r="EA64" s="239"/>
      <c r="EB64" s="239"/>
      <c r="EC64" s="239"/>
      <c r="ED64" s="239"/>
      <c r="EE64" s="239"/>
      <c r="EF64" s="239"/>
      <c r="EG64" s="239"/>
      <c r="EH64" s="239"/>
      <c r="EI64" s="239"/>
      <c r="EJ64" s="50"/>
      <c r="EK64" s="50"/>
      <c r="EL64" s="55"/>
      <c r="EM64" s="50"/>
      <c r="EN64" s="50"/>
      <c r="EO64" s="50">
        <f t="shared" si="19"/>
        <v>0</v>
      </c>
      <c r="EP64" s="50">
        <f t="shared" si="20"/>
        <v>0</v>
      </c>
      <c r="EQ64" s="50">
        <f t="shared" si="21"/>
        <v>0</v>
      </c>
      <c r="ER64" s="56"/>
      <c r="ES64" s="56"/>
      <c r="ET64" s="56">
        <f t="shared" si="54"/>
        <v>0</v>
      </c>
      <c r="EU64" s="56">
        <f t="shared" si="54"/>
        <v>2.7096539060962437</v>
      </c>
      <c r="EV64" s="56"/>
      <c r="EW64" s="56"/>
      <c r="EX64" s="56"/>
      <c r="EY64" s="56"/>
      <c r="EZ64" s="165"/>
      <c r="FA64" s="179"/>
      <c r="FB64" s="179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O64" s="54"/>
      <c r="FP64" s="54"/>
      <c r="FQ64" s="54"/>
      <c r="FR64" s="54"/>
      <c r="FS64" s="54"/>
      <c r="FT64" s="54"/>
      <c r="FU64" s="54"/>
      <c r="FV64" s="54"/>
      <c r="FW64" s="54"/>
      <c r="FX64" s="54"/>
      <c r="FY64" s="54"/>
      <c r="FZ64" s="54"/>
      <c r="GA64" s="54"/>
    </row>
    <row r="65" spans="1:183" s="45" customFormat="1" ht="18">
      <c r="A65" s="66" t="s">
        <v>377</v>
      </c>
      <c r="B65" s="228" t="s">
        <v>253</v>
      </c>
      <c r="C65" s="228">
        <v>495</v>
      </c>
      <c r="D65" s="228" t="s">
        <v>268</v>
      </c>
      <c r="E65" s="229">
        <v>1</v>
      </c>
      <c r="F65" s="144">
        <v>3.2990275787700001</v>
      </c>
      <c r="G65" s="144">
        <v>3.124269222228</v>
      </c>
      <c r="H65" s="144">
        <v>1.4978399999639997</v>
      </c>
      <c r="I65" s="144">
        <v>1.7543203574820001</v>
      </c>
      <c r="J65" s="144">
        <v>12.235856281109996</v>
      </c>
      <c r="K65" s="230">
        <v>5.6202069304920013</v>
      </c>
      <c r="L65" s="230">
        <v>0.73204771516799994</v>
      </c>
      <c r="M65" s="144"/>
      <c r="N65" s="144"/>
      <c r="O65" s="80"/>
      <c r="P65" s="230">
        <f t="shared" si="22"/>
        <v>28.263568085213997</v>
      </c>
      <c r="Q65" s="52">
        <f t="shared" si="1"/>
        <v>0.60214531246583192</v>
      </c>
      <c r="R65" s="52">
        <f t="shared" si="2"/>
        <v>1.4540176150394277</v>
      </c>
      <c r="S65" s="52">
        <f t="shared" si="3"/>
        <v>1.3538748903983244</v>
      </c>
      <c r="T65" s="53">
        <f t="shared" si="4"/>
        <v>0.14929487857929069</v>
      </c>
      <c r="U65" s="53">
        <f t="shared" si="5"/>
        <v>1.4278386761446538</v>
      </c>
      <c r="V65" s="53">
        <f t="shared" si="6"/>
        <v>16.821929889793022</v>
      </c>
      <c r="W65" s="53">
        <f t="shared" si="7"/>
        <v>107.02095541947372</v>
      </c>
      <c r="X65" s="53">
        <f t="shared" si="8"/>
        <v>1.0251860978398641</v>
      </c>
      <c r="Y65" s="53">
        <f t="shared" si="9"/>
        <v>1.0261005521114859</v>
      </c>
      <c r="Z65" s="53">
        <f t="shared" si="10"/>
        <v>1.0247745127117156</v>
      </c>
      <c r="AA65" s="53">
        <f t="shared" si="11"/>
        <v>1.0251127469836159</v>
      </c>
      <c r="AB65" s="53">
        <f t="shared" si="12"/>
        <v>0.56422955546096665</v>
      </c>
      <c r="AC65" s="53">
        <f t="shared" si="13"/>
        <v>0.56698836388192864</v>
      </c>
      <c r="AD65" s="53">
        <f t="shared" si="14"/>
        <v>0.52760397151548644</v>
      </c>
      <c r="AE65" s="53">
        <f t="shared" si="15"/>
        <v>0.38920985103859684</v>
      </c>
      <c r="AF65" s="53">
        <f t="shared" si="16"/>
        <v>0.36</v>
      </c>
      <c r="AG65" s="53">
        <f t="shared" si="17"/>
        <v>0.37460492551929842</v>
      </c>
      <c r="AH65" s="64" t="s">
        <v>152</v>
      </c>
      <c r="AI65" s="64"/>
      <c r="AJ65" s="64"/>
      <c r="AK65" s="45" t="str">
        <f t="shared" si="23"/>
        <v>272-16</v>
      </c>
      <c r="AL65" s="65"/>
      <c r="AM65" s="145">
        <f t="shared" si="24"/>
        <v>1</v>
      </c>
      <c r="AN65" s="149"/>
      <c r="AO65" s="183"/>
      <c r="AP65" s="149"/>
      <c r="AQ65" s="147">
        <f t="shared" si="25"/>
        <v>1</v>
      </c>
      <c r="AR65" s="229">
        <v>0</v>
      </c>
      <c r="AS65" s="229">
        <v>1</v>
      </c>
      <c r="AT65" s="229">
        <v>1</v>
      </c>
      <c r="AU65" s="229">
        <v>0</v>
      </c>
      <c r="AV65" s="229">
        <v>1</v>
      </c>
      <c r="AW65" s="229">
        <v>1</v>
      </c>
      <c r="AX65" s="229">
        <v>0</v>
      </c>
      <c r="AY65" s="229">
        <v>1</v>
      </c>
      <c r="AZ65" s="229">
        <v>1</v>
      </c>
      <c r="BA65" s="151"/>
      <c r="BB65" s="229">
        <v>0</v>
      </c>
      <c r="BC65" s="229">
        <v>0</v>
      </c>
      <c r="BD65" s="229">
        <v>0</v>
      </c>
      <c r="BE65" s="57">
        <v>3</v>
      </c>
      <c r="BF65" s="57">
        <v>3</v>
      </c>
      <c r="BG65" s="57">
        <v>3</v>
      </c>
      <c r="BH65" s="57">
        <v>10</v>
      </c>
      <c r="BI65" s="57">
        <f t="shared" si="26"/>
        <v>495</v>
      </c>
      <c r="BJ65" s="189" t="str">
        <f t="shared" si="27"/>
        <v>272-16</v>
      </c>
      <c r="BK65" s="173">
        <f t="shared" si="28"/>
        <v>1</v>
      </c>
      <c r="BL65" s="86">
        <v>0</v>
      </c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126"/>
      <c r="CA65" s="97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61"/>
      <c r="CN65" s="61"/>
      <c r="CO65" s="126"/>
      <c r="CP65" s="90"/>
      <c r="CQ65" s="90"/>
      <c r="CR65" s="69"/>
      <c r="CS65" s="69"/>
      <c r="CT65" s="69"/>
      <c r="CU65" s="69"/>
      <c r="CV65" s="90"/>
      <c r="CW65" s="69"/>
      <c r="CX65" s="69"/>
      <c r="CY65" s="69"/>
      <c r="CZ65" s="69"/>
      <c r="DA65" s="90"/>
      <c r="DB65" s="69"/>
      <c r="DC65" s="69"/>
      <c r="DD65" s="69"/>
      <c r="DE65" s="69"/>
      <c r="DF65" s="131"/>
      <c r="DG65" s="121">
        <f t="shared" si="29"/>
        <v>0</v>
      </c>
      <c r="DH65" s="121">
        <f t="shared" si="30"/>
        <v>9.0321796869874778</v>
      </c>
      <c r="DI65" s="121">
        <f t="shared" si="31"/>
        <v>20.308123355974868</v>
      </c>
      <c r="DJ65" s="121">
        <f t="shared" si="32"/>
        <v>0</v>
      </c>
      <c r="DK65" s="121">
        <f t="shared" si="32"/>
        <v>0</v>
      </c>
      <c r="DL65" s="121">
        <f t="shared" si="32"/>
        <v>0</v>
      </c>
      <c r="DM65" s="121">
        <f t="shared" si="33"/>
        <v>0</v>
      </c>
      <c r="DN65" s="121">
        <f t="shared" si="34"/>
        <v>0</v>
      </c>
      <c r="DO65" s="121">
        <f t="shared" si="35"/>
        <v>0</v>
      </c>
      <c r="DP65" s="121">
        <f t="shared" si="36"/>
        <v>0</v>
      </c>
      <c r="DQ65" s="121">
        <f t="shared" si="37"/>
        <v>0</v>
      </c>
      <c r="DR65" s="122">
        <f t="shared" si="38"/>
        <v>1</v>
      </c>
      <c r="DS65" s="157"/>
      <c r="DT65" s="157" t="str">
        <f t="shared" si="39"/>
        <v>Activity Fuels Underburn</v>
      </c>
      <c r="DU65" s="157" t="str">
        <f t="shared" si="18"/>
        <v>272-16</v>
      </c>
      <c r="DV65" s="238">
        <f t="shared" si="40"/>
        <v>1</v>
      </c>
      <c r="DW65" s="239"/>
      <c r="DX65" s="239"/>
      <c r="DY65" s="239"/>
      <c r="DZ65" s="239"/>
      <c r="EA65" s="239"/>
      <c r="EB65" s="239"/>
      <c r="EC65" s="239"/>
      <c r="ED65" s="239"/>
      <c r="EE65" s="239"/>
      <c r="EF65" s="239"/>
      <c r="EG65" s="239"/>
      <c r="EH65" s="239"/>
      <c r="EI65" s="239"/>
      <c r="EJ65" s="50">
        <f t="shared" si="41"/>
        <v>0</v>
      </c>
      <c r="EK65" s="50">
        <f t="shared" si="42"/>
        <v>0</v>
      </c>
      <c r="EL65" s="55">
        <f t="shared" si="43"/>
        <v>0</v>
      </c>
      <c r="EM65" s="50">
        <f>4.656*AQ65*(((BL65/2.54)^2)+((BM65/2.54)^2)+((BN65/2.54)^2)+((BO65)/2.54^2)+((BP65/2.54)^2)+((BQ65/2.54)^2)+((BR65/2.54)^2)+((BS65/2.54)^2)+((BT65/2.54)^2)+((BU65/2.54)^2)+((BV65/2.54)^2)+((BW65/2.54)^2)+((BX65/2.54)^2)+((BY65/2.54)^2)+((BZ65/2.54)^2))/(BH65*3.28)</f>
        <v>0</v>
      </c>
      <c r="EN65" s="50">
        <f>3.492*AQ65*((CA65/2.54)^2 + (CB65/2.54)^2 + (CC65/2.54)^2 + (CD65/2.54)^2 + (CE65/2.54)^2 + (CF65/2.54)^2 + (CG65/2.54)^2 +(CH65/2.54)^2 +(CI65/2.54)^2 + (CJ65/2.54)^2 +(CK65/2.54)^2 + (CL65/2.54)^2 +(CM65/2.54)^2 + (CN65/2.54)^2 + (CO65/2.54)^2)/(BH65*3.28)</f>
        <v>0</v>
      </c>
      <c r="EO65" s="50">
        <f t="shared" si="19"/>
        <v>0</v>
      </c>
      <c r="EP65" s="50">
        <f t="shared" si="20"/>
        <v>0</v>
      </c>
      <c r="EQ65" s="50">
        <f t="shared" si="21"/>
        <v>0</v>
      </c>
      <c r="ER65" s="56">
        <f t="shared" si="44"/>
        <v>0</v>
      </c>
      <c r="ES65" s="56">
        <f t="shared" si="45"/>
        <v>0</v>
      </c>
      <c r="ET65" s="56">
        <f t="shared" si="54"/>
        <v>0</v>
      </c>
      <c r="EU65" s="56">
        <f t="shared" si="54"/>
        <v>4.0644808591443651</v>
      </c>
      <c r="EV65" s="56">
        <f t="shared" si="47"/>
        <v>0</v>
      </c>
      <c r="EW65" s="56"/>
      <c r="EX65" s="56"/>
      <c r="EY65" s="56"/>
      <c r="EZ65" s="165"/>
      <c r="FA65" s="179"/>
      <c r="FB65" s="179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O65" s="54"/>
      <c r="FP65" s="54"/>
      <c r="FQ65" s="54"/>
      <c r="FR65" s="54"/>
      <c r="FS65" s="54"/>
      <c r="FT65" s="54"/>
      <c r="FU65" s="54"/>
      <c r="FV65" s="54"/>
      <c r="FW65" s="54"/>
      <c r="FX65" s="54"/>
      <c r="FY65" s="54"/>
      <c r="FZ65" s="54"/>
      <c r="GA65" s="54"/>
    </row>
    <row r="66" spans="1:183" s="45" customFormat="1" ht="18">
      <c r="A66" s="66" t="s">
        <v>377</v>
      </c>
      <c r="B66" s="228" t="s">
        <v>253</v>
      </c>
      <c r="C66" s="228">
        <v>495</v>
      </c>
      <c r="D66" s="228" t="s">
        <v>268</v>
      </c>
      <c r="E66" s="229">
        <v>2</v>
      </c>
      <c r="F66" s="144">
        <v>3.2990275787700001</v>
      </c>
      <c r="G66" s="144">
        <v>3.124269222228</v>
      </c>
      <c r="H66" s="144">
        <v>1.4978399999639997</v>
      </c>
      <c r="I66" s="144">
        <v>1.7543203574820001</v>
      </c>
      <c r="J66" s="144">
        <v>12.235856281109996</v>
      </c>
      <c r="K66" s="230">
        <v>5.6202069304920013</v>
      </c>
      <c r="L66" s="230">
        <v>0.73204771516799994</v>
      </c>
      <c r="M66" s="230"/>
      <c r="N66" s="230"/>
      <c r="O66" s="80"/>
      <c r="P66" s="230">
        <f t="shared" si="22"/>
        <v>28.263568085213997</v>
      </c>
      <c r="Q66" s="52">
        <f t="shared" si="1"/>
        <v>0.60214531246583192</v>
      </c>
      <c r="R66" s="52">
        <f t="shared" si="2"/>
        <v>1.4540176150394277</v>
      </c>
      <c r="S66" s="52">
        <f t="shared" si="3"/>
        <v>1.3538748903983244</v>
      </c>
      <c r="T66" s="53">
        <f t="shared" si="4"/>
        <v>0.14929487857929069</v>
      </c>
      <c r="U66" s="53">
        <f t="shared" si="5"/>
        <v>1.4278386761446538</v>
      </c>
      <c r="V66" s="53">
        <f t="shared" si="6"/>
        <v>16.821929889793022</v>
      </c>
      <c r="W66" s="53">
        <f t="shared" si="7"/>
        <v>107.02095541947372</v>
      </c>
      <c r="X66" s="53">
        <f t="shared" si="8"/>
        <v>1.0251860978398641</v>
      </c>
      <c r="Y66" s="53">
        <f t="shared" si="9"/>
        <v>1.0261005521114859</v>
      </c>
      <c r="Z66" s="53">
        <f t="shared" si="10"/>
        <v>1.0247745127117156</v>
      </c>
      <c r="AA66" s="53">
        <f t="shared" si="11"/>
        <v>1.0251127469836159</v>
      </c>
      <c r="AB66" s="53">
        <f t="shared" si="12"/>
        <v>0.56422955546096665</v>
      </c>
      <c r="AC66" s="53">
        <f t="shared" si="13"/>
        <v>0.56698836388192864</v>
      </c>
      <c r="AD66" s="53">
        <f t="shared" si="14"/>
        <v>0.52760397151548644</v>
      </c>
      <c r="AE66" s="53">
        <f t="shared" si="15"/>
        <v>0.38920985103859684</v>
      </c>
      <c r="AF66" s="53">
        <f t="shared" si="16"/>
        <v>0.36</v>
      </c>
      <c r="AG66" s="53">
        <f t="shared" si="17"/>
        <v>0.37460492551929842</v>
      </c>
      <c r="AH66" s="64" t="s">
        <v>152</v>
      </c>
      <c r="AI66" s="64"/>
      <c r="AJ66" s="64"/>
      <c r="AK66" s="45" t="str">
        <f t="shared" si="23"/>
        <v>272-16</v>
      </c>
      <c r="AL66" s="65"/>
      <c r="AM66" s="145">
        <f t="shared" si="24"/>
        <v>2</v>
      </c>
      <c r="AN66" s="149"/>
      <c r="AO66" s="183"/>
      <c r="AP66" s="149"/>
      <c r="AQ66" s="147">
        <f t="shared" si="25"/>
        <v>1</v>
      </c>
      <c r="AR66" s="229">
        <v>0</v>
      </c>
      <c r="AS66" s="229">
        <v>0</v>
      </c>
      <c r="AT66" s="229">
        <v>0</v>
      </c>
      <c r="AU66" s="229">
        <v>0</v>
      </c>
      <c r="AV66" s="229">
        <v>1</v>
      </c>
      <c r="AW66" s="229">
        <v>1</v>
      </c>
      <c r="AX66" s="229">
        <v>0</v>
      </c>
      <c r="AY66" s="229">
        <v>1</v>
      </c>
      <c r="AZ66" s="229">
        <v>2</v>
      </c>
      <c r="BA66" s="151"/>
      <c r="BB66" s="229">
        <v>0</v>
      </c>
      <c r="BC66" s="229">
        <v>0</v>
      </c>
      <c r="BD66" s="229">
        <v>0</v>
      </c>
      <c r="BE66" s="57">
        <v>3</v>
      </c>
      <c r="BF66" s="57">
        <v>3</v>
      </c>
      <c r="BG66" s="57">
        <v>3</v>
      </c>
      <c r="BH66" s="57">
        <v>10</v>
      </c>
      <c r="BI66" s="57">
        <f t="shared" si="26"/>
        <v>495</v>
      </c>
      <c r="BJ66" s="189" t="str">
        <f t="shared" si="27"/>
        <v>272-16</v>
      </c>
      <c r="BK66" s="173">
        <f t="shared" si="28"/>
        <v>2</v>
      </c>
      <c r="BL66" s="86">
        <v>0</v>
      </c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126"/>
      <c r="CA66" s="97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61"/>
      <c r="CN66" s="61"/>
      <c r="CO66" s="126"/>
      <c r="CP66" s="90"/>
      <c r="CQ66" s="90"/>
      <c r="CR66" s="69"/>
      <c r="CS66" s="69"/>
      <c r="CT66" s="69"/>
      <c r="CU66" s="69"/>
      <c r="CV66" s="90"/>
      <c r="CW66" s="69"/>
      <c r="CX66" s="69"/>
      <c r="CY66" s="69"/>
      <c r="CZ66" s="69"/>
      <c r="DA66" s="90"/>
      <c r="DB66" s="69"/>
      <c r="DC66" s="69"/>
      <c r="DD66" s="69"/>
      <c r="DE66" s="69"/>
      <c r="DF66" s="131"/>
      <c r="DG66" s="121">
        <f t="shared" si="29"/>
        <v>0</v>
      </c>
      <c r="DH66" s="121">
        <f t="shared" si="30"/>
        <v>6.0214531246583194</v>
      </c>
      <c r="DI66" s="121">
        <f t="shared" si="31"/>
        <v>13.538748903983244</v>
      </c>
      <c r="DJ66" s="121">
        <f t="shared" si="32"/>
        <v>0</v>
      </c>
      <c r="DK66" s="121">
        <f t="shared" si="32"/>
        <v>0</v>
      </c>
      <c r="DL66" s="121">
        <f t="shared" si="32"/>
        <v>0</v>
      </c>
      <c r="DM66" s="121">
        <f t="shared" si="33"/>
        <v>0</v>
      </c>
      <c r="DN66" s="121">
        <f t="shared" si="34"/>
        <v>0</v>
      </c>
      <c r="DO66" s="121">
        <f t="shared" si="35"/>
        <v>0</v>
      </c>
      <c r="DP66" s="121">
        <f t="shared" si="36"/>
        <v>0</v>
      </c>
      <c r="DQ66" s="121">
        <f t="shared" si="37"/>
        <v>0</v>
      </c>
      <c r="DR66" s="122">
        <f t="shared" si="38"/>
        <v>0.5</v>
      </c>
      <c r="DS66" s="157"/>
      <c r="DT66" s="157" t="str">
        <f t="shared" si="39"/>
        <v>Activity Fuels Underburn</v>
      </c>
      <c r="DU66" s="157" t="str">
        <f t="shared" si="18"/>
        <v>272-16</v>
      </c>
      <c r="DV66" s="238">
        <f t="shared" si="40"/>
        <v>2</v>
      </c>
      <c r="DW66" s="239"/>
      <c r="DX66" s="239"/>
      <c r="DY66" s="239"/>
      <c r="DZ66" s="239"/>
      <c r="EA66" s="239"/>
      <c r="EB66" s="239"/>
      <c r="EC66" s="239"/>
      <c r="ED66" s="239"/>
      <c r="EE66" s="239"/>
      <c r="EF66" s="239"/>
      <c r="EG66" s="239"/>
      <c r="EH66" s="239"/>
      <c r="EI66" s="239"/>
      <c r="EJ66" s="50">
        <f t="shared" si="41"/>
        <v>0</v>
      </c>
      <c r="EK66" s="50">
        <f t="shared" si="42"/>
        <v>0</v>
      </c>
      <c r="EL66" s="55">
        <f t="shared" si="43"/>
        <v>0</v>
      </c>
      <c r="EM66" s="50">
        <f>4.656*AQ66*(((BL66/2.54)^2)+((BM66/2.54)^2)+((BN66/2.54)^2)+((BO66)/2.54^2)+((BP66/2.54)^2)+((BQ66/2.54)^2)+((BR66/2.54)^2)+((BS66/2.54)^2)+((BT66/2.54)^2)+((BU66/2.54)^2)+((BV66/2.54)^2)+((BW66/2.54)^2)+((BX66/2.54)^2)+((BY66/2.54)^2)+((BZ66/2.54)^2))/(BH66*3.28)</f>
        <v>0</v>
      </c>
      <c r="EN66" s="50">
        <f>3.492*AQ66*((CA66/2.54)^2 + (CB66/2.54)^2 + (CC66/2.54)^2 + (CD66/2.54)^2 + (CE66/2.54)^2 + (CF66/2.54)^2 + (CG66/2.54)^2 +(CH66/2.54)^2 +(CI66/2.54)^2 + (CJ66/2.54)^2 +(CK66/2.54)^2 + (CL66/2.54)^2 +(CM66/2.54)^2 + (CN66/2.54)^2 + (CO66/2.54)^2)/(BH66*3.28)</f>
        <v>0</v>
      </c>
      <c r="EO66" s="50">
        <f t="shared" si="19"/>
        <v>0</v>
      </c>
      <c r="EP66" s="50">
        <f t="shared" si="20"/>
        <v>0</v>
      </c>
      <c r="EQ66" s="50">
        <f t="shared" si="21"/>
        <v>0</v>
      </c>
      <c r="ER66" s="56">
        <f t="shared" si="44"/>
        <v>0</v>
      </c>
      <c r="ES66" s="56">
        <f t="shared" si="45"/>
        <v>0</v>
      </c>
      <c r="ET66" s="56">
        <f t="shared" si="54"/>
        <v>0</v>
      </c>
      <c r="EU66" s="56">
        <f t="shared" si="54"/>
        <v>2.7096539060962437</v>
      </c>
      <c r="EV66" s="56">
        <f t="shared" si="47"/>
        <v>0</v>
      </c>
      <c r="EW66" s="56"/>
      <c r="EX66" s="56"/>
      <c r="EY66" s="56"/>
      <c r="EZ66" s="165"/>
      <c r="FA66" s="179"/>
      <c r="FB66" s="179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O66" s="54"/>
      <c r="FP66" s="54"/>
      <c r="FQ66" s="54"/>
      <c r="FR66" s="54"/>
      <c r="FS66" s="54"/>
      <c r="FT66" s="54"/>
      <c r="FU66" s="54"/>
      <c r="FV66" s="54"/>
      <c r="FW66" s="54"/>
      <c r="FX66" s="54"/>
      <c r="FY66" s="54"/>
      <c r="FZ66" s="54"/>
      <c r="GA66" s="54"/>
    </row>
    <row r="67" spans="1:183" s="45" customFormat="1" ht="18">
      <c r="A67" s="66" t="s">
        <v>377</v>
      </c>
      <c r="B67" s="228" t="s">
        <v>253</v>
      </c>
      <c r="C67" s="228">
        <v>495</v>
      </c>
      <c r="D67" s="228" t="s">
        <v>268</v>
      </c>
      <c r="E67" s="229">
        <v>3</v>
      </c>
      <c r="F67" s="144">
        <v>3.2990275787700001</v>
      </c>
      <c r="G67" s="144">
        <v>3.124269222228</v>
      </c>
      <c r="H67" s="144">
        <v>1.4978399999639997</v>
      </c>
      <c r="I67" s="144">
        <v>1.7543203574820001</v>
      </c>
      <c r="J67" s="144">
        <v>12.235856281109996</v>
      </c>
      <c r="K67" s="230">
        <v>5.6202069304920013</v>
      </c>
      <c r="L67" s="230">
        <v>0.73204771516799994</v>
      </c>
      <c r="M67" s="230"/>
      <c r="N67" s="230"/>
      <c r="O67" s="80"/>
      <c r="P67" s="230">
        <f t="shared" si="22"/>
        <v>28.263568085213997</v>
      </c>
      <c r="Q67" s="52">
        <f t="shared" si="1"/>
        <v>0.60214531246583192</v>
      </c>
      <c r="R67" s="52">
        <f t="shared" si="2"/>
        <v>1.4540176150394277</v>
      </c>
      <c r="S67" s="52">
        <f t="shared" si="3"/>
        <v>1.3538748903983244</v>
      </c>
      <c r="T67" s="53">
        <f t="shared" si="4"/>
        <v>0.14929487857929069</v>
      </c>
      <c r="U67" s="53">
        <f t="shared" si="5"/>
        <v>1.4278386761446538</v>
      </c>
      <c r="V67" s="53">
        <f t="shared" si="6"/>
        <v>16.821929889793022</v>
      </c>
      <c r="W67" s="53">
        <f t="shared" si="7"/>
        <v>107.02095541947372</v>
      </c>
      <c r="X67" s="53">
        <f t="shared" si="8"/>
        <v>1.0251860978398641</v>
      </c>
      <c r="Y67" s="53">
        <f t="shared" si="9"/>
        <v>1.0261005521114859</v>
      </c>
      <c r="Z67" s="53">
        <f t="shared" si="10"/>
        <v>1.0247745127117156</v>
      </c>
      <c r="AA67" s="53">
        <f t="shared" si="11"/>
        <v>1.0251127469836159</v>
      </c>
      <c r="AB67" s="53">
        <f t="shared" si="12"/>
        <v>0.56422955546096665</v>
      </c>
      <c r="AC67" s="53">
        <f t="shared" si="13"/>
        <v>0.56698836388192864</v>
      </c>
      <c r="AD67" s="53">
        <f t="shared" si="14"/>
        <v>0.52760397151548644</v>
      </c>
      <c r="AE67" s="53">
        <f t="shared" si="15"/>
        <v>0.38920985103859684</v>
      </c>
      <c r="AF67" s="53">
        <f t="shared" si="16"/>
        <v>0.36</v>
      </c>
      <c r="AG67" s="53">
        <f t="shared" si="17"/>
        <v>0.37460492551929842</v>
      </c>
      <c r="AH67" s="64" t="s">
        <v>152</v>
      </c>
      <c r="AI67" s="64"/>
      <c r="AJ67" s="64"/>
      <c r="AK67" s="45" t="str">
        <f t="shared" si="23"/>
        <v>272-16</v>
      </c>
      <c r="AL67" s="65"/>
      <c r="AM67" s="145">
        <f t="shared" si="24"/>
        <v>3</v>
      </c>
      <c r="AN67" s="149"/>
      <c r="AO67" s="183"/>
      <c r="AP67" s="149"/>
      <c r="AQ67" s="147">
        <f t="shared" si="25"/>
        <v>1</v>
      </c>
      <c r="AR67" s="229">
        <v>0</v>
      </c>
      <c r="AS67" s="229">
        <v>1</v>
      </c>
      <c r="AT67" s="229">
        <v>2</v>
      </c>
      <c r="AU67" s="229">
        <v>0</v>
      </c>
      <c r="AV67" s="229">
        <v>0</v>
      </c>
      <c r="AW67" s="229">
        <v>1</v>
      </c>
      <c r="AX67" s="229">
        <v>0</v>
      </c>
      <c r="AY67" s="229">
        <v>0</v>
      </c>
      <c r="AZ67" s="229">
        <v>0</v>
      </c>
      <c r="BA67" s="151"/>
      <c r="BB67" s="229">
        <v>0</v>
      </c>
      <c r="BC67" s="229">
        <v>2</v>
      </c>
      <c r="BD67" s="229">
        <v>0</v>
      </c>
      <c r="BE67" s="57">
        <v>3</v>
      </c>
      <c r="BF67" s="57">
        <v>3</v>
      </c>
      <c r="BG67" s="57">
        <v>3</v>
      </c>
      <c r="BH67" s="57">
        <v>10</v>
      </c>
      <c r="BI67" s="57">
        <f t="shared" si="26"/>
        <v>495</v>
      </c>
      <c r="BJ67" s="189" t="str">
        <f t="shared" si="27"/>
        <v>272-16</v>
      </c>
      <c r="BK67" s="173">
        <f t="shared" si="28"/>
        <v>3</v>
      </c>
      <c r="BL67" s="86">
        <v>0</v>
      </c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126"/>
      <c r="CA67" s="97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61"/>
      <c r="CN67" s="61"/>
      <c r="CO67" s="126"/>
      <c r="CP67" s="90"/>
      <c r="CQ67" s="90"/>
      <c r="CR67" s="69"/>
      <c r="CS67" s="69"/>
      <c r="CT67" s="69"/>
      <c r="CU67" s="69"/>
      <c r="CV67" s="90"/>
      <c r="CW67" s="69"/>
      <c r="CX67" s="69"/>
      <c r="CY67" s="69"/>
      <c r="CZ67" s="69"/>
      <c r="DA67" s="90"/>
      <c r="DB67" s="69"/>
      <c r="DC67" s="69"/>
      <c r="DD67" s="69"/>
      <c r="DE67" s="69"/>
      <c r="DF67" s="131"/>
      <c r="DG67" s="121">
        <f t="shared" si="29"/>
        <v>0</v>
      </c>
      <c r="DH67" s="121">
        <f t="shared" si="30"/>
        <v>3.0107265623291597</v>
      </c>
      <c r="DI67" s="121">
        <f t="shared" si="31"/>
        <v>6.7693744519916219</v>
      </c>
      <c r="DJ67" s="121">
        <f t="shared" si="32"/>
        <v>0</v>
      </c>
      <c r="DK67" s="121">
        <f t="shared" si="32"/>
        <v>0.68338762411994425</v>
      </c>
      <c r="DL67" s="121">
        <f t="shared" si="32"/>
        <v>0</v>
      </c>
      <c r="DM67" s="121">
        <f t="shared" si="33"/>
        <v>0</v>
      </c>
      <c r="DN67" s="121">
        <f t="shared" si="34"/>
        <v>0</v>
      </c>
      <c r="DO67" s="121">
        <f t="shared" si="35"/>
        <v>0</v>
      </c>
      <c r="DP67" s="121">
        <f t="shared" si="36"/>
        <v>0</v>
      </c>
      <c r="DQ67" s="121">
        <f t="shared" si="37"/>
        <v>0</v>
      </c>
      <c r="DR67" s="122">
        <f t="shared" si="38"/>
        <v>1.5</v>
      </c>
      <c r="DS67" s="157"/>
      <c r="DT67" s="157" t="str">
        <f t="shared" si="39"/>
        <v>Activity Fuels Underburn</v>
      </c>
      <c r="DU67" s="157" t="str">
        <f t="shared" si="18"/>
        <v>272-16</v>
      </c>
      <c r="DV67" s="238">
        <f t="shared" si="40"/>
        <v>3</v>
      </c>
      <c r="DW67" s="239"/>
      <c r="DX67" s="239"/>
      <c r="DY67" s="239"/>
      <c r="DZ67" s="239"/>
      <c r="EA67" s="239"/>
      <c r="EB67" s="239"/>
      <c r="EC67" s="239"/>
      <c r="ED67" s="239"/>
      <c r="EE67" s="239"/>
      <c r="EF67" s="239"/>
      <c r="EG67" s="239"/>
      <c r="EH67" s="239"/>
      <c r="EI67" s="239"/>
      <c r="EJ67" s="50">
        <f t="shared" si="41"/>
        <v>0</v>
      </c>
      <c r="EK67" s="50">
        <f t="shared" si="42"/>
        <v>0.37093495934959347</v>
      </c>
      <c r="EL67" s="55">
        <f t="shared" si="43"/>
        <v>0</v>
      </c>
      <c r="EM67" s="50">
        <f>4.656*AQ67*(((BL67/2.54)^2)+((BM67/2.54)^2)+((BN67/2.54)^2)+((BO67)/2.54^2)+((BP67/2.54)^2)+((BQ67/2.54)^2)+((BR67/2.54)^2)+((BS67/2.54)^2)+((BT67/2.54)^2)+((BU67/2.54)^2)+((BV67/2.54)^2)+((BW67/2.54)^2)+((BX67/2.54)^2)+((BY67/2.54)^2)+((BZ67/2.54)^2))/(BH67*3.28)</f>
        <v>0</v>
      </c>
      <c r="EN67" s="50">
        <f>3.492*AQ67*((CA67/2.54)^2 + (CB67/2.54)^2 + (CC67/2.54)^2 + (CD67/2.54)^2 + (CE67/2.54)^2 + (CF67/2.54)^2 + (CG67/2.54)^2 +(CH67/2.54)^2 +(CI67/2.54)^2 + (CJ67/2.54)^2 +(CK67/2.54)^2 + (CL67/2.54)^2 +(CM67/2.54)^2 + (CN67/2.54)^2 + (CO67/2.54)^2)/(BH67*3.28)</f>
        <v>0</v>
      </c>
      <c r="EO67" s="50">
        <f t="shared" si="19"/>
        <v>0</v>
      </c>
      <c r="EP67" s="50">
        <f t="shared" si="20"/>
        <v>0</v>
      </c>
      <c r="EQ67" s="50">
        <f t="shared" si="21"/>
        <v>0</v>
      </c>
      <c r="ER67" s="56">
        <f t="shared" si="44"/>
        <v>0.37093495934959347</v>
      </c>
      <c r="ES67" s="56">
        <f t="shared" si="45"/>
        <v>0</v>
      </c>
      <c r="ET67" s="56">
        <f t="shared" si="54"/>
        <v>0</v>
      </c>
      <c r="EU67" s="56">
        <f t="shared" si="54"/>
        <v>1.3548269530481218</v>
      </c>
      <c r="EV67" s="56">
        <f t="shared" si="47"/>
        <v>0.37093495934959347</v>
      </c>
      <c r="EW67" s="56"/>
      <c r="EX67" s="56"/>
      <c r="EY67" s="56"/>
      <c r="EZ67" s="165" t="str">
        <f>D67</f>
        <v>272-16</v>
      </c>
      <c r="FA67" s="179">
        <f t="shared" si="53"/>
        <v>0</v>
      </c>
      <c r="FB67" s="179">
        <f t="shared" si="53"/>
        <v>2.7096539060962432</v>
      </c>
      <c r="FC67" s="56">
        <f>AVERAGE(EJ65:EJ67)</f>
        <v>0</v>
      </c>
      <c r="FD67" s="56">
        <f>AVERAGE(EK65:EK67)</f>
        <v>0.12364498644986449</v>
      </c>
      <c r="FE67" s="56">
        <f>AVERAGE(EL65:EL67)</f>
        <v>0</v>
      </c>
      <c r="FF67" s="56">
        <f>AVERAGE(EM65:EM67)</f>
        <v>0</v>
      </c>
      <c r="FG67" s="56">
        <f>AVERAGE(EN65:EN67)</f>
        <v>0</v>
      </c>
      <c r="FH67" s="56">
        <f t="shared" si="55"/>
        <v>0</v>
      </c>
      <c r="FI67" s="56">
        <f t="shared" si="55"/>
        <v>0</v>
      </c>
      <c r="FJ67" s="56">
        <f t="shared" si="55"/>
        <v>0</v>
      </c>
      <c r="FK67" s="56">
        <f>AVERAGE(ER65:ER67)</f>
        <v>0.12364498644986449</v>
      </c>
      <c r="FL67" s="56">
        <f>AVERAGE(ES65:ES67)</f>
        <v>0</v>
      </c>
      <c r="FM67" s="56">
        <f>AVERAGE(EV65:EV67)</f>
        <v>0.12364498644986449</v>
      </c>
      <c r="FO67" s="54"/>
      <c r="FP67" s="54" t="e">
        <f>AVERAGE(#REF!)</f>
        <v>#REF!</v>
      </c>
      <c r="FQ67" s="54" t="e">
        <f>AVERAGE(#REF!)</f>
        <v>#REF!</v>
      </c>
      <c r="FR67" s="54" t="e">
        <f>AVERAGE(#REF!)</f>
        <v>#REF!</v>
      </c>
      <c r="FS67" s="54" t="e">
        <f>AVERAGE(#REF!)</f>
        <v>#REF!</v>
      </c>
      <c r="FT67" s="54" t="e">
        <f>AVERAGE(#REF!)</f>
        <v>#REF!</v>
      </c>
      <c r="FU67" s="54" t="e">
        <f>AVERAGE(#REF!)</f>
        <v>#REF!</v>
      </c>
      <c r="FV67" s="54" t="e">
        <f>AVERAGE(#REF!)</f>
        <v>#REF!</v>
      </c>
      <c r="FW67" s="54" t="e">
        <f>AVERAGE(#REF!)</f>
        <v>#REF!</v>
      </c>
      <c r="FX67" s="54" t="e">
        <f>AVERAGE(#REF!)</f>
        <v>#REF!</v>
      </c>
      <c r="FY67" s="54" t="e">
        <f>AVERAGE(#REF!)</f>
        <v>#REF!</v>
      </c>
      <c r="FZ67" s="54" t="e">
        <f>AVERAGE(#REF!)</f>
        <v>#REF!</v>
      </c>
      <c r="GA67" s="54"/>
    </row>
    <row r="68" spans="1:183" s="45" customFormat="1" ht="18">
      <c r="A68" s="66" t="s">
        <v>377</v>
      </c>
      <c r="B68" s="228" t="s">
        <v>253</v>
      </c>
      <c r="C68" s="228">
        <v>495</v>
      </c>
      <c r="D68" s="228" t="s">
        <v>268</v>
      </c>
      <c r="E68" s="229">
        <v>4</v>
      </c>
      <c r="F68" s="144">
        <v>3.2990275787700001</v>
      </c>
      <c r="G68" s="144">
        <v>3.124269222228</v>
      </c>
      <c r="H68" s="144">
        <v>1.4978399999639997</v>
      </c>
      <c r="I68" s="144">
        <v>1.7543203574820001</v>
      </c>
      <c r="J68" s="144">
        <v>12.235856281109996</v>
      </c>
      <c r="K68" s="230">
        <v>5.6202069304920013</v>
      </c>
      <c r="L68" s="230">
        <v>0.73204771516799994</v>
      </c>
      <c r="M68" s="230"/>
      <c r="N68" s="230"/>
      <c r="O68" s="80"/>
      <c r="P68" s="230">
        <f t="shared" si="22"/>
        <v>28.263568085213997</v>
      </c>
      <c r="Q68" s="52">
        <f t="shared" si="1"/>
        <v>0.60214531246583192</v>
      </c>
      <c r="R68" s="52">
        <f t="shared" si="2"/>
        <v>1.4540176150394277</v>
      </c>
      <c r="S68" s="52">
        <f t="shared" si="3"/>
        <v>1.3538748903983244</v>
      </c>
      <c r="T68" s="53">
        <f t="shared" si="4"/>
        <v>0.14929487857929069</v>
      </c>
      <c r="U68" s="53">
        <f t="shared" si="5"/>
        <v>1.4278386761446538</v>
      </c>
      <c r="V68" s="53">
        <f t="shared" si="6"/>
        <v>16.821929889793022</v>
      </c>
      <c r="W68" s="53">
        <f t="shared" si="7"/>
        <v>107.02095541947372</v>
      </c>
      <c r="X68" s="53">
        <f t="shared" si="8"/>
        <v>1.0251860978398641</v>
      </c>
      <c r="Y68" s="53">
        <f t="shared" si="9"/>
        <v>1.0261005521114859</v>
      </c>
      <c r="Z68" s="53">
        <f t="shared" si="10"/>
        <v>1.0247745127117156</v>
      </c>
      <c r="AA68" s="53">
        <f t="shared" si="11"/>
        <v>1.0251127469836159</v>
      </c>
      <c r="AB68" s="53">
        <f t="shared" si="12"/>
        <v>0.56422955546096665</v>
      </c>
      <c r="AC68" s="53">
        <f t="shared" si="13"/>
        <v>0.56698836388192864</v>
      </c>
      <c r="AD68" s="53">
        <f t="shared" si="14"/>
        <v>0.52760397151548644</v>
      </c>
      <c r="AE68" s="53">
        <f t="shared" si="15"/>
        <v>0.38920985103859684</v>
      </c>
      <c r="AF68" s="53">
        <f t="shared" si="16"/>
        <v>0.36</v>
      </c>
      <c r="AG68" s="53">
        <f t="shared" si="17"/>
        <v>0.37460492551929842</v>
      </c>
      <c r="AH68" s="64" t="s">
        <v>152</v>
      </c>
      <c r="AI68" s="64"/>
      <c r="AJ68" s="64"/>
      <c r="AK68" s="45" t="str">
        <f t="shared" si="23"/>
        <v>272-16</v>
      </c>
      <c r="AL68" s="65"/>
      <c r="AM68" s="145">
        <f t="shared" si="24"/>
        <v>4</v>
      </c>
      <c r="AN68" s="149"/>
      <c r="AO68" s="183"/>
      <c r="AP68" s="149"/>
      <c r="AQ68" s="147">
        <f t="shared" si="25"/>
        <v>1</v>
      </c>
      <c r="AR68" s="229">
        <v>0</v>
      </c>
      <c r="AS68" s="229">
        <v>1</v>
      </c>
      <c r="AT68" s="229">
        <v>1</v>
      </c>
      <c r="AU68" s="229">
        <v>0</v>
      </c>
      <c r="AV68" s="229">
        <v>2</v>
      </c>
      <c r="AW68" s="229">
        <v>2</v>
      </c>
      <c r="AX68" s="229">
        <v>0</v>
      </c>
      <c r="AY68" s="229">
        <v>1</v>
      </c>
      <c r="AZ68" s="229">
        <v>1</v>
      </c>
      <c r="BA68" s="151"/>
      <c r="BB68" s="229">
        <v>0</v>
      </c>
      <c r="BC68" s="229">
        <v>1</v>
      </c>
      <c r="BD68" s="229">
        <v>2</v>
      </c>
      <c r="BE68" s="57">
        <v>3</v>
      </c>
      <c r="BF68" s="57">
        <v>3</v>
      </c>
      <c r="BG68" s="57">
        <v>3</v>
      </c>
      <c r="BH68" s="57">
        <v>10</v>
      </c>
      <c r="BI68" s="57">
        <f t="shared" si="26"/>
        <v>495</v>
      </c>
      <c r="BJ68" s="189" t="str">
        <f t="shared" si="27"/>
        <v>272-16</v>
      </c>
      <c r="BK68" s="173">
        <f t="shared" si="28"/>
        <v>4</v>
      </c>
      <c r="BL68" s="86">
        <v>0</v>
      </c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126"/>
      <c r="CA68" s="97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61"/>
      <c r="CN68" s="61"/>
      <c r="CO68" s="126"/>
      <c r="CP68" s="90"/>
      <c r="CQ68" s="90"/>
      <c r="CR68" s="69"/>
      <c r="CS68" s="69"/>
      <c r="CT68" s="69"/>
      <c r="CU68" s="69"/>
      <c r="CV68" s="90"/>
      <c r="CW68" s="69"/>
      <c r="CX68" s="69"/>
      <c r="CY68" s="69"/>
      <c r="CZ68" s="69"/>
      <c r="DA68" s="90"/>
      <c r="DB68" s="69"/>
      <c r="DC68" s="69"/>
      <c r="DD68" s="69"/>
      <c r="DE68" s="69"/>
      <c r="DF68" s="131"/>
      <c r="DG68" s="121">
        <f t="shared" si="29"/>
        <v>0</v>
      </c>
      <c r="DH68" s="121">
        <f t="shared" si="30"/>
        <v>12.042906249316639</v>
      </c>
      <c r="DI68" s="121">
        <f t="shared" si="31"/>
        <v>27.077497807966488</v>
      </c>
      <c r="DJ68" s="121">
        <f t="shared" si="32"/>
        <v>0</v>
      </c>
      <c r="DK68" s="121">
        <f t="shared" si="32"/>
        <v>0.34169381205997212</v>
      </c>
      <c r="DL68" s="121">
        <f t="shared" si="32"/>
        <v>7.4823167747436417</v>
      </c>
      <c r="DM68" s="121">
        <f t="shared" si="33"/>
        <v>0</v>
      </c>
      <c r="DN68" s="121">
        <f t="shared" si="34"/>
        <v>0</v>
      </c>
      <c r="DO68" s="121">
        <f t="shared" si="35"/>
        <v>0</v>
      </c>
      <c r="DP68" s="121">
        <f t="shared" si="36"/>
        <v>0</v>
      </c>
      <c r="DQ68" s="121">
        <f t="shared" si="37"/>
        <v>0</v>
      </c>
      <c r="DR68" s="122">
        <f t="shared" si="38"/>
        <v>1.5</v>
      </c>
      <c r="DS68" s="157"/>
      <c r="DT68" s="157" t="str">
        <f t="shared" si="39"/>
        <v>Activity Fuels Underburn</v>
      </c>
      <c r="DU68" s="157" t="str">
        <f t="shared" si="18"/>
        <v>272-16</v>
      </c>
      <c r="DV68" s="238">
        <f t="shared" si="40"/>
        <v>4</v>
      </c>
      <c r="DW68" s="239"/>
      <c r="DX68" s="239"/>
      <c r="DY68" s="239"/>
      <c r="DZ68" s="239"/>
      <c r="EA68" s="239"/>
      <c r="EB68" s="239"/>
      <c r="EC68" s="239"/>
      <c r="ED68" s="239"/>
      <c r="EE68" s="239"/>
      <c r="EF68" s="239"/>
      <c r="EG68" s="239"/>
      <c r="EH68" s="239"/>
      <c r="EI68" s="239"/>
      <c r="EJ68" s="50"/>
      <c r="EK68" s="50"/>
      <c r="EL68" s="55"/>
      <c r="EM68" s="50"/>
      <c r="EN68" s="50"/>
      <c r="EO68" s="50">
        <f t="shared" si="19"/>
        <v>0</v>
      </c>
      <c r="EP68" s="50">
        <f t="shared" si="20"/>
        <v>0</v>
      </c>
      <c r="EQ68" s="50">
        <f t="shared" si="21"/>
        <v>0</v>
      </c>
      <c r="ER68" s="56"/>
      <c r="ES68" s="56"/>
      <c r="ET68" s="56">
        <f t="shared" si="54"/>
        <v>0</v>
      </c>
      <c r="EU68" s="56">
        <f t="shared" si="54"/>
        <v>5.4193078121924874</v>
      </c>
      <c r="EV68" s="56"/>
      <c r="EW68" s="56"/>
      <c r="EX68" s="56"/>
      <c r="EY68" s="56"/>
      <c r="EZ68" s="165"/>
      <c r="FA68" s="179"/>
      <c r="FB68" s="179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O68" s="54"/>
      <c r="FP68" s="54"/>
      <c r="FQ68" s="54"/>
      <c r="FR68" s="54"/>
      <c r="FS68" s="54"/>
      <c r="FT68" s="54"/>
      <c r="FU68" s="54"/>
      <c r="FV68" s="54"/>
      <c r="FW68" s="54"/>
      <c r="FX68" s="54"/>
      <c r="FY68" s="54"/>
      <c r="FZ68" s="54"/>
      <c r="GA68" s="54"/>
    </row>
    <row r="69" spans="1:183" s="45" customFormat="1" ht="18">
      <c r="A69" s="66" t="s">
        <v>377</v>
      </c>
      <c r="B69" s="228" t="s">
        <v>253</v>
      </c>
      <c r="C69" s="228">
        <v>495</v>
      </c>
      <c r="D69" s="228" t="s">
        <v>268</v>
      </c>
      <c r="E69" s="229">
        <v>5</v>
      </c>
      <c r="F69" s="144">
        <v>3.2990275787700001</v>
      </c>
      <c r="G69" s="144">
        <v>3.124269222228</v>
      </c>
      <c r="H69" s="144">
        <v>1.4978399999639997</v>
      </c>
      <c r="I69" s="144">
        <v>1.7543203574820001</v>
      </c>
      <c r="J69" s="144">
        <v>12.235856281109996</v>
      </c>
      <c r="K69" s="230">
        <v>5.6202069304920013</v>
      </c>
      <c r="L69" s="230">
        <v>0.73204771516799994</v>
      </c>
      <c r="M69" s="230"/>
      <c r="N69" s="144"/>
      <c r="O69" s="80"/>
      <c r="P69" s="230">
        <f t="shared" si="22"/>
        <v>28.263568085213997</v>
      </c>
      <c r="Q69" s="52">
        <f t="shared" si="1"/>
        <v>0.60214531246583192</v>
      </c>
      <c r="R69" s="52">
        <f t="shared" si="2"/>
        <v>1.4540176150394277</v>
      </c>
      <c r="S69" s="52">
        <f t="shared" si="3"/>
        <v>1.3538748903983244</v>
      </c>
      <c r="T69" s="53">
        <f t="shared" si="4"/>
        <v>0.14929487857929069</v>
      </c>
      <c r="U69" s="53">
        <f t="shared" si="5"/>
        <v>1.4278386761446538</v>
      </c>
      <c r="V69" s="53">
        <f t="shared" si="6"/>
        <v>16.821929889793022</v>
      </c>
      <c r="W69" s="53">
        <f t="shared" si="7"/>
        <v>107.02095541947372</v>
      </c>
      <c r="X69" s="53">
        <f t="shared" si="8"/>
        <v>1.0251860978398641</v>
      </c>
      <c r="Y69" s="53">
        <f t="shared" si="9"/>
        <v>1.0261005521114859</v>
      </c>
      <c r="Z69" s="53">
        <f t="shared" si="10"/>
        <v>1.0247745127117156</v>
      </c>
      <c r="AA69" s="53">
        <f t="shared" si="11"/>
        <v>1.0251127469836159</v>
      </c>
      <c r="AB69" s="53">
        <f t="shared" si="12"/>
        <v>0.56422955546096665</v>
      </c>
      <c r="AC69" s="53">
        <f t="shared" si="13"/>
        <v>0.56698836388192864</v>
      </c>
      <c r="AD69" s="53">
        <f t="shared" si="14"/>
        <v>0.52760397151548644</v>
      </c>
      <c r="AE69" s="53">
        <f t="shared" si="15"/>
        <v>0.38920985103859684</v>
      </c>
      <c r="AF69" s="53">
        <f t="shared" si="16"/>
        <v>0.36</v>
      </c>
      <c r="AG69" s="53">
        <f t="shared" si="17"/>
        <v>0.37460492551929842</v>
      </c>
      <c r="AH69" s="64" t="s">
        <v>152</v>
      </c>
      <c r="AI69" s="64"/>
      <c r="AJ69" s="64"/>
      <c r="AK69" s="45" t="str">
        <f t="shared" si="23"/>
        <v>272-16</v>
      </c>
      <c r="AL69" s="65"/>
      <c r="AM69" s="145">
        <f t="shared" si="24"/>
        <v>5</v>
      </c>
      <c r="AN69" s="149"/>
      <c r="AO69" s="183"/>
      <c r="AP69" s="149"/>
      <c r="AQ69" s="147">
        <f t="shared" si="25"/>
        <v>1</v>
      </c>
      <c r="AR69" s="229">
        <v>0</v>
      </c>
      <c r="AS69" s="229">
        <v>0</v>
      </c>
      <c r="AT69" s="229">
        <v>0</v>
      </c>
      <c r="AU69" s="229">
        <v>2</v>
      </c>
      <c r="AV69" s="229">
        <v>2</v>
      </c>
      <c r="AW69" s="229">
        <v>2</v>
      </c>
      <c r="AX69" s="229">
        <v>1</v>
      </c>
      <c r="AY69" s="229">
        <v>2</v>
      </c>
      <c r="AZ69" s="229">
        <v>2</v>
      </c>
      <c r="BA69" s="151"/>
      <c r="BB69" s="229">
        <v>35</v>
      </c>
      <c r="BC69" s="229">
        <v>4</v>
      </c>
      <c r="BD69" s="229">
        <v>1</v>
      </c>
      <c r="BE69" s="57">
        <v>3</v>
      </c>
      <c r="BF69" s="57">
        <v>3</v>
      </c>
      <c r="BG69" s="57">
        <v>3</v>
      </c>
      <c r="BH69" s="57">
        <v>10</v>
      </c>
      <c r="BI69" s="57">
        <f t="shared" si="26"/>
        <v>495</v>
      </c>
      <c r="BJ69" s="189" t="str">
        <f t="shared" si="27"/>
        <v>272-16</v>
      </c>
      <c r="BK69" s="173">
        <f t="shared" si="28"/>
        <v>5</v>
      </c>
      <c r="BL69" s="86">
        <v>0</v>
      </c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126"/>
      <c r="CA69" s="97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61"/>
      <c r="CN69" s="61"/>
      <c r="CO69" s="126"/>
      <c r="CP69" s="90"/>
      <c r="CQ69" s="90"/>
      <c r="CR69" s="69"/>
      <c r="CS69" s="69"/>
      <c r="CT69" s="69"/>
      <c r="CU69" s="69"/>
      <c r="CV69" s="90"/>
      <c r="CW69" s="69"/>
      <c r="CX69" s="69"/>
      <c r="CY69" s="69"/>
      <c r="CZ69" s="69"/>
      <c r="DA69" s="90"/>
      <c r="DB69" s="69"/>
      <c r="DC69" s="69"/>
      <c r="DD69" s="69"/>
      <c r="DE69" s="69"/>
      <c r="DF69" s="131"/>
      <c r="DG69" s="121">
        <f t="shared" si="29"/>
        <v>21.810264225591418</v>
      </c>
      <c r="DH69" s="121">
        <f t="shared" si="30"/>
        <v>12.042906249316639</v>
      </c>
      <c r="DI69" s="121">
        <f t="shared" si="31"/>
        <v>47.385621163941352</v>
      </c>
      <c r="DJ69" s="121">
        <f t="shared" si="32"/>
        <v>1.2432698420522115</v>
      </c>
      <c r="DK69" s="121">
        <f t="shared" si="32"/>
        <v>1.3667752482398885</v>
      </c>
      <c r="DL69" s="121">
        <f t="shared" si="32"/>
        <v>3.7411583873718208</v>
      </c>
      <c r="DM69" s="121">
        <f t="shared" si="33"/>
        <v>0</v>
      </c>
      <c r="DN69" s="121">
        <f t="shared" si="34"/>
        <v>0</v>
      </c>
      <c r="DO69" s="121">
        <f t="shared" si="35"/>
        <v>0</v>
      </c>
      <c r="DP69" s="121">
        <f t="shared" si="36"/>
        <v>0</v>
      </c>
      <c r="DQ69" s="121">
        <f t="shared" si="37"/>
        <v>0</v>
      </c>
      <c r="DR69" s="122">
        <f t="shared" si="38"/>
        <v>1</v>
      </c>
      <c r="DS69" s="157"/>
      <c r="DT69" s="157" t="str">
        <f t="shared" si="39"/>
        <v>Activity Fuels Underburn</v>
      </c>
      <c r="DU69" s="157" t="str">
        <f t="shared" si="18"/>
        <v>272-16</v>
      </c>
      <c r="DV69" s="238">
        <f t="shared" si="40"/>
        <v>5</v>
      </c>
      <c r="DW69" s="239"/>
      <c r="DX69" s="239"/>
      <c r="DY69" s="239"/>
      <c r="DZ69" s="239"/>
      <c r="EA69" s="239"/>
      <c r="EB69" s="239"/>
      <c r="EC69" s="239"/>
      <c r="ED69" s="239"/>
      <c r="EE69" s="239"/>
      <c r="EF69" s="239"/>
      <c r="EG69" s="239"/>
      <c r="EH69" s="239"/>
      <c r="EI69" s="239"/>
      <c r="EJ69" s="50">
        <f t="shared" si="41"/>
        <v>0.3390802845528455</v>
      </c>
      <c r="EK69" s="50">
        <f t="shared" si="42"/>
        <v>0.74186991869918695</v>
      </c>
      <c r="EL69" s="55">
        <f t="shared" si="43"/>
        <v>1.475609756097561</v>
      </c>
      <c r="EM69" s="50">
        <f>4.656*AQ69*(((BL69/2.54)^2)+((BM69/2.54)^2)+((BN69/2.54)^2)+((BO69)/2.54^2)+((BP69/2.54)^2)+((BQ69/2.54)^2)+((BR69/2.54)^2)+((BS69/2.54)^2)+((BT69/2.54)^2)+((BU69/2.54)^2)+((BV69/2.54)^2)+((BW69/2.54)^2)+((BX69/2.54)^2)+((BY69/2.54)^2)+((BZ69/2.54)^2))/(BH69*3.28)</f>
        <v>0</v>
      </c>
      <c r="EN69" s="50">
        <f>3.492*AQ69*((CA69/2.54)^2 + (CB69/2.54)^2 + (CC69/2.54)^2 + (CD69/2.54)^2 + (CE69/2.54)^2 + (CF69/2.54)^2 + (CG69/2.54)^2 +(CH69/2.54)^2 +(CI69/2.54)^2 + (CJ69/2.54)^2 +(CK69/2.54)^2 + (CL69/2.54)^2 +(CM69/2.54)^2 + (CN69/2.54)^2 + (CO69/2.54)^2)/(BH69*3.28)</f>
        <v>0</v>
      </c>
      <c r="EO69" s="50">
        <f t="shared" si="19"/>
        <v>0</v>
      </c>
      <c r="EP69" s="50">
        <f t="shared" si="20"/>
        <v>0</v>
      </c>
      <c r="EQ69" s="50">
        <f t="shared" si="21"/>
        <v>0</v>
      </c>
      <c r="ER69" s="56">
        <f t="shared" si="44"/>
        <v>2.5565599593495936</v>
      </c>
      <c r="ES69" s="56">
        <f t="shared" si="45"/>
        <v>0</v>
      </c>
      <c r="ET69" s="56">
        <f t="shared" si="54"/>
        <v>9.8146189015161376</v>
      </c>
      <c r="EU69" s="56">
        <f t="shared" si="54"/>
        <v>5.4193078121924874</v>
      </c>
      <c r="EV69" s="56">
        <f t="shared" si="47"/>
        <v>2.5565599593495936</v>
      </c>
      <c r="EW69" s="56"/>
      <c r="EX69" s="56"/>
      <c r="EY69" s="56"/>
      <c r="EZ69" s="165"/>
      <c r="FA69" s="179"/>
      <c r="FB69" s="179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O69" s="54"/>
      <c r="FP69" s="54"/>
      <c r="FQ69" s="54"/>
      <c r="FR69" s="54"/>
      <c r="FS69" s="54"/>
      <c r="FT69" s="54"/>
      <c r="FU69" s="54"/>
      <c r="FV69" s="54"/>
      <c r="FW69" s="54"/>
      <c r="FX69" s="54"/>
      <c r="FY69" s="54"/>
      <c r="FZ69" s="54"/>
      <c r="GA69" s="54"/>
    </row>
    <row r="70" spans="1:183" s="45" customFormat="1" ht="18">
      <c r="A70" s="66" t="s">
        <v>377</v>
      </c>
      <c r="B70" s="228" t="s">
        <v>253</v>
      </c>
      <c r="C70" s="228">
        <v>495</v>
      </c>
      <c r="D70" s="228" t="s">
        <v>267</v>
      </c>
      <c r="E70" s="229">
        <v>1</v>
      </c>
      <c r="F70" s="144">
        <v>3.2990275787700001</v>
      </c>
      <c r="G70" s="144">
        <v>3.124269222228</v>
      </c>
      <c r="H70" s="144">
        <v>1.4978399999639997</v>
      </c>
      <c r="I70" s="144">
        <v>1.7543203574820001</v>
      </c>
      <c r="J70" s="144">
        <v>12.235856281109996</v>
      </c>
      <c r="K70" s="230">
        <v>5.6202069304920013</v>
      </c>
      <c r="L70" s="230">
        <v>0.73204771516799994</v>
      </c>
      <c r="M70" s="230"/>
      <c r="N70" s="230"/>
      <c r="O70" s="80"/>
      <c r="P70" s="230">
        <f t="shared" si="22"/>
        <v>28.263568085213997</v>
      </c>
      <c r="Q70" s="52">
        <f t="shared" si="1"/>
        <v>0.60214531246583192</v>
      </c>
      <c r="R70" s="52">
        <f t="shared" si="2"/>
        <v>1.4540176150394277</v>
      </c>
      <c r="S70" s="52">
        <f t="shared" si="3"/>
        <v>1.3538748903983244</v>
      </c>
      <c r="T70" s="53">
        <f t="shared" si="4"/>
        <v>0.14929487857929069</v>
      </c>
      <c r="U70" s="53">
        <f t="shared" si="5"/>
        <v>1.4278386761446538</v>
      </c>
      <c r="V70" s="53">
        <f t="shared" si="6"/>
        <v>16.821929889793022</v>
      </c>
      <c r="W70" s="53">
        <f t="shared" si="7"/>
        <v>107.02095541947372</v>
      </c>
      <c r="X70" s="53">
        <f t="shared" si="8"/>
        <v>1.0251860978398641</v>
      </c>
      <c r="Y70" s="53">
        <f t="shared" si="9"/>
        <v>1.0261005521114859</v>
      </c>
      <c r="Z70" s="53">
        <f t="shared" si="10"/>
        <v>1.0247745127117156</v>
      </c>
      <c r="AA70" s="53">
        <f t="shared" si="11"/>
        <v>1.0251127469836159</v>
      </c>
      <c r="AB70" s="53">
        <f t="shared" si="12"/>
        <v>0.56422955546096665</v>
      </c>
      <c r="AC70" s="53">
        <f t="shared" si="13"/>
        <v>0.56698836388192864</v>
      </c>
      <c r="AD70" s="53">
        <f t="shared" si="14"/>
        <v>0.52760397151548644</v>
      </c>
      <c r="AE70" s="53">
        <f t="shared" si="15"/>
        <v>0.38920985103859684</v>
      </c>
      <c r="AF70" s="53">
        <f t="shared" si="16"/>
        <v>0.36</v>
      </c>
      <c r="AG70" s="53">
        <f t="shared" si="17"/>
        <v>0.37460492551929842</v>
      </c>
      <c r="AH70" s="64" t="s">
        <v>152</v>
      </c>
      <c r="AI70" s="64"/>
      <c r="AJ70" s="64"/>
      <c r="AK70" s="45" t="str">
        <f t="shared" si="23"/>
        <v>285-19</v>
      </c>
      <c r="AL70" s="65"/>
      <c r="AM70" s="145">
        <f t="shared" si="24"/>
        <v>1</v>
      </c>
      <c r="AN70" s="149"/>
      <c r="AO70" s="183"/>
      <c r="AP70" s="149"/>
      <c r="AQ70" s="147">
        <f t="shared" si="25"/>
        <v>1</v>
      </c>
      <c r="AR70" s="229">
        <v>1</v>
      </c>
      <c r="AS70" s="229">
        <v>1</v>
      </c>
      <c r="AT70" s="229">
        <v>2</v>
      </c>
      <c r="AU70" s="229">
        <v>0</v>
      </c>
      <c r="AV70" s="229">
        <v>1</v>
      </c>
      <c r="AW70" s="229">
        <v>2</v>
      </c>
      <c r="AX70" s="229">
        <v>0</v>
      </c>
      <c r="AY70" s="229">
        <v>1</v>
      </c>
      <c r="AZ70" s="229">
        <v>1</v>
      </c>
      <c r="BA70" s="151"/>
      <c r="BB70" s="229">
        <v>0</v>
      </c>
      <c r="BC70" s="229">
        <v>0</v>
      </c>
      <c r="BD70" s="229">
        <v>0</v>
      </c>
      <c r="BE70" s="57">
        <v>3</v>
      </c>
      <c r="BF70" s="57">
        <v>3</v>
      </c>
      <c r="BG70" s="57">
        <v>3</v>
      </c>
      <c r="BH70" s="57">
        <v>10</v>
      </c>
      <c r="BI70" s="57">
        <f t="shared" si="26"/>
        <v>495</v>
      </c>
      <c r="BJ70" s="189" t="str">
        <f t="shared" si="27"/>
        <v>285-19</v>
      </c>
      <c r="BK70" s="173">
        <f t="shared" si="28"/>
        <v>1</v>
      </c>
      <c r="BL70" s="86">
        <v>0</v>
      </c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126"/>
      <c r="CA70" s="97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61"/>
      <c r="CN70" s="61"/>
      <c r="CO70" s="126"/>
      <c r="CP70" s="90"/>
      <c r="CQ70" s="90"/>
      <c r="CR70" s="69"/>
      <c r="CS70" s="69"/>
      <c r="CT70" s="69"/>
      <c r="CU70" s="69"/>
      <c r="CV70" s="90"/>
      <c r="CW70" s="69"/>
      <c r="CX70" s="69"/>
      <c r="CY70" s="69"/>
      <c r="CZ70" s="69"/>
      <c r="DA70" s="90"/>
      <c r="DB70" s="69"/>
      <c r="DC70" s="69"/>
      <c r="DD70" s="69"/>
      <c r="DE70" s="69"/>
      <c r="DF70" s="131"/>
      <c r="DG70" s="121">
        <f t="shared" si="29"/>
        <v>7.2700880751971386</v>
      </c>
      <c r="DH70" s="121">
        <f t="shared" si="30"/>
        <v>9.0321796869874778</v>
      </c>
      <c r="DI70" s="121">
        <f t="shared" si="31"/>
        <v>27.077497807966488</v>
      </c>
      <c r="DJ70" s="121">
        <f t="shared" si="32"/>
        <v>0</v>
      </c>
      <c r="DK70" s="121">
        <f t="shared" si="32"/>
        <v>0</v>
      </c>
      <c r="DL70" s="121">
        <f t="shared" si="32"/>
        <v>0</v>
      </c>
      <c r="DM70" s="121">
        <f t="shared" si="33"/>
        <v>0</v>
      </c>
      <c r="DN70" s="121">
        <f t="shared" si="34"/>
        <v>0</v>
      </c>
      <c r="DO70" s="121">
        <f t="shared" si="35"/>
        <v>0</v>
      </c>
      <c r="DP70" s="121">
        <f t="shared" si="36"/>
        <v>0</v>
      </c>
      <c r="DQ70" s="121">
        <f t="shared" si="37"/>
        <v>0</v>
      </c>
      <c r="DR70" s="122">
        <f t="shared" si="38"/>
        <v>2</v>
      </c>
      <c r="DS70" s="157"/>
      <c r="DT70" s="157" t="str">
        <f t="shared" si="39"/>
        <v>Activity Fuels Underburn</v>
      </c>
      <c r="DU70" s="157" t="str">
        <f t="shared" si="18"/>
        <v>285-19</v>
      </c>
      <c r="DV70" s="238">
        <f t="shared" si="40"/>
        <v>1</v>
      </c>
      <c r="DW70" s="239"/>
      <c r="DX70" s="239"/>
      <c r="DY70" s="239"/>
      <c r="DZ70" s="239"/>
      <c r="EA70" s="239"/>
      <c r="EB70" s="239"/>
      <c r="EC70" s="239"/>
      <c r="ED70" s="239"/>
      <c r="EE70" s="239"/>
      <c r="EF70" s="239"/>
      <c r="EG70" s="239"/>
      <c r="EH70" s="239"/>
      <c r="EI70" s="239"/>
      <c r="EJ70" s="50">
        <f t="shared" si="41"/>
        <v>0</v>
      </c>
      <c r="EK70" s="50">
        <f t="shared" si="42"/>
        <v>0</v>
      </c>
      <c r="EL70" s="55">
        <f t="shared" si="43"/>
        <v>0</v>
      </c>
      <c r="EM70" s="50">
        <f>4.656*AQ70*(((BL70/2.54)^2)+((BM70/2.54)^2)+((BN70/2.54)^2)+((BO70)/2.54^2)+((BP70/2.54)^2)+((BQ70/2.54)^2)+((BR70/2.54)^2)+((BS70/2.54)^2)+((BT70/2.54)^2)+((BU70/2.54)^2)+((BV70/2.54)^2)+((BW70/2.54)^2)+((BX70/2.54)^2)+((BY70/2.54)^2)+((BZ70/2.54)^2))/(BH70*3.28)</f>
        <v>0</v>
      </c>
      <c r="EN70" s="50">
        <f>3.492*AQ70*((CA70/2.54)^2 + (CB70/2.54)^2 + (CC70/2.54)^2 + (CD70/2.54)^2 + (CE70/2.54)^2 + (CF70/2.54)^2 + (CG70/2.54)^2 +(CH70/2.54)^2 +(CI70/2.54)^2 + (CJ70/2.54)^2 +(CK70/2.54)^2 + (CL70/2.54)^2 +(CM70/2.54)^2 + (CN70/2.54)^2 + (CO70/2.54)^2)/(BH70*3.28)</f>
        <v>0</v>
      </c>
      <c r="EO70" s="50">
        <f t="shared" si="19"/>
        <v>0</v>
      </c>
      <c r="EP70" s="50">
        <f t="shared" si="20"/>
        <v>0</v>
      </c>
      <c r="EQ70" s="50">
        <f t="shared" si="21"/>
        <v>0</v>
      </c>
      <c r="ER70" s="56">
        <f t="shared" si="44"/>
        <v>0</v>
      </c>
      <c r="ES70" s="56">
        <f t="shared" si="45"/>
        <v>0</v>
      </c>
      <c r="ET70" s="56">
        <f t="shared" si="54"/>
        <v>3.2715396338387124</v>
      </c>
      <c r="EU70" s="56">
        <f t="shared" si="54"/>
        <v>4.0644808591443651</v>
      </c>
      <c r="EV70" s="56">
        <f t="shared" si="47"/>
        <v>0</v>
      </c>
      <c r="EW70" s="56"/>
      <c r="EX70" s="56"/>
      <c r="EY70" s="56"/>
      <c r="EZ70" s="165"/>
      <c r="FA70" s="179"/>
      <c r="FB70" s="179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O70" s="54"/>
      <c r="FP70" s="54"/>
      <c r="FQ70" s="54"/>
      <c r="FR70" s="54"/>
      <c r="FS70" s="54"/>
      <c r="FT70" s="54"/>
      <c r="FU70" s="54"/>
      <c r="FV70" s="54"/>
      <c r="FW70" s="54"/>
      <c r="FX70" s="54"/>
      <c r="FY70" s="54"/>
      <c r="FZ70" s="54"/>
      <c r="GA70" s="54"/>
    </row>
    <row r="71" spans="1:183" s="45" customFormat="1" ht="18">
      <c r="A71" s="66" t="s">
        <v>377</v>
      </c>
      <c r="B71" s="228" t="s">
        <v>253</v>
      </c>
      <c r="C71" s="228">
        <v>495</v>
      </c>
      <c r="D71" s="228" t="s">
        <v>267</v>
      </c>
      <c r="E71" s="229">
        <v>2</v>
      </c>
      <c r="F71" s="144">
        <v>3.2990275787700001</v>
      </c>
      <c r="G71" s="144">
        <v>3.124269222228</v>
      </c>
      <c r="H71" s="144">
        <v>1.4978399999639997</v>
      </c>
      <c r="I71" s="144">
        <v>1.7543203574820001</v>
      </c>
      <c r="J71" s="144">
        <v>12.235856281109996</v>
      </c>
      <c r="K71" s="230">
        <v>5.6202069304920013</v>
      </c>
      <c r="L71" s="230">
        <v>0.73204771516799994</v>
      </c>
      <c r="M71" s="230"/>
      <c r="N71" s="230"/>
      <c r="O71" s="80"/>
      <c r="P71" s="230">
        <f t="shared" si="22"/>
        <v>28.263568085213997</v>
      </c>
      <c r="Q71" s="52">
        <f t="shared" si="1"/>
        <v>0.60214531246583192</v>
      </c>
      <c r="R71" s="52">
        <f t="shared" si="2"/>
        <v>1.4540176150394277</v>
      </c>
      <c r="S71" s="52">
        <f t="shared" si="3"/>
        <v>1.3538748903983244</v>
      </c>
      <c r="T71" s="53">
        <f t="shared" si="4"/>
        <v>0.14929487857929069</v>
      </c>
      <c r="U71" s="53">
        <f t="shared" si="5"/>
        <v>1.4278386761446538</v>
      </c>
      <c r="V71" s="53">
        <f t="shared" si="6"/>
        <v>16.821929889793022</v>
      </c>
      <c r="W71" s="53">
        <f t="shared" si="7"/>
        <v>107.02095541947372</v>
      </c>
      <c r="X71" s="53">
        <f t="shared" si="8"/>
        <v>1.0251860978398641</v>
      </c>
      <c r="Y71" s="53">
        <f t="shared" si="9"/>
        <v>1.0261005521114859</v>
      </c>
      <c r="Z71" s="53">
        <f t="shared" si="10"/>
        <v>1.0247745127117156</v>
      </c>
      <c r="AA71" s="53">
        <f t="shared" si="11"/>
        <v>1.0251127469836159</v>
      </c>
      <c r="AB71" s="53">
        <f t="shared" si="12"/>
        <v>0.56422955546096665</v>
      </c>
      <c r="AC71" s="53">
        <f t="shared" si="13"/>
        <v>0.56698836388192864</v>
      </c>
      <c r="AD71" s="53">
        <f t="shared" si="14"/>
        <v>0.52760397151548644</v>
      </c>
      <c r="AE71" s="53">
        <f t="shared" si="15"/>
        <v>0.38920985103859684</v>
      </c>
      <c r="AF71" s="53">
        <f t="shared" si="16"/>
        <v>0.36</v>
      </c>
      <c r="AG71" s="53">
        <f t="shared" si="17"/>
        <v>0.37460492551929842</v>
      </c>
      <c r="AH71" s="64" t="s">
        <v>152</v>
      </c>
      <c r="AI71" s="64"/>
      <c r="AJ71" s="64"/>
      <c r="AK71" s="45" t="str">
        <f t="shared" si="23"/>
        <v>285-19</v>
      </c>
      <c r="AL71" s="65"/>
      <c r="AM71" s="145">
        <f t="shared" si="24"/>
        <v>2</v>
      </c>
      <c r="AN71" s="149"/>
      <c r="AO71" s="183"/>
      <c r="AP71" s="149"/>
      <c r="AQ71" s="147">
        <f t="shared" si="25"/>
        <v>1</v>
      </c>
      <c r="AR71" s="229">
        <v>0</v>
      </c>
      <c r="AS71" s="229">
        <v>0</v>
      </c>
      <c r="AT71" s="229">
        <v>0</v>
      </c>
      <c r="AU71" s="229">
        <v>0</v>
      </c>
      <c r="AV71" s="229">
        <v>1</v>
      </c>
      <c r="AW71" s="229">
        <v>1</v>
      </c>
      <c r="AX71" s="229">
        <v>0</v>
      </c>
      <c r="AY71" s="229">
        <v>2</v>
      </c>
      <c r="AZ71" s="229">
        <v>2</v>
      </c>
      <c r="BA71" s="151"/>
      <c r="BB71" s="229">
        <v>0</v>
      </c>
      <c r="BC71" s="229">
        <v>0</v>
      </c>
      <c r="BD71" s="229">
        <v>0</v>
      </c>
      <c r="BE71" s="57">
        <v>3</v>
      </c>
      <c r="BF71" s="57">
        <v>3</v>
      </c>
      <c r="BG71" s="57">
        <v>3</v>
      </c>
      <c r="BH71" s="57">
        <v>10</v>
      </c>
      <c r="BI71" s="57">
        <f t="shared" si="26"/>
        <v>495</v>
      </c>
      <c r="BJ71" s="189" t="str">
        <f t="shared" si="27"/>
        <v>285-19</v>
      </c>
      <c r="BK71" s="173">
        <f t="shared" si="28"/>
        <v>2</v>
      </c>
      <c r="BL71" s="86">
        <v>0</v>
      </c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126"/>
      <c r="CA71" s="97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61"/>
      <c r="CN71" s="61"/>
      <c r="CO71" s="126"/>
      <c r="CP71" s="90"/>
      <c r="CQ71" s="90"/>
      <c r="CR71" s="69"/>
      <c r="CS71" s="69"/>
      <c r="CT71" s="69"/>
      <c r="CU71" s="69"/>
      <c r="CV71" s="90"/>
      <c r="CW71" s="69"/>
      <c r="CX71" s="69"/>
      <c r="CY71" s="69"/>
      <c r="CZ71" s="69"/>
      <c r="DA71" s="90"/>
      <c r="DB71" s="69"/>
      <c r="DC71" s="69"/>
      <c r="DD71" s="69"/>
      <c r="DE71" s="69"/>
      <c r="DF71" s="131"/>
      <c r="DG71" s="121">
        <f t="shared" si="29"/>
        <v>0</v>
      </c>
      <c r="DH71" s="121">
        <f t="shared" si="30"/>
        <v>9.0321796869874778</v>
      </c>
      <c r="DI71" s="121">
        <f t="shared" si="31"/>
        <v>20.308123355974868</v>
      </c>
      <c r="DJ71" s="121">
        <f t="shared" si="32"/>
        <v>0</v>
      </c>
      <c r="DK71" s="121">
        <f t="shared" si="32"/>
        <v>0</v>
      </c>
      <c r="DL71" s="121">
        <f t="shared" si="32"/>
        <v>0</v>
      </c>
      <c r="DM71" s="121">
        <f t="shared" si="33"/>
        <v>0</v>
      </c>
      <c r="DN71" s="121">
        <f t="shared" si="34"/>
        <v>0</v>
      </c>
      <c r="DO71" s="121">
        <f t="shared" si="35"/>
        <v>0</v>
      </c>
      <c r="DP71" s="121">
        <f t="shared" si="36"/>
        <v>0</v>
      </c>
      <c r="DQ71" s="121">
        <f t="shared" si="37"/>
        <v>0</v>
      </c>
      <c r="DR71" s="122">
        <f t="shared" si="38"/>
        <v>0.5</v>
      </c>
      <c r="DS71" s="157"/>
      <c r="DT71" s="157" t="str">
        <f t="shared" si="39"/>
        <v>Activity Fuels Underburn</v>
      </c>
      <c r="DU71" s="157" t="str">
        <f t="shared" si="18"/>
        <v>285-19</v>
      </c>
      <c r="DV71" s="238">
        <f t="shared" si="40"/>
        <v>2</v>
      </c>
      <c r="DW71" s="239"/>
      <c r="DX71" s="239"/>
      <c r="DY71" s="239"/>
      <c r="DZ71" s="239"/>
      <c r="EA71" s="239"/>
      <c r="EB71" s="239"/>
      <c r="EC71" s="239"/>
      <c r="ED71" s="239"/>
      <c r="EE71" s="239"/>
      <c r="EF71" s="239"/>
      <c r="EG71" s="239"/>
      <c r="EH71" s="239"/>
      <c r="EI71" s="239"/>
      <c r="EJ71" s="50">
        <f t="shared" si="41"/>
        <v>0</v>
      </c>
      <c r="EK71" s="50">
        <f t="shared" si="42"/>
        <v>0</v>
      </c>
      <c r="EL71" s="55">
        <f t="shared" si="43"/>
        <v>0</v>
      </c>
      <c r="EM71" s="50">
        <f>4.656*AQ71*(((BL71/2.54)^2)+((BM71/2.54)^2)+((BN71/2.54)^2)+((BO71)/2.54^2)+((BP71/2.54)^2)+((BQ71/2.54)^2)+((BR71/2.54)^2)+((BS71/2.54)^2)+((BT71/2.54)^2)+((BU71/2.54)^2)+((BV71/2.54)^2)+((BW71/2.54)^2)+((BX71/2.54)^2)+((BY71/2.54)^2)+((BZ71/2.54)^2))/(BH71*3.28)</f>
        <v>0</v>
      </c>
      <c r="EN71" s="50">
        <f>3.492*AQ71*((CA71/2.54)^2 + (CB71/2.54)^2 + (CC71/2.54)^2 + (CD71/2.54)^2 + (CE71/2.54)^2 + (CF71/2.54)^2 + (CG71/2.54)^2 +(CH71/2.54)^2 +(CI71/2.54)^2 + (CJ71/2.54)^2 +(CK71/2.54)^2 + (CL71/2.54)^2 +(CM71/2.54)^2 + (CN71/2.54)^2 + (CO71/2.54)^2)/(BH71*3.28)</f>
        <v>0</v>
      </c>
      <c r="EO71" s="50">
        <f t="shared" si="19"/>
        <v>0</v>
      </c>
      <c r="EP71" s="50">
        <f t="shared" si="20"/>
        <v>0</v>
      </c>
      <c r="EQ71" s="50">
        <f t="shared" si="21"/>
        <v>0</v>
      </c>
      <c r="ER71" s="56">
        <f t="shared" si="44"/>
        <v>0</v>
      </c>
      <c r="ES71" s="56">
        <f t="shared" si="45"/>
        <v>0</v>
      </c>
      <c r="ET71" s="56">
        <f t="shared" si="54"/>
        <v>0</v>
      </c>
      <c r="EU71" s="56">
        <f t="shared" si="54"/>
        <v>4.0644808591443651</v>
      </c>
      <c r="EV71" s="56">
        <f t="shared" si="47"/>
        <v>0</v>
      </c>
      <c r="EW71" s="56"/>
      <c r="EX71" s="56"/>
      <c r="EY71" s="56"/>
      <c r="EZ71" s="165" t="str">
        <f>D71</f>
        <v>285-19</v>
      </c>
      <c r="FA71" s="179">
        <f t="shared" si="53"/>
        <v>4.3620528451182832</v>
      </c>
      <c r="FB71" s="179">
        <f t="shared" si="53"/>
        <v>4.5160898434937389</v>
      </c>
      <c r="FC71" s="56">
        <f>AVERAGE(EJ69:EJ71)</f>
        <v>0.11302676151761516</v>
      </c>
      <c r="FD71" s="56">
        <f>AVERAGE(EK69:EK71)</f>
        <v>0.24728997289972898</v>
      </c>
      <c r="FE71" s="56">
        <f>AVERAGE(EL69:EL71)</f>
        <v>0.491869918699187</v>
      </c>
      <c r="FF71" s="56">
        <f>AVERAGE(EM69:EM71)</f>
        <v>0</v>
      </c>
      <c r="FG71" s="56">
        <f>AVERAGE(EN69:EN71)</f>
        <v>0</v>
      </c>
      <c r="FH71" s="56">
        <f t="shared" si="55"/>
        <v>0</v>
      </c>
      <c r="FI71" s="56">
        <f t="shared" si="55"/>
        <v>0</v>
      </c>
      <c r="FJ71" s="56">
        <f t="shared" si="55"/>
        <v>0</v>
      </c>
      <c r="FK71" s="56">
        <f>AVERAGE(ER69:ER71)</f>
        <v>0.85218665311653119</v>
      </c>
      <c r="FL71" s="56">
        <f>AVERAGE(ES69:ES71)</f>
        <v>0</v>
      </c>
      <c r="FM71" s="56">
        <f>AVERAGE(EV69:EV71)</f>
        <v>0.85218665311653119</v>
      </c>
      <c r="FO71" s="54"/>
      <c r="FP71" s="54" t="e">
        <f>AVERAGE(#REF!)</f>
        <v>#REF!</v>
      </c>
      <c r="FQ71" s="54" t="e">
        <f>AVERAGE(#REF!)</f>
        <v>#REF!</v>
      </c>
      <c r="FR71" s="54" t="e">
        <f>AVERAGE(#REF!)</f>
        <v>#REF!</v>
      </c>
      <c r="FS71" s="54" t="e">
        <f>AVERAGE(#REF!)</f>
        <v>#REF!</v>
      </c>
      <c r="FT71" s="54" t="e">
        <f>AVERAGE(#REF!)</f>
        <v>#REF!</v>
      </c>
      <c r="FU71" s="54" t="e">
        <f>AVERAGE(#REF!)</f>
        <v>#REF!</v>
      </c>
      <c r="FV71" s="54" t="e">
        <f>AVERAGE(#REF!)</f>
        <v>#REF!</v>
      </c>
      <c r="FW71" s="54" t="e">
        <f>AVERAGE(#REF!)</f>
        <v>#REF!</v>
      </c>
      <c r="FX71" s="54" t="e">
        <f>AVERAGE(#REF!)</f>
        <v>#REF!</v>
      </c>
      <c r="FY71" s="54" t="e">
        <f>AVERAGE(#REF!)</f>
        <v>#REF!</v>
      </c>
      <c r="FZ71" s="54" t="e">
        <f>AVERAGE(#REF!)</f>
        <v>#REF!</v>
      </c>
      <c r="GA71" s="54"/>
    </row>
    <row r="72" spans="1:183" s="70" customFormat="1" ht="20.25">
      <c r="A72" s="66" t="s">
        <v>377</v>
      </c>
      <c r="B72" s="228" t="s">
        <v>253</v>
      </c>
      <c r="C72" s="228">
        <v>495</v>
      </c>
      <c r="D72" s="228" t="s">
        <v>267</v>
      </c>
      <c r="E72" s="229">
        <v>3</v>
      </c>
      <c r="F72" s="144">
        <v>3.2990275787700001</v>
      </c>
      <c r="G72" s="144">
        <v>3.124269222228</v>
      </c>
      <c r="H72" s="144">
        <v>1.4978399999639997</v>
      </c>
      <c r="I72" s="144">
        <v>1.7543203574820001</v>
      </c>
      <c r="J72" s="144">
        <v>12.235856281109996</v>
      </c>
      <c r="K72" s="230">
        <v>5.6202069304920013</v>
      </c>
      <c r="L72" s="230">
        <v>0.73204771516799994</v>
      </c>
      <c r="M72" s="231"/>
      <c r="N72" s="231"/>
      <c r="O72" s="81"/>
      <c r="P72" s="230">
        <f t="shared" si="22"/>
        <v>28.263568085213997</v>
      </c>
      <c r="Q72" s="52">
        <f t="shared" si="1"/>
        <v>0.60214531246583192</v>
      </c>
      <c r="R72" s="52">
        <f t="shared" si="2"/>
        <v>1.4540176150394277</v>
      </c>
      <c r="S72" s="52">
        <f t="shared" si="3"/>
        <v>1.3538748903983244</v>
      </c>
      <c r="T72" s="53">
        <f t="shared" si="4"/>
        <v>0.14929487857929069</v>
      </c>
      <c r="U72" s="53">
        <f t="shared" si="5"/>
        <v>1.4278386761446538</v>
      </c>
      <c r="V72" s="53">
        <f t="shared" si="6"/>
        <v>16.821929889793022</v>
      </c>
      <c r="W72" s="53">
        <f t="shared" si="7"/>
        <v>107.02095541947372</v>
      </c>
      <c r="X72" s="53">
        <f t="shared" si="8"/>
        <v>1.0251860978398641</v>
      </c>
      <c r="Y72" s="53">
        <f t="shared" si="9"/>
        <v>1.0261005521114859</v>
      </c>
      <c r="Z72" s="53">
        <f t="shared" si="10"/>
        <v>1.0247745127117156</v>
      </c>
      <c r="AA72" s="53">
        <f t="shared" si="11"/>
        <v>1.0251127469836159</v>
      </c>
      <c r="AB72" s="53">
        <f t="shared" si="12"/>
        <v>0.56422955546096665</v>
      </c>
      <c r="AC72" s="53">
        <f t="shared" si="13"/>
        <v>0.56698836388192864</v>
      </c>
      <c r="AD72" s="53">
        <f t="shared" si="14"/>
        <v>0.52760397151548644</v>
      </c>
      <c r="AE72" s="53">
        <f t="shared" si="15"/>
        <v>0.38920985103859684</v>
      </c>
      <c r="AF72" s="53">
        <f t="shared" si="16"/>
        <v>0.36</v>
      </c>
      <c r="AG72" s="53">
        <f t="shared" si="17"/>
        <v>0.37460492551929842</v>
      </c>
      <c r="AH72" s="64" t="s">
        <v>152</v>
      </c>
      <c r="AI72" s="71"/>
      <c r="AJ72" s="71"/>
      <c r="AK72" s="45" t="str">
        <f t="shared" si="23"/>
        <v>285-19</v>
      </c>
      <c r="AL72" s="65"/>
      <c r="AM72" s="145">
        <f t="shared" si="24"/>
        <v>3</v>
      </c>
      <c r="AN72" s="149"/>
      <c r="AO72" s="183"/>
      <c r="AP72" s="149"/>
      <c r="AQ72" s="147">
        <f t="shared" si="25"/>
        <v>1</v>
      </c>
      <c r="AR72" s="229">
        <v>0</v>
      </c>
      <c r="AS72" s="229">
        <v>1</v>
      </c>
      <c r="AT72" s="229">
        <v>1</v>
      </c>
      <c r="AU72" s="229">
        <v>0</v>
      </c>
      <c r="AV72" s="229">
        <v>1</v>
      </c>
      <c r="AW72" s="229">
        <v>1</v>
      </c>
      <c r="AX72" s="229">
        <v>0</v>
      </c>
      <c r="AY72" s="229">
        <v>0</v>
      </c>
      <c r="AZ72" s="229">
        <v>0</v>
      </c>
      <c r="BA72" s="152"/>
      <c r="BB72" s="229">
        <v>0</v>
      </c>
      <c r="BC72" s="229">
        <v>0</v>
      </c>
      <c r="BD72" s="229">
        <v>0</v>
      </c>
      <c r="BE72" s="57">
        <v>3</v>
      </c>
      <c r="BF72" s="57">
        <v>3</v>
      </c>
      <c r="BG72" s="57">
        <v>3</v>
      </c>
      <c r="BH72" s="57">
        <v>10</v>
      </c>
      <c r="BI72" s="57">
        <f t="shared" si="26"/>
        <v>495</v>
      </c>
      <c r="BJ72" s="189" t="str">
        <f t="shared" si="27"/>
        <v>285-19</v>
      </c>
      <c r="BK72" s="173">
        <f t="shared" si="28"/>
        <v>3</v>
      </c>
      <c r="BL72" s="243">
        <v>0</v>
      </c>
      <c r="BM72" s="244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126"/>
      <c r="CA72" s="97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73"/>
      <c r="CN72" s="73"/>
      <c r="CO72" s="127"/>
      <c r="CP72" s="91"/>
      <c r="CQ72" s="91"/>
      <c r="CR72" s="78"/>
      <c r="CS72" s="78"/>
      <c r="CT72" s="78"/>
      <c r="CU72" s="78"/>
      <c r="CV72" s="91"/>
      <c r="CW72" s="78"/>
      <c r="CX72" s="78"/>
      <c r="CY72" s="78"/>
      <c r="CZ72" s="78"/>
      <c r="DA72" s="91"/>
      <c r="DB72" s="78"/>
      <c r="DC72" s="78"/>
      <c r="DD72" s="78"/>
      <c r="DE72" s="78"/>
      <c r="DF72" s="132"/>
      <c r="DG72" s="121">
        <f t="shared" si="29"/>
        <v>0</v>
      </c>
      <c r="DH72" s="121">
        <f t="shared" si="30"/>
        <v>6.0214531246583194</v>
      </c>
      <c r="DI72" s="121">
        <f t="shared" si="31"/>
        <v>13.538748903983244</v>
      </c>
      <c r="DJ72" s="121">
        <f t="shared" si="32"/>
        <v>0</v>
      </c>
      <c r="DK72" s="121">
        <f t="shared" si="32"/>
        <v>0</v>
      </c>
      <c r="DL72" s="121">
        <f t="shared" si="32"/>
        <v>0</v>
      </c>
      <c r="DM72" s="121">
        <f t="shared" si="33"/>
        <v>0</v>
      </c>
      <c r="DN72" s="121">
        <f t="shared" si="34"/>
        <v>0</v>
      </c>
      <c r="DO72" s="121">
        <f t="shared" si="35"/>
        <v>0</v>
      </c>
      <c r="DP72" s="121">
        <f t="shared" si="36"/>
        <v>0</v>
      </c>
      <c r="DQ72" s="121">
        <f t="shared" si="37"/>
        <v>0</v>
      </c>
      <c r="DR72" s="122">
        <f t="shared" si="38"/>
        <v>1</v>
      </c>
      <c r="DS72" s="157"/>
      <c r="DT72" s="157" t="str">
        <f t="shared" si="39"/>
        <v>Activity Fuels Underburn</v>
      </c>
      <c r="DU72" s="157" t="str">
        <f t="shared" si="18"/>
        <v>285-19</v>
      </c>
      <c r="DV72" s="238">
        <f t="shared" si="40"/>
        <v>3</v>
      </c>
      <c r="DW72" s="239"/>
      <c r="DX72" s="239"/>
      <c r="DY72" s="239"/>
      <c r="DZ72" s="239"/>
      <c r="EA72" s="239"/>
      <c r="EB72" s="239"/>
      <c r="EC72" s="239"/>
      <c r="ED72" s="239"/>
      <c r="EE72" s="239"/>
      <c r="EF72" s="239"/>
      <c r="EG72" s="239"/>
      <c r="EH72" s="239"/>
      <c r="EI72" s="239"/>
      <c r="EJ72" s="50"/>
      <c r="EK72" s="50"/>
      <c r="EL72" s="55"/>
      <c r="EM72" s="50"/>
      <c r="EN72" s="50"/>
      <c r="EO72" s="50">
        <f t="shared" si="19"/>
        <v>0</v>
      </c>
      <c r="EP72" s="50">
        <f t="shared" si="20"/>
        <v>0</v>
      </c>
      <c r="EQ72" s="50">
        <f t="shared" si="21"/>
        <v>0</v>
      </c>
      <c r="ER72" s="56"/>
      <c r="ES72" s="56"/>
      <c r="ET72" s="56">
        <f t="shared" si="54"/>
        <v>0</v>
      </c>
      <c r="EU72" s="56">
        <f t="shared" si="54"/>
        <v>2.7096539060962437</v>
      </c>
      <c r="EV72" s="56"/>
      <c r="EW72" s="56"/>
      <c r="EX72" s="56"/>
      <c r="EY72" s="56"/>
      <c r="EZ72" s="165"/>
      <c r="FA72" s="179"/>
      <c r="FB72" s="179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74"/>
      <c r="FO72" s="54"/>
      <c r="FP72" s="54"/>
      <c r="FQ72" s="54"/>
      <c r="FR72" s="54"/>
      <c r="FS72" s="54"/>
      <c r="FT72" s="54"/>
      <c r="FU72" s="54"/>
      <c r="FV72" s="54"/>
      <c r="FW72" s="54"/>
      <c r="FX72" s="54"/>
      <c r="FY72" s="54"/>
      <c r="FZ72" s="54"/>
      <c r="GA72" s="54"/>
    </row>
    <row r="73" spans="1:183" s="45" customFormat="1" ht="18">
      <c r="A73" s="66" t="s">
        <v>377</v>
      </c>
      <c r="B73" s="228" t="s">
        <v>253</v>
      </c>
      <c r="C73" s="228">
        <v>495</v>
      </c>
      <c r="D73" s="228" t="s">
        <v>267</v>
      </c>
      <c r="E73" s="229">
        <v>4</v>
      </c>
      <c r="F73" s="144">
        <v>3.2990275787700001</v>
      </c>
      <c r="G73" s="144">
        <v>3.124269222228</v>
      </c>
      <c r="H73" s="144">
        <v>1.4978399999639997</v>
      </c>
      <c r="I73" s="144">
        <v>1.7543203574820001</v>
      </c>
      <c r="J73" s="144">
        <v>12.235856281109996</v>
      </c>
      <c r="K73" s="230">
        <v>5.6202069304920013</v>
      </c>
      <c r="L73" s="230">
        <v>0.73204771516799994</v>
      </c>
      <c r="M73" s="144"/>
      <c r="N73" s="144"/>
      <c r="O73" s="80"/>
      <c r="P73" s="230">
        <f t="shared" si="22"/>
        <v>28.263568085213997</v>
      </c>
      <c r="Q73" s="52">
        <f t="shared" si="1"/>
        <v>0.60214531246583192</v>
      </c>
      <c r="R73" s="52">
        <f t="shared" si="2"/>
        <v>1.4540176150394277</v>
      </c>
      <c r="S73" s="52">
        <f t="shared" si="3"/>
        <v>1.3538748903983244</v>
      </c>
      <c r="T73" s="53">
        <f t="shared" si="4"/>
        <v>0.14929487857929069</v>
      </c>
      <c r="U73" s="53">
        <f t="shared" si="5"/>
        <v>1.4278386761446538</v>
      </c>
      <c r="V73" s="53">
        <f t="shared" si="6"/>
        <v>16.821929889793022</v>
      </c>
      <c r="W73" s="53">
        <f t="shared" si="7"/>
        <v>107.02095541947372</v>
      </c>
      <c r="X73" s="53">
        <f t="shared" si="8"/>
        <v>1.0251860978398641</v>
      </c>
      <c r="Y73" s="53">
        <f t="shared" si="9"/>
        <v>1.0261005521114859</v>
      </c>
      <c r="Z73" s="53">
        <f t="shared" si="10"/>
        <v>1.0247745127117156</v>
      </c>
      <c r="AA73" s="53">
        <f t="shared" si="11"/>
        <v>1.0251127469836159</v>
      </c>
      <c r="AB73" s="53">
        <f t="shared" si="12"/>
        <v>0.56422955546096665</v>
      </c>
      <c r="AC73" s="53">
        <f t="shared" si="13"/>
        <v>0.56698836388192864</v>
      </c>
      <c r="AD73" s="53">
        <f t="shared" si="14"/>
        <v>0.52760397151548644</v>
      </c>
      <c r="AE73" s="53">
        <f t="shared" si="15"/>
        <v>0.38920985103859684</v>
      </c>
      <c r="AF73" s="53">
        <f t="shared" si="16"/>
        <v>0.36</v>
      </c>
      <c r="AG73" s="53">
        <f t="shared" si="17"/>
        <v>0.37460492551929842</v>
      </c>
      <c r="AH73" s="64" t="s">
        <v>152</v>
      </c>
      <c r="AI73" s="64"/>
      <c r="AJ73" s="64"/>
      <c r="AK73" s="45" t="str">
        <f t="shared" si="23"/>
        <v>285-19</v>
      </c>
      <c r="AL73" s="65"/>
      <c r="AM73" s="145">
        <f t="shared" si="24"/>
        <v>4</v>
      </c>
      <c r="AN73" s="149"/>
      <c r="AO73" s="183"/>
      <c r="AP73" s="149"/>
      <c r="AQ73" s="147">
        <f t="shared" si="25"/>
        <v>1</v>
      </c>
      <c r="AR73" s="229">
        <v>0</v>
      </c>
      <c r="AS73" s="229">
        <v>1</v>
      </c>
      <c r="AT73" s="229">
        <v>1</v>
      </c>
      <c r="AU73" s="229">
        <v>0</v>
      </c>
      <c r="AV73" s="229">
        <v>2</v>
      </c>
      <c r="AW73" s="229">
        <v>2</v>
      </c>
      <c r="AX73" s="229">
        <v>0</v>
      </c>
      <c r="AY73" s="229">
        <v>2</v>
      </c>
      <c r="AZ73" s="229">
        <v>2</v>
      </c>
      <c r="BA73" s="151"/>
      <c r="BB73" s="229">
        <v>0</v>
      </c>
      <c r="BC73" s="229">
        <v>2</v>
      </c>
      <c r="BD73" s="229">
        <v>2</v>
      </c>
      <c r="BE73" s="57">
        <v>3</v>
      </c>
      <c r="BF73" s="57">
        <v>3</v>
      </c>
      <c r="BG73" s="57">
        <v>3</v>
      </c>
      <c r="BH73" s="57">
        <v>10</v>
      </c>
      <c r="BI73" s="57">
        <f t="shared" si="26"/>
        <v>495</v>
      </c>
      <c r="BJ73" s="189" t="str">
        <f t="shared" si="27"/>
        <v>285-19</v>
      </c>
      <c r="BK73" s="173">
        <f t="shared" si="28"/>
        <v>4</v>
      </c>
      <c r="BL73" s="86">
        <v>0</v>
      </c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126"/>
      <c r="CA73" s="97"/>
      <c r="CB73" s="96"/>
      <c r="CC73" s="96"/>
      <c r="CD73" s="96"/>
      <c r="CE73" s="96"/>
      <c r="CF73" s="96"/>
      <c r="CG73" s="96"/>
      <c r="CH73" s="96"/>
      <c r="CI73" s="96"/>
      <c r="CJ73" s="96"/>
      <c r="CK73" s="96"/>
      <c r="CL73" s="96"/>
      <c r="CM73" s="61"/>
      <c r="CN73" s="61"/>
      <c r="CO73" s="126"/>
      <c r="CP73" s="90"/>
      <c r="CQ73" s="90"/>
      <c r="CR73" s="69"/>
      <c r="CS73" s="69"/>
      <c r="CT73" s="69"/>
      <c r="CU73" s="69"/>
      <c r="CV73" s="90"/>
      <c r="CW73" s="69"/>
      <c r="CX73" s="69"/>
      <c r="CY73" s="69"/>
      <c r="CZ73" s="69"/>
      <c r="DA73" s="90"/>
      <c r="DB73" s="69"/>
      <c r="DC73" s="69"/>
      <c r="DD73" s="69"/>
      <c r="DE73" s="69"/>
      <c r="DF73" s="131"/>
      <c r="DG73" s="121">
        <f t="shared" si="29"/>
        <v>0</v>
      </c>
      <c r="DH73" s="121">
        <f t="shared" si="30"/>
        <v>15.053632811645796</v>
      </c>
      <c r="DI73" s="121">
        <f t="shared" si="31"/>
        <v>33.846872259958111</v>
      </c>
      <c r="DJ73" s="121">
        <f t="shared" si="32"/>
        <v>0</v>
      </c>
      <c r="DK73" s="121">
        <f t="shared" si="32"/>
        <v>0.68338762411994425</v>
      </c>
      <c r="DL73" s="121">
        <f t="shared" si="32"/>
        <v>7.4823167747436417</v>
      </c>
      <c r="DM73" s="121">
        <f t="shared" si="33"/>
        <v>0</v>
      </c>
      <c r="DN73" s="121">
        <f t="shared" si="34"/>
        <v>0</v>
      </c>
      <c r="DO73" s="121">
        <f t="shared" si="35"/>
        <v>0</v>
      </c>
      <c r="DP73" s="121">
        <f t="shared" si="36"/>
        <v>0</v>
      </c>
      <c r="DQ73" s="121">
        <f t="shared" si="37"/>
        <v>0</v>
      </c>
      <c r="DR73" s="122">
        <f t="shared" si="38"/>
        <v>1.5</v>
      </c>
      <c r="DS73" s="157"/>
      <c r="DT73" s="157" t="str">
        <f t="shared" si="39"/>
        <v>Activity Fuels Underburn</v>
      </c>
      <c r="DU73" s="157" t="str">
        <f t="shared" si="18"/>
        <v>285-19</v>
      </c>
      <c r="DV73" s="238">
        <f t="shared" si="40"/>
        <v>4</v>
      </c>
      <c r="DW73" s="239"/>
      <c r="DX73" s="239"/>
      <c r="DY73" s="239"/>
      <c r="DZ73" s="239"/>
      <c r="EA73" s="239"/>
      <c r="EB73" s="239"/>
      <c r="EC73" s="239"/>
      <c r="ED73" s="239"/>
      <c r="EE73" s="239"/>
      <c r="EF73" s="239"/>
      <c r="EG73" s="239"/>
      <c r="EH73" s="239"/>
      <c r="EI73" s="239"/>
      <c r="EJ73" s="50">
        <f t="shared" si="41"/>
        <v>0</v>
      </c>
      <c r="EK73" s="50">
        <f t="shared" si="42"/>
        <v>0.37093495934959347</v>
      </c>
      <c r="EL73" s="55">
        <f t="shared" si="43"/>
        <v>2.9512195121951219</v>
      </c>
      <c r="EM73" s="50">
        <f>4.656*AQ73*(((BL73/2.54)^2)+((BM73/2.54)^2)+((BN73/2.54)^2)+((BO73)/2.54^2)+((BP73/2.54)^2)+((BQ73/2.54)^2)+((BR73/2.54)^2)+((BS73/2.54)^2)+((BT73/2.54)^2)+((BU73/2.54)^2)+((BV73/2.54)^2)+((BW73/2.54)^2)+((BX73/2.54)^2)+((BY73/2.54)^2)+((BZ73/2.54)^2))/(BH73*3.28)</f>
        <v>0</v>
      </c>
      <c r="EN73" s="50">
        <f>3.492*AQ73*((CA73/2.54)^2 + (CB73/2.54)^2 + (CC73/2.54)^2 + (CD73/2.54)^2 + (CE73/2.54)^2 + (CF73/2.54)^2 + (CG73/2.54)^2 +(CH73/2.54)^2 +(CI73/2.54)^2 + (CJ73/2.54)^2 +(CK73/2.54)^2 + (CL73/2.54)^2 +(CM73/2.54)^2 + (CN73/2.54)^2 + (CO73/2.54)^2)/(BH73*3.28)</f>
        <v>0</v>
      </c>
      <c r="EO73" s="50">
        <f t="shared" si="19"/>
        <v>0</v>
      </c>
      <c r="EP73" s="50">
        <f t="shared" si="20"/>
        <v>0</v>
      </c>
      <c r="EQ73" s="50">
        <f t="shared" si="21"/>
        <v>0</v>
      </c>
      <c r="ER73" s="56">
        <f t="shared" si="44"/>
        <v>3.3221544715447155</v>
      </c>
      <c r="ES73" s="56">
        <f t="shared" si="45"/>
        <v>0</v>
      </c>
      <c r="ET73" s="56">
        <f t="shared" si="54"/>
        <v>0</v>
      </c>
      <c r="EU73" s="56">
        <f t="shared" si="54"/>
        <v>6.7741347652406088</v>
      </c>
      <c r="EV73" s="56">
        <f t="shared" si="47"/>
        <v>3.3221544715447155</v>
      </c>
      <c r="EW73" s="56"/>
      <c r="EX73" s="56"/>
      <c r="EY73" s="56"/>
      <c r="EZ73" s="165"/>
      <c r="FA73" s="179"/>
      <c r="FB73" s="179"/>
      <c r="FC73" s="56"/>
      <c r="FD73" s="56"/>
      <c r="FE73" s="56"/>
      <c r="FF73" s="56"/>
      <c r="FG73" s="56"/>
      <c r="FH73" s="56"/>
      <c r="FI73" s="56"/>
      <c r="FJ73" s="56"/>
      <c r="FK73" s="56"/>
      <c r="FL73" s="56"/>
      <c r="FM73" s="56"/>
      <c r="FO73" s="54"/>
      <c r="FP73" s="54"/>
      <c r="FQ73" s="54"/>
      <c r="FR73" s="54"/>
      <c r="FS73" s="54"/>
      <c r="FT73" s="54"/>
      <c r="FU73" s="54"/>
      <c r="FV73" s="54"/>
      <c r="FW73" s="54"/>
      <c r="FX73" s="54"/>
      <c r="FY73" s="54"/>
      <c r="FZ73" s="54"/>
      <c r="GA73" s="54"/>
    </row>
    <row r="74" spans="1:183" s="45" customFormat="1" ht="18">
      <c r="A74" s="66" t="s">
        <v>377</v>
      </c>
      <c r="B74" s="228" t="s">
        <v>253</v>
      </c>
      <c r="C74" s="228">
        <v>495</v>
      </c>
      <c r="D74" s="228" t="s">
        <v>267</v>
      </c>
      <c r="E74" s="229">
        <v>5</v>
      </c>
      <c r="F74" s="144">
        <v>3.2990275787700001</v>
      </c>
      <c r="G74" s="144">
        <v>3.124269222228</v>
      </c>
      <c r="H74" s="144">
        <v>1.4978399999639997</v>
      </c>
      <c r="I74" s="144">
        <v>1.7543203574820001</v>
      </c>
      <c r="J74" s="144">
        <v>12.235856281109996</v>
      </c>
      <c r="K74" s="230">
        <v>5.6202069304920013</v>
      </c>
      <c r="L74" s="230">
        <v>0.73204771516799994</v>
      </c>
      <c r="M74" s="230"/>
      <c r="N74" s="230"/>
      <c r="O74" s="80"/>
      <c r="P74" s="230">
        <f t="shared" si="22"/>
        <v>28.263568085213997</v>
      </c>
      <c r="Q74" s="52">
        <f t="shared" si="1"/>
        <v>0.60214531246583192</v>
      </c>
      <c r="R74" s="52">
        <f t="shared" si="2"/>
        <v>1.4540176150394277</v>
      </c>
      <c r="S74" s="52">
        <f t="shared" si="3"/>
        <v>1.3538748903983244</v>
      </c>
      <c r="T74" s="53">
        <f t="shared" si="4"/>
        <v>0.14929487857929069</v>
      </c>
      <c r="U74" s="53">
        <f t="shared" si="5"/>
        <v>1.4278386761446538</v>
      </c>
      <c r="V74" s="53">
        <f t="shared" si="6"/>
        <v>16.821929889793022</v>
      </c>
      <c r="W74" s="53">
        <f t="shared" si="7"/>
        <v>107.02095541947372</v>
      </c>
      <c r="X74" s="53">
        <f t="shared" si="8"/>
        <v>1.0251860978398641</v>
      </c>
      <c r="Y74" s="53">
        <f t="shared" si="9"/>
        <v>1.0261005521114859</v>
      </c>
      <c r="Z74" s="53">
        <f t="shared" si="10"/>
        <v>1.0247745127117156</v>
      </c>
      <c r="AA74" s="53">
        <f t="shared" si="11"/>
        <v>1.0251127469836159</v>
      </c>
      <c r="AB74" s="53">
        <f t="shared" si="12"/>
        <v>0.56422955546096665</v>
      </c>
      <c r="AC74" s="53">
        <f t="shared" si="13"/>
        <v>0.56698836388192864</v>
      </c>
      <c r="AD74" s="53">
        <f t="shared" si="14"/>
        <v>0.52760397151548644</v>
      </c>
      <c r="AE74" s="53">
        <f t="shared" si="15"/>
        <v>0.38920985103859684</v>
      </c>
      <c r="AF74" s="53">
        <f t="shared" si="16"/>
        <v>0.36</v>
      </c>
      <c r="AG74" s="53">
        <f t="shared" si="17"/>
        <v>0.37460492551929842</v>
      </c>
      <c r="AH74" s="64" t="s">
        <v>152</v>
      </c>
      <c r="AI74" s="64"/>
      <c r="AJ74" s="64"/>
      <c r="AK74" s="45" t="str">
        <f t="shared" si="23"/>
        <v>285-19</v>
      </c>
      <c r="AL74" s="65"/>
      <c r="AM74" s="145">
        <f t="shared" si="24"/>
        <v>5</v>
      </c>
      <c r="AN74" s="149"/>
      <c r="AO74" s="183"/>
      <c r="AP74" s="149"/>
      <c r="AQ74" s="147">
        <f t="shared" si="25"/>
        <v>1</v>
      </c>
      <c r="AR74" s="229">
        <v>1</v>
      </c>
      <c r="AS74" s="229">
        <v>0</v>
      </c>
      <c r="AT74" s="229">
        <v>3</v>
      </c>
      <c r="AU74" s="229">
        <v>0</v>
      </c>
      <c r="AV74" s="229">
        <v>0</v>
      </c>
      <c r="AW74" s="229">
        <v>0</v>
      </c>
      <c r="AX74" s="229">
        <v>1</v>
      </c>
      <c r="AY74" s="229">
        <v>2</v>
      </c>
      <c r="AZ74" s="229">
        <v>2</v>
      </c>
      <c r="BA74" s="151"/>
      <c r="BB74" s="229">
        <v>0</v>
      </c>
      <c r="BC74" s="229">
        <v>3</v>
      </c>
      <c r="BD74" s="229">
        <v>0</v>
      </c>
      <c r="BE74" s="57">
        <v>3</v>
      </c>
      <c r="BF74" s="57">
        <v>3</v>
      </c>
      <c r="BG74" s="57">
        <v>3</v>
      </c>
      <c r="BH74" s="57">
        <v>10</v>
      </c>
      <c r="BI74" s="57">
        <f t="shared" si="26"/>
        <v>495</v>
      </c>
      <c r="BJ74" s="189" t="str">
        <f t="shared" si="27"/>
        <v>285-19</v>
      </c>
      <c r="BK74" s="173">
        <f t="shared" si="28"/>
        <v>5</v>
      </c>
      <c r="BL74" s="86">
        <v>0</v>
      </c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126"/>
      <c r="CA74" s="97"/>
      <c r="CB74" s="96"/>
      <c r="CC74" s="96"/>
      <c r="CD74" s="96"/>
      <c r="CE74" s="96"/>
      <c r="CF74" s="96"/>
      <c r="CG74" s="96"/>
      <c r="CH74" s="96"/>
      <c r="CI74" s="96"/>
      <c r="CJ74" s="96"/>
      <c r="CK74" s="96"/>
      <c r="CL74" s="96"/>
      <c r="CM74" s="61"/>
      <c r="CN74" s="61"/>
      <c r="CO74" s="126"/>
      <c r="CP74" s="90"/>
      <c r="CQ74" s="90"/>
      <c r="CR74" s="69"/>
      <c r="CS74" s="69"/>
      <c r="CT74" s="69"/>
      <c r="CU74" s="69"/>
      <c r="CV74" s="90"/>
      <c r="CW74" s="69"/>
      <c r="CX74" s="69"/>
      <c r="CY74" s="69"/>
      <c r="CZ74" s="69"/>
      <c r="DA74" s="90"/>
      <c r="DB74" s="69"/>
      <c r="DC74" s="69"/>
      <c r="DD74" s="69"/>
      <c r="DE74" s="69"/>
      <c r="DF74" s="131"/>
      <c r="DG74" s="121">
        <f t="shared" si="29"/>
        <v>14.540176150394277</v>
      </c>
      <c r="DH74" s="121">
        <f t="shared" si="30"/>
        <v>6.0214531246583194</v>
      </c>
      <c r="DI74" s="121">
        <f t="shared" si="31"/>
        <v>27.077497807966488</v>
      </c>
      <c r="DJ74" s="121">
        <f t="shared" si="32"/>
        <v>0</v>
      </c>
      <c r="DK74" s="121">
        <f t="shared" si="32"/>
        <v>1.0250814361799163</v>
      </c>
      <c r="DL74" s="121">
        <f t="shared" si="32"/>
        <v>0</v>
      </c>
      <c r="DM74" s="121">
        <f t="shared" si="33"/>
        <v>0</v>
      </c>
      <c r="DN74" s="121">
        <f t="shared" si="34"/>
        <v>0</v>
      </c>
      <c r="DO74" s="121">
        <f t="shared" si="35"/>
        <v>0</v>
      </c>
      <c r="DP74" s="121">
        <f t="shared" si="36"/>
        <v>0</v>
      </c>
      <c r="DQ74" s="121">
        <f t="shared" si="37"/>
        <v>0</v>
      </c>
      <c r="DR74" s="122">
        <f t="shared" si="38"/>
        <v>1.5</v>
      </c>
      <c r="DS74" s="157"/>
      <c r="DT74" s="157" t="str">
        <f t="shared" si="39"/>
        <v>Activity Fuels Underburn</v>
      </c>
      <c r="DU74" s="157" t="str">
        <f t="shared" si="18"/>
        <v>285-19</v>
      </c>
      <c r="DV74" s="238">
        <f t="shared" si="40"/>
        <v>5</v>
      </c>
      <c r="DW74" s="239"/>
      <c r="DX74" s="239"/>
      <c r="DY74" s="239"/>
      <c r="DZ74" s="239"/>
      <c r="EA74" s="239"/>
      <c r="EB74" s="239"/>
      <c r="EC74" s="239"/>
      <c r="ED74" s="239"/>
      <c r="EE74" s="239"/>
      <c r="EF74" s="239"/>
      <c r="EG74" s="239"/>
      <c r="EH74" s="239"/>
      <c r="EI74" s="239"/>
      <c r="EJ74" s="50">
        <f t="shared" si="41"/>
        <v>0</v>
      </c>
      <c r="EK74" s="50">
        <f t="shared" si="42"/>
        <v>0.55640243902439024</v>
      </c>
      <c r="EL74" s="55">
        <f t="shared" si="43"/>
        <v>0</v>
      </c>
      <c r="EM74" s="50">
        <f>4.656*AQ74*(((BL74/2.54)^2)+((BM74/2.54)^2)+((BN74/2.54)^2)+((BO74)/2.54^2)+((BP74/2.54)^2)+((BQ74/2.54)^2)+((BR74/2.54)^2)+((BS74/2.54)^2)+((BT74/2.54)^2)+((BU74/2.54)^2)+((BV74/2.54)^2)+((BW74/2.54)^2)+((BX74/2.54)^2)+((BY74/2.54)^2)+((BZ74/2.54)^2))/(BH74*3.28)</f>
        <v>0</v>
      </c>
      <c r="EN74" s="50">
        <f>3.492*AQ74*((CA74/2.54)^2 + (CB74/2.54)^2 + (CC74/2.54)^2 + (CD74/2.54)^2 + (CE74/2.54)^2 + (CF74/2.54)^2 + (CG74/2.54)^2 +(CH74/2.54)^2 +(CI74/2.54)^2 + (CJ74/2.54)^2 +(CK74/2.54)^2 + (CL74/2.54)^2 +(CM74/2.54)^2 + (CN74/2.54)^2 + (CO74/2.54)^2)/(BH74*3.28)</f>
        <v>0</v>
      </c>
      <c r="EO74" s="50">
        <f t="shared" si="19"/>
        <v>0</v>
      </c>
      <c r="EP74" s="50">
        <f t="shared" si="20"/>
        <v>0</v>
      </c>
      <c r="EQ74" s="50">
        <f t="shared" si="21"/>
        <v>0</v>
      </c>
      <c r="ER74" s="56">
        <f t="shared" si="44"/>
        <v>0.55640243902439024</v>
      </c>
      <c r="ES74" s="56">
        <f t="shared" si="45"/>
        <v>0</v>
      </c>
      <c r="ET74" s="56">
        <f t="shared" si="54"/>
        <v>6.5430792676774248</v>
      </c>
      <c r="EU74" s="56">
        <f t="shared" si="54"/>
        <v>2.7096539060962437</v>
      </c>
      <c r="EV74" s="56">
        <f t="shared" si="47"/>
        <v>0.55640243902439024</v>
      </c>
      <c r="EW74" s="56"/>
      <c r="EX74" s="56"/>
      <c r="EY74" s="56"/>
      <c r="EZ74" s="165"/>
      <c r="FA74" s="179"/>
      <c r="FB74" s="179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O74" s="54"/>
      <c r="FP74" s="54"/>
      <c r="FQ74" s="54"/>
      <c r="FR74" s="54"/>
      <c r="FS74" s="54"/>
      <c r="FT74" s="54"/>
      <c r="FU74" s="54"/>
      <c r="FV74" s="54"/>
      <c r="FW74" s="54"/>
      <c r="FX74" s="54"/>
      <c r="FY74" s="54"/>
      <c r="FZ74" s="54"/>
      <c r="GA74" s="54"/>
    </row>
    <row r="75" spans="1:183" s="45" customFormat="1" ht="18">
      <c r="A75" s="66" t="s">
        <v>377</v>
      </c>
      <c r="B75" s="228" t="s">
        <v>253</v>
      </c>
      <c r="C75" s="228">
        <v>495</v>
      </c>
      <c r="D75" s="228" t="s">
        <v>266</v>
      </c>
      <c r="E75" s="229">
        <v>1</v>
      </c>
      <c r="F75" s="144">
        <v>3.2990275787700001</v>
      </c>
      <c r="G75" s="144">
        <v>3.124269222228</v>
      </c>
      <c r="H75" s="144">
        <v>1.4978399999639997</v>
      </c>
      <c r="I75" s="144">
        <v>1.7543203574820001</v>
      </c>
      <c r="J75" s="144">
        <v>12.235856281109996</v>
      </c>
      <c r="K75" s="230">
        <v>5.6202069304920013</v>
      </c>
      <c r="L75" s="230">
        <v>0.73204771516799994</v>
      </c>
      <c r="M75" s="230"/>
      <c r="N75" s="230"/>
      <c r="O75" s="80"/>
      <c r="P75" s="230">
        <f t="shared" si="22"/>
        <v>28.263568085213997</v>
      </c>
      <c r="Q75" s="52">
        <f t="shared" si="1"/>
        <v>0.60214531246583192</v>
      </c>
      <c r="R75" s="52">
        <f t="shared" si="2"/>
        <v>1.4540176150394277</v>
      </c>
      <c r="S75" s="52">
        <f t="shared" si="3"/>
        <v>1.3538748903983244</v>
      </c>
      <c r="T75" s="53">
        <f t="shared" si="4"/>
        <v>0.14929487857929069</v>
      </c>
      <c r="U75" s="53">
        <f t="shared" si="5"/>
        <v>1.4278386761446538</v>
      </c>
      <c r="V75" s="53">
        <f t="shared" si="6"/>
        <v>16.821929889793022</v>
      </c>
      <c r="W75" s="53">
        <f t="shared" si="7"/>
        <v>107.02095541947372</v>
      </c>
      <c r="X75" s="53">
        <f t="shared" si="8"/>
        <v>1.0251860978398641</v>
      </c>
      <c r="Y75" s="53">
        <f t="shared" si="9"/>
        <v>1.0261005521114859</v>
      </c>
      <c r="Z75" s="53">
        <f t="shared" si="10"/>
        <v>1.0247745127117156</v>
      </c>
      <c r="AA75" s="53">
        <f t="shared" si="11"/>
        <v>1.0251127469836159</v>
      </c>
      <c r="AB75" s="53">
        <f t="shared" si="12"/>
        <v>0.56422955546096665</v>
      </c>
      <c r="AC75" s="53">
        <f t="shared" si="13"/>
        <v>0.56698836388192864</v>
      </c>
      <c r="AD75" s="53">
        <f t="shared" si="14"/>
        <v>0.52760397151548644</v>
      </c>
      <c r="AE75" s="53">
        <f t="shared" si="15"/>
        <v>0.38920985103859684</v>
      </c>
      <c r="AF75" s="53">
        <f t="shared" si="16"/>
        <v>0.36</v>
      </c>
      <c r="AG75" s="53">
        <f t="shared" si="17"/>
        <v>0.37460492551929842</v>
      </c>
      <c r="AH75" s="64" t="s">
        <v>152</v>
      </c>
      <c r="AI75" s="62"/>
      <c r="AJ75" s="62"/>
      <c r="AK75" s="45" t="str">
        <f t="shared" si="23"/>
        <v>286-20</v>
      </c>
      <c r="AL75" s="65"/>
      <c r="AM75" s="145">
        <f t="shared" si="24"/>
        <v>1</v>
      </c>
      <c r="AN75" s="149"/>
      <c r="AO75" s="183"/>
      <c r="AP75" s="149"/>
      <c r="AQ75" s="147">
        <f t="shared" si="25"/>
        <v>1</v>
      </c>
      <c r="AR75" s="229">
        <v>1</v>
      </c>
      <c r="AS75" s="229">
        <v>1</v>
      </c>
      <c r="AT75" s="229">
        <v>2</v>
      </c>
      <c r="AU75" s="229">
        <v>1</v>
      </c>
      <c r="AV75" s="229">
        <v>2</v>
      </c>
      <c r="AW75" s="229">
        <v>2</v>
      </c>
      <c r="AX75" s="229">
        <v>0</v>
      </c>
      <c r="AY75" s="229">
        <v>1</v>
      </c>
      <c r="AZ75" s="229">
        <v>1</v>
      </c>
      <c r="BA75" s="148"/>
      <c r="BB75" s="229">
        <v>0</v>
      </c>
      <c r="BC75" s="229">
        <v>1</v>
      </c>
      <c r="BD75" s="229">
        <v>0</v>
      </c>
      <c r="BE75" s="57">
        <v>3</v>
      </c>
      <c r="BF75" s="57">
        <v>3</v>
      </c>
      <c r="BG75" s="57">
        <v>3</v>
      </c>
      <c r="BH75" s="57">
        <v>10</v>
      </c>
      <c r="BI75" s="57">
        <f t="shared" si="26"/>
        <v>495</v>
      </c>
      <c r="BJ75" s="189" t="str">
        <f t="shared" si="27"/>
        <v>286-20</v>
      </c>
      <c r="BK75" s="173">
        <f t="shared" si="28"/>
        <v>1</v>
      </c>
      <c r="BL75" s="87">
        <v>0</v>
      </c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128"/>
      <c r="CA75" s="99"/>
      <c r="CB75" s="98"/>
      <c r="CC75" s="98"/>
      <c r="CD75" s="98"/>
      <c r="CE75" s="98"/>
      <c r="CF75" s="98"/>
      <c r="CG75" s="98"/>
      <c r="CH75" s="98"/>
      <c r="CI75" s="98"/>
      <c r="CJ75" s="98"/>
      <c r="CK75" s="98"/>
      <c r="CL75" s="98"/>
      <c r="CM75" s="62"/>
      <c r="CN75" s="62"/>
      <c r="CO75" s="128"/>
      <c r="CP75" s="88"/>
      <c r="CQ75" s="88"/>
      <c r="CR75" s="63"/>
      <c r="CS75" s="63"/>
      <c r="CT75" s="63"/>
      <c r="CU75" s="63"/>
      <c r="CV75" s="88"/>
      <c r="CW75" s="63"/>
      <c r="CX75" s="63"/>
      <c r="CY75" s="63"/>
      <c r="CZ75" s="63"/>
      <c r="DA75" s="88"/>
      <c r="DB75" s="63"/>
      <c r="DC75" s="63"/>
      <c r="DD75" s="63"/>
      <c r="DE75" s="63"/>
      <c r="DF75" s="131"/>
      <c r="DG75" s="121">
        <f t="shared" si="29"/>
        <v>14.540176150394277</v>
      </c>
      <c r="DH75" s="121">
        <f t="shared" si="30"/>
        <v>12.042906249316639</v>
      </c>
      <c r="DI75" s="121">
        <f t="shared" si="31"/>
        <v>40.616246711949735</v>
      </c>
      <c r="DJ75" s="121">
        <f t="shared" si="32"/>
        <v>0</v>
      </c>
      <c r="DK75" s="121">
        <f t="shared" si="32"/>
        <v>0.34169381205997212</v>
      </c>
      <c r="DL75" s="121">
        <f t="shared" si="32"/>
        <v>0</v>
      </c>
      <c r="DM75" s="121">
        <f t="shared" si="33"/>
        <v>0</v>
      </c>
      <c r="DN75" s="121">
        <f t="shared" si="34"/>
        <v>0</v>
      </c>
      <c r="DO75" s="121">
        <f t="shared" si="35"/>
        <v>0</v>
      </c>
      <c r="DP75" s="121">
        <f t="shared" si="36"/>
        <v>0</v>
      </c>
      <c r="DQ75" s="121">
        <f t="shared" si="37"/>
        <v>0</v>
      </c>
      <c r="DR75" s="122">
        <f t="shared" si="38"/>
        <v>2</v>
      </c>
      <c r="DS75" s="157"/>
      <c r="DT75" s="157" t="str">
        <f t="shared" si="39"/>
        <v>Activity Fuels Underburn</v>
      </c>
      <c r="DU75" s="157" t="str">
        <f t="shared" si="18"/>
        <v>286-20</v>
      </c>
      <c r="DV75" s="238">
        <f t="shared" si="40"/>
        <v>1</v>
      </c>
      <c r="DW75" s="239"/>
      <c r="DX75" s="239"/>
      <c r="DY75" s="239"/>
      <c r="DZ75" s="239"/>
      <c r="EA75" s="239"/>
      <c r="EB75" s="239"/>
      <c r="EC75" s="239"/>
      <c r="ED75" s="239"/>
      <c r="EE75" s="239"/>
      <c r="EF75" s="239"/>
      <c r="EG75" s="239"/>
      <c r="EH75" s="239"/>
      <c r="EI75" s="239"/>
      <c r="EJ75" s="50">
        <f t="shared" si="41"/>
        <v>0</v>
      </c>
      <c r="EK75" s="50">
        <f t="shared" si="42"/>
        <v>0.18546747967479674</v>
      </c>
      <c r="EL75" s="55">
        <f t="shared" si="43"/>
        <v>0</v>
      </c>
      <c r="EM75" s="50">
        <f>4.656*AQ75*(((BL75/2.54)^2)+((BM75/2.54)^2)+((BN75/2.54)^2)+((BO75)/2.54^2)+((BP75/2.54)^2)+((BQ75/2.54)^2)+((BR75/2.54)^2)+((BS75/2.54)^2)+((BT75/2.54)^2)+((BU75/2.54)^2)+((BV75/2.54)^2)+((BW75/2.54)^2)+((BX75/2.54)^2)+((BY75/2.54)^2)+((BZ75/2.54)^2))/(BH75*3.28)</f>
        <v>0</v>
      </c>
      <c r="EN75" s="50">
        <f>3.492*AQ75*((CA75/2.54)^2 + (CB75/2.54)^2 + (CC75/2.54)^2 + (CD75/2.54)^2 + (CE75/2.54)^2 + (CF75/2.54)^2 + (CG75/2.54)^2 +(CH75/2.54)^2 +(CI75/2.54)^2 + (CJ75/2.54)^2 +(CK75/2.54)^2 + (CL75/2.54)^2 +(CM75/2.54)^2 + (CN75/2.54)^2 + (CO75/2.54)^2)/(BH75*3.28)</f>
        <v>0</v>
      </c>
      <c r="EO75" s="50">
        <f t="shared" si="19"/>
        <v>0</v>
      </c>
      <c r="EP75" s="50">
        <f t="shared" si="20"/>
        <v>0</v>
      </c>
      <c r="EQ75" s="50">
        <f t="shared" si="21"/>
        <v>0</v>
      </c>
      <c r="ER75" s="56">
        <f t="shared" si="44"/>
        <v>0.18546747967479674</v>
      </c>
      <c r="ES75" s="56">
        <f t="shared" si="45"/>
        <v>0</v>
      </c>
      <c r="ET75" s="56">
        <f t="shared" si="54"/>
        <v>6.5430792676774248</v>
      </c>
      <c r="EU75" s="56">
        <f t="shared" si="54"/>
        <v>5.4193078121924874</v>
      </c>
      <c r="EV75" s="56">
        <f t="shared" si="47"/>
        <v>0.18546747967479674</v>
      </c>
      <c r="EW75" s="56"/>
      <c r="EX75" s="56"/>
      <c r="EY75" s="56"/>
      <c r="EZ75" s="165" t="str">
        <f>D75</f>
        <v>286-20</v>
      </c>
      <c r="FA75" s="179">
        <f t="shared" si="53"/>
        <v>4.3620528451182832</v>
      </c>
      <c r="FB75" s="179">
        <f t="shared" si="53"/>
        <v>4.9676988278431136</v>
      </c>
      <c r="FC75" s="56">
        <f>AVERAGE(EJ73:EJ75)</f>
        <v>0</v>
      </c>
      <c r="FD75" s="56">
        <f>AVERAGE(EK73:EK75)</f>
        <v>0.37093495934959347</v>
      </c>
      <c r="FE75" s="56">
        <f>AVERAGE(EL73:EL75)</f>
        <v>0.98373983739837401</v>
      </c>
      <c r="FF75" s="56">
        <f>AVERAGE(EM73:EM75)</f>
        <v>0</v>
      </c>
      <c r="FG75" s="56">
        <f>AVERAGE(EN73:EN75)</f>
        <v>0</v>
      </c>
      <c r="FH75" s="56">
        <f t="shared" si="55"/>
        <v>0</v>
      </c>
      <c r="FI75" s="56">
        <f t="shared" si="55"/>
        <v>0</v>
      </c>
      <c r="FJ75" s="56">
        <f t="shared" si="55"/>
        <v>0</v>
      </c>
      <c r="FK75" s="56">
        <f>AVERAGE(ER73:ER75)</f>
        <v>1.3546747967479675</v>
      </c>
      <c r="FL75" s="56">
        <f>AVERAGE(ES73:ES75)</f>
        <v>0</v>
      </c>
      <c r="FM75" s="56">
        <f>AVERAGE(EV73:EV75)</f>
        <v>1.3546747967479675</v>
      </c>
      <c r="FO75" s="54"/>
      <c r="FP75" s="54" t="e">
        <f>AVERAGE(#REF!)</f>
        <v>#REF!</v>
      </c>
      <c r="FQ75" s="54" t="e">
        <f>AVERAGE(#REF!)</f>
        <v>#REF!</v>
      </c>
      <c r="FR75" s="54" t="e">
        <f>AVERAGE(#REF!)</f>
        <v>#REF!</v>
      </c>
      <c r="FS75" s="54" t="e">
        <f>AVERAGE(#REF!)</f>
        <v>#REF!</v>
      </c>
      <c r="FT75" s="54" t="e">
        <f>AVERAGE(#REF!)</f>
        <v>#REF!</v>
      </c>
      <c r="FU75" s="54" t="e">
        <f>AVERAGE(#REF!)</f>
        <v>#REF!</v>
      </c>
      <c r="FV75" s="54" t="e">
        <f>AVERAGE(#REF!)</f>
        <v>#REF!</v>
      </c>
      <c r="FW75" s="54" t="e">
        <f>AVERAGE(#REF!)</f>
        <v>#REF!</v>
      </c>
      <c r="FX75" s="54" t="e">
        <f>AVERAGE(#REF!)</f>
        <v>#REF!</v>
      </c>
      <c r="FY75" s="54" t="e">
        <f>AVERAGE(#REF!)</f>
        <v>#REF!</v>
      </c>
      <c r="FZ75" s="54" t="e">
        <f>AVERAGE(#REF!)</f>
        <v>#REF!</v>
      </c>
      <c r="GA75" s="54"/>
    </row>
    <row r="76" spans="1:183" s="45" customFormat="1" ht="18">
      <c r="A76" s="66" t="s">
        <v>377</v>
      </c>
      <c r="B76" s="228" t="s">
        <v>253</v>
      </c>
      <c r="C76" s="228">
        <v>495</v>
      </c>
      <c r="D76" s="228" t="s">
        <v>266</v>
      </c>
      <c r="E76" s="229">
        <v>2</v>
      </c>
      <c r="F76" s="144">
        <v>3.2990275787700001</v>
      </c>
      <c r="G76" s="144">
        <v>3.124269222228</v>
      </c>
      <c r="H76" s="144">
        <v>1.4978399999639997</v>
      </c>
      <c r="I76" s="144">
        <v>1.7543203574820001</v>
      </c>
      <c r="J76" s="144">
        <v>12.235856281109996</v>
      </c>
      <c r="K76" s="230">
        <v>5.6202069304920013</v>
      </c>
      <c r="L76" s="230">
        <v>0.73204771516799994</v>
      </c>
      <c r="M76" s="230"/>
      <c r="N76" s="230"/>
      <c r="O76" s="80"/>
      <c r="P76" s="230">
        <f t="shared" si="22"/>
        <v>28.263568085213997</v>
      </c>
      <c r="Q76" s="52">
        <f t="shared" si="1"/>
        <v>0.60214531246583192</v>
      </c>
      <c r="R76" s="52">
        <f t="shared" si="2"/>
        <v>1.4540176150394277</v>
      </c>
      <c r="S76" s="52">
        <f t="shared" si="3"/>
        <v>1.3538748903983244</v>
      </c>
      <c r="T76" s="53">
        <f t="shared" si="4"/>
        <v>0.14929487857929069</v>
      </c>
      <c r="U76" s="53">
        <f t="shared" si="5"/>
        <v>1.4278386761446538</v>
      </c>
      <c r="V76" s="53">
        <f t="shared" si="6"/>
        <v>16.821929889793022</v>
      </c>
      <c r="W76" s="53">
        <f t="shared" si="7"/>
        <v>107.02095541947372</v>
      </c>
      <c r="X76" s="53">
        <f t="shared" si="8"/>
        <v>1.0251860978398641</v>
      </c>
      <c r="Y76" s="53">
        <f t="shared" si="9"/>
        <v>1.0261005521114859</v>
      </c>
      <c r="Z76" s="53">
        <f t="shared" si="10"/>
        <v>1.0247745127117156</v>
      </c>
      <c r="AA76" s="53">
        <f t="shared" si="11"/>
        <v>1.0251127469836159</v>
      </c>
      <c r="AB76" s="53">
        <f t="shared" si="12"/>
        <v>0.56422955546096665</v>
      </c>
      <c r="AC76" s="53">
        <f t="shared" si="13"/>
        <v>0.56698836388192864</v>
      </c>
      <c r="AD76" s="53">
        <f t="shared" si="14"/>
        <v>0.52760397151548644</v>
      </c>
      <c r="AE76" s="53">
        <f t="shared" si="15"/>
        <v>0.38920985103859684</v>
      </c>
      <c r="AF76" s="53">
        <f t="shared" si="16"/>
        <v>0.36</v>
      </c>
      <c r="AG76" s="53">
        <f t="shared" si="17"/>
        <v>0.37460492551929842</v>
      </c>
      <c r="AH76" s="64" t="s">
        <v>152</v>
      </c>
      <c r="AI76" s="62"/>
      <c r="AJ76" s="62"/>
      <c r="AK76" s="45" t="str">
        <f t="shared" si="23"/>
        <v>286-20</v>
      </c>
      <c r="AL76" s="65"/>
      <c r="AM76" s="145">
        <f t="shared" si="24"/>
        <v>2</v>
      </c>
      <c r="AN76" s="149"/>
      <c r="AO76" s="183"/>
      <c r="AP76" s="149"/>
      <c r="AQ76" s="147">
        <f t="shared" si="25"/>
        <v>1</v>
      </c>
      <c r="AR76" s="229">
        <v>1</v>
      </c>
      <c r="AS76" s="229">
        <v>3</v>
      </c>
      <c r="AT76" s="229">
        <v>27</v>
      </c>
      <c r="AU76" s="229">
        <v>0</v>
      </c>
      <c r="AV76" s="229">
        <v>0</v>
      </c>
      <c r="AW76" s="229">
        <v>0</v>
      </c>
      <c r="AX76" s="229">
        <v>1</v>
      </c>
      <c r="AY76" s="229">
        <v>1</v>
      </c>
      <c r="AZ76" s="229">
        <v>3</v>
      </c>
      <c r="BA76" s="148"/>
      <c r="BB76" s="229">
        <v>18</v>
      </c>
      <c r="BC76" s="229">
        <v>8</v>
      </c>
      <c r="BD76" s="229">
        <v>0</v>
      </c>
      <c r="BE76" s="57">
        <v>3</v>
      </c>
      <c r="BF76" s="57">
        <v>3</v>
      </c>
      <c r="BG76" s="57">
        <v>3</v>
      </c>
      <c r="BH76" s="57">
        <v>10</v>
      </c>
      <c r="BI76" s="57">
        <f t="shared" si="26"/>
        <v>495</v>
      </c>
      <c r="BJ76" s="189" t="str">
        <f t="shared" si="27"/>
        <v>286-20</v>
      </c>
      <c r="BK76" s="173">
        <f t="shared" si="28"/>
        <v>2</v>
      </c>
      <c r="BL76" s="87">
        <v>13</v>
      </c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128"/>
      <c r="CA76" s="99"/>
      <c r="CB76" s="98"/>
      <c r="CC76" s="98"/>
      <c r="CD76" s="98"/>
      <c r="CE76" s="98"/>
      <c r="CF76" s="98"/>
      <c r="CG76" s="98"/>
      <c r="CH76" s="98"/>
      <c r="CI76" s="98"/>
      <c r="CJ76" s="98"/>
      <c r="CK76" s="98"/>
      <c r="CL76" s="98"/>
      <c r="CM76" s="62"/>
      <c r="CN76" s="62"/>
      <c r="CO76" s="128"/>
      <c r="CP76" s="88"/>
      <c r="CQ76" s="88"/>
      <c r="CR76" s="63"/>
      <c r="CS76" s="63"/>
      <c r="CT76" s="63"/>
      <c r="CU76" s="63"/>
      <c r="CV76" s="88"/>
      <c r="CW76" s="63"/>
      <c r="CX76" s="63"/>
      <c r="CY76" s="63"/>
      <c r="CZ76" s="63"/>
      <c r="DA76" s="88"/>
      <c r="DB76" s="63"/>
      <c r="DC76" s="63"/>
      <c r="DD76" s="63"/>
      <c r="DE76" s="63"/>
      <c r="DF76" s="131"/>
      <c r="DG76" s="121">
        <f t="shared" si="29"/>
        <v>14.540176150394277</v>
      </c>
      <c r="DH76" s="121">
        <f t="shared" si="30"/>
        <v>12.042906249316639</v>
      </c>
      <c r="DI76" s="121">
        <f t="shared" si="31"/>
        <v>40.616246711949735</v>
      </c>
      <c r="DJ76" s="121">
        <f t="shared" si="32"/>
        <v>0.6393959187697088</v>
      </c>
      <c r="DK76" s="121">
        <f t="shared" si="32"/>
        <v>2.733550496479777</v>
      </c>
      <c r="DL76" s="121">
        <f t="shared" si="32"/>
        <v>0</v>
      </c>
      <c r="DM76" s="121">
        <f t="shared" si="33"/>
        <v>8.3206512999497058</v>
      </c>
      <c r="DN76" s="121">
        <f t="shared" si="34"/>
        <v>0</v>
      </c>
      <c r="DO76" s="121">
        <f t="shared" si="35"/>
        <v>0</v>
      </c>
      <c r="DP76" s="121">
        <f t="shared" si="36"/>
        <v>0</v>
      </c>
      <c r="DQ76" s="121">
        <f t="shared" si="37"/>
        <v>0</v>
      </c>
      <c r="DR76" s="122">
        <f t="shared" si="38"/>
        <v>13.5</v>
      </c>
      <c r="DS76" s="157"/>
      <c r="DT76" s="157" t="str">
        <f t="shared" si="39"/>
        <v>Activity Fuels Underburn</v>
      </c>
      <c r="DU76" s="157" t="str">
        <f t="shared" si="18"/>
        <v>286-20</v>
      </c>
      <c r="DV76" s="238">
        <f t="shared" si="40"/>
        <v>2</v>
      </c>
      <c r="DW76" s="239"/>
      <c r="DX76" s="239"/>
      <c r="DY76" s="239"/>
      <c r="DZ76" s="239"/>
      <c r="EA76" s="239"/>
      <c r="EB76" s="239"/>
      <c r="EC76" s="239"/>
      <c r="ED76" s="239"/>
      <c r="EE76" s="239"/>
      <c r="EF76" s="239"/>
      <c r="EG76" s="239"/>
      <c r="EH76" s="239"/>
      <c r="EI76" s="239"/>
      <c r="EJ76" s="50"/>
      <c r="EK76" s="50"/>
      <c r="EL76" s="55"/>
      <c r="EM76" s="50"/>
      <c r="EN76" s="50"/>
      <c r="EO76" s="50">
        <f t="shared" si="19"/>
        <v>0</v>
      </c>
      <c r="EP76" s="50">
        <f t="shared" si="20"/>
        <v>0</v>
      </c>
      <c r="EQ76" s="50">
        <f t="shared" si="21"/>
        <v>0</v>
      </c>
      <c r="ER76" s="56"/>
      <c r="ES76" s="56"/>
      <c r="ET76" s="56">
        <f t="shared" si="54"/>
        <v>6.5430792676774248</v>
      </c>
      <c r="EU76" s="56">
        <f t="shared" si="54"/>
        <v>5.4193078121924874</v>
      </c>
      <c r="EV76" s="56"/>
      <c r="EW76" s="56"/>
      <c r="EX76" s="56"/>
      <c r="EY76" s="56"/>
      <c r="EZ76" s="165"/>
      <c r="FA76" s="179"/>
      <c r="FB76" s="179"/>
      <c r="FC76" s="56"/>
      <c r="FD76" s="56"/>
      <c r="FE76" s="56"/>
      <c r="FF76" s="56"/>
      <c r="FG76" s="56"/>
      <c r="FH76" s="56"/>
      <c r="FI76" s="56"/>
      <c r="FJ76" s="56"/>
      <c r="FK76" s="56"/>
      <c r="FL76" s="56"/>
      <c r="FM76" s="56"/>
      <c r="FO76" s="54"/>
      <c r="FP76" s="54"/>
      <c r="FQ76" s="54"/>
      <c r="FR76" s="54"/>
      <c r="FS76" s="54"/>
      <c r="FT76" s="54"/>
      <c r="FU76" s="54"/>
      <c r="FV76" s="54"/>
      <c r="FW76" s="54"/>
      <c r="FX76" s="54"/>
      <c r="FY76" s="54"/>
      <c r="FZ76" s="54"/>
      <c r="GA76" s="54"/>
    </row>
    <row r="77" spans="1:183" s="45" customFormat="1" ht="18">
      <c r="A77" s="66" t="s">
        <v>377</v>
      </c>
      <c r="B77" s="228" t="s">
        <v>253</v>
      </c>
      <c r="C77" s="228">
        <v>495</v>
      </c>
      <c r="D77" s="228" t="s">
        <v>266</v>
      </c>
      <c r="E77" s="229">
        <v>3</v>
      </c>
      <c r="F77" s="144">
        <v>3.2990275787700001</v>
      </c>
      <c r="G77" s="144">
        <v>3.124269222228</v>
      </c>
      <c r="H77" s="144">
        <v>1.4978399999639997</v>
      </c>
      <c r="I77" s="144">
        <v>1.7543203574820001</v>
      </c>
      <c r="J77" s="144">
        <v>12.235856281109996</v>
      </c>
      <c r="K77" s="230">
        <v>5.6202069304920013</v>
      </c>
      <c r="L77" s="230">
        <v>0.73204771516799994</v>
      </c>
      <c r="M77" s="230"/>
      <c r="N77" s="144"/>
      <c r="O77" s="80"/>
      <c r="P77" s="230">
        <f t="shared" si="22"/>
        <v>28.263568085213997</v>
      </c>
      <c r="Q77" s="52">
        <f t="shared" si="1"/>
        <v>0.60214531246583192</v>
      </c>
      <c r="R77" s="52">
        <f t="shared" si="2"/>
        <v>1.4540176150394277</v>
      </c>
      <c r="S77" s="52">
        <f t="shared" si="3"/>
        <v>1.3538748903983244</v>
      </c>
      <c r="T77" s="53">
        <f t="shared" si="4"/>
        <v>0.14929487857929069</v>
      </c>
      <c r="U77" s="53">
        <f t="shared" si="5"/>
        <v>1.4278386761446538</v>
      </c>
      <c r="V77" s="53">
        <f t="shared" si="6"/>
        <v>16.821929889793022</v>
      </c>
      <c r="W77" s="53">
        <f t="shared" si="7"/>
        <v>107.02095541947372</v>
      </c>
      <c r="X77" s="53">
        <f t="shared" si="8"/>
        <v>1.0251860978398641</v>
      </c>
      <c r="Y77" s="53">
        <f t="shared" si="9"/>
        <v>1.0261005521114859</v>
      </c>
      <c r="Z77" s="53">
        <f t="shared" si="10"/>
        <v>1.0247745127117156</v>
      </c>
      <c r="AA77" s="53">
        <f t="shared" si="11"/>
        <v>1.0251127469836159</v>
      </c>
      <c r="AB77" s="53">
        <f t="shared" si="12"/>
        <v>0.56422955546096665</v>
      </c>
      <c r="AC77" s="53">
        <f t="shared" si="13"/>
        <v>0.56698836388192864</v>
      </c>
      <c r="AD77" s="53">
        <f t="shared" si="14"/>
        <v>0.52760397151548644</v>
      </c>
      <c r="AE77" s="53">
        <f t="shared" si="15"/>
        <v>0.38920985103859684</v>
      </c>
      <c r="AF77" s="53">
        <f t="shared" si="16"/>
        <v>0.36</v>
      </c>
      <c r="AG77" s="53">
        <f t="shared" si="17"/>
        <v>0.37460492551929842</v>
      </c>
      <c r="AH77" s="64" t="s">
        <v>152</v>
      </c>
      <c r="AI77" s="62"/>
      <c r="AJ77" s="62"/>
      <c r="AK77" s="45" t="str">
        <f t="shared" si="23"/>
        <v>286-20</v>
      </c>
      <c r="AL77" s="65"/>
      <c r="AM77" s="145">
        <f t="shared" si="24"/>
        <v>3</v>
      </c>
      <c r="AN77" s="149"/>
      <c r="AO77" s="183"/>
      <c r="AP77" s="149"/>
      <c r="AQ77" s="147">
        <f t="shared" si="25"/>
        <v>1</v>
      </c>
      <c r="AR77" s="229">
        <v>0</v>
      </c>
      <c r="AS77" s="229">
        <v>2</v>
      </c>
      <c r="AT77" s="229">
        <v>2</v>
      </c>
      <c r="AU77" s="229">
        <v>0</v>
      </c>
      <c r="AV77" s="229">
        <v>2</v>
      </c>
      <c r="AW77" s="229">
        <v>2</v>
      </c>
      <c r="AX77" s="229">
        <v>0</v>
      </c>
      <c r="AY77" s="229">
        <v>3</v>
      </c>
      <c r="AZ77" s="229">
        <v>3</v>
      </c>
      <c r="BA77" s="148"/>
      <c r="BB77" s="229">
        <v>0</v>
      </c>
      <c r="BC77" s="229">
        <v>0</v>
      </c>
      <c r="BD77" s="229">
        <v>0</v>
      </c>
      <c r="BE77" s="57">
        <v>3</v>
      </c>
      <c r="BF77" s="57">
        <v>3</v>
      </c>
      <c r="BG77" s="57">
        <v>3</v>
      </c>
      <c r="BH77" s="57">
        <v>10</v>
      </c>
      <c r="BI77" s="57">
        <f t="shared" si="26"/>
        <v>495</v>
      </c>
      <c r="BJ77" s="189" t="str">
        <f t="shared" si="27"/>
        <v>286-20</v>
      </c>
      <c r="BK77" s="173">
        <f t="shared" si="28"/>
        <v>3</v>
      </c>
      <c r="BL77" s="87">
        <v>0</v>
      </c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2"/>
      <c r="BZ77" s="128"/>
      <c r="CA77" s="99"/>
      <c r="CB77" s="98"/>
      <c r="CC77" s="98"/>
      <c r="CD77" s="98"/>
      <c r="CE77" s="98"/>
      <c r="CF77" s="98"/>
      <c r="CG77" s="98"/>
      <c r="CH77" s="98"/>
      <c r="CI77" s="98"/>
      <c r="CJ77" s="98"/>
      <c r="CK77" s="98"/>
      <c r="CL77" s="98"/>
      <c r="CM77" s="62"/>
      <c r="CN77" s="62"/>
      <c r="CO77" s="128"/>
      <c r="CP77" s="88"/>
      <c r="CQ77" s="88"/>
      <c r="CR77" s="63"/>
      <c r="CS77" s="63"/>
      <c r="CT77" s="63"/>
      <c r="CU77" s="63"/>
      <c r="CV77" s="88"/>
      <c r="CW77" s="63"/>
      <c r="CX77" s="63"/>
      <c r="CY77" s="63"/>
      <c r="CZ77" s="63"/>
      <c r="DA77" s="88"/>
      <c r="DB77" s="63"/>
      <c r="DC77" s="63"/>
      <c r="DD77" s="63"/>
      <c r="DE77" s="63"/>
      <c r="DF77" s="131"/>
      <c r="DG77" s="121">
        <f t="shared" si="29"/>
        <v>0</v>
      </c>
      <c r="DH77" s="121">
        <f t="shared" si="30"/>
        <v>21.075085936304117</v>
      </c>
      <c r="DI77" s="121">
        <f t="shared" si="31"/>
        <v>47.385621163941352</v>
      </c>
      <c r="DJ77" s="121">
        <f t="shared" si="32"/>
        <v>0</v>
      </c>
      <c r="DK77" s="121">
        <f t="shared" si="32"/>
        <v>0</v>
      </c>
      <c r="DL77" s="121">
        <f t="shared" si="32"/>
        <v>0</v>
      </c>
      <c r="DM77" s="121">
        <f t="shared" si="33"/>
        <v>0</v>
      </c>
      <c r="DN77" s="121">
        <f t="shared" si="34"/>
        <v>0</v>
      </c>
      <c r="DO77" s="121">
        <f t="shared" si="35"/>
        <v>0</v>
      </c>
      <c r="DP77" s="121">
        <f t="shared" si="36"/>
        <v>0</v>
      </c>
      <c r="DQ77" s="121">
        <f t="shared" si="37"/>
        <v>0</v>
      </c>
      <c r="DR77" s="122">
        <f t="shared" si="38"/>
        <v>2</v>
      </c>
      <c r="DS77" s="157"/>
      <c r="DT77" s="157" t="str">
        <f t="shared" si="39"/>
        <v>Activity Fuels Underburn</v>
      </c>
      <c r="DU77" s="157" t="str">
        <f t="shared" si="18"/>
        <v>286-20</v>
      </c>
      <c r="DV77" s="238">
        <f t="shared" si="40"/>
        <v>3</v>
      </c>
      <c r="DW77" s="239"/>
      <c r="DX77" s="239"/>
      <c r="DY77" s="239"/>
      <c r="DZ77" s="239"/>
      <c r="EA77" s="239"/>
      <c r="EB77" s="239"/>
      <c r="EC77" s="239"/>
      <c r="ED77" s="239"/>
      <c r="EE77" s="239"/>
      <c r="EF77" s="239"/>
      <c r="EG77" s="239"/>
      <c r="EH77" s="239"/>
      <c r="EI77" s="239"/>
      <c r="EJ77" s="50">
        <f t="shared" si="41"/>
        <v>0</v>
      </c>
      <c r="EK77" s="50">
        <f t="shared" si="42"/>
        <v>0</v>
      </c>
      <c r="EL77" s="55">
        <f t="shared" si="43"/>
        <v>0</v>
      </c>
      <c r="EM77" s="50">
        <f>4.656*AQ77*(((BL77/2.54)^2)+((BM77/2.54)^2)+((BN77/2.54)^2)+((BO77)/2.54^2)+((BP77/2.54)^2)+((BQ77/2.54)^2)+((BR77/2.54)^2)+((BS77/2.54)^2)+((BT77/2.54)^2)+((BU77/2.54)^2)+((BV77/2.54)^2)+((BW77/2.54)^2)+((BX77/2.54)^2)+((BY77/2.54)^2)+((BZ77/2.54)^2))/(BH77*3.28)</f>
        <v>0</v>
      </c>
      <c r="EN77" s="50">
        <f>3.492*AQ77*((CA77/2.54)^2 + (CB77/2.54)^2 + (CC77/2.54)^2 + (CD77/2.54)^2 + (CE77/2.54)^2 + (CF77/2.54)^2 + (CG77/2.54)^2 +(CH77/2.54)^2 +(CI77/2.54)^2 + (CJ77/2.54)^2 +(CK77/2.54)^2 + (CL77/2.54)^2 +(CM77/2.54)^2 + (CN77/2.54)^2 + (CO77/2.54)^2)/(BH77*3.28)</f>
        <v>0</v>
      </c>
      <c r="EO77" s="50">
        <f t="shared" si="19"/>
        <v>0</v>
      </c>
      <c r="EP77" s="50">
        <f t="shared" si="20"/>
        <v>0</v>
      </c>
      <c r="EQ77" s="50">
        <f t="shared" si="21"/>
        <v>0</v>
      </c>
      <c r="ER77" s="56">
        <f t="shared" si="44"/>
        <v>0</v>
      </c>
      <c r="ES77" s="56">
        <f t="shared" si="45"/>
        <v>0</v>
      </c>
      <c r="ET77" s="56">
        <f t="shared" si="54"/>
        <v>0</v>
      </c>
      <c r="EU77" s="56">
        <f t="shared" si="54"/>
        <v>9.4837886713368533</v>
      </c>
      <c r="EV77" s="56">
        <f t="shared" si="47"/>
        <v>0</v>
      </c>
      <c r="EW77" s="56"/>
      <c r="EX77" s="56"/>
      <c r="EY77" s="56"/>
      <c r="EZ77" s="165"/>
      <c r="FA77" s="179"/>
      <c r="FB77" s="179"/>
      <c r="FC77" s="56"/>
      <c r="FD77" s="56"/>
      <c r="FE77" s="56"/>
      <c r="FF77" s="56"/>
      <c r="FG77" s="56"/>
      <c r="FH77" s="56"/>
      <c r="FI77" s="56"/>
      <c r="FJ77" s="56"/>
      <c r="FK77" s="56"/>
      <c r="FL77" s="56"/>
      <c r="FM77" s="56"/>
      <c r="FO77" s="54"/>
      <c r="FP77" s="54"/>
      <c r="FQ77" s="54"/>
      <c r="FR77" s="54"/>
      <c r="FS77" s="54"/>
      <c r="FT77" s="54"/>
      <c r="FU77" s="54"/>
      <c r="FV77" s="54"/>
      <c r="FW77" s="54"/>
      <c r="FX77" s="54"/>
      <c r="FY77" s="54"/>
      <c r="FZ77" s="54"/>
      <c r="GA77" s="54"/>
    </row>
    <row r="78" spans="1:183" s="45" customFormat="1" ht="18">
      <c r="A78" s="66" t="s">
        <v>377</v>
      </c>
      <c r="B78" s="228" t="s">
        <v>253</v>
      </c>
      <c r="C78" s="228">
        <v>495</v>
      </c>
      <c r="D78" s="228" t="s">
        <v>266</v>
      </c>
      <c r="E78" s="229">
        <v>4</v>
      </c>
      <c r="F78" s="144">
        <v>3.2990275787700001</v>
      </c>
      <c r="G78" s="144">
        <v>3.124269222228</v>
      </c>
      <c r="H78" s="144">
        <v>1.4978399999639997</v>
      </c>
      <c r="I78" s="144">
        <v>1.7543203574820001</v>
      </c>
      <c r="J78" s="144">
        <v>12.235856281109996</v>
      </c>
      <c r="K78" s="230">
        <v>5.6202069304920013</v>
      </c>
      <c r="L78" s="230">
        <v>0.73204771516799994</v>
      </c>
      <c r="M78" s="230"/>
      <c r="N78" s="230"/>
      <c r="O78" s="80"/>
      <c r="P78" s="230">
        <f t="shared" si="22"/>
        <v>28.263568085213997</v>
      </c>
      <c r="Q78" s="52">
        <f t="shared" si="1"/>
        <v>0.60214531246583192</v>
      </c>
      <c r="R78" s="52">
        <f t="shared" si="2"/>
        <v>1.4540176150394277</v>
      </c>
      <c r="S78" s="52">
        <f t="shared" si="3"/>
        <v>1.3538748903983244</v>
      </c>
      <c r="T78" s="53">
        <f t="shared" si="4"/>
        <v>0.14929487857929069</v>
      </c>
      <c r="U78" s="53">
        <f t="shared" si="5"/>
        <v>1.4278386761446538</v>
      </c>
      <c r="V78" s="53">
        <f t="shared" si="6"/>
        <v>16.821929889793022</v>
      </c>
      <c r="W78" s="53">
        <f t="shared" si="7"/>
        <v>107.02095541947372</v>
      </c>
      <c r="X78" s="53">
        <f t="shared" si="8"/>
        <v>1.0251860978398641</v>
      </c>
      <c r="Y78" s="53">
        <f t="shared" si="9"/>
        <v>1.0261005521114859</v>
      </c>
      <c r="Z78" s="53">
        <f t="shared" si="10"/>
        <v>1.0247745127117156</v>
      </c>
      <c r="AA78" s="53">
        <f t="shared" si="11"/>
        <v>1.0251127469836159</v>
      </c>
      <c r="AB78" s="53">
        <f t="shared" si="12"/>
        <v>0.56422955546096665</v>
      </c>
      <c r="AC78" s="53">
        <f t="shared" si="13"/>
        <v>0.56698836388192864</v>
      </c>
      <c r="AD78" s="53">
        <f t="shared" si="14"/>
        <v>0.52760397151548644</v>
      </c>
      <c r="AE78" s="53">
        <f t="shared" si="15"/>
        <v>0.38920985103859684</v>
      </c>
      <c r="AF78" s="53">
        <f t="shared" si="16"/>
        <v>0.36</v>
      </c>
      <c r="AG78" s="53">
        <f t="shared" si="17"/>
        <v>0.37460492551929842</v>
      </c>
      <c r="AH78" s="64" t="s">
        <v>152</v>
      </c>
      <c r="AI78" s="62"/>
      <c r="AJ78" s="62"/>
      <c r="AK78" s="45" t="str">
        <f t="shared" si="23"/>
        <v>286-20</v>
      </c>
      <c r="AL78" s="65"/>
      <c r="AM78" s="145">
        <f t="shared" si="24"/>
        <v>4</v>
      </c>
      <c r="AN78" s="149"/>
      <c r="AO78" s="183"/>
      <c r="AP78" s="149"/>
      <c r="AQ78" s="147">
        <f t="shared" si="25"/>
        <v>1</v>
      </c>
      <c r="AR78" s="229">
        <v>0</v>
      </c>
      <c r="AS78" s="229">
        <v>3</v>
      </c>
      <c r="AT78" s="229">
        <v>3</v>
      </c>
      <c r="AU78" s="229">
        <v>0</v>
      </c>
      <c r="AV78" s="229">
        <v>3</v>
      </c>
      <c r="AW78" s="229">
        <v>3</v>
      </c>
      <c r="AX78" s="229">
        <v>1</v>
      </c>
      <c r="AY78" s="229">
        <v>3</v>
      </c>
      <c r="AZ78" s="229">
        <v>5</v>
      </c>
      <c r="BA78" s="148"/>
      <c r="BB78" s="229">
        <v>0</v>
      </c>
      <c r="BC78" s="229">
        <v>0</v>
      </c>
      <c r="BD78" s="229">
        <v>0</v>
      </c>
      <c r="BE78" s="57">
        <v>3</v>
      </c>
      <c r="BF78" s="57">
        <v>3</v>
      </c>
      <c r="BG78" s="57">
        <v>3</v>
      </c>
      <c r="BH78" s="57">
        <v>10</v>
      </c>
      <c r="BI78" s="57">
        <f t="shared" si="26"/>
        <v>495</v>
      </c>
      <c r="BJ78" s="189" t="str">
        <f t="shared" si="27"/>
        <v>286-20</v>
      </c>
      <c r="BK78" s="173">
        <f t="shared" si="28"/>
        <v>4</v>
      </c>
      <c r="BL78" s="87">
        <v>11</v>
      </c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2"/>
      <c r="BZ78" s="128"/>
      <c r="CA78" s="99"/>
      <c r="CB78" s="98"/>
      <c r="CC78" s="98"/>
      <c r="CD78" s="98"/>
      <c r="CE78" s="98"/>
      <c r="CF78" s="98"/>
      <c r="CG78" s="98"/>
      <c r="CH78" s="98"/>
      <c r="CI78" s="98"/>
      <c r="CJ78" s="98"/>
      <c r="CK78" s="98"/>
      <c r="CL78" s="98"/>
      <c r="CM78" s="62"/>
      <c r="CN78" s="62"/>
      <c r="CO78" s="128"/>
      <c r="CP78" s="88"/>
      <c r="CQ78" s="88"/>
      <c r="CR78" s="63"/>
      <c r="CS78" s="63"/>
      <c r="CT78" s="63"/>
      <c r="CU78" s="63"/>
      <c r="CV78" s="88"/>
      <c r="CW78" s="63"/>
      <c r="CX78" s="63"/>
      <c r="CY78" s="63"/>
      <c r="CZ78" s="63"/>
      <c r="DA78" s="88"/>
      <c r="DB78" s="63"/>
      <c r="DC78" s="63"/>
      <c r="DD78" s="63"/>
      <c r="DE78" s="63"/>
      <c r="DF78" s="131"/>
      <c r="DG78" s="121">
        <f t="shared" si="29"/>
        <v>7.2700880751971386</v>
      </c>
      <c r="DH78" s="121">
        <f t="shared" si="30"/>
        <v>27.096539060962435</v>
      </c>
      <c r="DI78" s="121">
        <f t="shared" si="31"/>
        <v>67.693744519916223</v>
      </c>
      <c r="DJ78" s="121">
        <f t="shared" si="32"/>
        <v>0</v>
      </c>
      <c r="DK78" s="121">
        <f t="shared" si="32"/>
        <v>0</v>
      </c>
      <c r="DL78" s="121">
        <f t="shared" si="32"/>
        <v>0</v>
      </c>
      <c r="DM78" s="121">
        <f t="shared" si="33"/>
        <v>5.9573893922716827</v>
      </c>
      <c r="DN78" s="121">
        <f t="shared" si="34"/>
        <v>0</v>
      </c>
      <c r="DO78" s="121">
        <f t="shared" si="35"/>
        <v>0</v>
      </c>
      <c r="DP78" s="121">
        <f t="shared" si="36"/>
        <v>0</v>
      </c>
      <c r="DQ78" s="121">
        <f t="shared" si="37"/>
        <v>0</v>
      </c>
      <c r="DR78" s="122">
        <f t="shared" si="38"/>
        <v>3</v>
      </c>
      <c r="DS78" s="157"/>
      <c r="DT78" s="157" t="str">
        <f t="shared" si="39"/>
        <v>Activity Fuels Underburn</v>
      </c>
      <c r="DU78" s="157" t="str">
        <f t="shared" si="18"/>
        <v>286-20</v>
      </c>
      <c r="DV78" s="238">
        <f t="shared" si="40"/>
        <v>4</v>
      </c>
      <c r="DW78" s="239"/>
      <c r="DX78" s="239"/>
      <c r="DY78" s="239"/>
      <c r="DZ78" s="239"/>
      <c r="EA78" s="239"/>
      <c r="EB78" s="239"/>
      <c r="EC78" s="239"/>
      <c r="ED78" s="239"/>
      <c r="EE78" s="239"/>
      <c r="EF78" s="239"/>
      <c r="EG78" s="239"/>
      <c r="EH78" s="239"/>
      <c r="EI78" s="239"/>
      <c r="EJ78" s="50">
        <f t="shared" si="41"/>
        <v>0</v>
      </c>
      <c r="EK78" s="50">
        <f t="shared" si="42"/>
        <v>0</v>
      </c>
      <c r="EL78" s="55">
        <f t="shared" si="43"/>
        <v>0</v>
      </c>
      <c r="EM78" s="50">
        <f>4.656*AQ78*(((BL78/2.54)^2)+((BM78/2.54)^2)+((BN78/2.54)^2)+((BO78)/2.54^2)+((BP78/2.54)^2)+((BQ78/2.54)^2)+((BR78/2.54)^2)+((BS78/2.54)^2)+((BT78/2.54)^2)+((BU78/2.54)^2)+((BV78/2.54)^2)+((BW78/2.54)^2)+((BX78/2.54)^2)+((BY78/2.54)^2)+((BZ78/2.54)^2))/(BH78*3.28)</f>
        <v>2.6623004465521132</v>
      </c>
      <c r="EN78" s="50">
        <f>3.492*AQ78*((CA78/2.54)^2 + (CB78/2.54)^2 + (CC78/2.54)^2 + (CD78/2.54)^2 + (CE78/2.54)^2 + (CF78/2.54)^2 + (CG78/2.54)^2 +(CH78/2.54)^2 +(CI78/2.54)^2 + (CJ78/2.54)^2 +(CK78/2.54)^2 + (CL78/2.54)^2 +(CM78/2.54)^2 + (CN78/2.54)^2 + (CO78/2.54)^2)/(BH78*3.28)</f>
        <v>0</v>
      </c>
      <c r="EO78" s="50">
        <f t="shared" si="19"/>
        <v>0</v>
      </c>
      <c r="EP78" s="50">
        <f t="shared" si="20"/>
        <v>0</v>
      </c>
      <c r="EQ78" s="50">
        <f t="shared" si="21"/>
        <v>0</v>
      </c>
      <c r="ER78" s="56">
        <f t="shared" si="44"/>
        <v>0</v>
      </c>
      <c r="ES78" s="56">
        <f t="shared" si="45"/>
        <v>2.6623004465521132</v>
      </c>
      <c r="ET78" s="56">
        <f t="shared" si="54"/>
        <v>3.2715396338387124</v>
      </c>
      <c r="EU78" s="56">
        <f t="shared" si="54"/>
        <v>12.193442577433096</v>
      </c>
      <c r="EV78" s="56">
        <f t="shared" si="47"/>
        <v>2.6623004465521132</v>
      </c>
      <c r="EW78" s="56"/>
      <c r="EX78" s="56"/>
      <c r="EY78" s="56"/>
      <c r="EZ78" s="165"/>
      <c r="FA78" s="179"/>
      <c r="FB78" s="179"/>
      <c r="FC78" s="56"/>
      <c r="FD78" s="56"/>
      <c r="FE78" s="56"/>
      <c r="FF78" s="56"/>
      <c r="FG78" s="56"/>
      <c r="FH78" s="56"/>
      <c r="FI78" s="56"/>
      <c r="FJ78" s="56"/>
      <c r="FK78" s="56"/>
      <c r="FL78" s="56"/>
      <c r="FM78" s="56"/>
      <c r="FO78" s="54"/>
      <c r="FP78" s="54"/>
      <c r="FQ78" s="54"/>
      <c r="FR78" s="54"/>
      <c r="FS78" s="54"/>
      <c r="FT78" s="54"/>
      <c r="FU78" s="54"/>
      <c r="FV78" s="54"/>
      <c r="FW78" s="54"/>
      <c r="FX78" s="54"/>
      <c r="FY78" s="54"/>
      <c r="FZ78" s="54"/>
      <c r="GA78" s="54"/>
    </row>
    <row r="79" spans="1:183" s="45" customFormat="1" ht="18">
      <c r="A79" s="66" t="s">
        <v>377</v>
      </c>
      <c r="B79" s="228" t="s">
        <v>253</v>
      </c>
      <c r="C79" s="228">
        <v>495</v>
      </c>
      <c r="D79" s="228" t="s">
        <v>266</v>
      </c>
      <c r="E79" s="229">
        <v>5</v>
      </c>
      <c r="F79" s="144">
        <v>3.2990275787700001</v>
      </c>
      <c r="G79" s="144">
        <v>3.124269222228</v>
      </c>
      <c r="H79" s="144">
        <v>1.4978399999639997</v>
      </c>
      <c r="I79" s="144">
        <v>1.7543203574820001</v>
      </c>
      <c r="J79" s="144">
        <v>12.235856281109996</v>
      </c>
      <c r="K79" s="230">
        <v>5.6202069304920013</v>
      </c>
      <c r="L79" s="230">
        <v>0.73204771516799994</v>
      </c>
      <c r="M79" s="230"/>
      <c r="N79" s="230"/>
      <c r="O79" s="80"/>
      <c r="P79" s="230">
        <f t="shared" si="22"/>
        <v>28.263568085213997</v>
      </c>
      <c r="Q79" s="52">
        <f t="shared" si="1"/>
        <v>0.60214531246583192</v>
      </c>
      <c r="R79" s="52">
        <f t="shared" si="2"/>
        <v>1.4540176150394277</v>
      </c>
      <c r="S79" s="52">
        <f t="shared" si="3"/>
        <v>1.3538748903983244</v>
      </c>
      <c r="T79" s="53">
        <f t="shared" si="4"/>
        <v>0.14929487857929069</v>
      </c>
      <c r="U79" s="53">
        <f t="shared" si="5"/>
        <v>1.4278386761446538</v>
      </c>
      <c r="V79" s="53">
        <f t="shared" si="6"/>
        <v>16.821929889793022</v>
      </c>
      <c r="W79" s="53">
        <f t="shared" si="7"/>
        <v>107.02095541947372</v>
      </c>
      <c r="X79" s="53">
        <f t="shared" si="8"/>
        <v>1.0251860978398641</v>
      </c>
      <c r="Y79" s="53">
        <f t="shared" si="9"/>
        <v>1.0261005521114859</v>
      </c>
      <c r="Z79" s="53">
        <f t="shared" si="10"/>
        <v>1.0247745127117156</v>
      </c>
      <c r="AA79" s="53">
        <f t="shared" si="11"/>
        <v>1.0251127469836159</v>
      </c>
      <c r="AB79" s="53">
        <f t="shared" si="12"/>
        <v>0.56422955546096665</v>
      </c>
      <c r="AC79" s="53">
        <f t="shared" si="13"/>
        <v>0.56698836388192864</v>
      </c>
      <c r="AD79" s="53">
        <f t="shared" si="14"/>
        <v>0.52760397151548644</v>
      </c>
      <c r="AE79" s="53">
        <f t="shared" si="15"/>
        <v>0.38920985103859684</v>
      </c>
      <c r="AF79" s="53">
        <f t="shared" si="16"/>
        <v>0.36</v>
      </c>
      <c r="AG79" s="53">
        <f t="shared" si="17"/>
        <v>0.37460492551929842</v>
      </c>
      <c r="AH79" s="64" t="s">
        <v>152</v>
      </c>
      <c r="AI79" s="62"/>
      <c r="AJ79" s="62"/>
      <c r="AK79" s="45" t="str">
        <f t="shared" si="23"/>
        <v>286-20</v>
      </c>
      <c r="AL79" s="65"/>
      <c r="AM79" s="145">
        <f t="shared" si="24"/>
        <v>5</v>
      </c>
      <c r="AN79" s="149"/>
      <c r="AO79" s="183"/>
      <c r="AP79" s="149"/>
      <c r="AQ79" s="147">
        <f t="shared" si="25"/>
        <v>1</v>
      </c>
      <c r="AR79" s="229">
        <v>0</v>
      </c>
      <c r="AS79" s="229">
        <v>2</v>
      </c>
      <c r="AT79" s="229">
        <v>2</v>
      </c>
      <c r="AU79" s="229">
        <v>0</v>
      </c>
      <c r="AV79" s="229">
        <v>2</v>
      </c>
      <c r="AW79" s="229">
        <v>2</v>
      </c>
      <c r="AX79" s="229">
        <v>0</v>
      </c>
      <c r="AY79" s="229">
        <v>2</v>
      </c>
      <c r="AZ79" s="229">
        <v>2</v>
      </c>
      <c r="BA79" s="148"/>
      <c r="BB79" s="229">
        <v>0</v>
      </c>
      <c r="BC79" s="229">
        <v>1</v>
      </c>
      <c r="BD79" s="229">
        <v>0</v>
      </c>
      <c r="BE79" s="57">
        <v>3</v>
      </c>
      <c r="BF79" s="57">
        <v>3</v>
      </c>
      <c r="BG79" s="57">
        <v>3</v>
      </c>
      <c r="BH79" s="57">
        <v>10</v>
      </c>
      <c r="BI79" s="57">
        <f t="shared" si="26"/>
        <v>495</v>
      </c>
      <c r="BJ79" s="189" t="str">
        <f t="shared" si="27"/>
        <v>286-20</v>
      </c>
      <c r="BK79" s="173">
        <f t="shared" si="28"/>
        <v>5</v>
      </c>
      <c r="BL79" s="87">
        <v>0</v>
      </c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128"/>
      <c r="CA79" s="99"/>
      <c r="CB79" s="98"/>
      <c r="CC79" s="98"/>
      <c r="CD79" s="98"/>
      <c r="CE79" s="98"/>
      <c r="CF79" s="98"/>
      <c r="CG79" s="98"/>
      <c r="CH79" s="98"/>
      <c r="CI79" s="98"/>
      <c r="CJ79" s="98"/>
      <c r="CK79" s="98"/>
      <c r="CL79" s="98"/>
      <c r="CM79" s="62"/>
      <c r="CN79" s="62"/>
      <c r="CO79" s="128"/>
      <c r="CP79" s="88"/>
      <c r="CQ79" s="88"/>
      <c r="CR79" s="63"/>
      <c r="CS79" s="63"/>
      <c r="CT79" s="63"/>
      <c r="CU79" s="63"/>
      <c r="CV79" s="88"/>
      <c r="CW79" s="63"/>
      <c r="CX79" s="63"/>
      <c r="CY79" s="63"/>
      <c r="CZ79" s="63"/>
      <c r="DA79" s="88"/>
      <c r="DB79" s="63"/>
      <c r="DC79" s="63"/>
      <c r="DD79" s="63"/>
      <c r="DE79" s="63"/>
      <c r="DF79" s="131"/>
      <c r="DG79" s="121">
        <f t="shared" si="29"/>
        <v>0</v>
      </c>
      <c r="DH79" s="121">
        <f t="shared" si="30"/>
        <v>18.064359373974956</v>
      </c>
      <c r="DI79" s="121">
        <f t="shared" si="31"/>
        <v>40.616246711949735</v>
      </c>
      <c r="DJ79" s="121">
        <f t="shared" si="32"/>
        <v>0</v>
      </c>
      <c r="DK79" s="121">
        <f t="shared" si="32"/>
        <v>0.34169381205997212</v>
      </c>
      <c r="DL79" s="121">
        <f t="shared" si="32"/>
        <v>0</v>
      </c>
      <c r="DM79" s="121">
        <f t="shared" si="33"/>
        <v>0</v>
      </c>
      <c r="DN79" s="121">
        <f t="shared" si="34"/>
        <v>0</v>
      </c>
      <c r="DO79" s="121">
        <f t="shared" si="35"/>
        <v>0</v>
      </c>
      <c r="DP79" s="121">
        <f t="shared" si="36"/>
        <v>0</v>
      </c>
      <c r="DQ79" s="121">
        <f t="shared" si="37"/>
        <v>0</v>
      </c>
      <c r="DR79" s="122">
        <f t="shared" si="38"/>
        <v>2</v>
      </c>
      <c r="DS79" s="157"/>
      <c r="DT79" s="157" t="str">
        <f t="shared" si="39"/>
        <v>Activity Fuels Underburn</v>
      </c>
      <c r="DU79" s="157" t="str">
        <f t="shared" si="18"/>
        <v>286-20</v>
      </c>
      <c r="DV79" s="238">
        <f t="shared" si="40"/>
        <v>5</v>
      </c>
      <c r="DW79" s="239"/>
      <c r="DX79" s="239"/>
      <c r="DY79" s="239"/>
      <c r="DZ79" s="239"/>
      <c r="EA79" s="239"/>
      <c r="EB79" s="239"/>
      <c r="EC79" s="239"/>
      <c r="ED79" s="239"/>
      <c r="EE79" s="239"/>
      <c r="EF79" s="239"/>
      <c r="EG79" s="239"/>
      <c r="EH79" s="239"/>
      <c r="EI79" s="239"/>
      <c r="EJ79" s="50">
        <f t="shared" si="41"/>
        <v>0</v>
      </c>
      <c r="EK79" s="50">
        <f t="shared" si="42"/>
        <v>0.18546747967479674</v>
      </c>
      <c r="EL79" s="55">
        <f t="shared" si="43"/>
        <v>0</v>
      </c>
      <c r="EM79" s="50">
        <f>4.656*AQ79*(((BL79/2.54)^2)+((BM79/2.54)^2)+((BN79/2.54)^2)+((BO79)/2.54^2)+((BP79/2.54)^2)+((BQ79/2.54)^2)+((BR79/2.54)^2)+((BS79/2.54)^2)+((BT79/2.54)^2)+((BU79/2.54)^2)+((BV79/2.54)^2)+((BW79/2.54)^2)+((BX79/2.54)^2)+((BY79/2.54)^2)+((BZ79/2.54)^2))/(BH79*3.28)</f>
        <v>0</v>
      </c>
      <c r="EN79" s="50">
        <f>3.492*AQ79*((CA79/2.54)^2 + (CB79/2.54)^2 + (CC79/2.54)^2 + (CD79/2.54)^2 + (CE79/2.54)^2 + (CF79/2.54)^2 + (CG79/2.54)^2 +(CH79/2.54)^2 +(CI79/2.54)^2 + (CJ79/2.54)^2 +(CK79/2.54)^2 + (CL79/2.54)^2 +(CM79/2.54)^2 + (CN79/2.54)^2 + (CO79/2.54)^2)/(BH79*3.28)</f>
        <v>0</v>
      </c>
      <c r="EO79" s="50">
        <f t="shared" si="19"/>
        <v>0</v>
      </c>
      <c r="EP79" s="50">
        <f t="shared" si="20"/>
        <v>0</v>
      </c>
      <c r="EQ79" s="50">
        <f t="shared" si="21"/>
        <v>0</v>
      </c>
      <c r="ER79" s="56">
        <f t="shared" si="44"/>
        <v>0.18546747967479674</v>
      </c>
      <c r="ES79" s="56">
        <f t="shared" si="45"/>
        <v>0</v>
      </c>
      <c r="ET79" s="56">
        <f t="shared" si="54"/>
        <v>0</v>
      </c>
      <c r="EU79" s="56">
        <f t="shared" si="54"/>
        <v>8.1289617182887302</v>
      </c>
      <c r="EV79" s="56">
        <f t="shared" si="47"/>
        <v>0.18546747967479674</v>
      </c>
      <c r="EW79" s="56"/>
      <c r="EX79" s="56"/>
      <c r="EY79" s="56"/>
      <c r="EZ79" s="165" t="str">
        <f>D79</f>
        <v>286-20</v>
      </c>
      <c r="FA79" s="179">
        <f t="shared" si="53"/>
        <v>1.0905132112795708</v>
      </c>
      <c r="FB79" s="179">
        <f t="shared" si="53"/>
        <v>9.9353976556862253</v>
      </c>
      <c r="FC79" s="56">
        <f>AVERAGE(EJ77:EJ79)</f>
        <v>0</v>
      </c>
      <c r="FD79" s="56">
        <f>AVERAGE(EK77:EK79)</f>
        <v>6.1822493224932246E-2</v>
      </c>
      <c r="FE79" s="56">
        <f>AVERAGE(EL77:EL79)</f>
        <v>0</v>
      </c>
      <c r="FF79" s="56">
        <f>AVERAGE(EM77:EM79)</f>
        <v>0.88743348218403773</v>
      </c>
      <c r="FG79" s="56">
        <f>AVERAGE(EN77:EN79)</f>
        <v>0</v>
      </c>
      <c r="FH79" s="56">
        <f t="shared" si="55"/>
        <v>0</v>
      </c>
      <c r="FI79" s="56">
        <f t="shared" si="55"/>
        <v>0</v>
      </c>
      <c r="FJ79" s="56">
        <f t="shared" si="55"/>
        <v>0</v>
      </c>
      <c r="FK79" s="56">
        <f>AVERAGE(ER77:ER79)</f>
        <v>6.1822493224932246E-2</v>
      </c>
      <c r="FL79" s="56">
        <f>AVERAGE(ES77:ES79)</f>
        <v>0.88743348218403773</v>
      </c>
      <c r="FM79" s="56">
        <f>AVERAGE(EV77:EV79)</f>
        <v>0.94925597540897</v>
      </c>
      <c r="FO79" s="54"/>
      <c r="FP79" s="54" t="e">
        <f>AVERAGE(#REF!)</f>
        <v>#REF!</v>
      </c>
      <c r="FQ79" s="54" t="e">
        <f>AVERAGE(#REF!)</f>
        <v>#REF!</v>
      </c>
      <c r="FR79" s="54" t="e">
        <f>AVERAGE(#REF!)</f>
        <v>#REF!</v>
      </c>
      <c r="FS79" s="54" t="e">
        <f>AVERAGE(#REF!)</f>
        <v>#REF!</v>
      </c>
      <c r="FT79" s="54" t="e">
        <f>AVERAGE(#REF!)</f>
        <v>#REF!</v>
      </c>
      <c r="FU79" s="54" t="e">
        <f>AVERAGE(#REF!)</f>
        <v>#REF!</v>
      </c>
      <c r="FV79" s="54" t="e">
        <f>AVERAGE(#REF!)</f>
        <v>#REF!</v>
      </c>
      <c r="FW79" s="54" t="e">
        <f>AVERAGE(#REF!)</f>
        <v>#REF!</v>
      </c>
      <c r="FX79" s="54" t="e">
        <f>AVERAGE(#REF!)</f>
        <v>#REF!</v>
      </c>
      <c r="FY79" s="54" t="e">
        <f>AVERAGE(#REF!)</f>
        <v>#REF!</v>
      </c>
      <c r="FZ79" s="54" t="e">
        <f>AVERAGE(#REF!)</f>
        <v>#REF!</v>
      </c>
      <c r="GA79" s="54"/>
    </row>
    <row r="80" spans="1:183" s="45" customFormat="1" ht="18">
      <c r="A80" s="66" t="s">
        <v>377</v>
      </c>
      <c r="B80" s="228" t="s">
        <v>253</v>
      </c>
      <c r="C80" s="228">
        <v>495</v>
      </c>
      <c r="D80" s="228" t="s">
        <v>269</v>
      </c>
      <c r="E80" s="229">
        <v>1</v>
      </c>
      <c r="F80" s="144">
        <v>3.2990275787700001</v>
      </c>
      <c r="G80" s="144">
        <v>3.124269222228</v>
      </c>
      <c r="H80" s="144">
        <v>1.4978399999639997</v>
      </c>
      <c r="I80" s="144">
        <v>1.7543203574820001</v>
      </c>
      <c r="J80" s="144">
        <v>12.235856281109996</v>
      </c>
      <c r="K80" s="230">
        <v>5.6202069304920013</v>
      </c>
      <c r="L80" s="230">
        <v>0.73204771516799994</v>
      </c>
      <c r="M80" s="230"/>
      <c r="N80" s="230"/>
      <c r="O80" s="80"/>
      <c r="P80" s="230">
        <f t="shared" si="22"/>
        <v>28.263568085213997</v>
      </c>
      <c r="Q80" s="52">
        <f t="shared" si="1"/>
        <v>0.60214531246583192</v>
      </c>
      <c r="R80" s="52">
        <f t="shared" si="2"/>
        <v>1.4540176150394277</v>
      </c>
      <c r="S80" s="52">
        <f t="shared" si="3"/>
        <v>1.3538748903983244</v>
      </c>
      <c r="T80" s="53">
        <f t="shared" si="4"/>
        <v>0.14929487857929069</v>
      </c>
      <c r="U80" s="53">
        <f t="shared" si="5"/>
        <v>1.4278386761446538</v>
      </c>
      <c r="V80" s="53">
        <f t="shared" si="6"/>
        <v>16.821929889793022</v>
      </c>
      <c r="W80" s="53">
        <f t="shared" si="7"/>
        <v>107.02095541947372</v>
      </c>
      <c r="X80" s="53">
        <f t="shared" si="8"/>
        <v>1.0251860978398641</v>
      </c>
      <c r="Y80" s="53">
        <f t="shared" si="9"/>
        <v>1.0261005521114859</v>
      </c>
      <c r="Z80" s="53">
        <f t="shared" si="10"/>
        <v>1.0247745127117156</v>
      </c>
      <c r="AA80" s="53">
        <f t="shared" si="11"/>
        <v>1.0251127469836159</v>
      </c>
      <c r="AB80" s="53">
        <f t="shared" si="12"/>
        <v>0.56422955546096665</v>
      </c>
      <c r="AC80" s="53">
        <f t="shared" si="13"/>
        <v>0.56698836388192864</v>
      </c>
      <c r="AD80" s="53">
        <f t="shared" si="14"/>
        <v>0.52760397151548644</v>
      </c>
      <c r="AE80" s="53">
        <f t="shared" si="15"/>
        <v>0.38920985103859684</v>
      </c>
      <c r="AF80" s="53">
        <f t="shared" si="16"/>
        <v>0.36</v>
      </c>
      <c r="AG80" s="53">
        <f t="shared" si="17"/>
        <v>0.37460492551929842</v>
      </c>
      <c r="AH80" s="64" t="s">
        <v>152</v>
      </c>
      <c r="AI80" s="62"/>
      <c r="AJ80" s="62"/>
      <c r="AK80" s="45" t="str">
        <f t="shared" si="23"/>
        <v>287-21</v>
      </c>
      <c r="AL80" s="65"/>
      <c r="AM80" s="145">
        <f t="shared" si="24"/>
        <v>1</v>
      </c>
      <c r="AN80" s="149"/>
      <c r="AO80" s="183"/>
      <c r="AP80" s="149"/>
      <c r="AQ80" s="147">
        <f t="shared" si="25"/>
        <v>1</v>
      </c>
      <c r="AR80" s="229">
        <v>0</v>
      </c>
      <c r="AS80" s="229">
        <v>2</v>
      </c>
      <c r="AT80" s="229">
        <v>2</v>
      </c>
      <c r="AU80" s="229">
        <v>0</v>
      </c>
      <c r="AV80" s="229">
        <v>1</v>
      </c>
      <c r="AW80" s="229">
        <v>2</v>
      </c>
      <c r="AX80" s="229">
        <v>0</v>
      </c>
      <c r="AY80" s="229">
        <v>3</v>
      </c>
      <c r="AZ80" s="229">
        <v>3</v>
      </c>
      <c r="BA80" s="148"/>
      <c r="BB80" s="229">
        <v>0</v>
      </c>
      <c r="BC80" s="229">
        <v>3</v>
      </c>
      <c r="BD80" s="229">
        <v>0</v>
      </c>
      <c r="BE80" s="57">
        <v>3</v>
      </c>
      <c r="BF80" s="57">
        <v>3</v>
      </c>
      <c r="BG80" s="57">
        <v>3</v>
      </c>
      <c r="BH80" s="57">
        <v>10</v>
      </c>
      <c r="BI80" s="57">
        <f t="shared" si="26"/>
        <v>495</v>
      </c>
      <c r="BJ80" s="189" t="str">
        <f t="shared" si="27"/>
        <v>287-21</v>
      </c>
      <c r="BK80" s="173">
        <f t="shared" si="28"/>
        <v>1</v>
      </c>
      <c r="BL80" s="87">
        <v>0</v>
      </c>
      <c r="BM80" s="62"/>
      <c r="BN80" s="62"/>
      <c r="BO80" s="62"/>
      <c r="BP80" s="62"/>
      <c r="BQ80" s="62"/>
      <c r="BR80" s="62"/>
      <c r="BS80" s="62"/>
      <c r="BT80" s="62"/>
      <c r="BU80" s="62"/>
      <c r="BV80" s="62"/>
      <c r="BW80" s="62"/>
      <c r="BX80" s="62"/>
      <c r="BY80" s="62"/>
      <c r="BZ80" s="128"/>
      <c r="CA80" s="99"/>
      <c r="CB80" s="98"/>
      <c r="CC80" s="98"/>
      <c r="CD80" s="98"/>
      <c r="CE80" s="98"/>
      <c r="CF80" s="98"/>
      <c r="CG80" s="98"/>
      <c r="CH80" s="98"/>
      <c r="CI80" s="98"/>
      <c r="CJ80" s="98"/>
      <c r="CK80" s="98"/>
      <c r="CL80" s="98"/>
      <c r="CM80" s="62"/>
      <c r="CN80" s="62"/>
      <c r="CO80" s="128"/>
      <c r="CP80" s="88"/>
      <c r="CQ80" s="88"/>
      <c r="CR80" s="63"/>
      <c r="CS80" s="63"/>
      <c r="CT80" s="63"/>
      <c r="CU80" s="63"/>
      <c r="CV80" s="88"/>
      <c r="CW80" s="63"/>
      <c r="CX80" s="63"/>
      <c r="CY80" s="63"/>
      <c r="CZ80" s="63"/>
      <c r="DA80" s="88"/>
      <c r="DB80" s="63"/>
      <c r="DC80" s="63"/>
      <c r="DD80" s="63"/>
      <c r="DE80" s="63"/>
      <c r="DF80" s="131"/>
      <c r="DG80" s="121">
        <f t="shared" si="29"/>
        <v>0</v>
      </c>
      <c r="DH80" s="121">
        <f t="shared" si="30"/>
        <v>18.064359373974956</v>
      </c>
      <c r="DI80" s="121">
        <f t="shared" si="31"/>
        <v>40.616246711949735</v>
      </c>
      <c r="DJ80" s="121">
        <f t="shared" si="32"/>
        <v>0</v>
      </c>
      <c r="DK80" s="121">
        <f t="shared" si="32"/>
        <v>1.0250814361799163</v>
      </c>
      <c r="DL80" s="121">
        <f t="shared" si="32"/>
        <v>0</v>
      </c>
      <c r="DM80" s="121">
        <f t="shared" si="33"/>
        <v>0</v>
      </c>
      <c r="DN80" s="121">
        <f t="shared" si="34"/>
        <v>0</v>
      </c>
      <c r="DO80" s="121">
        <f t="shared" si="35"/>
        <v>0</v>
      </c>
      <c r="DP80" s="121">
        <f t="shared" si="36"/>
        <v>0</v>
      </c>
      <c r="DQ80" s="121">
        <f t="shared" si="37"/>
        <v>0</v>
      </c>
      <c r="DR80" s="122">
        <f t="shared" si="38"/>
        <v>2</v>
      </c>
      <c r="DS80" s="157"/>
      <c r="DT80" s="157" t="str">
        <f t="shared" si="39"/>
        <v>Activity Fuels Underburn</v>
      </c>
      <c r="DU80" s="157" t="str">
        <f t="shared" si="18"/>
        <v>287-21</v>
      </c>
      <c r="DV80" s="238">
        <f t="shared" si="40"/>
        <v>1</v>
      </c>
      <c r="DW80" s="239"/>
      <c r="DX80" s="239"/>
      <c r="DY80" s="239"/>
      <c r="DZ80" s="239"/>
      <c r="EA80" s="239"/>
      <c r="EB80" s="239"/>
      <c r="EC80" s="239"/>
      <c r="ED80" s="239"/>
      <c r="EE80" s="239"/>
      <c r="EF80" s="239"/>
      <c r="EG80" s="239"/>
      <c r="EH80" s="239"/>
      <c r="EI80" s="239"/>
      <c r="EJ80" s="50"/>
      <c r="EK80" s="50"/>
      <c r="EL80" s="55"/>
      <c r="EM80" s="50"/>
      <c r="EN80" s="50"/>
      <c r="EO80" s="50">
        <f t="shared" si="19"/>
        <v>0</v>
      </c>
      <c r="EP80" s="50">
        <f t="shared" si="20"/>
        <v>0</v>
      </c>
      <c r="EQ80" s="50">
        <f t="shared" si="21"/>
        <v>0</v>
      </c>
      <c r="ER80" s="56"/>
      <c r="ES80" s="56"/>
      <c r="ET80" s="56">
        <f t="shared" si="54"/>
        <v>0</v>
      </c>
      <c r="EU80" s="56">
        <f t="shared" si="54"/>
        <v>8.1289617182887302</v>
      </c>
      <c r="EV80" s="56"/>
      <c r="EW80" s="56"/>
      <c r="EX80" s="56"/>
      <c r="EY80" s="56"/>
      <c r="EZ80" s="165"/>
      <c r="FA80" s="179"/>
      <c r="FB80" s="179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O80" s="54"/>
      <c r="FP80" s="54"/>
      <c r="FQ80" s="54"/>
      <c r="FR80" s="54"/>
      <c r="FS80" s="54"/>
      <c r="FT80" s="54"/>
      <c r="FU80" s="54"/>
      <c r="FV80" s="54"/>
      <c r="FW80" s="54"/>
      <c r="FX80" s="54"/>
      <c r="FY80" s="54"/>
      <c r="FZ80" s="54"/>
      <c r="GA80" s="54"/>
    </row>
    <row r="81" spans="1:183" s="45" customFormat="1" ht="18">
      <c r="A81" s="66" t="s">
        <v>377</v>
      </c>
      <c r="B81" s="228" t="s">
        <v>253</v>
      </c>
      <c r="C81" s="228">
        <v>495</v>
      </c>
      <c r="D81" s="228" t="s">
        <v>269</v>
      </c>
      <c r="E81" s="229">
        <v>2</v>
      </c>
      <c r="F81" s="144">
        <v>3.2990275787700001</v>
      </c>
      <c r="G81" s="144">
        <v>3.124269222228</v>
      </c>
      <c r="H81" s="144">
        <v>1.4978399999639997</v>
      </c>
      <c r="I81" s="144">
        <v>1.7543203574820001</v>
      </c>
      <c r="J81" s="144">
        <v>12.235856281109996</v>
      </c>
      <c r="K81" s="230">
        <v>5.6202069304920013</v>
      </c>
      <c r="L81" s="230">
        <v>0.73204771516799994</v>
      </c>
      <c r="M81" s="230"/>
      <c r="N81" s="144"/>
      <c r="O81" s="80"/>
      <c r="P81" s="230">
        <f t="shared" si="22"/>
        <v>28.263568085213997</v>
      </c>
      <c r="Q81" s="52">
        <f t="shared" si="1"/>
        <v>0.60214531246583192</v>
      </c>
      <c r="R81" s="52">
        <f t="shared" si="2"/>
        <v>1.4540176150394277</v>
      </c>
      <c r="S81" s="52">
        <f t="shared" si="3"/>
        <v>1.3538748903983244</v>
      </c>
      <c r="T81" s="53">
        <f t="shared" si="4"/>
        <v>0.14929487857929069</v>
      </c>
      <c r="U81" s="53">
        <f t="shared" si="5"/>
        <v>1.4278386761446538</v>
      </c>
      <c r="V81" s="53">
        <f t="shared" si="6"/>
        <v>16.821929889793022</v>
      </c>
      <c r="W81" s="53">
        <f t="shared" si="7"/>
        <v>107.02095541947372</v>
      </c>
      <c r="X81" s="53">
        <f t="shared" si="8"/>
        <v>1.0251860978398641</v>
      </c>
      <c r="Y81" s="53">
        <f t="shared" si="9"/>
        <v>1.0261005521114859</v>
      </c>
      <c r="Z81" s="53">
        <f t="shared" si="10"/>
        <v>1.0247745127117156</v>
      </c>
      <c r="AA81" s="53">
        <f t="shared" si="11"/>
        <v>1.0251127469836159</v>
      </c>
      <c r="AB81" s="53">
        <f t="shared" si="12"/>
        <v>0.56422955546096665</v>
      </c>
      <c r="AC81" s="53">
        <f t="shared" si="13"/>
        <v>0.56698836388192864</v>
      </c>
      <c r="AD81" s="53">
        <f t="shared" si="14"/>
        <v>0.52760397151548644</v>
      </c>
      <c r="AE81" s="53">
        <f t="shared" si="15"/>
        <v>0.38920985103859684</v>
      </c>
      <c r="AF81" s="53">
        <f t="shared" si="16"/>
        <v>0.36</v>
      </c>
      <c r="AG81" s="53">
        <f t="shared" si="17"/>
        <v>0.37460492551929842</v>
      </c>
      <c r="AH81" s="64" t="s">
        <v>152</v>
      </c>
      <c r="AI81" s="62"/>
      <c r="AJ81" s="62"/>
      <c r="AK81" s="45" t="str">
        <f t="shared" si="23"/>
        <v>287-21</v>
      </c>
      <c r="AL81" s="65"/>
      <c r="AM81" s="145">
        <f t="shared" si="24"/>
        <v>2</v>
      </c>
      <c r="AN81" s="149"/>
      <c r="AO81" s="183"/>
      <c r="AP81" s="149"/>
      <c r="AQ81" s="147">
        <f t="shared" si="25"/>
        <v>1</v>
      </c>
      <c r="AR81" s="229">
        <v>1</v>
      </c>
      <c r="AS81" s="229">
        <v>2</v>
      </c>
      <c r="AT81" s="229">
        <v>2</v>
      </c>
      <c r="AU81" s="229">
        <v>2</v>
      </c>
      <c r="AV81" s="229">
        <v>1</v>
      </c>
      <c r="AW81" s="229">
        <v>1</v>
      </c>
      <c r="AX81" s="229">
        <v>0</v>
      </c>
      <c r="AY81" s="229">
        <v>2</v>
      </c>
      <c r="AZ81" s="229">
        <v>2</v>
      </c>
      <c r="BA81" s="148"/>
      <c r="BB81" s="229">
        <v>0</v>
      </c>
      <c r="BC81" s="229">
        <v>0</v>
      </c>
      <c r="BD81" s="229">
        <v>2</v>
      </c>
      <c r="BE81" s="57">
        <v>3</v>
      </c>
      <c r="BF81" s="57">
        <v>3</v>
      </c>
      <c r="BG81" s="57">
        <v>3</v>
      </c>
      <c r="BH81" s="57">
        <v>10</v>
      </c>
      <c r="BI81" s="57">
        <f t="shared" si="26"/>
        <v>495</v>
      </c>
      <c r="BJ81" s="189" t="str">
        <f t="shared" si="27"/>
        <v>287-21</v>
      </c>
      <c r="BK81" s="173">
        <f t="shared" si="28"/>
        <v>2</v>
      </c>
      <c r="BL81" s="87">
        <v>0</v>
      </c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  <c r="BY81" s="62"/>
      <c r="BZ81" s="128"/>
      <c r="CA81" s="99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62"/>
      <c r="CN81" s="62"/>
      <c r="CO81" s="128"/>
      <c r="CP81" s="88"/>
      <c r="CQ81" s="88"/>
      <c r="CR81" s="63"/>
      <c r="CS81" s="63"/>
      <c r="CT81" s="63"/>
      <c r="CU81" s="63"/>
      <c r="CV81" s="88"/>
      <c r="CW81" s="63"/>
      <c r="CX81" s="63"/>
      <c r="CY81" s="63"/>
      <c r="CZ81" s="63"/>
      <c r="DA81" s="88"/>
      <c r="DB81" s="63"/>
      <c r="DC81" s="63"/>
      <c r="DD81" s="63"/>
      <c r="DE81" s="63"/>
      <c r="DF81" s="131"/>
      <c r="DG81" s="121">
        <f t="shared" si="29"/>
        <v>21.810264225591418</v>
      </c>
      <c r="DH81" s="121">
        <f t="shared" si="30"/>
        <v>15.053632811645796</v>
      </c>
      <c r="DI81" s="121">
        <f t="shared" si="31"/>
        <v>54.154995615932975</v>
      </c>
      <c r="DJ81" s="121">
        <f t="shared" si="32"/>
        <v>0</v>
      </c>
      <c r="DK81" s="121">
        <f t="shared" si="32"/>
        <v>0</v>
      </c>
      <c r="DL81" s="121">
        <f t="shared" si="32"/>
        <v>7.4823167747436417</v>
      </c>
      <c r="DM81" s="121">
        <f t="shared" si="33"/>
        <v>0</v>
      </c>
      <c r="DN81" s="121">
        <f t="shared" si="34"/>
        <v>0</v>
      </c>
      <c r="DO81" s="121">
        <f t="shared" si="35"/>
        <v>0</v>
      </c>
      <c r="DP81" s="121">
        <f t="shared" si="36"/>
        <v>0</v>
      </c>
      <c r="DQ81" s="121">
        <f t="shared" si="37"/>
        <v>0</v>
      </c>
      <c r="DR81" s="122">
        <f t="shared" si="38"/>
        <v>1.5</v>
      </c>
      <c r="DS81" s="157"/>
      <c r="DT81" s="157" t="str">
        <f t="shared" si="39"/>
        <v>Activity Fuels Underburn</v>
      </c>
      <c r="DU81" s="157" t="str">
        <f t="shared" si="18"/>
        <v>287-21</v>
      </c>
      <c r="DV81" s="238">
        <f t="shared" si="40"/>
        <v>2</v>
      </c>
      <c r="DW81" s="239"/>
      <c r="DX81" s="239"/>
      <c r="DY81" s="239"/>
      <c r="DZ81" s="239"/>
      <c r="EA81" s="239"/>
      <c r="EB81" s="239"/>
      <c r="EC81" s="239"/>
      <c r="ED81" s="239"/>
      <c r="EE81" s="239"/>
      <c r="EF81" s="239"/>
      <c r="EG81" s="239"/>
      <c r="EH81" s="239"/>
      <c r="EI81" s="239"/>
      <c r="EJ81" s="50">
        <f t="shared" si="41"/>
        <v>0</v>
      </c>
      <c r="EK81" s="50">
        <f t="shared" si="42"/>
        <v>0</v>
      </c>
      <c r="EL81" s="55">
        <f t="shared" si="43"/>
        <v>2.9512195121951219</v>
      </c>
      <c r="EM81" s="50">
        <f>4.656*AQ81*(((BL81/2.54)^2)+((BM81/2.54)^2)+((BN81/2.54)^2)+((BO81)/2.54^2)+((BP81/2.54)^2)+((BQ81/2.54)^2)+((BR81/2.54)^2)+((BS81/2.54)^2)+((BT81/2.54)^2)+((BU81/2.54)^2)+((BV81/2.54)^2)+((BW81/2.54)^2)+((BX81/2.54)^2)+((BY81/2.54)^2)+((BZ81/2.54)^2))/(BH81*3.28)</f>
        <v>0</v>
      </c>
      <c r="EN81" s="50">
        <f>3.492*AQ81*((CA81/2.54)^2 + (CB81/2.54)^2 + (CC81/2.54)^2 + (CD81/2.54)^2 + (CE81/2.54)^2 + (CF81/2.54)^2 + (CG81/2.54)^2 +(CH81/2.54)^2 +(CI81/2.54)^2 + (CJ81/2.54)^2 +(CK81/2.54)^2 + (CL81/2.54)^2 +(CM81/2.54)^2 + (CN81/2.54)^2 + (CO81/2.54)^2)/(BH81*3.28)</f>
        <v>0</v>
      </c>
      <c r="EO81" s="50">
        <f t="shared" si="19"/>
        <v>0</v>
      </c>
      <c r="EP81" s="50">
        <f t="shared" si="20"/>
        <v>0</v>
      </c>
      <c r="EQ81" s="50">
        <f t="shared" si="21"/>
        <v>0</v>
      </c>
      <c r="ER81" s="56">
        <f t="shared" si="44"/>
        <v>2.9512195121951219</v>
      </c>
      <c r="ES81" s="56">
        <f t="shared" si="45"/>
        <v>0</v>
      </c>
      <c r="ET81" s="56">
        <f t="shared" si="54"/>
        <v>9.8146189015161376</v>
      </c>
      <c r="EU81" s="56">
        <f t="shared" si="54"/>
        <v>6.7741347652406088</v>
      </c>
      <c r="EV81" s="56">
        <f t="shared" si="47"/>
        <v>2.9512195121951219</v>
      </c>
      <c r="EW81" s="56"/>
      <c r="EX81" s="56"/>
      <c r="EY81" s="56"/>
      <c r="EZ81" s="165"/>
      <c r="FA81" s="179"/>
      <c r="FB81" s="179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O81" s="54"/>
      <c r="FP81" s="54"/>
      <c r="FQ81" s="54"/>
      <c r="FR81" s="54"/>
      <c r="FS81" s="54"/>
      <c r="FT81" s="54"/>
      <c r="FU81" s="54"/>
      <c r="FV81" s="54"/>
      <c r="FW81" s="54"/>
      <c r="FX81" s="54"/>
      <c r="FY81" s="54"/>
      <c r="FZ81" s="54"/>
      <c r="GA81" s="54"/>
    </row>
    <row r="82" spans="1:183" s="45" customFormat="1" ht="18">
      <c r="A82" s="66" t="s">
        <v>377</v>
      </c>
      <c r="B82" s="228" t="s">
        <v>253</v>
      </c>
      <c r="C82" s="228">
        <v>495</v>
      </c>
      <c r="D82" s="228" t="s">
        <v>269</v>
      </c>
      <c r="E82" s="229">
        <v>3</v>
      </c>
      <c r="F82" s="144">
        <v>3.2990275787700001</v>
      </c>
      <c r="G82" s="144">
        <v>3.124269222228</v>
      </c>
      <c r="H82" s="144">
        <v>1.4978399999639997</v>
      </c>
      <c r="I82" s="144">
        <v>1.7543203574820001</v>
      </c>
      <c r="J82" s="144">
        <v>12.235856281109996</v>
      </c>
      <c r="K82" s="230">
        <v>5.6202069304920013</v>
      </c>
      <c r="L82" s="230">
        <v>0.73204771516799994</v>
      </c>
      <c r="M82" s="230"/>
      <c r="N82" s="230"/>
      <c r="O82" s="80"/>
      <c r="P82" s="230">
        <f t="shared" si="22"/>
        <v>28.263568085213997</v>
      </c>
      <c r="Q82" s="52">
        <f t="shared" si="1"/>
        <v>0.60214531246583192</v>
      </c>
      <c r="R82" s="52">
        <f t="shared" si="2"/>
        <v>1.4540176150394277</v>
      </c>
      <c r="S82" s="52">
        <f t="shared" si="3"/>
        <v>1.3538748903983244</v>
      </c>
      <c r="T82" s="53">
        <f t="shared" si="4"/>
        <v>0.14929487857929069</v>
      </c>
      <c r="U82" s="53">
        <f t="shared" si="5"/>
        <v>1.4278386761446538</v>
      </c>
      <c r="V82" s="53">
        <f t="shared" si="6"/>
        <v>16.821929889793022</v>
      </c>
      <c r="W82" s="53">
        <f t="shared" si="7"/>
        <v>107.02095541947372</v>
      </c>
      <c r="X82" s="53">
        <f t="shared" si="8"/>
        <v>1.0251860978398641</v>
      </c>
      <c r="Y82" s="53">
        <f t="shared" si="9"/>
        <v>1.0261005521114859</v>
      </c>
      <c r="Z82" s="53">
        <f t="shared" si="10"/>
        <v>1.0247745127117156</v>
      </c>
      <c r="AA82" s="53">
        <f t="shared" si="11"/>
        <v>1.0251127469836159</v>
      </c>
      <c r="AB82" s="53">
        <f t="shared" si="12"/>
        <v>0.56422955546096665</v>
      </c>
      <c r="AC82" s="53">
        <f t="shared" si="13"/>
        <v>0.56698836388192864</v>
      </c>
      <c r="AD82" s="53">
        <f t="shared" si="14"/>
        <v>0.52760397151548644</v>
      </c>
      <c r="AE82" s="53">
        <f t="shared" si="15"/>
        <v>0.38920985103859684</v>
      </c>
      <c r="AF82" s="53">
        <f t="shared" si="16"/>
        <v>0.36</v>
      </c>
      <c r="AG82" s="53">
        <f t="shared" si="17"/>
        <v>0.37460492551929842</v>
      </c>
      <c r="AH82" s="64" t="s">
        <v>152</v>
      </c>
      <c r="AI82" s="62"/>
      <c r="AJ82" s="62"/>
      <c r="AK82" s="45" t="str">
        <f t="shared" si="23"/>
        <v>287-21</v>
      </c>
      <c r="AL82" s="65"/>
      <c r="AM82" s="145">
        <f t="shared" si="24"/>
        <v>3</v>
      </c>
      <c r="AN82" s="149"/>
      <c r="AO82" s="183"/>
      <c r="AP82" s="149"/>
      <c r="AQ82" s="147">
        <f t="shared" si="25"/>
        <v>1</v>
      </c>
      <c r="AR82" s="229">
        <v>1</v>
      </c>
      <c r="AS82" s="229">
        <v>2</v>
      </c>
      <c r="AT82" s="229">
        <v>2</v>
      </c>
      <c r="AU82" s="229">
        <v>0</v>
      </c>
      <c r="AV82" s="229">
        <v>2</v>
      </c>
      <c r="AW82" s="229">
        <v>2</v>
      </c>
      <c r="AX82" s="229">
        <v>1</v>
      </c>
      <c r="AY82" s="229">
        <v>2</v>
      </c>
      <c r="AZ82" s="229">
        <v>2</v>
      </c>
      <c r="BA82" s="148"/>
      <c r="BB82" s="229">
        <v>17</v>
      </c>
      <c r="BC82" s="229">
        <v>5</v>
      </c>
      <c r="BD82" s="229">
        <v>2</v>
      </c>
      <c r="BE82" s="57">
        <v>3</v>
      </c>
      <c r="BF82" s="57">
        <v>3</v>
      </c>
      <c r="BG82" s="57">
        <v>3</v>
      </c>
      <c r="BH82" s="57">
        <v>10</v>
      </c>
      <c r="BI82" s="57">
        <f t="shared" si="26"/>
        <v>495</v>
      </c>
      <c r="BJ82" s="189" t="str">
        <f t="shared" si="27"/>
        <v>287-21</v>
      </c>
      <c r="BK82" s="173">
        <f t="shared" si="28"/>
        <v>3</v>
      </c>
      <c r="BL82" s="87">
        <v>0</v>
      </c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128"/>
      <c r="CA82" s="99"/>
      <c r="CB82" s="98"/>
      <c r="CC82" s="98"/>
      <c r="CD82" s="98"/>
      <c r="CE82" s="98"/>
      <c r="CF82" s="98"/>
      <c r="CG82" s="98"/>
      <c r="CH82" s="98"/>
      <c r="CI82" s="98"/>
      <c r="CJ82" s="98"/>
      <c r="CK82" s="98"/>
      <c r="CL82" s="98"/>
      <c r="CM82" s="62"/>
      <c r="CN82" s="62"/>
      <c r="CO82" s="128"/>
      <c r="CP82" s="88"/>
      <c r="CQ82" s="88"/>
      <c r="CR82" s="63"/>
      <c r="CS82" s="63"/>
      <c r="CT82" s="63"/>
      <c r="CU82" s="63"/>
      <c r="CV82" s="88"/>
      <c r="CW82" s="63"/>
      <c r="CX82" s="63"/>
      <c r="CY82" s="63"/>
      <c r="CZ82" s="63"/>
      <c r="DA82" s="88"/>
      <c r="DB82" s="63"/>
      <c r="DC82" s="63"/>
      <c r="DD82" s="63"/>
      <c r="DE82" s="63"/>
      <c r="DF82" s="131"/>
      <c r="DG82" s="121">
        <f t="shared" si="29"/>
        <v>14.540176150394277</v>
      </c>
      <c r="DH82" s="121">
        <f t="shared" si="30"/>
        <v>18.064359373974956</v>
      </c>
      <c r="DI82" s="121">
        <f t="shared" si="31"/>
        <v>54.154995615932975</v>
      </c>
      <c r="DJ82" s="121">
        <f t="shared" si="32"/>
        <v>0.60387392328250267</v>
      </c>
      <c r="DK82" s="121">
        <f t="shared" si="32"/>
        <v>1.7084690602998605</v>
      </c>
      <c r="DL82" s="121">
        <f t="shared" si="32"/>
        <v>7.4823167747436417</v>
      </c>
      <c r="DM82" s="121">
        <f t="shared" si="33"/>
        <v>0</v>
      </c>
      <c r="DN82" s="121">
        <f t="shared" si="34"/>
        <v>0</v>
      </c>
      <c r="DO82" s="121">
        <f t="shared" si="35"/>
        <v>0</v>
      </c>
      <c r="DP82" s="121">
        <f t="shared" si="36"/>
        <v>0</v>
      </c>
      <c r="DQ82" s="121">
        <f t="shared" si="37"/>
        <v>0</v>
      </c>
      <c r="DR82" s="122">
        <f t="shared" si="38"/>
        <v>2</v>
      </c>
      <c r="DS82" s="157"/>
      <c r="DT82" s="157" t="str">
        <f t="shared" si="39"/>
        <v>Activity Fuels Underburn</v>
      </c>
      <c r="DU82" s="157" t="str">
        <f t="shared" si="18"/>
        <v>287-21</v>
      </c>
      <c r="DV82" s="238">
        <f t="shared" si="40"/>
        <v>3</v>
      </c>
      <c r="DW82" s="239"/>
      <c r="DX82" s="239"/>
      <c r="DY82" s="239"/>
      <c r="DZ82" s="239"/>
      <c r="EA82" s="239"/>
      <c r="EB82" s="239"/>
      <c r="EC82" s="239"/>
      <c r="ED82" s="239"/>
      <c r="EE82" s="239"/>
      <c r="EF82" s="239"/>
      <c r="EG82" s="239"/>
      <c r="EH82" s="239"/>
      <c r="EI82" s="239"/>
      <c r="EJ82" s="50">
        <f t="shared" si="41"/>
        <v>0.1646961382113821</v>
      </c>
      <c r="EK82" s="50">
        <f t="shared" si="42"/>
        <v>0.92733739837398377</v>
      </c>
      <c r="EL82" s="55">
        <f t="shared" si="43"/>
        <v>2.9512195121951219</v>
      </c>
      <c r="EM82" s="50">
        <f>4.656*AQ82*(((BL82/2.54)^2)+((BM82/2.54)^2)+((BN82/2.54)^2)+((BO82)/2.54^2)+((BP82/2.54)^2)+((BQ82/2.54)^2)+((BR82/2.54)^2)+((BS82/2.54)^2)+((BT82/2.54)^2)+((BU82/2.54)^2)+((BV82/2.54)^2)+((BW82/2.54)^2)+((BX82/2.54)^2)+((BY82/2.54)^2)+((BZ82/2.54)^2))/(BH82*3.28)</f>
        <v>0</v>
      </c>
      <c r="EN82" s="50">
        <f>3.492*AQ82*((CA82/2.54)^2 + (CB82/2.54)^2 + (CC82/2.54)^2 + (CD82/2.54)^2 + (CE82/2.54)^2 + (CF82/2.54)^2 + (CG82/2.54)^2 +(CH82/2.54)^2 +(CI82/2.54)^2 + (CJ82/2.54)^2 +(CK82/2.54)^2 + (CL82/2.54)^2 +(CM82/2.54)^2 + (CN82/2.54)^2 + (CO82/2.54)^2)/(BH82*3.28)</f>
        <v>0</v>
      </c>
      <c r="EO82" s="50">
        <f t="shared" si="19"/>
        <v>0</v>
      </c>
      <c r="EP82" s="50">
        <f t="shared" si="20"/>
        <v>0</v>
      </c>
      <c r="EQ82" s="50">
        <f t="shared" si="21"/>
        <v>0</v>
      </c>
      <c r="ER82" s="56">
        <f t="shared" si="44"/>
        <v>4.0432530487804881</v>
      </c>
      <c r="ES82" s="56">
        <f t="shared" si="45"/>
        <v>0</v>
      </c>
      <c r="ET82" s="56">
        <f t="shared" si="54"/>
        <v>6.5430792676774248</v>
      </c>
      <c r="EU82" s="56">
        <f t="shared" si="54"/>
        <v>8.1289617182887302</v>
      </c>
      <c r="EV82" s="56">
        <f t="shared" si="47"/>
        <v>4.0432530487804881</v>
      </c>
      <c r="EW82" s="56"/>
      <c r="EX82" s="56"/>
      <c r="EY82" s="56"/>
      <c r="EZ82" s="165"/>
      <c r="FA82" s="179"/>
      <c r="FB82" s="179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O82" s="54"/>
      <c r="FP82" s="54"/>
      <c r="FQ82" s="54"/>
      <c r="FR82" s="54"/>
      <c r="FS82" s="54"/>
      <c r="FT82" s="54"/>
      <c r="FU82" s="54"/>
      <c r="FV82" s="54"/>
      <c r="FW82" s="54"/>
      <c r="FX82" s="54"/>
      <c r="FY82" s="54"/>
      <c r="FZ82" s="54"/>
      <c r="GA82" s="54"/>
    </row>
    <row r="83" spans="1:183" s="45" customFormat="1" ht="18">
      <c r="A83" s="66" t="s">
        <v>377</v>
      </c>
      <c r="B83" s="228" t="s">
        <v>253</v>
      </c>
      <c r="C83" s="228">
        <v>495</v>
      </c>
      <c r="D83" s="228" t="s">
        <v>269</v>
      </c>
      <c r="E83" s="229">
        <v>4</v>
      </c>
      <c r="F83" s="144">
        <v>3.2990275787700001</v>
      </c>
      <c r="G83" s="144">
        <v>3.124269222228</v>
      </c>
      <c r="H83" s="144">
        <v>1.4978399999639997</v>
      </c>
      <c r="I83" s="144">
        <v>1.7543203574820001</v>
      </c>
      <c r="J83" s="144">
        <v>12.235856281109996</v>
      </c>
      <c r="K83" s="230">
        <v>5.6202069304920013</v>
      </c>
      <c r="L83" s="230">
        <v>0.73204771516799994</v>
      </c>
      <c r="M83" s="230"/>
      <c r="N83" s="230"/>
      <c r="O83" s="80"/>
      <c r="P83" s="230">
        <f t="shared" si="22"/>
        <v>28.263568085213997</v>
      </c>
      <c r="Q83" s="52">
        <f t="shared" si="1"/>
        <v>0.60214531246583192</v>
      </c>
      <c r="R83" s="52">
        <f t="shared" si="2"/>
        <v>1.4540176150394277</v>
      </c>
      <c r="S83" s="52">
        <f t="shared" si="3"/>
        <v>1.3538748903983244</v>
      </c>
      <c r="T83" s="53">
        <f t="shared" si="4"/>
        <v>0.14929487857929069</v>
      </c>
      <c r="U83" s="53">
        <f t="shared" si="5"/>
        <v>1.4278386761446538</v>
      </c>
      <c r="V83" s="53">
        <f t="shared" si="6"/>
        <v>16.821929889793022</v>
      </c>
      <c r="W83" s="53">
        <f t="shared" si="7"/>
        <v>107.02095541947372</v>
      </c>
      <c r="X83" s="53">
        <f t="shared" si="8"/>
        <v>1.0251860978398641</v>
      </c>
      <c r="Y83" s="53">
        <f t="shared" si="9"/>
        <v>1.0261005521114859</v>
      </c>
      <c r="Z83" s="53">
        <f t="shared" si="10"/>
        <v>1.0247745127117156</v>
      </c>
      <c r="AA83" s="53">
        <f t="shared" si="11"/>
        <v>1.0251127469836159</v>
      </c>
      <c r="AB83" s="53">
        <f t="shared" si="12"/>
        <v>0.56422955546096665</v>
      </c>
      <c r="AC83" s="53">
        <f t="shared" si="13"/>
        <v>0.56698836388192864</v>
      </c>
      <c r="AD83" s="53">
        <f t="shared" si="14"/>
        <v>0.52760397151548644</v>
      </c>
      <c r="AE83" s="53">
        <f t="shared" si="15"/>
        <v>0.38920985103859684</v>
      </c>
      <c r="AF83" s="53">
        <f t="shared" si="16"/>
        <v>0.36</v>
      </c>
      <c r="AG83" s="53">
        <f t="shared" si="17"/>
        <v>0.37460492551929842</v>
      </c>
      <c r="AH83" s="64" t="s">
        <v>152</v>
      </c>
      <c r="AI83" s="62"/>
      <c r="AJ83" s="62"/>
      <c r="AK83" s="45" t="str">
        <f t="shared" si="23"/>
        <v>287-21</v>
      </c>
      <c r="AL83" s="65"/>
      <c r="AM83" s="145">
        <f t="shared" si="24"/>
        <v>4</v>
      </c>
      <c r="AN83" s="149"/>
      <c r="AO83" s="183"/>
      <c r="AP83" s="149"/>
      <c r="AQ83" s="147">
        <f t="shared" si="25"/>
        <v>1</v>
      </c>
      <c r="AR83" s="229">
        <v>0</v>
      </c>
      <c r="AS83" s="229">
        <v>2</v>
      </c>
      <c r="AT83" s="229">
        <v>2</v>
      </c>
      <c r="AU83" s="229">
        <v>1</v>
      </c>
      <c r="AV83" s="229">
        <v>3</v>
      </c>
      <c r="AW83" s="229">
        <v>3</v>
      </c>
      <c r="AX83" s="229">
        <v>0</v>
      </c>
      <c r="AY83" s="229">
        <v>0</v>
      </c>
      <c r="AZ83" s="229">
        <v>0</v>
      </c>
      <c r="BA83" s="148"/>
      <c r="BB83" s="229">
        <v>11</v>
      </c>
      <c r="BC83" s="229">
        <v>3</v>
      </c>
      <c r="BD83" s="229">
        <v>0</v>
      </c>
      <c r="BE83" s="57">
        <v>3</v>
      </c>
      <c r="BF83" s="57">
        <v>3</v>
      </c>
      <c r="BG83" s="57">
        <v>3</v>
      </c>
      <c r="BH83" s="57">
        <v>10</v>
      </c>
      <c r="BI83" s="57">
        <f t="shared" si="26"/>
        <v>495</v>
      </c>
      <c r="BJ83" s="189" t="str">
        <f t="shared" si="27"/>
        <v>287-21</v>
      </c>
      <c r="BK83" s="173">
        <f t="shared" si="28"/>
        <v>4</v>
      </c>
      <c r="BL83" s="87">
        <v>16</v>
      </c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  <c r="BY83" s="62"/>
      <c r="BZ83" s="128"/>
      <c r="CA83" s="99"/>
      <c r="CB83" s="98"/>
      <c r="CC83" s="98"/>
      <c r="CD83" s="98"/>
      <c r="CE83" s="98"/>
      <c r="CF83" s="98"/>
      <c r="CG83" s="98"/>
      <c r="CH83" s="98"/>
      <c r="CI83" s="98"/>
      <c r="CJ83" s="98"/>
      <c r="CK83" s="98"/>
      <c r="CL83" s="98"/>
      <c r="CM83" s="62"/>
      <c r="CN83" s="62"/>
      <c r="CO83" s="128"/>
      <c r="CP83" s="88"/>
      <c r="CQ83" s="88"/>
      <c r="CR83" s="63"/>
      <c r="CS83" s="63"/>
      <c r="CT83" s="63"/>
      <c r="CU83" s="63"/>
      <c r="CV83" s="88"/>
      <c r="CW83" s="63"/>
      <c r="CX83" s="63"/>
      <c r="CY83" s="63"/>
      <c r="CZ83" s="63"/>
      <c r="DA83" s="88"/>
      <c r="DB83" s="63"/>
      <c r="DC83" s="63"/>
      <c r="DD83" s="63"/>
      <c r="DE83" s="63"/>
      <c r="DF83" s="131"/>
      <c r="DG83" s="121">
        <f t="shared" si="29"/>
        <v>7.2700880751971386</v>
      </c>
      <c r="DH83" s="121">
        <f t="shared" si="30"/>
        <v>15.053632811645796</v>
      </c>
      <c r="DI83" s="121">
        <f t="shared" si="31"/>
        <v>40.616246711949735</v>
      </c>
      <c r="DJ83" s="121">
        <f t="shared" si="32"/>
        <v>0.39074195035926645</v>
      </c>
      <c r="DK83" s="121">
        <f t="shared" si="32"/>
        <v>1.0250814361799163</v>
      </c>
      <c r="DL83" s="121">
        <f t="shared" si="32"/>
        <v>0</v>
      </c>
      <c r="DM83" s="121">
        <f t="shared" si="33"/>
        <v>12.604063507616122</v>
      </c>
      <c r="DN83" s="121">
        <f t="shared" si="34"/>
        <v>0</v>
      </c>
      <c r="DO83" s="121">
        <f t="shared" si="35"/>
        <v>0</v>
      </c>
      <c r="DP83" s="121">
        <f t="shared" si="36"/>
        <v>0</v>
      </c>
      <c r="DQ83" s="121">
        <f t="shared" si="37"/>
        <v>0</v>
      </c>
      <c r="DR83" s="122">
        <f t="shared" si="38"/>
        <v>2.5</v>
      </c>
      <c r="DS83" s="157"/>
      <c r="DT83" s="157" t="str">
        <f t="shared" si="39"/>
        <v>Activity Fuels Underburn</v>
      </c>
      <c r="DU83" s="157" t="str">
        <f t="shared" si="18"/>
        <v>287-21</v>
      </c>
      <c r="DV83" s="238">
        <f t="shared" si="40"/>
        <v>4</v>
      </c>
      <c r="DW83" s="239"/>
      <c r="DX83" s="239"/>
      <c r="DY83" s="239"/>
      <c r="DZ83" s="239"/>
      <c r="EA83" s="239"/>
      <c r="EB83" s="239"/>
      <c r="EC83" s="239"/>
      <c r="ED83" s="239"/>
      <c r="EE83" s="239"/>
      <c r="EF83" s="239"/>
      <c r="EG83" s="239"/>
      <c r="EH83" s="239"/>
      <c r="EI83" s="239"/>
      <c r="EJ83" s="50">
        <f t="shared" si="41"/>
        <v>0.10656808943089431</v>
      </c>
      <c r="EK83" s="50">
        <f t="shared" si="42"/>
        <v>0.55640243902439024</v>
      </c>
      <c r="EL83" s="55">
        <f t="shared" si="43"/>
        <v>0</v>
      </c>
      <c r="EM83" s="50">
        <f>4.656*AQ83*(((BL83/2.54)^2)+((BM83/2.54)^2)+((BN83/2.54)^2)+((BO83)/2.54^2)+((BP83/2.54)^2)+((BQ83/2.54)^2)+((BR83/2.54)^2)+((BS83/2.54)^2)+((BT83/2.54)^2)+((BU83/2.54)^2)+((BV83/2.54)^2)+((BW83/2.54)^2)+((BX83/2.54)^2)+((BY83/2.54)^2)+((BZ83/2.54)^2))/(BH83*3.28)</f>
        <v>5.6326356555152124</v>
      </c>
      <c r="EN83" s="50">
        <f>3.492*AQ83*((CA83/2.54)^2 + (CB83/2.54)^2 + (CC83/2.54)^2 + (CD83/2.54)^2 + (CE83/2.54)^2 + (CF83/2.54)^2 + (CG83/2.54)^2 +(CH83/2.54)^2 +(CI83/2.54)^2 + (CJ83/2.54)^2 +(CK83/2.54)^2 + (CL83/2.54)^2 +(CM83/2.54)^2 + (CN83/2.54)^2 + (CO83/2.54)^2)/(BH83*3.28)</f>
        <v>0</v>
      </c>
      <c r="EO83" s="50">
        <f t="shared" si="19"/>
        <v>0</v>
      </c>
      <c r="EP83" s="50">
        <f t="shared" si="20"/>
        <v>0</v>
      </c>
      <c r="EQ83" s="50">
        <f t="shared" si="21"/>
        <v>0</v>
      </c>
      <c r="ER83" s="56">
        <f t="shared" si="44"/>
        <v>0.66297052845528459</v>
      </c>
      <c r="ES83" s="56">
        <f t="shared" si="45"/>
        <v>5.6326356555152124</v>
      </c>
      <c r="ET83" s="56">
        <f t="shared" si="54"/>
        <v>3.2715396338387124</v>
      </c>
      <c r="EU83" s="56">
        <f t="shared" si="54"/>
        <v>6.7741347652406088</v>
      </c>
      <c r="EV83" s="56">
        <f t="shared" si="47"/>
        <v>6.2956061839704969</v>
      </c>
      <c r="EW83" s="56"/>
      <c r="EX83" s="56"/>
      <c r="EY83" s="56"/>
      <c r="EZ83" s="165" t="str">
        <f>D83</f>
        <v>287-21</v>
      </c>
      <c r="FA83" s="179">
        <f t="shared" si="53"/>
        <v>6.5430792676774248</v>
      </c>
      <c r="FB83" s="179">
        <f t="shared" si="53"/>
        <v>7.2257437495899834</v>
      </c>
      <c r="FC83" s="56">
        <f>AVERAGE(EJ81:EJ83)</f>
        <v>9.0421409214092141E-2</v>
      </c>
      <c r="FD83" s="56">
        <f>AVERAGE(EK81:EK83)</f>
        <v>0.49457994579945802</v>
      </c>
      <c r="FE83" s="56">
        <f>AVERAGE(EL81:EL83)</f>
        <v>1.967479674796748</v>
      </c>
      <c r="FF83" s="56">
        <f>AVERAGE(EM81:EM83)</f>
        <v>1.8775452185050707</v>
      </c>
      <c r="FG83" s="56">
        <f>AVERAGE(EN81:EN83)</f>
        <v>0</v>
      </c>
      <c r="FH83" s="56">
        <f t="shared" si="55"/>
        <v>0</v>
      </c>
      <c r="FI83" s="56">
        <f t="shared" si="55"/>
        <v>0</v>
      </c>
      <c r="FJ83" s="56">
        <f t="shared" si="55"/>
        <v>0</v>
      </c>
      <c r="FK83" s="56">
        <f>AVERAGE(ER81:ER83)</f>
        <v>2.552481029810298</v>
      </c>
      <c r="FL83" s="56">
        <f>AVERAGE(ES81:ES83)</f>
        <v>1.8775452185050707</v>
      </c>
      <c r="FM83" s="56">
        <f>AVERAGE(EV81:EV83)</f>
        <v>4.430026248315369</v>
      </c>
      <c r="FO83" s="54"/>
      <c r="FP83" s="54" t="e">
        <f>AVERAGE(#REF!)</f>
        <v>#REF!</v>
      </c>
      <c r="FQ83" s="54" t="e">
        <f>AVERAGE(#REF!)</f>
        <v>#REF!</v>
      </c>
      <c r="FR83" s="54" t="e">
        <f>AVERAGE(#REF!)</f>
        <v>#REF!</v>
      </c>
      <c r="FS83" s="54" t="e">
        <f>AVERAGE(#REF!)</f>
        <v>#REF!</v>
      </c>
      <c r="FT83" s="54" t="e">
        <f>AVERAGE(#REF!)</f>
        <v>#REF!</v>
      </c>
      <c r="FU83" s="54" t="e">
        <f>AVERAGE(#REF!)</f>
        <v>#REF!</v>
      </c>
      <c r="FV83" s="54" t="e">
        <f>AVERAGE(#REF!)</f>
        <v>#REF!</v>
      </c>
      <c r="FW83" s="54" t="e">
        <f>AVERAGE(#REF!)</f>
        <v>#REF!</v>
      </c>
      <c r="FX83" s="54" t="e">
        <f>AVERAGE(#REF!)</f>
        <v>#REF!</v>
      </c>
      <c r="FY83" s="54" t="e">
        <f>AVERAGE(#REF!)</f>
        <v>#REF!</v>
      </c>
      <c r="FZ83" s="54" t="e">
        <f>AVERAGE(#REF!)</f>
        <v>#REF!</v>
      </c>
      <c r="GA83" s="54"/>
    </row>
    <row r="84" spans="1:183" s="45" customFormat="1" ht="18">
      <c r="A84" s="66" t="s">
        <v>377</v>
      </c>
      <c r="B84" s="228" t="s">
        <v>253</v>
      </c>
      <c r="C84" s="228">
        <v>495</v>
      </c>
      <c r="D84" s="228" t="s">
        <v>269</v>
      </c>
      <c r="E84" s="229">
        <v>5</v>
      </c>
      <c r="F84" s="144">
        <v>3.2990275787700001</v>
      </c>
      <c r="G84" s="144">
        <v>3.124269222228</v>
      </c>
      <c r="H84" s="144">
        <v>1.4978399999639997</v>
      </c>
      <c r="I84" s="144">
        <v>1.7543203574820001</v>
      </c>
      <c r="J84" s="144">
        <v>12.235856281109996</v>
      </c>
      <c r="K84" s="230">
        <v>5.6202069304920013</v>
      </c>
      <c r="L84" s="230">
        <v>0.73204771516799994</v>
      </c>
      <c r="M84" s="230"/>
      <c r="N84" s="230"/>
      <c r="O84" s="80"/>
      <c r="P84" s="230">
        <f t="shared" si="22"/>
        <v>28.263568085213997</v>
      </c>
      <c r="Q84" s="52">
        <f t="shared" si="1"/>
        <v>0.60214531246583192</v>
      </c>
      <c r="R84" s="52">
        <f t="shared" si="2"/>
        <v>1.4540176150394277</v>
      </c>
      <c r="S84" s="52">
        <f t="shared" si="3"/>
        <v>1.3538748903983244</v>
      </c>
      <c r="T84" s="53">
        <f t="shared" si="4"/>
        <v>0.14929487857929069</v>
      </c>
      <c r="U84" s="53">
        <f t="shared" si="5"/>
        <v>1.4278386761446538</v>
      </c>
      <c r="V84" s="53">
        <f t="shared" si="6"/>
        <v>16.821929889793022</v>
      </c>
      <c r="W84" s="53">
        <f t="shared" si="7"/>
        <v>107.02095541947372</v>
      </c>
      <c r="X84" s="53">
        <f t="shared" si="8"/>
        <v>1.0251860978398641</v>
      </c>
      <c r="Y84" s="53">
        <f t="shared" si="9"/>
        <v>1.0261005521114859</v>
      </c>
      <c r="Z84" s="53">
        <f t="shared" si="10"/>
        <v>1.0247745127117156</v>
      </c>
      <c r="AA84" s="53">
        <f t="shared" si="11"/>
        <v>1.0251127469836159</v>
      </c>
      <c r="AB84" s="53">
        <f t="shared" si="12"/>
        <v>0.56422955546096665</v>
      </c>
      <c r="AC84" s="53">
        <f t="shared" si="13"/>
        <v>0.56698836388192864</v>
      </c>
      <c r="AD84" s="53">
        <f t="shared" si="14"/>
        <v>0.52760397151548644</v>
      </c>
      <c r="AE84" s="53">
        <f t="shared" si="15"/>
        <v>0.38920985103859684</v>
      </c>
      <c r="AF84" s="53">
        <f t="shared" si="16"/>
        <v>0.36</v>
      </c>
      <c r="AG84" s="53">
        <f t="shared" si="17"/>
        <v>0.37460492551929842</v>
      </c>
      <c r="AH84" s="64" t="s">
        <v>152</v>
      </c>
      <c r="AI84" s="63"/>
      <c r="AJ84" s="63"/>
      <c r="AK84" s="45" t="str">
        <f t="shared" si="23"/>
        <v>287-21</v>
      </c>
      <c r="AL84" s="65"/>
      <c r="AM84" s="145">
        <f t="shared" si="24"/>
        <v>5</v>
      </c>
      <c r="AN84" s="149"/>
      <c r="AO84" s="183"/>
      <c r="AP84" s="149"/>
      <c r="AQ84" s="147">
        <f t="shared" si="25"/>
        <v>1</v>
      </c>
      <c r="AR84" s="229">
        <v>2</v>
      </c>
      <c r="AS84" s="229">
        <v>3</v>
      </c>
      <c r="AT84" s="229">
        <v>3</v>
      </c>
      <c r="AU84" s="229">
        <v>1</v>
      </c>
      <c r="AV84" s="229">
        <v>1</v>
      </c>
      <c r="AW84" s="229">
        <v>1</v>
      </c>
      <c r="AX84" s="229">
        <v>0</v>
      </c>
      <c r="AY84" s="229">
        <v>1</v>
      </c>
      <c r="AZ84" s="229">
        <v>2</v>
      </c>
      <c r="BA84" s="63"/>
      <c r="BB84" s="229">
        <v>3</v>
      </c>
      <c r="BC84" s="229">
        <v>9</v>
      </c>
      <c r="BD84" s="229">
        <v>0</v>
      </c>
      <c r="BE84" s="57">
        <v>3</v>
      </c>
      <c r="BF84" s="57">
        <v>3</v>
      </c>
      <c r="BG84" s="57">
        <v>3</v>
      </c>
      <c r="BH84" s="57">
        <v>10</v>
      </c>
      <c r="BI84" s="57">
        <f t="shared" si="26"/>
        <v>495</v>
      </c>
      <c r="BJ84" s="189" t="str">
        <f t="shared" si="27"/>
        <v>287-21</v>
      </c>
      <c r="BK84" s="173">
        <f t="shared" si="28"/>
        <v>5</v>
      </c>
      <c r="BL84" s="88">
        <v>12</v>
      </c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95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63"/>
      <c r="CN84" s="63"/>
      <c r="CO84" s="63"/>
      <c r="CP84" s="88"/>
      <c r="CQ84" s="88"/>
      <c r="CR84" s="63"/>
      <c r="CS84" s="63"/>
      <c r="CT84" s="63"/>
      <c r="CU84" s="63"/>
      <c r="CV84" s="88"/>
      <c r="CW84" s="63"/>
      <c r="CX84" s="63"/>
      <c r="CY84" s="63"/>
      <c r="CZ84" s="63"/>
      <c r="DA84" s="88"/>
      <c r="DB84" s="63"/>
      <c r="DC84" s="63"/>
      <c r="DD84" s="63"/>
      <c r="DE84" s="63"/>
      <c r="DF84" s="131"/>
      <c r="DG84" s="121">
        <f t="shared" si="29"/>
        <v>21.810264225591418</v>
      </c>
      <c r="DH84" s="121">
        <f t="shared" si="30"/>
        <v>15.053632811645798</v>
      </c>
      <c r="DI84" s="121">
        <f t="shared" si="31"/>
        <v>54.154995615932975</v>
      </c>
      <c r="DJ84" s="121">
        <f t="shared" si="32"/>
        <v>0.10656598646161812</v>
      </c>
      <c r="DK84" s="121">
        <f t="shared" si="32"/>
        <v>3.0752443085397494</v>
      </c>
      <c r="DL84" s="121">
        <f t="shared" si="32"/>
        <v>0</v>
      </c>
      <c r="DM84" s="121">
        <f t="shared" si="33"/>
        <v>7.0897857230340691</v>
      </c>
      <c r="DN84" s="121">
        <f t="shared" si="34"/>
        <v>0</v>
      </c>
      <c r="DO84" s="121">
        <f t="shared" si="35"/>
        <v>0</v>
      </c>
      <c r="DP84" s="121">
        <f t="shared" si="36"/>
        <v>0</v>
      </c>
      <c r="DQ84" s="121">
        <f t="shared" si="37"/>
        <v>0</v>
      </c>
      <c r="DR84" s="122">
        <f t="shared" si="38"/>
        <v>2</v>
      </c>
      <c r="DS84" s="157"/>
      <c r="DT84" s="157" t="str">
        <f t="shared" si="39"/>
        <v>Activity Fuels Underburn</v>
      </c>
      <c r="DU84" s="157" t="str">
        <f t="shared" si="18"/>
        <v>287-21</v>
      </c>
      <c r="DV84" s="238">
        <f t="shared" si="40"/>
        <v>5</v>
      </c>
      <c r="DW84" s="239"/>
      <c r="DX84" s="239"/>
      <c r="DY84" s="239"/>
      <c r="DZ84" s="239"/>
      <c r="EA84" s="239"/>
      <c r="EB84" s="239"/>
      <c r="EC84" s="239"/>
      <c r="ED84" s="239"/>
      <c r="EE84" s="239"/>
      <c r="EF84" s="239"/>
      <c r="EG84" s="239"/>
      <c r="EH84" s="239"/>
      <c r="EI84" s="239"/>
      <c r="EJ84" s="50"/>
      <c r="EK84" s="50"/>
      <c r="EL84" s="55"/>
      <c r="EM84" s="50"/>
      <c r="EN84" s="50"/>
      <c r="EO84" s="50">
        <f t="shared" si="19"/>
        <v>0</v>
      </c>
      <c r="EP84" s="50">
        <f t="shared" si="20"/>
        <v>0</v>
      </c>
      <c r="EQ84" s="50">
        <f t="shared" si="21"/>
        <v>0</v>
      </c>
      <c r="ER84" s="56"/>
      <c r="ES84" s="56"/>
      <c r="ET84" s="56">
        <f t="shared" si="54"/>
        <v>9.8146189015161376</v>
      </c>
      <c r="EU84" s="56">
        <f t="shared" si="54"/>
        <v>6.7741347652406096</v>
      </c>
      <c r="EV84" s="56"/>
      <c r="EW84" s="56"/>
      <c r="EX84" s="56"/>
      <c r="EY84" s="56"/>
      <c r="EZ84" s="165"/>
      <c r="FA84" s="179"/>
      <c r="FB84" s="179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O84" s="54"/>
      <c r="FP84" s="54"/>
      <c r="FQ84" s="54"/>
      <c r="FR84" s="54"/>
      <c r="FS84" s="54"/>
      <c r="FT84" s="54"/>
      <c r="FU84" s="54"/>
      <c r="FV84" s="54"/>
      <c r="FW84" s="54"/>
      <c r="FX84" s="54"/>
      <c r="FY84" s="54"/>
      <c r="FZ84" s="54"/>
      <c r="GA84" s="54"/>
    </row>
    <row r="85" spans="1:183" s="70" customFormat="1" ht="18" customHeight="1">
      <c r="A85" s="66" t="s">
        <v>377</v>
      </c>
      <c r="B85" s="228" t="s">
        <v>253</v>
      </c>
      <c r="C85" s="228">
        <v>495</v>
      </c>
      <c r="D85" s="228" t="s">
        <v>270</v>
      </c>
      <c r="E85" s="229">
        <v>1</v>
      </c>
      <c r="F85" s="144">
        <v>3.2990275787700001</v>
      </c>
      <c r="G85" s="144">
        <v>3.124269222228</v>
      </c>
      <c r="H85" s="144">
        <v>1.4978399999639997</v>
      </c>
      <c r="I85" s="144">
        <v>1.7543203574820001</v>
      </c>
      <c r="J85" s="144">
        <v>12.235856281109996</v>
      </c>
      <c r="K85" s="230">
        <v>5.6202069304920013</v>
      </c>
      <c r="L85" s="230">
        <v>0.73204771516799994</v>
      </c>
      <c r="M85" s="231"/>
      <c r="N85" s="231"/>
      <c r="O85" s="81"/>
      <c r="P85" s="230">
        <f t="shared" si="22"/>
        <v>28.263568085213997</v>
      </c>
      <c r="Q85" s="52">
        <f t="shared" si="1"/>
        <v>0.60214531246583192</v>
      </c>
      <c r="R85" s="52">
        <f t="shared" si="2"/>
        <v>1.4540176150394277</v>
      </c>
      <c r="S85" s="52">
        <f t="shared" si="3"/>
        <v>1.3538748903983244</v>
      </c>
      <c r="T85" s="53">
        <f t="shared" si="4"/>
        <v>0.14929487857929069</v>
      </c>
      <c r="U85" s="53">
        <f t="shared" si="5"/>
        <v>1.4278386761446538</v>
      </c>
      <c r="V85" s="53">
        <f t="shared" si="6"/>
        <v>16.821929889793022</v>
      </c>
      <c r="W85" s="53">
        <f t="shared" si="7"/>
        <v>107.02095541947372</v>
      </c>
      <c r="X85" s="53">
        <f t="shared" si="8"/>
        <v>1.0251860978398641</v>
      </c>
      <c r="Y85" s="53">
        <f t="shared" si="9"/>
        <v>1.0261005521114859</v>
      </c>
      <c r="Z85" s="53">
        <f t="shared" si="10"/>
        <v>1.0247745127117156</v>
      </c>
      <c r="AA85" s="53">
        <f t="shared" si="11"/>
        <v>1.0251127469836159</v>
      </c>
      <c r="AB85" s="53">
        <f t="shared" si="12"/>
        <v>0.56422955546096665</v>
      </c>
      <c r="AC85" s="53">
        <f t="shared" si="13"/>
        <v>0.56698836388192864</v>
      </c>
      <c r="AD85" s="53">
        <f t="shared" si="14"/>
        <v>0.52760397151548644</v>
      </c>
      <c r="AE85" s="53">
        <f t="shared" si="15"/>
        <v>0.38920985103859684</v>
      </c>
      <c r="AF85" s="53">
        <f t="shared" si="16"/>
        <v>0.36</v>
      </c>
      <c r="AG85" s="53">
        <f t="shared" si="17"/>
        <v>0.37460492551929842</v>
      </c>
      <c r="AH85" s="64" t="s">
        <v>152</v>
      </c>
      <c r="AI85" s="75"/>
      <c r="AJ85" s="75"/>
      <c r="AK85" s="45" t="str">
        <f t="shared" si="23"/>
        <v>288-22</v>
      </c>
      <c r="AL85" s="65"/>
      <c r="AM85" s="145">
        <f t="shared" si="24"/>
        <v>1</v>
      </c>
      <c r="AN85" s="149"/>
      <c r="AO85" s="183"/>
      <c r="AP85" s="149"/>
      <c r="AQ85" s="147">
        <f t="shared" si="25"/>
        <v>1</v>
      </c>
      <c r="AR85" s="229">
        <v>0</v>
      </c>
      <c r="AS85" s="229">
        <v>1</v>
      </c>
      <c r="AT85" s="229">
        <v>1</v>
      </c>
      <c r="AU85" s="229">
        <v>0</v>
      </c>
      <c r="AV85" s="229">
        <v>1</v>
      </c>
      <c r="AW85" s="229">
        <v>1</v>
      </c>
      <c r="AX85" s="229">
        <v>1</v>
      </c>
      <c r="AY85" s="229">
        <v>1</v>
      </c>
      <c r="AZ85" s="229">
        <v>4</v>
      </c>
      <c r="BA85" s="75"/>
      <c r="BB85" s="229">
        <v>4</v>
      </c>
      <c r="BC85" s="229">
        <v>2</v>
      </c>
      <c r="BD85" s="229">
        <v>0</v>
      </c>
      <c r="BE85" s="57">
        <v>3</v>
      </c>
      <c r="BF85" s="57">
        <v>3</v>
      </c>
      <c r="BG85" s="57">
        <v>3</v>
      </c>
      <c r="BH85" s="57">
        <v>10</v>
      </c>
      <c r="BI85" s="57">
        <f t="shared" si="26"/>
        <v>495</v>
      </c>
      <c r="BJ85" s="189" t="str">
        <f t="shared" si="27"/>
        <v>288-22</v>
      </c>
      <c r="BK85" s="173">
        <f t="shared" si="28"/>
        <v>1</v>
      </c>
      <c r="BL85" s="88">
        <v>0</v>
      </c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95">
        <v>16</v>
      </c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75"/>
      <c r="CN85" s="75"/>
      <c r="CO85" s="75"/>
      <c r="CP85" s="89"/>
      <c r="CQ85" s="89"/>
      <c r="CR85" s="75"/>
      <c r="CS85" s="75"/>
      <c r="CT85" s="75"/>
      <c r="CU85" s="75"/>
      <c r="CV85" s="89"/>
      <c r="CW85" s="75"/>
      <c r="CX85" s="75"/>
      <c r="CY85" s="75"/>
      <c r="CZ85" s="75"/>
      <c r="DA85" s="89"/>
      <c r="DB85" s="75"/>
      <c r="DC85" s="75"/>
      <c r="DD85" s="75"/>
      <c r="DE85" s="75"/>
      <c r="DF85" s="132"/>
      <c r="DG85" s="121">
        <f t="shared" si="29"/>
        <v>7.2700880751971386</v>
      </c>
      <c r="DH85" s="121">
        <f t="shared" si="30"/>
        <v>9.0321796869874778</v>
      </c>
      <c r="DI85" s="121">
        <f t="shared" si="31"/>
        <v>27.077497807966488</v>
      </c>
      <c r="DJ85" s="121">
        <f t="shared" si="32"/>
        <v>0.14208798194882419</v>
      </c>
      <c r="DK85" s="121">
        <f t="shared" si="32"/>
        <v>0.68338762411994425</v>
      </c>
      <c r="DL85" s="121">
        <f t="shared" si="32"/>
        <v>0</v>
      </c>
      <c r="DM85" s="121">
        <f t="shared" si="33"/>
        <v>0</v>
      </c>
      <c r="DN85" s="121">
        <f t="shared" si="34"/>
        <v>11.658139820032037</v>
      </c>
      <c r="DO85" s="121">
        <f t="shared" si="35"/>
        <v>0</v>
      </c>
      <c r="DP85" s="121">
        <f t="shared" si="36"/>
        <v>0</v>
      </c>
      <c r="DQ85" s="121">
        <f t="shared" si="37"/>
        <v>0</v>
      </c>
      <c r="DR85" s="122">
        <f t="shared" si="38"/>
        <v>1</v>
      </c>
      <c r="DS85" s="157"/>
      <c r="DT85" s="157" t="str">
        <f t="shared" si="39"/>
        <v>Activity Fuels Underburn</v>
      </c>
      <c r="DU85" s="157" t="str">
        <f t="shared" si="18"/>
        <v>288-22</v>
      </c>
      <c r="DV85" s="238">
        <f t="shared" si="40"/>
        <v>1</v>
      </c>
      <c r="DW85" s="239"/>
      <c r="DX85" s="239"/>
      <c r="DY85" s="239"/>
      <c r="DZ85" s="239"/>
      <c r="EA85" s="239"/>
      <c r="EB85" s="239"/>
      <c r="EC85" s="239"/>
      <c r="ED85" s="239"/>
      <c r="EE85" s="239"/>
      <c r="EF85" s="239"/>
      <c r="EG85" s="239"/>
      <c r="EH85" s="239"/>
      <c r="EI85" s="239"/>
      <c r="EJ85" s="50">
        <f t="shared" si="41"/>
        <v>3.8752032520325205E-2</v>
      </c>
      <c r="EK85" s="50">
        <f t="shared" si="42"/>
        <v>0.37093495934959347</v>
      </c>
      <c r="EL85" s="55">
        <f t="shared" si="43"/>
        <v>0</v>
      </c>
      <c r="EM85" s="50">
        <f>4.656*AQ85*(((BL85/2.54)^2)+((BM85/2.54)^2)+((BN85/2.54)^2)+((BO85)/2.54^2)+((BP85/2.54)^2)+((BQ85/2.54)^2)+((BR85/2.54)^2)+((BS85/2.54)^2)+((BT85/2.54)^2)+((BU85/2.54)^2)+((BV85/2.54)^2)+((BW85/2.54)^2)+((BX85/2.54)^2)+((BY85/2.54)^2)+((BZ85/2.54)^2))/(BH85*3.28)</f>
        <v>0</v>
      </c>
      <c r="EN85" s="50">
        <f>3.492*AQ85*((CA85/2.54)^2 + (CB85/2.54)^2 + (CC85/2.54)^2 + (CD85/2.54)^2 + (CE85/2.54)^2 + (CF85/2.54)^2 + (CG85/2.54)^2 +(CH85/2.54)^2 +(CI85/2.54)^2 + (CJ85/2.54)^2 +(CK85/2.54)^2 + (CL85/2.54)^2 +(CM85/2.54)^2 + (CN85/2.54)^2 + (CO85/2.54)^2)/(BH85*3.28)</f>
        <v>4.2244767416364102</v>
      </c>
      <c r="EO85" s="50">
        <f t="shared" si="19"/>
        <v>0</v>
      </c>
      <c r="EP85" s="50">
        <f t="shared" si="20"/>
        <v>0</v>
      </c>
      <c r="EQ85" s="50">
        <f t="shared" si="21"/>
        <v>0</v>
      </c>
      <c r="ER85" s="56">
        <f t="shared" si="44"/>
        <v>0.40968699186991869</v>
      </c>
      <c r="ES85" s="56">
        <f t="shared" si="45"/>
        <v>4.2244767416364102</v>
      </c>
      <c r="ET85" s="56">
        <f t="shared" si="54"/>
        <v>3.2715396338387124</v>
      </c>
      <c r="EU85" s="56">
        <f t="shared" si="54"/>
        <v>4.0644808591443651</v>
      </c>
      <c r="EV85" s="56">
        <f t="shared" si="47"/>
        <v>4.6341637335063286</v>
      </c>
      <c r="EW85" s="56"/>
      <c r="EX85" s="56"/>
      <c r="EY85" s="56"/>
      <c r="EZ85" s="165"/>
      <c r="FA85" s="179"/>
      <c r="FB85" s="179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74" t="s">
        <v>93</v>
      </c>
      <c r="FO85" s="54"/>
      <c r="FP85" s="54"/>
      <c r="FQ85" s="54"/>
      <c r="FR85" s="54"/>
      <c r="FS85" s="54"/>
      <c r="FT85" s="54"/>
      <c r="FU85" s="54"/>
      <c r="FV85" s="54"/>
      <c r="FW85" s="54"/>
      <c r="FX85" s="54"/>
      <c r="FY85" s="54"/>
      <c r="FZ85" s="54"/>
      <c r="GA85" s="54"/>
    </row>
    <row r="86" spans="1:183" s="45" customFormat="1" ht="18">
      <c r="A86" s="66" t="s">
        <v>377</v>
      </c>
      <c r="B86" s="228" t="s">
        <v>253</v>
      </c>
      <c r="C86" s="228">
        <v>495</v>
      </c>
      <c r="D86" s="228" t="s">
        <v>270</v>
      </c>
      <c r="E86" s="229">
        <v>2</v>
      </c>
      <c r="F86" s="144">
        <v>3.2990275787700001</v>
      </c>
      <c r="G86" s="144">
        <v>3.124269222228</v>
      </c>
      <c r="H86" s="144">
        <v>1.4978399999639997</v>
      </c>
      <c r="I86" s="144">
        <v>1.7543203574820001</v>
      </c>
      <c r="J86" s="144">
        <v>12.235856281109996</v>
      </c>
      <c r="K86" s="230">
        <v>5.6202069304920013</v>
      </c>
      <c r="L86" s="230">
        <v>0.73204771516799994</v>
      </c>
      <c r="M86" s="230"/>
      <c r="N86" s="230"/>
      <c r="O86" s="80"/>
      <c r="P86" s="230">
        <f t="shared" si="22"/>
        <v>28.263568085213997</v>
      </c>
      <c r="Q86" s="52">
        <f t="shared" si="1"/>
        <v>0.60214531246583192</v>
      </c>
      <c r="R86" s="52">
        <f t="shared" si="2"/>
        <v>1.4540176150394277</v>
      </c>
      <c r="S86" s="52">
        <f t="shared" si="3"/>
        <v>1.3538748903983244</v>
      </c>
      <c r="T86" s="53">
        <f t="shared" si="4"/>
        <v>0.14929487857929069</v>
      </c>
      <c r="U86" s="53">
        <f t="shared" si="5"/>
        <v>1.4278386761446538</v>
      </c>
      <c r="V86" s="53">
        <f t="shared" si="6"/>
        <v>16.821929889793022</v>
      </c>
      <c r="W86" s="53">
        <f t="shared" si="7"/>
        <v>107.02095541947372</v>
      </c>
      <c r="X86" s="53">
        <f t="shared" si="8"/>
        <v>1.0251860978398641</v>
      </c>
      <c r="Y86" s="53">
        <f t="shared" si="9"/>
        <v>1.0261005521114859</v>
      </c>
      <c r="Z86" s="53">
        <f t="shared" si="10"/>
        <v>1.0247745127117156</v>
      </c>
      <c r="AA86" s="53">
        <f t="shared" si="11"/>
        <v>1.0251127469836159</v>
      </c>
      <c r="AB86" s="53">
        <f t="shared" si="12"/>
        <v>0.56422955546096665</v>
      </c>
      <c r="AC86" s="53">
        <f t="shared" si="13"/>
        <v>0.56698836388192864</v>
      </c>
      <c r="AD86" s="53">
        <f t="shared" si="14"/>
        <v>0.52760397151548644</v>
      </c>
      <c r="AE86" s="53">
        <f t="shared" si="15"/>
        <v>0.38920985103859684</v>
      </c>
      <c r="AF86" s="53">
        <f t="shared" si="16"/>
        <v>0.36</v>
      </c>
      <c r="AG86" s="53">
        <f t="shared" si="17"/>
        <v>0.37460492551929842</v>
      </c>
      <c r="AH86" s="64" t="s">
        <v>152</v>
      </c>
      <c r="AI86" s="63"/>
      <c r="AJ86" s="63"/>
      <c r="AK86" s="45" t="str">
        <f t="shared" si="23"/>
        <v>288-22</v>
      </c>
      <c r="AL86" s="65"/>
      <c r="AM86" s="145">
        <f t="shared" si="24"/>
        <v>2</v>
      </c>
      <c r="AN86" s="149"/>
      <c r="AO86" s="183"/>
      <c r="AP86" s="149"/>
      <c r="AQ86" s="147">
        <f t="shared" si="25"/>
        <v>1</v>
      </c>
      <c r="AR86" s="229">
        <v>0</v>
      </c>
      <c r="AS86" s="229">
        <v>1</v>
      </c>
      <c r="AT86" s="229">
        <v>1</v>
      </c>
      <c r="AU86" s="229">
        <v>0</v>
      </c>
      <c r="AV86" s="229">
        <v>2</v>
      </c>
      <c r="AW86" s="229">
        <v>2</v>
      </c>
      <c r="AX86" s="229">
        <v>1</v>
      </c>
      <c r="AY86" s="229">
        <v>2</v>
      </c>
      <c r="AZ86" s="229">
        <v>2</v>
      </c>
      <c r="BA86" s="63"/>
      <c r="BB86" s="229">
        <v>2</v>
      </c>
      <c r="BC86" s="229">
        <v>0</v>
      </c>
      <c r="BD86" s="229">
        <v>0</v>
      </c>
      <c r="BE86" s="57">
        <v>3</v>
      </c>
      <c r="BF86" s="57">
        <v>3</v>
      </c>
      <c r="BG86" s="57">
        <v>3</v>
      </c>
      <c r="BH86" s="57">
        <v>10</v>
      </c>
      <c r="BI86" s="57">
        <f t="shared" si="26"/>
        <v>495</v>
      </c>
      <c r="BJ86" s="189" t="str">
        <f t="shared" si="27"/>
        <v>288-22</v>
      </c>
      <c r="BK86" s="173">
        <f t="shared" si="28"/>
        <v>2</v>
      </c>
      <c r="BL86" s="88">
        <v>0</v>
      </c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95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63"/>
      <c r="CN86" s="63"/>
      <c r="CO86" s="63"/>
      <c r="CP86" s="88"/>
      <c r="CQ86" s="88"/>
      <c r="CR86" s="63"/>
      <c r="CS86" s="63"/>
      <c r="CT86" s="63"/>
      <c r="CU86" s="63"/>
      <c r="CV86" s="88"/>
      <c r="CW86" s="63"/>
      <c r="CX86" s="63"/>
      <c r="CY86" s="63"/>
      <c r="CZ86" s="63"/>
      <c r="DA86" s="88"/>
      <c r="DB86" s="63"/>
      <c r="DC86" s="63"/>
      <c r="DD86" s="63"/>
      <c r="DE86" s="63"/>
      <c r="DF86" s="131"/>
      <c r="DG86" s="121">
        <f t="shared" si="29"/>
        <v>7.2700880751971386</v>
      </c>
      <c r="DH86" s="121">
        <f t="shared" si="30"/>
        <v>15.053632811645796</v>
      </c>
      <c r="DI86" s="121">
        <f t="shared" si="31"/>
        <v>40.616246711949735</v>
      </c>
      <c r="DJ86" s="121">
        <f t="shared" si="32"/>
        <v>7.1043990974412094E-2</v>
      </c>
      <c r="DK86" s="121">
        <f t="shared" si="32"/>
        <v>0</v>
      </c>
      <c r="DL86" s="121">
        <f t="shared" si="32"/>
        <v>0</v>
      </c>
      <c r="DM86" s="121">
        <f t="shared" si="33"/>
        <v>0</v>
      </c>
      <c r="DN86" s="121">
        <f t="shared" si="34"/>
        <v>0</v>
      </c>
      <c r="DO86" s="121">
        <f t="shared" si="35"/>
        <v>0</v>
      </c>
      <c r="DP86" s="121">
        <f t="shared" si="36"/>
        <v>0</v>
      </c>
      <c r="DQ86" s="121">
        <f t="shared" si="37"/>
        <v>0</v>
      </c>
      <c r="DR86" s="122">
        <f t="shared" si="38"/>
        <v>1.5</v>
      </c>
      <c r="DS86" s="157"/>
      <c r="DT86" s="157" t="str">
        <f t="shared" si="39"/>
        <v>Activity Fuels Underburn</v>
      </c>
      <c r="DU86" s="157" t="str">
        <f t="shared" si="18"/>
        <v>288-22</v>
      </c>
      <c r="DV86" s="238">
        <f t="shared" si="40"/>
        <v>2</v>
      </c>
      <c r="DW86" s="239"/>
      <c r="DX86" s="239"/>
      <c r="DY86" s="239"/>
      <c r="DZ86" s="239"/>
      <c r="EA86" s="239"/>
      <c r="EB86" s="239"/>
      <c r="EC86" s="239"/>
      <c r="ED86" s="239"/>
      <c r="EE86" s="239"/>
      <c r="EF86" s="239"/>
      <c r="EG86" s="239"/>
      <c r="EH86" s="239"/>
      <c r="EI86" s="239"/>
      <c r="EJ86" s="50">
        <f t="shared" si="41"/>
        <v>1.9376016260162603E-2</v>
      </c>
      <c r="EK86" s="50">
        <f t="shared" si="42"/>
        <v>0</v>
      </c>
      <c r="EL86" s="55">
        <f t="shared" si="43"/>
        <v>0</v>
      </c>
      <c r="EM86" s="50">
        <f>4.656*AQ86*(((BL86/2.54)^2)+((BM86/2.54)^2)+((BN86/2.54)^2)+((BO86)/2.54^2)+((BP86/2.54)^2)+((BQ86/2.54)^2)+((BR86/2.54)^2)+((BS86/2.54)^2)+((BT86/2.54)^2)+((BU86/2.54)^2)+((BV86/2.54)^2)+((BW86/2.54)^2)+((BX86/2.54)^2)+((BY86/2.54)^2)+((BZ86/2.54)^2))/(BH86*3.28)</f>
        <v>0</v>
      </c>
      <c r="EN86" s="50">
        <f>3.492*AQ86*((CA86/2.54)^2 + (CB86/2.54)^2 + (CC86/2.54)^2 + (CD86/2.54)^2 + (CE86/2.54)^2 + (CF86/2.54)^2 + (CG86/2.54)^2 +(CH86/2.54)^2 +(CI86/2.54)^2 + (CJ86/2.54)^2 +(CK86/2.54)^2 + (CL86/2.54)^2 +(CM86/2.54)^2 + (CN86/2.54)^2 + (CO86/2.54)^2)/(BH86*3.28)</f>
        <v>0</v>
      </c>
      <c r="EO86" s="50">
        <f t="shared" si="19"/>
        <v>0</v>
      </c>
      <c r="EP86" s="50">
        <f t="shared" si="20"/>
        <v>0</v>
      </c>
      <c r="EQ86" s="50">
        <f t="shared" si="21"/>
        <v>0</v>
      </c>
      <c r="ER86" s="56">
        <f t="shared" si="44"/>
        <v>1.9376016260162603E-2</v>
      </c>
      <c r="ES86" s="56">
        <f t="shared" si="45"/>
        <v>0</v>
      </c>
      <c r="ET86" s="56">
        <f t="shared" si="54"/>
        <v>3.2715396338387124</v>
      </c>
      <c r="EU86" s="56">
        <f t="shared" si="54"/>
        <v>6.7741347652406088</v>
      </c>
      <c r="EV86" s="56">
        <f t="shared" si="47"/>
        <v>1.9376016260162603E-2</v>
      </c>
      <c r="EW86" s="56"/>
      <c r="EX86" s="56"/>
      <c r="EY86" s="56"/>
      <c r="EZ86" s="165"/>
      <c r="FA86" s="179"/>
      <c r="FB86" s="179"/>
      <c r="FC86" s="56"/>
      <c r="FD86" s="56"/>
      <c r="FE86" s="56"/>
      <c r="FF86" s="56"/>
      <c r="FG86" s="56"/>
      <c r="FH86" s="56"/>
      <c r="FI86" s="56"/>
      <c r="FJ86" s="56"/>
      <c r="FK86" s="56"/>
      <c r="FL86" s="56"/>
      <c r="FM86" s="56"/>
      <c r="FO86" s="54"/>
      <c r="FP86" s="54"/>
      <c r="FQ86" s="54"/>
      <c r="FR86" s="54"/>
      <c r="FS86" s="54"/>
      <c r="FT86" s="54"/>
      <c r="FU86" s="54"/>
      <c r="FV86" s="54"/>
      <c r="FW86" s="54"/>
      <c r="FX86" s="54"/>
      <c r="FY86" s="54"/>
      <c r="FZ86" s="54"/>
      <c r="GA86" s="54"/>
    </row>
    <row r="87" spans="1:183" s="45" customFormat="1" ht="18">
      <c r="A87" s="66" t="s">
        <v>377</v>
      </c>
      <c r="B87" s="228" t="s">
        <v>253</v>
      </c>
      <c r="C87" s="228">
        <v>495</v>
      </c>
      <c r="D87" s="228" t="s">
        <v>270</v>
      </c>
      <c r="E87" s="229">
        <v>3</v>
      </c>
      <c r="F87" s="144">
        <v>3.2990275787700001</v>
      </c>
      <c r="G87" s="144">
        <v>3.124269222228</v>
      </c>
      <c r="H87" s="144">
        <v>1.4978399999639997</v>
      </c>
      <c r="I87" s="144">
        <v>1.7543203574820001</v>
      </c>
      <c r="J87" s="144">
        <v>12.235856281109996</v>
      </c>
      <c r="K87" s="230">
        <v>5.6202069304920013</v>
      </c>
      <c r="L87" s="230">
        <v>0.73204771516799994</v>
      </c>
      <c r="M87" s="230"/>
      <c r="N87" s="230"/>
      <c r="O87" s="80"/>
      <c r="P87" s="230">
        <f t="shared" si="22"/>
        <v>28.263568085213997</v>
      </c>
      <c r="Q87" s="52">
        <f t="shared" si="1"/>
        <v>0.60214531246583192</v>
      </c>
      <c r="R87" s="52">
        <f t="shared" si="2"/>
        <v>1.4540176150394277</v>
      </c>
      <c r="S87" s="52">
        <f t="shared" si="3"/>
        <v>1.3538748903983244</v>
      </c>
      <c r="T87" s="53">
        <f t="shared" si="4"/>
        <v>0.14929487857929069</v>
      </c>
      <c r="U87" s="53">
        <f t="shared" si="5"/>
        <v>1.4278386761446538</v>
      </c>
      <c r="V87" s="53">
        <f t="shared" si="6"/>
        <v>16.821929889793022</v>
      </c>
      <c r="W87" s="53">
        <f t="shared" si="7"/>
        <v>107.02095541947372</v>
      </c>
      <c r="X87" s="53">
        <f t="shared" si="8"/>
        <v>1.0251860978398641</v>
      </c>
      <c r="Y87" s="53">
        <f t="shared" si="9"/>
        <v>1.0261005521114859</v>
      </c>
      <c r="Z87" s="53">
        <f t="shared" si="10"/>
        <v>1.0247745127117156</v>
      </c>
      <c r="AA87" s="53">
        <f t="shared" si="11"/>
        <v>1.0251127469836159</v>
      </c>
      <c r="AB87" s="53">
        <f t="shared" si="12"/>
        <v>0.56422955546096665</v>
      </c>
      <c r="AC87" s="53">
        <f t="shared" si="13"/>
        <v>0.56698836388192864</v>
      </c>
      <c r="AD87" s="53">
        <f t="shared" si="14"/>
        <v>0.52760397151548644</v>
      </c>
      <c r="AE87" s="53">
        <f t="shared" si="15"/>
        <v>0.38920985103859684</v>
      </c>
      <c r="AF87" s="53">
        <f t="shared" si="16"/>
        <v>0.36</v>
      </c>
      <c r="AG87" s="53">
        <f t="shared" si="17"/>
        <v>0.37460492551929842</v>
      </c>
      <c r="AH87" s="64" t="s">
        <v>152</v>
      </c>
      <c r="AI87" s="63"/>
      <c r="AJ87" s="63"/>
      <c r="AK87" s="45" t="str">
        <f t="shared" si="23"/>
        <v>288-22</v>
      </c>
      <c r="AL87" s="65"/>
      <c r="AM87" s="145">
        <f t="shared" si="24"/>
        <v>3</v>
      </c>
      <c r="AN87" s="149"/>
      <c r="AO87" s="183"/>
      <c r="AP87" s="149"/>
      <c r="AQ87" s="147">
        <f t="shared" si="25"/>
        <v>1</v>
      </c>
      <c r="AR87" s="229">
        <v>0</v>
      </c>
      <c r="AS87" s="229">
        <v>2</v>
      </c>
      <c r="AT87" s="229">
        <v>2</v>
      </c>
      <c r="AU87" s="229">
        <v>1</v>
      </c>
      <c r="AV87" s="229">
        <v>1</v>
      </c>
      <c r="AW87" s="229">
        <v>1</v>
      </c>
      <c r="AX87" s="229">
        <v>1</v>
      </c>
      <c r="AY87" s="229">
        <v>0</v>
      </c>
      <c r="AZ87" s="229">
        <v>0</v>
      </c>
      <c r="BA87" s="63"/>
      <c r="BB87" s="229">
        <v>0</v>
      </c>
      <c r="BC87" s="229">
        <v>0</v>
      </c>
      <c r="BD87" s="229">
        <v>0</v>
      </c>
      <c r="BE87" s="57">
        <v>3</v>
      </c>
      <c r="BF87" s="57">
        <v>3</v>
      </c>
      <c r="BG87" s="57">
        <v>3</v>
      </c>
      <c r="BH87" s="57">
        <v>10</v>
      </c>
      <c r="BI87" s="57">
        <f t="shared" si="26"/>
        <v>495</v>
      </c>
      <c r="BJ87" s="189" t="str">
        <f t="shared" si="27"/>
        <v>288-22</v>
      </c>
      <c r="BK87" s="173">
        <f t="shared" si="28"/>
        <v>3</v>
      </c>
      <c r="BL87" s="88">
        <v>0</v>
      </c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95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63"/>
      <c r="CN87" s="63"/>
      <c r="CO87" s="63"/>
      <c r="CP87" s="88"/>
      <c r="CQ87" s="88"/>
      <c r="CR87" s="63"/>
      <c r="CS87" s="63"/>
      <c r="CT87" s="63"/>
      <c r="CU87" s="63"/>
      <c r="CV87" s="88"/>
      <c r="CW87" s="63"/>
      <c r="CX87" s="63"/>
      <c r="CY87" s="63"/>
      <c r="CZ87" s="63"/>
      <c r="DA87" s="88"/>
      <c r="DB87" s="63"/>
      <c r="DC87" s="63"/>
      <c r="DD87" s="63"/>
      <c r="DE87" s="63"/>
      <c r="DF87" s="131"/>
      <c r="DG87" s="121">
        <f t="shared" si="29"/>
        <v>14.540176150394277</v>
      </c>
      <c r="DH87" s="121">
        <f t="shared" si="30"/>
        <v>9.0321796869874778</v>
      </c>
      <c r="DI87" s="121">
        <f t="shared" si="31"/>
        <v>33.846872259958111</v>
      </c>
      <c r="DJ87" s="121">
        <f t="shared" si="32"/>
        <v>0</v>
      </c>
      <c r="DK87" s="121">
        <f t="shared" si="32"/>
        <v>0</v>
      </c>
      <c r="DL87" s="121">
        <f t="shared" si="32"/>
        <v>0</v>
      </c>
      <c r="DM87" s="121">
        <f t="shared" si="33"/>
        <v>0</v>
      </c>
      <c r="DN87" s="121">
        <f t="shared" si="34"/>
        <v>0</v>
      </c>
      <c r="DO87" s="121">
        <f t="shared" si="35"/>
        <v>0</v>
      </c>
      <c r="DP87" s="121">
        <f t="shared" si="36"/>
        <v>0</v>
      </c>
      <c r="DQ87" s="121">
        <f t="shared" si="37"/>
        <v>0</v>
      </c>
      <c r="DR87" s="122">
        <f t="shared" si="38"/>
        <v>1.5</v>
      </c>
      <c r="DS87" s="157"/>
      <c r="DT87" s="157" t="str">
        <f t="shared" si="39"/>
        <v>Activity Fuels Underburn</v>
      </c>
      <c r="DU87" s="157" t="str">
        <f t="shared" si="18"/>
        <v>288-22</v>
      </c>
      <c r="DV87" s="238">
        <f t="shared" si="40"/>
        <v>3</v>
      </c>
      <c r="DW87" s="239"/>
      <c r="DX87" s="239"/>
      <c r="DY87" s="239"/>
      <c r="DZ87" s="239"/>
      <c r="EA87" s="239"/>
      <c r="EB87" s="239"/>
      <c r="EC87" s="239"/>
      <c r="ED87" s="239"/>
      <c r="EE87" s="239"/>
      <c r="EF87" s="239"/>
      <c r="EG87" s="239"/>
      <c r="EH87" s="239"/>
      <c r="EI87" s="239"/>
      <c r="EJ87" s="50">
        <f t="shared" si="41"/>
        <v>0</v>
      </c>
      <c r="EK87" s="50">
        <f t="shared" si="42"/>
        <v>0</v>
      </c>
      <c r="EL87" s="55">
        <f t="shared" si="43"/>
        <v>0</v>
      </c>
      <c r="EM87" s="50">
        <f>4.656*AQ87*(((BL87/2.54)^2)+((BM87/2.54)^2)+((BN87/2.54)^2)+((BO87)/2.54^2)+((BP87/2.54)^2)+((BQ87/2.54)^2)+((BR87/2.54)^2)+((BS87/2.54)^2)+((BT87/2.54)^2)+((BU87/2.54)^2)+((BV87/2.54)^2)+((BW87/2.54)^2)+((BX87/2.54)^2)+((BY87/2.54)^2)+((BZ87/2.54)^2))/(BH87*3.28)</f>
        <v>0</v>
      </c>
      <c r="EN87" s="50">
        <f>3.492*AQ87*((CA87/2.54)^2 + (CB87/2.54)^2 + (CC87/2.54)^2 + (CD87/2.54)^2 + (CE87/2.54)^2 + (CF87/2.54)^2 + (CG87/2.54)^2 +(CH87/2.54)^2 +(CI87/2.54)^2 + (CJ87/2.54)^2 +(CK87/2.54)^2 + (CL87/2.54)^2 +(CM87/2.54)^2 + (CN87/2.54)^2 + (CO87/2.54)^2)/(BH87*3.28)</f>
        <v>0</v>
      </c>
      <c r="EO87" s="50">
        <f t="shared" si="19"/>
        <v>0</v>
      </c>
      <c r="EP87" s="50">
        <f t="shared" si="20"/>
        <v>0</v>
      </c>
      <c r="EQ87" s="50">
        <f t="shared" si="21"/>
        <v>0</v>
      </c>
      <c r="ER87" s="56">
        <f t="shared" si="44"/>
        <v>0</v>
      </c>
      <c r="ES87" s="56">
        <f t="shared" si="45"/>
        <v>0</v>
      </c>
      <c r="ET87" s="56">
        <f t="shared" si="54"/>
        <v>6.5430792676774248</v>
      </c>
      <c r="EU87" s="56">
        <f t="shared" si="54"/>
        <v>4.0644808591443651</v>
      </c>
      <c r="EV87" s="56">
        <f t="shared" si="47"/>
        <v>0</v>
      </c>
      <c r="EW87" s="56"/>
      <c r="EX87" s="56"/>
      <c r="EY87" s="56"/>
      <c r="EZ87" s="165" t="str">
        <f>D87</f>
        <v>288-22</v>
      </c>
      <c r="FA87" s="179">
        <f t="shared" si="53"/>
        <v>4.3620528451182832</v>
      </c>
      <c r="FB87" s="179">
        <f t="shared" si="53"/>
        <v>4.9676988278431127</v>
      </c>
      <c r="FC87" s="56">
        <f>AVERAGE(EJ85:EJ87)</f>
        <v>1.9376016260162603E-2</v>
      </c>
      <c r="FD87" s="56">
        <f>AVERAGE(EK85:EK87)</f>
        <v>0.12364498644986449</v>
      </c>
      <c r="FE87" s="56">
        <f>AVERAGE(EL85:EL87)</f>
        <v>0</v>
      </c>
      <c r="FF87" s="56">
        <f>AVERAGE(EM85:EM87)</f>
        <v>0</v>
      </c>
      <c r="FG87" s="56">
        <f>AVERAGE(EN85:EN87)</f>
        <v>1.4081589138788033</v>
      </c>
      <c r="FH87" s="56">
        <f t="shared" si="55"/>
        <v>0</v>
      </c>
      <c r="FI87" s="56">
        <f t="shared" si="55"/>
        <v>0</v>
      </c>
      <c r="FJ87" s="56">
        <f t="shared" si="55"/>
        <v>0</v>
      </c>
      <c r="FK87" s="56">
        <f>AVERAGE(ER85:ER87)</f>
        <v>0.1430210027100271</v>
      </c>
      <c r="FL87" s="56">
        <f>AVERAGE(ES85:ES87)</f>
        <v>1.4081589138788033</v>
      </c>
      <c r="FM87" s="56">
        <f>AVERAGE(EV85:EV87)</f>
        <v>1.5511799165888303</v>
      </c>
      <c r="FO87" s="54"/>
      <c r="FP87" s="54" t="e">
        <f>AVERAGE(#REF!)</f>
        <v>#REF!</v>
      </c>
      <c r="FQ87" s="54" t="e">
        <f>AVERAGE(#REF!)</f>
        <v>#REF!</v>
      </c>
      <c r="FR87" s="54" t="e">
        <f>AVERAGE(#REF!)</f>
        <v>#REF!</v>
      </c>
      <c r="FS87" s="54" t="e">
        <f>AVERAGE(#REF!)</f>
        <v>#REF!</v>
      </c>
      <c r="FT87" s="54" t="e">
        <f>AVERAGE(#REF!)</f>
        <v>#REF!</v>
      </c>
      <c r="FU87" s="54" t="e">
        <f>AVERAGE(#REF!)</f>
        <v>#REF!</v>
      </c>
      <c r="FV87" s="54" t="e">
        <f>AVERAGE(#REF!)</f>
        <v>#REF!</v>
      </c>
      <c r="FW87" s="54" t="e">
        <f>AVERAGE(#REF!)</f>
        <v>#REF!</v>
      </c>
      <c r="FX87" s="54" t="e">
        <f>AVERAGE(#REF!)</f>
        <v>#REF!</v>
      </c>
      <c r="FY87" s="54" t="e">
        <f>AVERAGE(#REF!)</f>
        <v>#REF!</v>
      </c>
      <c r="FZ87" s="54" t="e">
        <f>AVERAGE(#REF!)</f>
        <v>#REF!</v>
      </c>
      <c r="GA87" s="54"/>
    </row>
    <row r="88" spans="1:183" s="45" customFormat="1" ht="18">
      <c r="A88" s="66" t="s">
        <v>377</v>
      </c>
      <c r="B88" s="228" t="s">
        <v>253</v>
      </c>
      <c r="C88" s="228">
        <v>495</v>
      </c>
      <c r="D88" s="228" t="s">
        <v>270</v>
      </c>
      <c r="E88" s="229">
        <v>4</v>
      </c>
      <c r="F88" s="144">
        <v>3.2990275787700001</v>
      </c>
      <c r="G88" s="144">
        <v>3.124269222228</v>
      </c>
      <c r="H88" s="144">
        <v>1.4978399999639997</v>
      </c>
      <c r="I88" s="144">
        <v>1.7543203574820001</v>
      </c>
      <c r="J88" s="144">
        <v>12.235856281109996</v>
      </c>
      <c r="K88" s="230">
        <v>5.6202069304920013</v>
      </c>
      <c r="L88" s="230">
        <v>0.73204771516799994</v>
      </c>
      <c r="M88" s="230"/>
      <c r="N88" s="230"/>
      <c r="O88" s="80"/>
      <c r="P88" s="230">
        <f t="shared" si="22"/>
        <v>28.263568085213997</v>
      </c>
      <c r="Q88" s="52">
        <f t="shared" si="1"/>
        <v>0.60214531246583192</v>
      </c>
      <c r="R88" s="52">
        <f t="shared" si="2"/>
        <v>1.4540176150394277</v>
      </c>
      <c r="S88" s="52">
        <f t="shared" si="3"/>
        <v>1.3538748903983244</v>
      </c>
      <c r="T88" s="53">
        <f t="shared" si="4"/>
        <v>0.14929487857929069</v>
      </c>
      <c r="U88" s="53">
        <f t="shared" si="5"/>
        <v>1.4278386761446538</v>
      </c>
      <c r="V88" s="53">
        <f t="shared" si="6"/>
        <v>16.821929889793022</v>
      </c>
      <c r="W88" s="53">
        <f t="shared" si="7"/>
        <v>107.02095541947372</v>
      </c>
      <c r="X88" s="53">
        <f t="shared" si="8"/>
        <v>1.0251860978398641</v>
      </c>
      <c r="Y88" s="53">
        <f t="shared" si="9"/>
        <v>1.0261005521114859</v>
      </c>
      <c r="Z88" s="53">
        <f t="shared" si="10"/>
        <v>1.0247745127117156</v>
      </c>
      <c r="AA88" s="53">
        <f t="shared" si="11"/>
        <v>1.0251127469836159</v>
      </c>
      <c r="AB88" s="53">
        <f t="shared" si="12"/>
        <v>0.56422955546096665</v>
      </c>
      <c r="AC88" s="53">
        <f t="shared" si="13"/>
        <v>0.56698836388192864</v>
      </c>
      <c r="AD88" s="53">
        <f t="shared" si="14"/>
        <v>0.52760397151548644</v>
      </c>
      <c r="AE88" s="53">
        <f t="shared" si="15"/>
        <v>0.38920985103859684</v>
      </c>
      <c r="AF88" s="53">
        <f t="shared" si="16"/>
        <v>0.36</v>
      </c>
      <c r="AG88" s="53">
        <f t="shared" si="17"/>
        <v>0.37460492551929842</v>
      </c>
      <c r="AH88" s="64" t="s">
        <v>152</v>
      </c>
      <c r="AI88" s="63"/>
      <c r="AJ88" s="63"/>
      <c r="AK88" s="45" t="str">
        <f t="shared" si="23"/>
        <v>288-22</v>
      </c>
      <c r="AL88" s="65"/>
      <c r="AM88" s="145">
        <f t="shared" si="24"/>
        <v>4</v>
      </c>
      <c r="AN88" s="149"/>
      <c r="AO88" s="183"/>
      <c r="AP88" s="149"/>
      <c r="AQ88" s="147">
        <f t="shared" si="25"/>
        <v>1</v>
      </c>
      <c r="AR88" s="229">
        <v>0</v>
      </c>
      <c r="AS88" s="229">
        <v>2</v>
      </c>
      <c r="AT88" s="229">
        <v>2</v>
      </c>
      <c r="AU88" s="229">
        <v>0</v>
      </c>
      <c r="AV88" s="229">
        <v>1</v>
      </c>
      <c r="AW88" s="229">
        <v>1</v>
      </c>
      <c r="AX88" s="229">
        <v>0</v>
      </c>
      <c r="AY88" s="229">
        <v>0</v>
      </c>
      <c r="AZ88" s="229">
        <v>0</v>
      </c>
      <c r="BA88" s="63"/>
      <c r="BB88" s="229">
        <v>0</v>
      </c>
      <c r="BC88" s="229">
        <v>1</v>
      </c>
      <c r="BD88" s="229">
        <v>1</v>
      </c>
      <c r="BE88" s="57">
        <v>3</v>
      </c>
      <c r="BF88" s="57">
        <v>3</v>
      </c>
      <c r="BG88" s="57">
        <v>3</v>
      </c>
      <c r="BH88" s="57">
        <v>10</v>
      </c>
      <c r="BI88" s="57">
        <f t="shared" si="26"/>
        <v>495</v>
      </c>
      <c r="BJ88" s="189" t="str">
        <f t="shared" si="27"/>
        <v>288-22</v>
      </c>
      <c r="BK88" s="173">
        <f t="shared" si="28"/>
        <v>4</v>
      </c>
      <c r="BL88" s="88">
        <v>0</v>
      </c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95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63"/>
      <c r="CN88" s="63"/>
      <c r="CO88" s="63"/>
      <c r="CP88" s="88"/>
      <c r="CQ88" s="88"/>
      <c r="CR88" s="63"/>
      <c r="CS88" s="63"/>
      <c r="CT88" s="63"/>
      <c r="CU88" s="63"/>
      <c r="CV88" s="88"/>
      <c r="CW88" s="63"/>
      <c r="CX88" s="63"/>
      <c r="CY88" s="63"/>
      <c r="CZ88" s="63"/>
      <c r="DA88" s="88"/>
      <c r="DB88" s="63"/>
      <c r="DC88" s="63"/>
      <c r="DD88" s="63"/>
      <c r="DE88" s="63"/>
      <c r="DF88" s="131"/>
      <c r="DG88" s="121">
        <f t="shared" si="29"/>
        <v>0</v>
      </c>
      <c r="DH88" s="121">
        <f t="shared" si="30"/>
        <v>9.0321796869874778</v>
      </c>
      <c r="DI88" s="121">
        <f t="shared" si="31"/>
        <v>20.308123355974868</v>
      </c>
      <c r="DJ88" s="121">
        <f t="shared" si="32"/>
        <v>0</v>
      </c>
      <c r="DK88" s="121">
        <f t="shared" si="32"/>
        <v>0.34169381205997212</v>
      </c>
      <c r="DL88" s="121">
        <f t="shared" si="32"/>
        <v>3.7411583873718208</v>
      </c>
      <c r="DM88" s="121">
        <f t="shared" si="33"/>
        <v>0</v>
      </c>
      <c r="DN88" s="121">
        <f t="shared" si="34"/>
        <v>0</v>
      </c>
      <c r="DO88" s="121">
        <f t="shared" si="35"/>
        <v>0</v>
      </c>
      <c r="DP88" s="121">
        <f t="shared" si="36"/>
        <v>0</v>
      </c>
      <c r="DQ88" s="121">
        <f t="shared" si="37"/>
        <v>0</v>
      </c>
      <c r="DR88" s="122">
        <f t="shared" si="38"/>
        <v>1.5</v>
      </c>
      <c r="DS88" s="157"/>
      <c r="DT88" s="157" t="str">
        <f t="shared" si="39"/>
        <v>Activity Fuels Underburn</v>
      </c>
      <c r="DU88" s="157" t="str">
        <f t="shared" si="18"/>
        <v>288-22</v>
      </c>
      <c r="DV88" s="238">
        <f t="shared" si="40"/>
        <v>4</v>
      </c>
      <c r="DW88" s="239"/>
      <c r="DX88" s="239"/>
      <c r="DY88" s="239"/>
      <c r="DZ88" s="239"/>
      <c r="EA88" s="239"/>
      <c r="EB88" s="239"/>
      <c r="EC88" s="239"/>
      <c r="ED88" s="239"/>
      <c r="EE88" s="239"/>
      <c r="EF88" s="239"/>
      <c r="EG88" s="239"/>
      <c r="EH88" s="239"/>
      <c r="EI88" s="239"/>
      <c r="EJ88" s="50"/>
      <c r="EK88" s="50"/>
      <c r="EL88" s="55"/>
      <c r="EM88" s="50"/>
      <c r="EN88" s="50"/>
      <c r="EO88" s="50">
        <f t="shared" si="19"/>
        <v>0</v>
      </c>
      <c r="EP88" s="50">
        <f t="shared" si="20"/>
        <v>0</v>
      </c>
      <c r="EQ88" s="50">
        <f t="shared" si="21"/>
        <v>0</v>
      </c>
      <c r="ER88" s="56"/>
      <c r="ES88" s="56"/>
      <c r="ET88" s="56">
        <f t="shared" si="54"/>
        <v>0</v>
      </c>
      <c r="EU88" s="56">
        <f t="shared" si="54"/>
        <v>4.0644808591443651</v>
      </c>
      <c r="EV88" s="56"/>
      <c r="EW88" s="56"/>
      <c r="EX88" s="56"/>
      <c r="EY88" s="56"/>
      <c r="EZ88" s="165"/>
      <c r="FA88" s="179"/>
      <c r="FB88" s="179"/>
      <c r="FC88" s="56"/>
      <c r="FD88" s="56"/>
      <c r="FE88" s="56"/>
      <c r="FF88" s="56"/>
      <c r="FG88" s="56"/>
      <c r="FH88" s="56"/>
      <c r="FI88" s="56"/>
      <c r="FJ88" s="56"/>
      <c r="FK88" s="56"/>
      <c r="FL88" s="56"/>
      <c r="FM88" s="56"/>
      <c r="FO88" s="54"/>
      <c r="FP88" s="54"/>
      <c r="FQ88" s="54"/>
      <c r="FR88" s="54"/>
      <c r="FS88" s="54"/>
      <c r="FT88" s="54"/>
      <c r="FU88" s="54"/>
      <c r="FV88" s="54"/>
      <c r="FW88" s="54"/>
      <c r="FX88" s="54"/>
      <c r="FY88" s="54"/>
      <c r="FZ88" s="54"/>
      <c r="GA88" s="54"/>
    </row>
    <row r="89" spans="1:183" s="45" customFormat="1" ht="18">
      <c r="A89" s="66" t="s">
        <v>377</v>
      </c>
      <c r="B89" s="228" t="s">
        <v>253</v>
      </c>
      <c r="C89" s="228">
        <v>495</v>
      </c>
      <c r="D89" s="228" t="s">
        <v>270</v>
      </c>
      <c r="E89" s="229">
        <v>5</v>
      </c>
      <c r="F89" s="144">
        <v>3.2990275787700001</v>
      </c>
      <c r="G89" s="144">
        <v>3.124269222228</v>
      </c>
      <c r="H89" s="144">
        <v>1.4978399999639997</v>
      </c>
      <c r="I89" s="144">
        <v>1.7543203574820001</v>
      </c>
      <c r="J89" s="144">
        <v>12.235856281109996</v>
      </c>
      <c r="K89" s="230">
        <v>5.6202069304920013</v>
      </c>
      <c r="L89" s="230">
        <v>0.73204771516799994</v>
      </c>
      <c r="M89" s="230"/>
      <c r="N89" s="230"/>
      <c r="O89" s="80"/>
      <c r="P89" s="230">
        <f t="shared" si="22"/>
        <v>28.263568085213997</v>
      </c>
      <c r="Q89" s="52">
        <f t="shared" ref="Q89:Q152" si="56">((F89/$P89)*$F$5) + ((G89/$P89)*$G$5) + (( H89/$P89)*$H$5) + ((I89/$P89)*$I$5) + ((J89/$P89)*$J$5) + ((K89/$P89)*$K$5) + ((L89/$P89)*$L$5) + ((M89/$P89)*$M$5) + ((N89/$P89)*$N$5) + ((O89/$P89)*$O$5)</f>
        <v>0.60214531246583192</v>
      </c>
      <c r="R89" s="52">
        <f t="shared" ref="R89:R152" si="57">((F89/$P89)*$F$6) + ((G89/$P89)*$G$6) + (( H89/$P89)*$H$6) + ((I89/$P89)*$I$6) + ((J89/$P89)*$J$6) + ((K89/$P89)*$K$6) + ((L89/$P89)*$L$6) + ((M89/$P89)*$M$6) + ((N89/$P89)*$N$6) + ((O89/$P89)*$O$6)</f>
        <v>1.4540176150394277</v>
      </c>
      <c r="S89" s="52">
        <f t="shared" ref="S89:S152" si="58">((F89/$P89)*$F$7) + ((G89/$P89)*$G$7) + (( H89/$P89)*$H$7) + ((I89/$P89)*$I$7) + ((J89/$P89)*$J$7) + ((K89/$P89)*$K$7) + ((L89/$P89)*$L$7) + ((M89/$P89)*$M$7) + ((N89/$P89)*$N$7) + ((O89/$P89)*$O$7)</f>
        <v>1.3538748903983244</v>
      </c>
      <c r="T89" s="53">
        <f t="shared" ref="T89:T152" si="59">((F89/$P89)*$F$8) + ((G89/$P89)*$G$8) + (( H89/$P89)*$H$8) + ((I89/$P89)*$I$8) + ((J89/$P89)*$J$8) + ((K89/$P89)*$K$8) + ((L89/$P89)*$L$8) + ((M89/$P89)*$M$8) + ((N89/$P89)*$N$8) + ((O89/$P89)*$O$8)</f>
        <v>0.14929487857929069</v>
      </c>
      <c r="U89" s="53">
        <f t="shared" ref="U89:U152" si="60">((F89/$P89)*$F$9) + ((G89/$P89)*$G$9) + (( H89/$P89)*$H$9) + ((I89/$P89)*$I$9) + ((J89/$P89)*$J$9) + ((K89/$P89)*$K$9) + ((L89/$P89)*$L$9) + ((M89/$P89)*$M$9) + ((N89/$P89)*$N$9) + ((O89/$P89)*$O$9)</f>
        <v>1.4278386761446538</v>
      </c>
      <c r="V89" s="53">
        <f t="shared" ref="V89:V152" si="61">((F89/$P89)*$F$10) + ((G89/$P89)*$G$10) + (( H89/$P89)*$H$10) + ((I89/$P89)*$I$10) + ((J89/$P89)*$J$10) + ((K89/$P89)*$K$10) + ((L89/$P89)*$L$10) + ((M89/$P89)*$M$10) + ((N89/$P89)*$N$10) + ((O89/$P89)*$O$10)</f>
        <v>16.821929889793022</v>
      </c>
      <c r="W89" s="53">
        <f t="shared" ref="W89:W152" si="62">((F89/$P89)*$F$11) + ((G89/$P89)*$G$11) + (( H89/$P89)*$H$11) + ((I89/$P89)*$I$11) + ((J89/$P89)*$J$11) + ((K89/$P89)*$K$11) + ((L89/$P89)*$L$11) + ((M89/$P89)*$M$11) + ((N89/$P89)*$N$11) + ((O89/$P89)*$O$11)</f>
        <v>107.02095541947372</v>
      </c>
      <c r="X89" s="53">
        <f t="shared" ref="X89:X152" si="63">((F89/$P89)*$F$12) + ((G89/$P89)*$G$12) + (( H89/$P89)*$H$12) + ((I89/$P89)*$I$12) + ((J89/$P89)*$J$12) + ((K89/$P89)*$K$12) + ((L89/$P89)*$L$12) + ((M89/$P89)*$M$12) + ((N89/$P89)*$N$12) + ((O89/$P89)*$O$12)</f>
        <v>1.0251860978398641</v>
      </c>
      <c r="Y89" s="53">
        <f t="shared" ref="Y89:Y152" si="64">((F89/$P89)*$F$13) + ((G89/$P89)*$G$13) + (( H89/$P89)*$H$13) + ((I89/$P89)*$I$13) + ((J89/$P89)*$J$13) + ((K89/$P89)*$K$13) + ((L89/$P89)*$L$13) + ((M89/$P89)*$M$13) + ((N89/$P89)*$N$13) + ((O89/$P89)*$O$13)</f>
        <v>1.0261005521114859</v>
      </c>
      <c r="Z89" s="53">
        <f t="shared" ref="Z89:Z152" si="65">((F89/$P89)*$F$14) + ((G89/$P89)*$G$14) + (( H89/$P89)*$H$14) + ((I89/$P89)*$I$14) + ((J89/$P89)*$J$14) + ((K89/$P89)*$K$14) + ((L89/$P89)*$L$14) + ((M89/$P89)*$M$14) + ((N89/$P89)*$N$14) + ((O89/$P89)*$O$14)</f>
        <v>1.0247745127117156</v>
      </c>
      <c r="AA89" s="53">
        <f t="shared" ref="AA89:AA152" si="66">((F89/$P89)*$F$15) + ((G89/$P89)*$G$15) + (( H89/$P89)*$H$15) + ((I89/$P89)*$I$15) + ((J89/$P89)*$J$15) + ((K89/$P89)*$K$15) + ((L89/$P89)*$L$15) + ((M89/$P89)*$M$15) + ((N89/$P89)*$N$15) + ((O89/$P89)*$O$15)</f>
        <v>1.0251127469836159</v>
      </c>
      <c r="AB89" s="53">
        <f t="shared" ref="AB89:AB152" si="67">((F89/$P89)*$F$16) + ((G89/$P89)*$G$16) + (( H89/$P89)*$H$16) + ((I89/$P89)*$I$16) + ((J89/$P89)*$J$16) + ((K89/$P89)*$K$16) + ((L89/$P89)*$L$16) + ((M89/$P89)*$M$16) + ((N89/$P89)*$N$16) + ((O89/$P89)*$O$16)</f>
        <v>0.56422955546096665</v>
      </c>
      <c r="AC89" s="53">
        <f t="shared" ref="AC89:AC152" si="68">((F89/$P89)*$F$17) + ((G89/$P89)*$G$17) + (( H89/$P89)*$H$17) + ((I89/$P89)*$I$17) + ((J89/$P89)*$J$17) + ((K89/$P89)*$K$17) + ((L89/$P89)*$L$17) + ((M89/$P89)*$M$17) + ((N89/$P89)*$N$17) + ((O89/$P89)*$O$17)</f>
        <v>0.56698836388192864</v>
      </c>
      <c r="AD89" s="53">
        <f t="shared" ref="AD89:AD152" si="69">((F89/$P89)*$F$18) + ((G89/$P89)*$G$18) + (( H89/$P89)*$H$18) + ((I89/$P89)*$I$18) + ((J89/$P89)*$J$18) + ((K89/$P89)*$K$18) + ((L89/$P89)*$L$18) + ((M89/$P89)*$M$18) + ((N89/$P89)*$N$18) + ((O89/$P89)*$O$18)</f>
        <v>0.52760397151548644</v>
      </c>
      <c r="AE89" s="53">
        <f t="shared" ref="AE89:AE152" si="70">((F89/$P89)*$F$19) + ((G89/$P89)*$G$19) + (( H89/$P89)*$H$19) + ((I89/$P89)*$I$19) + ((J89/$P89)*$J$19) + ((K89/$P89)*$K$19) + ((L89/$P89)*$L$19) + ((M89/$P89)*$M$19) + ((N89/$P89)*$N$19) + ((O89/$P89)*$O$19)</f>
        <v>0.38920985103859684</v>
      </c>
      <c r="AF89" s="53">
        <f t="shared" ref="AF89:AF152" si="71">((F89/$P89)*$F$20) + ((G89/$P89)*$G$20) + (( H89/$P89)*$H$20) + ((I89/$P89)*$I$20) + ((J89/$P89)*$J$20) + ((K89/$P89)*$K$20) + ((L89/$P89)*$L$20) + ((M89/$P89)*$M$20) + ((N89/$P89)*$N$20) + ((O89/$P89)*$O$20)</f>
        <v>0.36</v>
      </c>
      <c r="AG89" s="53">
        <f t="shared" ref="AG89:AG152" si="72">(AE89+AF89)/2</f>
        <v>0.37460492551929842</v>
      </c>
      <c r="AH89" s="64" t="s">
        <v>152</v>
      </c>
      <c r="AI89" s="63"/>
      <c r="AJ89" s="63"/>
      <c r="AK89" s="45" t="str">
        <f t="shared" si="23"/>
        <v>288-22</v>
      </c>
      <c r="AL89" s="65"/>
      <c r="AM89" s="145">
        <f t="shared" si="24"/>
        <v>5</v>
      </c>
      <c r="AN89" s="149"/>
      <c r="AO89" s="183"/>
      <c r="AP89" s="149"/>
      <c r="AQ89" s="147">
        <f t="shared" si="25"/>
        <v>1</v>
      </c>
      <c r="AR89" s="229">
        <v>0</v>
      </c>
      <c r="AS89" s="229">
        <v>0</v>
      </c>
      <c r="AT89" s="229">
        <v>0</v>
      </c>
      <c r="AU89" s="229">
        <v>0</v>
      </c>
      <c r="AV89" s="229">
        <v>2</v>
      </c>
      <c r="AW89" s="229">
        <v>2</v>
      </c>
      <c r="AX89" s="229">
        <v>0</v>
      </c>
      <c r="AY89" s="229">
        <v>1</v>
      </c>
      <c r="AZ89" s="229">
        <v>1</v>
      </c>
      <c r="BA89" s="63"/>
      <c r="BB89" s="229">
        <v>0</v>
      </c>
      <c r="BC89" s="229">
        <v>0</v>
      </c>
      <c r="BD89" s="229">
        <v>0</v>
      </c>
      <c r="BE89" s="57">
        <v>3</v>
      </c>
      <c r="BF89" s="57">
        <v>3</v>
      </c>
      <c r="BG89" s="57">
        <v>3</v>
      </c>
      <c r="BH89" s="57">
        <v>10</v>
      </c>
      <c r="BI89" s="57">
        <f t="shared" si="26"/>
        <v>495</v>
      </c>
      <c r="BJ89" s="189" t="str">
        <f t="shared" si="27"/>
        <v>288-22</v>
      </c>
      <c r="BK89" s="173">
        <f t="shared" si="28"/>
        <v>5</v>
      </c>
      <c r="BL89" s="88">
        <v>0</v>
      </c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95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63"/>
      <c r="CN89" s="63"/>
      <c r="CO89" s="63"/>
      <c r="CP89" s="88"/>
      <c r="CQ89" s="88"/>
      <c r="CR89" s="63"/>
      <c r="CS89" s="63"/>
      <c r="CT89" s="63"/>
      <c r="CU89" s="63"/>
      <c r="CV89" s="88"/>
      <c r="CW89" s="63"/>
      <c r="CX89" s="63"/>
      <c r="CY89" s="63"/>
      <c r="CZ89" s="63"/>
      <c r="DA89" s="88"/>
      <c r="DB89" s="63"/>
      <c r="DC89" s="63"/>
      <c r="DD89" s="63"/>
      <c r="DE89" s="63"/>
      <c r="DF89" s="131"/>
      <c r="DG89" s="121">
        <f t="shared" si="29"/>
        <v>0</v>
      </c>
      <c r="DH89" s="121">
        <f t="shared" si="30"/>
        <v>9.0321796869874778</v>
      </c>
      <c r="DI89" s="121">
        <f t="shared" si="31"/>
        <v>20.308123355974868</v>
      </c>
      <c r="DJ89" s="121">
        <f t="shared" si="32"/>
        <v>0</v>
      </c>
      <c r="DK89" s="121">
        <f t="shared" si="32"/>
        <v>0</v>
      </c>
      <c r="DL89" s="121">
        <f t="shared" si="32"/>
        <v>0</v>
      </c>
      <c r="DM89" s="121">
        <f t="shared" si="33"/>
        <v>0</v>
      </c>
      <c r="DN89" s="121">
        <f t="shared" si="34"/>
        <v>0</v>
      </c>
      <c r="DO89" s="121">
        <f t="shared" si="35"/>
        <v>0</v>
      </c>
      <c r="DP89" s="121">
        <f t="shared" si="36"/>
        <v>0</v>
      </c>
      <c r="DQ89" s="121">
        <f t="shared" si="37"/>
        <v>0</v>
      </c>
      <c r="DR89" s="122">
        <f t="shared" si="38"/>
        <v>1</v>
      </c>
      <c r="DS89" s="157"/>
      <c r="DT89" s="157" t="str">
        <f t="shared" si="39"/>
        <v>Activity Fuels Underburn</v>
      </c>
      <c r="DU89" s="157" t="str">
        <f t="shared" ref="DU89:DU152" si="73">D89</f>
        <v>288-22</v>
      </c>
      <c r="DV89" s="238">
        <f t="shared" si="40"/>
        <v>5</v>
      </c>
      <c r="DW89" s="239"/>
      <c r="DX89" s="239"/>
      <c r="DY89" s="239"/>
      <c r="DZ89" s="239"/>
      <c r="EA89" s="239"/>
      <c r="EB89" s="239"/>
      <c r="EC89" s="239"/>
      <c r="ED89" s="239"/>
      <c r="EE89" s="239"/>
      <c r="EF89" s="239"/>
      <c r="EG89" s="239"/>
      <c r="EH89" s="239"/>
      <c r="EI89" s="239"/>
      <c r="EJ89" s="50">
        <f t="shared" si="41"/>
        <v>0</v>
      </c>
      <c r="EK89" s="50">
        <f t="shared" si="42"/>
        <v>0</v>
      </c>
      <c r="EL89" s="55">
        <f t="shared" si="43"/>
        <v>0</v>
      </c>
      <c r="EM89" s="50">
        <f>4.656*AQ89*(((BL89/2.54)^2)+((BM89/2.54)^2)+((BN89/2.54)^2)+((BO89)/2.54^2)+((BP89/2.54)^2)+((BQ89/2.54)^2)+((BR89/2.54)^2)+((BS89/2.54)^2)+((BT89/2.54)^2)+((BU89/2.54)^2)+((BV89/2.54)^2)+((BW89/2.54)^2)+((BX89/2.54)^2)+((BY89/2.54)^2)+((BZ89/2.54)^2))/(BH89*3.28)</f>
        <v>0</v>
      </c>
      <c r="EN89" s="50">
        <f>3.492*AQ89*((CA89/2.54)^2 + (CB89/2.54)^2 + (CC89/2.54)^2 + (CD89/2.54)^2 + (CE89/2.54)^2 + (CF89/2.54)^2 + (CG89/2.54)^2 +(CH89/2.54)^2 +(CI89/2.54)^2 + (CJ89/2.54)^2 +(CK89/2.54)^2 + (CL89/2.54)^2 +(CM89/2.54)^2 + (CN89/2.54)^2 + (CO89/2.54)^2)/(BH89*3.28)</f>
        <v>0</v>
      </c>
      <c r="EO89" s="50">
        <f t="shared" ref="EO89:EO152" si="74">4.074*AQ89*((CQ89/2.54)^2 + (CR89/2.54)^2 + (CS89/2.54)^2 + (CT89/2.54)^2 + (CU89/2.54)^2)/(BH89*3.28)</f>
        <v>0</v>
      </c>
      <c r="EP89" s="50">
        <f t="shared" ref="EP89:EP152" si="75">4.074*AQ89*((CV89/2.54)^2 + (CW89/2.54)^2 + (CX89/2.54)^2 + (CY89/2.54)^2 + (CZ89/2.54)^2)/(BH89*3.28)</f>
        <v>0</v>
      </c>
      <c r="EQ89" s="50">
        <f t="shared" ref="EQ89:EQ152" si="76">4.074*AQ89*((DA89/2.54)^2 + (DB89/2.54)^2 + (DC89/2.54)^2 + (DD89/2.54)^2 + (DE89/2.54)^2)/(BH89*3.28)</f>
        <v>0</v>
      </c>
      <c r="ER89" s="56">
        <f t="shared" si="44"/>
        <v>0</v>
      </c>
      <c r="ES89" s="56">
        <f t="shared" si="45"/>
        <v>0</v>
      </c>
      <c r="ET89" s="56">
        <f t="shared" si="54"/>
        <v>0</v>
      </c>
      <c r="EU89" s="56">
        <f t="shared" si="54"/>
        <v>4.0644808591443651</v>
      </c>
      <c r="EV89" s="56">
        <f t="shared" si="47"/>
        <v>0</v>
      </c>
      <c r="EW89" s="56"/>
      <c r="EX89" s="56"/>
      <c r="EY89" s="56"/>
      <c r="EZ89" s="165"/>
      <c r="FA89" s="179"/>
      <c r="FB89" s="179"/>
      <c r="FC89" s="56"/>
      <c r="FD89" s="56"/>
      <c r="FE89" s="56"/>
      <c r="FF89" s="56"/>
      <c r="FG89" s="56"/>
      <c r="FH89" s="56"/>
      <c r="FI89" s="56"/>
      <c r="FJ89" s="56"/>
      <c r="FK89" s="56"/>
      <c r="FL89" s="56"/>
      <c r="FM89" s="56"/>
      <c r="FO89" s="54"/>
      <c r="FP89" s="54"/>
      <c r="FQ89" s="54"/>
      <c r="FR89" s="54"/>
      <c r="FS89" s="54"/>
      <c r="FT89" s="54"/>
      <c r="FU89" s="54"/>
      <c r="FV89" s="54"/>
      <c r="FW89" s="54"/>
      <c r="FX89" s="54"/>
      <c r="FY89" s="54"/>
      <c r="FZ89" s="54"/>
      <c r="GA89" s="54"/>
    </row>
    <row r="90" spans="1:183" s="45" customFormat="1" ht="18">
      <c r="A90" s="66" t="s">
        <v>377</v>
      </c>
      <c r="B90" s="228" t="s">
        <v>253</v>
      </c>
      <c r="C90" s="228">
        <v>495</v>
      </c>
      <c r="D90" s="228" t="s">
        <v>271</v>
      </c>
      <c r="E90" s="229">
        <v>1</v>
      </c>
      <c r="F90" s="144">
        <v>3.2990275787700001</v>
      </c>
      <c r="G90" s="144">
        <v>3.124269222228</v>
      </c>
      <c r="H90" s="144">
        <v>1.4978399999639997</v>
      </c>
      <c r="I90" s="144">
        <v>1.7543203574820001</v>
      </c>
      <c r="J90" s="144">
        <v>12.235856281109996</v>
      </c>
      <c r="K90" s="230">
        <v>5.6202069304920013</v>
      </c>
      <c r="L90" s="230">
        <v>0.73204771516799994</v>
      </c>
      <c r="M90" s="230"/>
      <c r="N90" s="230"/>
      <c r="O90" s="80"/>
      <c r="P90" s="230">
        <f t="shared" ref="P90:P153" si="77">SUM(F90:O90)</f>
        <v>28.263568085213997</v>
      </c>
      <c r="Q90" s="52">
        <f t="shared" si="56"/>
        <v>0.60214531246583192</v>
      </c>
      <c r="R90" s="52">
        <f t="shared" si="57"/>
        <v>1.4540176150394277</v>
      </c>
      <c r="S90" s="52">
        <f t="shared" si="58"/>
        <v>1.3538748903983244</v>
      </c>
      <c r="T90" s="53">
        <f t="shared" si="59"/>
        <v>0.14929487857929069</v>
      </c>
      <c r="U90" s="53">
        <f t="shared" si="60"/>
        <v>1.4278386761446538</v>
      </c>
      <c r="V90" s="53">
        <f t="shared" si="61"/>
        <v>16.821929889793022</v>
      </c>
      <c r="W90" s="53">
        <f t="shared" si="62"/>
        <v>107.02095541947372</v>
      </c>
      <c r="X90" s="53">
        <f t="shared" si="63"/>
        <v>1.0251860978398641</v>
      </c>
      <c r="Y90" s="53">
        <f t="shared" si="64"/>
        <v>1.0261005521114859</v>
      </c>
      <c r="Z90" s="53">
        <f t="shared" si="65"/>
        <v>1.0247745127117156</v>
      </c>
      <c r="AA90" s="53">
        <f t="shared" si="66"/>
        <v>1.0251127469836159</v>
      </c>
      <c r="AB90" s="53">
        <f t="shared" si="67"/>
        <v>0.56422955546096665</v>
      </c>
      <c r="AC90" s="53">
        <f t="shared" si="68"/>
        <v>0.56698836388192864</v>
      </c>
      <c r="AD90" s="53">
        <f t="shared" si="69"/>
        <v>0.52760397151548644</v>
      </c>
      <c r="AE90" s="53">
        <f t="shared" si="70"/>
        <v>0.38920985103859684</v>
      </c>
      <c r="AF90" s="53">
        <f t="shared" si="71"/>
        <v>0.36</v>
      </c>
      <c r="AG90" s="53">
        <f t="shared" si="72"/>
        <v>0.37460492551929842</v>
      </c>
      <c r="AH90" s="64" t="s">
        <v>152</v>
      </c>
      <c r="AI90" s="63"/>
      <c r="AJ90" s="63"/>
      <c r="AK90" s="45" t="str">
        <f t="shared" ref="AK90:AK153" si="78">D90</f>
        <v>302-24</v>
      </c>
      <c r="AL90" s="65"/>
      <c r="AM90" s="145">
        <f t="shared" ref="AM90:AM153" si="79">E90</f>
        <v>1</v>
      </c>
      <c r="AN90" s="149"/>
      <c r="AO90" s="183"/>
      <c r="AP90" s="149"/>
      <c r="AQ90" s="147">
        <f t="shared" ref="AQ90:AQ153" si="80">(1+(AP90/100)^2)^0.5</f>
        <v>1</v>
      </c>
      <c r="AR90" s="229">
        <v>0</v>
      </c>
      <c r="AS90" s="229">
        <v>2</v>
      </c>
      <c r="AT90" s="229">
        <v>2</v>
      </c>
      <c r="AU90" s="229">
        <v>0</v>
      </c>
      <c r="AV90" s="229">
        <v>3</v>
      </c>
      <c r="AW90" s="229">
        <v>3</v>
      </c>
      <c r="AX90" s="229">
        <v>1</v>
      </c>
      <c r="AY90" s="229">
        <v>3</v>
      </c>
      <c r="AZ90" s="229">
        <v>3</v>
      </c>
      <c r="BA90" s="63"/>
      <c r="BB90" s="229">
        <v>0</v>
      </c>
      <c r="BC90" s="229">
        <v>5</v>
      </c>
      <c r="BD90" s="229">
        <v>0</v>
      </c>
      <c r="BE90" s="57">
        <v>3</v>
      </c>
      <c r="BF90" s="57">
        <v>3</v>
      </c>
      <c r="BG90" s="57">
        <v>3</v>
      </c>
      <c r="BH90" s="57">
        <v>10</v>
      </c>
      <c r="BI90" s="57">
        <f t="shared" ref="BI90:BI153" si="81">C90</f>
        <v>495</v>
      </c>
      <c r="BJ90" s="189" t="str">
        <f t="shared" ref="BJ90:BJ153" si="82">D90</f>
        <v>302-24</v>
      </c>
      <c r="BK90" s="173">
        <f t="shared" ref="BK90:BK153" si="83">E90</f>
        <v>1</v>
      </c>
      <c r="BL90" s="88">
        <v>0</v>
      </c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95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63"/>
      <c r="CN90" s="63"/>
      <c r="CO90" s="63"/>
      <c r="CP90" s="88"/>
      <c r="CQ90" s="88"/>
      <c r="CR90" s="63"/>
      <c r="CS90" s="63"/>
      <c r="CT90" s="63"/>
      <c r="CU90" s="63"/>
      <c r="CV90" s="88"/>
      <c r="CW90" s="63"/>
      <c r="CX90" s="63"/>
      <c r="CY90" s="63"/>
      <c r="CZ90" s="63"/>
      <c r="DA90" s="88"/>
      <c r="DB90" s="63"/>
      <c r="DC90" s="63"/>
      <c r="DD90" s="63"/>
      <c r="DE90" s="63"/>
      <c r="DF90" s="131"/>
      <c r="DG90" s="121">
        <f t="shared" ref="DG90:DG153" si="84">(((AR90*$R90) + (AU90*$R90)+(AX90*$R90))/2)*10</f>
        <v>7.2700880751971386</v>
      </c>
      <c r="DH90" s="121">
        <f t="shared" ref="DH90:DH153" si="85">((($AS90*$Q90) +($AV90*$Q90)+($AY90*$Q90))/2)*10</f>
        <v>24.085812498633274</v>
      </c>
      <c r="DI90" s="121">
        <f t="shared" ref="DI90:DI153" si="86">((((AR90+AU90+AX90)*S90) +((AS90+AV90+AY90)*S90))/2)*10</f>
        <v>60.924370067924599</v>
      </c>
      <c r="DJ90" s="121">
        <f t="shared" ref="DJ90:DL153" si="87">(10*(0.1234*T90*X90*AB90*BB90))/BE90</f>
        <v>0</v>
      </c>
      <c r="DK90" s="121">
        <f t="shared" si="87"/>
        <v>1.7084690602998605</v>
      </c>
      <c r="DL90" s="121">
        <f t="shared" si="87"/>
        <v>0</v>
      </c>
      <c r="DM90" s="121">
        <f t="shared" ref="DM90:DM153" si="88">(10*0.1234*AA90*AE90)*((BL90^2)+(BM90^2)+(BN90^2)+(BO90^2)+(BP90^2)+(BQ90^2)+(BR90^2)+(BS90^2)+(BT90^2)+(BU90^2)+(BV90^2)+(BW90^2)+(BX90^2)+(BY90^2)+(BZ90^2))/$BH90</f>
        <v>0</v>
      </c>
      <c r="DN90" s="121">
        <f t="shared" ref="DN90:DN153" si="89">(10*0.1234*AA90*AF90*(CA90^2 + CB90^2 + CC90^2 + CD90^2 + CE90^2 + CF90^2 + CG90^2 +CH90^2 +CI90^2 + CJ90^2 +CK90^2 + CL90^2 +CM90^2 + CN90^2 + CO90^2))/$BH90</f>
        <v>0</v>
      </c>
      <c r="DO90" s="121">
        <f t="shared" ref="DO90:DO153" si="90">(10*0.1234*AA90*AG90)*((CQ90^2)+(CR90^2)+(CS90^2)+(CT90^2)+(CU90^2))/$BH90</f>
        <v>0</v>
      </c>
      <c r="DP90" s="121">
        <f t="shared" ref="DP90:DP153" si="91">(10*0.1234*AA90*AG90)*((CV90^2)+(CW90^2)+(CX90^2)+(CY90^2)+(CZ90^2))/$BH90</f>
        <v>0</v>
      </c>
      <c r="DQ90" s="121">
        <f t="shared" ref="DQ90:DQ153" si="92">(10*0.1234*AA90*AG90)*((DA90^2)+(DB90^2)+(DC90^2)+(DD90^2)+(DE90^2))/$BH90</f>
        <v>0</v>
      </c>
      <c r="DR90" s="122">
        <f t="shared" ref="DR90:DR153" si="93">AVERAGE(AT90,AW90)</f>
        <v>2.5</v>
      </c>
      <c r="DS90" s="157"/>
      <c r="DT90" s="157" t="str">
        <f t="shared" ref="DT90:DT153" si="94">B90</f>
        <v>Activity Fuels Underburn</v>
      </c>
      <c r="DU90" s="157" t="str">
        <f t="shared" si="73"/>
        <v>302-24</v>
      </c>
      <c r="DV90" s="238">
        <f t="shared" ref="DV90:DV153" si="95">E90</f>
        <v>1</v>
      </c>
      <c r="DW90" s="239"/>
      <c r="DX90" s="239"/>
      <c r="DY90" s="239"/>
      <c r="DZ90" s="239"/>
      <c r="EA90" s="239"/>
      <c r="EB90" s="239"/>
      <c r="EC90" s="239"/>
      <c r="ED90" s="239"/>
      <c r="EE90" s="239"/>
      <c r="EF90" s="239"/>
      <c r="EG90" s="239"/>
      <c r="EH90" s="239"/>
      <c r="EI90" s="239"/>
      <c r="EJ90" s="50">
        <f t="shared" ref="EJ90:EJ153" si="96">(0.09533*BB90*AQ90)/(BE90*3.28)</f>
        <v>0</v>
      </c>
      <c r="EK90" s="50">
        <f t="shared" ref="EK90:EK153" si="97">(1.825*BC90*AQ90)/(BF90*3.28)</f>
        <v>0.92733739837398377</v>
      </c>
      <c r="EL90" s="55">
        <f t="shared" ref="EL90:EL153" si="98">(14.52*BD90*AQ90)/(BG90*3.28)</f>
        <v>0</v>
      </c>
      <c r="EM90" s="50">
        <f>4.656*AQ90*(((BL90/2.54)^2)+((BM90/2.54)^2)+((BN90/2.54)^2)+((BO90)/2.54^2)+((BP90/2.54)^2)+((BQ90/2.54)^2)+((BR90/2.54)^2)+((BS90/2.54)^2)+((BT90/2.54)^2)+((BU90/2.54)^2)+((BV90/2.54)^2)+((BW90/2.54)^2)+((BX90/2.54)^2)+((BY90/2.54)^2)+((BZ90/2.54)^2))/(BH90*3.28)</f>
        <v>0</v>
      </c>
      <c r="EN90" s="50">
        <f>3.492*AQ90*((CA90/2.54)^2 + (CB90/2.54)^2 + (CC90/2.54)^2 + (CD90/2.54)^2 + (CE90/2.54)^2 + (CF90/2.54)^2 + (CG90/2.54)^2 +(CH90/2.54)^2 +(CI90/2.54)^2 + (CJ90/2.54)^2 +(CK90/2.54)^2 + (CL90/2.54)^2 +(CM90/2.54)^2 + (CN90/2.54)^2 + (CO90/2.54)^2)/(BH90*3.28)</f>
        <v>0</v>
      </c>
      <c r="EO90" s="50">
        <f t="shared" si="74"/>
        <v>0</v>
      </c>
      <c r="EP90" s="50">
        <f t="shared" si="75"/>
        <v>0</v>
      </c>
      <c r="EQ90" s="50">
        <f t="shared" si="76"/>
        <v>0</v>
      </c>
      <c r="ER90" s="56">
        <f t="shared" ref="ER90:ER153" si="99">EJ90+EK90+EL90</f>
        <v>0.92733739837398377</v>
      </c>
      <c r="ES90" s="56">
        <f t="shared" ref="ES90:ES153" si="100">EM90+EN90</f>
        <v>0</v>
      </c>
      <c r="ET90" s="56">
        <f t="shared" si="54"/>
        <v>3.2715396338387124</v>
      </c>
      <c r="EU90" s="56">
        <f t="shared" si="54"/>
        <v>10.838615624384973</v>
      </c>
      <c r="EV90" s="56">
        <f t="shared" ref="EV90:EV153" si="101">ER90+ES90</f>
        <v>0.92733739837398377</v>
      </c>
      <c r="EW90" s="56"/>
      <c r="EX90" s="56"/>
      <c r="EY90" s="56"/>
      <c r="EZ90" s="165"/>
      <c r="FA90" s="179"/>
      <c r="FB90" s="179"/>
      <c r="FC90" s="56"/>
      <c r="FD90" s="56"/>
      <c r="FE90" s="56"/>
      <c r="FF90" s="56"/>
      <c r="FG90" s="56"/>
      <c r="FH90" s="56"/>
      <c r="FI90" s="56"/>
      <c r="FJ90" s="56"/>
      <c r="FK90" s="56"/>
      <c r="FL90" s="56"/>
      <c r="FM90" s="56"/>
      <c r="FO90" s="54"/>
      <c r="FP90" s="54"/>
      <c r="FQ90" s="54"/>
      <c r="FR90" s="54"/>
      <c r="FS90" s="54"/>
      <c r="FT90" s="54"/>
      <c r="FU90" s="54"/>
      <c r="FV90" s="54"/>
      <c r="FW90" s="54"/>
      <c r="FX90" s="54"/>
      <c r="FY90" s="54"/>
      <c r="FZ90" s="54"/>
      <c r="GA90" s="54"/>
    </row>
    <row r="91" spans="1:183" s="45" customFormat="1" ht="18">
      <c r="A91" s="66" t="s">
        <v>377</v>
      </c>
      <c r="B91" s="228" t="s">
        <v>253</v>
      </c>
      <c r="C91" s="228">
        <v>495</v>
      </c>
      <c r="D91" s="228" t="s">
        <v>271</v>
      </c>
      <c r="E91" s="229">
        <v>2</v>
      </c>
      <c r="F91" s="144">
        <v>3.2990275787700001</v>
      </c>
      <c r="G91" s="144">
        <v>3.124269222228</v>
      </c>
      <c r="H91" s="144">
        <v>1.4978399999639997</v>
      </c>
      <c r="I91" s="144">
        <v>1.7543203574820001</v>
      </c>
      <c r="J91" s="144">
        <v>12.235856281109996</v>
      </c>
      <c r="K91" s="230">
        <v>5.6202069304920013</v>
      </c>
      <c r="L91" s="230">
        <v>0.73204771516799994</v>
      </c>
      <c r="M91" s="230"/>
      <c r="N91" s="230"/>
      <c r="O91" s="80"/>
      <c r="P91" s="230">
        <f t="shared" si="77"/>
        <v>28.263568085213997</v>
      </c>
      <c r="Q91" s="52">
        <f t="shared" si="56"/>
        <v>0.60214531246583192</v>
      </c>
      <c r="R91" s="52">
        <f t="shared" si="57"/>
        <v>1.4540176150394277</v>
      </c>
      <c r="S91" s="52">
        <f t="shared" si="58"/>
        <v>1.3538748903983244</v>
      </c>
      <c r="T91" s="53">
        <f t="shared" si="59"/>
        <v>0.14929487857929069</v>
      </c>
      <c r="U91" s="53">
        <f t="shared" si="60"/>
        <v>1.4278386761446538</v>
      </c>
      <c r="V91" s="53">
        <f t="shared" si="61"/>
        <v>16.821929889793022</v>
      </c>
      <c r="W91" s="53">
        <f t="shared" si="62"/>
        <v>107.02095541947372</v>
      </c>
      <c r="X91" s="53">
        <f t="shared" si="63"/>
        <v>1.0251860978398641</v>
      </c>
      <c r="Y91" s="53">
        <f t="shared" si="64"/>
        <v>1.0261005521114859</v>
      </c>
      <c r="Z91" s="53">
        <f t="shared" si="65"/>
        <v>1.0247745127117156</v>
      </c>
      <c r="AA91" s="53">
        <f t="shared" si="66"/>
        <v>1.0251127469836159</v>
      </c>
      <c r="AB91" s="53">
        <f t="shared" si="67"/>
        <v>0.56422955546096665</v>
      </c>
      <c r="AC91" s="53">
        <f t="shared" si="68"/>
        <v>0.56698836388192864</v>
      </c>
      <c r="AD91" s="53">
        <f t="shared" si="69"/>
        <v>0.52760397151548644</v>
      </c>
      <c r="AE91" s="53">
        <f t="shared" si="70"/>
        <v>0.38920985103859684</v>
      </c>
      <c r="AF91" s="53">
        <f t="shared" si="71"/>
        <v>0.36</v>
      </c>
      <c r="AG91" s="53">
        <f t="shared" si="72"/>
        <v>0.37460492551929842</v>
      </c>
      <c r="AH91" s="64" t="s">
        <v>152</v>
      </c>
      <c r="AI91" s="63"/>
      <c r="AJ91" s="63"/>
      <c r="AK91" s="45" t="str">
        <f t="shared" si="78"/>
        <v>302-24</v>
      </c>
      <c r="AL91" s="65"/>
      <c r="AM91" s="145">
        <f t="shared" si="79"/>
        <v>2</v>
      </c>
      <c r="AN91" s="149"/>
      <c r="AO91" s="183"/>
      <c r="AP91" s="149"/>
      <c r="AQ91" s="147">
        <f t="shared" si="80"/>
        <v>1</v>
      </c>
      <c r="AR91" s="229">
        <v>0</v>
      </c>
      <c r="AS91" s="229">
        <v>1</v>
      </c>
      <c r="AT91" s="229">
        <v>1</v>
      </c>
      <c r="AU91" s="229">
        <v>0</v>
      </c>
      <c r="AV91" s="229">
        <v>1</v>
      </c>
      <c r="AW91" s="229">
        <v>1</v>
      </c>
      <c r="AX91" s="229">
        <v>0</v>
      </c>
      <c r="AY91" s="229">
        <v>2</v>
      </c>
      <c r="AZ91" s="229">
        <v>2</v>
      </c>
      <c r="BA91" s="63"/>
      <c r="BB91" s="229">
        <v>0</v>
      </c>
      <c r="BC91" s="229">
        <v>0</v>
      </c>
      <c r="BD91" s="229">
        <v>0</v>
      </c>
      <c r="BE91" s="57">
        <v>3</v>
      </c>
      <c r="BF91" s="57">
        <v>3</v>
      </c>
      <c r="BG91" s="57">
        <v>3</v>
      </c>
      <c r="BH91" s="57">
        <v>10</v>
      </c>
      <c r="BI91" s="57">
        <f t="shared" si="81"/>
        <v>495</v>
      </c>
      <c r="BJ91" s="189" t="str">
        <f t="shared" si="82"/>
        <v>302-24</v>
      </c>
      <c r="BK91" s="173">
        <f t="shared" si="83"/>
        <v>2</v>
      </c>
      <c r="BL91" s="88">
        <v>0</v>
      </c>
      <c r="BM91" s="63"/>
      <c r="BN91" s="63"/>
      <c r="BO91" s="63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95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63"/>
      <c r="CN91" s="63"/>
      <c r="CO91" s="63"/>
      <c r="CP91" s="88"/>
      <c r="CQ91" s="88"/>
      <c r="CR91" s="63"/>
      <c r="CS91" s="63"/>
      <c r="CT91" s="63"/>
      <c r="CU91" s="63"/>
      <c r="CV91" s="88"/>
      <c r="CW91" s="63"/>
      <c r="CX91" s="63"/>
      <c r="CY91" s="63"/>
      <c r="CZ91" s="63"/>
      <c r="DA91" s="88"/>
      <c r="DB91" s="63"/>
      <c r="DC91" s="63"/>
      <c r="DD91" s="63"/>
      <c r="DE91" s="63"/>
      <c r="DF91" s="131"/>
      <c r="DG91" s="121">
        <f t="shared" si="84"/>
        <v>0</v>
      </c>
      <c r="DH91" s="121">
        <f t="shared" si="85"/>
        <v>12.042906249316639</v>
      </c>
      <c r="DI91" s="121">
        <f t="shared" si="86"/>
        <v>27.077497807966488</v>
      </c>
      <c r="DJ91" s="121">
        <f t="shared" si="87"/>
        <v>0</v>
      </c>
      <c r="DK91" s="121">
        <f t="shared" si="87"/>
        <v>0</v>
      </c>
      <c r="DL91" s="121">
        <f t="shared" si="87"/>
        <v>0</v>
      </c>
      <c r="DM91" s="121">
        <f t="shared" si="88"/>
        <v>0</v>
      </c>
      <c r="DN91" s="121">
        <f t="shared" si="89"/>
        <v>0</v>
      </c>
      <c r="DO91" s="121">
        <f t="shared" si="90"/>
        <v>0</v>
      </c>
      <c r="DP91" s="121">
        <f t="shared" si="91"/>
        <v>0</v>
      </c>
      <c r="DQ91" s="121">
        <f t="shared" si="92"/>
        <v>0</v>
      </c>
      <c r="DR91" s="122">
        <f t="shared" si="93"/>
        <v>1</v>
      </c>
      <c r="DS91" s="157"/>
      <c r="DT91" s="157" t="str">
        <f t="shared" si="94"/>
        <v>Activity Fuels Underburn</v>
      </c>
      <c r="DU91" s="157" t="str">
        <f t="shared" si="73"/>
        <v>302-24</v>
      </c>
      <c r="DV91" s="238">
        <f t="shared" si="95"/>
        <v>2</v>
      </c>
      <c r="DW91" s="239"/>
      <c r="DX91" s="239"/>
      <c r="DY91" s="239"/>
      <c r="DZ91" s="239"/>
      <c r="EA91" s="239"/>
      <c r="EB91" s="239"/>
      <c r="EC91" s="239"/>
      <c r="ED91" s="239"/>
      <c r="EE91" s="239"/>
      <c r="EF91" s="239"/>
      <c r="EG91" s="239"/>
      <c r="EH91" s="239"/>
      <c r="EI91" s="239"/>
      <c r="EJ91" s="50">
        <f t="shared" si="96"/>
        <v>0</v>
      </c>
      <c r="EK91" s="50">
        <f t="shared" si="97"/>
        <v>0</v>
      </c>
      <c r="EL91" s="55">
        <f t="shared" si="98"/>
        <v>0</v>
      </c>
      <c r="EM91" s="50">
        <f>4.656*AQ91*(((BL91/2.54)^2)+((BM91/2.54)^2)+((BN91/2.54)^2)+((BO91)/2.54^2)+((BP91/2.54)^2)+((BQ91/2.54)^2)+((BR91/2.54)^2)+((BS91/2.54)^2)+((BT91/2.54)^2)+((BU91/2.54)^2)+((BV91/2.54)^2)+((BW91/2.54)^2)+((BX91/2.54)^2)+((BY91/2.54)^2)+((BZ91/2.54)^2))/(BH91*3.28)</f>
        <v>0</v>
      </c>
      <c r="EN91" s="50">
        <f>3.492*AQ91*((CA91/2.54)^2 + (CB91/2.54)^2 + (CC91/2.54)^2 + (CD91/2.54)^2 + (CE91/2.54)^2 + (CF91/2.54)^2 + (CG91/2.54)^2 +(CH91/2.54)^2 +(CI91/2.54)^2 + (CJ91/2.54)^2 +(CK91/2.54)^2 + (CL91/2.54)^2 +(CM91/2.54)^2 + (CN91/2.54)^2 + (CO91/2.54)^2)/(BH91*3.28)</f>
        <v>0</v>
      </c>
      <c r="EO91" s="50">
        <f t="shared" si="74"/>
        <v>0</v>
      </c>
      <c r="EP91" s="50">
        <f t="shared" si="75"/>
        <v>0</v>
      </c>
      <c r="EQ91" s="50">
        <f t="shared" si="76"/>
        <v>0</v>
      </c>
      <c r="ER91" s="56">
        <f t="shared" si="99"/>
        <v>0</v>
      </c>
      <c r="ES91" s="56">
        <f t="shared" si="100"/>
        <v>0</v>
      </c>
      <c r="ET91" s="56">
        <f t="shared" si="54"/>
        <v>0</v>
      </c>
      <c r="EU91" s="56">
        <f t="shared" si="54"/>
        <v>5.4193078121924874</v>
      </c>
      <c r="EV91" s="56">
        <f t="shared" si="101"/>
        <v>0</v>
      </c>
      <c r="EW91" s="56"/>
      <c r="EX91" s="56"/>
      <c r="EY91" s="56"/>
      <c r="EZ91" s="165" t="str">
        <f>D91</f>
        <v>302-24</v>
      </c>
      <c r="FA91" s="179">
        <f t="shared" si="53"/>
        <v>1.0905132112795708</v>
      </c>
      <c r="FB91" s="179">
        <f t="shared" si="53"/>
        <v>6.7741347652406079</v>
      </c>
      <c r="FC91" s="56">
        <f>AVERAGE(EJ89:EJ91)</f>
        <v>0</v>
      </c>
      <c r="FD91" s="56">
        <f>AVERAGE(EK89:EK91)</f>
        <v>0.30911246612466126</v>
      </c>
      <c r="FE91" s="56">
        <f>AVERAGE(EL89:EL91)</f>
        <v>0</v>
      </c>
      <c r="FF91" s="56">
        <f>AVERAGE(EM89:EM91)</f>
        <v>0</v>
      </c>
      <c r="FG91" s="56">
        <f>AVERAGE(EN89:EN91)</f>
        <v>0</v>
      </c>
      <c r="FH91" s="56">
        <f t="shared" si="55"/>
        <v>0</v>
      </c>
      <c r="FI91" s="56">
        <f t="shared" si="55"/>
        <v>0</v>
      </c>
      <c r="FJ91" s="56">
        <f t="shared" si="55"/>
        <v>0</v>
      </c>
      <c r="FK91" s="56">
        <f>AVERAGE(ER89:ER91)</f>
        <v>0.30911246612466126</v>
      </c>
      <c r="FL91" s="56">
        <f>AVERAGE(ES89:ES91)</f>
        <v>0</v>
      </c>
      <c r="FM91" s="56">
        <f>AVERAGE(EV89:EV91)</f>
        <v>0.30911246612466126</v>
      </c>
      <c r="FO91" s="54"/>
      <c r="FP91" s="54" t="e">
        <f>AVERAGE(#REF!)</f>
        <v>#REF!</v>
      </c>
      <c r="FQ91" s="54" t="e">
        <f>AVERAGE(#REF!)</f>
        <v>#REF!</v>
      </c>
      <c r="FR91" s="54" t="e">
        <f>AVERAGE(#REF!)</f>
        <v>#REF!</v>
      </c>
      <c r="FS91" s="54" t="e">
        <f>AVERAGE(#REF!)</f>
        <v>#REF!</v>
      </c>
      <c r="FT91" s="54" t="e">
        <f>AVERAGE(#REF!)</f>
        <v>#REF!</v>
      </c>
      <c r="FU91" s="54" t="e">
        <f>AVERAGE(#REF!)</f>
        <v>#REF!</v>
      </c>
      <c r="FV91" s="54" t="e">
        <f>AVERAGE(#REF!)</f>
        <v>#REF!</v>
      </c>
      <c r="FW91" s="54" t="e">
        <f>AVERAGE(#REF!)</f>
        <v>#REF!</v>
      </c>
      <c r="FX91" s="54" t="e">
        <f>AVERAGE(#REF!)</f>
        <v>#REF!</v>
      </c>
      <c r="FY91" s="54" t="e">
        <f>AVERAGE(#REF!)</f>
        <v>#REF!</v>
      </c>
      <c r="FZ91" s="54" t="e">
        <f>AVERAGE(#REF!)</f>
        <v>#REF!</v>
      </c>
      <c r="GA91" s="54"/>
    </row>
    <row r="92" spans="1:183" s="45" customFormat="1" ht="18">
      <c r="A92" s="66" t="s">
        <v>377</v>
      </c>
      <c r="B92" s="228" t="s">
        <v>253</v>
      </c>
      <c r="C92" s="228">
        <v>495</v>
      </c>
      <c r="D92" s="228" t="s">
        <v>271</v>
      </c>
      <c r="E92" s="229">
        <v>3</v>
      </c>
      <c r="F92" s="144">
        <v>3.2990275787700001</v>
      </c>
      <c r="G92" s="144">
        <v>3.124269222228</v>
      </c>
      <c r="H92" s="144">
        <v>1.4978399999639997</v>
      </c>
      <c r="I92" s="144">
        <v>1.7543203574820001</v>
      </c>
      <c r="J92" s="144">
        <v>12.235856281109996</v>
      </c>
      <c r="K92" s="230">
        <v>5.6202069304920013</v>
      </c>
      <c r="L92" s="230">
        <v>0.73204771516799994</v>
      </c>
      <c r="M92" s="230"/>
      <c r="N92" s="230"/>
      <c r="O92" s="80"/>
      <c r="P92" s="230">
        <f t="shared" si="77"/>
        <v>28.263568085213997</v>
      </c>
      <c r="Q92" s="52">
        <f t="shared" si="56"/>
        <v>0.60214531246583192</v>
      </c>
      <c r="R92" s="52">
        <f t="shared" si="57"/>
        <v>1.4540176150394277</v>
      </c>
      <c r="S92" s="52">
        <f t="shared" si="58"/>
        <v>1.3538748903983244</v>
      </c>
      <c r="T92" s="53">
        <f t="shared" si="59"/>
        <v>0.14929487857929069</v>
      </c>
      <c r="U92" s="53">
        <f t="shared" si="60"/>
        <v>1.4278386761446538</v>
      </c>
      <c r="V92" s="53">
        <f t="shared" si="61"/>
        <v>16.821929889793022</v>
      </c>
      <c r="W92" s="53">
        <f t="shared" si="62"/>
        <v>107.02095541947372</v>
      </c>
      <c r="X92" s="53">
        <f t="shared" si="63"/>
        <v>1.0251860978398641</v>
      </c>
      <c r="Y92" s="53">
        <f t="shared" si="64"/>
        <v>1.0261005521114859</v>
      </c>
      <c r="Z92" s="53">
        <f t="shared" si="65"/>
        <v>1.0247745127117156</v>
      </c>
      <c r="AA92" s="53">
        <f t="shared" si="66"/>
        <v>1.0251127469836159</v>
      </c>
      <c r="AB92" s="53">
        <f t="shared" si="67"/>
        <v>0.56422955546096665</v>
      </c>
      <c r="AC92" s="53">
        <f t="shared" si="68"/>
        <v>0.56698836388192864</v>
      </c>
      <c r="AD92" s="53">
        <f t="shared" si="69"/>
        <v>0.52760397151548644</v>
      </c>
      <c r="AE92" s="53">
        <f t="shared" si="70"/>
        <v>0.38920985103859684</v>
      </c>
      <c r="AF92" s="53">
        <f t="shared" si="71"/>
        <v>0.36</v>
      </c>
      <c r="AG92" s="53">
        <f t="shared" si="72"/>
        <v>0.37460492551929842</v>
      </c>
      <c r="AH92" s="64" t="s">
        <v>152</v>
      </c>
      <c r="AI92" s="63"/>
      <c r="AJ92" s="63"/>
      <c r="AK92" s="45" t="str">
        <f t="shared" si="78"/>
        <v>302-24</v>
      </c>
      <c r="AL92" s="65"/>
      <c r="AM92" s="145">
        <f t="shared" si="79"/>
        <v>3</v>
      </c>
      <c r="AN92" s="149"/>
      <c r="AO92" s="183"/>
      <c r="AP92" s="149"/>
      <c r="AQ92" s="147">
        <f t="shared" si="80"/>
        <v>1</v>
      </c>
      <c r="AR92" s="229">
        <v>0</v>
      </c>
      <c r="AS92" s="229">
        <v>1</v>
      </c>
      <c r="AT92" s="229">
        <v>1</v>
      </c>
      <c r="AU92" s="229">
        <v>0</v>
      </c>
      <c r="AV92" s="229">
        <v>0</v>
      </c>
      <c r="AW92" s="229">
        <v>2</v>
      </c>
      <c r="AX92" s="229">
        <v>0</v>
      </c>
      <c r="AY92" s="229">
        <v>1</v>
      </c>
      <c r="AZ92" s="229">
        <v>1</v>
      </c>
      <c r="BA92" s="63"/>
      <c r="BB92" s="229">
        <v>0</v>
      </c>
      <c r="BC92" s="229">
        <v>1</v>
      </c>
      <c r="BD92" s="229">
        <v>0</v>
      </c>
      <c r="BE92" s="57">
        <v>3</v>
      </c>
      <c r="BF92" s="57">
        <v>3</v>
      </c>
      <c r="BG92" s="57">
        <v>3</v>
      </c>
      <c r="BH92" s="57">
        <v>10</v>
      </c>
      <c r="BI92" s="57">
        <f t="shared" si="81"/>
        <v>495</v>
      </c>
      <c r="BJ92" s="189" t="str">
        <f t="shared" si="82"/>
        <v>302-24</v>
      </c>
      <c r="BK92" s="173">
        <f t="shared" si="83"/>
        <v>3</v>
      </c>
      <c r="BL92" s="88">
        <v>0</v>
      </c>
      <c r="BM92" s="63"/>
      <c r="BN92" s="63"/>
      <c r="BO92" s="63"/>
      <c r="BP92" s="63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95"/>
      <c r="CB92" s="94"/>
      <c r="CC92" s="94"/>
      <c r="CD92" s="94"/>
      <c r="CE92" s="94"/>
      <c r="CF92" s="94"/>
      <c r="CG92" s="94"/>
      <c r="CH92" s="94"/>
      <c r="CI92" s="94"/>
      <c r="CJ92" s="94"/>
      <c r="CK92" s="94"/>
      <c r="CL92" s="94"/>
      <c r="CM92" s="63"/>
      <c r="CN92" s="63"/>
      <c r="CO92" s="63"/>
      <c r="CP92" s="88"/>
      <c r="CQ92" s="88"/>
      <c r="CR92" s="63"/>
      <c r="CS92" s="63"/>
      <c r="CT92" s="63"/>
      <c r="CU92" s="63"/>
      <c r="CV92" s="88"/>
      <c r="CW92" s="63"/>
      <c r="CX92" s="63"/>
      <c r="CY92" s="63"/>
      <c r="CZ92" s="63"/>
      <c r="DA92" s="88"/>
      <c r="DB92" s="63"/>
      <c r="DC92" s="63"/>
      <c r="DD92" s="63"/>
      <c r="DE92" s="63"/>
      <c r="DF92" s="131"/>
      <c r="DG92" s="121">
        <f t="shared" si="84"/>
        <v>0</v>
      </c>
      <c r="DH92" s="121">
        <f t="shared" si="85"/>
        <v>6.0214531246583194</v>
      </c>
      <c r="DI92" s="121">
        <f t="shared" si="86"/>
        <v>13.538748903983244</v>
      </c>
      <c r="DJ92" s="121">
        <f t="shared" si="87"/>
        <v>0</v>
      </c>
      <c r="DK92" s="121">
        <f t="shared" si="87"/>
        <v>0.34169381205997212</v>
      </c>
      <c r="DL92" s="121">
        <f t="shared" si="87"/>
        <v>0</v>
      </c>
      <c r="DM92" s="121">
        <f t="shared" si="88"/>
        <v>0</v>
      </c>
      <c r="DN92" s="121">
        <f t="shared" si="89"/>
        <v>0</v>
      </c>
      <c r="DO92" s="121">
        <f t="shared" si="90"/>
        <v>0</v>
      </c>
      <c r="DP92" s="121">
        <f t="shared" si="91"/>
        <v>0</v>
      </c>
      <c r="DQ92" s="121">
        <f t="shared" si="92"/>
        <v>0</v>
      </c>
      <c r="DR92" s="122">
        <f t="shared" si="93"/>
        <v>1.5</v>
      </c>
      <c r="DS92" s="157"/>
      <c r="DT92" s="157" t="str">
        <f t="shared" si="94"/>
        <v>Activity Fuels Underburn</v>
      </c>
      <c r="DU92" s="157" t="str">
        <f t="shared" si="73"/>
        <v>302-24</v>
      </c>
      <c r="DV92" s="238">
        <f t="shared" si="95"/>
        <v>3</v>
      </c>
      <c r="DW92" s="239"/>
      <c r="DX92" s="239"/>
      <c r="DY92" s="239"/>
      <c r="DZ92" s="239"/>
      <c r="EA92" s="239"/>
      <c r="EB92" s="239"/>
      <c r="EC92" s="239"/>
      <c r="ED92" s="239"/>
      <c r="EE92" s="239"/>
      <c r="EF92" s="239"/>
      <c r="EG92" s="239"/>
      <c r="EH92" s="239"/>
      <c r="EI92" s="239"/>
      <c r="EJ92" s="50"/>
      <c r="EK92" s="50"/>
      <c r="EL92" s="55"/>
      <c r="EM92" s="50"/>
      <c r="EN92" s="50"/>
      <c r="EO92" s="50">
        <f t="shared" si="74"/>
        <v>0</v>
      </c>
      <c r="EP92" s="50">
        <f t="shared" si="75"/>
        <v>0</v>
      </c>
      <c r="EQ92" s="50">
        <f t="shared" si="76"/>
        <v>0</v>
      </c>
      <c r="ER92" s="56"/>
      <c r="ES92" s="56"/>
      <c r="ET92" s="56">
        <f t="shared" si="54"/>
        <v>0</v>
      </c>
      <c r="EU92" s="56">
        <f t="shared" si="54"/>
        <v>2.7096539060962437</v>
      </c>
      <c r="EV92" s="56"/>
      <c r="EW92" s="56"/>
      <c r="EX92" s="56"/>
      <c r="EY92" s="56"/>
      <c r="EZ92" s="165"/>
      <c r="FA92" s="179"/>
      <c r="FB92" s="179"/>
      <c r="FC92" s="56"/>
      <c r="FD92" s="56"/>
      <c r="FE92" s="56"/>
      <c r="FF92" s="56"/>
      <c r="FG92" s="56"/>
      <c r="FH92" s="56"/>
      <c r="FI92" s="56"/>
      <c r="FJ92" s="56"/>
      <c r="FK92" s="56"/>
      <c r="FL92" s="56"/>
      <c r="FM92" s="56"/>
      <c r="FO92" s="54"/>
      <c r="FP92" s="54"/>
      <c r="FQ92" s="54"/>
      <c r="FR92" s="54"/>
      <c r="FS92" s="54"/>
      <c r="FT92" s="54"/>
      <c r="FU92" s="54"/>
      <c r="FV92" s="54"/>
      <c r="FW92" s="54"/>
      <c r="FX92" s="54"/>
      <c r="FY92" s="54"/>
      <c r="FZ92" s="54"/>
      <c r="GA92" s="54"/>
    </row>
    <row r="93" spans="1:183" s="45" customFormat="1" ht="18">
      <c r="A93" s="66" t="s">
        <v>377</v>
      </c>
      <c r="B93" s="228" t="s">
        <v>253</v>
      </c>
      <c r="C93" s="228">
        <v>495</v>
      </c>
      <c r="D93" s="228" t="s">
        <v>271</v>
      </c>
      <c r="E93" s="229">
        <v>4</v>
      </c>
      <c r="F93" s="144">
        <v>3.2990275787700001</v>
      </c>
      <c r="G93" s="144">
        <v>3.124269222228</v>
      </c>
      <c r="H93" s="144">
        <v>1.4978399999639997</v>
      </c>
      <c r="I93" s="144">
        <v>1.7543203574820001</v>
      </c>
      <c r="J93" s="144">
        <v>12.235856281109996</v>
      </c>
      <c r="K93" s="230">
        <v>5.6202069304920013</v>
      </c>
      <c r="L93" s="230">
        <v>0.73204771516799994</v>
      </c>
      <c r="M93" s="144"/>
      <c r="N93" s="230"/>
      <c r="O93" s="80"/>
      <c r="P93" s="230">
        <f t="shared" si="77"/>
        <v>28.263568085213997</v>
      </c>
      <c r="Q93" s="52">
        <f t="shared" si="56"/>
        <v>0.60214531246583192</v>
      </c>
      <c r="R93" s="52">
        <f t="shared" si="57"/>
        <v>1.4540176150394277</v>
      </c>
      <c r="S93" s="52">
        <f t="shared" si="58"/>
        <v>1.3538748903983244</v>
      </c>
      <c r="T93" s="53">
        <f t="shared" si="59"/>
        <v>0.14929487857929069</v>
      </c>
      <c r="U93" s="53">
        <f t="shared" si="60"/>
        <v>1.4278386761446538</v>
      </c>
      <c r="V93" s="53">
        <f t="shared" si="61"/>
        <v>16.821929889793022</v>
      </c>
      <c r="W93" s="53">
        <f t="shared" si="62"/>
        <v>107.02095541947372</v>
      </c>
      <c r="X93" s="53">
        <f t="shared" si="63"/>
        <v>1.0251860978398641</v>
      </c>
      <c r="Y93" s="53">
        <f t="shared" si="64"/>
        <v>1.0261005521114859</v>
      </c>
      <c r="Z93" s="53">
        <f t="shared" si="65"/>
        <v>1.0247745127117156</v>
      </c>
      <c r="AA93" s="53">
        <f t="shared" si="66"/>
        <v>1.0251127469836159</v>
      </c>
      <c r="AB93" s="53">
        <f t="shared" si="67"/>
        <v>0.56422955546096665</v>
      </c>
      <c r="AC93" s="53">
        <f t="shared" si="68"/>
        <v>0.56698836388192864</v>
      </c>
      <c r="AD93" s="53">
        <f t="shared" si="69"/>
        <v>0.52760397151548644</v>
      </c>
      <c r="AE93" s="53">
        <f t="shared" si="70"/>
        <v>0.38920985103859684</v>
      </c>
      <c r="AF93" s="53">
        <f t="shared" si="71"/>
        <v>0.36</v>
      </c>
      <c r="AG93" s="53">
        <f t="shared" si="72"/>
        <v>0.37460492551929842</v>
      </c>
      <c r="AH93" s="64" t="s">
        <v>152</v>
      </c>
      <c r="AI93" s="63"/>
      <c r="AJ93" s="63"/>
      <c r="AK93" s="45" t="str">
        <f t="shared" si="78"/>
        <v>302-24</v>
      </c>
      <c r="AL93" s="65"/>
      <c r="AM93" s="145">
        <f t="shared" si="79"/>
        <v>4</v>
      </c>
      <c r="AN93" s="149"/>
      <c r="AO93" s="183"/>
      <c r="AP93" s="149"/>
      <c r="AQ93" s="147">
        <f t="shared" si="80"/>
        <v>1</v>
      </c>
      <c r="AR93" s="229">
        <v>0</v>
      </c>
      <c r="AS93" s="229">
        <v>0</v>
      </c>
      <c r="AT93" s="229">
        <v>0</v>
      </c>
      <c r="AU93" s="229">
        <v>0</v>
      </c>
      <c r="AV93" s="229">
        <v>1</v>
      </c>
      <c r="AW93" s="229">
        <v>1</v>
      </c>
      <c r="AX93" s="229">
        <v>0</v>
      </c>
      <c r="AY93" s="229">
        <v>1</v>
      </c>
      <c r="AZ93" s="229">
        <v>2</v>
      </c>
      <c r="BA93" s="63"/>
      <c r="BB93" s="229">
        <v>0</v>
      </c>
      <c r="BC93" s="229">
        <v>1</v>
      </c>
      <c r="BD93" s="229">
        <v>0</v>
      </c>
      <c r="BE93" s="57">
        <v>3</v>
      </c>
      <c r="BF93" s="57">
        <v>3</v>
      </c>
      <c r="BG93" s="57">
        <v>3</v>
      </c>
      <c r="BH93" s="57">
        <v>10</v>
      </c>
      <c r="BI93" s="57">
        <f t="shared" si="81"/>
        <v>495</v>
      </c>
      <c r="BJ93" s="189" t="str">
        <f t="shared" si="82"/>
        <v>302-24</v>
      </c>
      <c r="BK93" s="173">
        <f t="shared" si="83"/>
        <v>4</v>
      </c>
      <c r="BL93" s="88">
        <v>0</v>
      </c>
      <c r="BM93" s="63"/>
      <c r="BN93" s="63"/>
      <c r="BO93" s="63"/>
      <c r="BP93" s="63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95"/>
      <c r="CB93" s="94"/>
      <c r="CC93" s="94"/>
      <c r="CD93" s="94"/>
      <c r="CE93" s="94"/>
      <c r="CF93" s="94"/>
      <c r="CG93" s="94"/>
      <c r="CH93" s="94"/>
      <c r="CI93" s="94"/>
      <c r="CJ93" s="94"/>
      <c r="CK93" s="94"/>
      <c r="CL93" s="94"/>
      <c r="CM93" s="63"/>
      <c r="CN93" s="63"/>
      <c r="CO93" s="63"/>
      <c r="CP93" s="88"/>
      <c r="CQ93" s="88"/>
      <c r="CR93" s="63"/>
      <c r="CS93" s="63"/>
      <c r="CT93" s="63"/>
      <c r="CU93" s="63"/>
      <c r="CV93" s="88"/>
      <c r="CW93" s="63"/>
      <c r="CX93" s="63"/>
      <c r="CY93" s="63"/>
      <c r="CZ93" s="63"/>
      <c r="DA93" s="88"/>
      <c r="DB93" s="63"/>
      <c r="DC93" s="63"/>
      <c r="DD93" s="63"/>
      <c r="DE93" s="63"/>
      <c r="DF93" s="131"/>
      <c r="DG93" s="121">
        <f t="shared" si="84"/>
        <v>0</v>
      </c>
      <c r="DH93" s="121">
        <f t="shared" si="85"/>
        <v>6.0214531246583194</v>
      </c>
      <c r="DI93" s="121">
        <f t="shared" si="86"/>
        <v>13.538748903983244</v>
      </c>
      <c r="DJ93" s="121">
        <f t="shared" si="87"/>
        <v>0</v>
      </c>
      <c r="DK93" s="121">
        <f t="shared" si="87"/>
        <v>0.34169381205997212</v>
      </c>
      <c r="DL93" s="121">
        <f t="shared" si="87"/>
        <v>0</v>
      </c>
      <c r="DM93" s="121">
        <f t="shared" si="88"/>
        <v>0</v>
      </c>
      <c r="DN93" s="121">
        <f t="shared" si="89"/>
        <v>0</v>
      </c>
      <c r="DO93" s="121">
        <f t="shared" si="90"/>
        <v>0</v>
      </c>
      <c r="DP93" s="121">
        <f t="shared" si="91"/>
        <v>0</v>
      </c>
      <c r="DQ93" s="121">
        <f t="shared" si="92"/>
        <v>0</v>
      </c>
      <c r="DR93" s="122">
        <f t="shared" si="93"/>
        <v>0.5</v>
      </c>
      <c r="DS93" s="157"/>
      <c r="DT93" s="157" t="str">
        <f t="shared" si="94"/>
        <v>Activity Fuels Underburn</v>
      </c>
      <c r="DU93" s="157" t="str">
        <f t="shared" si="73"/>
        <v>302-24</v>
      </c>
      <c r="DV93" s="238">
        <f t="shared" si="95"/>
        <v>4</v>
      </c>
      <c r="DW93" s="239"/>
      <c r="DX93" s="239"/>
      <c r="DY93" s="239"/>
      <c r="DZ93" s="239"/>
      <c r="EA93" s="239"/>
      <c r="EB93" s="239"/>
      <c r="EC93" s="239"/>
      <c r="ED93" s="239"/>
      <c r="EE93" s="239"/>
      <c r="EF93" s="239"/>
      <c r="EG93" s="239"/>
      <c r="EH93" s="239"/>
      <c r="EI93" s="239"/>
      <c r="EJ93" s="50">
        <f t="shared" si="96"/>
        <v>0</v>
      </c>
      <c r="EK93" s="50">
        <f t="shared" si="97"/>
        <v>0.18546747967479674</v>
      </c>
      <c r="EL93" s="55">
        <f t="shared" si="98"/>
        <v>0</v>
      </c>
      <c r="EM93" s="50">
        <f>4.656*AQ93*(((BL93/2.54)^2)+((BM93/2.54)^2)+((BN93/2.54)^2)+((BO93)/2.54^2)+((BP93/2.54)^2)+((BQ93/2.54)^2)+((BR93/2.54)^2)+((BS93/2.54)^2)+((BT93/2.54)^2)+((BU93/2.54)^2)+((BV93/2.54)^2)+((BW93/2.54)^2)+((BX93/2.54)^2)+((BY93/2.54)^2)+((BZ93/2.54)^2))/(BH93*3.28)</f>
        <v>0</v>
      </c>
      <c r="EN93" s="50">
        <f>3.492*AQ93*((CA93/2.54)^2 + (CB93/2.54)^2 + (CC93/2.54)^2 + (CD93/2.54)^2 + (CE93/2.54)^2 + (CF93/2.54)^2 + (CG93/2.54)^2 +(CH93/2.54)^2 +(CI93/2.54)^2 + (CJ93/2.54)^2 +(CK93/2.54)^2 + (CL93/2.54)^2 +(CM93/2.54)^2 + (CN93/2.54)^2 + (CO93/2.54)^2)/(BH93*3.28)</f>
        <v>0</v>
      </c>
      <c r="EO93" s="50">
        <f t="shared" si="74"/>
        <v>0</v>
      </c>
      <c r="EP93" s="50">
        <f t="shared" si="75"/>
        <v>0</v>
      </c>
      <c r="EQ93" s="50">
        <f t="shared" si="76"/>
        <v>0</v>
      </c>
      <c r="ER93" s="56">
        <f t="shared" si="99"/>
        <v>0.18546747967479674</v>
      </c>
      <c r="ES93" s="56">
        <f t="shared" si="100"/>
        <v>0</v>
      </c>
      <c r="ET93" s="56">
        <f t="shared" si="54"/>
        <v>0</v>
      </c>
      <c r="EU93" s="56">
        <f t="shared" si="54"/>
        <v>2.7096539060962437</v>
      </c>
      <c r="EV93" s="56">
        <f t="shared" si="101"/>
        <v>0.18546747967479674</v>
      </c>
      <c r="EW93" s="56"/>
      <c r="EX93" s="56"/>
      <c r="EY93" s="56"/>
      <c r="EZ93" s="165"/>
      <c r="FA93" s="179"/>
      <c r="FB93" s="179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O93" s="54"/>
      <c r="FP93" s="54"/>
      <c r="FQ93" s="54"/>
      <c r="FR93" s="54"/>
      <c r="FS93" s="54"/>
      <c r="FT93" s="54"/>
      <c r="FU93" s="54"/>
      <c r="FV93" s="54"/>
      <c r="FW93" s="54"/>
      <c r="FX93" s="54"/>
      <c r="FY93" s="54"/>
      <c r="FZ93" s="54"/>
      <c r="GA93" s="54"/>
    </row>
    <row r="94" spans="1:183" s="45" customFormat="1" ht="18">
      <c r="A94" s="66" t="s">
        <v>377</v>
      </c>
      <c r="B94" s="228" t="s">
        <v>253</v>
      </c>
      <c r="C94" s="228">
        <v>495</v>
      </c>
      <c r="D94" s="228" t="s">
        <v>271</v>
      </c>
      <c r="E94" s="229">
        <v>5</v>
      </c>
      <c r="F94" s="144">
        <v>3.2990275787700001</v>
      </c>
      <c r="G94" s="144">
        <v>3.124269222228</v>
      </c>
      <c r="H94" s="144">
        <v>1.4978399999639997</v>
      </c>
      <c r="I94" s="144">
        <v>1.7543203574820001</v>
      </c>
      <c r="J94" s="144">
        <v>12.235856281109996</v>
      </c>
      <c r="K94" s="230">
        <v>5.6202069304920013</v>
      </c>
      <c r="L94" s="230">
        <v>0.73204771516799994</v>
      </c>
      <c r="M94" s="230"/>
      <c r="N94" s="230"/>
      <c r="O94" s="80"/>
      <c r="P94" s="230">
        <f t="shared" si="77"/>
        <v>28.263568085213997</v>
      </c>
      <c r="Q94" s="52">
        <f t="shared" si="56"/>
        <v>0.60214531246583192</v>
      </c>
      <c r="R94" s="52">
        <f t="shared" si="57"/>
        <v>1.4540176150394277</v>
      </c>
      <c r="S94" s="52">
        <f t="shared" si="58"/>
        <v>1.3538748903983244</v>
      </c>
      <c r="T94" s="53">
        <f t="shared" si="59"/>
        <v>0.14929487857929069</v>
      </c>
      <c r="U94" s="53">
        <f t="shared" si="60"/>
        <v>1.4278386761446538</v>
      </c>
      <c r="V94" s="53">
        <f t="shared" si="61"/>
        <v>16.821929889793022</v>
      </c>
      <c r="W94" s="53">
        <f t="shared" si="62"/>
        <v>107.02095541947372</v>
      </c>
      <c r="X94" s="53">
        <f t="shared" si="63"/>
        <v>1.0251860978398641</v>
      </c>
      <c r="Y94" s="53">
        <f t="shared" si="64"/>
        <v>1.0261005521114859</v>
      </c>
      <c r="Z94" s="53">
        <f t="shared" si="65"/>
        <v>1.0247745127117156</v>
      </c>
      <c r="AA94" s="53">
        <f t="shared" si="66"/>
        <v>1.0251127469836159</v>
      </c>
      <c r="AB94" s="53">
        <f t="shared" si="67"/>
        <v>0.56422955546096665</v>
      </c>
      <c r="AC94" s="53">
        <f t="shared" si="68"/>
        <v>0.56698836388192864</v>
      </c>
      <c r="AD94" s="53">
        <f t="shared" si="69"/>
        <v>0.52760397151548644</v>
      </c>
      <c r="AE94" s="53">
        <f t="shared" si="70"/>
        <v>0.38920985103859684</v>
      </c>
      <c r="AF94" s="53">
        <f t="shared" si="71"/>
        <v>0.36</v>
      </c>
      <c r="AG94" s="53">
        <f t="shared" si="72"/>
        <v>0.37460492551929842</v>
      </c>
      <c r="AH94" s="64" t="s">
        <v>152</v>
      </c>
      <c r="AI94" s="63"/>
      <c r="AJ94" s="63"/>
      <c r="AK94" s="45" t="str">
        <f t="shared" si="78"/>
        <v>302-24</v>
      </c>
      <c r="AL94" s="65"/>
      <c r="AM94" s="145">
        <f t="shared" si="79"/>
        <v>5</v>
      </c>
      <c r="AN94" s="149"/>
      <c r="AO94" s="183"/>
      <c r="AP94" s="149"/>
      <c r="AQ94" s="147">
        <f t="shared" si="80"/>
        <v>1</v>
      </c>
      <c r="AR94" s="229">
        <v>1</v>
      </c>
      <c r="AS94" s="229">
        <v>3</v>
      </c>
      <c r="AT94" s="229">
        <v>9</v>
      </c>
      <c r="AU94" s="229">
        <v>0</v>
      </c>
      <c r="AV94" s="229">
        <v>2</v>
      </c>
      <c r="AW94" s="229">
        <v>4</v>
      </c>
      <c r="AX94" s="229">
        <v>0</v>
      </c>
      <c r="AY94" s="229">
        <v>0</v>
      </c>
      <c r="AZ94" s="229">
        <v>0</v>
      </c>
      <c r="BA94" s="63"/>
      <c r="BB94" s="229">
        <v>5</v>
      </c>
      <c r="BC94" s="229">
        <v>0</v>
      </c>
      <c r="BD94" s="229">
        <v>1</v>
      </c>
      <c r="BE94" s="57">
        <v>3</v>
      </c>
      <c r="BF94" s="57">
        <v>3</v>
      </c>
      <c r="BG94" s="57">
        <v>3</v>
      </c>
      <c r="BH94" s="57">
        <v>10</v>
      </c>
      <c r="BI94" s="57">
        <f t="shared" si="81"/>
        <v>495</v>
      </c>
      <c r="BJ94" s="189" t="str">
        <f t="shared" si="82"/>
        <v>302-24</v>
      </c>
      <c r="BK94" s="173">
        <f t="shared" si="83"/>
        <v>5</v>
      </c>
      <c r="BL94" s="88">
        <v>26</v>
      </c>
      <c r="BM94" s="63"/>
      <c r="BN94" s="63"/>
      <c r="BO94" s="63"/>
      <c r="BP94" s="63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95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63"/>
      <c r="CN94" s="63"/>
      <c r="CO94" s="63"/>
      <c r="CP94" s="88"/>
      <c r="CQ94" s="88"/>
      <c r="CR94" s="63"/>
      <c r="CS94" s="63"/>
      <c r="CT94" s="63"/>
      <c r="CU94" s="63"/>
      <c r="CV94" s="88"/>
      <c r="CW94" s="63"/>
      <c r="CX94" s="63"/>
      <c r="CY94" s="63"/>
      <c r="CZ94" s="63"/>
      <c r="DA94" s="88"/>
      <c r="DB94" s="63"/>
      <c r="DC94" s="63"/>
      <c r="DD94" s="63"/>
      <c r="DE94" s="63"/>
      <c r="DF94" s="131"/>
      <c r="DG94" s="121">
        <f t="shared" si="84"/>
        <v>7.2700880751971386</v>
      </c>
      <c r="DH94" s="121">
        <f t="shared" si="85"/>
        <v>15.053632811645796</v>
      </c>
      <c r="DI94" s="121">
        <f t="shared" si="86"/>
        <v>40.616246711949735</v>
      </c>
      <c r="DJ94" s="121">
        <f t="shared" si="87"/>
        <v>0.17760997743603024</v>
      </c>
      <c r="DK94" s="121">
        <f t="shared" si="87"/>
        <v>0</v>
      </c>
      <c r="DL94" s="121">
        <f t="shared" si="87"/>
        <v>3.7411583873718208</v>
      </c>
      <c r="DM94" s="121">
        <f t="shared" si="88"/>
        <v>33.282605199798823</v>
      </c>
      <c r="DN94" s="121">
        <f t="shared" si="89"/>
        <v>0</v>
      </c>
      <c r="DO94" s="121">
        <f t="shared" si="90"/>
        <v>0</v>
      </c>
      <c r="DP94" s="121">
        <f t="shared" si="91"/>
        <v>0</v>
      </c>
      <c r="DQ94" s="121">
        <f t="shared" si="92"/>
        <v>0</v>
      </c>
      <c r="DR94" s="122">
        <f t="shared" si="93"/>
        <v>6.5</v>
      </c>
      <c r="DS94" s="157"/>
      <c r="DT94" s="157" t="str">
        <f t="shared" si="94"/>
        <v>Activity Fuels Underburn</v>
      </c>
      <c r="DU94" s="157" t="str">
        <f t="shared" si="73"/>
        <v>302-24</v>
      </c>
      <c r="DV94" s="238">
        <f t="shared" si="95"/>
        <v>5</v>
      </c>
      <c r="DW94" s="239"/>
      <c r="DX94" s="239"/>
      <c r="DY94" s="239"/>
      <c r="DZ94" s="239"/>
      <c r="EA94" s="239"/>
      <c r="EB94" s="239"/>
      <c r="EC94" s="239"/>
      <c r="ED94" s="239"/>
      <c r="EE94" s="239"/>
      <c r="EF94" s="239"/>
      <c r="EG94" s="239"/>
      <c r="EH94" s="239"/>
      <c r="EI94" s="239"/>
      <c r="EJ94" s="50">
        <f t="shared" si="96"/>
        <v>4.8440040650406503E-2</v>
      </c>
      <c r="EK94" s="50">
        <f t="shared" si="97"/>
        <v>0</v>
      </c>
      <c r="EL94" s="55">
        <f t="shared" si="98"/>
        <v>1.475609756097561</v>
      </c>
      <c r="EM94" s="50">
        <f>4.656*AQ94*(((BL94/2.54)^2)+((BM94/2.54)^2)+((BN94/2.54)^2)+((BO94)/2.54^2)+((BP94/2.54)^2)+((BQ94/2.54)^2)+((BR94/2.54)^2)+((BS94/2.54)^2)+((BT94/2.54)^2)+((BU94/2.54)^2)+((BV94/2.54)^2)+((BW94/2.54)^2)+((BX94/2.54)^2)+((BY94/2.54)^2)+((BZ94/2.54)^2))/(BH94*3.28)</f>
        <v>14.873678527844859</v>
      </c>
      <c r="EN94" s="50">
        <f>3.492*AQ94*((CA94/2.54)^2 + (CB94/2.54)^2 + (CC94/2.54)^2 + (CD94/2.54)^2 + (CE94/2.54)^2 + (CF94/2.54)^2 + (CG94/2.54)^2 +(CH94/2.54)^2 +(CI94/2.54)^2 + (CJ94/2.54)^2 +(CK94/2.54)^2 + (CL94/2.54)^2 +(CM94/2.54)^2 + (CN94/2.54)^2 + (CO94/2.54)^2)/(BH94*3.28)</f>
        <v>0</v>
      </c>
      <c r="EO94" s="50">
        <f t="shared" si="74"/>
        <v>0</v>
      </c>
      <c r="EP94" s="50">
        <f t="shared" si="75"/>
        <v>0</v>
      </c>
      <c r="EQ94" s="50">
        <f t="shared" si="76"/>
        <v>0</v>
      </c>
      <c r="ER94" s="56">
        <f t="shared" si="99"/>
        <v>1.5240497967479674</v>
      </c>
      <c r="ES94" s="56">
        <f t="shared" si="100"/>
        <v>14.873678527844859</v>
      </c>
      <c r="ET94" s="56">
        <f t="shared" si="54"/>
        <v>3.2715396338387124</v>
      </c>
      <c r="EU94" s="56">
        <f t="shared" si="54"/>
        <v>6.7741347652406088</v>
      </c>
      <c r="EV94" s="56">
        <f t="shared" si="101"/>
        <v>16.397728324592826</v>
      </c>
      <c r="EW94" s="56"/>
      <c r="EX94" s="56"/>
      <c r="EY94" s="56"/>
      <c r="EZ94" s="165"/>
      <c r="FA94" s="179"/>
      <c r="FB94" s="179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O94" s="54"/>
      <c r="FP94" s="54"/>
      <c r="FQ94" s="54"/>
      <c r="FR94" s="54"/>
      <c r="FS94" s="54"/>
      <c r="FT94" s="54"/>
      <c r="FU94" s="54"/>
      <c r="FV94" s="54"/>
      <c r="FW94" s="54"/>
      <c r="FX94" s="54"/>
      <c r="FY94" s="54"/>
      <c r="FZ94" s="54"/>
      <c r="GA94" s="54"/>
    </row>
    <row r="95" spans="1:183" s="45" customFormat="1" ht="18">
      <c r="A95" s="66" t="s">
        <v>377</v>
      </c>
      <c r="B95" s="228" t="s">
        <v>253</v>
      </c>
      <c r="C95" s="228">
        <v>495</v>
      </c>
      <c r="D95" s="228" t="s">
        <v>272</v>
      </c>
      <c r="E95" s="229">
        <v>1</v>
      </c>
      <c r="F95" s="144">
        <v>3.2990275787700001</v>
      </c>
      <c r="G95" s="144">
        <v>3.124269222228</v>
      </c>
      <c r="H95" s="144">
        <v>1.4978399999639997</v>
      </c>
      <c r="I95" s="144">
        <v>1.7543203574820001</v>
      </c>
      <c r="J95" s="144">
        <v>12.235856281109996</v>
      </c>
      <c r="K95" s="230">
        <v>5.6202069304920013</v>
      </c>
      <c r="L95" s="230">
        <v>0.73204771516799994</v>
      </c>
      <c r="M95" s="80"/>
      <c r="N95" s="80"/>
      <c r="O95" s="80"/>
      <c r="P95" s="230">
        <f t="shared" si="77"/>
        <v>28.263568085213997</v>
      </c>
      <c r="Q95" s="52">
        <f t="shared" si="56"/>
        <v>0.60214531246583192</v>
      </c>
      <c r="R95" s="52">
        <f t="shared" si="57"/>
        <v>1.4540176150394277</v>
      </c>
      <c r="S95" s="52">
        <f t="shared" si="58"/>
        <v>1.3538748903983244</v>
      </c>
      <c r="T95" s="53">
        <f t="shared" si="59"/>
        <v>0.14929487857929069</v>
      </c>
      <c r="U95" s="53">
        <f t="shared" si="60"/>
        <v>1.4278386761446538</v>
      </c>
      <c r="V95" s="53">
        <f t="shared" si="61"/>
        <v>16.821929889793022</v>
      </c>
      <c r="W95" s="53">
        <f t="shared" si="62"/>
        <v>107.02095541947372</v>
      </c>
      <c r="X95" s="53">
        <f t="shared" si="63"/>
        <v>1.0251860978398641</v>
      </c>
      <c r="Y95" s="53">
        <f t="shared" si="64"/>
        <v>1.0261005521114859</v>
      </c>
      <c r="Z95" s="53">
        <f t="shared" si="65"/>
        <v>1.0247745127117156</v>
      </c>
      <c r="AA95" s="53">
        <f t="shared" si="66"/>
        <v>1.0251127469836159</v>
      </c>
      <c r="AB95" s="53">
        <f t="shared" si="67"/>
        <v>0.56422955546096665</v>
      </c>
      <c r="AC95" s="53">
        <f t="shared" si="68"/>
        <v>0.56698836388192864</v>
      </c>
      <c r="AD95" s="53">
        <f t="shared" si="69"/>
        <v>0.52760397151548644</v>
      </c>
      <c r="AE95" s="53">
        <f t="shared" si="70"/>
        <v>0.38920985103859684</v>
      </c>
      <c r="AF95" s="53">
        <f t="shared" si="71"/>
        <v>0.36</v>
      </c>
      <c r="AG95" s="53">
        <f t="shared" si="72"/>
        <v>0.37460492551929842</v>
      </c>
      <c r="AH95" s="64" t="s">
        <v>152</v>
      </c>
      <c r="AI95" s="63"/>
      <c r="AJ95" s="63"/>
      <c r="AK95" s="45" t="str">
        <f t="shared" si="78"/>
        <v>303-23</v>
      </c>
      <c r="AL95" s="65"/>
      <c r="AM95" s="145">
        <f t="shared" si="79"/>
        <v>1</v>
      </c>
      <c r="AN95" s="149"/>
      <c r="AO95" s="183"/>
      <c r="AP95" s="149"/>
      <c r="AQ95" s="147">
        <f t="shared" si="80"/>
        <v>1</v>
      </c>
      <c r="AR95" s="229">
        <v>0</v>
      </c>
      <c r="AS95" s="229">
        <v>2</v>
      </c>
      <c r="AT95" s="229">
        <v>3</v>
      </c>
      <c r="AU95" s="229">
        <v>0</v>
      </c>
      <c r="AV95" s="229">
        <v>2</v>
      </c>
      <c r="AW95" s="229">
        <v>3</v>
      </c>
      <c r="AX95" s="229">
        <v>0</v>
      </c>
      <c r="AY95" s="229">
        <v>0</v>
      </c>
      <c r="AZ95" s="229">
        <v>2</v>
      </c>
      <c r="BA95" s="63"/>
      <c r="BB95" s="229">
        <v>44</v>
      </c>
      <c r="BC95" s="229">
        <v>3</v>
      </c>
      <c r="BD95" s="229">
        <v>1</v>
      </c>
      <c r="BE95" s="57">
        <v>3</v>
      </c>
      <c r="BF95" s="57">
        <v>3</v>
      </c>
      <c r="BG95" s="57">
        <v>3</v>
      </c>
      <c r="BH95" s="57">
        <v>10</v>
      </c>
      <c r="BI95" s="57">
        <f t="shared" si="81"/>
        <v>495</v>
      </c>
      <c r="BJ95" s="189" t="str">
        <f t="shared" si="82"/>
        <v>303-23</v>
      </c>
      <c r="BK95" s="173">
        <f t="shared" si="83"/>
        <v>1</v>
      </c>
      <c r="BL95" s="88">
        <v>0</v>
      </c>
      <c r="BM95" s="63"/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95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63"/>
      <c r="CN95" s="63"/>
      <c r="CO95" s="63"/>
      <c r="CP95" s="88"/>
      <c r="CQ95" s="88"/>
      <c r="CR95" s="63"/>
      <c r="CS95" s="63"/>
      <c r="CT95" s="63"/>
      <c r="CU95" s="63"/>
      <c r="CV95" s="88"/>
      <c r="CW95" s="63"/>
      <c r="CX95" s="63"/>
      <c r="CY95" s="63"/>
      <c r="CZ95" s="63"/>
      <c r="DA95" s="88"/>
      <c r="DB95" s="63"/>
      <c r="DC95" s="63"/>
      <c r="DD95" s="63"/>
      <c r="DE95" s="63"/>
      <c r="DF95" s="131"/>
      <c r="DG95" s="121">
        <f t="shared" si="84"/>
        <v>0</v>
      </c>
      <c r="DH95" s="121">
        <f t="shared" si="85"/>
        <v>12.042906249316639</v>
      </c>
      <c r="DI95" s="121">
        <f t="shared" si="86"/>
        <v>27.077497807966488</v>
      </c>
      <c r="DJ95" s="121">
        <f t="shared" si="87"/>
        <v>1.5629678014370658</v>
      </c>
      <c r="DK95" s="121">
        <f t="shared" si="87"/>
        <v>1.0250814361799163</v>
      </c>
      <c r="DL95" s="121">
        <f t="shared" si="87"/>
        <v>3.7411583873718208</v>
      </c>
      <c r="DM95" s="121">
        <f t="shared" si="88"/>
        <v>0</v>
      </c>
      <c r="DN95" s="121">
        <f t="shared" si="89"/>
        <v>0</v>
      </c>
      <c r="DO95" s="121">
        <f t="shared" si="90"/>
        <v>0</v>
      </c>
      <c r="DP95" s="121">
        <f t="shared" si="91"/>
        <v>0</v>
      </c>
      <c r="DQ95" s="121">
        <f t="shared" si="92"/>
        <v>0</v>
      </c>
      <c r="DR95" s="122">
        <f t="shared" si="93"/>
        <v>3</v>
      </c>
      <c r="DS95" s="157"/>
      <c r="DT95" s="157" t="str">
        <f t="shared" si="94"/>
        <v>Activity Fuels Underburn</v>
      </c>
      <c r="DU95" s="157" t="str">
        <f t="shared" si="73"/>
        <v>303-23</v>
      </c>
      <c r="DV95" s="238">
        <f t="shared" si="95"/>
        <v>1</v>
      </c>
      <c r="DW95" s="239"/>
      <c r="DX95" s="239"/>
      <c r="DY95" s="239"/>
      <c r="DZ95" s="239"/>
      <c r="EA95" s="239"/>
      <c r="EB95" s="239"/>
      <c r="EC95" s="239"/>
      <c r="ED95" s="239"/>
      <c r="EE95" s="239"/>
      <c r="EF95" s="239"/>
      <c r="EG95" s="239"/>
      <c r="EH95" s="239"/>
      <c r="EI95" s="239"/>
      <c r="EJ95" s="50">
        <f t="shared" si="96"/>
        <v>0.42627235772357724</v>
      </c>
      <c r="EK95" s="50">
        <f t="shared" si="97"/>
        <v>0.55640243902439024</v>
      </c>
      <c r="EL95" s="55">
        <f t="shared" si="98"/>
        <v>1.475609756097561</v>
      </c>
      <c r="EM95" s="50">
        <f>4.656*AQ95*(((BL95/2.54)^2)+((BM95/2.54)^2)+((BN95/2.54)^2)+((BO95)/2.54^2)+((BP95/2.54)^2)+((BQ95/2.54)^2)+((BR95/2.54)^2)+((BS95/2.54)^2)+((BT95/2.54)^2)+((BU95/2.54)^2)+((BV95/2.54)^2)+((BW95/2.54)^2)+((BX95/2.54)^2)+((BY95/2.54)^2)+((BZ95/2.54)^2))/(BH95*3.28)</f>
        <v>0</v>
      </c>
      <c r="EN95" s="50">
        <f>3.492*AQ95*((CA95/2.54)^2 + (CB95/2.54)^2 + (CC95/2.54)^2 + (CD95/2.54)^2 + (CE95/2.54)^2 + (CF95/2.54)^2 + (CG95/2.54)^2 +(CH95/2.54)^2 +(CI95/2.54)^2 + (CJ95/2.54)^2 +(CK95/2.54)^2 + (CL95/2.54)^2 +(CM95/2.54)^2 + (CN95/2.54)^2 + (CO95/2.54)^2)/(BH95*3.28)</f>
        <v>0</v>
      </c>
      <c r="EO95" s="50">
        <f t="shared" si="74"/>
        <v>0</v>
      </c>
      <c r="EP95" s="50">
        <f t="shared" si="75"/>
        <v>0</v>
      </c>
      <c r="EQ95" s="50">
        <f t="shared" si="76"/>
        <v>0</v>
      </c>
      <c r="ER95" s="56">
        <f t="shared" si="99"/>
        <v>2.4582845528455284</v>
      </c>
      <c r="ES95" s="56">
        <f t="shared" si="100"/>
        <v>0</v>
      </c>
      <c r="ET95" s="56">
        <f t="shared" si="54"/>
        <v>0</v>
      </c>
      <c r="EU95" s="56">
        <f t="shared" si="54"/>
        <v>5.4193078121924874</v>
      </c>
      <c r="EV95" s="56">
        <f t="shared" si="101"/>
        <v>2.4582845528455284</v>
      </c>
      <c r="EW95" s="56"/>
      <c r="EX95" s="56"/>
      <c r="EY95" s="56"/>
      <c r="EZ95" s="165" t="str">
        <f>D95</f>
        <v>303-23</v>
      </c>
      <c r="FA95" s="179">
        <f t="shared" si="53"/>
        <v>1.0905132112795708</v>
      </c>
      <c r="FB95" s="179">
        <f t="shared" si="53"/>
        <v>4.9676988278431136</v>
      </c>
      <c r="FC95" s="56">
        <f>AVERAGE(EJ93:EJ95)</f>
        <v>0.15823746612466125</v>
      </c>
      <c r="FD95" s="56">
        <f>AVERAGE(EK93:EK95)</f>
        <v>0.24728997289972898</v>
      </c>
      <c r="FE95" s="56">
        <f>AVERAGE(EL93:EL95)</f>
        <v>0.98373983739837401</v>
      </c>
      <c r="FF95" s="56">
        <f>AVERAGE(EM93:EM95)</f>
        <v>4.9578928426149531</v>
      </c>
      <c r="FG95" s="56">
        <f>AVERAGE(EN93:EN95)</f>
        <v>0</v>
      </c>
      <c r="FH95" s="56">
        <f t="shared" si="55"/>
        <v>0</v>
      </c>
      <c r="FI95" s="56">
        <f t="shared" si="55"/>
        <v>0</v>
      </c>
      <c r="FJ95" s="56">
        <f t="shared" si="55"/>
        <v>0</v>
      </c>
      <c r="FK95" s="56">
        <f>AVERAGE(ER93:ER95)</f>
        <v>1.389267276422764</v>
      </c>
      <c r="FL95" s="56">
        <f>AVERAGE(ES93:ES95)</f>
        <v>4.9578928426149531</v>
      </c>
      <c r="FM95" s="56">
        <f>AVERAGE(EV93:EV95)</f>
        <v>6.3471601190377172</v>
      </c>
      <c r="FO95" s="54"/>
      <c r="FP95" s="54" t="e">
        <f>AVERAGE(#REF!)</f>
        <v>#REF!</v>
      </c>
      <c r="FQ95" s="54" t="e">
        <f>AVERAGE(#REF!)</f>
        <v>#REF!</v>
      </c>
      <c r="FR95" s="54" t="e">
        <f>AVERAGE(#REF!)</f>
        <v>#REF!</v>
      </c>
      <c r="FS95" s="54" t="e">
        <f>AVERAGE(#REF!)</f>
        <v>#REF!</v>
      </c>
      <c r="FT95" s="54" t="e">
        <f>AVERAGE(#REF!)</f>
        <v>#REF!</v>
      </c>
      <c r="FU95" s="54" t="e">
        <f>AVERAGE(#REF!)</f>
        <v>#REF!</v>
      </c>
      <c r="FV95" s="54" t="e">
        <f>AVERAGE(#REF!)</f>
        <v>#REF!</v>
      </c>
      <c r="FW95" s="54" t="e">
        <f>AVERAGE(#REF!)</f>
        <v>#REF!</v>
      </c>
      <c r="FX95" s="54" t="e">
        <f>AVERAGE(#REF!)</f>
        <v>#REF!</v>
      </c>
      <c r="FY95" s="54" t="e">
        <f>AVERAGE(#REF!)</f>
        <v>#REF!</v>
      </c>
      <c r="FZ95" s="54" t="e">
        <f>AVERAGE(#REF!)</f>
        <v>#REF!</v>
      </c>
      <c r="GA95" s="54"/>
    </row>
    <row r="96" spans="1:183" s="45" customFormat="1" ht="20.25">
      <c r="A96" s="66" t="s">
        <v>377</v>
      </c>
      <c r="B96" s="228" t="s">
        <v>253</v>
      </c>
      <c r="C96" s="228">
        <v>495</v>
      </c>
      <c r="D96" s="228" t="s">
        <v>272</v>
      </c>
      <c r="E96" s="229">
        <v>2</v>
      </c>
      <c r="F96" s="144">
        <v>3.2990275787700001</v>
      </c>
      <c r="G96" s="144">
        <v>3.124269222228</v>
      </c>
      <c r="H96" s="144">
        <v>1.4978399999639997</v>
      </c>
      <c r="I96" s="144">
        <v>1.7543203574820001</v>
      </c>
      <c r="J96" s="144">
        <v>12.235856281109996</v>
      </c>
      <c r="K96" s="230">
        <v>5.6202069304920013</v>
      </c>
      <c r="L96" s="230">
        <v>0.73204771516799994</v>
      </c>
      <c r="M96" s="81"/>
      <c r="N96" s="81"/>
      <c r="O96" s="80"/>
      <c r="P96" s="230">
        <f t="shared" si="77"/>
        <v>28.263568085213997</v>
      </c>
      <c r="Q96" s="52">
        <f t="shared" si="56"/>
        <v>0.60214531246583192</v>
      </c>
      <c r="R96" s="52">
        <f t="shared" si="57"/>
        <v>1.4540176150394277</v>
      </c>
      <c r="S96" s="52">
        <f t="shared" si="58"/>
        <v>1.3538748903983244</v>
      </c>
      <c r="T96" s="53">
        <f t="shared" si="59"/>
        <v>0.14929487857929069</v>
      </c>
      <c r="U96" s="53">
        <f t="shared" si="60"/>
        <v>1.4278386761446538</v>
      </c>
      <c r="V96" s="53">
        <f t="shared" si="61"/>
        <v>16.821929889793022</v>
      </c>
      <c r="W96" s="53">
        <f t="shared" si="62"/>
        <v>107.02095541947372</v>
      </c>
      <c r="X96" s="53">
        <f t="shared" si="63"/>
        <v>1.0251860978398641</v>
      </c>
      <c r="Y96" s="53">
        <f t="shared" si="64"/>
        <v>1.0261005521114859</v>
      </c>
      <c r="Z96" s="53">
        <f t="shared" si="65"/>
        <v>1.0247745127117156</v>
      </c>
      <c r="AA96" s="53">
        <f t="shared" si="66"/>
        <v>1.0251127469836159</v>
      </c>
      <c r="AB96" s="53">
        <f t="shared" si="67"/>
        <v>0.56422955546096665</v>
      </c>
      <c r="AC96" s="53">
        <f t="shared" si="68"/>
        <v>0.56698836388192864</v>
      </c>
      <c r="AD96" s="53">
        <f t="shared" si="69"/>
        <v>0.52760397151548644</v>
      </c>
      <c r="AE96" s="53">
        <f t="shared" si="70"/>
        <v>0.38920985103859684</v>
      </c>
      <c r="AF96" s="53">
        <f t="shared" si="71"/>
        <v>0.36</v>
      </c>
      <c r="AG96" s="53">
        <f t="shared" si="72"/>
        <v>0.37460492551929842</v>
      </c>
      <c r="AH96" s="64" t="s">
        <v>152</v>
      </c>
      <c r="AI96" s="63"/>
      <c r="AJ96" s="63"/>
      <c r="AK96" s="45" t="str">
        <f t="shared" si="78"/>
        <v>303-23</v>
      </c>
      <c r="AL96" s="65"/>
      <c r="AM96" s="145">
        <f t="shared" si="79"/>
        <v>2</v>
      </c>
      <c r="AN96" s="149"/>
      <c r="AO96" s="183"/>
      <c r="AP96" s="149"/>
      <c r="AQ96" s="147">
        <f t="shared" si="80"/>
        <v>1</v>
      </c>
      <c r="AR96" s="229">
        <v>0</v>
      </c>
      <c r="AS96" s="229">
        <v>0</v>
      </c>
      <c r="AT96" s="229">
        <v>6</v>
      </c>
      <c r="AU96" s="229">
        <v>2</v>
      </c>
      <c r="AV96" s="229">
        <v>4</v>
      </c>
      <c r="AW96" s="229">
        <v>4</v>
      </c>
      <c r="AX96" s="229">
        <v>2</v>
      </c>
      <c r="AY96" s="229">
        <v>2</v>
      </c>
      <c r="AZ96" s="229">
        <v>3</v>
      </c>
      <c r="BA96" s="63"/>
      <c r="BB96" s="229">
        <v>8</v>
      </c>
      <c r="BC96" s="229">
        <v>2</v>
      </c>
      <c r="BD96" s="229">
        <v>2</v>
      </c>
      <c r="BE96" s="57">
        <v>3</v>
      </c>
      <c r="BF96" s="57">
        <v>3</v>
      </c>
      <c r="BG96" s="57">
        <v>3</v>
      </c>
      <c r="BH96" s="57">
        <v>10</v>
      </c>
      <c r="BI96" s="57">
        <f t="shared" si="81"/>
        <v>495</v>
      </c>
      <c r="BJ96" s="189" t="str">
        <f t="shared" si="82"/>
        <v>303-23</v>
      </c>
      <c r="BK96" s="173">
        <f t="shared" si="83"/>
        <v>2</v>
      </c>
      <c r="BL96" s="88">
        <v>25</v>
      </c>
      <c r="BM96" s="63">
        <v>8</v>
      </c>
      <c r="BN96" s="63">
        <v>12</v>
      </c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95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63"/>
      <c r="CN96" s="63"/>
      <c r="CO96" s="63"/>
      <c r="CP96" s="88"/>
      <c r="CQ96" s="88"/>
      <c r="CR96" s="63"/>
      <c r="CS96" s="63"/>
      <c r="CT96" s="63"/>
      <c r="CU96" s="63"/>
      <c r="CV96" s="88"/>
      <c r="CW96" s="63"/>
      <c r="CX96" s="63"/>
      <c r="CY96" s="63"/>
      <c r="CZ96" s="63"/>
      <c r="DA96" s="88"/>
      <c r="DB96" s="63"/>
      <c r="DC96" s="63"/>
      <c r="DD96" s="63"/>
      <c r="DE96" s="63"/>
      <c r="DF96" s="131"/>
      <c r="DG96" s="121">
        <f t="shared" si="84"/>
        <v>29.080352300788554</v>
      </c>
      <c r="DH96" s="121">
        <f t="shared" si="85"/>
        <v>18.064359373974956</v>
      </c>
      <c r="DI96" s="121">
        <f t="shared" si="86"/>
        <v>67.693744519916223</v>
      </c>
      <c r="DJ96" s="121">
        <f t="shared" si="87"/>
        <v>0.28417596389764838</v>
      </c>
      <c r="DK96" s="121">
        <f t="shared" si="87"/>
        <v>0.68338762411994425</v>
      </c>
      <c r="DL96" s="121">
        <f t="shared" si="87"/>
        <v>7.4823167747436417</v>
      </c>
      <c r="DM96" s="121">
        <f t="shared" si="88"/>
        <v>41.012441022829023</v>
      </c>
      <c r="DN96" s="121">
        <f t="shared" si="89"/>
        <v>0</v>
      </c>
      <c r="DO96" s="121">
        <f t="shared" si="90"/>
        <v>0</v>
      </c>
      <c r="DP96" s="121">
        <f t="shared" si="91"/>
        <v>0</v>
      </c>
      <c r="DQ96" s="121">
        <f t="shared" si="92"/>
        <v>0</v>
      </c>
      <c r="DR96" s="122">
        <f t="shared" si="93"/>
        <v>5</v>
      </c>
      <c r="DS96" s="157"/>
      <c r="DT96" s="157" t="str">
        <f t="shared" si="94"/>
        <v>Activity Fuels Underburn</v>
      </c>
      <c r="DU96" s="157" t="str">
        <f t="shared" si="73"/>
        <v>303-23</v>
      </c>
      <c r="DV96" s="238">
        <f t="shared" si="95"/>
        <v>2</v>
      </c>
      <c r="DW96" s="239"/>
      <c r="DX96" s="239"/>
      <c r="DY96" s="239"/>
      <c r="DZ96" s="239"/>
      <c r="EA96" s="239"/>
      <c r="EB96" s="239"/>
      <c r="EC96" s="239"/>
      <c r="ED96" s="239"/>
      <c r="EE96" s="239"/>
      <c r="EF96" s="239"/>
      <c r="EG96" s="239"/>
      <c r="EH96" s="239"/>
      <c r="EI96" s="239"/>
      <c r="EJ96" s="50"/>
      <c r="EK96" s="50"/>
      <c r="EL96" s="55"/>
      <c r="EM96" s="50"/>
      <c r="EN96" s="50"/>
      <c r="EO96" s="50">
        <f t="shared" si="74"/>
        <v>0</v>
      </c>
      <c r="EP96" s="50">
        <f t="shared" si="75"/>
        <v>0</v>
      </c>
      <c r="EQ96" s="50">
        <f t="shared" si="76"/>
        <v>0</v>
      </c>
      <c r="ER96" s="56"/>
      <c r="ES96" s="56"/>
      <c r="ET96" s="56">
        <f t="shared" si="54"/>
        <v>13.08615853535485</v>
      </c>
      <c r="EU96" s="56">
        <f t="shared" si="54"/>
        <v>8.1289617182887302</v>
      </c>
      <c r="EV96" s="56"/>
      <c r="EW96" s="56"/>
      <c r="EX96" s="56"/>
      <c r="EY96" s="56"/>
      <c r="EZ96" s="165"/>
      <c r="FA96" s="179"/>
      <c r="FB96" s="179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O96" s="54"/>
      <c r="FP96" s="54"/>
      <c r="FQ96" s="54"/>
      <c r="FR96" s="54"/>
      <c r="FS96" s="54"/>
      <c r="FT96" s="54"/>
      <c r="FU96" s="54"/>
      <c r="FV96" s="54"/>
      <c r="FW96" s="54"/>
      <c r="FX96" s="54"/>
      <c r="FY96" s="54"/>
      <c r="FZ96" s="54"/>
      <c r="GA96" s="54"/>
    </row>
    <row r="97" spans="1:183" s="45" customFormat="1" ht="18">
      <c r="A97" s="66" t="s">
        <v>377</v>
      </c>
      <c r="B97" s="228" t="s">
        <v>253</v>
      </c>
      <c r="C97" s="228">
        <v>495</v>
      </c>
      <c r="D97" s="228" t="s">
        <v>272</v>
      </c>
      <c r="E97" s="229">
        <v>3</v>
      </c>
      <c r="F97" s="144">
        <v>3.2990275787700001</v>
      </c>
      <c r="G97" s="144">
        <v>3.124269222228</v>
      </c>
      <c r="H97" s="144">
        <v>1.4978399999639997</v>
      </c>
      <c r="I97" s="144">
        <v>1.7543203574820001</v>
      </c>
      <c r="J97" s="144">
        <v>12.235856281109996</v>
      </c>
      <c r="K97" s="230">
        <v>5.6202069304920013</v>
      </c>
      <c r="L97" s="230">
        <v>0.73204771516799994</v>
      </c>
      <c r="M97" s="144"/>
      <c r="N97" s="230"/>
      <c r="O97" s="80"/>
      <c r="P97" s="230">
        <f t="shared" si="77"/>
        <v>28.263568085213997</v>
      </c>
      <c r="Q97" s="52">
        <f t="shared" si="56"/>
        <v>0.60214531246583192</v>
      </c>
      <c r="R97" s="52">
        <f t="shared" si="57"/>
        <v>1.4540176150394277</v>
      </c>
      <c r="S97" s="52">
        <f t="shared" si="58"/>
        <v>1.3538748903983244</v>
      </c>
      <c r="T97" s="53">
        <f t="shared" si="59"/>
        <v>0.14929487857929069</v>
      </c>
      <c r="U97" s="53">
        <f t="shared" si="60"/>
        <v>1.4278386761446538</v>
      </c>
      <c r="V97" s="53">
        <f t="shared" si="61"/>
        <v>16.821929889793022</v>
      </c>
      <c r="W97" s="53">
        <f t="shared" si="62"/>
        <v>107.02095541947372</v>
      </c>
      <c r="X97" s="53">
        <f t="shared" si="63"/>
        <v>1.0251860978398641</v>
      </c>
      <c r="Y97" s="53">
        <f t="shared" si="64"/>
        <v>1.0261005521114859</v>
      </c>
      <c r="Z97" s="53">
        <f t="shared" si="65"/>
        <v>1.0247745127117156</v>
      </c>
      <c r="AA97" s="53">
        <f t="shared" si="66"/>
        <v>1.0251127469836159</v>
      </c>
      <c r="AB97" s="53">
        <f t="shared" si="67"/>
        <v>0.56422955546096665</v>
      </c>
      <c r="AC97" s="53">
        <f t="shared" si="68"/>
        <v>0.56698836388192864</v>
      </c>
      <c r="AD97" s="53">
        <f t="shared" si="69"/>
        <v>0.52760397151548644</v>
      </c>
      <c r="AE97" s="53">
        <f t="shared" si="70"/>
        <v>0.38920985103859684</v>
      </c>
      <c r="AF97" s="53">
        <f t="shared" si="71"/>
        <v>0.36</v>
      </c>
      <c r="AG97" s="53">
        <f t="shared" si="72"/>
        <v>0.37460492551929842</v>
      </c>
      <c r="AH97" s="64" t="s">
        <v>152</v>
      </c>
      <c r="AI97" s="63"/>
      <c r="AJ97" s="63"/>
      <c r="AK97" s="45" t="str">
        <f t="shared" si="78"/>
        <v>303-23</v>
      </c>
      <c r="AL97" s="65"/>
      <c r="AM97" s="145">
        <f t="shared" si="79"/>
        <v>3</v>
      </c>
      <c r="AN97" s="149"/>
      <c r="AO97" s="183"/>
      <c r="AP97" s="149"/>
      <c r="AQ97" s="147">
        <f t="shared" si="80"/>
        <v>1</v>
      </c>
      <c r="AR97" s="229">
        <v>1</v>
      </c>
      <c r="AS97" s="229">
        <v>2</v>
      </c>
      <c r="AT97" s="229">
        <v>4</v>
      </c>
      <c r="AU97" s="229">
        <v>1</v>
      </c>
      <c r="AV97" s="229">
        <v>1</v>
      </c>
      <c r="AW97" s="229">
        <v>1</v>
      </c>
      <c r="AX97" s="229">
        <v>0</v>
      </c>
      <c r="AY97" s="229">
        <v>1</v>
      </c>
      <c r="AZ97" s="229">
        <v>1</v>
      </c>
      <c r="BA97" s="63"/>
      <c r="BB97" s="229">
        <v>82</v>
      </c>
      <c r="BC97" s="229">
        <v>3</v>
      </c>
      <c r="BD97" s="229">
        <v>1</v>
      </c>
      <c r="BE97" s="57">
        <v>3</v>
      </c>
      <c r="BF97" s="57">
        <v>3</v>
      </c>
      <c r="BG97" s="57">
        <v>3</v>
      </c>
      <c r="BH97" s="57">
        <v>10</v>
      </c>
      <c r="BI97" s="57">
        <f t="shared" si="81"/>
        <v>495</v>
      </c>
      <c r="BJ97" s="189" t="str">
        <f t="shared" si="82"/>
        <v>303-23</v>
      </c>
      <c r="BK97" s="173">
        <f t="shared" si="83"/>
        <v>3</v>
      </c>
      <c r="BL97" s="88">
        <v>8</v>
      </c>
      <c r="BM97" s="63">
        <v>9</v>
      </c>
      <c r="BN97" s="63"/>
      <c r="BO97" s="63"/>
      <c r="BP97" s="63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95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63"/>
      <c r="CN97" s="63"/>
      <c r="CO97" s="63"/>
      <c r="CP97" s="88"/>
      <c r="CQ97" s="88"/>
      <c r="CR97" s="63"/>
      <c r="CS97" s="63"/>
      <c r="CT97" s="63"/>
      <c r="CU97" s="63"/>
      <c r="CV97" s="88"/>
      <c r="CW97" s="63"/>
      <c r="CX97" s="63"/>
      <c r="CY97" s="63"/>
      <c r="CZ97" s="63"/>
      <c r="DA97" s="88"/>
      <c r="DB97" s="63"/>
      <c r="DC97" s="63"/>
      <c r="DD97" s="63"/>
      <c r="DE97" s="63"/>
      <c r="DF97" s="131"/>
      <c r="DG97" s="121">
        <f t="shared" si="84"/>
        <v>14.540176150394277</v>
      </c>
      <c r="DH97" s="121">
        <f t="shared" si="85"/>
        <v>12.042906249316639</v>
      </c>
      <c r="DI97" s="121">
        <f t="shared" si="86"/>
        <v>40.616246711949735</v>
      </c>
      <c r="DJ97" s="121">
        <f t="shared" si="87"/>
        <v>2.9128036299508957</v>
      </c>
      <c r="DK97" s="121">
        <f t="shared" si="87"/>
        <v>1.0250814361799163</v>
      </c>
      <c r="DL97" s="121">
        <f t="shared" si="87"/>
        <v>3.7411583873718208</v>
      </c>
      <c r="DM97" s="121">
        <f t="shared" si="88"/>
        <v>7.1390203461106951</v>
      </c>
      <c r="DN97" s="121">
        <f t="shared" si="89"/>
        <v>0</v>
      </c>
      <c r="DO97" s="121">
        <f t="shared" si="90"/>
        <v>0</v>
      </c>
      <c r="DP97" s="121">
        <f t="shared" si="91"/>
        <v>0</v>
      </c>
      <c r="DQ97" s="121">
        <f t="shared" si="92"/>
        <v>0</v>
      </c>
      <c r="DR97" s="122">
        <f t="shared" si="93"/>
        <v>2.5</v>
      </c>
      <c r="DS97" s="157"/>
      <c r="DT97" s="157" t="str">
        <f t="shared" si="94"/>
        <v>Activity Fuels Underburn</v>
      </c>
      <c r="DU97" s="157" t="str">
        <f t="shared" si="73"/>
        <v>303-23</v>
      </c>
      <c r="DV97" s="238">
        <f t="shared" si="95"/>
        <v>3</v>
      </c>
      <c r="DW97" s="239"/>
      <c r="DX97" s="239"/>
      <c r="DY97" s="239"/>
      <c r="DZ97" s="239"/>
      <c r="EA97" s="239"/>
      <c r="EB97" s="239"/>
      <c r="EC97" s="239"/>
      <c r="ED97" s="239"/>
      <c r="EE97" s="239"/>
      <c r="EF97" s="239"/>
      <c r="EG97" s="239"/>
      <c r="EH97" s="239"/>
      <c r="EI97" s="239"/>
      <c r="EJ97" s="50">
        <f t="shared" si="96"/>
        <v>0.79441666666666666</v>
      </c>
      <c r="EK97" s="50">
        <f t="shared" si="97"/>
        <v>0.55640243902439024</v>
      </c>
      <c r="EL97" s="55">
        <f t="shared" si="98"/>
        <v>1.475609756097561</v>
      </c>
      <c r="EM97" s="50">
        <f>4.656*AQ97*(((BL97/2.54)^2)+((BM97/2.54)^2)+((BN97/2.54)^2)+((BO97)/2.54^2)+((BP97/2.54)^2)+((BQ97/2.54)^2)+((BR97/2.54)^2)+((BS97/2.54)^2)+((BT97/2.54)^2)+((BU97/2.54)^2)+((BV97/2.54)^2)+((BW97/2.54)^2)+((BX97/2.54)^2)+((BY97/2.54)^2)+((BZ97/2.54)^2))/(BH97*3.28)</f>
        <v>3.1903600392566638</v>
      </c>
      <c r="EN97" s="50">
        <f>3.492*AQ97*((CA97/2.54)^2 + (CB97/2.54)^2 + (CC97/2.54)^2 + (CD97/2.54)^2 + (CE97/2.54)^2 + (CF97/2.54)^2 + (CG97/2.54)^2 +(CH97/2.54)^2 +(CI97/2.54)^2 + (CJ97/2.54)^2 +(CK97/2.54)^2 + (CL97/2.54)^2 +(CM97/2.54)^2 + (CN97/2.54)^2 + (CO97/2.54)^2)/(BH97*3.28)</f>
        <v>0</v>
      </c>
      <c r="EO97" s="50">
        <f t="shared" si="74"/>
        <v>0</v>
      </c>
      <c r="EP97" s="50">
        <f t="shared" si="75"/>
        <v>0</v>
      </c>
      <c r="EQ97" s="50">
        <f t="shared" si="76"/>
        <v>0</v>
      </c>
      <c r="ER97" s="56">
        <f t="shared" si="99"/>
        <v>2.8264288617886177</v>
      </c>
      <c r="ES97" s="56">
        <f t="shared" si="100"/>
        <v>3.1903600392566638</v>
      </c>
      <c r="ET97" s="56">
        <f t="shared" si="54"/>
        <v>6.5430792676774248</v>
      </c>
      <c r="EU97" s="56">
        <f t="shared" si="54"/>
        <v>5.4193078121924874</v>
      </c>
      <c r="EV97" s="56">
        <f t="shared" si="101"/>
        <v>6.0167889010452811</v>
      </c>
      <c r="EW97" s="56"/>
      <c r="EX97" s="56"/>
      <c r="EY97" s="56"/>
      <c r="EZ97" s="165"/>
      <c r="FA97" s="179"/>
      <c r="FB97" s="179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O97" s="54"/>
      <c r="FP97" s="54"/>
      <c r="FQ97" s="54"/>
      <c r="FR97" s="54"/>
      <c r="FS97" s="54"/>
      <c r="FT97" s="54"/>
      <c r="FU97" s="54"/>
      <c r="FV97" s="54"/>
      <c r="FW97" s="54"/>
      <c r="FX97" s="54"/>
      <c r="FY97" s="54"/>
      <c r="FZ97" s="54"/>
      <c r="GA97" s="54"/>
    </row>
    <row r="98" spans="1:183" s="70" customFormat="1" ht="17.45" customHeight="1">
      <c r="A98" s="66" t="s">
        <v>377</v>
      </c>
      <c r="B98" s="228" t="s">
        <v>253</v>
      </c>
      <c r="C98" s="228">
        <v>495</v>
      </c>
      <c r="D98" s="228" t="s">
        <v>272</v>
      </c>
      <c r="E98" s="229">
        <v>4</v>
      </c>
      <c r="F98" s="144">
        <v>3.2990275787700001</v>
      </c>
      <c r="G98" s="144">
        <v>3.124269222228</v>
      </c>
      <c r="H98" s="144">
        <v>1.4978399999639997</v>
      </c>
      <c r="I98" s="144">
        <v>1.7543203574820001</v>
      </c>
      <c r="J98" s="144">
        <v>12.235856281109996</v>
      </c>
      <c r="K98" s="230">
        <v>5.6202069304920013</v>
      </c>
      <c r="L98" s="230">
        <v>0.73204771516799994</v>
      </c>
      <c r="M98" s="81"/>
      <c r="N98" s="81"/>
      <c r="O98" s="81"/>
      <c r="P98" s="230">
        <f t="shared" si="77"/>
        <v>28.263568085213997</v>
      </c>
      <c r="Q98" s="52">
        <f t="shared" si="56"/>
        <v>0.60214531246583192</v>
      </c>
      <c r="R98" s="52">
        <f t="shared" si="57"/>
        <v>1.4540176150394277</v>
      </c>
      <c r="S98" s="52">
        <f t="shared" si="58"/>
        <v>1.3538748903983244</v>
      </c>
      <c r="T98" s="53">
        <f t="shared" si="59"/>
        <v>0.14929487857929069</v>
      </c>
      <c r="U98" s="53">
        <f t="shared" si="60"/>
        <v>1.4278386761446538</v>
      </c>
      <c r="V98" s="53">
        <f t="shared" si="61"/>
        <v>16.821929889793022</v>
      </c>
      <c r="W98" s="53">
        <f t="shared" si="62"/>
        <v>107.02095541947372</v>
      </c>
      <c r="X98" s="53">
        <f t="shared" si="63"/>
        <v>1.0251860978398641</v>
      </c>
      <c r="Y98" s="53">
        <f t="shared" si="64"/>
        <v>1.0261005521114859</v>
      </c>
      <c r="Z98" s="53">
        <f t="shared" si="65"/>
        <v>1.0247745127117156</v>
      </c>
      <c r="AA98" s="53">
        <f t="shared" si="66"/>
        <v>1.0251127469836159</v>
      </c>
      <c r="AB98" s="53">
        <f t="shared" si="67"/>
        <v>0.56422955546096665</v>
      </c>
      <c r="AC98" s="53">
        <f t="shared" si="68"/>
        <v>0.56698836388192864</v>
      </c>
      <c r="AD98" s="53">
        <f t="shared" si="69"/>
        <v>0.52760397151548644</v>
      </c>
      <c r="AE98" s="53">
        <f t="shared" si="70"/>
        <v>0.38920985103859684</v>
      </c>
      <c r="AF98" s="53">
        <f t="shared" si="71"/>
        <v>0.36</v>
      </c>
      <c r="AG98" s="53">
        <f t="shared" si="72"/>
        <v>0.37460492551929842</v>
      </c>
      <c r="AH98" s="64" t="s">
        <v>152</v>
      </c>
      <c r="AI98" s="75"/>
      <c r="AJ98" s="75"/>
      <c r="AK98" s="45" t="str">
        <f t="shared" si="78"/>
        <v>303-23</v>
      </c>
      <c r="AL98" s="65"/>
      <c r="AM98" s="145">
        <f t="shared" si="79"/>
        <v>4</v>
      </c>
      <c r="AN98" s="149"/>
      <c r="AO98" s="183"/>
      <c r="AP98" s="149"/>
      <c r="AQ98" s="147">
        <f t="shared" si="80"/>
        <v>1</v>
      </c>
      <c r="AR98" s="229">
        <v>2</v>
      </c>
      <c r="AS98" s="229">
        <v>3</v>
      </c>
      <c r="AT98" s="229">
        <v>5</v>
      </c>
      <c r="AU98" s="229">
        <v>0</v>
      </c>
      <c r="AV98" s="229">
        <v>2</v>
      </c>
      <c r="AW98" s="229">
        <v>2</v>
      </c>
      <c r="AX98" s="229">
        <v>0</v>
      </c>
      <c r="AY98" s="229">
        <v>2</v>
      </c>
      <c r="AZ98" s="229">
        <v>7</v>
      </c>
      <c r="BA98" s="75"/>
      <c r="BB98" s="229">
        <v>18</v>
      </c>
      <c r="BC98" s="229">
        <v>4</v>
      </c>
      <c r="BD98" s="229">
        <v>3</v>
      </c>
      <c r="BE98" s="57">
        <v>3</v>
      </c>
      <c r="BF98" s="57">
        <v>3</v>
      </c>
      <c r="BG98" s="57">
        <v>3</v>
      </c>
      <c r="BH98" s="57">
        <v>10</v>
      </c>
      <c r="BI98" s="57">
        <f t="shared" si="81"/>
        <v>495</v>
      </c>
      <c r="BJ98" s="189" t="str">
        <f t="shared" si="82"/>
        <v>303-23</v>
      </c>
      <c r="BK98" s="173">
        <f t="shared" si="83"/>
        <v>4</v>
      </c>
      <c r="BL98" s="245">
        <v>15</v>
      </c>
      <c r="BM98" s="246">
        <v>8</v>
      </c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95">
        <v>18</v>
      </c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75"/>
      <c r="CN98" s="75"/>
      <c r="CO98" s="75"/>
      <c r="CP98" s="89"/>
      <c r="CQ98" s="89"/>
      <c r="CR98" s="75"/>
      <c r="CS98" s="75"/>
      <c r="CT98" s="75"/>
      <c r="CU98" s="75"/>
      <c r="CV98" s="89"/>
      <c r="CW98" s="75"/>
      <c r="CX98" s="75"/>
      <c r="CY98" s="75"/>
      <c r="CZ98" s="75"/>
      <c r="DA98" s="89"/>
      <c r="DB98" s="75"/>
      <c r="DC98" s="75"/>
      <c r="DD98" s="75"/>
      <c r="DE98" s="75"/>
      <c r="DF98" s="132"/>
      <c r="DG98" s="121">
        <f t="shared" si="84"/>
        <v>14.540176150394277</v>
      </c>
      <c r="DH98" s="121">
        <f t="shared" si="85"/>
        <v>21.075085936304117</v>
      </c>
      <c r="DI98" s="121">
        <f t="shared" si="86"/>
        <v>60.924370067924592</v>
      </c>
      <c r="DJ98" s="121">
        <f t="shared" si="87"/>
        <v>0.6393959187697088</v>
      </c>
      <c r="DK98" s="121">
        <f t="shared" si="87"/>
        <v>1.3667752482398885</v>
      </c>
      <c r="DL98" s="121">
        <f t="shared" si="87"/>
        <v>11.223475162115463</v>
      </c>
      <c r="DM98" s="121">
        <f t="shared" si="88"/>
        <v>14.228806069144763</v>
      </c>
      <c r="DN98" s="121">
        <f t="shared" si="89"/>
        <v>14.754833209728048</v>
      </c>
      <c r="DO98" s="121">
        <f t="shared" si="90"/>
        <v>0</v>
      </c>
      <c r="DP98" s="121">
        <f t="shared" si="91"/>
        <v>0</v>
      </c>
      <c r="DQ98" s="121">
        <f t="shared" si="92"/>
        <v>0</v>
      </c>
      <c r="DR98" s="122">
        <f t="shared" si="93"/>
        <v>3.5</v>
      </c>
      <c r="DS98" s="157"/>
      <c r="DT98" s="157" t="str">
        <f t="shared" si="94"/>
        <v>Activity Fuels Underburn</v>
      </c>
      <c r="DU98" s="157" t="str">
        <f t="shared" si="73"/>
        <v>303-23</v>
      </c>
      <c r="DV98" s="238">
        <f t="shared" si="95"/>
        <v>4</v>
      </c>
      <c r="DW98" s="239"/>
      <c r="DX98" s="239"/>
      <c r="DY98" s="239"/>
      <c r="DZ98" s="239"/>
      <c r="EA98" s="239"/>
      <c r="EB98" s="239"/>
      <c r="EC98" s="239"/>
      <c r="ED98" s="239"/>
      <c r="EE98" s="239"/>
      <c r="EF98" s="239"/>
      <c r="EG98" s="239"/>
      <c r="EH98" s="239"/>
      <c r="EI98" s="239"/>
      <c r="EJ98" s="50">
        <f t="shared" si="96"/>
        <v>0.17438414634146343</v>
      </c>
      <c r="EK98" s="50">
        <f t="shared" si="97"/>
        <v>0.74186991869918695</v>
      </c>
      <c r="EL98" s="55">
        <f t="shared" si="98"/>
        <v>4.4268292682926829</v>
      </c>
      <c r="EM98" s="50">
        <f>4.656*AQ98*(((BL98/2.54)^2)+((BM98/2.54)^2)+((BN98/2.54)^2)+((BO98)/2.54^2)+((BP98/2.54)^2)+((BQ98/2.54)^2)+((BR98/2.54)^2)+((BS98/2.54)^2)+((BT98/2.54)^2)+((BU98/2.54)^2)+((BV98/2.54)^2)+((BW98/2.54)^2)+((BX98/2.54)^2)+((BY98/2.54)^2)+((BZ98/2.54)^2))/(BH98*3.28)</f>
        <v>6.3587175954839719</v>
      </c>
      <c r="EN98" s="50">
        <f>3.492*AQ98*((CA98/2.54)^2 + (CB98/2.54)^2 + (CC98/2.54)^2 + (CD98/2.54)^2 + (CE98/2.54)^2 + (CF98/2.54)^2 + (CG98/2.54)^2 +(CH98/2.54)^2 +(CI98/2.54)^2 + (CJ98/2.54)^2 +(CK98/2.54)^2 + (CL98/2.54)^2 +(CM98/2.54)^2 + (CN98/2.54)^2 + (CO98/2.54)^2)/(BH98*3.28)</f>
        <v>5.3466033761335821</v>
      </c>
      <c r="EO98" s="50">
        <f t="shared" si="74"/>
        <v>0</v>
      </c>
      <c r="EP98" s="50">
        <f t="shared" si="75"/>
        <v>0</v>
      </c>
      <c r="EQ98" s="50">
        <f t="shared" si="76"/>
        <v>0</v>
      </c>
      <c r="ER98" s="56">
        <f t="shared" si="99"/>
        <v>5.3430833333333334</v>
      </c>
      <c r="ES98" s="56">
        <f t="shared" si="100"/>
        <v>11.705320971617553</v>
      </c>
      <c r="ET98" s="56">
        <f t="shared" si="54"/>
        <v>6.5430792676774248</v>
      </c>
      <c r="EU98" s="56">
        <f t="shared" si="54"/>
        <v>9.4837886713368533</v>
      </c>
      <c r="EV98" s="56">
        <f t="shared" si="101"/>
        <v>17.048404304950886</v>
      </c>
      <c r="EW98" s="56"/>
      <c r="EX98" s="56"/>
      <c r="EY98" s="56"/>
      <c r="EZ98" s="165"/>
      <c r="FA98" s="179"/>
      <c r="FB98" s="179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74" t="s">
        <v>93</v>
      </c>
      <c r="FO98" s="54"/>
      <c r="FP98" s="54"/>
      <c r="FQ98" s="54"/>
      <c r="FR98" s="54"/>
      <c r="FS98" s="54"/>
      <c r="FT98" s="54"/>
      <c r="FU98" s="54"/>
      <c r="FV98" s="54"/>
      <c r="FW98" s="54"/>
      <c r="FX98" s="54"/>
      <c r="FY98" s="54"/>
      <c r="FZ98" s="54"/>
      <c r="GA98" s="54"/>
    </row>
    <row r="99" spans="1:183" s="45" customFormat="1" ht="18">
      <c r="A99" s="66" t="s">
        <v>377</v>
      </c>
      <c r="B99" s="228" t="s">
        <v>253</v>
      </c>
      <c r="C99" s="228">
        <v>495</v>
      </c>
      <c r="D99" s="228" t="s">
        <v>272</v>
      </c>
      <c r="E99" s="229">
        <v>5</v>
      </c>
      <c r="F99" s="144">
        <v>3.2990275787700001</v>
      </c>
      <c r="G99" s="144">
        <v>3.124269222228</v>
      </c>
      <c r="H99" s="144">
        <v>1.4978399999639997</v>
      </c>
      <c r="I99" s="144">
        <v>1.7543203574820001</v>
      </c>
      <c r="J99" s="144">
        <v>12.235856281109996</v>
      </c>
      <c r="K99" s="230">
        <v>5.6202069304920013</v>
      </c>
      <c r="L99" s="230">
        <v>0.73204771516799994</v>
      </c>
      <c r="M99" s="80"/>
      <c r="N99" s="80"/>
      <c r="O99" s="80"/>
      <c r="P99" s="230">
        <f t="shared" si="77"/>
        <v>28.263568085213997</v>
      </c>
      <c r="Q99" s="52">
        <f t="shared" si="56"/>
        <v>0.60214531246583192</v>
      </c>
      <c r="R99" s="52">
        <f t="shared" si="57"/>
        <v>1.4540176150394277</v>
      </c>
      <c r="S99" s="52">
        <f t="shared" si="58"/>
        <v>1.3538748903983244</v>
      </c>
      <c r="T99" s="53">
        <f t="shared" si="59"/>
        <v>0.14929487857929069</v>
      </c>
      <c r="U99" s="53">
        <f t="shared" si="60"/>
        <v>1.4278386761446538</v>
      </c>
      <c r="V99" s="53">
        <f t="shared" si="61"/>
        <v>16.821929889793022</v>
      </c>
      <c r="W99" s="53">
        <f t="shared" si="62"/>
        <v>107.02095541947372</v>
      </c>
      <c r="X99" s="53">
        <f t="shared" si="63"/>
        <v>1.0251860978398641</v>
      </c>
      <c r="Y99" s="53">
        <f t="shared" si="64"/>
        <v>1.0261005521114859</v>
      </c>
      <c r="Z99" s="53">
        <f t="shared" si="65"/>
        <v>1.0247745127117156</v>
      </c>
      <c r="AA99" s="53">
        <f t="shared" si="66"/>
        <v>1.0251127469836159</v>
      </c>
      <c r="AB99" s="53">
        <f t="shared" si="67"/>
        <v>0.56422955546096665</v>
      </c>
      <c r="AC99" s="53">
        <f t="shared" si="68"/>
        <v>0.56698836388192864</v>
      </c>
      <c r="AD99" s="53">
        <f t="shared" si="69"/>
        <v>0.52760397151548644</v>
      </c>
      <c r="AE99" s="53">
        <f t="shared" si="70"/>
        <v>0.38920985103859684</v>
      </c>
      <c r="AF99" s="53">
        <f t="shared" si="71"/>
        <v>0.36</v>
      </c>
      <c r="AG99" s="53">
        <f t="shared" si="72"/>
        <v>0.37460492551929842</v>
      </c>
      <c r="AH99" s="64" t="s">
        <v>152</v>
      </c>
      <c r="AI99" s="63"/>
      <c r="AJ99" s="63"/>
      <c r="AK99" s="45" t="str">
        <f t="shared" si="78"/>
        <v>303-23</v>
      </c>
      <c r="AL99" s="65"/>
      <c r="AM99" s="145">
        <f t="shared" si="79"/>
        <v>5</v>
      </c>
      <c r="AN99" s="149"/>
      <c r="AO99" s="183"/>
      <c r="AP99" s="149"/>
      <c r="AQ99" s="147">
        <f t="shared" si="80"/>
        <v>1</v>
      </c>
      <c r="AR99" s="229">
        <v>0</v>
      </c>
      <c r="AS99" s="229">
        <v>1</v>
      </c>
      <c r="AT99" s="229">
        <v>1</v>
      </c>
      <c r="AU99" s="229">
        <v>0</v>
      </c>
      <c r="AV99" s="229">
        <v>1</v>
      </c>
      <c r="AW99" s="229">
        <v>1</v>
      </c>
      <c r="AX99" s="229">
        <v>0</v>
      </c>
      <c r="AY99" s="229">
        <v>1</v>
      </c>
      <c r="AZ99" s="229">
        <v>3</v>
      </c>
      <c r="BA99" s="63"/>
      <c r="BB99" s="229">
        <v>10</v>
      </c>
      <c r="BC99" s="229">
        <v>1</v>
      </c>
      <c r="BD99" s="229">
        <v>0</v>
      </c>
      <c r="BE99" s="57">
        <v>3</v>
      </c>
      <c r="BF99" s="57">
        <v>3</v>
      </c>
      <c r="BG99" s="57">
        <v>3</v>
      </c>
      <c r="BH99" s="57">
        <v>10</v>
      </c>
      <c r="BI99" s="57">
        <f t="shared" si="81"/>
        <v>495</v>
      </c>
      <c r="BJ99" s="189" t="str">
        <f t="shared" si="82"/>
        <v>303-23</v>
      </c>
      <c r="BK99" s="173">
        <f t="shared" si="83"/>
        <v>5</v>
      </c>
      <c r="BL99" s="88">
        <v>0</v>
      </c>
      <c r="BM99" s="63"/>
      <c r="BN99" s="63"/>
      <c r="BO99" s="63"/>
      <c r="BP99" s="63"/>
      <c r="BQ99" s="63"/>
      <c r="BR99" s="63"/>
      <c r="BS99" s="63"/>
      <c r="BT99" s="63"/>
      <c r="BU99" s="63"/>
      <c r="BV99" s="63"/>
      <c r="BW99" s="63"/>
      <c r="BX99" s="63"/>
      <c r="BY99" s="63"/>
      <c r="BZ99" s="63"/>
      <c r="CA99" s="95"/>
      <c r="CB99" s="94"/>
      <c r="CC99" s="94"/>
      <c r="CD99" s="94"/>
      <c r="CE99" s="94"/>
      <c r="CF99" s="94"/>
      <c r="CG99" s="94"/>
      <c r="CH99" s="94"/>
      <c r="CI99" s="94"/>
      <c r="CJ99" s="94"/>
      <c r="CK99" s="94"/>
      <c r="CL99" s="94"/>
      <c r="CM99" s="63"/>
      <c r="CN99" s="63"/>
      <c r="CO99" s="63"/>
      <c r="CP99" s="88"/>
      <c r="CQ99" s="88"/>
      <c r="CR99" s="63"/>
      <c r="CS99" s="63"/>
      <c r="CT99" s="63"/>
      <c r="CU99" s="63"/>
      <c r="CV99" s="88"/>
      <c r="CW99" s="63"/>
      <c r="CX99" s="63"/>
      <c r="CY99" s="63"/>
      <c r="CZ99" s="63"/>
      <c r="DA99" s="88"/>
      <c r="DB99" s="63"/>
      <c r="DC99" s="63"/>
      <c r="DD99" s="63"/>
      <c r="DE99" s="63"/>
      <c r="DF99" s="131"/>
      <c r="DG99" s="121">
        <f t="shared" si="84"/>
        <v>0</v>
      </c>
      <c r="DH99" s="121">
        <f t="shared" si="85"/>
        <v>9.0321796869874778</v>
      </c>
      <c r="DI99" s="121">
        <f t="shared" si="86"/>
        <v>20.308123355974868</v>
      </c>
      <c r="DJ99" s="121">
        <f t="shared" si="87"/>
        <v>0.35521995487206048</v>
      </c>
      <c r="DK99" s="121">
        <f t="shared" si="87"/>
        <v>0.34169381205997212</v>
      </c>
      <c r="DL99" s="121">
        <f t="shared" si="87"/>
        <v>0</v>
      </c>
      <c r="DM99" s="121">
        <f t="shared" si="88"/>
        <v>0</v>
      </c>
      <c r="DN99" s="121">
        <f t="shared" si="89"/>
        <v>0</v>
      </c>
      <c r="DO99" s="121">
        <f t="shared" si="90"/>
        <v>0</v>
      </c>
      <c r="DP99" s="121">
        <f t="shared" si="91"/>
        <v>0</v>
      </c>
      <c r="DQ99" s="121">
        <f t="shared" si="92"/>
        <v>0</v>
      </c>
      <c r="DR99" s="122">
        <f t="shared" si="93"/>
        <v>1</v>
      </c>
      <c r="DS99" s="157"/>
      <c r="DT99" s="157" t="str">
        <f t="shared" si="94"/>
        <v>Activity Fuels Underburn</v>
      </c>
      <c r="DU99" s="157" t="str">
        <f t="shared" si="73"/>
        <v>303-23</v>
      </c>
      <c r="DV99" s="238">
        <f t="shared" si="95"/>
        <v>5</v>
      </c>
      <c r="DW99" s="239"/>
      <c r="DX99" s="239"/>
      <c r="DY99" s="239"/>
      <c r="DZ99" s="239"/>
      <c r="EA99" s="239"/>
      <c r="EB99" s="239"/>
      <c r="EC99" s="239"/>
      <c r="ED99" s="239"/>
      <c r="EE99" s="239"/>
      <c r="EF99" s="239"/>
      <c r="EG99" s="239"/>
      <c r="EH99" s="239"/>
      <c r="EI99" s="239"/>
      <c r="EJ99" s="50">
        <f t="shared" si="96"/>
        <v>9.6880081300813006E-2</v>
      </c>
      <c r="EK99" s="50">
        <f t="shared" si="97"/>
        <v>0.18546747967479674</v>
      </c>
      <c r="EL99" s="55">
        <f t="shared" si="98"/>
        <v>0</v>
      </c>
      <c r="EM99" s="50">
        <f>4.656*AQ99*(((BL99/2.54)^2)+((BM99/2.54)^2)+((BN99/2.54)^2)+((BO99)/2.54^2)+((BP99/2.54)^2)+((BQ99/2.54)^2)+((BR99/2.54)^2)+((BS99/2.54)^2)+((BT99/2.54)^2)+((BU99/2.54)^2)+((BV99/2.54)^2)+((BW99/2.54)^2)+((BX99/2.54)^2)+((BY99/2.54)^2)+((BZ99/2.54)^2))/(BH99*3.28)</f>
        <v>0</v>
      </c>
      <c r="EN99" s="50">
        <f>3.492*AQ99*((CA99/2.54)^2 + (CB99/2.54)^2 + (CC99/2.54)^2 + (CD99/2.54)^2 + (CE99/2.54)^2 + (CF99/2.54)^2 + (CG99/2.54)^2 +(CH99/2.54)^2 +(CI99/2.54)^2 + (CJ99/2.54)^2 +(CK99/2.54)^2 + (CL99/2.54)^2 +(CM99/2.54)^2 + (CN99/2.54)^2 + (CO99/2.54)^2)/(BH99*3.28)</f>
        <v>0</v>
      </c>
      <c r="EO99" s="50">
        <f t="shared" si="74"/>
        <v>0</v>
      </c>
      <c r="EP99" s="50">
        <f t="shared" si="75"/>
        <v>0</v>
      </c>
      <c r="EQ99" s="50">
        <f t="shared" si="76"/>
        <v>0</v>
      </c>
      <c r="ER99" s="56">
        <f t="shared" si="99"/>
        <v>0.28234756097560976</v>
      </c>
      <c r="ES99" s="56">
        <f t="shared" si="100"/>
        <v>0</v>
      </c>
      <c r="ET99" s="56">
        <f t="shared" si="54"/>
        <v>0</v>
      </c>
      <c r="EU99" s="56">
        <f t="shared" si="54"/>
        <v>4.0644808591443651</v>
      </c>
      <c r="EV99" s="56">
        <f t="shared" si="101"/>
        <v>0.28234756097560976</v>
      </c>
      <c r="EW99" s="56"/>
      <c r="EX99" s="56"/>
      <c r="EY99" s="56"/>
      <c r="EZ99" s="165" t="str">
        <f>D99</f>
        <v>303-23</v>
      </c>
      <c r="FA99" s="179">
        <f t="shared" si="53"/>
        <v>4.3620528451182832</v>
      </c>
      <c r="FB99" s="179">
        <f t="shared" si="53"/>
        <v>6.3225257808912358</v>
      </c>
      <c r="FC99" s="56">
        <f>AVERAGE(EJ97:EJ99)</f>
        <v>0.35522696476964771</v>
      </c>
      <c r="FD99" s="56">
        <f>AVERAGE(EK97:EK99)</f>
        <v>0.49457994579945802</v>
      </c>
      <c r="FE99" s="56">
        <f>AVERAGE(EL97:EL99)</f>
        <v>1.967479674796748</v>
      </c>
      <c r="FF99" s="56">
        <f>AVERAGE(EM97:EM99)</f>
        <v>3.1830258782468785</v>
      </c>
      <c r="FG99" s="56">
        <f>AVERAGE(EN97:EN99)</f>
        <v>1.7822011253778607</v>
      </c>
      <c r="FH99" s="56">
        <f t="shared" si="55"/>
        <v>0</v>
      </c>
      <c r="FI99" s="56">
        <f t="shared" si="55"/>
        <v>0</v>
      </c>
      <c r="FJ99" s="56">
        <f t="shared" si="55"/>
        <v>0</v>
      </c>
      <c r="FK99" s="56">
        <f>AVERAGE(ER97:ER99)</f>
        <v>2.8172865853658542</v>
      </c>
      <c r="FL99" s="56">
        <f>AVERAGE(ES97:ES99)</f>
        <v>4.9652270036247392</v>
      </c>
      <c r="FM99" s="56">
        <f>AVERAGE(EV97:EV99)</f>
        <v>7.7825135889905921</v>
      </c>
      <c r="FO99" s="54"/>
      <c r="FP99" s="54" t="e">
        <f>AVERAGE(#REF!)</f>
        <v>#REF!</v>
      </c>
      <c r="FQ99" s="54" t="e">
        <f>AVERAGE(#REF!)</f>
        <v>#REF!</v>
      </c>
      <c r="FR99" s="54" t="e">
        <f>AVERAGE(#REF!)</f>
        <v>#REF!</v>
      </c>
      <c r="FS99" s="54" t="e">
        <f>AVERAGE(#REF!)</f>
        <v>#REF!</v>
      </c>
      <c r="FT99" s="54" t="e">
        <f>AVERAGE(#REF!)</f>
        <v>#REF!</v>
      </c>
      <c r="FU99" s="54" t="e">
        <f>AVERAGE(#REF!)</f>
        <v>#REF!</v>
      </c>
      <c r="FV99" s="54" t="e">
        <f>AVERAGE(#REF!)</f>
        <v>#REF!</v>
      </c>
      <c r="FW99" s="54" t="e">
        <f>AVERAGE(#REF!)</f>
        <v>#REF!</v>
      </c>
      <c r="FX99" s="54" t="e">
        <f>AVERAGE(#REF!)</f>
        <v>#REF!</v>
      </c>
      <c r="FY99" s="54" t="e">
        <f>AVERAGE(#REF!)</f>
        <v>#REF!</v>
      </c>
      <c r="FZ99" s="54" t="e">
        <f>AVERAGE(#REF!)</f>
        <v>#REF!</v>
      </c>
      <c r="GA99" s="54"/>
    </row>
    <row r="100" spans="1:183" s="45" customFormat="1" ht="18">
      <c r="A100" s="66" t="s">
        <v>377</v>
      </c>
      <c r="B100" s="228" t="s">
        <v>253</v>
      </c>
      <c r="C100" s="228">
        <v>67</v>
      </c>
      <c r="D100" s="228" t="s">
        <v>256</v>
      </c>
      <c r="E100" s="229">
        <v>1</v>
      </c>
      <c r="F100" s="144">
        <v>3.2990275787700001</v>
      </c>
      <c r="G100" s="144">
        <v>3.124269222228</v>
      </c>
      <c r="H100" s="144">
        <v>1.4978399999639997</v>
      </c>
      <c r="I100" s="144">
        <v>1.7543203574820001</v>
      </c>
      <c r="J100" s="144">
        <v>12.235856281109996</v>
      </c>
      <c r="K100" s="230">
        <v>5.6202069304920013</v>
      </c>
      <c r="L100" s="230">
        <v>0.73204771516799994</v>
      </c>
      <c r="M100" s="80"/>
      <c r="N100" s="80"/>
      <c r="O100" s="80"/>
      <c r="P100" s="230">
        <f t="shared" si="77"/>
        <v>28.263568085213997</v>
      </c>
      <c r="Q100" s="52">
        <f t="shared" si="56"/>
        <v>0.60214531246583192</v>
      </c>
      <c r="R100" s="52">
        <f t="shared" si="57"/>
        <v>1.4540176150394277</v>
      </c>
      <c r="S100" s="52">
        <f t="shared" si="58"/>
        <v>1.3538748903983244</v>
      </c>
      <c r="T100" s="53">
        <f t="shared" si="59"/>
        <v>0.14929487857929069</v>
      </c>
      <c r="U100" s="53">
        <f t="shared" si="60"/>
        <v>1.4278386761446538</v>
      </c>
      <c r="V100" s="53">
        <f t="shared" si="61"/>
        <v>16.821929889793022</v>
      </c>
      <c r="W100" s="53">
        <f t="shared" si="62"/>
        <v>107.02095541947372</v>
      </c>
      <c r="X100" s="53">
        <f t="shared" si="63"/>
        <v>1.0251860978398641</v>
      </c>
      <c r="Y100" s="53">
        <f t="shared" si="64"/>
        <v>1.0261005521114859</v>
      </c>
      <c r="Z100" s="53">
        <f t="shared" si="65"/>
        <v>1.0247745127117156</v>
      </c>
      <c r="AA100" s="53">
        <f t="shared" si="66"/>
        <v>1.0251127469836159</v>
      </c>
      <c r="AB100" s="53">
        <f t="shared" si="67"/>
        <v>0.56422955546096665</v>
      </c>
      <c r="AC100" s="53">
        <f t="shared" si="68"/>
        <v>0.56698836388192864</v>
      </c>
      <c r="AD100" s="53">
        <f t="shared" si="69"/>
        <v>0.52760397151548644</v>
      </c>
      <c r="AE100" s="53">
        <f t="shared" si="70"/>
        <v>0.38920985103859684</v>
      </c>
      <c r="AF100" s="53">
        <f t="shared" si="71"/>
        <v>0.36</v>
      </c>
      <c r="AG100" s="53">
        <f t="shared" si="72"/>
        <v>0.37460492551929842</v>
      </c>
      <c r="AH100" s="64" t="s">
        <v>152</v>
      </c>
      <c r="AI100" s="63"/>
      <c r="AJ100" s="63"/>
      <c r="AK100" s="45" t="str">
        <f t="shared" si="78"/>
        <v>316-05</v>
      </c>
      <c r="AL100" s="65"/>
      <c r="AM100" s="145">
        <f t="shared" si="79"/>
        <v>1</v>
      </c>
      <c r="AN100" s="149"/>
      <c r="AO100" s="183"/>
      <c r="AP100" s="149"/>
      <c r="AQ100" s="147">
        <f t="shared" si="80"/>
        <v>1</v>
      </c>
      <c r="AR100" s="229">
        <v>0</v>
      </c>
      <c r="AS100" s="229">
        <v>3</v>
      </c>
      <c r="AT100" s="229">
        <v>4</v>
      </c>
      <c r="AU100" s="229">
        <v>0</v>
      </c>
      <c r="AV100" s="229">
        <v>0</v>
      </c>
      <c r="AW100" s="229">
        <v>5</v>
      </c>
      <c r="AX100" s="229">
        <v>0</v>
      </c>
      <c r="AY100" s="229">
        <v>2</v>
      </c>
      <c r="AZ100" s="229">
        <v>2</v>
      </c>
      <c r="BA100" s="63"/>
      <c r="BB100" s="229">
        <v>30</v>
      </c>
      <c r="BC100" s="229">
        <v>2</v>
      </c>
      <c r="BD100" s="229">
        <v>1</v>
      </c>
      <c r="BE100" s="57">
        <v>3</v>
      </c>
      <c r="BF100" s="57">
        <v>3</v>
      </c>
      <c r="BG100" s="57">
        <v>3</v>
      </c>
      <c r="BH100" s="57">
        <v>10</v>
      </c>
      <c r="BI100" s="57">
        <f t="shared" si="81"/>
        <v>67</v>
      </c>
      <c r="BJ100" s="189" t="str">
        <f t="shared" si="82"/>
        <v>316-05</v>
      </c>
      <c r="BK100" s="173">
        <f t="shared" si="83"/>
        <v>1</v>
      </c>
      <c r="BL100" s="88">
        <v>0</v>
      </c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95"/>
      <c r="CB100" s="94"/>
      <c r="CC100" s="94"/>
      <c r="CD100" s="94"/>
      <c r="CE100" s="94"/>
      <c r="CF100" s="94"/>
      <c r="CG100" s="94"/>
      <c r="CH100" s="94"/>
      <c r="CI100" s="94"/>
      <c r="CJ100" s="94"/>
      <c r="CK100" s="94"/>
      <c r="CL100" s="94"/>
      <c r="CM100" s="63"/>
      <c r="CN100" s="63"/>
      <c r="CO100" s="63"/>
      <c r="CP100" s="88"/>
      <c r="CQ100" s="88"/>
      <c r="CR100" s="63"/>
      <c r="CS100" s="63"/>
      <c r="CT100" s="63"/>
      <c r="CU100" s="63"/>
      <c r="CV100" s="88"/>
      <c r="CW100" s="63"/>
      <c r="CX100" s="63"/>
      <c r="CY100" s="63"/>
      <c r="CZ100" s="63"/>
      <c r="DA100" s="88"/>
      <c r="DB100" s="63"/>
      <c r="DC100" s="63"/>
      <c r="DD100" s="63"/>
      <c r="DE100" s="63"/>
      <c r="DF100" s="131"/>
      <c r="DG100" s="121">
        <f t="shared" si="84"/>
        <v>0</v>
      </c>
      <c r="DH100" s="121">
        <f t="shared" si="85"/>
        <v>15.053632811645796</v>
      </c>
      <c r="DI100" s="121">
        <f t="shared" si="86"/>
        <v>33.846872259958111</v>
      </c>
      <c r="DJ100" s="121">
        <f t="shared" si="87"/>
        <v>1.0656598646161812</v>
      </c>
      <c r="DK100" s="121">
        <f t="shared" si="87"/>
        <v>0.68338762411994425</v>
      </c>
      <c r="DL100" s="121">
        <f t="shared" si="87"/>
        <v>3.7411583873718208</v>
      </c>
      <c r="DM100" s="121">
        <f t="shared" si="88"/>
        <v>0</v>
      </c>
      <c r="DN100" s="121">
        <f t="shared" si="89"/>
        <v>0</v>
      </c>
      <c r="DO100" s="121">
        <f t="shared" si="90"/>
        <v>0</v>
      </c>
      <c r="DP100" s="121">
        <f t="shared" si="91"/>
        <v>0</v>
      </c>
      <c r="DQ100" s="121">
        <f t="shared" si="92"/>
        <v>0</v>
      </c>
      <c r="DR100" s="122">
        <f t="shared" si="93"/>
        <v>4.5</v>
      </c>
      <c r="DS100" s="157"/>
      <c r="DT100" s="157" t="str">
        <f t="shared" si="94"/>
        <v>Activity Fuels Underburn</v>
      </c>
      <c r="DU100" s="157" t="str">
        <f t="shared" si="73"/>
        <v>316-05</v>
      </c>
      <c r="DV100" s="238">
        <f t="shared" si="95"/>
        <v>1</v>
      </c>
      <c r="DW100" s="239"/>
      <c r="DX100" s="239"/>
      <c r="DY100" s="239"/>
      <c r="DZ100" s="239"/>
      <c r="EA100" s="239"/>
      <c r="EB100" s="239"/>
      <c r="EC100" s="239"/>
      <c r="ED100" s="239"/>
      <c r="EE100" s="239"/>
      <c r="EF100" s="239"/>
      <c r="EG100" s="239"/>
      <c r="EH100" s="239"/>
      <c r="EI100" s="239"/>
      <c r="EJ100" s="50"/>
      <c r="EK100" s="50"/>
      <c r="EL100" s="55"/>
      <c r="EM100" s="50"/>
      <c r="EN100" s="50"/>
      <c r="EO100" s="50">
        <f t="shared" si="74"/>
        <v>0</v>
      </c>
      <c r="EP100" s="50">
        <f t="shared" si="75"/>
        <v>0</v>
      </c>
      <c r="EQ100" s="50">
        <f t="shared" si="76"/>
        <v>0</v>
      </c>
      <c r="ER100" s="56"/>
      <c r="ES100" s="56"/>
      <c r="ET100" s="56">
        <f t="shared" si="54"/>
        <v>0</v>
      </c>
      <c r="EU100" s="56">
        <f t="shared" si="54"/>
        <v>6.7741347652406088</v>
      </c>
      <c r="EV100" s="56"/>
      <c r="EW100" s="56"/>
      <c r="EX100" s="56"/>
      <c r="EY100" s="56"/>
      <c r="EZ100" s="165"/>
      <c r="FA100" s="179"/>
      <c r="FB100" s="179"/>
      <c r="FC100" s="56"/>
      <c r="FD100" s="56"/>
      <c r="FE100" s="56"/>
      <c r="FF100" s="56"/>
      <c r="FG100" s="56"/>
      <c r="FH100" s="56"/>
      <c r="FI100" s="56"/>
      <c r="FJ100" s="56"/>
      <c r="FK100" s="56"/>
      <c r="FL100" s="56"/>
      <c r="FM100" s="56"/>
      <c r="FO100" s="54"/>
      <c r="FP100" s="54"/>
      <c r="FQ100" s="54"/>
      <c r="FR100" s="54"/>
      <c r="FS100" s="54"/>
      <c r="FT100" s="54"/>
      <c r="FU100" s="54"/>
      <c r="FV100" s="54"/>
      <c r="FW100" s="54"/>
      <c r="FX100" s="54"/>
      <c r="FY100" s="54"/>
      <c r="FZ100" s="54"/>
      <c r="GA100" s="54"/>
    </row>
    <row r="101" spans="1:183" s="45" customFormat="1" ht="18">
      <c r="A101" s="66" t="s">
        <v>377</v>
      </c>
      <c r="B101" s="228" t="s">
        <v>253</v>
      </c>
      <c r="C101" s="228">
        <v>67</v>
      </c>
      <c r="D101" s="228" t="s">
        <v>256</v>
      </c>
      <c r="E101" s="229">
        <v>2</v>
      </c>
      <c r="F101" s="144">
        <v>3.2990275787700001</v>
      </c>
      <c r="G101" s="144">
        <v>3.124269222228</v>
      </c>
      <c r="H101" s="144">
        <v>1.4978399999639997</v>
      </c>
      <c r="I101" s="144">
        <v>1.7543203574820001</v>
      </c>
      <c r="J101" s="144">
        <v>12.235856281109996</v>
      </c>
      <c r="K101" s="230">
        <v>5.6202069304920013</v>
      </c>
      <c r="L101" s="230">
        <v>0.73204771516799994</v>
      </c>
      <c r="M101" s="230"/>
      <c r="N101" s="230"/>
      <c r="O101" s="144"/>
      <c r="P101" s="230">
        <f t="shared" si="77"/>
        <v>28.263568085213997</v>
      </c>
      <c r="Q101" s="52">
        <f t="shared" si="56"/>
        <v>0.60214531246583192</v>
      </c>
      <c r="R101" s="52">
        <f t="shared" si="57"/>
        <v>1.4540176150394277</v>
      </c>
      <c r="S101" s="52">
        <f t="shared" si="58"/>
        <v>1.3538748903983244</v>
      </c>
      <c r="T101" s="53">
        <f t="shared" si="59"/>
        <v>0.14929487857929069</v>
      </c>
      <c r="U101" s="53">
        <f t="shared" si="60"/>
        <v>1.4278386761446538</v>
      </c>
      <c r="V101" s="53">
        <f t="shared" si="61"/>
        <v>16.821929889793022</v>
      </c>
      <c r="W101" s="53">
        <f t="shared" si="62"/>
        <v>107.02095541947372</v>
      </c>
      <c r="X101" s="53">
        <f t="shared" si="63"/>
        <v>1.0251860978398641</v>
      </c>
      <c r="Y101" s="53">
        <f t="shared" si="64"/>
        <v>1.0261005521114859</v>
      </c>
      <c r="Z101" s="53">
        <f t="shared" si="65"/>
        <v>1.0247745127117156</v>
      </c>
      <c r="AA101" s="53">
        <f t="shared" si="66"/>
        <v>1.0251127469836159</v>
      </c>
      <c r="AB101" s="53">
        <f t="shared" si="67"/>
        <v>0.56422955546096665</v>
      </c>
      <c r="AC101" s="53">
        <f t="shared" si="68"/>
        <v>0.56698836388192864</v>
      </c>
      <c r="AD101" s="53">
        <f t="shared" si="69"/>
        <v>0.52760397151548644</v>
      </c>
      <c r="AE101" s="53">
        <f t="shared" si="70"/>
        <v>0.38920985103859684</v>
      </c>
      <c r="AF101" s="53">
        <f t="shared" si="71"/>
        <v>0.36</v>
      </c>
      <c r="AG101" s="53">
        <f t="shared" si="72"/>
        <v>0.37460492551929842</v>
      </c>
      <c r="AH101" s="64" t="s">
        <v>152</v>
      </c>
      <c r="AI101" s="66"/>
      <c r="AJ101" s="66"/>
      <c r="AK101" s="45" t="str">
        <f t="shared" si="78"/>
        <v>316-05</v>
      </c>
      <c r="AL101" s="65"/>
      <c r="AM101" s="145">
        <f t="shared" si="79"/>
        <v>2</v>
      </c>
      <c r="AN101" s="149"/>
      <c r="AO101" s="183"/>
      <c r="AP101" s="149"/>
      <c r="AQ101" s="147">
        <f t="shared" si="80"/>
        <v>1</v>
      </c>
      <c r="AR101" s="229">
        <v>0</v>
      </c>
      <c r="AS101" s="229">
        <v>1</v>
      </c>
      <c r="AT101" s="229">
        <v>1</v>
      </c>
      <c r="AU101" s="229">
        <v>0</v>
      </c>
      <c r="AV101" s="229">
        <v>1</v>
      </c>
      <c r="AW101" s="229">
        <v>1</v>
      </c>
      <c r="AX101" s="229">
        <v>0</v>
      </c>
      <c r="AY101" s="229">
        <v>0</v>
      </c>
      <c r="AZ101" s="229">
        <v>0</v>
      </c>
      <c r="BA101" s="67"/>
      <c r="BB101" s="229">
        <v>37</v>
      </c>
      <c r="BC101" s="229">
        <v>1</v>
      </c>
      <c r="BD101" s="229">
        <v>1</v>
      </c>
      <c r="BE101" s="57">
        <v>3</v>
      </c>
      <c r="BF101" s="57">
        <v>3</v>
      </c>
      <c r="BG101" s="57">
        <v>3</v>
      </c>
      <c r="BH101" s="57">
        <v>10</v>
      </c>
      <c r="BI101" s="57">
        <f t="shared" si="81"/>
        <v>67</v>
      </c>
      <c r="BJ101" s="189" t="str">
        <f t="shared" si="82"/>
        <v>316-05</v>
      </c>
      <c r="BK101" s="173">
        <f t="shared" si="83"/>
        <v>2</v>
      </c>
      <c r="BL101" s="90">
        <v>14</v>
      </c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101"/>
      <c r="CB101" s="100"/>
      <c r="CC101" s="100"/>
      <c r="CD101" s="100"/>
      <c r="CE101" s="100"/>
      <c r="CF101" s="100"/>
      <c r="CG101" s="100"/>
      <c r="CH101" s="100"/>
      <c r="CI101" s="100"/>
      <c r="CJ101" s="100"/>
      <c r="CK101" s="100"/>
      <c r="CL101" s="100"/>
      <c r="CM101" s="69"/>
      <c r="CN101" s="69"/>
      <c r="CO101" s="69"/>
      <c r="CP101" s="90"/>
      <c r="CQ101" s="90"/>
      <c r="CR101" s="69"/>
      <c r="CS101" s="69"/>
      <c r="CT101" s="69"/>
      <c r="CU101" s="69"/>
      <c r="CV101" s="90"/>
      <c r="CW101" s="69"/>
      <c r="CX101" s="69"/>
      <c r="CY101" s="69"/>
      <c r="CZ101" s="69"/>
      <c r="DA101" s="90"/>
      <c r="DB101" s="69"/>
      <c r="DC101" s="69"/>
      <c r="DD101" s="69"/>
      <c r="DE101" s="69"/>
      <c r="DF101" s="131"/>
      <c r="DG101" s="121">
        <f t="shared" si="84"/>
        <v>0</v>
      </c>
      <c r="DH101" s="121">
        <f t="shared" si="85"/>
        <v>6.0214531246583194</v>
      </c>
      <c r="DI101" s="121">
        <f t="shared" si="86"/>
        <v>13.538748903983244</v>
      </c>
      <c r="DJ101" s="121">
        <f t="shared" si="87"/>
        <v>1.3143138330266235</v>
      </c>
      <c r="DK101" s="121">
        <f t="shared" si="87"/>
        <v>0.34169381205997212</v>
      </c>
      <c r="DL101" s="121">
        <f t="shared" si="87"/>
        <v>3.7411583873718208</v>
      </c>
      <c r="DM101" s="121">
        <f t="shared" si="88"/>
        <v>9.6499861230185946</v>
      </c>
      <c r="DN101" s="121">
        <f t="shared" si="89"/>
        <v>0</v>
      </c>
      <c r="DO101" s="121">
        <f t="shared" si="90"/>
        <v>0</v>
      </c>
      <c r="DP101" s="121">
        <f t="shared" si="91"/>
        <v>0</v>
      </c>
      <c r="DQ101" s="121">
        <f t="shared" si="92"/>
        <v>0</v>
      </c>
      <c r="DR101" s="122">
        <f t="shared" si="93"/>
        <v>1</v>
      </c>
      <c r="DS101" s="157"/>
      <c r="DT101" s="157" t="str">
        <f t="shared" si="94"/>
        <v>Activity Fuels Underburn</v>
      </c>
      <c r="DU101" s="157" t="str">
        <f t="shared" si="73"/>
        <v>316-05</v>
      </c>
      <c r="DV101" s="238">
        <f t="shared" si="95"/>
        <v>2</v>
      </c>
      <c r="DW101" s="239"/>
      <c r="DX101" s="239"/>
      <c r="DY101" s="239"/>
      <c r="DZ101" s="239"/>
      <c r="EA101" s="239"/>
      <c r="EB101" s="239"/>
      <c r="EC101" s="239"/>
      <c r="ED101" s="239"/>
      <c r="EE101" s="239"/>
      <c r="EF101" s="239"/>
      <c r="EG101" s="239"/>
      <c r="EH101" s="239"/>
      <c r="EI101" s="239"/>
      <c r="EJ101" s="50">
        <f t="shared" si="96"/>
        <v>0.35845630081300811</v>
      </c>
      <c r="EK101" s="50">
        <f t="shared" si="97"/>
        <v>0.18546747967479674</v>
      </c>
      <c r="EL101" s="55">
        <f t="shared" si="98"/>
        <v>1.475609756097561</v>
      </c>
      <c r="EM101" s="50">
        <f>4.656*AQ101*(((BL101/2.54)^2)+((BM101/2.54)^2)+((BN101/2.54)^2)+((BO101)/2.54^2)+((BP101/2.54)^2)+((BQ101/2.54)^2)+((BR101/2.54)^2)+((BS101/2.54)^2)+((BT101/2.54)^2)+((BU101/2.54)^2)+((BV101/2.54)^2)+((BW101/2.54)^2)+((BX101/2.54)^2)+((BY101/2.54)^2)+((BZ101/2.54)^2))/(BH101*3.28)</f>
        <v>4.3124866737538357</v>
      </c>
      <c r="EN101" s="50">
        <f>3.492*AQ101*((CA101/2.54)^2 + (CB101/2.54)^2 + (CC101/2.54)^2 + (CD101/2.54)^2 + (CE101/2.54)^2 + (CF101/2.54)^2 + (CG101/2.54)^2 +(CH101/2.54)^2 +(CI101/2.54)^2 + (CJ101/2.54)^2 +(CK101/2.54)^2 + (CL101/2.54)^2 +(CM101/2.54)^2 + (CN101/2.54)^2 + (CO101/2.54)^2)/(BH101*3.28)</f>
        <v>0</v>
      </c>
      <c r="EO101" s="50">
        <f t="shared" si="74"/>
        <v>0</v>
      </c>
      <c r="EP101" s="50">
        <f t="shared" si="75"/>
        <v>0</v>
      </c>
      <c r="EQ101" s="50">
        <f t="shared" si="76"/>
        <v>0</v>
      </c>
      <c r="ER101" s="56">
        <f t="shared" si="99"/>
        <v>2.0195335365853659</v>
      </c>
      <c r="ES101" s="56">
        <f t="shared" si="100"/>
        <v>4.3124866737538357</v>
      </c>
      <c r="ET101" s="56">
        <f t="shared" si="54"/>
        <v>0</v>
      </c>
      <c r="EU101" s="56">
        <f t="shared" si="54"/>
        <v>2.7096539060962437</v>
      </c>
      <c r="EV101" s="56">
        <f t="shared" si="101"/>
        <v>6.332020210339202</v>
      </c>
      <c r="EW101" s="56"/>
      <c r="EX101" s="56"/>
      <c r="EY101" s="56"/>
      <c r="EZ101" s="165"/>
      <c r="FA101" s="179"/>
      <c r="FB101" s="179"/>
      <c r="FC101" s="56"/>
      <c r="FD101" s="56"/>
      <c r="FE101" s="56"/>
      <c r="FF101" s="56"/>
      <c r="FG101" s="56"/>
      <c r="FH101" s="56"/>
      <c r="FI101" s="56"/>
      <c r="FJ101" s="56"/>
      <c r="FK101" s="56"/>
      <c r="FL101" s="56"/>
      <c r="FM101" s="56"/>
      <c r="FO101" s="54"/>
      <c r="FP101" s="54"/>
      <c r="FQ101" s="54"/>
      <c r="FR101" s="54"/>
      <c r="FS101" s="54"/>
      <c r="FT101" s="54"/>
      <c r="FU101" s="54"/>
      <c r="FV101" s="54"/>
      <c r="FW101" s="54"/>
      <c r="FX101" s="54"/>
      <c r="FY101" s="54"/>
      <c r="FZ101" s="54"/>
      <c r="GA101" s="54"/>
    </row>
    <row r="102" spans="1:183" s="45" customFormat="1" ht="18">
      <c r="A102" s="66" t="s">
        <v>377</v>
      </c>
      <c r="B102" s="228" t="s">
        <v>253</v>
      </c>
      <c r="C102" s="228">
        <v>67</v>
      </c>
      <c r="D102" s="228" t="s">
        <v>256</v>
      </c>
      <c r="E102" s="229">
        <v>3</v>
      </c>
      <c r="F102" s="144">
        <v>3.2990275787700001</v>
      </c>
      <c r="G102" s="144">
        <v>3.124269222228</v>
      </c>
      <c r="H102" s="144">
        <v>1.4978399999639997</v>
      </c>
      <c r="I102" s="144">
        <v>1.7543203574820001</v>
      </c>
      <c r="J102" s="144">
        <v>12.235856281109996</v>
      </c>
      <c r="K102" s="230">
        <v>5.6202069304920013</v>
      </c>
      <c r="L102" s="230">
        <v>0.73204771516799994</v>
      </c>
      <c r="M102" s="230"/>
      <c r="N102" s="230"/>
      <c r="O102" s="144"/>
      <c r="P102" s="230">
        <f t="shared" si="77"/>
        <v>28.263568085213997</v>
      </c>
      <c r="Q102" s="52">
        <f t="shared" si="56"/>
        <v>0.60214531246583192</v>
      </c>
      <c r="R102" s="52">
        <f t="shared" si="57"/>
        <v>1.4540176150394277</v>
      </c>
      <c r="S102" s="52">
        <f t="shared" si="58"/>
        <v>1.3538748903983244</v>
      </c>
      <c r="T102" s="53">
        <f t="shared" si="59"/>
        <v>0.14929487857929069</v>
      </c>
      <c r="U102" s="53">
        <f t="shared" si="60"/>
        <v>1.4278386761446538</v>
      </c>
      <c r="V102" s="53">
        <f t="shared" si="61"/>
        <v>16.821929889793022</v>
      </c>
      <c r="W102" s="53">
        <f t="shared" si="62"/>
        <v>107.02095541947372</v>
      </c>
      <c r="X102" s="53">
        <f t="shared" si="63"/>
        <v>1.0251860978398641</v>
      </c>
      <c r="Y102" s="53">
        <f t="shared" si="64"/>
        <v>1.0261005521114859</v>
      </c>
      <c r="Z102" s="53">
        <f t="shared" si="65"/>
        <v>1.0247745127117156</v>
      </c>
      <c r="AA102" s="53">
        <f t="shared" si="66"/>
        <v>1.0251127469836159</v>
      </c>
      <c r="AB102" s="53">
        <f t="shared" si="67"/>
        <v>0.56422955546096665</v>
      </c>
      <c r="AC102" s="53">
        <f t="shared" si="68"/>
        <v>0.56698836388192864</v>
      </c>
      <c r="AD102" s="53">
        <f t="shared" si="69"/>
        <v>0.52760397151548644</v>
      </c>
      <c r="AE102" s="53">
        <f t="shared" si="70"/>
        <v>0.38920985103859684</v>
      </c>
      <c r="AF102" s="53">
        <f t="shared" si="71"/>
        <v>0.36</v>
      </c>
      <c r="AG102" s="53">
        <f t="shared" si="72"/>
        <v>0.37460492551929842</v>
      </c>
      <c r="AH102" s="64" t="s">
        <v>152</v>
      </c>
      <c r="AI102" s="66"/>
      <c r="AJ102" s="66"/>
      <c r="AK102" s="45" t="str">
        <f t="shared" si="78"/>
        <v>316-05</v>
      </c>
      <c r="AL102" s="65"/>
      <c r="AM102" s="145">
        <f t="shared" si="79"/>
        <v>3</v>
      </c>
      <c r="AN102" s="149"/>
      <c r="AO102" s="183"/>
      <c r="AP102" s="149"/>
      <c r="AQ102" s="147">
        <f t="shared" si="80"/>
        <v>1</v>
      </c>
      <c r="AR102" s="229">
        <v>0</v>
      </c>
      <c r="AS102" s="229">
        <v>3</v>
      </c>
      <c r="AT102" s="229">
        <v>5</v>
      </c>
      <c r="AU102" s="229">
        <v>0</v>
      </c>
      <c r="AV102" s="229">
        <v>1</v>
      </c>
      <c r="AW102" s="229">
        <v>3</v>
      </c>
      <c r="AX102" s="229">
        <v>0</v>
      </c>
      <c r="AY102" s="229">
        <v>2</v>
      </c>
      <c r="AZ102" s="229">
        <v>2</v>
      </c>
      <c r="BA102" s="68"/>
      <c r="BB102" s="229">
        <v>62</v>
      </c>
      <c r="BC102" s="229">
        <v>2</v>
      </c>
      <c r="BD102" s="229">
        <v>0</v>
      </c>
      <c r="BE102" s="57">
        <v>3</v>
      </c>
      <c r="BF102" s="57">
        <v>3</v>
      </c>
      <c r="BG102" s="57">
        <v>3</v>
      </c>
      <c r="BH102" s="57">
        <v>10</v>
      </c>
      <c r="BI102" s="57">
        <f t="shared" si="81"/>
        <v>67</v>
      </c>
      <c r="BJ102" s="189" t="str">
        <f t="shared" si="82"/>
        <v>316-05</v>
      </c>
      <c r="BK102" s="173">
        <f t="shared" si="83"/>
        <v>3</v>
      </c>
      <c r="BL102" s="90">
        <v>14</v>
      </c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9"/>
      <c r="BY102" s="69"/>
      <c r="BZ102" s="69"/>
      <c r="CA102" s="101"/>
      <c r="CB102" s="100"/>
      <c r="CC102" s="100"/>
      <c r="CD102" s="100"/>
      <c r="CE102" s="100"/>
      <c r="CF102" s="100"/>
      <c r="CG102" s="100"/>
      <c r="CH102" s="100"/>
      <c r="CI102" s="100"/>
      <c r="CJ102" s="100"/>
      <c r="CK102" s="100"/>
      <c r="CL102" s="100"/>
      <c r="CM102" s="69"/>
      <c r="CN102" s="69"/>
      <c r="CO102" s="69"/>
      <c r="CP102" s="90"/>
      <c r="CQ102" s="90"/>
      <c r="CR102" s="69"/>
      <c r="CS102" s="69"/>
      <c r="CT102" s="69"/>
      <c r="CU102" s="69"/>
      <c r="CV102" s="90"/>
      <c r="CW102" s="69"/>
      <c r="CX102" s="69"/>
      <c r="CY102" s="69"/>
      <c r="CZ102" s="69"/>
      <c r="DA102" s="90"/>
      <c r="DB102" s="69"/>
      <c r="DC102" s="69"/>
      <c r="DD102" s="69"/>
      <c r="DE102" s="69"/>
      <c r="DF102" s="131"/>
      <c r="DG102" s="121">
        <f t="shared" si="84"/>
        <v>0</v>
      </c>
      <c r="DH102" s="121">
        <f t="shared" si="85"/>
        <v>18.064359373974956</v>
      </c>
      <c r="DI102" s="121">
        <f t="shared" si="86"/>
        <v>40.616246711949735</v>
      </c>
      <c r="DJ102" s="121">
        <f t="shared" si="87"/>
        <v>2.2023637202067747</v>
      </c>
      <c r="DK102" s="121">
        <f t="shared" si="87"/>
        <v>0.68338762411994425</v>
      </c>
      <c r="DL102" s="121">
        <f t="shared" si="87"/>
        <v>0</v>
      </c>
      <c r="DM102" s="121">
        <f t="shared" si="88"/>
        <v>9.6499861230185946</v>
      </c>
      <c r="DN102" s="121">
        <f t="shared" si="89"/>
        <v>0</v>
      </c>
      <c r="DO102" s="121">
        <f t="shared" si="90"/>
        <v>0</v>
      </c>
      <c r="DP102" s="121">
        <f t="shared" si="91"/>
        <v>0</v>
      </c>
      <c r="DQ102" s="121">
        <f t="shared" si="92"/>
        <v>0</v>
      </c>
      <c r="DR102" s="122">
        <f t="shared" si="93"/>
        <v>4</v>
      </c>
      <c r="DS102" s="157"/>
      <c r="DT102" s="157" t="str">
        <f t="shared" si="94"/>
        <v>Activity Fuels Underburn</v>
      </c>
      <c r="DU102" s="157" t="str">
        <f t="shared" si="73"/>
        <v>316-05</v>
      </c>
      <c r="DV102" s="238">
        <f t="shared" si="95"/>
        <v>3</v>
      </c>
      <c r="DW102" s="239"/>
      <c r="DX102" s="239"/>
      <c r="DY102" s="239"/>
      <c r="DZ102" s="239"/>
      <c r="EA102" s="239"/>
      <c r="EB102" s="239"/>
      <c r="EC102" s="239"/>
      <c r="ED102" s="239"/>
      <c r="EE102" s="239"/>
      <c r="EF102" s="239"/>
      <c r="EG102" s="239"/>
      <c r="EH102" s="239"/>
      <c r="EI102" s="239"/>
      <c r="EJ102" s="50">
        <f t="shared" si="96"/>
        <v>0.60065650406504056</v>
      </c>
      <c r="EK102" s="50">
        <f t="shared" si="97"/>
        <v>0.37093495934959347</v>
      </c>
      <c r="EL102" s="55">
        <f t="shared" si="98"/>
        <v>0</v>
      </c>
      <c r="EM102" s="50">
        <f>4.656*AQ102*(((BL102/2.54)^2)+((BM102/2.54)^2)+((BN102/2.54)^2)+((BO102)/2.54^2)+((BP102/2.54)^2)+((BQ102/2.54)^2)+((BR102/2.54)^2)+((BS102/2.54)^2)+((BT102/2.54)^2)+((BU102/2.54)^2)+((BV102/2.54)^2)+((BW102/2.54)^2)+((BX102/2.54)^2)+((BY102/2.54)^2)+((BZ102/2.54)^2))/(BH102*3.28)</f>
        <v>4.3124866737538357</v>
      </c>
      <c r="EN102" s="50">
        <f>3.492*AQ102*((CA102/2.54)^2 + (CB102/2.54)^2 + (CC102/2.54)^2 + (CD102/2.54)^2 + (CE102/2.54)^2 + (CF102/2.54)^2 + (CG102/2.54)^2 +(CH102/2.54)^2 +(CI102/2.54)^2 + (CJ102/2.54)^2 +(CK102/2.54)^2 + (CL102/2.54)^2 +(CM102/2.54)^2 + (CN102/2.54)^2 + (CO102/2.54)^2)/(BH102*3.28)</f>
        <v>0</v>
      </c>
      <c r="EO102" s="50">
        <f t="shared" si="74"/>
        <v>0</v>
      </c>
      <c r="EP102" s="50">
        <f t="shared" si="75"/>
        <v>0</v>
      </c>
      <c r="EQ102" s="50">
        <f t="shared" si="76"/>
        <v>0</v>
      </c>
      <c r="ER102" s="56">
        <f t="shared" si="99"/>
        <v>0.97159146341463409</v>
      </c>
      <c r="ES102" s="56">
        <f t="shared" si="100"/>
        <v>4.3124866737538357</v>
      </c>
      <c r="ET102" s="56">
        <f t="shared" si="54"/>
        <v>0</v>
      </c>
      <c r="EU102" s="56">
        <f t="shared" si="54"/>
        <v>8.1289617182887302</v>
      </c>
      <c r="EV102" s="56">
        <f t="shared" si="101"/>
        <v>5.2840781371684695</v>
      </c>
      <c r="EW102" s="56"/>
      <c r="EX102" s="56"/>
      <c r="EY102" s="56"/>
      <c r="EZ102" s="165"/>
      <c r="FA102" s="179"/>
      <c r="FB102" s="179"/>
      <c r="FC102" s="56"/>
      <c r="FD102" s="56"/>
      <c r="FE102" s="56"/>
      <c r="FF102" s="56"/>
      <c r="FG102" s="56"/>
      <c r="FH102" s="56"/>
      <c r="FI102" s="56"/>
      <c r="FJ102" s="56"/>
      <c r="FK102" s="56"/>
      <c r="FL102" s="56"/>
      <c r="FM102" s="56"/>
      <c r="FO102" s="54"/>
      <c r="FP102" s="54"/>
      <c r="FQ102" s="54"/>
      <c r="FR102" s="54"/>
      <c r="FS102" s="54"/>
      <c r="FT102" s="54"/>
      <c r="FU102" s="54"/>
      <c r="FV102" s="54"/>
      <c r="FW102" s="54"/>
      <c r="FX102" s="54"/>
      <c r="FY102" s="54"/>
      <c r="FZ102" s="54"/>
      <c r="GA102" s="54"/>
    </row>
    <row r="103" spans="1:183" s="45" customFormat="1" ht="18">
      <c r="A103" s="66" t="s">
        <v>377</v>
      </c>
      <c r="B103" s="228" t="s">
        <v>253</v>
      </c>
      <c r="C103" s="228">
        <v>67</v>
      </c>
      <c r="D103" s="228" t="s">
        <v>256</v>
      </c>
      <c r="E103" s="229">
        <v>4</v>
      </c>
      <c r="F103" s="144">
        <v>3.2990275787700001</v>
      </c>
      <c r="G103" s="144">
        <v>3.124269222228</v>
      </c>
      <c r="H103" s="144">
        <v>1.4978399999639997</v>
      </c>
      <c r="I103" s="144">
        <v>1.7543203574820001</v>
      </c>
      <c r="J103" s="144">
        <v>12.235856281109996</v>
      </c>
      <c r="K103" s="230">
        <v>5.6202069304920013</v>
      </c>
      <c r="L103" s="230">
        <v>0.73204771516799994</v>
      </c>
      <c r="M103" s="230"/>
      <c r="N103" s="230"/>
      <c r="O103" s="144"/>
      <c r="P103" s="230">
        <f t="shared" si="77"/>
        <v>28.263568085213997</v>
      </c>
      <c r="Q103" s="52">
        <f t="shared" si="56"/>
        <v>0.60214531246583192</v>
      </c>
      <c r="R103" s="52">
        <f t="shared" si="57"/>
        <v>1.4540176150394277</v>
      </c>
      <c r="S103" s="52">
        <f t="shared" si="58"/>
        <v>1.3538748903983244</v>
      </c>
      <c r="T103" s="53">
        <f t="shared" si="59"/>
        <v>0.14929487857929069</v>
      </c>
      <c r="U103" s="53">
        <f t="shared" si="60"/>
        <v>1.4278386761446538</v>
      </c>
      <c r="V103" s="53">
        <f t="shared" si="61"/>
        <v>16.821929889793022</v>
      </c>
      <c r="W103" s="53">
        <f t="shared" si="62"/>
        <v>107.02095541947372</v>
      </c>
      <c r="X103" s="53">
        <f t="shared" si="63"/>
        <v>1.0251860978398641</v>
      </c>
      <c r="Y103" s="53">
        <f t="shared" si="64"/>
        <v>1.0261005521114859</v>
      </c>
      <c r="Z103" s="53">
        <f t="shared" si="65"/>
        <v>1.0247745127117156</v>
      </c>
      <c r="AA103" s="53">
        <f t="shared" si="66"/>
        <v>1.0251127469836159</v>
      </c>
      <c r="AB103" s="53">
        <f t="shared" si="67"/>
        <v>0.56422955546096665</v>
      </c>
      <c r="AC103" s="53">
        <f t="shared" si="68"/>
        <v>0.56698836388192864</v>
      </c>
      <c r="AD103" s="53">
        <f t="shared" si="69"/>
        <v>0.52760397151548644</v>
      </c>
      <c r="AE103" s="53">
        <f t="shared" si="70"/>
        <v>0.38920985103859684</v>
      </c>
      <c r="AF103" s="53">
        <f t="shared" si="71"/>
        <v>0.36</v>
      </c>
      <c r="AG103" s="53">
        <f t="shared" si="72"/>
        <v>0.37460492551929842</v>
      </c>
      <c r="AH103" s="64" t="s">
        <v>152</v>
      </c>
      <c r="AI103" s="66"/>
      <c r="AJ103" s="66"/>
      <c r="AK103" s="45" t="str">
        <f t="shared" si="78"/>
        <v>316-05</v>
      </c>
      <c r="AL103" s="65"/>
      <c r="AM103" s="145">
        <f t="shared" si="79"/>
        <v>4</v>
      </c>
      <c r="AN103" s="149"/>
      <c r="AO103" s="183"/>
      <c r="AP103" s="149"/>
      <c r="AQ103" s="147">
        <f t="shared" si="80"/>
        <v>1</v>
      </c>
      <c r="AR103" s="229">
        <v>0</v>
      </c>
      <c r="AS103" s="229">
        <v>1</v>
      </c>
      <c r="AT103" s="229">
        <v>1</v>
      </c>
      <c r="AU103" s="229">
        <v>0</v>
      </c>
      <c r="AV103" s="229">
        <v>1</v>
      </c>
      <c r="AW103" s="229">
        <v>1</v>
      </c>
      <c r="AX103" s="229">
        <v>0</v>
      </c>
      <c r="AY103" s="229">
        <v>1</v>
      </c>
      <c r="AZ103" s="229">
        <v>1</v>
      </c>
      <c r="BA103" s="67"/>
      <c r="BB103" s="229">
        <v>34</v>
      </c>
      <c r="BC103" s="229">
        <v>2</v>
      </c>
      <c r="BD103" s="229">
        <v>0</v>
      </c>
      <c r="BE103" s="57">
        <v>3</v>
      </c>
      <c r="BF103" s="57">
        <v>3</v>
      </c>
      <c r="BG103" s="57">
        <v>3</v>
      </c>
      <c r="BH103" s="57">
        <v>10</v>
      </c>
      <c r="BI103" s="57">
        <f t="shared" si="81"/>
        <v>67</v>
      </c>
      <c r="BJ103" s="189" t="str">
        <f t="shared" si="82"/>
        <v>316-05</v>
      </c>
      <c r="BK103" s="173">
        <f t="shared" si="83"/>
        <v>4</v>
      </c>
      <c r="BL103" s="90">
        <v>0</v>
      </c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101"/>
      <c r="CB103" s="100"/>
      <c r="CC103" s="100"/>
      <c r="CD103" s="100"/>
      <c r="CE103" s="100"/>
      <c r="CF103" s="100"/>
      <c r="CG103" s="100"/>
      <c r="CH103" s="100"/>
      <c r="CI103" s="100"/>
      <c r="CJ103" s="100"/>
      <c r="CK103" s="100"/>
      <c r="CL103" s="100"/>
      <c r="CM103" s="69"/>
      <c r="CN103" s="69"/>
      <c r="CO103" s="69"/>
      <c r="CP103" s="90"/>
      <c r="CQ103" s="90"/>
      <c r="CR103" s="69"/>
      <c r="CS103" s="69"/>
      <c r="CT103" s="69"/>
      <c r="CU103" s="69"/>
      <c r="CV103" s="90"/>
      <c r="CW103" s="69"/>
      <c r="CX103" s="69"/>
      <c r="CY103" s="69"/>
      <c r="CZ103" s="69"/>
      <c r="DA103" s="90"/>
      <c r="DB103" s="69"/>
      <c r="DC103" s="69"/>
      <c r="DD103" s="69"/>
      <c r="DE103" s="69"/>
      <c r="DF103" s="131"/>
      <c r="DG103" s="121">
        <f t="shared" si="84"/>
        <v>0</v>
      </c>
      <c r="DH103" s="121">
        <f t="shared" si="85"/>
        <v>9.0321796869874778</v>
      </c>
      <c r="DI103" s="121">
        <f t="shared" si="86"/>
        <v>20.308123355974868</v>
      </c>
      <c r="DJ103" s="121">
        <f t="shared" si="87"/>
        <v>1.2077478465650053</v>
      </c>
      <c r="DK103" s="121">
        <f t="shared" si="87"/>
        <v>0.68338762411994425</v>
      </c>
      <c r="DL103" s="121">
        <f t="shared" si="87"/>
        <v>0</v>
      </c>
      <c r="DM103" s="121">
        <f t="shared" si="88"/>
        <v>0</v>
      </c>
      <c r="DN103" s="121">
        <f t="shared" si="89"/>
        <v>0</v>
      </c>
      <c r="DO103" s="121">
        <f t="shared" si="90"/>
        <v>0</v>
      </c>
      <c r="DP103" s="121">
        <f t="shared" si="91"/>
        <v>0</v>
      </c>
      <c r="DQ103" s="121">
        <f t="shared" si="92"/>
        <v>0</v>
      </c>
      <c r="DR103" s="122">
        <f t="shared" si="93"/>
        <v>1</v>
      </c>
      <c r="DS103" s="157"/>
      <c r="DT103" s="157" t="str">
        <f t="shared" si="94"/>
        <v>Activity Fuels Underburn</v>
      </c>
      <c r="DU103" s="157" t="str">
        <f t="shared" si="73"/>
        <v>316-05</v>
      </c>
      <c r="DV103" s="238">
        <f t="shared" si="95"/>
        <v>4</v>
      </c>
      <c r="DW103" s="239"/>
      <c r="DX103" s="239"/>
      <c r="DY103" s="239"/>
      <c r="DZ103" s="239"/>
      <c r="EA103" s="239"/>
      <c r="EB103" s="239"/>
      <c r="EC103" s="239"/>
      <c r="ED103" s="239"/>
      <c r="EE103" s="239"/>
      <c r="EF103" s="239"/>
      <c r="EG103" s="239"/>
      <c r="EH103" s="239"/>
      <c r="EI103" s="239"/>
      <c r="EJ103" s="50">
        <f t="shared" si="96"/>
        <v>0.3293922764227642</v>
      </c>
      <c r="EK103" s="50">
        <f t="shared" si="97"/>
        <v>0.37093495934959347</v>
      </c>
      <c r="EL103" s="55">
        <f t="shared" si="98"/>
        <v>0</v>
      </c>
      <c r="EM103" s="50">
        <f>4.656*AQ103*(((BL103/2.54)^2)+((BM103/2.54)^2)+((BN103/2.54)^2)+((BO103)/2.54^2)+((BP103/2.54)^2)+((BQ103/2.54)^2)+((BR103/2.54)^2)+((BS103/2.54)^2)+((BT103/2.54)^2)+((BU103/2.54)^2)+((BV103/2.54)^2)+((BW103/2.54)^2)+((BX103/2.54)^2)+((BY103/2.54)^2)+((BZ103/2.54)^2))/(BH103*3.28)</f>
        <v>0</v>
      </c>
      <c r="EN103" s="50">
        <f>3.492*AQ103*((CA103/2.54)^2 + (CB103/2.54)^2 + (CC103/2.54)^2 + (CD103/2.54)^2 + (CE103/2.54)^2 + (CF103/2.54)^2 + (CG103/2.54)^2 +(CH103/2.54)^2 +(CI103/2.54)^2 + (CJ103/2.54)^2 +(CK103/2.54)^2 + (CL103/2.54)^2 +(CM103/2.54)^2 + (CN103/2.54)^2 + (CO103/2.54)^2)/(BH103*3.28)</f>
        <v>0</v>
      </c>
      <c r="EO103" s="50">
        <f t="shared" si="74"/>
        <v>0</v>
      </c>
      <c r="EP103" s="50">
        <f t="shared" si="75"/>
        <v>0</v>
      </c>
      <c r="EQ103" s="50">
        <f t="shared" si="76"/>
        <v>0</v>
      </c>
      <c r="ER103" s="56">
        <f t="shared" si="99"/>
        <v>0.70032723577235767</v>
      </c>
      <c r="ES103" s="56">
        <f t="shared" si="100"/>
        <v>0</v>
      </c>
      <c r="ET103" s="56">
        <f t="shared" si="54"/>
        <v>0</v>
      </c>
      <c r="EU103" s="56">
        <f t="shared" si="54"/>
        <v>4.0644808591443651</v>
      </c>
      <c r="EV103" s="56">
        <f t="shared" si="101"/>
        <v>0.70032723577235767</v>
      </c>
      <c r="EW103" s="56"/>
      <c r="EX103" s="56"/>
      <c r="EY103" s="56"/>
      <c r="EZ103" s="165" t="str">
        <f>D103</f>
        <v>316-05</v>
      </c>
      <c r="FA103" s="179">
        <f t="shared" ref="FA103:FB163" si="102">AVERAGE(ET101:ET103)</f>
        <v>0</v>
      </c>
      <c r="FB103" s="179">
        <f t="shared" si="102"/>
        <v>4.9676988278431127</v>
      </c>
      <c r="FC103" s="56">
        <f>AVERAGE(EJ101:EJ103)</f>
        <v>0.42950169376693759</v>
      </c>
      <c r="FD103" s="56">
        <f>AVERAGE(EK101:EK103)</f>
        <v>0.3091124661246612</v>
      </c>
      <c r="FE103" s="56">
        <f>AVERAGE(EL101:EL103)</f>
        <v>0.491869918699187</v>
      </c>
      <c r="FF103" s="56">
        <f>AVERAGE(EM101:EM103)</f>
        <v>2.8749911158358903</v>
      </c>
      <c r="FG103" s="56">
        <f>AVERAGE(EN101:EN103)</f>
        <v>0</v>
      </c>
      <c r="FH103" s="56">
        <f t="shared" si="55"/>
        <v>0</v>
      </c>
      <c r="FI103" s="56">
        <f t="shared" si="55"/>
        <v>0</v>
      </c>
      <c r="FJ103" s="56">
        <f t="shared" si="55"/>
        <v>0</v>
      </c>
      <c r="FK103" s="56">
        <f>AVERAGE(ER101:ER103)</f>
        <v>1.230484078590786</v>
      </c>
      <c r="FL103" s="56">
        <f>AVERAGE(ES101:ES103)</f>
        <v>2.8749911158358903</v>
      </c>
      <c r="FM103" s="56">
        <f>AVERAGE(EV101:EV103)</f>
        <v>4.1054751944266767</v>
      </c>
      <c r="FO103" s="54"/>
      <c r="FP103" s="54" t="e">
        <f>AVERAGE(#REF!)</f>
        <v>#REF!</v>
      </c>
      <c r="FQ103" s="54" t="e">
        <f>AVERAGE(#REF!)</f>
        <v>#REF!</v>
      </c>
      <c r="FR103" s="54" t="e">
        <f>AVERAGE(#REF!)</f>
        <v>#REF!</v>
      </c>
      <c r="FS103" s="54" t="e">
        <f>AVERAGE(#REF!)</f>
        <v>#REF!</v>
      </c>
      <c r="FT103" s="54" t="e">
        <f>AVERAGE(#REF!)</f>
        <v>#REF!</v>
      </c>
      <c r="FU103" s="54" t="e">
        <f>AVERAGE(#REF!)</f>
        <v>#REF!</v>
      </c>
      <c r="FV103" s="54" t="e">
        <f>AVERAGE(#REF!)</f>
        <v>#REF!</v>
      </c>
      <c r="FW103" s="54" t="e">
        <f>AVERAGE(#REF!)</f>
        <v>#REF!</v>
      </c>
      <c r="FX103" s="54" t="e">
        <f>AVERAGE(#REF!)</f>
        <v>#REF!</v>
      </c>
      <c r="FY103" s="54" t="e">
        <f>AVERAGE(#REF!)</f>
        <v>#REF!</v>
      </c>
      <c r="FZ103" s="54" t="e">
        <f>AVERAGE(#REF!)</f>
        <v>#REF!</v>
      </c>
      <c r="GA103" s="54"/>
    </row>
    <row r="104" spans="1:183" s="45" customFormat="1" ht="18">
      <c r="A104" s="66" t="s">
        <v>377</v>
      </c>
      <c r="B104" s="228" t="s">
        <v>253</v>
      </c>
      <c r="C104" s="228">
        <v>67</v>
      </c>
      <c r="D104" s="228" t="s">
        <v>256</v>
      </c>
      <c r="E104" s="229">
        <v>5</v>
      </c>
      <c r="F104" s="144">
        <v>3.2990275787700001</v>
      </c>
      <c r="G104" s="144">
        <v>3.124269222228</v>
      </c>
      <c r="H104" s="144">
        <v>1.4978399999639997</v>
      </c>
      <c r="I104" s="144">
        <v>1.7543203574820001</v>
      </c>
      <c r="J104" s="144">
        <v>12.235856281109996</v>
      </c>
      <c r="K104" s="230">
        <v>5.6202069304920013</v>
      </c>
      <c r="L104" s="230">
        <v>0.73204771516799994</v>
      </c>
      <c r="M104" s="230"/>
      <c r="N104" s="230"/>
      <c r="O104" s="144"/>
      <c r="P104" s="230">
        <f t="shared" si="77"/>
        <v>28.263568085213997</v>
      </c>
      <c r="Q104" s="52">
        <f t="shared" si="56"/>
        <v>0.60214531246583192</v>
      </c>
      <c r="R104" s="52">
        <f t="shared" si="57"/>
        <v>1.4540176150394277</v>
      </c>
      <c r="S104" s="52">
        <f t="shared" si="58"/>
        <v>1.3538748903983244</v>
      </c>
      <c r="T104" s="53">
        <f t="shared" si="59"/>
        <v>0.14929487857929069</v>
      </c>
      <c r="U104" s="53">
        <f t="shared" si="60"/>
        <v>1.4278386761446538</v>
      </c>
      <c r="V104" s="53">
        <f t="shared" si="61"/>
        <v>16.821929889793022</v>
      </c>
      <c r="W104" s="53">
        <f t="shared" si="62"/>
        <v>107.02095541947372</v>
      </c>
      <c r="X104" s="53">
        <f t="shared" si="63"/>
        <v>1.0251860978398641</v>
      </c>
      <c r="Y104" s="53">
        <f t="shared" si="64"/>
        <v>1.0261005521114859</v>
      </c>
      <c r="Z104" s="53">
        <f t="shared" si="65"/>
        <v>1.0247745127117156</v>
      </c>
      <c r="AA104" s="53">
        <f t="shared" si="66"/>
        <v>1.0251127469836159</v>
      </c>
      <c r="AB104" s="53">
        <f t="shared" si="67"/>
        <v>0.56422955546096665</v>
      </c>
      <c r="AC104" s="53">
        <f t="shared" si="68"/>
        <v>0.56698836388192864</v>
      </c>
      <c r="AD104" s="53">
        <f t="shared" si="69"/>
        <v>0.52760397151548644</v>
      </c>
      <c r="AE104" s="53">
        <f t="shared" si="70"/>
        <v>0.38920985103859684</v>
      </c>
      <c r="AF104" s="53">
        <f t="shared" si="71"/>
        <v>0.36</v>
      </c>
      <c r="AG104" s="53">
        <f t="shared" si="72"/>
        <v>0.37460492551929842</v>
      </c>
      <c r="AH104" s="64" t="s">
        <v>152</v>
      </c>
      <c r="AI104" s="57"/>
      <c r="AJ104" s="57"/>
      <c r="AK104" s="45" t="str">
        <f t="shared" si="78"/>
        <v>316-05</v>
      </c>
      <c r="AL104" s="65"/>
      <c r="AM104" s="145">
        <f t="shared" si="79"/>
        <v>5</v>
      </c>
      <c r="AN104" s="149"/>
      <c r="AO104" s="183"/>
      <c r="AP104" s="149"/>
      <c r="AQ104" s="147">
        <f t="shared" si="80"/>
        <v>1</v>
      </c>
      <c r="AR104" s="229">
        <v>0</v>
      </c>
      <c r="AS104" s="229">
        <v>1</v>
      </c>
      <c r="AT104" s="229">
        <v>1</v>
      </c>
      <c r="AU104" s="229">
        <v>0</v>
      </c>
      <c r="AV104" s="229">
        <v>3</v>
      </c>
      <c r="AW104" s="229">
        <v>3</v>
      </c>
      <c r="AX104" s="229">
        <v>0</v>
      </c>
      <c r="AY104" s="229">
        <v>2</v>
      </c>
      <c r="AZ104" s="229">
        <v>2</v>
      </c>
      <c r="BA104" s="58"/>
      <c r="BB104" s="229">
        <v>20</v>
      </c>
      <c r="BC104" s="229">
        <v>1</v>
      </c>
      <c r="BD104" s="229">
        <v>0</v>
      </c>
      <c r="BE104" s="57">
        <v>3</v>
      </c>
      <c r="BF104" s="57">
        <v>3</v>
      </c>
      <c r="BG104" s="57">
        <v>3</v>
      </c>
      <c r="BH104" s="57">
        <v>10</v>
      </c>
      <c r="BI104" s="57">
        <f t="shared" si="81"/>
        <v>67</v>
      </c>
      <c r="BJ104" s="189" t="str">
        <f t="shared" si="82"/>
        <v>316-05</v>
      </c>
      <c r="BK104" s="173">
        <f t="shared" si="83"/>
        <v>5</v>
      </c>
      <c r="BL104" s="90">
        <v>12</v>
      </c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101"/>
      <c r="CB104" s="102"/>
      <c r="CC104" s="102"/>
      <c r="CD104" s="102"/>
      <c r="CE104" s="102"/>
      <c r="CF104" s="102"/>
      <c r="CG104" s="102"/>
      <c r="CH104" s="102"/>
      <c r="CI104" s="102"/>
      <c r="CJ104" s="102"/>
      <c r="CK104" s="102"/>
      <c r="CL104" s="102"/>
      <c r="CM104" s="60"/>
      <c r="CN104" s="60"/>
      <c r="CO104" s="60"/>
      <c r="CP104" s="90"/>
      <c r="CQ104" s="90"/>
      <c r="CR104" s="60"/>
      <c r="CS104" s="60"/>
      <c r="CT104" s="60"/>
      <c r="CU104" s="60"/>
      <c r="CV104" s="90"/>
      <c r="CW104" s="60"/>
      <c r="CX104" s="60"/>
      <c r="CY104" s="60"/>
      <c r="CZ104" s="60"/>
      <c r="DA104" s="90"/>
      <c r="DB104" s="60"/>
      <c r="DC104" s="60"/>
      <c r="DD104" s="60"/>
      <c r="DE104" s="60"/>
      <c r="DF104" s="131"/>
      <c r="DG104" s="121">
        <f t="shared" si="84"/>
        <v>0</v>
      </c>
      <c r="DH104" s="121">
        <f t="shared" si="85"/>
        <v>18.064359373974956</v>
      </c>
      <c r="DI104" s="121">
        <f t="shared" si="86"/>
        <v>40.616246711949735</v>
      </c>
      <c r="DJ104" s="121">
        <f t="shared" si="87"/>
        <v>0.71043990974412097</v>
      </c>
      <c r="DK104" s="121">
        <f t="shared" si="87"/>
        <v>0.34169381205997212</v>
      </c>
      <c r="DL104" s="121">
        <f t="shared" si="87"/>
        <v>0</v>
      </c>
      <c r="DM104" s="121">
        <f t="shared" si="88"/>
        <v>7.0897857230340691</v>
      </c>
      <c r="DN104" s="121">
        <f t="shared" si="89"/>
        <v>0</v>
      </c>
      <c r="DO104" s="121">
        <f t="shared" si="90"/>
        <v>0</v>
      </c>
      <c r="DP104" s="121">
        <f t="shared" si="91"/>
        <v>0</v>
      </c>
      <c r="DQ104" s="121">
        <f t="shared" si="92"/>
        <v>0</v>
      </c>
      <c r="DR104" s="122">
        <f t="shared" si="93"/>
        <v>2</v>
      </c>
      <c r="DS104" s="157"/>
      <c r="DT104" s="157" t="str">
        <f t="shared" si="94"/>
        <v>Activity Fuels Underburn</v>
      </c>
      <c r="DU104" s="157" t="str">
        <f t="shared" si="73"/>
        <v>316-05</v>
      </c>
      <c r="DV104" s="238">
        <f t="shared" si="95"/>
        <v>5</v>
      </c>
      <c r="DW104" s="239"/>
      <c r="DX104" s="239"/>
      <c r="DY104" s="239"/>
      <c r="DZ104" s="239"/>
      <c r="EA104" s="239"/>
      <c r="EB104" s="239"/>
      <c r="EC104" s="239"/>
      <c r="ED104" s="239"/>
      <c r="EE104" s="239"/>
      <c r="EF104" s="239"/>
      <c r="EG104" s="239"/>
      <c r="EH104" s="239"/>
      <c r="EI104" s="239"/>
      <c r="EJ104" s="50"/>
      <c r="EK104" s="50"/>
      <c r="EL104" s="55"/>
      <c r="EM104" s="50"/>
      <c r="EN104" s="50"/>
      <c r="EO104" s="50">
        <f t="shared" si="74"/>
        <v>0</v>
      </c>
      <c r="EP104" s="50">
        <f t="shared" si="75"/>
        <v>0</v>
      </c>
      <c r="EQ104" s="50">
        <f t="shared" si="76"/>
        <v>0</v>
      </c>
      <c r="ER104" s="56"/>
      <c r="ES104" s="56"/>
      <c r="ET104" s="56">
        <f t="shared" si="54"/>
        <v>0</v>
      </c>
      <c r="EU104" s="56">
        <f t="shared" si="54"/>
        <v>8.1289617182887302</v>
      </c>
      <c r="EV104" s="56"/>
      <c r="EW104" s="56"/>
      <c r="EX104" s="56"/>
      <c r="EY104" s="56"/>
      <c r="EZ104" s="165"/>
      <c r="FA104" s="179"/>
      <c r="FB104" s="179"/>
      <c r="FC104" s="56"/>
      <c r="FD104" s="56"/>
      <c r="FE104" s="56"/>
      <c r="FF104" s="56"/>
      <c r="FG104" s="56"/>
      <c r="FH104" s="56"/>
      <c r="FI104" s="56"/>
      <c r="FJ104" s="56"/>
      <c r="FK104" s="56"/>
      <c r="FL104" s="56"/>
      <c r="FM104" s="56"/>
      <c r="FO104" s="54"/>
      <c r="FP104" s="54"/>
      <c r="FQ104" s="54"/>
      <c r="FR104" s="54"/>
      <c r="FS104" s="54"/>
      <c r="FT104" s="54"/>
      <c r="FU104" s="54"/>
      <c r="FV104" s="54"/>
      <c r="FW104" s="54"/>
      <c r="FX104" s="54"/>
      <c r="FY104" s="54"/>
      <c r="FZ104" s="54"/>
      <c r="GA104" s="54"/>
    </row>
    <row r="105" spans="1:183" s="45" customFormat="1" ht="18">
      <c r="A105" s="66" t="s">
        <v>377</v>
      </c>
      <c r="B105" s="228" t="s">
        <v>253</v>
      </c>
      <c r="C105" s="228">
        <v>67</v>
      </c>
      <c r="D105" s="228" t="s">
        <v>257</v>
      </c>
      <c r="E105" s="229">
        <v>1</v>
      </c>
      <c r="F105" s="144">
        <v>3.2990275787700001</v>
      </c>
      <c r="G105" s="144">
        <v>3.124269222228</v>
      </c>
      <c r="H105" s="144">
        <v>1.4978399999639997</v>
      </c>
      <c r="I105" s="144">
        <v>1.7543203574820001</v>
      </c>
      <c r="J105" s="144">
        <v>12.235856281109996</v>
      </c>
      <c r="K105" s="230">
        <v>5.6202069304920013</v>
      </c>
      <c r="L105" s="230">
        <v>0.73204771516799994</v>
      </c>
      <c r="M105" s="230"/>
      <c r="N105" s="230"/>
      <c r="O105" s="144"/>
      <c r="P105" s="230">
        <f t="shared" si="77"/>
        <v>28.263568085213997</v>
      </c>
      <c r="Q105" s="52">
        <f t="shared" si="56"/>
        <v>0.60214531246583192</v>
      </c>
      <c r="R105" s="52">
        <f t="shared" si="57"/>
        <v>1.4540176150394277</v>
      </c>
      <c r="S105" s="52">
        <f t="shared" si="58"/>
        <v>1.3538748903983244</v>
      </c>
      <c r="T105" s="53">
        <f t="shared" si="59"/>
        <v>0.14929487857929069</v>
      </c>
      <c r="U105" s="53">
        <f t="shared" si="60"/>
        <v>1.4278386761446538</v>
      </c>
      <c r="V105" s="53">
        <f t="shared" si="61"/>
        <v>16.821929889793022</v>
      </c>
      <c r="W105" s="53">
        <f t="shared" si="62"/>
        <v>107.02095541947372</v>
      </c>
      <c r="X105" s="53">
        <f t="shared" si="63"/>
        <v>1.0251860978398641</v>
      </c>
      <c r="Y105" s="53">
        <f t="shared" si="64"/>
        <v>1.0261005521114859</v>
      </c>
      <c r="Z105" s="53">
        <f t="shared" si="65"/>
        <v>1.0247745127117156</v>
      </c>
      <c r="AA105" s="53">
        <f t="shared" si="66"/>
        <v>1.0251127469836159</v>
      </c>
      <c r="AB105" s="53">
        <f t="shared" si="67"/>
        <v>0.56422955546096665</v>
      </c>
      <c r="AC105" s="53">
        <f t="shared" si="68"/>
        <v>0.56698836388192864</v>
      </c>
      <c r="AD105" s="53">
        <f t="shared" si="69"/>
        <v>0.52760397151548644</v>
      </c>
      <c r="AE105" s="53">
        <f t="shared" si="70"/>
        <v>0.38920985103859684</v>
      </c>
      <c r="AF105" s="53">
        <f t="shared" si="71"/>
        <v>0.36</v>
      </c>
      <c r="AG105" s="53">
        <f t="shared" si="72"/>
        <v>0.37460492551929842</v>
      </c>
      <c r="AH105" s="64" t="s">
        <v>152</v>
      </c>
      <c r="AI105" s="57"/>
      <c r="AJ105" s="57"/>
      <c r="AK105" s="45" t="str">
        <f t="shared" si="78"/>
        <v>332-04</v>
      </c>
      <c r="AL105" s="65"/>
      <c r="AM105" s="145">
        <f t="shared" si="79"/>
        <v>1</v>
      </c>
      <c r="AN105" s="149"/>
      <c r="AO105" s="183"/>
      <c r="AP105" s="149"/>
      <c r="AQ105" s="147">
        <f t="shared" si="80"/>
        <v>1</v>
      </c>
      <c r="AR105" s="229">
        <v>1</v>
      </c>
      <c r="AS105" s="229">
        <v>4</v>
      </c>
      <c r="AT105" s="229">
        <v>9</v>
      </c>
      <c r="AU105" s="229">
        <v>0</v>
      </c>
      <c r="AV105" s="229">
        <v>4</v>
      </c>
      <c r="AW105" s="229">
        <v>4</v>
      </c>
      <c r="AX105" s="229">
        <v>0</v>
      </c>
      <c r="AY105" s="229">
        <v>3</v>
      </c>
      <c r="AZ105" s="229">
        <v>3</v>
      </c>
      <c r="BA105" s="59"/>
      <c r="BB105" s="229">
        <v>120</v>
      </c>
      <c r="BC105" s="229">
        <v>1</v>
      </c>
      <c r="BD105" s="229">
        <v>2</v>
      </c>
      <c r="BE105" s="57">
        <v>3</v>
      </c>
      <c r="BF105" s="57">
        <v>3</v>
      </c>
      <c r="BG105" s="57">
        <v>3</v>
      </c>
      <c r="BH105" s="57">
        <v>10</v>
      </c>
      <c r="BI105" s="57">
        <f t="shared" si="81"/>
        <v>67</v>
      </c>
      <c r="BJ105" s="189" t="str">
        <f t="shared" si="82"/>
        <v>332-04</v>
      </c>
      <c r="BK105" s="173">
        <f t="shared" si="83"/>
        <v>1</v>
      </c>
      <c r="BL105" s="90">
        <v>11</v>
      </c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101"/>
      <c r="CB105" s="102"/>
      <c r="CC105" s="102"/>
      <c r="CD105" s="102"/>
      <c r="CE105" s="102"/>
      <c r="CF105" s="102"/>
      <c r="CG105" s="102"/>
      <c r="CH105" s="102"/>
      <c r="CI105" s="102"/>
      <c r="CJ105" s="102"/>
      <c r="CK105" s="102"/>
      <c r="CL105" s="102"/>
      <c r="CM105" s="60"/>
      <c r="CN105" s="60"/>
      <c r="CO105" s="60"/>
      <c r="CP105" s="90"/>
      <c r="CQ105" s="90"/>
      <c r="CR105" s="60"/>
      <c r="CS105" s="60"/>
      <c r="CT105" s="60"/>
      <c r="CU105" s="60"/>
      <c r="CV105" s="90"/>
      <c r="CW105" s="60"/>
      <c r="CX105" s="60"/>
      <c r="CY105" s="60"/>
      <c r="CZ105" s="60"/>
      <c r="DA105" s="90"/>
      <c r="DB105" s="60"/>
      <c r="DC105" s="60"/>
      <c r="DD105" s="60"/>
      <c r="DE105" s="60"/>
      <c r="DF105" s="131"/>
      <c r="DG105" s="121">
        <f t="shared" si="84"/>
        <v>7.2700880751971386</v>
      </c>
      <c r="DH105" s="121">
        <f t="shared" si="85"/>
        <v>33.117992185620757</v>
      </c>
      <c r="DI105" s="121">
        <f t="shared" si="86"/>
        <v>81.23249342389947</v>
      </c>
      <c r="DJ105" s="121">
        <f t="shared" si="87"/>
        <v>4.2626394584647249</v>
      </c>
      <c r="DK105" s="121">
        <f t="shared" si="87"/>
        <v>0.34169381205997212</v>
      </c>
      <c r="DL105" s="121">
        <f t="shared" si="87"/>
        <v>7.4823167747436417</v>
      </c>
      <c r="DM105" s="121">
        <f t="shared" si="88"/>
        <v>5.9573893922716827</v>
      </c>
      <c r="DN105" s="121">
        <f t="shared" si="89"/>
        <v>0</v>
      </c>
      <c r="DO105" s="121">
        <f t="shared" si="90"/>
        <v>0</v>
      </c>
      <c r="DP105" s="121">
        <f t="shared" si="91"/>
        <v>0</v>
      </c>
      <c r="DQ105" s="121">
        <f t="shared" si="92"/>
        <v>0</v>
      </c>
      <c r="DR105" s="122">
        <f t="shared" si="93"/>
        <v>6.5</v>
      </c>
      <c r="DS105" s="157"/>
      <c r="DT105" s="157" t="str">
        <f t="shared" si="94"/>
        <v>Activity Fuels Underburn</v>
      </c>
      <c r="DU105" s="157" t="str">
        <f t="shared" si="73"/>
        <v>332-04</v>
      </c>
      <c r="DV105" s="238">
        <f t="shared" si="95"/>
        <v>1</v>
      </c>
      <c r="DW105" s="239"/>
      <c r="DX105" s="239"/>
      <c r="DY105" s="239"/>
      <c r="DZ105" s="239"/>
      <c r="EA105" s="239"/>
      <c r="EB105" s="239"/>
      <c r="EC105" s="239"/>
      <c r="ED105" s="239"/>
      <c r="EE105" s="239"/>
      <c r="EF105" s="239"/>
      <c r="EG105" s="239"/>
      <c r="EH105" s="239"/>
      <c r="EI105" s="239"/>
      <c r="EJ105" s="50">
        <f t="shared" si="96"/>
        <v>1.1625609756097561</v>
      </c>
      <c r="EK105" s="50">
        <f t="shared" si="97"/>
        <v>0.18546747967479674</v>
      </c>
      <c r="EL105" s="55">
        <f t="shared" si="98"/>
        <v>2.9512195121951219</v>
      </c>
      <c r="EM105" s="50">
        <f>4.656*AQ105*(((BL105/2.54)^2)+((BM105/2.54)^2)+((BN105/2.54)^2)+((BO105)/2.54^2)+((BP105/2.54)^2)+((BQ105/2.54)^2)+((BR105/2.54)^2)+((BS105/2.54)^2)+((BT105/2.54)^2)+((BU105/2.54)^2)+((BV105/2.54)^2)+((BW105/2.54)^2)+((BX105/2.54)^2)+((BY105/2.54)^2)+((BZ105/2.54)^2))/(BH105*3.28)</f>
        <v>2.6623004465521132</v>
      </c>
      <c r="EN105" s="50">
        <f>3.492*AQ105*((CA105/2.54)^2 + (CB105/2.54)^2 + (CC105/2.54)^2 + (CD105/2.54)^2 + (CE105/2.54)^2 + (CF105/2.54)^2 + (CG105/2.54)^2 +(CH105/2.54)^2 +(CI105/2.54)^2 + (CJ105/2.54)^2 +(CK105/2.54)^2 + (CL105/2.54)^2 +(CM105/2.54)^2 + (CN105/2.54)^2 + (CO105/2.54)^2)/(BH105*3.28)</f>
        <v>0</v>
      </c>
      <c r="EO105" s="50">
        <f t="shared" si="74"/>
        <v>0</v>
      </c>
      <c r="EP105" s="50">
        <f t="shared" si="75"/>
        <v>0</v>
      </c>
      <c r="EQ105" s="50">
        <f t="shared" si="76"/>
        <v>0</v>
      </c>
      <c r="ER105" s="56">
        <f t="shared" si="99"/>
        <v>4.2992479674796744</v>
      </c>
      <c r="ES105" s="56">
        <f t="shared" si="100"/>
        <v>2.6623004465521132</v>
      </c>
      <c r="ET105" s="56">
        <f t="shared" si="54"/>
        <v>3.2715396338387124</v>
      </c>
      <c r="EU105" s="56">
        <f t="shared" si="54"/>
        <v>14.903096483529341</v>
      </c>
      <c r="EV105" s="56">
        <f t="shared" si="101"/>
        <v>6.9615484140317871</v>
      </c>
      <c r="EW105" s="56"/>
      <c r="EX105" s="56"/>
      <c r="EY105" s="56"/>
      <c r="EZ105" s="165"/>
      <c r="FA105" s="179"/>
      <c r="FB105" s="179"/>
      <c r="FC105" s="56"/>
      <c r="FD105" s="56"/>
      <c r="FE105" s="56"/>
      <c r="FF105" s="56"/>
      <c r="FG105" s="56"/>
      <c r="FH105" s="56"/>
      <c r="FI105" s="56"/>
      <c r="FJ105" s="56"/>
      <c r="FK105" s="56"/>
      <c r="FL105" s="56"/>
      <c r="FM105" s="56"/>
      <c r="FO105" s="54"/>
      <c r="FP105" s="54"/>
      <c r="FQ105" s="54"/>
      <c r="FR105" s="54"/>
      <c r="FS105" s="54"/>
      <c r="FT105" s="54"/>
      <c r="FU105" s="54"/>
      <c r="FV105" s="54"/>
      <c r="FW105" s="54"/>
      <c r="FX105" s="54"/>
      <c r="FY105" s="54"/>
      <c r="FZ105" s="54"/>
      <c r="GA105" s="54"/>
    </row>
    <row r="106" spans="1:183" s="45" customFormat="1" ht="18">
      <c r="A106" s="66" t="s">
        <v>377</v>
      </c>
      <c r="B106" s="228" t="s">
        <v>253</v>
      </c>
      <c r="C106" s="228">
        <v>67</v>
      </c>
      <c r="D106" s="228" t="s">
        <v>257</v>
      </c>
      <c r="E106" s="229">
        <v>2</v>
      </c>
      <c r="F106" s="144">
        <v>3.2990275787700001</v>
      </c>
      <c r="G106" s="144">
        <v>3.124269222228</v>
      </c>
      <c r="H106" s="144">
        <v>1.4978399999639997</v>
      </c>
      <c r="I106" s="144">
        <v>1.7543203574820001</v>
      </c>
      <c r="J106" s="144">
        <v>12.235856281109996</v>
      </c>
      <c r="K106" s="230">
        <v>5.6202069304920013</v>
      </c>
      <c r="L106" s="230">
        <v>0.73204771516799994</v>
      </c>
      <c r="M106" s="230"/>
      <c r="N106" s="230"/>
      <c r="O106" s="144"/>
      <c r="P106" s="230">
        <f t="shared" si="77"/>
        <v>28.263568085213997</v>
      </c>
      <c r="Q106" s="52">
        <f t="shared" si="56"/>
        <v>0.60214531246583192</v>
      </c>
      <c r="R106" s="52">
        <f t="shared" si="57"/>
        <v>1.4540176150394277</v>
      </c>
      <c r="S106" s="52">
        <f t="shared" si="58"/>
        <v>1.3538748903983244</v>
      </c>
      <c r="T106" s="53">
        <f t="shared" si="59"/>
        <v>0.14929487857929069</v>
      </c>
      <c r="U106" s="53">
        <f t="shared" si="60"/>
        <v>1.4278386761446538</v>
      </c>
      <c r="V106" s="53">
        <f t="shared" si="61"/>
        <v>16.821929889793022</v>
      </c>
      <c r="W106" s="53">
        <f t="shared" si="62"/>
        <v>107.02095541947372</v>
      </c>
      <c r="X106" s="53">
        <f t="shared" si="63"/>
        <v>1.0251860978398641</v>
      </c>
      <c r="Y106" s="53">
        <f t="shared" si="64"/>
        <v>1.0261005521114859</v>
      </c>
      <c r="Z106" s="53">
        <f t="shared" si="65"/>
        <v>1.0247745127117156</v>
      </c>
      <c r="AA106" s="53">
        <f t="shared" si="66"/>
        <v>1.0251127469836159</v>
      </c>
      <c r="AB106" s="53">
        <f t="shared" si="67"/>
        <v>0.56422955546096665</v>
      </c>
      <c r="AC106" s="53">
        <f t="shared" si="68"/>
        <v>0.56698836388192864</v>
      </c>
      <c r="AD106" s="53">
        <f t="shared" si="69"/>
        <v>0.52760397151548644</v>
      </c>
      <c r="AE106" s="53">
        <f t="shared" si="70"/>
        <v>0.38920985103859684</v>
      </c>
      <c r="AF106" s="53">
        <f t="shared" si="71"/>
        <v>0.36</v>
      </c>
      <c r="AG106" s="53">
        <f t="shared" si="72"/>
        <v>0.37460492551929842</v>
      </c>
      <c r="AH106" s="64" t="s">
        <v>152</v>
      </c>
      <c r="AI106" s="57"/>
      <c r="AJ106" s="57"/>
      <c r="AK106" s="45" t="str">
        <f t="shared" si="78"/>
        <v>332-04</v>
      </c>
      <c r="AL106" s="65"/>
      <c r="AM106" s="145">
        <f t="shared" si="79"/>
        <v>2</v>
      </c>
      <c r="AN106" s="149"/>
      <c r="AO106" s="183"/>
      <c r="AP106" s="149"/>
      <c r="AQ106" s="147">
        <f t="shared" si="80"/>
        <v>1</v>
      </c>
      <c r="AR106" s="229">
        <v>0</v>
      </c>
      <c r="AS106" s="229">
        <v>2</v>
      </c>
      <c r="AT106" s="229">
        <v>4</v>
      </c>
      <c r="AU106" s="229">
        <v>0</v>
      </c>
      <c r="AV106" s="229">
        <v>0</v>
      </c>
      <c r="AW106" s="229">
        <v>18</v>
      </c>
      <c r="AX106" s="229">
        <v>0</v>
      </c>
      <c r="AY106" s="229">
        <v>1</v>
      </c>
      <c r="AZ106" s="229">
        <v>2</v>
      </c>
      <c r="BA106" s="58"/>
      <c r="BB106" s="229">
        <v>80</v>
      </c>
      <c r="BC106" s="229">
        <v>2</v>
      </c>
      <c r="BD106" s="229">
        <v>0</v>
      </c>
      <c r="BE106" s="57">
        <v>3</v>
      </c>
      <c r="BF106" s="57">
        <v>3</v>
      </c>
      <c r="BG106" s="57">
        <v>3</v>
      </c>
      <c r="BH106" s="57">
        <v>10</v>
      </c>
      <c r="BI106" s="57">
        <f t="shared" si="81"/>
        <v>67</v>
      </c>
      <c r="BJ106" s="189" t="str">
        <f t="shared" si="82"/>
        <v>332-04</v>
      </c>
      <c r="BK106" s="173">
        <f t="shared" si="83"/>
        <v>2</v>
      </c>
      <c r="BL106" s="90">
        <v>23</v>
      </c>
      <c r="BM106" s="60">
        <v>9</v>
      </c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101"/>
      <c r="CB106" s="102"/>
      <c r="CC106" s="102"/>
      <c r="CD106" s="102"/>
      <c r="CE106" s="102"/>
      <c r="CF106" s="102"/>
      <c r="CG106" s="102"/>
      <c r="CH106" s="102"/>
      <c r="CI106" s="102"/>
      <c r="CJ106" s="102"/>
      <c r="CK106" s="102"/>
      <c r="CL106" s="102"/>
      <c r="CM106" s="60"/>
      <c r="CN106" s="60"/>
      <c r="CO106" s="60"/>
      <c r="CP106" s="90"/>
      <c r="CQ106" s="90"/>
      <c r="CR106" s="60"/>
      <c r="CS106" s="60"/>
      <c r="CT106" s="60"/>
      <c r="CU106" s="60"/>
      <c r="CV106" s="90"/>
      <c r="CW106" s="60"/>
      <c r="CX106" s="60"/>
      <c r="CY106" s="60"/>
      <c r="CZ106" s="60"/>
      <c r="DA106" s="90"/>
      <c r="DB106" s="60"/>
      <c r="DC106" s="60"/>
      <c r="DD106" s="60"/>
      <c r="DE106" s="60"/>
      <c r="DF106" s="131"/>
      <c r="DG106" s="121">
        <f t="shared" si="84"/>
        <v>0</v>
      </c>
      <c r="DH106" s="121">
        <f t="shared" si="85"/>
        <v>9.0321796869874778</v>
      </c>
      <c r="DI106" s="121">
        <f t="shared" si="86"/>
        <v>20.308123355974868</v>
      </c>
      <c r="DJ106" s="121">
        <f t="shared" si="87"/>
        <v>2.8417596389764839</v>
      </c>
      <c r="DK106" s="121">
        <f t="shared" si="87"/>
        <v>0.68338762411994425</v>
      </c>
      <c r="DL106" s="121">
        <f t="shared" si="87"/>
        <v>0</v>
      </c>
      <c r="DM106" s="121">
        <f t="shared" si="88"/>
        <v>30.03312007674154</v>
      </c>
      <c r="DN106" s="121">
        <f t="shared" si="89"/>
        <v>0</v>
      </c>
      <c r="DO106" s="121">
        <f t="shared" si="90"/>
        <v>0</v>
      </c>
      <c r="DP106" s="121">
        <f t="shared" si="91"/>
        <v>0</v>
      </c>
      <c r="DQ106" s="121">
        <f t="shared" si="92"/>
        <v>0</v>
      </c>
      <c r="DR106" s="122">
        <f t="shared" si="93"/>
        <v>11</v>
      </c>
      <c r="DS106" s="157"/>
      <c r="DT106" s="157" t="str">
        <f t="shared" si="94"/>
        <v>Activity Fuels Underburn</v>
      </c>
      <c r="DU106" s="157" t="str">
        <f t="shared" si="73"/>
        <v>332-04</v>
      </c>
      <c r="DV106" s="238">
        <f t="shared" si="95"/>
        <v>2</v>
      </c>
      <c r="DW106" s="239"/>
      <c r="DX106" s="239"/>
      <c r="DY106" s="239"/>
      <c r="DZ106" s="239"/>
      <c r="EA106" s="239"/>
      <c r="EB106" s="239"/>
      <c r="EC106" s="239"/>
      <c r="ED106" s="239"/>
      <c r="EE106" s="239"/>
      <c r="EF106" s="239"/>
      <c r="EG106" s="239"/>
      <c r="EH106" s="239"/>
      <c r="EI106" s="239"/>
      <c r="EJ106" s="50">
        <f t="shared" si="96"/>
        <v>0.77504065040650405</v>
      </c>
      <c r="EK106" s="50">
        <f t="shared" si="97"/>
        <v>0.37093495934959347</v>
      </c>
      <c r="EL106" s="55">
        <f t="shared" si="98"/>
        <v>0</v>
      </c>
      <c r="EM106" s="50">
        <f>4.656*AQ106*(((BL106/2.54)^2)+((BM106/2.54)^2)+((BN106/2.54)^2)+((BO106)/2.54^2)+((BP106/2.54)^2)+((BQ106/2.54)^2)+((BR106/2.54)^2)+((BS106/2.54)^2)+((BT106/2.54)^2)+((BU106/2.54)^2)+((BV106/2.54)^2)+((BW106/2.54)^2)+((BX106/2.54)^2)+((BY106/2.54)^2)+((BZ106/2.54)^2))/(BH106*3.28)</f>
        <v>13.421514647907346</v>
      </c>
      <c r="EN106" s="50">
        <f>3.492*AQ106*((CA106/2.54)^2 + (CB106/2.54)^2 + (CC106/2.54)^2 + (CD106/2.54)^2 + (CE106/2.54)^2 + (CF106/2.54)^2 + (CG106/2.54)^2 +(CH106/2.54)^2 +(CI106/2.54)^2 + (CJ106/2.54)^2 +(CK106/2.54)^2 + (CL106/2.54)^2 +(CM106/2.54)^2 + (CN106/2.54)^2 + (CO106/2.54)^2)/(BH106*3.28)</f>
        <v>0</v>
      </c>
      <c r="EO106" s="50">
        <f t="shared" si="74"/>
        <v>0</v>
      </c>
      <c r="EP106" s="50">
        <f t="shared" si="75"/>
        <v>0</v>
      </c>
      <c r="EQ106" s="50">
        <f t="shared" si="76"/>
        <v>0</v>
      </c>
      <c r="ER106" s="56">
        <f t="shared" si="99"/>
        <v>1.1459756097560976</v>
      </c>
      <c r="ES106" s="56">
        <f t="shared" si="100"/>
        <v>13.421514647907346</v>
      </c>
      <c r="ET106" s="56">
        <f t="shared" ref="ET106:EU169" si="103">DG106*0.45</f>
        <v>0</v>
      </c>
      <c r="EU106" s="56">
        <f t="shared" si="103"/>
        <v>4.0644808591443651</v>
      </c>
      <c r="EV106" s="56">
        <f t="shared" si="101"/>
        <v>14.567490257663444</v>
      </c>
      <c r="EW106" s="56"/>
      <c r="EX106" s="56"/>
      <c r="EY106" s="56"/>
      <c r="EZ106" s="165"/>
      <c r="FA106" s="179"/>
      <c r="FB106" s="179"/>
      <c r="FC106" s="56"/>
      <c r="FD106" s="56"/>
      <c r="FE106" s="56"/>
      <c r="FF106" s="56"/>
      <c r="FG106" s="56"/>
      <c r="FH106" s="56"/>
      <c r="FI106" s="56"/>
      <c r="FJ106" s="56"/>
      <c r="FK106" s="56"/>
      <c r="FL106" s="56"/>
      <c r="FM106" s="56"/>
      <c r="FO106" s="54"/>
      <c r="FP106" s="54"/>
      <c r="FQ106" s="54"/>
      <c r="FR106" s="54"/>
      <c r="FS106" s="54"/>
      <c r="FT106" s="54"/>
      <c r="FU106" s="54"/>
      <c r="FV106" s="54"/>
      <c r="FW106" s="54"/>
      <c r="FX106" s="54"/>
      <c r="FY106" s="54"/>
      <c r="FZ106" s="54"/>
      <c r="GA106" s="54"/>
    </row>
    <row r="107" spans="1:183" s="45" customFormat="1" ht="18">
      <c r="A107" s="66" t="s">
        <v>377</v>
      </c>
      <c r="B107" s="228" t="s">
        <v>253</v>
      </c>
      <c r="C107" s="228">
        <v>67</v>
      </c>
      <c r="D107" s="228" t="s">
        <v>257</v>
      </c>
      <c r="E107" s="229">
        <v>3</v>
      </c>
      <c r="F107" s="144">
        <v>3.2990275787700001</v>
      </c>
      <c r="G107" s="144">
        <v>3.124269222228</v>
      </c>
      <c r="H107" s="144">
        <v>1.4978399999639997</v>
      </c>
      <c r="I107" s="144">
        <v>1.7543203574820001</v>
      </c>
      <c r="J107" s="144">
        <v>12.235856281109996</v>
      </c>
      <c r="K107" s="230">
        <v>5.6202069304920013</v>
      </c>
      <c r="L107" s="230">
        <v>0.73204771516799994</v>
      </c>
      <c r="M107" s="230"/>
      <c r="N107" s="230"/>
      <c r="O107" s="144"/>
      <c r="P107" s="230">
        <f t="shared" si="77"/>
        <v>28.263568085213997</v>
      </c>
      <c r="Q107" s="52">
        <f t="shared" si="56"/>
        <v>0.60214531246583192</v>
      </c>
      <c r="R107" s="52">
        <f t="shared" si="57"/>
        <v>1.4540176150394277</v>
      </c>
      <c r="S107" s="52">
        <f t="shared" si="58"/>
        <v>1.3538748903983244</v>
      </c>
      <c r="T107" s="53">
        <f t="shared" si="59"/>
        <v>0.14929487857929069</v>
      </c>
      <c r="U107" s="53">
        <f t="shared" si="60"/>
        <v>1.4278386761446538</v>
      </c>
      <c r="V107" s="53">
        <f t="shared" si="61"/>
        <v>16.821929889793022</v>
      </c>
      <c r="W107" s="53">
        <f t="shared" si="62"/>
        <v>107.02095541947372</v>
      </c>
      <c r="X107" s="53">
        <f t="shared" si="63"/>
        <v>1.0251860978398641</v>
      </c>
      <c r="Y107" s="53">
        <f t="shared" si="64"/>
        <v>1.0261005521114859</v>
      </c>
      <c r="Z107" s="53">
        <f t="shared" si="65"/>
        <v>1.0247745127117156</v>
      </c>
      <c r="AA107" s="53">
        <f t="shared" si="66"/>
        <v>1.0251127469836159</v>
      </c>
      <c r="AB107" s="53">
        <f t="shared" si="67"/>
        <v>0.56422955546096665</v>
      </c>
      <c r="AC107" s="53">
        <f t="shared" si="68"/>
        <v>0.56698836388192864</v>
      </c>
      <c r="AD107" s="53">
        <f t="shared" si="69"/>
        <v>0.52760397151548644</v>
      </c>
      <c r="AE107" s="53">
        <f t="shared" si="70"/>
        <v>0.38920985103859684</v>
      </c>
      <c r="AF107" s="53">
        <f t="shared" si="71"/>
        <v>0.36</v>
      </c>
      <c r="AG107" s="53">
        <f t="shared" si="72"/>
        <v>0.37460492551929842</v>
      </c>
      <c r="AH107" s="64" t="s">
        <v>152</v>
      </c>
      <c r="AI107" s="57"/>
      <c r="AJ107" s="57"/>
      <c r="AK107" s="45" t="str">
        <f t="shared" si="78"/>
        <v>332-04</v>
      </c>
      <c r="AL107" s="65"/>
      <c r="AM107" s="145">
        <f t="shared" si="79"/>
        <v>3</v>
      </c>
      <c r="AN107" s="149"/>
      <c r="AO107" s="183"/>
      <c r="AP107" s="149"/>
      <c r="AQ107" s="147">
        <f t="shared" si="80"/>
        <v>1</v>
      </c>
      <c r="AR107" s="229">
        <v>0</v>
      </c>
      <c r="AS107" s="229">
        <v>1</v>
      </c>
      <c r="AT107" s="229">
        <v>1</v>
      </c>
      <c r="AU107" s="229">
        <v>0</v>
      </c>
      <c r="AV107" s="229">
        <v>1</v>
      </c>
      <c r="AW107" s="229">
        <v>3</v>
      </c>
      <c r="AX107" s="229">
        <v>0</v>
      </c>
      <c r="AY107" s="229">
        <v>0</v>
      </c>
      <c r="AZ107" s="229">
        <v>0</v>
      </c>
      <c r="BA107" s="59"/>
      <c r="BB107" s="229">
        <v>75</v>
      </c>
      <c r="BC107" s="229">
        <v>4</v>
      </c>
      <c r="BD107" s="229">
        <v>0</v>
      </c>
      <c r="BE107" s="57">
        <v>3</v>
      </c>
      <c r="BF107" s="57">
        <v>3</v>
      </c>
      <c r="BG107" s="57">
        <v>3</v>
      </c>
      <c r="BH107" s="57">
        <v>10</v>
      </c>
      <c r="BI107" s="57">
        <f t="shared" si="81"/>
        <v>67</v>
      </c>
      <c r="BJ107" s="189" t="str">
        <f t="shared" si="82"/>
        <v>332-04</v>
      </c>
      <c r="BK107" s="173">
        <f t="shared" si="83"/>
        <v>3</v>
      </c>
      <c r="BL107" s="90">
        <v>0</v>
      </c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101"/>
      <c r="CB107" s="102"/>
      <c r="CC107" s="102"/>
      <c r="CD107" s="102"/>
      <c r="CE107" s="102"/>
      <c r="CF107" s="102"/>
      <c r="CG107" s="102"/>
      <c r="CH107" s="102"/>
      <c r="CI107" s="102"/>
      <c r="CJ107" s="102"/>
      <c r="CK107" s="102"/>
      <c r="CL107" s="102"/>
      <c r="CM107" s="60"/>
      <c r="CN107" s="60"/>
      <c r="CO107" s="60"/>
      <c r="CP107" s="90"/>
      <c r="CQ107" s="90"/>
      <c r="CR107" s="60"/>
      <c r="CS107" s="60"/>
      <c r="CT107" s="60"/>
      <c r="CU107" s="60"/>
      <c r="CV107" s="90"/>
      <c r="CW107" s="60"/>
      <c r="CX107" s="60"/>
      <c r="CY107" s="60"/>
      <c r="CZ107" s="60"/>
      <c r="DA107" s="90"/>
      <c r="DB107" s="60"/>
      <c r="DC107" s="60"/>
      <c r="DD107" s="60"/>
      <c r="DE107" s="60"/>
      <c r="DF107" s="131"/>
      <c r="DG107" s="121">
        <f t="shared" si="84"/>
        <v>0</v>
      </c>
      <c r="DH107" s="121">
        <f t="shared" si="85"/>
        <v>6.0214531246583194</v>
      </c>
      <c r="DI107" s="121">
        <f t="shared" si="86"/>
        <v>13.538748903983244</v>
      </c>
      <c r="DJ107" s="121">
        <f t="shared" si="87"/>
        <v>2.6641496615404532</v>
      </c>
      <c r="DK107" s="121">
        <f t="shared" si="87"/>
        <v>1.3667752482398885</v>
      </c>
      <c r="DL107" s="121">
        <f t="shared" si="87"/>
        <v>0</v>
      </c>
      <c r="DM107" s="121">
        <f t="shared" si="88"/>
        <v>0</v>
      </c>
      <c r="DN107" s="121">
        <f t="shared" si="89"/>
        <v>0</v>
      </c>
      <c r="DO107" s="121">
        <f t="shared" si="90"/>
        <v>0</v>
      </c>
      <c r="DP107" s="121">
        <f t="shared" si="91"/>
        <v>0</v>
      </c>
      <c r="DQ107" s="121">
        <f t="shared" si="92"/>
        <v>0</v>
      </c>
      <c r="DR107" s="122">
        <f t="shared" si="93"/>
        <v>2</v>
      </c>
      <c r="DS107" s="157"/>
      <c r="DT107" s="157" t="str">
        <f t="shared" si="94"/>
        <v>Activity Fuels Underburn</v>
      </c>
      <c r="DU107" s="157" t="str">
        <f t="shared" si="73"/>
        <v>332-04</v>
      </c>
      <c r="DV107" s="238">
        <f t="shared" si="95"/>
        <v>3</v>
      </c>
      <c r="DW107" s="239"/>
      <c r="DX107" s="239"/>
      <c r="DY107" s="239"/>
      <c r="DZ107" s="239"/>
      <c r="EA107" s="239"/>
      <c r="EB107" s="239"/>
      <c r="EC107" s="239"/>
      <c r="ED107" s="239"/>
      <c r="EE107" s="239"/>
      <c r="EF107" s="239"/>
      <c r="EG107" s="239"/>
      <c r="EH107" s="239"/>
      <c r="EI107" s="239"/>
      <c r="EJ107" s="50">
        <f t="shared" si="96"/>
        <v>0.72660060975609753</v>
      </c>
      <c r="EK107" s="50">
        <f t="shared" si="97"/>
        <v>0.74186991869918695</v>
      </c>
      <c r="EL107" s="55">
        <f t="shared" si="98"/>
        <v>0</v>
      </c>
      <c r="EM107" s="50">
        <f>4.656*AQ107*(((BL107/2.54)^2)+((BM107/2.54)^2)+((BN107/2.54)^2)+((BO107)/2.54^2)+((BP107/2.54)^2)+((BQ107/2.54)^2)+((BR107/2.54)^2)+((BS107/2.54)^2)+((BT107/2.54)^2)+((BU107/2.54)^2)+((BV107/2.54)^2)+((BW107/2.54)^2)+((BX107/2.54)^2)+((BY107/2.54)^2)+((BZ107/2.54)^2))/(BH107*3.28)</f>
        <v>0</v>
      </c>
      <c r="EN107" s="50">
        <f>3.492*AQ107*((CA107/2.54)^2 + (CB107/2.54)^2 + (CC107/2.54)^2 + (CD107/2.54)^2 + (CE107/2.54)^2 + (CF107/2.54)^2 + (CG107/2.54)^2 +(CH107/2.54)^2 +(CI107/2.54)^2 + (CJ107/2.54)^2 +(CK107/2.54)^2 + (CL107/2.54)^2 +(CM107/2.54)^2 + (CN107/2.54)^2 + (CO107/2.54)^2)/(BH107*3.28)</f>
        <v>0</v>
      </c>
      <c r="EO107" s="50">
        <f t="shared" si="74"/>
        <v>0</v>
      </c>
      <c r="EP107" s="50">
        <f t="shared" si="75"/>
        <v>0</v>
      </c>
      <c r="EQ107" s="50">
        <f t="shared" si="76"/>
        <v>0</v>
      </c>
      <c r="ER107" s="56">
        <f t="shared" si="99"/>
        <v>1.4684705284552844</v>
      </c>
      <c r="ES107" s="56">
        <f t="shared" si="100"/>
        <v>0</v>
      </c>
      <c r="ET107" s="56">
        <f t="shared" si="103"/>
        <v>0</v>
      </c>
      <c r="EU107" s="56">
        <f t="shared" si="103"/>
        <v>2.7096539060962437</v>
      </c>
      <c r="EV107" s="56">
        <f t="shared" si="101"/>
        <v>1.4684705284552844</v>
      </c>
      <c r="EW107" s="56"/>
      <c r="EX107" s="56"/>
      <c r="EY107" s="56"/>
      <c r="EZ107" s="165" t="str">
        <f>D107</f>
        <v>332-04</v>
      </c>
      <c r="FA107" s="179">
        <f t="shared" si="102"/>
        <v>1.0905132112795708</v>
      </c>
      <c r="FB107" s="179">
        <f t="shared" si="102"/>
        <v>7.2257437495899834</v>
      </c>
      <c r="FC107" s="56">
        <f>AVERAGE(EJ105:EJ107)</f>
        <v>0.8880674119241192</v>
      </c>
      <c r="FD107" s="56">
        <f>AVERAGE(EK105:EK107)</f>
        <v>0.43275745257452575</v>
      </c>
      <c r="FE107" s="56">
        <f>AVERAGE(EL105:EL107)</f>
        <v>0.98373983739837401</v>
      </c>
      <c r="FF107" s="56">
        <f>AVERAGE(EM105:EM107)</f>
        <v>5.3612716981531534</v>
      </c>
      <c r="FG107" s="56">
        <f>AVERAGE(EN105:EN107)</f>
        <v>0</v>
      </c>
      <c r="FH107" s="56">
        <f t="shared" si="55"/>
        <v>0</v>
      </c>
      <c r="FI107" s="56">
        <f t="shared" si="55"/>
        <v>0</v>
      </c>
      <c r="FJ107" s="56">
        <f t="shared" si="55"/>
        <v>0</v>
      </c>
      <c r="FK107" s="56">
        <f>AVERAGE(ER105:ER107)</f>
        <v>2.3045647018970192</v>
      </c>
      <c r="FL107" s="56">
        <f>AVERAGE(ES105:ES107)</f>
        <v>5.3612716981531534</v>
      </c>
      <c r="FM107" s="56">
        <f>AVERAGE(EV105:EV107)</f>
        <v>7.6658364000501722</v>
      </c>
      <c r="FO107" s="54"/>
      <c r="FP107" s="54" t="e">
        <f>AVERAGE(#REF!)</f>
        <v>#REF!</v>
      </c>
      <c r="FQ107" s="54" t="e">
        <f>AVERAGE(#REF!)</f>
        <v>#REF!</v>
      </c>
      <c r="FR107" s="54" t="e">
        <f>AVERAGE(#REF!)</f>
        <v>#REF!</v>
      </c>
      <c r="FS107" s="54" t="e">
        <f>AVERAGE(#REF!)</f>
        <v>#REF!</v>
      </c>
      <c r="FT107" s="54" t="e">
        <f>AVERAGE(#REF!)</f>
        <v>#REF!</v>
      </c>
      <c r="FU107" s="54" t="e">
        <f>AVERAGE(#REF!)</f>
        <v>#REF!</v>
      </c>
      <c r="FV107" s="54" t="e">
        <f>AVERAGE(#REF!)</f>
        <v>#REF!</v>
      </c>
      <c r="FW107" s="54" t="e">
        <f>AVERAGE(#REF!)</f>
        <v>#REF!</v>
      </c>
      <c r="FX107" s="54" t="e">
        <f>AVERAGE(#REF!)</f>
        <v>#REF!</v>
      </c>
      <c r="FY107" s="54" t="e">
        <f>AVERAGE(#REF!)</f>
        <v>#REF!</v>
      </c>
      <c r="FZ107" s="54" t="e">
        <f>AVERAGE(#REF!)</f>
        <v>#REF!</v>
      </c>
      <c r="GA107" s="54"/>
    </row>
    <row r="108" spans="1:183" s="45" customFormat="1" ht="18">
      <c r="A108" s="66" t="s">
        <v>377</v>
      </c>
      <c r="B108" s="228" t="s">
        <v>253</v>
      </c>
      <c r="C108" s="228">
        <v>67</v>
      </c>
      <c r="D108" s="228" t="s">
        <v>257</v>
      </c>
      <c r="E108" s="229">
        <v>4</v>
      </c>
      <c r="F108" s="144">
        <v>3.2990275787700001</v>
      </c>
      <c r="G108" s="144">
        <v>3.124269222228</v>
      </c>
      <c r="H108" s="144">
        <v>1.4978399999639997</v>
      </c>
      <c r="I108" s="144">
        <v>1.7543203574820001</v>
      </c>
      <c r="J108" s="144">
        <v>12.235856281109996</v>
      </c>
      <c r="K108" s="230">
        <v>5.6202069304920013</v>
      </c>
      <c r="L108" s="230">
        <v>0.73204771516799994</v>
      </c>
      <c r="M108" s="230"/>
      <c r="N108" s="230"/>
      <c r="O108" s="144"/>
      <c r="P108" s="230">
        <f t="shared" si="77"/>
        <v>28.263568085213997</v>
      </c>
      <c r="Q108" s="52">
        <f t="shared" si="56"/>
        <v>0.60214531246583192</v>
      </c>
      <c r="R108" s="52">
        <f t="shared" si="57"/>
        <v>1.4540176150394277</v>
      </c>
      <c r="S108" s="52">
        <f t="shared" si="58"/>
        <v>1.3538748903983244</v>
      </c>
      <c r="T108" s="53">
        <f t="shared" si="59"/>
        <v>0.14929487857929069</v>
      </c>
      <c r="U108" s="53">
        <f t="shared" si="60"/>
        <v>1.4278386761446538</v>
      </c>
      <c r="V108" s="53">
        <f t="shared" si="61"/>
        <v>16.821929889793022</v>
      </c>
      <c r="W108" s="53">
        <f t="shared" si="62"/>
        <v>107.02095541947372</v>
      </c>
      <c r="X108" s="53">
        <f t="shared" si="63"/>
        <v>1.0251860978398641</v>
      </c>
      <c r="Y108" s="53">
        <f t="shared" si="64"/>
        <v>1.0261005521114859</v>
      </c>
      <c r="Z108" s="53">
        <f t="shared" si="65"/>
        <v>1.0247745127117156</v>
      </c>
      <c r="AA108" s="53">
        <f t="shared" si="66"/>
        <v>1.0251127469836159</v>
      </c>
      <c r="AB108" s="53">
        <f t="shared" si="67"/>
        <v>0.56422955546096665</v>
      </c>
      <c r="AC108" s="53">
        <f t="shared" si="68"/>
        <v>0.56698836388192864</v>
      </c>
      <c r="AD108" s="53">
        <f t="shared" si="69"/>
        <v>0.52760397151548644</v>
      </c>
      <c r="AE108" s="53">
        <f t="shared" si="70"/>
        <v>0.38920985103859684</v>
      </c>
      <c r="AF108" s="53">
        <f t="shared" si="71"/>
        <v>0.36</v>
      </c>
      <c r="AG108" s="53">
        <f t="shared" si="72"/>
        <v>0.37460492551929842</v>
      </c>
      <c r="AH108" s="64" t="s">
        <v>152</v>
      </c>
      <c r="AI108" s="57"/>
      <c r="AJ108" s="57"/>
      <c r="AK108" s="45" t="str">
        <f t="shared" si="78"/>
        <v>332-04</v>
      </c>
      <c r="AL108" s="65"/>
      <c r="AM108" s="145">
        <f t="shared" si="79"/>
        <v>4</v>
      </c>
      <c r="AN108" s="149"/>
      <c r="AO108" s="183"/>
      <c r="AP108" s="149"/>
      <c r="AQ108" s="147">
        <f t="shared" si="80"/>
        <v>1</v>
      </c>
      <c r="AR108" s="229">
        <v>0</v>
      </c>
      <c r="AS108" s="229">
        <v>1</v>
      </c>
      <c r="AT108" s="229">
        <v>1</v>
      </c>
      <c r="AU108" s="229">
        <v>0</v>
      </c>
      <c r="AV108" s="229">
        <v>2</v>
      </c>
      <c r="AW108" s="229">
        <v>2</v>
      </c>
      <c r="AX108" s="229">
        <v>3</v>
      </c>
      <c r="AY108" s="229">
        <v>5</v>
      </c>
      <c r="AZ108" s="229">
        <v>6</v>
      </c>
      <c r="BA108" s="58"/>
      <c r="BB108" s="229">
        <v>75</v>
      </c>
      <c r="BC108" s="229">
        <v>2</v>
      </c>
      <c r="BD108" s="229">
        <v>0</v>
      </c>
      <c r="BE108" s="57">
        <v>3</v>
      </c>
      <c r="BF108" s="57">
        <v>3</v>
      </c>
      <c r="BG108" s="57">
        <v>3</v>
      </c>
      <c r="BH108" s="57">
        <v>10</v>
      </c>
      <c r="BI108" s="57">
        <f t="shared" si="81"/>
        <v>67</v>
      </c>
      <c r="BJ108" s="189" t="str">
        <f t="shared" si="82"/>
        <v>332-04</v>
      </c>
      <c r="BK108" s="173">
        <f t="shared" si="83"/>
        <v>4</v>
      </c>
      <c r="BL108" s="90">
        <v>0</v>
      </c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101"/>
      <c r="CB108" s="102"/>
      <c r="CC108" s="102"/>
      <c r="CD108" s="102"/>
      <c r="CE108" s="102"/>
      <c r="CF108" s="102"/>
      <c r="CG108" s="102"/>
      <c r="CH108" s="102"/>
      <c r="CI108" s="102"/>
      <c r="CJ108" s="102"/>
      <c r="CK108" s="102"/>
      <c r="CL108" s="102"/>
      <c r="CM108" s="60"/>
      <c r="CN108" s="60"/>
      <c r="CO108" s="60"/>
      <c r="CP108" s="90"/>
      <c r="CQ108" s="90"/>
      <c r="CR108" s="60"/>
      <c r="CS108" s="60"/>
      <c r="CT108" s="60"/>
      <c r="CU108" s="60"/>
      <c r="CV108" s="90"/>
      <c r="CW108" s="60"/>
      <c r="CX108" s="60"/>
      <c r="CY108" s="60"/>
      <c r="CZ108" s="60"/>
      <c r="DA108" s="90"/>
      <c r="DB108" s="60"/>
      <c r="DC108" s="60"/>
      <c r="DD108" s="60"/>
      <c r="DE108" s="60"/>
      <c r="DF108" s="131"/>
      <c r="DG108" s="121">
        <f t="shared" si="84"/>
        <v>21.810264225591418</v>
      </c>
      <c r="DH108" s="121">
        <f t="shared" si="85"/>
        <v>24.085812498633278</v>
      </c>
      <c r="DI108" s="121">
        <f t="shared" si="86"/>
        <v>74.463118971907846</v>
      </c>
      <c r="DJ108" s="121">
        <f t="shared" si="87"/>
        <v>2.6641496615404532</v>
      </c>
      <c r="DK108" s="121">
        <f t="shared" si="87"/>
        <v>0.68338762411994425</v>
      </c>
      <c r="DL108" s="121">
        <f t="shared" si="87"/>
        <v>0</v>
      </c>
      <c r="DM108" s="121">
        <f t="shared" si="88"/>
        <v>0</v>
      </c>
      <c r="DN108" s="121">
        <f t="shared" si="89"/>
        <v>0</v>
      </c>
      <c r="DO108" s="121">
        <f t="shared" si="90"/>
        <v>0</v>
      </c>
      <c r="DP108" s="121">
        <f t="shared" si="91"/>
        <v>0</v>
      </c>
      <c r="DQ108" s="121">
        <f t="shared" si="92"/>
        <v>0</v>
      </c>
      <c r="DR108" s="122">
        <f t="shared" si="93"/>
        <v>1.5</v>
      </c>
      <c r="DS108" s="157"/>
      <c r="DT108" s="157" t="str">
        <f t="shared" si="94"/>
        <v>Activity Fuels Underburn</v>
      </c>
      <c r="DU108" s="157" t="str">
        <f t="shared" si="73"/>
        <v>332-04</v>
      </c>
      <c r="DV108" s="238">
        <f t="shared" si="95"/>
        <v>4</v>
      </c>
      <c r="DW108" s="239"/>
      <c r="DX108" s="239"/>
      <c r="DY108" s="239"/>
      <c r="DZ108" s="239"/>
      <c r="EA108" s="239"/>
      <c r="EB108" s="239"/>
      <c r="EC108" s="239"/>
      <c r="ED108" s="239"/>
      <c r="EE108" s="239"/>
      <c r="EF108" s="239"/>
      <c r="EG108" s="239"/>
      <c r="EH108" s="239"/>
      <c r="EI108" s="239"/>
      <c r="EJ108" s="50"/>
      <c r="EK108" s="50"/>
      <c r="EL108" s="55"/>
      <c r="EM108" s="50"/>
      <c r="EN108" s="50"/>
      <c r="EO108" s="50">
        <f t="shared" si="74"/>
        <v>0</v>
      </c>
      <c r="EP108" s="50">
        <f t="shared" si="75"/>
        <v>0</v>
      </c>
      <c r="EQ108" s="50">
        <f t="shared" si="76"/>
        <v>0</v>
      </c>
      <c r="ER108" s="56"/>
      <c r="ES108" s="56"/>
      <c r="ET108" s="56">
        <f t="shared" si="103"/>
        <v>9.8146189015161376</v>
      </c>
      <c r="EU108" s="56">
        <f t="shared" si="103"/>
        <v>10.838615624384975</v>
      </c>
      <c r="EV108" s="56"/>
      <c r="EW108" s="56"/>
      <c r="EX108" s="56"/>
      <c r="EY108" s="56"/>
      <c r="EZ108" s="165"/>
      <c r="FA108" s="179"/>
      <c r="FB108" s="179"/>
      <c r="FC108" s="56"/>
      <c r="FD108" s="56"/>
      <c r="FE108" s="56"/>
      <c r="FF108" s="56"/>
      <c r="FG108" s="56"/>
      <c r="FH108" s="56"/>
      <c r="FI108" s="56"/>
      <c r="FJ108" s="56"/>
      <c r="FK108" s="56"/>
      <c r="FL108" s="56"/>
      <c r="FM108" s="56"/>
      <c r="FO108" s="54"/>
      <c r="FP108" s="54"/>
      <c r="FQ108" s="54"/>
      <c r="FR108" s="54"/>
      <c r="FS108" s="54"/>
      <c r="FT108" s="54"/>
      <c r="FU108" s="54"/>
      <c r="FV108" s="54"/>
      <c r="FW108" s="54"/>
      <c r="FX108" s="54"/>
      <c r="FY108" s="54"/>
      <c r="FZ108" s="54"/>
      <c r="GA108" s="54"/>
    </row>
    <row r="109" spans="1:183" s="45" customFormat="1" ht="18">
      <c r="A109" s="66" t="s">
        <v>377</v>
      </c>
      <c r="B109" s="228" t="s">
        <v>253</v>
      </c>
      <c r="C109" s="228">
        <v>67</v>
      </c>
      <c r="D109" s="228" t="s">
        <v>257</v>
      </c>
      <c r="E109" s="229">
        <v>5</v>
      </c>
      <c r="F109" s="144">
        <v>3.2990275787700001</v>
      </c>
      <c r="G109" s="144">
        <v>3.124269222228</v>
      </c>
      <c r="H109" s="144">
        <v>1.4978399999639997</v>
      </c>
      <c r="I109" s="144">
        <v>1.7543203574820001</v>
      </c>
      <c r="J109" s="144">
        <v>12.235856281109996</v>
      </c>
      <c r="K109" s="230">
        <v>5.6202069304920013</v>
      </c>
      <c r="L109" s="230">
        <v>0.73204771516799994</v>
      </c>
      <c r="M109" s="230"/>
      <c r="N109" s="230"/>
      <c r="O109" s="144"/>
      <c r="P109" s="230">
        <f t="shared" si="77"/>
        <v>28.263568085213997</v>
      </c>
      <c r="Q109" s="52">
        <f t="shared" si="56"/>
        <v>0.60214531246583192</v>
      </c>
      <c r="R109" s="52">
        <f t="shared" si="57"/>
        <v>1.4540176150394277</v>
      </c>
      <c r="S109" s="52">
        <f t="shared" si="58"/>
        <v>1.3538748903983244</v>
      </c>
      <c r="T109" s="53">
        <f t="shared" si="59"/>
        <v>0.14929487857929069</v>
      </c>
      <c r="U109" s="53">
        <f t="shared" si="60"/>
        <v>1.4278386761446538</v>
      </c>
      <c r="V109" s="53">
        <f t="shared" si="61"/>
        <v>16.821929889793022</v>
      </c>
      <c r="W109" s="53">
        <f t="shared" si="62"/>
        <v>107.02095541947372</v>
      </c>
      <c r="X109" s="53">
        <f t="shared" si="63"/>
        <v>1.0251860978398641</v>
      </c>
      <c r="Y109" s="53">
        <f t="shared" si="64"/>
        <v>1.0261005521114859</v>
      </c>
      <c r="Z109" s="53">
        <f t="shared" si="65"/>
        <v>1.0247745127117156</v>
      </c>
      <c r="AA109" s="53">
        <f t="shared" si="66"/>
        <v>1.0251127469836159</v>
      </c>
      <c r="AB109" s="53">
        <f t="shared" si="67"/>
        <v>0.56422955546096665</v>
      </c>
      <c r="AC109" s="53">
        <f t="shared" si="68"/>
        <v>0.56698836388192864</v>
      </c>
      <c r="AD109" s="53">
        <f t="shared" si="69"/>
        <v>0.52760397151548644</v>
      </c>
      <c r="AE109" s="53">
        <f t="shared" si="70"/>
        <v>0.38920985103859684</v>
      </c>
      <c r="AF109" s="53">
        <f t="shared" si="71"/>
        <v>0.36</v>
      </c>
      <c r="AG109" s="53">
        <f t="shared" si="72"/>
        <v>0.37460492551929842</v>
      </c>
      <c r="AH109" s="64" t="s">
        <v>152</v>
      </c>
      <c r="AI109" s="57"/>
      <c r="AJ109" s="57"/>
      <c r="AK109" s="45" t="str">
        <f t="shared" si="78"/>
        <v>332-04</v>
      </c>
      <c r="AL109" s="65"/>
      <c r="AM109" s="145">
        <f t="shared" si="79"/>
        <v>5</v>
      </c>
      <c r="AN109" s="149"/>
      <c r="AO109" s="183"/>
      <c r="AP109" s="149"/>
      <c r="AQ109" s="147">
        <f t="shared" si="80"/>
        <v>1</v>
      </c>
      <c r="AR109" s="229">
        <v>0</v>
      </c>
      <c r="AS109" s="229">
        <v>1</v>
      </c>
      <c r="AT109" s="229">
        <v>1</v>
      </c>
      <c r="AU109" s="229">
        <v>0</v>
      </c>
      <c r="AV109" s="229">
        <v>3</v>
      </c>
      <c r="AW109" s="229">
        <v>3</v>
      </c>
      <c r="AX109" s="229">
        <v>0</v>
      </c>
      <c r="AY109" s="229">
        <v>0</v>
      </c>
      <c r="AZ109" s="229">
        <v>0</v>
      </c>
      <c r="BA109" s="59"/>
      <c r="BB109" s="229">
        <v>60</v>
      </c>
      <c r="BC109" s="229">
        <v>3</v>
      </c>
      <c r="BD109" s="229">
        <v>1</v>
      </c>
      <c r="BE109" s="57">
        <v>3</v>
      </c>
      <c r="BF109" s="57">
        <v>3</v>
      </c>
      <c r="BG109" s="57">
        <v>3</v>
      </c>
      <c r="BH109" s="57">
        <v>10</v>
      </c>
      <c r="BI109" s="57">
        <f t="shared" si="81"/>
        <v>67</v>
      </c>
      <c r="BJ109" s="189" t="str">
        <f t="shared" si="82"/>
        <v>332-04</v>
      </c>
      <c r="BK109" s="173">
        <f t="shared" si="83"/>
        <v>5</v>
      </c>
      <c r="BL109" s="90">
        <v>12</v>
      </c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101"/>
      <c r="CB109" s="102"/>
      <c r="CC109" s="102"/>
      <c r="CD109" s="102"/>
      <c r="CE109" s="102"/>
      <c r="CF109" s="102"/>
      <c r="CG109" s="102"/>
      <c r="CH109" s="102"/>
      <c r="CI109" s="102"/>
      <c r="CJ109" s="102"/>
      <c r="CK109" s="102"/>
      <c r="CL109" s="102"/>
      <c r="CM109" s="60"/>
      <c r="CN109" s="60"/>
      <c r="CO109" s="60"/>
      <c r="CP109" s="90"/>
      <c r="CQ109" s="90"/>
      <c r="CR109" s="60"/>
      <c r="CS109" s="60"/>
      <c r="CT109" s="60"/>
      <c r="CU109" s="60"/>
      <c r="CV109" s="90"/>
      <c r="CW109" s="60"/>
      <c r="CX109" s="60"/>
      <c r="CY109" s="60"/>
      <c r="CZ109" s="60"/>
      <c r="DA109" s="90"/>
      <c r="DB109" s="60"/>
      <c r="DC109" s="60"/>
      <c r="DD109" s="60"/>
      <c r="DE109" s="60"/>
      <c r="DF109" s="131"/>
      <c r="DG109" s="121">
        <f t="shared" si="84"/>
        <v>0</v>
      </c>
      <c r="DH109" s="121">
        <f t="shared" si="85"/>
        <v>12.042906249316639</v>
      </c>
      <c r="DI109" s="121">
        <f t="shared" si="86"/>
        <v>27.077497807966488</v>
      </c>
      <c r="DJ109" s="121">
        <f t="shared" si="87"/>
        <v>2.1313197292323625</v>
      </c>
      <c r="DK109" s="121">
        <f t="shared" si="87"/>
        <v>1.0250814361799163</v>
      </c>
      <c r="DL109" s="121">
        <f t="shared" si="87"/>
        <v>3.7411583873718208</v>
      </c>
      <c r="DM109" s="121">
        <f t="shared" si="88"/>
        <v>7.0897857230340691</v>
      </c>
      <c r="DN109" s="121">
        <f t="shared" si="89"/>
        <v>0</v>
      </c>
      <c r="DO109" s="121">
        <f t="shared" si="90"/>
        <v>0</v>
      </c>
      <c r="DP109" s="121">
        <f t="shared" si="91"/>
        <v>0</v>
      </c>
      <c r="DQ109" s="121">
        <f t="shared" si="92"/>
        <v>0</v>
      </c>
      <c r="DR109" s="122">
        <f t="shared" si="93"/>
        <v>2</v>
      </c>
      <c r="DS109" s="157"/>
      <c r="DT109" s="157" t="str">
        <f t="shared" si="94"/>
        <v>Activity Fuels Underburn</v>
      </c>
      <c r="DU109" s="157" t="str">
        <f t="shared" si="73"/>
        <v>332-04</v>
      </c>
      <c r="DV109" s="238">
        <f t="shared" si="95"/>
        <v>5</v>
      </c>
      <c r="DW109" s="239"/>
      <c r="DX109" s="239"/>
      <c r="DY109" s="239"/>
      <c r="DZ109" s="239"/>
      <c r="EA109" s="239"/>
      <c r="EB109" s="239"/>
      <c r="EC109" s="239"/>
      <c r="ED109" s="239"/>
      <c r="EE109" s="239"/>
      <c r="EF109" s="239"/>
      <c r="EG109" s="239"/>
      <c r="EH109" s="239"/>
      <c r="EI109" s="239"/>
      <c r="EJ109" s="50">
        <f t="shared" si="96"/>
        <v>0.58128048780487807</v>
      </c>
      <c r="EK109" s="50">
        <f t="shared" si="97"/>
        <v>0.55640243902439024</v>
      </c>
      <c r="EL109" s="55">
        <f t="shared" si="98"/>
        <v>1.475609756097561</v>
      </c>
      <c r="EM109" s="50">
        <f>4.656*AQ109*(((BL109/2.54)^2)+((BM109/2.54)^2)+((BN109/2.54)^2)+((BO109)/2.54^2)+((BP109/2.54)^2)+((BQ109/2.54)^2)+((BR109/2.54)^2)+((BS109/2.54)^2)+((BT109/2.54)^2)+((BU109/2.54)^2)+((BV109/2.54)^2)+((BW109/2.54)^2)+((BX109/2.54)^2)+((BY109/2.54)^2)+((BZ109/2.54)^2))/(BH109*3.28)</f>
        <v>3.1683575562273067</v>
      </c>
      <c r="EN109" s="50">
        <f>3.492*AQ109*((CA109/2.54)^2 + (CB109/2.54)^2 + (CC109/2.54)^2 + (CD109/2.54)^2 + (CE109/2.54)^2 + (CF109/2.54)^2 + (CG109/2.54)^2 +(CH109/2.54)^2 +(CI109/2.54)^2 + (CJ109/2.54)^2 +(CK109/2.54)^2 + (CL109/2.54)^2 +(CM109/2.54)^2 + (CN109/2.54)^2 + (CO109/2.54)^2)/(BH109*3.28)</f>
        <v>0</v>
      </c>
      <c r="EO109" s="50">
        <f t="shared" si="74"/>
        <v>0</v>
      </c>
      <c r="EP109" s="50">
        <f t="shared" si="75"/>
        <v>0</v>
      </c>
      <c r="EQ109" s="50">
        <f t="shared" si="76"/>
        <v>0</v>
      </c>
      <c r="ER109" s="56">
        <f t="shared" si="99"/>
        <v>2.6132926829268293</v>
      </c>
      <c r="ES109" s="56">
        <f t="shared" si="100"/>
        <v>3.1683575562273067</v>
      </c>
      <c r="ET109" s="56">
        <f t="shared" si="103"/>
        <v>0</v>
      </c>
      <c r="EU109" s="56">
        <f t="shared" si="103"/>
        <v>5.4193078121924874</v>
      </c>
      <c r="EV109" s="56">
        <f t="shared" si="101"/>
        <v>5.7816502391541356</v>
      </c>
      <c r="EW109" s="56"/>
      <c r="EX109" s="56"/>
      <c r="EY109" s="56"/>
      <c r="EZ109" s="165"/>
      <c r="FA109" s="179"/>
      <c r="FB109" s="179"/>
      <c r="FC109" s="56"/>
      <c r="FD109" s="56"/>
      <c r="FE109" s="56"/>
      <c r="FF109" s="56"/>
      <c r="FG109" s="56"/>
      <c r="FH109" s="56"/>
      <c r="FI109" s="56"/>
      <c r="FJ109" s="56"/>
      <c r="FK109" s="56"/>
      <c r="FL109" s="56"/>
      <c r="FM109" s="56"/>
      <c r="FO109" s="54"/>
      <c r="FP109" s="54"/>
      <c r="FQ109" s="54"/>
      <c r="FR109" s="54"/>
      <c r="FS109" s="54"/>
      <c r="FT109" s="54"/>
      <c r="FU109" s="54"/>
      <c r="FV109" s="54"/>
      <c r="FW109" s="54"/>
      <c r="FX109" s="54"/>
      <c r="FY109" s="54"/>
      <c r="FZ109" s="54"/>
      <c r="GA109" s="54"/>
    </row>
    <row r="110" spans="1:183" s="45" customFormat="1" ht="18">
      <c r="A110" s="66" t="s">
        <v>377</v>
      </c>
      <c r="B110" s="228" t="s">
        <v>253</v>
      </c>
      <c r="C110" s="228">
        <v>67</v>
      </c>
      <c r="D110" s="228" t="s">
        <v>254</v>
      </c>
      <c r="E110" s="229">
        <v>1</v>
      </c>
      <c r="F110" s="144">
        <v>3.2990275787700001</v>
      </c>
      <c r="G110" s="144">
        <v>3.124269222228</v>
      </c>
      <c r="H110" s="144">
        <v>1.4978399999639997</v>
      </c>
      <c r="I110" s="144">
        <v>1.7543203574820001</v>
      </c>
      <c r="J110" s="144">
        <v>12.235856281109996</v>
      </c>
      <c r="K110" s="230">
        <v>5.6202069304920013</v>
      </c>
      <c r="L110" s="230">
        <v>0.73204771516799994</v>
      </c>
      <c r="M110" s="230"/>
      <c r="N110" s="230"/>
      <c r="O110" s="144"/>
      <c r="P110" s="230">
        <f t="shared" si="77"/>
        <v>28.263568085213997</v>
      </c>
      <c r="Q110" s="52">
        <f t="shared" si="56"/>
        <v>0.60214531246583192</v>
      </c>
      <c r="R110" s="52">
        <f t="shared" si="57"/>
        <v>1.4540176150394277</v>
      </c>
      <c r="S110" s="52">
        <f t="shared" si="58"/>
        <v>1.3538748903983244</v>
      </c>
      <c r="T110" s="53">
        <f t="shared" si="59"/>
        <v>0.14929487857929069</v>
      </c>
      <c r="U110" s="53">
        <f t="shared" si="60"/>
        <v>1.4278386761446538</v>
      </c>
      <c r="V110" s="53">
        <f t="shared" si="61"/>
        <v>16.821929889793022</v>
      </c>
      <c r="W110" s="53">
        <f t="shared" si="62"/>
        <v>107.02095541947372</v>
      </c>
      <c r="X110" s="53">
        <f t="shared" si="63"/>
        <v>1.0251860978398641</v>
      </c>
      <c r="Y110" s="53">
        <f t="shared" si="64"/>
        <v>1.0261005521114859</v>
      </c>
      <c r="Z110" s="53">
        <f t="shared" si="65"/>
        <v>1.0247745127117156</v>
      </c>
      <c r="AA110" s="53">
        <f t="shared" si="66"/>
        <v>1.0251127469836159</v>
      </c>
      <c r="AB110" s="53">
        <f t="shared" si="67"/>
        <v>0.56422955546096665</v>
      </c>
      <c r="AC110" s="53">
        <f t="shared" si="68"/>
        <v>0.56698836388192864</v>
      </c>
      <c r="AD110" s="53">
        <f t="shared" si="69"/>
        <v>0.52760397151548644</v>
      </c>
      <c r="AE110" s="53">
        <f t="shared" si="70"/>
        <v>0.38920985103859684</v>
      </c>
      <c r="AF110" s="53">
        <f t="shared" si="71"/>
        <v>0.36</v>
      </c>
      <c r="AG110" s="53">
        <f t="shared" si="72"/>
        <v>0.37460492551929842</v>
      </c>
      <c r="AH110" s="64" t="s">
        <v>152</v>
      </c>
      <c r="AI110" s="57"/>
      <c r="AJ110" s="57"/>
      <c r="AK110" s="45" t="str">
        <f t="shared" si="78"/>
        <v>348-03</v>
      </c>
      <c r="AL110" s="65"/>
      <c r="AM110" s="145">
        <f t="shared" si="79"/>
        <v>1</v>
      </c>
      <c r="AN110" s="149"/>
      <c r="AO110" s="183"/>
      <c r="AP110" s="149"/>
      <c r="AQ110" s="147">
        <f t="shared" si="80"/>
        <v>1</v>
      </c>
      <c r="AR110" s="229">
        <v>0</v>
      </c>
      <c r="AS110" s="229">
        <v>1</v>
      </c>
      <c r="AT110" s="229">
        <v>1</v>
      </c>
      <c r="AU110" s="229">
        <v>0</v>
      </c>
      <c r="AV110" s="229">
        <v>2</v>
      </c>
      <c r="AW110" s="229">
        <v>2</v>
      </c>
      <c r="AX110" s="229">
        <v>0</v>
      </c>
      <c r="AY110" s="229">
        <v>2</v>
      </c>
      <c r="AZ110" s="229">
        <v>2</v>
      </c>
      <c r="BA110" s="58"/>
      <c r="BB110" s="229">
        <v>55</v>
      </c>
      <c r="BC110" s="229">
        <v>15</v>
      </c>
      <c r="BD110" s="229">
        <v>1</v>
      </c>
      <c r="BE110" s="57">
        <v>3</v>
      </c>
      <c r="BF110" s="57">
        <v>3</v>
      </c>
      <c r="BG110" s="57">
        <v>3</v>
      </c>
      <c r="BH110" s="57">
        <v>10</v>
      </c>
      <c r="BI110" s="57">
        <f t="shared" si="81"/>
        <v>67</v>
      </c>
      <c r="BJ110" s="189" t="str">
        <f t="shared" si="82"/>
        <v>348-03</v>
      </c>
      <c r="BK110" s="173">
        <f t="shared" si="83"/>
        <v>1</v>
      </c>
      <c r="BL110" s="90">
        <v>0</v>
      </c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101"/>
      <c r="CB110" s="102"/>
      <c r="CC110" s="102"/>
      <c r="CD110" s="102"/>
      <c r="CE110" s="102"/>
      <c r="CF110" s="102"/>
      <c r="CG110" s="102"/>
      <c r="CH110" s="102"/>
      <c r="CI110" s="102"/>
      <c r="CJ110" s="102"/>
      <c r="CK110" s="102"/>
      <c r="CL110" s="102"/>
      <c r="CM110" s="60"/>
      <c r="CN110" s="60"/>
      <c r="CO110" s="60"/>
      <c r="CP110" s="90"/>
      <c r="CQ110" s="90"/>
      <c r="CR110" s="60"/>
      <c r="CS110" s="60"/>
      <c r="CT110" s="60"/>
      <c r="CU110" s="60"/>
      <c r="CV110" s="90"/>
      <c r="CW110" s="60"/>
      <c r="CX110" s="60"/>
      <c r="CY110" s="60"/>
      <c r="CZ110" s="60"/>
      <c r="DA110" s="90"/>
      <c r="DB110" s="60"/>
      <c r="DC110" s="60"/>
      <c r="DD110" s="60"/>
      <c r="DE110" s="60"/>
      <c r="DF110" s="131"/>
      <c r="DG110" s="121">
        <f t="shared" si="84"/>
        <v>0</v>
      </c>
      <c r="DH110" s="121">
        <f t="shared" si="85"/>
        <v>15.053632811645796</v>
      </c>
      <c r="DI110" s="121">
        <f t="shared" si="86"/>
        <v>33.846872259958111</v>
      </c>
      <c r="DJ110" s="121">
        <f t="shared" si="87"/>
        <v>1.9537097517963324</v>
      </c>
      <c r="DK110" s="121">
        <f t="shared" si="87"/>
        <v>5.1254071808995825</v>
      </c>
      <c r="DL110" s="121">
        <f t="shared" si="87"/>
        <v>3.7411583873718208</v>
      </c>
      <c r="DM110" s="121">
        <f t="shared" si="88"/>
        <v>0</v>
      </c>
      <c r="DN110" s="121">
        <f t="shared" si="89"/>
        <v>0</v>
      </c>
      <c r="DO110" s="121">
        <f t="shared" si="90"/>
        <v>0</v>
      </c>
      <c r="DP110" s="121">
        <f t="shared" si="91"/>
        <v>0</v>
      </c>
      <c r="DQ110" s="121">
        <f t="shared" si="92"/>
        <v>0</v>
      </c>
      <c r="DR110" s="122">
        <f t="shared" si="93"/>
        <v>1.5</v>
      </c>
      <c r="DS110" s="157"/>
      <c r="DT110" s="157" t="str">
        <f t="shared" si="94"/>
        <v>Activity Fuels Underburn</v>
      </c>
      <c r="DU110" s="157" t="str">
        <f t="shared" si="73"/>
        <v>348-03</v>
      </c>
      <c r="DV110" s="238">
        <f t="shared" si="95"/>
        <v>1</v>
      </c>
      <c r="DW110" s="239"/>
      <c r="DX110" s="239"/>
      <c r="DY110" s="239"/>
      <c r="DZ110" s="239"/>
      <c r="EA110" s="239"/>
      <c r="EB110" s="239"/>
      <c r="EC110" s="239"/>
      <c r="ED110" s="239"/>
      <c r="EE110" s="239"/>
      <c r="EF110" s="239"/>
      <c r="EG110" s="239"/>
      <c r="EH110" s="239"/>
      <c r="EI110" s="239"/>
      <c r="EJ110" s="50">
        <f t="shared" si="96"/>
        <v>0.53284044715447154</v>
      </c>
      <c r="EK110" s="50">
        <f t="shared" si="97"/>
        <v>2.7820121951219514</v>
      </c>
      <c r="EL110" s="55">
        <f t="shared" si="98"/>
        <v>1.475609756097561</v>
      </c>
      <c r="EM110" s="50">
        <f>4.656*AQ110*(((BL110/2.54)^2)+((BM110/2.54)^2)+((BN110/2.54)^2)+((BO110)/2.54^2)+((BP110/2.54)^2)+((BQ110/2.54)^2)+((BR110/2.54)^2)+((BS110/2.54)^2)+((BT110/2.54)^2)+((BU110/2.54)^2)+((BV110/2.54)^2)+((BW110/2.54)^2)+((BX110/2.54)^2)+((BY110/2.54)^2)+((BZ110/2.54)^2))/(BH110*3.28)</f>
        <v>0</v>
      </c>
      <c r="EN110" s="50">
        <f>3.492*AQ110*((CA110/2.54)^2 + (CB110/2.54)^2 + (CC110/2.54)^2 + (CD110/2.54)^2 + (CE110/2.54)^2 + (CF110/2.54)^2 + (CG110/2.54)^2 +(CH110/2.54)^2 +(CI110/2.54)^2 + (CJ110/2.54)^2 +(CK110/2.54)^2 + (CL110/2.54)^2 +(CM110/2.54)^2 + (CN110/2.54)^2 + (CO110/2.54)^2)/(BH110*3.28)</f>
        <v>0</v>
      </c>
      <c r="EO110" s="50">
        <f t="shared" si="74"/>
        <v>0</v>
      </c>
      <c r="EP110" s="50">
        <f t="shared" si="75"/>
        <v>0</v>
      </c>
      <c r="EQ110" s="50">
        <f t="shared" si="76"/>
        <v>0</v>
      </c>
      <c r="ER110" s="56">
        <f t="shared" si="99"/>
        <v>4.7904623983739842</v>
      </c>
      <c r="ES110" s="56">
        <f t="shared" si="100"/>
        <v>0</v>
      </c>
      <c r="ET110" s="56">
        <f t="shared" si="103"/>
        <v>0</v>
      </c>
      <c r="EU110" s="56">
        <f t="shared" si="103"/>
        <v>6.7741347652406088</v>
      </c>
      <c r="EV110" s="56">
        <f t="shared" si="101"/>
        <v>4.7904623983739842</v>
      </c>
      <c r="EW110" s="56"/>
      <c r="EX110" s="56"/>
      <c r="EY110" s="56"/>
      <c r="EZ110" s="165"/>
      <c r="FA110" s="179"/>
      <c r="FB110" s="179"/>
      <c r="FC110" s="56"/>
      <c r="FD110" s="56"/>
      <c r="FE110" s="56"/>
      <c r="FF110" s="56"/>
      <c r="FG110" s="56"/>
      <c r="FH110" s="56"/>
      <c r="FI110" s="56"/>
      <c r="FJ110" s="56"/>
      <c r="FK110" s="56"/>
      <c r="FL110" s="56"/>
      <c r="FM110" s="56"/>
      <c r="FO110" s="54"/>
      <c r="FP110" s="54"/>
      <c r="FQ110" s="54"/>
      <c r="FR110" s="54"/>
      <c r="FS110" s="54"/>
      <c r="FT110" s="54"/>
      <c r="FU110" s="54"/>
      <c r="FV110" s="54"/>
      <c r="FW110" s="54"/>
      <c r="FX110" s="54"/>
      <c r="FY110" s="54"/>
      <c r="FZ110" s="54"/>
      <c r="GA110" s="54"/>
    </row>
    <row r="111" spans="1:183" s="45" customFormat="1" ht="18">
      <c r="A111" s="66" t="s">
        <v>377</v>
      </c>
      <c r="B111" s="228" t="s">
        <v>253</v>
      </c>
      <c r="C111" s="228">
        <v>67</v>
      </c>
      <c r="D111" s="228" t="s">
        <v>254</v>
      </c>
      <c r="E111" s="229">
        <v>2</v>
      </c>
      <c r="F111" s="144">
        <v>3.2990275787700001</v>
      </c>
      <c r="G111" s="144">
        <v>3.124269222228</v>
      </c>
      <c r="H111" s="144">
        <v>1.4978399999639997</v>
      </c>
      <c r="I111" s="144">
        <v>1.7543203574820001</v>
      </c>
      <c r="J111" s="144">
        <v>12.235856281109996</v>
      </c>
      <c r="K111" s="230">
        <v>5.6202069304920013</v>
      </c>
      <c r="L111" s="230">
        <v>0.73204771516799994</v>
      </c>
      <c r="M111" s="230"/>
      <c r="N111" s="230"/>
      <c r="O111" s="80"/>
      <c r="P111" s="230">
        <f t="shared" si="77"/>
        <v>28.263568085213997</v>
      </c>
      <c r="Q111" s="52">
        <f t="shared" si="56"/>
        <v>0.60214531246583192</v>
      </c>
      <c r="R111" s="52">
        <f t="shared" si="57"/>
        <v>1.4540176150394277</v>
      </c>
      <c r="S111" s="52">
        <f t="shared" si="58"/>
        <v>1.3538748903983244</v>
      </c>
      <c r="T111" s="53">
        <f t="shared" si="59"/>
        <v>0.14929487857929069</v>
      </c>
      <c r="U111" s="53">
        <f t="shared" si="60"/>
        <v>1.4278386761446538</v>
      </c>
      <c r="V111" s="53">
        <f t="shared" si="61"/>
        <v>16.821929889793022</v>
      </c>
      <c r="W111" s="53">
        <f t="shared" si="62"/>
        <v>107.02095541947372</v>
      </c>
      <c r="X111" s="53">
        <f t="shared" si="63"/>
        <v>1.0251860978398641</v>
      </c>
      <c r="Y111" s="53">
        <f t="shared" si="64"/>
        <v>1.0261005521114859</v>
      </c>
      <c r="Z111" s="53">
        <f t="shared" si="65"/>
        <v>1.0247745127117156</v>
      </c>
      <c r="AA111" s="53">
        <f t="shared" si="66"/>
        <v>1.0251127469836159</v>
      </c>
      <c r="AB111" s="53">
        <f t="shared" si="67"/>
        <v>0.56422955546096665</v>
      </c>
      <c r="AC111" s="53">
        <f t="shared" si="68"/>
        <v>0.56698836388192864</v>
      </c>
      <c r="AD111" s="53">
        <f t="shared" si="69"/>
        <v>0.52760397151548644</v>
      </c>
      <c r="AE111" s="53">
        <f t="shared" si="70"/>
        <v>0.38920985103859684</v>
      </c>
      <c r="AF111" s="53">
        <f t="shared" si="71"/>
        <v>0.36</v>
      </c>
      <c r="AG111" s="53">
        <f t="shared" si="72"/>
        <v>0.37460492551929842</v>
      </c>
      <c r="AH111" s="64" t="s">
        <v>152</v>
      </c>
      <c r="AI111" s="57"/>
      <c r="AJ111" s="57"/>
      <c r="AK111" s="45" t="str">
        <f t="shared" si="78"/>
        <v>348-03</v>
      </c>
      <c r="AL111" s="65"/>
      <c r="AM111" s="145">
        <f t="shared" si="79"/>
        <v>2</v>
      </c>
      <c r="AN111" s="149"/>
      <c r="AO111" s="183"/>
      <c r="AP111" s="149"/>
      <c r="AQ111" s="147">
        <f t="shared" si="80"/>
        <v>1</v>
      </c>
      <c r="AR111" s="229">
        <v>0</v>
      </c>
      <c r="AS111" s="229">
        <v>1</v>
      </c>
      <c r="AT111" s="229">
        <v>1</v>
      </c>
      <c r="AU111" s="229">
        <v>0</v>
      </c>
      <c r="AV111" s="229">
        <v>1</v>
      </c>
      <c r="AW111" s="229">
        <v>1</v>
      </c>
      <c r="AX111" s="229">
        <v>0</v>
      </c>
      <c r="AY111" s="229">
        <v>2</v>
      </c>
      <c r="AZ111" s="229">
        <v>2</v>
      </c>
      <c r="BA111" s="59"/>
      <c r="BB111" s="229">
        <v>23</v>
      </c>
      <c r="BC111" s="229">
        <v>3</v>
      </c>
      <c r="BD111" s="229">
        <v>0</v>
      </c>
      <c r="BE111" s="57">
        <v>3</v>
      </c>
      <c r="BF111" s="57">
        <v>3</v>
      </c>
      <c r="BG111" s="57">
        <v>3</v>
      </c>
      <c r="BH111" s="57">
        <v>10</v>
      </c>
      <c r="BI111" s="57">
        <f t="shared" si="81"/>
        <v>67</v>
      </c>
      <c r="BJ111" s="189" t="str">
        <f t="shared" si="82"/>
        <v>348-03</v>
      </c>
      <c r="BK111" s="173">
        <f t="shared" si="83"/>
        <v>2</v>
      </c>
      <c r="BL111" s="90">
        <v>9</v>
      </c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101"/>
      <c r="CB111" s="102"/>
      <c r="CC111" s="102"/>
      <c r="CD111" s="102"/>
      <c r="CE111" s="102"/>
      <c r="CF111" s="102"/>
      <c r="CG111" s="102"/>
      <c r="CH111" s="102"/>
      <c r="CI111" s="102"/>
      <c r="CJ111" s="102"/>
      <c r="CK111" s="102"/>
      <c r="CL111" s="102"/>
      <c r="CM111" s="60"/>
      <c r="CN111" s="60"/>
      <c r="CO111" s="60"/>
      <c r="CP111" s="90"/>
      <c r="CQ111" s="90"/>
      <c r="CR111" s="60"/>
      <c r="CS111" s="60"/>
      <c r="CT111" s="60"/>
      <c r="CU111" s="60"/>
      <c r="CV111" s="90"/>
      <c r="CW111" s="60"/>
      <c r="CX111" s="60"/>
      <c r="CY111" s="60"/>
      <c r="CZ111" s="60"/>
      <c r="DA111" s="90"/>
      <c r="DB111" s="60"/>
      <c r="DC111" s="60"/>
      <c r="DD111" s="60"/>
      <c r="DE111" s="60"/>
      <c r="DF111" s="131"/>
      <c r="DG111" s="121">
        <f t="shared" si="84"/>
        <v>0</v>
      </c>
      <c r="DH111" s="121">
        <f t="shared" si="85"/>
        <v>12.042906249316639</v>
      </c>
      <c r="DI111" s="121">
        <f t="shared" si="86"/>
        <v>27.077497807966488</v>
      </c>
      <c r="DJ111" s="121">
        <f t="shared" si="87"/>
        <v>0.81700589620573894</v>
      </c>
      <c r="DK111" s="121">
        <f t="shared" si="87"/>
        <v>1.0250814361799163</v>
      </c>
      <c r="DL111" s="121">
        <f t="shared" si="87"/>
        <v>0</v>
      </c>
      <c r="DM111" s="121">
        <f t="shared" si="88"/>
        <v>3.9880044692066638</v>
      </c>
      <c r="DN111" s="121">
        <f t="shared" si="89"/>
        <v>0</v>
      </c>
      <c r="DO111" s="121">
        <f t="shared" si="90"/>
        <v>0</v>
      </c>
      <c r="DP111" s="121">
        <f t="shared" si="91"/>
        <v>0</v>
      </c>
      <c r="DQ111" s="121">
        <f t="shared" si="92"/>
        <v>0</v>
      </c>
      <c r="DR111" s="122">
        <f t="shared" si="93"/>
        <v>1</v>
      </c>
      <c r="DS111" s="157"/>
      <c r="DT111" s="157" t="str">
        <f t="shared" si="94"/>
        <v>Activity Fuels Underburn</v>
      </c>
      <c r="DU111" s="157" t="str">
        <f t="shared" si="73"/>
        <v>348-03</v>
      </c>
      <c r="DV111" s="238">
        <f t="shared" si="95"/>
        <v>2</v>
      </c>
      <c r="DW111" s="239"/>
      <c r="DX111" s="239"/>
      <c r="DY111" s="239"/>
      <c r="DZ111" s="239"/>
      <c r="EA111" s="239"/>
      <c r="EB111" s="239"/>
      <c r="EC111" s="239"/>
      <c r="ED111" s="239"/>
      <c r="EE111" s="239"/>
      <c r="EF111" s="239"/>
      <c r="EG111" s="239"/>
      <c r="EH111" s="239"/>
      <c r="EI111" s="239"/>
      <c r="EJ111" s="50">
        <f t="shared" si="96"/>
        <v>0.22282418699186993</v>
      </c>
      <c r="EK111" s="50">
        <f t="shared" si="97"/>
        <v>0.55640243902439024</v>
      </c>
      <c r="EL111" s="55">
        <f t="shared" si="98"/>
        <v>0</v>
      </c>
      <c r="EM111" s="50">
        <f>4.656*AQ111*(((BL111/2.54)^2)+((BM111/2.54)^2)+((BN111/2.54)^2)+((BO111)/2.54^2)+((BP111/2.54)^2)+((BQ111/2.54)^2)+((BR111/2.54)^2)+((BS111/2.54)^2)+((BT111/2.54)^2)+((BU111/2.54)^2)+((BV111/2.54)^2)+((BW111/2.54)^2)+((BX111/2.54)^2)+((BY111/2.54)^2)+((BZ111/2.54)^2))/(BH111*3.28)</f>
        <v>1.7822011253778605</v>
      </c>
      <c r="EN111" s="50">
        <f>3.492*AQ111*((CA111/2.54)^2 + (CB111/2.54)^2 + (CC111/2.54)^2 + (CD111/2.54)^2 + (CE111/2.54)^2 + (CF111/2.54)^2 + (CG111/2.54)^2 +(CH111/2.54)^2 +(CI111/2.54)^2 + (CJ111/2.54)^2 +(CK111/2.54)^2 + (CL111/2.54)^2 +(CM111/2.54)^2 + (CN111/2.54)^2 + (CO111/2.54)^2)/(BH111*3.28)</f>
        <v>0</v>
      </c>
      <c r="EO111" s="50">
        <f t="shared" si="74"/>
        <v>0</v>
      </c>
      <c r="EP111" s="50">
        <f t="shared" si="75"/>
        <v>0</v>
      </c>
      <c r="EQ111" s="50">
        <f t="shared" si="76"/>
        <v>0</v>
      </c>
      <c r="ER111" s="56">
        <f t="shared" si="99"/>
        <v>0.77922662601626014</v>
      </c>
      <c r="ES111" s="56">
        <f t="shared" si="100"/>
        <v>1.7822011253778605</v>
      </c>
      <c r="ET111" s="56">
        <f t="shared" si="103"/>
        <v>0</v>
      </c>
      <c r="EU111" s="56">
        <f t="shared" si="103"/>
        <v>5.4193078121924874</v>
      </c>
      <c r="EV111" s="56">
        <f t="shared" si="101"/>
        <v>2.5614277513941204</v>
      </c>
      <c r="EW111" s="56"/>
      <c r="EX111" s="56"/>
      <c r="EY111" s="56"/>
      <c r="EZ111" s="165" t="str">
        <f>D111</f>
        <v>348-03</v>
      </c>
      <c r="FA111" s="179">
        <f t="shared" si="102"/>
        <v>0</v>
      </c>
      <c r="FB111" s="179">
        <f t="shared" si="102"/>
        <v>5.8709167965418603</v>
      </c>
      <c r="FC111" s="56">
        <f>AVERAGE(EJ109:EJ111)</f>
        <v>0.44564837398373985</v>
      </c>
      <c r="FD111" s="56">
        <f>AVERAGE(EK109:EK111)</f>
        <v>1.2982723577235775</v>
      </c>
      <c r="FE111" s="56">
        <f>AVERAGE(EL109:EL111)</f>
        <v>0.98373983739837401</v>
      </c>
      <c r="FF111" s="56">
        <f>AVERAGE(EM109:EM111)</f>
        <v>1.6501862272017223</v>
      </c>
      <c r="FG111" s="56">
        <f>AVERAGE(EN109:EN111)</f>
        <v>0</v>
      </c>
      <c r="FH111" s="56">
        <f t="shared" ref="FH111:FJ171" si="104">AVERAGE(EO109:EO111)</f>
        <v>0</v>
      </c>
      <c r="FI111" s="56">
        <f t="shared" si="104"/>
        <v>0</v>
      </c>
      <c r="FJ111" s="56">
        <f t="shared" si="104"/>
        <v>0</v>
      </c>
      <c r="FK111" s="56">
        <f>AVERAGE(ER109:ER111)</f>
        <v>2.7276605691056912</v>
      </c>
      <c r="FL111" s="56">
        <f>AVERAGE(ES109:ES111)</f>
        <v>1.6501862272017223</v>
      </c>
      <c r="FM111" s="56">
        <f>AVERAGE(EV109:EV111)</f>
        <v>4.3778467963074137</v>
      </c>
      <c r="FO111" s="54"/>
      <c r="FP111" s="54" t="e">
        <f>AVERAGE(#REF!)</f>
        <v>#REF!</v>
      </c>
      <c r="FQ111" s="54" t="e">
        <f>AVERAGE(#REF!)</f>
        <v>#REF!</v>
      </c>
      <c r="FR111" s="54" t="e">
        <f>AVERAGE(#REF!)</f>
        <v>#REF!</v>
      </c>
      <c r="FS111" s="54" t="e">
        <f>AVERAGE(#REF!)</f>
        <v>#REF!</v>
      </c>
      <c r="FT111" s="54" t="e">
        <f>AVERAGE(#REF!)</f>
        <v>#REF!</v>
      </c>
      <c r="FU111" s="54" t="e">
        <f>AVERAGE(#REF!)</f>
        <v>#REF!</v>
      </c>
      <c r="FV111" s="54" t="e">
        <f>AVERAGE(#REF!)</f>
        <v>#REF!</v>
      </c>
      <c r="FW111" s="54" t="e">
        <f>AVERAGE(#REF!)</f>
        <v>#REF!</v>
      </c>
      <c r="FX111" s="54" t="e">
        <f>AVERAGE(#REF!)</f>
        <v>#REF!</v>
      </c>
      <c r="FY111" s="54" t="e">
        <f>AVERAGE(#REF!)</f>
        <v>#REF!</v>
      </c>
      <c r="FZ111" s="54" t="e">
        <f>AVERAGE(#REF!)</f>
        <v>#REF!</v>
      </c>
      <c r="GA111" s="54"/>
    </row>
    <row r="112" spans="1:183" s="45" customFormat="1" ht="18">
      <c r="A112" s="66" t="s">
        <v>377</v>
      </c>
      <c r="B112" s="228" t="s">
        <v>253</v>
      </c>
      <c r="C112" s="228">
        <v>67</v>
      </c>
      <c r="D112" s="228" t="s">
        <v>254</v>
      </c>
      <c r="E112" s="229">
        <v>3</v>
      </c>
      <c r="F112" s="144">
        <v>3.2990275787700001</v>
      </c>
      <c r="G112" s="144">
        <v>3.124269222228</v>
      </c>
      <c r="H112" s="144">
        <v>1.4978399999639997</v>
      </c>
      <c r="I112" s="144">
        <v>1.7543203574820001</v>
      </c>
      <c r="J112" s="144">
        <v>12.235856281109996</v>
      </c>
      <c r="K112" s="230">
        <v>5.6202069304920013</v>
      </c>
      <c r="L112" s="230">
        <v>0.73204771516799994</v>
      </c>
      <c r="M112" s="230"/>
      <c r="N112" s="230"/>
      <c r="O112" s="80"/>
      <c r="P112" s="230">
        <f t="shared" si="77"/>
        <v>28.263568085213997</v>
      </c>
      <c r="Q112" s="52">
        <f t="shared" si="56"/>
        <v>0.60214531246583192</v>
      </c>
      <c r="R112" s="52">
        <f t="shared" si="57"/>
        <v>1.4540176150394277</v>
      </c>
      <c r="S112" s="52">
        <f t="shared" si="58"/>
        <v>1.3538748903983244</v>
      </c>
      <c r="T112" s="53">
        <f t="shared" si="59"/>
        <v>0.14929487857929069</v>
      </c>
      <c r="U112" s="53">
        <f t="shared" si="60"/>
        <v>1.4278386761446538</v>
      </c>
      <c r="V112" s="53">
        <f t="shared" si="61"/>
        <v>16.821929889793022</v>
      </c>
      <c r="W112" s="53">
        <f t="shared" si="62"/>
        <v>107.02095541947372</v>
      </c>
      <c r="X112" s="53">
        <f t="shared" si="63"/>
        <v>1.0251860978398641</v>
      </c>
      <c r="Y112" s="53">
        <f t="shared" si="64"/>
        <v>1.0261005521114859</v>
      </c>
      <c r="Z112" s="53">
        <f t="shared" si="65"/>
        <v>1.0247745127117156</v>
      </c>
      <c r="AA112" s="53">
        <f t="shared" si="66"/>
        <v>1.0251127469836159</v>
      </c>
      <c r="AB112" s="53">
        <f t="shared" si="67"/>
        <v>0.56422955546096665</v>
      </c>
      <c r="AC112" s="53">
        <f t="shared" si="68"/>
        <v>0.56698836388192864</v>
      </c>
      <c r="AD112" s="53">
        <f t="shared" si="69"/>
        <v>0.52760397151548644</v>
      </c>
      <c r="AE112" s="53">
        <f t="shared" si="70"/>
        <v>0.38920985103859684</v>
      </c>
      <c r="AF112" s="53">
        <f t="shared" si="71"/>
        <v>0.36</v>
      </c>
      <c r="AG112" s="53">
        <f t="shared" si="72"/>
        <v>0.37460492551929842</v>
      </c>
      <c r="AH112" s="64" t="s">
        <v>152</v>
      </c>
      <c r="AI112" s="57"/>
      <c r="AJ112" s="57"/>
      <c r="AK112" s="45" t="str">
        <f t="shared" si="78"/>
        <v>348-03</v>
      </c>
      <c r="AL112" s="65"/>
      <c r="AM112" s="145">
        <f t="shared" si="79"/>
        <v>3</v>
      </c>
      <c r="AN112" s="149"/>
      <c r="AO112" s="183"/>
      <c r="AP112" s="149"/>
      <c r="AQ112" s="147">
        <f t="shared" si="80"/>
        <v>1</v>
      </c>
      <c r="AR112" s="229">
        <v>0</v>
      </c>
      <c r="AS112" s="229">
        <v>1</v>
      </c>
      <c r="AT112" s="229">
        <v>1</v>
      </c>
      <c r="AU112" s="229">
        <v>0</v>
      </c>
      <c r="AV112" s="229">
        <v>1</v>
      </c>
      <c r="AW112" s="229">
        <v>1</v>
      </c>
      <c r="AX112" s="229">
        <v>0</v>
      </c>
      <c r="AY112" s="229">
        <v>1</v>
      </c>
      <c r="AZ112" s="229">
        <v>1</v>
      </c>
      <c r="BA112" s="58"/>
      <c r="BB112" s="229">
        <v>23</v>
      </c>
      <c r="BC112" s="229">
        <v>5</v>
      </c>
      <c r="BD112" s="229">
        <v>0</v>
      </c>
      <c r="BE112" s="57">
        <v>3</v>
      </c>
      <c r="BF112" s="57">
        <v>3</v>
      </c>
      <c r="BG112" s="57">
        <v>3</v>
      </c>
      <c r="BH112" s="57">
        <v>10</v>
      </c>
      <c r="BI112" s="57">
        <f t="shared" si="81"/>
        <v>67</v>
      </c>
      <c r="BJ112" s="189" t="str">
        <f t="shared" si="82"/>
        <v>348-03</v>
      </c>
      <c r="BK112" s="173">
        <f t="shared" si="83"/>
        <v>3</v>
      </c>
      <c r="BL112" s="90">
        <v>8</v>
      </c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101"/>
      <c r="CB112" s="102"/>
      <c r="CC112" s="102"/>
      <c r="CD112" s="102"/>
      <c r="CE112" s="102"/>
      <c r="CF112" s="102"/>
      <c r="CG112" s="102"/>
      <c r="CH112" s="102"/>
      <c r="CI112" s="102"/>
      <c r="CJ112" s="102"/>
      <c r="CK112" s="102"/>
      <c r="CL112" s="102"/>
      <c r="CM112" s="60"/>
      <c r="CN112" s="60"/>
      <c r="CO112" s="60"/>
      <c r="CP112" s="90"/>
      <c r="CQ112" s="90"/>
      <c r="CR112" s="60"/>
      <c r="CS112" s="60"/>
      <c r="CT112" s="60"/>
      <c r="CU112" s="60"/>
      <c r="CV112" s="90"/>
      <c r="CW112" s="60"/>
      <c r="CX112" s="60"/>
      <c r="CY112" s="60"/>
      <c r="CZ112" s="60"/>
      <c r="DA112" s="90"/>
      <c r="DB112" s="60"/>
      <c r="DC112" s="60"/>
      <c r="DD112" s="60"/>
      <c r="DE112" s="60"/>
      <c r="DF112" s="131"/>
      <c r="DG112" s="121">
        <f t="shared" si="84"/>
        <v>0</v>
      </c>
      <c r="DH112" s="121">
        <f t="shared" si="85"/>
        <v>9.0321796869874778</v>
      </c>
      <c r="DI112" s="121">
        <f t="shared" si="86"/>
        <v>20.308123355974868</v>
      </c>
      <c r="DJ112" s="121">
        <f t="shared" si="87"/>
        <v>0.81700589620573894</v>
      </c>
      <c r="DK112" s="121">
        <f t="shared" si="87"/>
        <v>1.7084690602998605</v>
      </c>
      <c r="DL112" s="121">
        <f t="shared" si="87"/>
        <v>0</v>
      </c>
      <c r="DM112" s="121">
        <f t="shared" si="88"/>
        <v>3.1510158769040304</v>
      </c>
      <c r="DN112" s="121">
        <f t="shared" si="89"/>
        <v>0</v>
      </c>
      <c r="DO112" s="121">
        <f t="shared" si="90"/>
        <v>0</v>
      </c>
      <c r="DP112" s="121">
        <f t="shared" si="91"/>
        <v>0</v>
      </c>
      <c r="DQ112" s="121">
        <f t="shared" si="92"/>
        <v>0</v>
      </c>
      <c r="DR112" s="122">
        <f t="shared" si="93"/>
        <v>1</v>
      </c>
      <c r="DS112" s="157"/>
      <c r="DT112" s="157" t="str">
        <f t="shared" si="94"/>
        <v>Activity Fuels Underburn</v>
      </c>
      <c r="DU112" s="157" t="str">
        <f t="shared" si="73"/>
        <v>348-03</v>
      </c>
      <c r="DV112" s="238">
        <f t="shared" si="95"/>
        <v>3</v>
      </c>
      <c r="DW112" s="239"/>
      <c r="DX112" s="239"/>
      <c r="DY112" s="239"/>
      <c r="DZ112" s="239"/>
      <c r="EA112" s="239"/>
      <c r="EB112" s="239"/>
      <c r="EC112" s="239"/>
      <c r="ED112" s="239"/>
      <c r="EE112" s="239"/>
      <c r="EF112" s="239"/>
      <c r="EG112" s="239"/>
      <c r="EH112" s="239"/>
      <c r="EI112" s="239"/>
      <c r="EJ112" s="50"/>
      <c r="EK112" s="50"/>
      <c r="EL112" s="55"/>
      <c r="EM112" s="50"/>
      <c r="EN112" s="50"/>
      <c r="EO112" s="50">
        <f t="shared" si="74"/>
        <v>0</v>
      </c>
      <c r="EP112" s="50">
        <f t="shared" si="75"/>
        <v>0</v>
      </c>
      <c r="EQ112" s="50">
        <f t="shared" si="76"/>
        <v>0</v>
      </c>
      <c r="ER112" s="56"/>
      <c r="ES112" s="56"/>
      <c r="ET112" s="56">
        <f t="shared" si="103"/>
        <v>0</v>
      </c>
      <c r="EU112" s="56">
        <f t="shared" si="103"/>
        <v>4.0644808591443651</v>
      </c>
      <c r="EV112" s="56"/>
      <c r="EW112" s="56"/>
      <c r="EX112" s="56"/>
      <c r="EY112" s="56"/>
      <c r="EZ112" s="165"/>
      <c r="FA112" s="179"/>
      <c r="FB112" s="179"/>
      <c r="FC112" s="56"/>
      <c r="FD112" s="56"/>
      <c r="FE112" s="56"/>
      <c r="FF112" s="56"/>
      <c r="FG112" s="56"/>
      <c r="FH112" s="56"/>
      <c r="FI112" s="56"/>
      <c r="FJ112" s="56"/>
      <c r="FK112" s="56"/>
      <c r="FL112" s="56"/>
      <c r="FM112" s="56"/>
      <c r="FO112" s="54"/>
      <c r="FP112" s="54"/>
      <c r="FQ112" s="54"/>
      <c r="FR112" s="54"/>
      <c r="FS112" s="54"/>
      <c r="FT112" s="54"/>
      <c r="FU112" s="54"/>
      <c r="FV112" s="54"/>
      <c r="FW112" s="54"/>
      <c r="FX112" s="54"/>
      <c r="FY112" s="54"/>
      <c r="FZ112" s="54"/>
      <c r="GA112" s="54"/>
    </row>
    <row r="113" spans="1:183" s="45" customFormat="1" ht="18">
      <c r="A113" s="66" t="s">
        <v>377</v>
      </c>
      <c r="B113" s="228" t="s">
        <v>253</v>
      </c>
      <c r="C113" s="228">
        <v>67</v>
      </c>
      <c r="D113" s="228" t="s">
        <v>254</v>
      </c>
      <c r="E113" s="229">
        <v>4</v>
      </c>
      <c r="F113" s="144">
        <v>3.2990275787700001</v>
      </c>
      <c r="G113" s="144">
        <v>3.124269222228</v>
      </c>
      <c r="H113" s="144">
        <v>1.4978399999639997</v>
      </c>
      <c r="I113" s="144">
        <v>1.7543203574820001</v>
      </c>
      <c r="J113" s="144">
        <v>12.235856281109996</v>
      </c>
      <c r="K113" s="230">
        <v>5.6202069304920013</v>
      </c>
      <c r="L113" s="230">
        <v>0.73204771516799994</v>
      </c>
      <c r="M113" s="230"/>
      <c r="N113" s="230"/>
      <c r="O113" s="80"/>
      <c r="P113" s="230">
        <f t="shared" si="77"/>
        <v>28.263568085213997</v>
      </c>
      <c r="Q113" s="52">
        <f t="shared" si="56"/>
        <v>0.60214531246583192</v>
      </c>
      <c r="R113" s="52">
        <f t="shared" si="57"/>
        <v>1.4540176150394277</v>
      </c>
      <c r="S113" s="52">
        <f t="shared" si="58"/>
        <v>1.3538748903983244</v>
      </c>
      <c r="T113" s="53">
        <f t="shared" si="59"/>
        <v>0.14929487857929069</v>
      </c>
      <c r="U113" s="53">
        <f t="shared" si="60"/>
        <v>1.4278386761446538</v>
      </c>
      <c r="V113" s="53">
        <f t="shared" si="61"/>
        <v>16.821929889793022</v>
      </c>
      <c r="W113" s="53">
        <f t="shared" si="62"/>
        <v>107.02095541947372</v>
      </c>
      <c r="X113" s="53">
        <f t="shared" si="63"/>
        <v>1.0251860978398641</v>
      </c>
      <c r="Y113" s="53">
        <f t="shared" si="64"/>
        <v>1.0261005521114859</v>
      </c>
      <c r="Z113" s="53">
        <f t="shared" si="65"/>
        <v>1.0247745127117156</v>
      </c>
      <c r="AA113" s="53">
        <f t="shared" si="66"/>
        <v>1.0251127469836159</v>
      </c>
      <c r="AB113" s="53">
        <f t="shared" si="67"/>
        <v>0.56422955546096665</v>
      </c>
      <c r="AC113" s="53">
        <f t="shared" si="68"/>
        <v>0.56698836388192864</v>
      </c>
      <c r="AD113" s="53">
        <f t="shared" si="69"/>
        <v>0.52760397151548644</v>
      </c>
      <c r="AE113" s="53">
        <f t="shared" si="70"/>
        <v>0.38920985103859684</v>
      </c>
      <c r="AF113" s="53">
        <f t="shared" si="71"/>
        <v>0.36</v>
      </c>
      <c r="AG113" s="53">
        <f t="shared" si="72"/>
        <v>0.37460492551929842</v>
      </c>
      <c r="AH113" s="64" t="s">
        <v>152</v>
      </c>
      <c r="AI113" s="64"/>
      <c r="AJ113" s="64"/>
      <c r="AK113" s="45" t="str">
        <f t="shared" si="78"/>
        <v>348-03</v>
      </c>
      <c r="AL113" s="65"/>
      <c r="AM113" s="145">
        <f t="shared" si="79"/>
        <v>4</v>
      </c>
      <c r="AN113" s="149"/>
      <c r="AO113" s="183"/>
      <c r="AP113" s="149"/>
      <c r="AQ113" s="147">
        <f t="shared" si="80"/>
        <v>1</v>
      </c>
      <c r="AR113" s="229">
        <v>0</v>
      </c>
      <c r="AS113" s="229">
        <v>3</v>
      </c>
      <c r="AT113" s="229">
        <v>3</v>
      </c>
      <c r="AU113" s="229">
        <v>0</v>
      </c>
      <c r="AV113" s="229">
        <v>1</v>
      </c>
      <c r="AW113" s="229">
        <v>1</v>
      </c>
      <c r="AX113" s="229">
        <v>8</v>
      </c>
      <c r="AY113" s="229">
        <v>2</v>
      </c>
      <c r="AZ113" s="229">
        <v>2</v>
      </c>
      <c r="BA113" s="150"/>
      <c r="BB113" s="229">
        <v>53</v>
      </c>
      <c r="BC113" s="229">
        <v>1</v>
      </c>
      <c r="BD113" s="229">
        <v>0</v>
      </c>
      <c r="BE113" s="57">
        <v>3</v>
      </c>
      <c r="BF113" s="57">
        <v>3</v>
      </c>
      <c r="BG113" s="57">
        <v>3</v>
      </c>
      <c r="BH113" s="57">
        <v>10</v>
      </c>
      <c r="BI113" s="57">
        <f t="shared" si="81"/>
        <v>67</v>
      </c>
      <c r="BJ113" s="189" t="str">
        <f t="shared" si="82"/>
        <v>348-03</v>
      </c>
      <c r="BK113" s="173">
        <f t="shared" si="83"/>
        <v>4</v>
      </c>
      <c r="BL113" s="86">
        <v>8</v>
      </c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126"/>
      <c r="CA113" s="97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61"/>
      <c r="CN113" s="61"/>
      <c r="CO113" s="126"/>
      <c r="CP113" s="90"/>
      <c r="CQ113" s="90"/>
      <c r="CR113" s="69"/>
      <c r="CS113" s="69"/>
      <c r="CT113" s="69"/>
      <c r="CU113" s="69"/>
      <c r="CV113" s="90"/>
      <c r="CW113" s="69"/>
      <c r="CX113" s="69"/>
      <c r="CY113" s="69"/>
      <c r="CZ113" s="69"/>
      <c r="DA113" s="90"/>
      <c r="DB113" s="69"/>
      <c r="DC113" s="69"/>
      <c r="DD113" s="69"/>
      <c r="DE113" s="69"/>
      <c r="DF113" s="131"/>
      <c r="DG113" s="121">
        <f t="shared" si="84"/>
        <v>58.160704601577109</v>
      </c>
      <c r="DH113" s="121">
        <f t="shared" si="85"/>
        <v>18.064359373974956</v>
      </c>
      <c r="DI113" s="121">
        <f t="shared" si="86"/>
        <v>94.771242327882703</v>
      </c>
      <c r="DJ113" s="121">
        <f t="shared" si="87"/>
        <v>1.8826657608219204</v>
      </c>
      <c r="DK113" s="121">
        <f t="shared" si="87"/>
        <v>0.34169381205997212</v>
      </c>
      <c r="DL113" s="121">
        <f t="shared" si="87"/>
        <v>0</v>
      </c>
      <c r="DM113" s="121">
        <f t="shared" si="88"/>
        <v>3.1510158769040304</v>
      </c>
      <c r="DN113" s="121">
        <f t="shared" si="89"/>
        <v>0</v>
      </c>
      <c r="DO113" s="121">
        <f t="shared" si="90"/>
        <v>0</v>
      </c>
      <c r="DP113" s="121">
        <f t="shared" si="91"/>
        <v>0</v>
      </c>
      <c r="DQ113" s="121">
        <f t="shared" si="92"/>
        <v>0</v>
      </c>
      <c r="DR113" s="122">
        <f t="shared" si="93"/>
        <v>2</v>
      </c>
      <c r="DS113" s="157"/>
      <c r="DT113" s="157" t="str">
        <f t="shared" si="94"/>
        <v>Activity Fuels Underburn</v>
      </c>
      <c r="DU113" s="157" t="str">
        <f t="shared" si="73"/>
        <v>348-03</v>
      </c>
      <c r="DV113" s="238">
        <f t="shared" si="95"/>
        <v>4</v>
      </c>
      <c r="DW113" s="239"/>
      <c r="DX113" s="239"/>
      <c r="DY113" s="239"/>
      <c r="DZ113" s="239"/>
      <c r="EA113" s="239"/>
      <c r="EB113" s="239"/>
      <c r="EC113" s="239"/>
      <c r="ED113" s="239"/>
      <c r="EE113" s="239"/>
      <c r="EF113" s="239"/>
      <c r="EG113" s="239"/>
      <c r="EH113" s="239"/>
      <c r="EI113" s="239"/>
      <c r="EJ113" s="50">
        <f t="shared" si="96"/>
        <v>0.51346443089430893</v>
      </c>
      <c r="EK113" s="50">
        <f t="shared" si="97"/>
        <v>0.18546747967479674</v>
      </c>
      <c r="EL113" s="55">
        <f t="shared" si="98"/>
        <v>0</v>
      </c>
      <c r="EM113" s="50">
        <f>4.656*AQ113*(((BL113/2.54)^2)+((BM113/2.54)^2)+((BN113/2.54)^2)+((BO113)/2.54^2)+((BP113/2.54)^2)+((BQ113/2.54)^2)+((BR113/2.54)^2)+((BS113/2.54)^2)+((BT113/2.54)^2)+((BU113/2.54)^2)+((BV113/2.54)^2)+((BW113/2.54)^2)+((BX113/2.54)^2)+((BY113/2.54)^2)+((BZ113/2.54)^2))/(BH113*3.28)</f>
        <v>1.4081589138788031</v>
      </c>
      <c r="EN113" s="50">
        <f>3.492*AQ113*((CA113/2.54)^2 + (CB113/2.54)^2 + (CC113/2.54)^2 + (CD113/2.54)^2 + (CE113/2.54)^2 + (CF113/2.54)^2 + (CG113/2.54)^2 +(CH113/2.54)^2 +(CI113/2.54)^2 + (CJ113/2.54)^2 +(CK113/2.54)^2 + (CL113/2.54)^2 +(CM113/2.54)^2 + (CN113/2.54)^2 + (CO113/2.54)^2)/(BH113*3.28)</f>
        <v>0</v>
      </c>
      <c r="EO113" s="50">
        <f t="shared" si="74"/>
        <v>0</v>
      </c>
      <c r="EP113" s="50">
        <f t="shared" si="75"/>
        <v>0</v>
      </c>
      <c r="EQ113" s="50">
        <f t="shared" si="76"/>
        <v>0</v>
      </c>
      <c r="ER113" s="56">
        <f t="shared" si="99"/>
        <v>0.69893191056910564</v>
      </c>
      <c r="ES113" s="56">
        <f t="shared" si="100"/>
        <v>1.4081589138788031</v>
      </c>
      <c r="ET113" s="56">
        <f t="shared" si="103"/>
        <v>26.172317070709699</v>
      </c>
      <c r="EU113" s="56">
        <f t="shared" si="103"/>
        <v>8.1289617182887302</v>
      </c>
      <c r="EV113" s="56">
        <f t="shared" si="101"/>
        <v>2.1070908244479085</v>
      </c>
      <c r="EW113" s="56"/>
      <c r="EX113" s="56"/>
      <c r="EY113" s="56"/>
      <c r="EZ113" s="165"/>
      <c r="FA113" s="179"/>
      <c r="FB113" s="179"/>
      <c r="FC113" s="56"/>
      <c r="FD113" s="56"/>
      <c r="FE113" s="56"/>
      <c r="FF113" s="56"/>
      <c r="FG113" s="56"/>
      <c r="FH113" s="56"/>
      <c r="FI113" s="56"/>
      <c r="FJ113" s="56"/>
      <c r="FK113" s="56"/>
      <c r="FL113" s="56"/>
      <c r="FM113" s="56"/>
      <c r="FO113" s="54"/>
      <c r="FP113" s="54"/>
      <c r="FQ113" s="54"/>
      <c r="FR113" s="54"/>
      <c r="FS113" s="54"/>
      <c r="FT113" s="54"/>
      <c r="FU113" s="54"/>
      <c r="FV113" s="54"/>
      <c r="FW113" s="54"/>
      <c r="FX113" s="54"/>
      <c r="FY113" s="54"/>
      <c r="FZ113" s="54"/>
      <c r="GA113" s="54"/>
    </row>
    <row r="114" spans="1:183" s="45" customFormat="1" ht="18">
      <c r="A114" s="66" t="s">
        <v>377</v>
      </c>
      <c r="B114" s="228" t="s">
        <v>253</v>
      </c>
      <c r="C114" s="228">
        <v>67</v>
      </c>
      <c r="D114" s="228" t="s">
        <v>254</v>
      </c>
      <c r="E114" s="229">
        <v>5</v>
      </c>
      <c r="F114" s="144">
        <v>3.2990275787700001</v>
      </c>
      <c r="G114" s="144">
        <v>3.124269222228</v>
      </c>
      <c r="H114" s="144">
        <v>1.4978399999639997</v>
      </c>
      <c r="I114" s="144">
        <v>1.7543203574820001</v>
      </c>
      <c r="J114" s="144">
        <v>12.235856281109996</v>
      </c>
      <c r="K114" s="230">
        <v>5.6202069304920013</v>
      </c>
      <c r="L114" s="230">
        <v>0.73204771516799994</v>
      </c>
      <c r="M114" s="230"/>
      <c r="N114" s="230"/>
      <c r="O114" s="80"/>
      <c r="P114" s="230">
        <f t="shared" si="77"/>
        <v>28.263568085213997</v>
      </c>
      <c r="Q114" s="52">
        <f t="shared" si="56"/>
        <v>0.60214531246583192</v>
      </c>
      <c r="R114" s="52">
        <f t="shared" si="57"/>
        <v>1.4540176150394277</v>
      </c>
      <c r="S114" s="52">
        <f t="shared" si="58"/>
        <v>1.3538748903983244</v>
      </c>
      <c r="T114" s="53">
        <f t="shared" si="59"/>
        <v>0.14929487857929069</v>
      </c>
      <c r="U114" s="53">
        <f t="shared" si="60"/>
        <v>1.4278386761446538</v>
      </c>
      <c r="V114" s="53">
        <f t="shared" si="61"/>
        <v>16.821929889793022</v>
      </c>
      <c r="W114" s="53">
        <f t="shared" si="62"/>
        <v>107.02095541947372</v>
      </c>
      <c r="X114" s="53">
        <f t="shared" si="63"/>
        <v>1.0251860978398641</v>
      </c>
      <c r="Y114" s="53">
        <f t="shared" si="64"/>
        <v>1.0261005521114859</v>
      </c>
      <c r="Z114" s="53">
        <f t="shared" si="65"/>
        <v>1.0247745127117156</v>
      </c>
      <c r="AA114" s="53">
        <f t="shared" si="66"/>
        <v>1.0251127469836159</v>
      </c>
      <c r="AB114" s="53">
        <f t="shared" si="67"/>
        <v>0.56422955546096665</v>
      </c>
      <c r="AC114" s="53">
        <f t="shared" si="68"/>
        <v>0.56698836388192864</v>
      </c>
      <c r="AD114" s="53">
        <f t="shared" si="69"/>
        <v>0.52760397151548644</v>
      </c>
      <c r="AE114" s="53">
        <f t="shared" si="70"/>
        <v>0.38920985103859684</v>
      </c>
      <c r="AF114" s="53">
        <f t="shared" si="71"/>
        <v>0.36</v>
      </c>
      <c r="AG114" s="53">
        <f t="shared" si="72"/>
        <v>0.37460492551929842</v>
      </c>
      <c r="AH114" s="64" t="s">
        <v>152</v>
      </c>
      <c r="AI114" s="64"/>
      <c r="AJ114" s="64"/>
      <c r="AK114" s="45" t="str">
        <f t="shared" si="78"/>
        <v>348-03</v>
      </c>
      <c r="AL114" s="65"/>
      <c r="AM114" s="145">
        <f t="shared" si="79"/>
        <v>5</v>
      </c>
      <c r="AN114" s="149"/>
      <c r="AO114" s="183"/>
      <c r="AP114" s="149"/>
      <c r="AQ114" s="147">
        <f t="shared" si="80"/>
        <v>1</v>
      </c>
      <c r="AR114" s="229">
        <v>0</v>
      </c>
      <c r="AS114" s="229">
        <v>6</v>
      </c>
      <c r="AT114" s="229">
        <v>6</v>
      </c>
      <c r="AU114" s="229">
        <v>0</v>
      </c>
      <c r="AV114" s="229">
        <v>4</v>
      </c>
      <c r="AW114" s="229">
        <v>4</v>
      </c>
      <c r="AX114" s="229">
        <v>0</v>
      </c>
      <c r="AY114" s="229">
        <v>1</v>
      </c>
      <c r="AZ114" s="229">
        <v>1</v>
      </c>
      <c r="BA114" s="151"/>
      <c r="BB114" s="229">
        <v>5</v>
      </c>
      <c r="BC114" s="229">
        <v>0</v>
      </c>
      <c r="BD114" s="229">
        <v>1</v>
      </c>
      <c r="BE114" s="57">
        <v>3</v>
      </c>
      <c r="BF114" s="57">
        <v>3</v>
      </c>
      <c r="BG114" s="57">
        <v>3</v>
      </c>
      <c r="BH114" s="57">
        <v>10</v>
      </c>
      <c r="BI114" s="57">
        <f t="shared" si="81"/>
        <v>67</v>
      </c>
      <c r="BJ114" s="189" t="str">
        <f t="shared" si="82"/>
        <v>348-03</v>
      </c>
      <c r="BK114" s="173">
        <f t="shared" si="83"/>
        <v>5</v>
      </c>
      <c r="BL114" s="86">
        <v>0</v>
      </c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126"/>
      <c r="CA114" s="97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61"/>
      <c r="CN114" s="61"/>
      <c r="CO114" s="126"/>
      <c r="CP114" s="90"/>
      <c r="CQ114" s="90"/>
      <c r="CR114" s="69"/>
      <c r="CS114" s="69"/>
      <c r="CT114" s="69"/>
      <c r="CU114" s="69"/>
      <c r="CV114" s="90"/>
      <c r="CW114" s="69"/>
      <c r="CX114" s="69"/>
      <c r="CY114" s="69"/>
      <c r="CZ114" s="69"/>
      <c r="DA114" s="90"/>
      <c r="DB114" s="69"/>
      <c r="DC114" s="69"/>
      <c r="DD114" s="69"/>
      <c r="DE114" s="69"/>
      <c r="DF114" s="131"/>
      <c r="DG114" s="121">
        <f t="shared" si="84"/>
        <v>0</v>
      </c>
      <c r="DH114" s="121">
        <f t="shared" si="85"/>
        <v>33.11799218562075</v>
      </c>
      <c r="DI114" s="121">
        <f t="shared" si="86"/>
        <v>74.463118971907846</v>
      </c>
      <c r="DJ114" s="121">
        <f t="shared" si="87"/>
        <v>0.17760997743603024</v>
      </c>
      <c r="DK114" s="121">
        <f t="shared" si="87"/>
        <v>0</v>
      </c>
      <c r="DL114" s="121">
        <f t="shared" si="87"/>
        <v>3.7411583873718208</v>
      </c>
      <c r="DM114" s="121">
        <f t="shared" si="88"/>
        <v>0</v>
      </c>
      <c r="DN114" s="121">
        <f t="shared" si="89"/>
        <v>0</v>
      </c>
      <c r="DO114" s="121">
        <f t="shared" si="90"/>
        <v>0</v>
      </c>
      <c r="DP114" s="121">
        <f t="shared" si="91"/>
        <v>0</v>
      </c>
      <c r="DQ114" s="121">
        <f t="shared" si="92"/>
        <v>0</v>
      </c>
      <c r="DR114" s="122">
        <f t="shared" si="93"/>
        <v>5</v>
      </c>
      <c r="DS114" s="157"/>
      <c r="DT114" s="157" t="str">
        <f t="shared" si="94"/>
        <v>Activity Fuels Underburn</v>
      </c>
      <c r="DU114" s="157" t="str">
        <f t="shared" si="73"/>
        <v>348-03</v>
      </c>
      <c r="DV114" s="238">
        <f t="shared" si="95"/>
        <v>5</v>
      </c>
      <c r="DW114" s="239"/>
      <c r="DX114" s="239"/>
      <c r="DY114" s="239"/>
      <c r="DZ114" s="239"/>
      <c r="EA114" s="239"/>
      <c r="EB114" s="239"/>
      <c r="EC114" s="239"/>
      <c r="ED114" s="239"/>
      <c r="EE114" s="239"/>
      <c r="EF114" s="239"/>
      <c r="EG114" s="239"/>
      <c r="EH114" s="239"/>
      <c r="EI114" s="239"/>
      <c r="EJ114" s="50">
        <f t="shared" si="96"/>
        <v>4.8440040650406503E-2</v>
      </c>
      <c r="EK114" s="50">
        <f t="shared" si="97"/>
        <v>0</v>
      </c>
      <c r="EL114" s="55">
        <f t="shared" si="98"/>
        <v>1.475609756097561</v>
      </c>
      <c r="EM114" s="50">
        <f>4.656*AQ114*(((BL114/2.54)^2)+((BM114/2.54)^2)+((BN114/2.54)^2)+((BO114)/2.54^2)+((BP114/2.54)^2)+((BQ114/2.54)^2)+((BR114/2.54)^2)+((BS114/2.54)^2)+((BT114/2.54)^2)+((BU114/2.54)^2)+((BV114/2.54)^2)+((BW114/2.54)^2)+((BX114/2.54)^2)+((BY114/2.54)^2)+((BZ114/2.54)^2))/(BH114*3.28)</f>
        <v>0</v>
      </c>
      <c r="EN114" s="50">
        <f>3.492*AQ114*((CA114/2.54)^2 + (CB114/2.54)^2 + (CC114/2.54)^2 + (CD114/2.54)^2 + (CE114/2.54)^2 + (CF114/2.54)^2 + (CG114/2.54)^2 +(CH114/2.54)^2 +(CI114/2.54)^2 + (CJ114/2.54)^2 +(CK114/2.54)^2 + (CL114/2.54)^2 +(CM114/2.54)^2 + (CN114/2.54)^2 + (CO114/2.54)^2)/(BH114*3.28)</f>
        <v>0</v>
      </c>
      <c r="EO114" s="50">
        <f t="shared" si="74"/>
        <v>0</v>
      </c>
      <c r="EP114" s="50">
        <f t="shared" si="75"/>
        <v>0</v>
      </c>
      <c r="EQ114" s="50">
        <f t="shared" si="76"/>
        <v>0</v>
      </c>
      <c r="ER114" s="56">
        <f t="shared" si="99"/>
        <v>1.5240497967479674</v>
      </c>
      <c r="ES114" s="56">
        <f t="shared" si="100"/>
        <v>0</v>
      </c>
      <c r="ET114" s="56">
        <f t="shared" si="103"/>
        <v>0</v>
      </c>
      <c r="EU114" s="56">
        <f t="shared" si="103"/>
        <v>14.903096483529337</v>
      </c>
      <c r="EV114" s="56">
        <f t="shared" si="101"/>
        <v>1.5240497967479674</v>
      </c>
      <c r="EW114" s="56"/>
      <c r="EX114" s="56"/>
      <c r="EY114" s="56"/>
      <c r="EZ114" s="165"/>
      <c r="FA114" s="179"/>
      <c r="FB114" s="179"/>
      <c r="FC114" s="56"/>
      <c r="FD114" s="56"/>
      <c r="FE114" s="56"/>
      <c r="FF114" s="56"/>
      <c r="FG114" s="56"/>
      <c r="FH114" s="56"/>
      <c r="FI114" s="56"/>
      <c r="FJ114" s="56"/>
      <c r="FK114" s="56"/>
      <c r="FL114" s="56"/>
      <c r="FM114" s="56"/>
      <c r="FO114" s="54"/>
      <c r="FP114" s="54"/>
      <c r="FQ114" s="54"/>
      <c r="FR114" s="54"/>
      <c r="FS114" s="54"/>
      <c r="FT114" s="54"/>
      <c r="FU114" s="54"/>
      <c r="FV114" s="54"/>
      <c r="FW114" s="54"/>
      <c r="FX114" s="54"/>
      <c r="FY114" s="54"/>
      <c r="FZ114" s="54"/>
      <c r="GA114" s="54"/>
    </row>
    <row r="115" spans="1:183" s="45" customFormat="1" ht="18">
      <c r="A115" s="66" t="s">
        <v>377</v>
      </c>
      <c r="B115" s="228" t="s">
        <v>253</v>
      </c>
      <c r="C115" s="228">
        <v>67</v>
      </c>
      <c r="D115" s="228" t="s">
        <v>255</v>
      </c>
      <c r="E115" s="229">
        <v>1</v>
      </c>
      <c r="F115" s="144">
        <v>3.2990275787700001</v>
      </c>
      <c r="G115" s="144">
        <v>3.124269222228</v>
      </c>
      <c r="H115" s="144">
        <v>1.4978399999639997</v>
      </c>
      <c r="I115" s="144">
        <v>1.7543203574820001</v>
      </c>
      <c r="J115" s="144">
        <v>12.235856281109996</v>
      </c>
      <c r="K115" s="230">
        <v>5.6202069304920013</v>
      </c>
      <c r="L115" s="230">
        <v>0.73204771516799994</v>
      </c>
      <c r="M115" s="230"/>
      <c r="N115" s="230"/>
      <c r="O115" s="80"/>
      <c r="P115" s="230">
        <f t="shared" si="77"/>
        <v>28.263568085213997</v>
      </c>
      <c r="Q115" s="52">
        <f t="shared" si="56"/>
        <v>0.60214531246583192</v>
      </c>
      <c r="R115" s="52">
        <f t="shared" si="57"/>
        <v>1.4540176150394277</v>
      </c>
      <c r="S115" s="52">
        <f t="shared" si="58"/>
        <v>1.3538748903983244</v>
      </c>
      <c r="T115" s="53">
        <f t="shared" si="59"/>
        <v>0.14929487857929069</v>
      </c>
      <c r="U115" s="53">
        <f t="shared" si="60"/>
        <v>1.4278386761446538</v>
      </c>
      <c r="V115" s="53">
        <f t="shared" si="61"/>
        <v>16.821929889793022</v>
      </c>
      <c r="W115" s="53">
        <f t="shared" si="62"/>
        <v>107.02095541947372</v>
      </c>
      <c r="X115" s="53">
        <f t="shared" si="63"/>
        <v>1.0251860978398641</v>
      </c>
      <c r="Y115" s="53">
        <f t="shared" si="64"/>
        <v>1.0261005521114859</v>
      </c>
      <c r="Z115" s="53">
        <f t="shared" si="65"/>
        <v>1.0247745127117156</v>
      </c>
      <c r="AA115" s="53">
        <f t="shared" si="66"/>
        <v>1.0251127469836159</v>
      </c>
      <c r="AB115" s="53">
        <f t="shared" si="67"/>
        <v>0.56422955546096665</v>
      </c>
      <c r="AC115" s="53">
        <f t="shared" si="68"/>
        <v>0.56698836388192864</v>
      </c>
      <c r="AD115" s="53">
        <f t="shared" si="69"/>
        <v>0.52760397151548644</v>
      </c>
      <c r="AE115" s="53">
        <f t="shared" si="70"/>
        <v>0.38920985103859684</v>
      </c>
      <c r="AF115" s="53">
        <f t="shared" si="71"/>
        <v>0.36</v>
      </c>
      <c r="AG115" s="53">
        <f t="shared" si="72"/>
        <v>0.37460492551929842</v>
      </c>
      <c r="AH115" s="64" t="s">
        <v>152</v>
      </c>
      <c r="AI115" s="64"/>
      <c r="AJ115" s="64"/>
      <c r="AK115" s="45" t="str">
        <f t="shared" si="78"/>
        <v>364-02</v>
      </c>
      <c r="AL115" s="65"/>
      <c r="AM115" s="145">
        <f t="shared" si="79"/>
        <v>1</v>
      </c>
      <c r="AN115" s="149"/>
      <c r="AO115" s="183"/>
      <c r="AP115" s="149"/>
      <c r="AQ115" s="147">
        <f t="shared" si="80"/>
        <v>1</v>
      </c>
      <c r="AR115" s="229">
        <v>0</v>
      </c>
      <c r="AS115" s="229">
        <v>1</v>
      </c>
      <c r="AT115" s="229">
        <v>6</v>
      </c>
      <c r="AU115" s="229">
        <v>0</v>
      </c>
      <c r="AV115" s="229">
        <v>1</v>
      </c>
      <c r="AW115" s="229">
        <v>2</v>
      </c>
      <c r="AX115" s="229">
        <v>0</v>
      </c>
      <c r="AY115" s="229">
        <v>3</v>
      </c>
      <c r="AZ115" s="229">
        <v>3</v>
      </c>
      <c r="BA115" s="150"/>
      <c r="BB115" s="229">
        <v>37</v>
      </c>
      <c r="BC115" s="229">
        <v>0</v>
      </c>
      <c r="BD115" s="229">
        <v>0</v>
      </c>
      <c r="BE115" s="57">
        <v>3</v>
      </c>
      <c r="BF115" s="57">
        <v>3</v>
      </c>
      <c r="BG115" s="57">
        <v>3</v>
      </c>
      <c r="BH115" s="57">
        <v>10</v>
      </c>
      <c r="BI115" s="57">
        <f t="shared" si="81"/>
        <v>67</v>
      </c>
      <c r="BJ115" s="189" t="str">
        <f t="shared" si="82"/>
        <v>364-02</v>
      </c>
      <c r="BK115" s="173">
        <f t="shared" si="83"/>
        <v>1</v>
      </c>
      <c r="BL115" s="86">
        <v>0</v>
      </c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126"/>
      <c r="CA115" s="97">
        <v>10</v>
      </c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61"/>
      <c r="CN115" s="61"/>
      <c r="CO115" s="126"/>
      <c r="CP115" s="90"/>
      <c r="CQ115" s="90"/>
      <c r="CR115" s="69"/>
      <c r="CS115" s="69"/>
      <c r="CT115" s="69"/>
      <c r="CU115" s="69"/>
      <c r="CV115" s="90"/>
      <c r="CW115" s="69"/>
      <c r="CX115" s="69"/>
      <c r="CY115" s="69"/>
      <c r="CZ115" s="69"/>
      <c r="DA115" s="90"/>
      <c r="DB115" s="69"/>
      <c r="DC115" s="69"/>
      <c r="DD115" s="69"/>
      <c r="DE115" s="69"/>
      <c r="DF115" s="131"/>
      <c r="DG115" s="121">
        <f t="shared" si="84"/>
        <v>0</v>
      </c>
      <c r="DH115" s="121">
        <f t="shared" si="85"/>
        <v>15.053632811645796</v>
      </c>
      <c r="DI115" s="121">
        <f t="shared" si="86"/>
        <v>33.846872259958111</v>
      </c>
      <c r="DJ115" s="121">
        <f t="shared" si="87"/>
        <v>1.3143138330266235</v>
      </c>
      <c r="DK115" s="121">
        <f t="shared" si="87"/>
        <v>0</v>
      </c>
      <c r="DL115" s="121">
        <f t="shared" si="87"/>
        <v>0</v>
      </c>
      <c r="DM115" s="121">
        <f t="shared" si="88"/>
        <v>0</v>
      </c>
      <c r="DN115" s="121">
        <f t="shared" si="89"/>
        <v>4.5539608672000149</v>
      </c>
      <c r="DO115" s="121">
        <f t="shared" si="90"/>
        <v>0</v>
      </c>
      <c r="DP115" s="121">
        <f t="shared" si="91"/>
        <v>0</v>
      </c>
      <c r="DQ115" s="121">
        <f t="shared" si="92"/>
        <v>0</v>
      </c>
      <c r="DR115" s="122">
        <f t="shared" si="93"/>
        <v>4</v>
      </c>
      <c r="DS115" s="157"/>
      <c r="DT115" s="157" t="str">
        <f t="shared" si="94"/>
        <v>Activity Fuels Underburn</v>
      </c>
      <c r="DU115" s="157" t="str">
        <f t="shared" si="73"/>
        <v>364-02</v>
      </c>
      <c r="DV115" s="238">
        <f t="shared" si="95"/>
        <v>1</v>
      </c>
      <c r="DW115" s="239"/>
      <c r="DX115" s="239"/>
      <c r="DY115" s="239"/>
      <c r="DZ115" s="239"/>
      <c r="EA115" s="239"/>
      <c r="EB115" s="239"/>
      <c r="EC115" s="239"/>
      <c r="ED115" s="239"/>
      <c r="EE115" s="239"/>
      <c r="EF115" s="239"/>
      <c r="EG115" s="239"/>
      <c r="EH115" s="239"/>
      <c r="EI115" s="239"/>
      <c r="EJ115" s="50">
        <f t="shared" si="96"/>
        <v>0.35845630081300811</v>
      </c>
      <c r="EK115" s="50">
        <f t="shared" si="97"/>
        <v>0</v>
      </c>
      <c r="EL115" s="55">
        <f t="shared" si="98"/>
        <v>0</v>
      </c>
      <c r="EM115" s="50">
        <f>4.656*AQ115*(((BL115/2.54)^2)+((BM115/2.54)^2)+((BN115/2.54)^2)+((BO115)/2.54^2)+((BP115/2.54)^2)+((BQ115/2.54)^2)+((BR115/2.54)^2)+((BS115/2.54)^2)+((BT115/2.54)^2)+((BU115/2.54)^2)+((BV115/2.54)^2)+((BW115/2.54)^2)+((BX115/2.54)^2)+((BY115/2.54)^2)+((BZ115/2.54)^2))/(BH115*3.28)</f>
        <v>0</v>
      </c>
      <c r="EN115" s="50">
        <f>3.492*AQ115*((CA115/2.54)^2 + (CB115/2.54)^2 + (CC115/2.54)^2 + (CD115/2.54)^2 + (CE115/2.54)^2 + (CF115/2.54)^2 + (CG115/2.54)^2 +(CH115/2.54)^2 +(CI115/2.54)^2 + (CJ115/2.54)^2 +(CK115/2.54)^2 + (CL115/2.54)^2 +(CM115/2.54)^2 + (CN115/2.54)^2 + (CO115/2.54)^2)/(BH115*3.28)</f>
        <v>1.6501862272017231</v>
      </c>
      <c r="EO115" s="50">
        <f t="shared" si="74"/>
        <v>0</v>
      </c>
      <c r="EP115" s="50">
        <f t="shared" si="75"/>
        <v>0</v>
      </c>
      <c r="EQ115" s="50">
        <f t="shared" si="76"/>
        <v>0</v>
      </c>
      <c r="ER115" s="56">
        <f t="shared" si="99"/>
        <v>0.35845630081300811</v>
      </c>
      <c r="ES115" s="56">
        <f t="shared" si="100"/>
        <v>1.6501862272017231</v>
      </c>
      <c r="ET115" s="56">
        <f t="shared" si="103"/>
        <v>0</v>
      </c>
      <c r="EU115" s="56">
        <f t="shared" si="103"/>
        <v>6.7741347652406088</v>
      </c>
      <c r="EV115" s="56">
        <f t="shared" si="101"/>
        <v>2.0086425280147311</v>
      </c>
      <c r="EW115" s="56"/>
      <c r="EX115" s="56"/>
      <c r="EY115" s="56"/>
      <c r="EZ115" s="165" t="str">
        <f>D115</f>
        <v>364-02</v>
      </c>
      <c r="FA115" s="179">
        <f t="shared" si="102"/>
        <v>8.7241056902365663</v>
      </c>
      <c r="FB115" s="179">
        <f t="shared" si="102"/>
        <v>9.9353976556862253</v>
      </c>
      <c r="FC115" s="56">
        <f>AVERAGE(EJ113:EJ115)</f>
        <v>0.30678692411924119</v>
      </c>
      <c r="FD115" s="56">
        <f>AVERAGE(EK113:EK115)</f>
        <v>6.1822493224932246E-2</v>
      </c>
      <c r="FE115" s="56">
        <f>AVERAGE(EL113:EL115)</f>
        <v>0.491869918699187</v>
      </c>
      <c r="FF115" s="56">
        <f>AVERAGE(EM113:EM115)</f>
        <v>0.46938630462626768</v>
      </c>
      <c r="FG115" s="56">
        <f>AVERAGE(EN113:EN115)</f>
        <v>0.55006207573390775</v>
      </c>
      <c r="FH115" s="56">
        <f t="shared" si="104"/>
        <v>0</v>
      </c>
      <c r="FI115" s="56">
        <f t="shared" si="104"/>
        <v>0</v>
      </c>
      <c r="FJ115" s="56">
        <f t="shared" si="104"/>
        <v>0</v>
      </c>
      <c r="FK115" s="56">
        <f>AVERAGE(ER113:ER115)</f>
        <v>0.86047933604336047</v>
      </c>
      <c r="FL115" s="56">
        <f>AVERAGE(ES113:ES115)</f>
        <v>1.0194483803601753</v>
      </c>
      <c r="FM115" s="56">
        <f>AVERAGE(EV113:EV115)</f>
        <v>1.8799277164035357</v>
      </c>
      <c r="FO115" s="54"/>
      <c r="FP115" s="54" t="e">
        <f>AVERAGE(#REF!)</f>
        <v>#REF!</v>
      </c>
      <c r="FQ115" s="54" t="e">
        <f>AVERAGE(#REF!)</f>
        <v>#REF!</v>
      </c>
      <c r="FR115" s="54" t="e">
        <f>AVERAGE(#REF!)</f>
        <v>#REF!</v>
      </c>
      <c r="FS115" s="54" t="e">
        <f>AVERAGE(#REF!)</f>
        <v>#REF!</v>
      </c>
      <c r="FT115" s="54" t="e">
        <f>AVERAGE(#REF!)</f>
        <v>#REF!</v>
      </c>
      <c r="FU115" s="54" t="e">
        <f>AVERAGE(#REF!)</f>
        <v>#REF!</v>
      </c>
      <c r="FV115" s="54" t="e">
        <f>AVERAGE(#REF!)</f>
        <v>#REF!</v>
      </c>
      <c r="FW115" s="54" t="e">
        <f>AVERAGE(#REF!)</f>
        <v>#REF!</v>
      </c>
      <c r="FX115" s="54" t="e">
        <f>AVERAGE(#REF!)</f>
        <v>#REF!</v>
      </c>
      <c r="FY115" s="54" t="e">
        <f>AVERAGE(#REF!)</f>
        <v>#REF!</v>
      </c>
      <c r="FZ115" s="54" t="e">
        <f>AVERAGE(#REF!)</f>
        <v>#REF!</v>
      </c>
      <c r="GA115" s="54"/>
    </row>
    <row r="116" spans="1:183" s="45" customFormat="1" ht="18">
      <c r="A116" s="66" t="s">
        <v>377</v>
      </c>
      <c r="B116" s="228" t="s">
        <v>253</v>
      </c>
      <c r="C116" s="228">
        <v>67</v>
      </c>
      <c r="D116" s="228" t="s">
        <v>255</v>
      </c>
      <c r="E116" s="229">
        <v>2</v>
      </c>
      <c r="F116" s="144">
        <v>3.2990275787700001</v>
      </c>
      <c r="G116" s="144">
        <v>3.124269222228</v>
      </c>
      <c r="H116" s="144">
        <v>1.4978399999639997</v>
      </c>
      <c r="I116" s="144">
        <v>1.7543203574820001</v>
      </c>
      <c r="J116" s="144">
        <v>12.235856281109996</v>
      </c>
      <c r="K116" s="230">
        <v>5.6202069304920013</v>
      </c>
      <c r="L116" s="230">
        <v>0.73204771516799994</v>
      </c>
      <c r="M116" s="230"/>
      <c r="N116" s="230"/>
      <c r="O116" s="80"/>
      <c r="P116" s="230">
        <f t="shared" si="77"/>
        <v>28.263568085213997</v>
      </c>
      <c r="Q116" s="52">
        <f t="shared" si="56"/>
        <v>0.60214531246583192</v>
      </c>
      <c r="R116" s="52">
        <f t="shared" si="57"/>
        <v>1.4540176150394277</v>
      </c>
      <c r="S116" s="52">
        <f t="shared" si="58"/>
        <v>1.3538748903983244</v>
      </c>
      <c r="T116" s="53">
        <f t="shared" si="59"/>
        <v>0.14929487857929069</v>
      </c>
      <c r="U116" s="53">
        <f t="shared" si="60"/>
        <v>1.4278386761446538</v>
      </c>
      <c r="V116" s="53">
        <f t="shared" si="61"/>
        <v>16.821929889793022</v>
      </c>
      <c r="W116" s="53">
        <f t="shared" si="62"/>
        <v>107.02095541947372</v>
      </c>
      <c r="X116" s="53">
        <f t="shared" si="63"/>
        <v>1.0251860978398641</v>
      </c>
      <c r="Y116" s="53">
        <f t="shared" si="64"/>
        <v>1.0261005521114859</v>
      </c>
      <c r="Z116" s="53">
        <f t="shared" si="65"/>
        <v>1.0247745127117156</v>
      </c>
      <c r="AA116" s="53">
        <f t="shared" si="66"/>
        <v>1.0251127469836159</v>
      </c>
      <c r="AB116" s="53">
        <f t="shared" si="67"/>
        <v>0.56422955546096665</v>
      </c>
      <c r="AC116" s="53">
        <f t="shared" si="68"/>
        <v>0.56698836388192864</v>
      </c>
      <c r="AD116" s="53">
        <f t="shared" si="69"/>
        <v>0.52760397151548644</v>
      </c>
      <c r="AE116" s="53">
        <f t="shared" si="70"/>
        <v>0.38920985103859684</v>
      </c>
      <c r="AF116" s="53">
        <f t="shared" si="71"/>
        <v>0.36</v>
      </c>
      <c r="AG116" s="53">
        <f t="shared" si="72"/>
        <v>0.37460492551929842</v>
      </c>
      <c r="AH116" s="64" t="s">
        <v>152</v>
      </c>
      <c r="AI116" s="64"/>
      <c r="AJ116" s="64"/>
      <c r="AK116" s="45" t="str">
        <f t="shared" si="78"/>
        <v>364-02</v>
      </c>
      <c r="AL116" s="65"/>
      <c r="AM116" s="145">
        <f t="shared" si="79"/>
        <v>2</v>
      </c>
      <c r="AN116" s="149"/>
      <c r="AO116" s="183"/>
      <c r="AP116" s="149"/>
      <c r="AQ116" s="147">
        <f t="shared" si="80"/>
        <v>1</v>
      </c>
      <c r="AR116" s="229">
        <v>0</v>
      </c>
      <c r="AS116" s="229">
        <v>3</v>
      </c>
      <c r="AT116" s="229">
        <v>7</v>
      </c>
      <c r="AU116" s="229">
        <v>0</v>
      </c>
      <c r="AV116" s="229">
        <v>1</v>
      </c>
      <c r="AW116" s="229">
        <v>2</v>
      </c>
      <c r="AX116" s="229">
        <v>0</v>
      </c>
      <c r="AY116" s="229">
        <v>3</v>
      </c>
      <c r="AZ116" s="229">
        <v>4</v>
      </c>
      <c r="BA116" s="151"/>
      <c r="BB116" s="229">
        <v>150</v>
      </c>
      <c r="BC116" s="229">
        <v>7</v>
      </c>
      <c r="BD116" s="229">
        <v>2</v>
      </c>
      <c r="BE116" s="57">
        <v>3</v>
      </c>
      <c r="BF116" s="57">
        <v>3</v>
      </c>
      <c r="BG116" s="57">
        <v>3</v>
      </c>
      <c r="BH116" s="57">
        <v>10</v>
      </c>
      <c r="BI116" s="57">
        <f t="shared" si="81"/>
        <v>67</v>
      </c>
      <c r="BJ116" s="189" t="str">
        <f t="shared" si="82"/>
        <v>364-02</v>
      </c>
      <c r="BK116" s="173">
        <f t="shared" si="83"/>
        <v>2</v>
      </c>
      <c r="BL116" s="86">
        <v>0</v>
      </c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126"/>
      <c r="CA116" s="97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61"/>
      <c r="CN116" s="61"/>
      <c r="CO116" s="126"/>
      <c r="CP116" s="90"/>
      <c r="CQ116" s="90"/>
      <c r="CR116" s="69"/>
      <c r="CS116" s="69"/>
      <c r="CT116" s="69"/>
      <c r="CU116" s="69"/>
      <c r="CV116" s="90"/>
      <c r="CW116" s="69"/>
      <c r="CX116" s="69"/>
      <c r="CY116" s="69"/>
      <c r="CZ116" s="69"/>
      <c r="DA116" s="90"/>
      <c r="DB116" s="69"/>
      <c r="DC116" s="69"/>
      <c r="DD116" s="69"/>
      <c r="DE116" s="69"/>
      <c r="DF116" s="131"/>
      <c r="DG116" s="121">
        <f t="shared" si="84"/>
        <v>0</v>
      </c>
      <c r="DH116" s="121">
        <f t="shared" si="85"/>
        <v>21.075085936304117</v>
      </c>
      <c r="DI116" s="121">
        <f t="shared" si="86"/>
        <v>47.385621163941352</v>
      </c>
      <c r="DJ116" s="121">
        <f t="shared" si="87"/>
        <v>5.3282993230809064</v>
      </c>
      <c r="DK116" s="121">
        <f t="shared" si="87"/>
        <v>2.391856684419805</v>
      </c>
      <c r="DL116" s="121">
        <f t="shared" si="87"/>
        <v>7.4823167747436417</v>
      </c>
      <c r="DM116" s="121">
        <f t="shared" si="88"/>
        <v>0</v>
      </c>
      <c r="DN116" s="121">
        <f t="shared" si="89"/>
        <v>0</v>
      </c>
      <c r="DO116" s="121">
        <f t="shared" si="90"/>
        <v>0</v>
      </c>
      <c r="DP116" s="121">
        <f t="shared" si="91"/>
        <v>0</v>
      </c>
      <c r="DQ116" s="121">
        <f t="shared" si="92"/>
        <v>0</v>
      </c>
      <c r="DR116" s="122">
        <f t="shared" si="93"/>
        <v>4.5</v>
      </c>
      <c r="DS116" s="157"/>
      <c r="DT116" s="157" t="str">
        <f t="shared" si="94"/>
        <v>Activity Fuels Underburn</v>
      </c>
      <c r="DU116" s="157" t="str">
        <f t="shared" si="73"/>
        <v>364-02</v>
      </c>
      <c r="DV116" s="238">
        <f t="shared" si="95"/>
        <v>2</v>
      </c>
      <c r="DW116" s="239"/>
      <c r="DX116" s="239"/>
      <c r="DY116" s="239"/>
      <c r="DZ116" s="239"/>
      <c r="EA116" s="239"/>
      <c r="EB116" s="239"/>
      <c r="EC116" s="239"/>
      <c r="ED116" s="239"/>
      <c r="EE116" s="239"/>
      <c r="EF116" s="239"/>
      <c r="EG116" s="239"/>
      <c r="EH116" s="239"/>
      <c r="EI116" s="239"/>
      <c r="EJ116" s="50"/>
      <c r="EK116" s="50"/>
      <c r="EL116" s="55"/>
      <c r="EM116" s="50"/>
      <c r="EN116" s="50"/>
      <c r="EO116" s="50">
        <f t="shared" si="74"/>
        <v>0</v>
      </c>
      <c r="EP116" s="50">
        <f t="shared" si="75"/>
        <v>0</v>
      </c>
      <c r="EQ116" s="50">
        <f t="shared" si="76"/>
        <v>0</v>
      </c>
      <c r="ER116" s="56"/>
      <c r="ES116" s="56"/>
      <c r="ET116" s="56">
        <f t="shared" si="103"/>
        <v>0</v>
      </c>
      <c r="EU116" s="56">
        <f t="shared" si="103"/>
        <v>9.4837886713368533</v>
      </c>
      <c r="EV116" s="56"/>
      <c r="EW116" s="56"/>
      <c r="EX116" s="56"/>
      <c r="EY116" s="56"/>
      <c r="EZ116" s="165"/>
      <c r="FA116" s="179"/>
      <c r="FB116" s="179"/>
      <c r="FC116" s="56"/>
      <c r="FD116" s="56"/>
      <c r="FE116" s="56"/>
      <c r="FF116" s="56"/>
      <c r="FG116" s="56"/>
      <c r="FH116" s="56"/>
      <c r="FI116" s="56"/>
      <c r="FJ116" s="56"/>
      <c r="FK116" s="56"/>
      <c r="FL116" s="56"/>
      <c r="FM116" s="56"/>
      <c r="FO116" s="54"/>
      <c r="FP116" s="54"/>
      <c r="FQ116" s="54"/>
      <c r="FR116" s="54"/>
      <c r="FS116" s="54"/>
      <c r="FT116" s="54"/>
      <c r="FU116" s="54"/>
      <c r="FV116" s="54"/>
      <c r="FW116" s="54"/>
      <c r="FX116" s="54"/>
      <c r="FY116" s="54"/>
      <c r="FZ116" s="54"/>
      <c r="GA116" s="54"/>
    </row>
    <row r="117" spans="1:183" s="45" customFormat="1" ht="18">
      <c r="A117" s="66" t="s">
        <v>377</v>
      </c>
      <c r="B117" s="228" t="s">
        <v>253</v>
      </c>
      <c r="C117" s="228">
        <v>67</v>
      </c>
      <c r="D117" s="228" t="s">
        <v>255</v>
      </c>
      <c r="E117" s="229">
        <v>3</v>
      </c>
      <c r="F117" s="144">
        <v>3.2990275787700001</v>
      </c>
      <c r="G117" s="144">
        <v>3.124269222228</v>
      </c>
      <c r="H117" s="144">
        <v>1.4978399999639997</v>
      </c>
      <c r="I117" s="144">
        <v>1.7543203574820001</v>
      </c>
      <c r="J117" s="144">
        <v>12.235856281109996</v>
      </c>
      <c r="K117" s="230">
        <v>5.6202069304920013</v>
      </c>
      <c r="L117" s="230">
        <v>0.73204771516799994</v>
      </c>
      <c r="M117" s="230"/>
      <c r="N117" s="230"/>
      <c r="O117" s="80"/>
      <c r="P117" s="230">
        <f t="shared" si="77"/>
        <v>28.263568085213997</v>
      </c>
      <c r="Q117" s="52">
        <f t="shared" si="56"/>
        <v>0.60214531246583192</v>
      </c>
      <c r="R117" s="52">
        <f t="shared" si="57"/>
        <v>1.4540176150394277</v>
      </c>
      <c r="S117" s="52">
        <f t="shared" si="58"/>
        <v>1.3538748903983244</v>
      </c>
      <c r="T117" s="53">
        <f t="shared" si="59"/>
        <v>0.14929487857929069</v>
      </c>
      <c r="U117" s="53">
        <f t="shared" si="60"/>
        <v>1.4278386761446538</v>
      </c>
      <c r="V117" s="53">
        <f t="shared" si="61"/>
        <v>16.821929889793022</v>
      </c>
      <c r="W117" s="53">
        <f t="shared" si="62"/>
        <v>107.02095541947372</v>
      </c>
      <c r="X117" s="53">
        <f t="shared" si="63"/>
        <v>1.0251860978398641</v>
      </c>
      <c r="Y117" s="53">
        <f t="shared" si="64"/>
        <v>1.0261005521114859</v>
      </c>
      <c r="Z117" s="53">
        <f t="shared" si="65"/>
        <v>1.0247745127117156</v>
      </c>
      <c r="AA117" s="53">
        <f t="shared" si="66"/>
        <v>1.0251127469836159</v>
      </c>
      <c r="AB117" s="53">
        <f t="shared" si="67"/>
        <v>0.56422955546096665</v>
      </c>
      <c r="AC117" s="53">
        <f t="shared" si="68"/>
        <v>0.56698836388192864</v>
      </c>
      <c r="AD117" s="53">
        <f t="shared" si="69"/>
        <v>0.52760397151548644</v>
      </c>
      <c r="AE117" s="53">
        <f t="shared" si="70"/>
        <v>0.38920985103859684</v>
      </c>
      <c r="AF117" s="53">
        <f t="shared" si="71"/>
        <v>0.36</v>
      </c>
      <c r="AG117" s="53">
        <f t="shared" si="72"/>
        <v>0.37460492551929842</v>
      </c>
      <c r="AH117" s="64" t="s">
        <v>152</v>
      </c>
      <c r="AI117" s="64"/>
      <c r="AJ117" s="64"/>
      <c r="AK117" s="45" t="str">
        <f t="shared" si="78"/>
        <v>364-02</v>
      </c>
      <c r="AL117" s="65"/>
      <c r="AM117" s="145">
        <f t="shared" si="79"/>
        <v>3</v>
      </c>
      <c r="AN117" s="149"/>
      <c r="AO117" s="183"/>
      <c r="AP117" s="149"/>
      <c r="AQ117" s="147">
        <f t="shared" si="80"/>
        <v>1</v>
      </c>
      <c r="AR117" s="229">
        <v>0</v>
      </c>
      <c r="AS117" s="229">
        <v>2</v>
      </c>
      <c r="AT117" s="229">
        <v>3</v>
      </c>
      <c r="AU117" s="229">
        <v>0</v>
      </c>
      <c r="AV117" s="229">
        <v>0</v>
      </c>
      <c r="AW117" s="229">
        <v>0</v>
      </c>
      <c r="AX117" s="229">
        <v>0</v>
      </c>
      <c r="AY117" s="229">
        <v>1</v>
      </c>
      <c r="AZ117" s="229">
        <v>1</v>
      </c>
      <c r="BA117" s="150"/>
      <c r="BB117" s="229">
        <v>125</v>
      </c>
      <c r="BC117" s="229">
        <v>4</v>
      </c>
      <c r="BD117" s="229">
        <v>0</v>
      </c>
      <c r="BE117" s="57">
        <v>3</v>
      </c>
      <c r="BF117" s="57">
        <v>3</v>
      </c>
      <c r="BG117" s="57">
        <v>3</v>
      </c>
      <c r="BH117" s="57">
        <v>10</v>
      </c>
      <c r="BI117" s="57">
        <f t="shared" si="81"/>
        <v>67</v>
      </c>
      <c r="BJ117" s="189" t="str">
        <f t="shared" si="82"/>
        <v>364-02</v>
      </c>
      <c r="BK117" s="173">
        <f t="shared" si="83"/>
        <v>3</v>
      </c>
      <c r="BL117" s="86">
        <v>0</v>
      </c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126"/>
      <c r="CA117" s="97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61"/>
      <c r="CN117" s="61"/>
      <c r="CO117" s="126"/>
      <c r="CP117" s="90"/>
      <c r="CQ117" s="90"/>
      <c r="CR117" s="69"/>
      <c r="CS117" s="69"/>
      <c r="CT117" s="69"/>
      <c r="CU117" s="69"/>
      <c r="CV117" s="90"/>
      <c r="CW117" s="69"/>
      <c r="CX117" s="69"/>
      <c r="CY117" s="69"/>
      <c r="CZ117" s="69"/>
      <c r="DA117" s="90"/>
      <c r="DB117" s="69"/>
      <c r="DC117" s="69"/>
      <c r="DD117" s="69"/>
      <c r="DE117" s="69"/>
      <c r="DF117" s="131"/>
      <c r="DG117" s="121">
        <f t="shared" si="84"/>
        <v>0</v>
      </c>
      <c r="DH117" s="121">
        <f t="shared" si="85"/>
        <v>9.0321796869874778</v>
      </c>
      <c r="DI117" s="121">
        <f t="shared" si="86"/>
        <v>20.308123355974868</v>
      </c>
      <c r="DJ117" s="121">
        <f t="shared" si="87"/>
        <v>4.4402494359007552</v>
      </c>
      <c r="DK117" s="121">
        <f t="shared" si="87"/>
        <v>1.3667752482398885</v>
      </c>
      <c r="DL117" s="121">
        <f t="shared" si="87"/>
        <v>0</v>
      </c>
      <c r="DM117" s="121">
        <f t="shared" si="88"/>
        <v>0</v>
      </c>
      <c r="DN117" s="121">
        <f t="shared" si="89"/>
        <v>0</v>
      </c>
      <c r="DO117" s="121">
        <f t="shared" si="90"/>
        <v>0</v>
      </c>
      <c r="DP117" s="121">
        <f t="shared" si="91"/>
        <v>0</v>
      </c>
      <c r="DQ117" s="121">
        <f t="shared" si="92"/>
        <v>0</v>
      </c>
      <c r="DR117" s="122">
        <f t="shared" si="93"/>
        <v>1.5</v>
      </c>
      <c r="DS117" s="157"/>
      <c r="DT117" s="157" t="str">
        <f t="shared" si="94"/>
        <v>Activity Fuels Underburn</v>
      </c>
      <c r="DU117" s="157" t="str">
        <f t="shared" si="73"/>
        <v>364-02</v>
      </c>
      <c r="DV117" s="238">
        <f t="shared" si="95"/>
        <v>3</v>
      </c>
      <c r="DW117" s="239"/>
      <c r="DX117" s="239"/>
      <c r="DY117" s="239"/>
      <c r="DZ117" s="239"/>
      <c r="EA117" s="239"/>
      <c r="EB117" s="239"/>
      <c r="EC117" s="239"/>
      <c r="ED117" s="239"/>
      <c r="EE117" s="239"/>
      <c r="EF117" s="239"/>
      <c r="EG117" s="239"/>
      <c r="EH117" s="239"/>
      <c r="EI117" s="239"/>
      <c r="EJ117" s="50">
        <f t="shared" si="96"/>
        <v>1.2110010162601625</v>
      </c>
      <c r="EK117" s="50">
        <f t="shared" si="97"/>
        <v>0.74186991869918695</v>
      </c>
      <c r="EL117" s="55">
        <f t="shared" si="98"/>
        <v>0</v>
      </c>
      <c r="EM117" s="50">
        <f>4.656*AQ117*(((BL117/2.54)^2)+((BM117/2.54)^2)+((BN117/2.54)^2)+((BO117)/2.54^2)+((BP117/2.54)^2)+((BQ117/2.54)^2)+((BR117/2.54)^2)+((BS117/2.54)^2)+((BT117/2.54)^2)+((BU117/2.54)^2)+((BV117/2.54)^2)+((BW117/2.54)^2)+((BX117/2.54)^2)+((BY117/2.54)^2)+((BZ117/2.54)^2))/(BH117*3.28)</f>
        <v>0</v>
      </c>
      <c r="EN117" s="50">
        <f>3.492*AQ117*((CA117/2.54)^2 + (CB117/2.54)^2 + (CC117/2.54)^2 + (CD117/2.54)^2 + (CE117/2.54)^2 + (CF117/2.54)^2 + (CG117/2.54)^2 +(CH117/2.54)^2 +(CI117/2.54)^2 + (CJ117/2.54)^2 +(CK117/2.54)^2 + (CL117/2.54)^2 +(CM117/2.54)^2 + (CN117/2.54)^2 + (CO117/2.54)^2)/(BH117*3.28)</f>
        <v>0</v>
      </c>
      <c r="EO117" s="50">
        <f t="shared" si="74"/>
        <v>0</v>
      </c>
      <c r="EP117" s="50">
        <f t="shared" si="75"/>
        <v>0</v>
      </c>
      <c r="EQ117" s="50">
        <f t="shared" si="76"/>
        <v>0</v>
      </c>
      <c r="ER117" s="56">
        <f t="shared" si="99"/>
        <v>1.9528709349593494</v>
      </c>
      <c r="ES117" s="56">
        <f t="shared" si="100"/>
        <v>0</v>
      </c>
      <c r="ET117" s="56">
        <f t="shared" si="103"/>
        <v>0</v>
      </c>
      <c r="EU117" s="56">
        <f t="shared" si="103"/>
        <v>4.0644808591443651</v>
      </c>
      <c r="EV117" s="56">
        <f t="shared" si="101"/>
        <v>1.9528709349593494</v>
      </c>
      <c r="EW117" s="56"/>
      <c r="EX117" s="56"/>
      <c r="EY117" s="56"/>
      <c r="EZ117" s="165"/>
      <c r="FA117" s="179"/>
      <c r="FB117" s="179"/>
      <c r="FC117" s="56"/>
      <c r="FD117" s="56"/>
      <c r="FE117" s="56"/>
      <c r="FF117" s="56"/>
      <c r="FG117" s="56"/>
      <c r="FH117" s="56"/>
      <c r="FI117" s="56"/>
      <c r="FJ117" s="56"/>
      <c r="FK117" s="56"/>
      <c r="FL117" s="56"/>
      <c r="FM117" s="56"/>
      <c r="FO117" s="54"/>
      <c r="FP117" s="54"/>
      <c r="FQ117" s="54"/>
      <c r="FR117" s="54"/>
      <c r="FS117" s="54"/>
      <c r="FT117" s="54"/>
      <c r="FU117" s="54"/>
      <c r="FV117" s="54"/>
      <c r="FW117" s="54"/>
      <c r="FX117" s="54"/>
      <c r="FY117" s="54"/>
      <c r="FZ117" s="54"/>
      <c r="GA117" s="54"/>
    </row>
    <row r="118" spans="1:183" s="45" customFormat="1" ht="18">
      <c r="A118" s="66" t="s">
        <v>377</v>
      </c>
      <c r="B118" s="228" t="s">
        <v>253</v>
      </c>
      <c r="C118" s="228">
        <v>67</v>
      </c>
      <c r="D118" s="228" t="s">
        <v>255</v>
      </c>
      <c r="E118" s="229">
        <v>4</v>
      </c>
      <c r="F118" s="144">
        <v>3.2990275787700001</v>
      </c>
      <c r="G118" s="144">
        <v>3.124269222228</v>
      </c>
      <c r="H118" s="144">
        <v>1.4978399999639997</v>
      </c>
      <c r="I118" s="144">
        <v>1.7543203574820001</v>
      </c>
      <c r="J118" s="144">
        <v>12.235856281109996</v>
      </c>
      <c r="K118" s="230">
        <v>5.6202069304920013</v>
      </c>
      <c r="L118" s="230">
        <v>0.73204771516799994</v>
      </c>
      <c r="M118" s="230"/>
      <c r="N118" s="230"/>
      <c r="O118" s="80"/>
      <c r="P118" s="230">
        <f t="shared" si="77"/>
        <v>28.263568085213997</v>
      </c>
      <c r="Q118" s="52">
        <f t="shared" si="56"/>
        <v>0.60214531246583192</v>
      </c>
      <c r="R118" s="52">
        <f t="shared" si="57"/>
        <v>1.4540176150394277</v>
      </c>
      <c r="S118" s="52">
        <f t="shared" si="58"/>
        <v>1.3538748903983244</v>
      </c>
      <c r="T118" s="53">
        <f t="shared" si="59"/>
        <v>0.14929487857929069</v>
      </c>
      <c r="U118" s="53">
        <f t="shared" si="60"/>
        <v>1.4278386761446538</v>
      </c>
      <c r="V118" s="53">
        <f t="shared" si="61"/>
        <v>16.821929889793022</v>
      </c>
      <c r="W118" s="53">
        <f t="shared" si="62"/>
        <v>107.02095541947372</v>
      </c>
      <c r="X118" s="53">
        <f t="shared" si="63"/>
        <v>1.0251860978398641</v>
      </c>
      <c r="Y118" s="53">
        <f t="shared" si="64"/>
        <v>1.0261005521114859</v>
      </c>
      <c r="Z118" s="53">
        <f t="shared" si="65"/>
        <v>1.0247745127117156</v>
      </c>
      <c r="AA118" s="53">
        <f t="shared" si="66"/>
        <v>1.0251127469836159</v>
      </c>
      <c r="AB118" s="53">
        <f t="shared" si="67"/>
        <v>0.56422955546096665</v>
      </c>
      <c r="AC118" s="53">
        <f t="shared" si="68"/>
        <v>0.56698836388192864</v>
      </c>
      <c r="AD118" s="53">
        <f t="shared" si="69"/>
        <v>0.52760397151548644</v>
      </c>
      <c r="AE118" s="53">
        <f t="shared" si="70"/>
        <v>0.38920985103859684</v>
      </c>
      <c r="AF118" s="53">
        <f t="shared" si="71"/>
        <v>0.36</v>
      </c>
      <c r="AG118" s="53">
        <f t="shared" si="72"/>
        <v>0.37460492551929842</v>
      </c>
      <c r="AH118" s="64" t="s">
        <v>152</v>
      </c>
      <c r="AI118" s="64"/>
      <c r="AJ118" s="64"/>
      <c r="AK118" s="45" t="str">
        <f t="shared" si="78"/>
        <v>364-02</v>
      </c>
      <c r="AL118" s="65"/>
      <c r="AM118" s="145">
        <f t="shared" si="79"/>
        <v>4</v>
      </c>
      <c r="AN118" s="149"/>
      <c r="AO118" s="183"/>
      <c r="AP118" s="149"/>
      <c r="AQ118" s="147">
        <f t="shared" si="80"/>
        <v>1</v>
      </c>
      <c r="AR118" s="229">
        <v>0</v>
      </c>
      <c r="AS118" s="229">
        <v>1</v>
      </c>
      <c r="AT118" s="229">
        <v>1</v>
      </c>
      <c r="AU118" s="229">
        <v>0</v>
      </c>
      <c r="AV118" s="229">
        <v>0</v>
      </c>
      <c r="AW118" s="229">
        <v>0</v>
      </c>
      <c r="AX118" s="229">
        <v>0</v>
      </c>
      <c r="AY118" s="229">
        <v>1</v>
      </c>
      <c r="AZ118" s="229">
        <v>1</v>
      </c>
      <c r="BA118" s="151"/>
      <c r="BB118" s="229">
        <v>4</v>
      </c>
      <c r="BC118" s="229">
        <v>0</v>
      </c>
      <c r="BD118" s="229">
        <v>0</v>
      </c>
      <c r="BE118" s="57">
        <v>3</v>
      </c>
      <c r="BF118" s="57">
        <v>3</v>
      </c>
      <c r="BG118" s="57">
        <v>3</v>
      </c>
      <c r="BH118" s="57">
        <v>10</v>
      </c>
      <c r="BI118" s="57">
        <f t="shared" si="81"/>
        <v>67</v>
      </c>
      <c r="BJ118" s="189" t="str">
        <f t="shared" si="82"/>
        <v>364-02</v>
      </c>
      <c r="BK118" s="173">
        <f t="shared" si="83"/>
        <v>4</v>
      </c>
      <c r="BL118" s="86">
        <v>0</v>
      </c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61"/>
      <c r="BX118" s="61"/>
      <c r="BY118" s="61"/>
      <c r="BZ118" s="126"/>
      <c r="CA118" s="97"/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61"/>
      <c r="CN118" s="61"/>
      <c r="CO118" s="126"/>
      <c r="CP118" s="90"/>
      <c r="CQ118" s="90"/>
      <c r="CR118" s="69"/>
      <c r="CS118" s="69"/>
      <c r="CT118" s="69"/>
      <c r="CU118" s="69"/>
      <c r="CV118" s="90"/>
      <c r="CW118" s="69"/>
      <c r="CX118" s="69"/>
      <c r="CY118" s="69"/>
      <c r="CZ118" s="69"/>
      <c r="DA118" s="90"/>
      <c r="DB118" s="69"/>
      <c r="DC118" s="69"/>
      <c r="DD118" s="69"/>
      <c r="DE118" s="69"/>
      <c r="DF118" s="131"/>
      <c r="DG118" s="121">
        <f t="shared" si="84"/>
        <v>0</v>
      </c>
      <c r="DH118" s="121">
        <f t="shared" si="85"/>
        <v>6.0214531246583194</v>
      </c>
      <c r="DI118" s="121">
        <f t="shared" si="86"/>
        <v>13.538748903983244</v>
      </c>
      <c r="DJ118" s="121">
        <f t="shared" si="87"/>
        <v>0.14208798194882419</v>
      </c>
      <c r="DK118" s="121">
        <f t="shared" si="87"/>
        <v>0</v>
      </c>
      <c r="DL118" s="121">
        <f t="shared" si="87"/>
        <v>0</v>
      </c>
      <c r="DM118" s="121">
        <f t="shared" si="88"/>
        <v>0</v>
      </c>
      <c r="DN118" s="121">
        <f t="shared" si="89"/>
        <v>0</v>
      </c>
      <c r="DO118" s="121">
        <f t="shared" si="90"/>
        <v>0</v>
      </c>
      <c r="DP118" s="121">
        <f t="shared" si="91"/>
        <v>0</v>
      </c>
      <c r="DQ118" s="121">
        <f t="shared" si="92"/>
        <v>0</v>
      </c>
      <c r="DR118" s="122">
        <f t="shared" si="93"/>
        <v>0.5</v>
      </c>
      <c r="DS118" s="157"/>
      <c r="DT118" s="157" t="str">
        <f t="shared" si="94"/>
        <v>Activity Fuels Underburn</v>
      </c>
      <c r="DU118" s="157" t="str">
        <f t="shared" si="73"/>
        <v>364-02</v>
      </c>
      <c r="DV118" s="238">
        <f t="shared" si="95"/>
        <v>4</v>
      </c>
      <c r="DW118" s="239"/>
      <c r="DX118" s="239"/>
      <c r="DY118" s="239"/>
      <c r="DZ118" s="239"/>
      <c r="EA118" s="239"/>
      <c r="EB118" s="239"/>
      <c r="EC118" s="239"/>
      <c r="ED118" s="239"/>
      <c r="EE118" s="239"/>
      <c r="EF118" s="239"/>
      <c r="EG118" s="239"/>
      <c r="EH118" s="239"/>
      <c r="EI118" s="239"/>
      <c r="EJ118" s="50">
        <f t="shared" si="96"/>
        <v>3.8752032520325205E-2</v>
      </c>
      <c r="EK118" s="50">
        <f t="shared" si="97"/>
        <v>0</v>
      </c>
      <c r="EL118" s="55">
        <f t="shared" si="98"/>
        <v>0</v>
      </c>
      <c r="EM118" s="50">
        <f>4.656*AQ118*(((BL118/2.54)^2)+((BM118/2.54)^2)+((BN118/2.54)^2)+((BO118)/2.54^2)+((BP118/2.54)^2)+((BQ118/2.54)^2)+((BR118/2.54)^2)+((BS118/2.54)^2)+((BT118/2.54)^2)+((BU118/2.54)^2)+((BV118/2.54)^2)+((BW118/2.54)^2)+((BX118/2.54)^2)+((BY118/2.54)^2)+((BZ118/2.54)^2))/(BH118*3.28)</f>
        <v>0</v>
      </c>
      <c r="EN118" s="50">
        <f>3.492*AQ118*((CA118/2.54)^2 + (CB118/2.54)^2 + (CC118/2.54)^2 + (CD118/2.54)^2 + (CE118/2.54)^2 + (CF118/2.54)^2 + (CG118/2.54)^2 +(CH118/2.54)^2 +(CI118/2.54)^2 + (CJ118/2.54)^2 +(CK118/2.54)^2 + (CL118/2.54)^2 +(CM118/2.54)^2 + (CN118/2.54)^2 + (CO118/2.54)^2)/(BH118*3.28)</f>
        <v>0</v>
      </c>
      <c r="EO118" s="50">
        <f t="shared" si="74"/>
        <v>0</v>
      </c>
      <c r="EP118" s="50">
        <f t="shared" si="75"/>
        <v>0</v>
      </c>
      <c r="EQ118" s="50">
        <f t="shared" si="76"/>
        <v>0</v>
      </c>
      <c r="ER118" s="56">
        <f t="shared" si="99"/>
        <v>3.8752032520325205E-2</v>
      </c>
      <c r="ES118" s="56">
        <f t="shared" si="100"/>
        <v>0</v>
      </c>
      <c r="ET118" s="56">
        <f t="shared" si="103"/>
        <v>0</v>
      </c>
      <c r="EU118" s="56">
        <f t="shared" si="103"/>
        <v>2.7096539060962437</v>
      </c>
      <c r="EV118" s="56">
        <f t="shared" si="101"/>
        <v>3.8752032520325205E-2</v>
      </c>
      <c r="EW118" s="56"/>
      <c r="EX118" s="56"/>
      <c r="EY118" s="56"/>
      <c r="EZ118" s="165"/>
      <c r="FA118" s="179"/>
      <c r="FB118" s="179"/>
      <c r="FC118" s="56"/>
      <c r="FD118" s="56"/>
      <c r="FE118" s="56"/>
      <c r="FF118" s="56"/>
      <c r="FG118" s="56"/>
      <c r="FH118" s="56"/>
      <c r="FI118" s="56"/>
      <c r="FJ118" s="56"/>
      <c r="FK118" s="56"/>
      <c r="FL118" s="56"/>
      <c r="FM118" s="56"/>
      <c r="FO118" s="54"/>
      <c r="FP118" s="54"/>
      <c r="FQ118" s="54"/>
      <c r="FR118" s="54"/>
      <c r="FS118" s="54"/>
      <c r="FT118" s="54"/>
      <c r="FU118" s="54"/>
      <c r="FV118" s="54"/>
      <c r="FW118" s="54"/>
      <c r="FX118" s="54"/>
      <c r="FY118" s="54"/>
      <c r="FZ118" s="54"/>
      <c r="GA118" s="54"/>
    </row>
    <row r="119" spans="1:183" s="70" customFormat="1" ht="20.25">
      <c r="A119" s="66" t="s">
        <v>377</v>
      </c>
      <c r="B119" s="228" t="s">
        <v>253</v>
      </c>
      <c r="C119" s="228">
        <v>67</v>
      </c>
      <c r="D119" s="228" t="s">
        <v>255</v>
      </c>
      <c r="E119" s="229">
        <v>5</v>
      </c>
      <c r="F119" s="144">
        <v>3.2990275787700001</v>
      </c>
      <c r="G119" s="144">
        <v>3.124269222228</v>
      </c>
      <c r="H119" s="144">
        <v>1.4978399999639997</v>
      </c>
      <c r="I119" s="144">
        <v>1.7543203574820001</v>
      </c>
      <c r="J119" s="144">
        <v>12.235856281109996</v>
      </c>
      <c r="K119" s="230">
        <v>5.6202069304920013</v>
      </c>
      <c r="L119" s="230">
        <v>0.73204771516799994</v>
      </c>
      <c r="M119" s="231"/>
      <c r="N119" s="231"/>
      <c r="O119" s="81"/>
      <c r="P119" s="230">
        <f t="shared" si="77"/>
        <v>28.263568085213997</v>
      </c>
      <c r="Q119" s="52">
        <f t="shared" si="56"/>
        <v>0.60214531246583192</v>
      </c>
      <c r="R119" s="52">
        <f t="shared" si="57"/>
        <v>1.4540176150394277</v>
      </c>
      <c r="S119" s="52">
        <f t="shared" si="58"/>
        <v>1.3538748903983244</v>
      </c>
      <c r="T119" s="53">
        <f t="shared" si="59"/>
        <v>0.14929487857929069</v>
      </c>
      <c r="U119" s="53">
        <f t="shared" si="60"/>
        <v>1.4278386761446538</v>
      </c>
      <c r="V119" s="53">
        <f t="shared" si="61"/>
        <v>16.821929889793022</v>
      </c>
      <c r="W119" s="53">
        <f t="shared" si="62"/>
        <v>107.02095541947372</v>
      </c>
      <c r="X119" s="53">
        <f t="shared" si="63"/>
        <v>1.0251860978398641</v>
      </c>
      <c r="Y119" s="53">
        <f t="shared" si="64"/>
        <v>1.0261005521114859</v>
      </c>
      <c r="Z119" s="53">
        <f t="shared" si="65"/>
        <v>1.0247745127117156</v>
      </c>
      <c r="AA119" s="53">
        <f t="shared" si="66"/>
        <v>1.0251127469836159</v>
      </c>
      <c r="AB119" s="53">
        <f t="shared" si="67"/>
        <v>0.56422955546096665</v>
      </c>
      <c r="AC119" s="53">
        <f t="shared" si="68"/>
        <v>0.56698836388192864</v>
      </c>
      <c r="AD119" s="53">
        <f t="shared" si="69"/>
        <v>0.52760397151548644</v>
      </c>
      <c r="AE119" s="53">
        <f t="shared" si="70"/>
        <v>0.38920985103859684</v>
      </c>
      <c r="AF119" s="53">
        <f t="shared" si="71"/>
        <v>0.36</v>
      </c>
      <c r="AG119" s="53">
        <f t="shared" si="72"/>
        <v>0.37460492551929842</v>
      </c>
      <c r="AH119" s="64" t="s">
        <v>152</v>
      </c>
      <c r="AI119" s="71"/>
      <c r="AJ119" s="71"/>
      <c r="AK119" s="45" t="str">
        <f t="shared" si="78"/>
        <v>364-02</v>
      </c>
      <c r="AL119" s="65"/>
      <c r="AM119" s="145">
        <f t="shared" si="79"/>
        <v>5</v>
      </c>
      <c r="AN119" s="149"/>
      <c r="AO119" s="183"/>
      <c r="AP119" s="149"/>
      <c r="AQ119" s="147">
        <f t="shared" si="80"/>
        <v>1</v>
      </c>
      <c r="AR119" s="229">
        <v>0</v>
      </c>
      <c r="AS119" s="229">
        <v>1</v>
      </c>
      <c r="AT119" s="229">
        <v>1</v>
      </c>
      <c r="AU119" s="229">
        <v>0</v>
      </c>
      <c r="AV119" s="229">
        <v>1</v>
      </c>
      <c r="AW119" s="229">
        <v>1</v>
      </c>
      <c r="AX119" s="229">
        <v>0</v>
      </c>
      <c r="AY119" s="229">
        <v>1</v>
      </c>
      <c r="AZ119" s="229">
        <v>2</v>
      </c>
      <c r="BA119" s="152"/>
      <c r="BB119" s="229">
        <v>28</v>
      </c>
      <c r="BC119" s="229">
        <v>2</v>
      </c>
      <c r="BD119" s="229">
        <v>0</v>
      </c>
      <c r="BE119" s="57">
        <v>3</v>
      </c>
      <c r="BF119" s="57">
        <v>3</v>
      </c>
      <c r="BG119" s="57">
        <v>3</v>
      </c>
      <c r="BH119" s="57">
        <v>10</v>
      </c>
      <c r="BI119" s="57">
        <f t="shared" si="81"/>
        <v>67</v>
      </c>
      <c r="BJ119" s="189" t="str">
        <f t="shared" si="82"/>
        <v>364-02</v>
      </c>
      <c r="BK119" s="173">
        <f t="shared" si="83"/>
        <v>5</v>
      </c>
      <c r="BL119" s="243">
        <v>42</v>
      </c>
      <c r="BM119" s="244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126"/>
      <c r="CA119" s="97"/>
      <c r="CB119" s="96"/>
      <c r="CC119" s="96"/>
      <c r="CD119" s="96"/>
      <c r="CE119" s="96"/>
      <c r="CF119" s="96"/>
      <c r="CG119" s="96"/>
      <c r="CH119" s="96"/>
      <c r="CI119" s="96"/>
      <c r="CJ119" s="96"/>
      <c r="CK119" s="96"/>
      <c r="CL119" s="96"/>
      <c r="CM119" s="73"/>
      <c r="CN119" s="73"/>
      <c r="CO119" s="127"/>
      <c r="CP119" s="91"/>
      <c r="CQ119" s="91"/>
      <c r="CR119" s="78"/>
      <c r="CS119" s="78"/>
      <c r="CT119" s="78"/>
      <c r="CU119" s="78"/>
      <c r="CV119" s="91"/>
      <c r="CW119" s="78"/>
      <c r="CX119" s="78"/>
      <c r="CY119" s="78"/>
      <c r="CZ119" s="78"/>
      <c r="DA119" s="91"/>
      <c r="DB119" s="78"/>
      <c r="DC119" s="78"/>
      <c r="DD119" s="78"/>
      <c r="DE119" s="78"/>
      <c r="DF119" s="132"/>
      <c r="DG119" s="121">
        <f t="shared" si="84"/>
        <v>0</v>
      </c>
      <c r="DH119" s="121">
        <f t="shared" si="85"/>
        <v>9.0321796869874778</v>
      </c>
      <c r="DI119" s="121">
        <f t="shared" si="86"/>
        <v>20.308123355974868</v>
      </c>
      <c r="DJ119" s="121">
        <f t="shared" si="87"/>
        <v>0.99461587364176929</v>
      </c>
      <c r="DK119" s="121">
        <f t="shared" si="87"/>
        <v>0.68338762411994425</v>
      </c>
      <c r="DL119" s="121">
        <f t="shared" si="87"/>
        <v>0</v>
      </c>
      <c r="DM119" s="121">
        <f t="shared" si="88"/>
        <v>86.849875107167335</v>
      </c>
      <c r="DN119" s="121">
        <f t="shared" si="89"/>
        <v>0</v>
      </c>
      <c r="DO119" s="121">
        <f t="shared" si="90"/>
        <v>0</v>
      </c>
      <c r="DP119" s="121">
        <f t="shared" si="91"/>
        <v>0</v>
      </c>
      <c r="DQ119" s="121">
        <f t="shared" si="92"/>
        <v>0</v>
      </c>
      <c r="DR119" s="122">
        <f t="shared" si="93"/>
        <v>1</v>
      </c>
      <c r="DS119" s="157"/>
      <c r="DT119" s="157" t="str">
        <f t="shared" si="94"/>
        <v>Activity Fuels Underburn</v>
      </c>
      <c r="DU119" s="157" t="str">
        <f t="shared" si="73"/>
        <v>364-02</v>
      </c>
      <c r="DV119" s="238">
        <f t="shared" si="95"/>
        <v>5</v>
      </c>
      <c r="DW119" s="239"/>
      <c r="DX119" s="239"/>
      <c r="DY119" s="239"/>
      <c r="DZ119" s="239"/>
      <c r="EA119" s="239"/>
      <c r="EB119" s="239"/>
      <c r="EC119" s="239"/>
      <c r="ED119" s="239"/>
      <c r="EE119" s="239"/>
      <c r="EF119" s="239"/>
      <c r="EG119" s="239"/>
      <c r="EH119" s="239"/>
      <c r="EI119" s="239"/>
      <c r="EJ119" s="50">
        <f t="shared" si="96"/>
        <v>0.27126422764227642</v>
      </c>
      <c r="EK119" s="50">
        <f t="shared" si="97"/>
        <v>0.37093495934959347</v>
      </c>
      <c r="EL119" s="55">
        <f t="shared" si="98"/>
        <v>0</v>
      </c>
      <c r="EM119" s="50">
        <f>4.656*AQ119*(((BL119/2.54)^2)+((BM119/2.54)^2)+((BN119/2.54)^2)+((BO119)/2.54^2)+((BP119/2.54)^2)+((BQ119/2.54)^2)+((BR119/2.54)^2)+((BS119/2.54)^2)+((BT119/2.54)^2)+((BU119/2.54)^2)+((BV119/2.54)^2)+((BW119/2.54)^2)+((BX119/2.54)^2)+((BY119/2.54)^2)+((BZ119/2.54)^2))/(BH119*3.28)</f>
        <v>38.812380063784516</v>
      </c>
      <c r="EN119" s="50">
        <f>3.492*AQ119*((CA119/2.54)^2 + (CB119/2.54)^2 + (CC119/2.54)^2 + (CD119/2.54)^2 + (CE119/2.54)^2 + (CF119/2.54)^2 + (CG119/2.54)^2 +(CH119/2.54)^2 +(CI119/2.54)^2 + (CJ119/2.54)^2 +(CK119/2.54)^2 + (CL119/2.54)^2 +(CM119/2.54)^2 + (CN119/2.54)^2 + (CO119/2.54)^2)/(BH119*3.28)</f>
        <v>0</v>
      </c>
      <c r="EO119" s="50">
        <f t="shared" si="74"/>
        <v>0</v>
      </c>
      <c r="EP119" s="50">
        <f t="shared" si="75"/>
        <v>0</v>
      </c>
      <c r="EQ119" s="50">
        <f t="shared" si="76"/>
        <v>0</v>
      </c>
      <c r="ER119" s="56">
        <f t="shared" si="99"/>
        <v>0.64219918699186995</v>
      </c>
      <c r="ES119" s="56">
        <f t="shared" si="100"/>
        <v>38.812380063784516</v>
      </c>
      <c r="ET119" s="56">
        <f t="shared" si="103"/>
        <v>0</v>
      </c>
      <c r="EU119" s="56">
        <f t="shared" si="103"/>
        <v>4.0644808591443651</v>
      </c>
      <c r="EV119" s="56">
        <f t="shared" si="101"/>
        <v>39.454579250776384</v>
      </c>
      <c r="EW119" s="56"/>
      <c r="EX119" s="56"/>
      <c r="EY119" s="56"/>
      <c r="EZ119" s="165" t="str">
        <f>D119</f>
        <v>364-02</v>
      </c>
      <c r="FA119" s="179">
        <f t="shared" si="102"/>
        <v>0</v>
      </c>
      <c r="FB119" s="179">
        <f t="shared" si="102"/>
        <v>3.6128718747949917</v>
      </c>
      <c r="FC119" s="56">
        <f>AVERAGE(EJ117:EJ119)</f>
        <v>0.50700575880758814</v>
      </c>
      <c r="FD119" s="56">
        <f>AVERAGE(EK117:EK119)</f>
        <v>0.37093495934959347</v>
      </c>
      <c r="FE119" s="56">
        <f>AVERAGE(EL117:EL119)</f>
        <v>0</v>
      </c>
      <c r="FF119" s="56">
        <f>AVERAGE(EM117:EM119)</f>
        <v>12.937460021261506</v>
      </c>
      <c r="FG119" s="56">
        <f>AVERAGE(EN117:EN119)</f>
        <v>0</v>
      </c>
      <c r="FH119" s="56">
        <f t="shared" si="104"/>
        <v>0</v>
      </c>
      <c r="FI119" s="56">
        <f t="shared" si="104"/>
        <v>0</v>
      </c>
      <c r="FJ119" s="56">
        <f t="shared" si="104"/>
        <v>0</v>
      </c>
      <c r="FK119" s="56">
        <f>AVERAGE(ER117:ER119)</f>
        <v>0.87794071815718144</v>
      </c>
      <c r="FL119" s="56">
        <f>AVERAGE(ES117:ES119)</f>
        <v>12.937460021261506</v>
      </c>
      <c r="FM119" s="56">
        <f>AVERAGE(EV117:EV119)</f>
        <v>13.815400739418687</v>
      </c>
      <c r="FN119" s="74" t="s">
        <v>93</v>
      </c>
      <c r="FO119" s="54"/>
      <c r="FP119" s="54" t="e">
        <f>AVERAGE(#REF!)</f>
        <v>#REF!</v>
      </c>
      <c r="FQ119" s="54" t="e">
        <f>AVERAGE(#REF!)</f>
        <v>#REF!</v>
      </c>
      <c r="FR119" s="54" t="e">
        <f>AVERAGE(#REF!)</f>
        <v>#REF!</v>
      </c>
      <c r="FS119" s="54" t="e">
        <f>AVERAGE(#REF!)</f>
        <v>#REF!</v>
      </c>
      <c r="FT119" s="54" t="e">
        <f>AVERAGE(#REF!)</f>
        <v>#REF!</v>
      </c>
      <c r="FU119" s="54" t="e">
        <f>AVERAGE(#REF!)</f>
        <v>#REF!</v>
      </c>
      <c r="FV119" s="54" t="e">
        <f>AVERAGE(#REF!)</f>
        <v>#REF!</v>
      </c>
      <c r="FW119" s="54" t="e">
        <f>AVERAGE(#REF!)</f>
        <v>#REF!</v>
      </c>
      <c r="FX119" s="54" t="e">
        <f>AVERAGE(#REF!)</f>
        <v>#REF!</v>
      </c>
      <c r="FY119" s="54" t="e">
        <f>AVERAGE(#REF!)</f>
        <v>#REF!</v>
      </c>
      <c r="FZ119" s="54" t="e">
        <f>AVERAGE(#REF!)</f>
        <v>#REF!</v>
      </c>
      <c r="GA119" s="54"/>
    </row>
    <row r="120" spans="1:183" s="45" customFormat="1" ht="18">
      <c r="A120" s="66" t="s">
        <v>377</v>
      </c>
      <c r="B120" s="228" t="s">
        <v>253</v>
      </c>
      <c r="C120" s="228">
        <v>535</v>
      </c>
      <c r="D120" s="228" t="s">
        <v>273</v>
      </c>
      <c r="E120" s="229">
        <v>1</v>
      </c>
      <c r="F120" s="144">
        <v>3.2990275787700001</v>
      </c>
      <c r="G120" s="144">
        <v>3.124269222228</v>
      </c>
      <c r="H120" s="144">
        <v>1.4978399999639997</v>
      </c>
      <c r="I120" s="144">
        <v>1.7543203574820001</v>
      </c>
      <c r="J120" s="144">
        <v>12.235856281109996</v>
      </c>
      <c r="K120" s="230">
        <v>5.6202069304920013</v>
      </c>
      <c r="L120" s="230">
        <v>0.73204771516799994</v>
      </c>
      <c r="M120" s="230"/>
      <c r="N120" s="230"/>
      <c r="O120" s="80"/>
      <c r="P120" s="230">
        <f t="shared" si="77"/>
        <v>28.263568085213997</v>
      </c>
      <c r="Q120" s="52">
        <f t="shared" si="56"/>
        <v>0.60214531246583192</v>
      </c>
      <c r="R120" s="52">
        <f t="shared" si="57"/>
        <v>1.4540176150394277</v>
      </c>
      <c r="S120" s="52">
        <f t="shared" si="58"/>
        <v>1.3538748903983244</v>
      </c>
      <c r="T120" s="53">
        <f t="shared" si="59"/>
        <v>0.14929487857929069</v>
      </c>
      <c r="U120" s="53">
        <f t="shared" si="60"/>
        <v>1.4278386761446538</v>
      </c>
      <c r="V120" s="53">
        <f t="shared" si="61"/>
        <v>16.821929889793022</v>
      </c>
      <c r="W120" s="53">
        <f t="shared" si="62"/>
        <v>107.02095541947372</v>
      </c>
      <c r="X120" s="53">
        <f t="shared" si="63"/>
        <v>1.0251860978398641</v>
      </c>
      <c r="Y120" s="53">
        <f t="shared" si="64"/>
        <v>1.0261005521114859</v>
      </c>
      <c r="Z120" s="53">
        <f t="shared" si="65"/>
        <v>1.0247745127117156</v>
      </c>
      <c r="AA120" s="53">
        <f t="shared" si="66"/>
        <v>1.0251127469836159</v>
      </c>
      <c r="AB120" s="53">
        <f t="shared" si="67"/>
        <v>0.56422955546096665</v>
      </c>
      <c r="AC120" s="53">
        <f t="shared" si="68"/>
        <v>0.56698836388192864</v>
      </c>
      <c r="AD120" s="53">
        <f t="shared" si="69"/>
        <v>0.52760397151548644</v>
      </c>
      <c r="AE120" s="53">
        <f t="shared" si="70"/>
        <v>0.38920985103859684</v>
      </c>
      <c r="AF120" s="53">
        <f t="shared" si="71"/>
        <v>0.36</v>
      </c>
      <c r="AG120" s="53">
        <f t="shared" si="72"/>
        <v>0.37460492551929842</v>
      </c>
      <c r="AH120" s="64" t="s">
        <v>152</v>
      </c>
      <c r="AI120" s="64"/>
      <c r="AJ120" s="64"/>
      <c r="AK120" s="45" t="str">
        <f t="shared" si="78"/>
        <v>770-13</v>
      </c>
      <c r="AL120" s="65"/>
      <c r="AM120" s="145">
        <f t="shared" si="79"/>
        <v>1</v>
      </c>
      <c r="AN120" s="149"/>
      <c r="AO120" s="183"/>
      <c r="AP120" s="149"/>
      <c r="AQ120" s="147">
        <f t="shared" si="80"/>
        <v>1</v>
      </c>
      <c r="AR120" s="229">
        <v>0</v>
      </c>
      <c r="AS120" s="229">
        <v>2</v>
      </c>
      <c r="AT120" s="229">
        <v>2</v>
      </c>
      <c r="AU120" s="229">
        <v>0</v>
      </c>
      <c r="AV120" s="229">
        <v>2</v>
      </c>
      <c r="AW120" s="229">
        <v>2</v>
      </c>
      <c r="AX120" s="229">
        <v>0</v>
      </c>
      <c r="AY120" s="229">
        <v>2</v>
      </c>
      <c r="AZ120" s="229">
        <v>2</v>
      </c>
      <c r="BA120" s="151"/>
      <c r="BB120" s="229">
        <v>4</v>
      </c>
      <c r="BC120" s="229">
        <v>0</v>
      </c>
      <c r="BD120" s="229">
        <v>0</v>
      </c>
      <c r="BE120" s="57">
        <v>3</v>
      </c>
      <c r="BF120" s="57">
        <v>3</v>
      </c>
      <c r="BG120" s="57">
        <v>3</v>
      </c>
      <c r="BH120" s="57">
        <v>10</v>
      </c>
      <c r="BI120" s="57">
        <f t="shared" si="81"/>
        <v>535</v>
      </c>
      <c r="BJ120" s="189" t="str">
        <f t="shared" si="82"/>
        <v>770-13</v>
      </c>
      <c r="BK120" s="173">
        <f t="shared" si="83"/>
        <v>1</v>
      </c>
      <c r="BL120" s="86">
        <v>15</v>
      </c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126"/>
      <c r="CA120" s="97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61"/>
      <c r="CN120" s="61"/>
      <c r="CO120" s="126"/>
      <c r="CP120" s="90"/>
      <c r="CQ120" s="90"/>
      <c r="CR120" s="69"/>
      <c r="CS120" s="69"/>
      <c r="CT120" s="69"/>
      <c r="CU120" s="69"/>
      <c r="CV120" s="90"/>
      <c r="CW120" s="69"/>
      <c r="CX120" s="69"/>
      <c r="CY120" s="69"/>
      <c r="CZ120" s="69"/>
      <c r="DA120" s="90"/>
      <c r="DB120" s="69"/>
      <c r="DC120" s="69"/>
      <c r="DD120" s="69"/>
      <c r="DE120" s="69"/>
      <c r="DF120" s="131"/>
      <c r="DG120" s="121">
        <f t="shared" si="84"/>
        <v>0</v>
      </c>
      <c r="DH120" s="121">
        <f t="shared" si="85"/>
        <v>18.064359373974956</v>
      </c>
      <c r="DI120" s="121">
        <f t="shared" si="86"/>
        <v>40.616246711949735</v>
      </c>
      <c r="DJ120" s="121">
        <f t="shared" si="87"/>
        <v>0.14208798194882419</v>
      </c>
      <c r="DK120" s="121">
        <f t="shared" si="87"/>
        <v>0</v>
      </c>
      <c r="DL120" s="121">
        <f t="shared" si="87"/>
        <v>0</v>
      </c>
      <c r="DM120" s="121">
        <f t="shared" si="88"/>
        <v>11.077790192240732</v>
      </c>
      <c r="DN120" s="121">
        <f t="shared" si="89"/>
        <v>0</v>
      </c>
      <c r="DO120" s="121">
        <f t="shared" si="90"/>
        <v>0</v>
      </c>
      <c r="DP120" s="121">
        <f t="shared" si="91"/>
        <v>0</v>
      </c>
      <c r="DQ120" s="121">
        <f t="shared" si="92"/>
        <v>0</v>
      </c>
      <c r="DR120" s="122">
        <f t="shared" si="93"/>
        <v>2</v>
      </c>
      <c r="DS120" s="157"/>
      <c r="DT120" s="157" t="str">
        <f t="shared" si="94"/>
        <v>Activity Fuels Underburn</v>
      </c>
      <c r="DU120" s="157" t="str">
        <f t="shared" si="73"/>
        <v>770-13</v>
      </c>
      <c r="DV120" s="238">
        <f t="shared" si="95"/>
        <v>1</v>
      </c>
      <c r="DW120" s="239"/>
      <c r="DX120" s="239"/>
      <c r="DY120" s="239"/>
      <c r="DZ120" s="239"/>
      <c r="EA120" s="239"/>
      <c r="EB120" s="239"/>
      <c r="EC120" s="239"/>
      <c r="ED120" s="239"/>
      <c r="EE120" s="239"/>
      <c r="EF120" s="239"/>
      <c r="EG120" s="239"/>
      <c r="EH120" s="239"/>
      <c r="EI120" s="239"/>
      <c r="EJ120" s="50"/>
      <c r="EK120" s="50"/>
      <c r="EL120" s="55"/>
      <c r="EM120" s="50"/>
      <c r="EN120" s="50"/>
      <c r="EO120" s="50">
        <f t="shared" si="74"/>
        <v>0</v>
      </c>
      <c r="EP120" s="50">
        <f t="shared" si="75"/>
        <v>0</v>
      </c>
      <c r="EQ120" s="50">
        <f t="shared" si="76"/>
        <v>0</v>
      </c>
      <c r="ER120" s="56"/>
      <c r="ES120" s="56"/>
      <c r="ET120" s="56">
        <f t="shared" si="103"/>
        <v>0</v>
      </c>
      <c r="EU120" s="56">
        <f t="shared" si="103"/>
        <v>8.1289617182887302</v>
      </c>
      <c r="EV120" s="56"/>
      <c r="EW120" s="56"/>
      <c r="EX120" s="56"/>
      <c r="EY120" s="56"/>
      <c r="EZ120" s="165"/>
      <c r="FA120" s="179"/>
      <c r="FB120" s="179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/>
      <c r="FO120" s="54"/>
      <c r="FP120" s="54"/>
      <c r="FQ120" s="54"/>
      <c r="FR120" s="54"/>
      <c r="FS120" s="54"/>
      <c r="FT120" s="54"/>
      <c r="FU120" s="54"/>
      <c r="FV120" s="54"/>
      <c r="FW120" s="54"/>
      <c r="FX120" s="54"/>
      <c r="FY120" s="54"/>
      <c r="FZ120" s="54"/>
      <c r="GA120" s="54"/>
    </row>
    <row r="121" spans="1:183" s="45" customFormat="1" ht="18">
      <c r="A121" s="66" t="s">
        <v>377</v>
      </c>
      <c r="B121" s="228" t="s">
        <v>253</v>
      </c>
      <c r="C121" s="228">
        <v>535</v>
      </c>
      <c r="D121" s="228" t="s">
        <v>273</v>
      </c>
      <c r="E121" s="229">
        <v>2</v>
      </c>
      <c r="F121" s="144">
        <v>3.2990275787700001</v>
      </c>
      <c r="G121" s="144">
        <v>3.124269222228</v>
      </c>
      <c r="H121" s="144">
        <v>1.4978399999639997</v>
      </c>
      <c r="I121" s="144">
        <v>1.7543203574820001</v>
      </c>
      <c r="J121" s="144">
        <v>12.235856281109996</v>
      </c>
      <c r="K121" s="230">
        <v>5.6202069304920013</v>
      </c>
      <c r="L121" s="230">
        <v>0.73204771516799994</v>
      </c>
      <c r="M121" s="144"/>
      <c r="N121" s="230"/>
      <c r="O121" s="80"/>
      <c r="P121" s="230">
        <f t="shared" si="77"/>
        <v>28.263568085213997</v>
      </c>
      <c r="Q121" s="52">
        <f t="shared" si="56"/>
        <v>0.60214531246583192</v>
      </c>
      <c r="R121" s="52">
        <f t="shared" si="57"/>
        <v>1.4540176150394277</v>
      </c>
      <c r="S121" s="52">
        <f t="shared" si="58"/>
        <v>1.3538748903983244</v>
      </c>
      <c r="T121" s="53">
        <f t="shared" si="59"/>
        <v>0.14929487857929069</v>
      </c>
      <c r="U121" s="53">
        <f t="shared" si="60"/>
        <v>1.4278386761446538</v>
      </c>
      <c r="V121" s="53">
        <f t="shared" si="61"/>
        <v>16.821929889793022</v>
      </c>
      <c r="W121" s="53">
        <f t="shared" si="62"/>
        <v>107.02095541947372</v>
      </c>
      <c r="X121" s="53">
        <f t="shared" si="63"/>
        <v>1.0251860978398641</v>
      </c>
      <c r="Y121" s="53">
        <f t="shared" si="64"/>
        <v>1.0261005521114859</v>
      </c>
      <c r="Z121" s="53">
        <f t="shared" si="65"/>
        <v>1.0247745127117156</v>
      </c>
      <c r="AA121" s="53">
        <f t="shared" si="66"/>
        <v>1.0251127469836159</v>
      </c>
      <c r="AB121" s="53">
        <f t="shared" si="67"/>
        <v>0.56422955546096665</v>
      </c>
      <c r="AC121" s="53">
        <f t="shared" si="68"/>
        <v>0.56698836388192864</v>
      </c>
      <c r="AD121" s="53">
        <f t="shared" si="69"/>
        <v>0.52760397151548644</v>
      </c>
      <c r="AE121" s="53">
        <f t="shared" si="70"/>
        <v>0.38920985103859684</v>
      </c>
      <c r="AF121" s="53">
        <f t="shared" si="71"/>
        <v>0.36</v>
      </c>
      <c r="AG121" s="53">
        <f t="shared" si="72"/>
        <v>0.37460492551929842</v>
      </c>
      <c r="AH121" s="64" t="s">
        <v>152</v>
      </c>
      <c r="AI121" s="64"/>
      <c r="AJ121" s="64"/>
      <c r="AK121" s="45" t="str">
        <f t="shared" si="78"/>
        <v>770-13</v>
      </c>
      <c r="AL121" s="65"/>
      <c r="AM121" s="145">
        <f t="shared" si="79"/>
        <v>2</v>
      </c>
      <c r="AN121" s="149"/>
      <c r="AO121" s="183"/>
      <c r="AP121" s="149"/>
      <c r="AQ121" s="147">
        <f t="shared" si="80"/>
        <v>1</v>
      </c>
      <c r="AR121" s="229">
        <v>0</v>
      </c>
      <c r="AS121" s="229">
        <v>1</v>
      </c>
      <c r="AT121" s="229">
        <v>2</v>
      </c>
      <c r="AU121" s="229">
        <v>0</v>
      </c>
      <c r="AV121" s="229">
        <v>1</v>
      </c>
      <c r="AW121" s="229">
        <v>1</v>
      </c>
      <c r="AX121" s="229">
        <v>0</v>
      </c>
      <c r="AY121" s="229">
        <v>1</v>
      </c>
      <c r="AZ121" s="229">
        <v>1</v>
      </c>
      <c r="BA121" s="151"/>
      <c r="BB121" s="229">
        <v>20</v>
      </c>
      <c r="BC121" s="229">
        <v>2</v>
      </c>
      <c r="BD121" s="229">
        <v>0</v>
      </c>
      <c r="BE121" s="57">
        <v>3</v>
      </c>
      <c r="BF121" s="57">
        <v>3</v>
      </c>
      <c r="BG121" s="57">
        <v>3</v>
      </c>
      <c r="BH121" s="57">
        <v>10</v>
      </c>
      <c r="BI121" s="57">
        <f t="shared" si="81"/>
        <v>535</v>
      </c>
      <c r="BJ121" s="189" t="str">
        <f t="shared" si="82"/>
        <v>770-13</v>
      </c>
      <c r="BK121" s="173">
        <f t="shared" si="83"/>
        <v>2</v>
      </c>
      <c r="BL121" s="86">
        <v>0</v>
      </c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126"/>
      <c r="CA121" s="97"/>
      <c r="CB121" s="96"/>
      <c r="CC121" s="96"/>
      <c r="CD121" s="96"/>
      <c r="CE121" s="96"/>
      <c r="CF121" s="96"/>
      <c r="CG121" s="96"/>
      <c r="CH121" s="96"/>
      <c r="CI121" s="96"/>
      <c r="CJ121" s="96"/>
      <c r="CK121" s="96"/>
      <c r="CL121" s="96"/>
      <c r="CM121" s="61"/>
      <c r="CN121" s="61"/>
      <c r="CO121" s="126"/>
      <c r="CP121" s="90"/>
      <c r="CQ121" s="90"/>
      <c r="CR121" s="69"/>
      <c r="CS121" s="69"/>
      <c r="CT121" s="69"/>
      <c r="CU121" s="69"/>
      <c r="CV121" s="90"/>
      <c r="CW121" s="69"/>
      <c r="CX121" s="69"/>
      <c r="CY121" s="69"/>
      <c r="CZ121" s="69"/>
      <c r="DA121" s="90"/>
      <c r="DB121" s="69"/>
      <c r="DC121" s="69"/>
      <c r="DD121" s="69"/>
      <c r="DE121" s="69"/>
      <c r="DF121" s="131"/>
      <c r="DG121" s="121">
        <f t="shared" si="84"/>
        <v>0</v>
      </c>
      <c r="DH121" s="121">
        <f t="shared" si="85"/>
        <v>9.0321796869874778</v>
      </c>
      <c r="DI121" s="121">
        <f t="shared" si="86"/>
        <v>20.308123355974868</v>
      </c>
      <c r="DJ121" s="121">
        <f t="shared" si="87"/>
        <v>0.71043990974412097</v>
      </c>
      <c r="DK121" s="121">
        <f t="shared" si="87"/>
        <v>0.68338762411994425</v>
      </c>
      <c r="DL121" s="121">
        <f t="shared" si="87"/>
        <v>0</v>
      </c>
      <c r="DM121" s="121">
        <f t="shared" si="88"/>
        <v>0</v>
      </c>
      <c r="DN121" s="121">
        <f t="shared" si="89"/>
        <v>0</v>
      </c>
      <c r="DO121" s="121">
        <f t="shared" si="90"/>
        <v>0</v>
      </c>
      <c r="DP121" s="121">
        <f t="shared" si="91"/>
        <v>0</v>
      </c>
      <c r="DQ121" s="121">
        <f t="shared" si="92"/>
        <v>0</v>
      </c>
      <c r="DR121" s="122">
        <f t="shared" si="93"/>
        <v>1.5</v>
      </c>
      <c r="DS121" s="157"/>
      <c r="DT121" s="157" t="str">
        <f t="shared" si="94"/>
        <v>Activity Fuels Underburn</v>
      </c>
      <c r="DU121" s="157" t="str">
        <f t="shared" si="73"/>
        <v>770-13</v>
      </c>
      <c r="DV121" s="238">
        <f t="shared" si="95"/>
        <v>2</v>
      </c>
      <c r="DW121" s="239"/>
      <c r="DX121" s="239"/>
      <c r="DY121" s="239"/>
      <c r="DZ121" s="239"/>
      <c r="EA121" s="239"/>
      <c r="EB121" s="239"/>
      <c r="EC121" s="239"/>
      <c r="ED121" s="239"/>
      <c r="EE121" s="239"/>
      <c r="EF121" s="239"/>
      <c r="EG121" s="239"/>
      <c r="EH121" s="239"/>
      <c r="EI121" s="239"/>
      <c r="EJ121" s="50">
        <f t="shared" si="96"/>
        <v>0.19376016260162601</v>
      </c>
      <c r="EK121" s="50">
        <f t="shared" si="97"/>
        <v>0.37093495934959347</v>
      </c>
      <c r="EL121" s="55">
        <f t="shared" si="98"/>
        <v>0</v>
      </c>
      <c r="EM121" s="50">
        <f>4.656*AQ121*(((BL121/2.54)^2)+((BM121/2.54)^2)+((BN121/2.54)^2)+((BO121)/2.54^2)+((BP121/2.54)^2)+((BQ121/2.54)^2)+((BR121/2.54)^2)+((BS121/2.54)^2)+((BT121/2.54)^2)+((BU121/2.54)^2)+((BV121/2.54)^2)+((BW121/2.54)^2)+((BX121/2.54)^2)+((BY121/2.54)^2)+((BZ121/2.54)^2))/(BH121*3.28)</f>
        <v>0</v>
      </c>
      <c r="EN121" s="50">
        <f>3.492*AQ121*((CA121/2.54)^2 + (CB121/2.54)^2 + (CC121/2.54)^2 + (CD121/2.54)^2 + (CE121/2.54)^2 + (CF121/2.54)^2 + (CG121/2.54)^2 +(CH121/2.54)^2 +(CI121/2.54)^2 + (CJ121/2.54)^2 +(CK121/2.54)^2 + (CL121/2.54)^2 +(CM121/2.54)^2 + (CN121/2.54)^2 + (CO121/2.54)^2)/(BH121*3.28)</f>
        <v>0</v>
      </c>
      <c r="EO121" s="50">
        <f t="shared" si="74"/>
        <v>0</v>
      </c>
      <c r="EP121" s="50">
        <f t="shared" si="75"/>
        <v>0</v>
      </c>
      <c r="EQ121" s="50">
        <f t="shared" si="76"/>
        <v>0</v>
      </c>
      <c r="ER121" s="56">
        <f t="shared" si="99"/>
        <v>0.56469512195121951</v>
      </c>
      <c r="ES121" s="56">
        <f t="shared" si="100"/>
        <v>0</v>
      </c>
      <c r="ET121" s="56">
        <f t="shared" si="103"/>
        <v>0</v>
      </c>
      <c r="EU121" s="56">
        <f t="shared" si="103"/>
        <v>4.0644808591443651</v>
      </c>
      <c r="EV121" s="56">
        <f t="shared" si="101"/>
        <v>0.56469512195121951</v>
      </c>
      <c r="EW121" s="56"/>
      <c r="EX121" s="56"/>
      <c r="EY121" s="56"/>
      <c r="EZ121" s="165"/>
      <c r="FA121" s="179"/>
      <c r="FB121" s="179"/>
      <c r="FC121" s="56"/>
      <c r="FD121" s="56"/>
      <c r="FE121" s="56"/>
      <c r="FF121" s="56"/>
      <c r="FG121" s="56"/>
      <c r="FH121" s="56"/>
      <c r="FI121" s="56"/>
      <c r="FJ121" s="56"/>
      <c r="FK121" s="56"/>
      <c r="FL121" s="56"/>
      <c r="FM121" s="56"/>
      <c r="FO121" s="54"/>
      <c r="FP121" s="54"/>
      <c r="FQ121" s="54"/>
      <c r="FR121" s="54"/>
      <c r="FS121" s="54"/>
      <c r="FT121" s="54"/>
      <c r="FU121" s="54"/>
      <c r="FV121" s="54"/>
      <c r="FW121" s="54"/>
      <c r="FX121" s="54"/>
      <c r="FY121" s="54"/>
      <c r="FZ121" s="54"/>
      <c r="GA121" s="54"/>
    </row>
    <row r="122" spans="1:183" s="45" customFormat="1" ht="18">
      <c r="A122" s="66" t="s">
        <v>377</v>
      </c>
      <c r="B122" s="228" t="s">
        <v>253</v>
      </c>
      <c r="C122" s="228">
        <v>535</v>
      </c>
      <c r="D122" s="228" t="s">
        <v>273</v>
      </c>
      <c r="E122" s="229">
        <v>3</v>
      </c>
      <c r="F122" s="144">
        <v>3.2990275787700001</v>
      </c>
      <c r="G122" s="144">
        <v>3.124269222228</v>
      </c>
      <c r="H122" s="144">
        <v>1.4978399999639997</v>
      </c>
      <c r="I122" s="144">
        <v>1.7543203574820001</v>
      </c>
      <c r="J122" s="144">
        <v>12.235856281109996</v>
      </c>
      <c r="K122" s="230">
        <v>5.6202069304920013</v>
      </c>
      <c r="L122" s="230">
        <v>0.73204771516799994</v>
      </c>
      <c r="M122" s="230"/>
      <c r="N122" s="230"/>
      <c r="O122" s="80"/>
      <c r="P122" s="230">
        <f t="shared" si="77"/>
        <v>28.263568085213997</v>
      </c>
      <c r="Q122" s="52">
        <f t="shared" si="56"/>
        <v>0.60214531246583192</v>
      </c>
      <c r="R122" s="52">
        <f t="shared" si="57"/>
        <v>1.4540176150394277</v>
      </c>
      <c r="S122" s="52">
        <f t="shared" si="58"/>
        <v>1.3538748903983244</v>
      </c>
      <c r="T122" s="53">
        <f t="shared" si="59"/>
        <v>0.14929487857929069</v>
      </c>
      <c r="U122" s="53">
        <f t="shared" si="60"/>
        <v>1.4278386761446538</v>
      </c>
      <c r="V122" s="53">
        <f t="shared" si="61"/>
        <v>16.821929889793022</v>
      </c>
      <c r="W122" s="53">
        <f t="shared" si="62"/>
        <v>107.02095541947372</v>
      </c>
      <c r="X122" s="53">
        <f t="shared" si="63"/>
        <v>1.0251860978398641</v>
      </c>
      <c r="Y122" s="53">
        <f t="shared" si="64"/>
        <v>1.0261005521114859</v>
      </c>
      <c r="Z122" s="53">
        <f t="shared" si="65"/>
        <v>1.0247745127117156</v>
      </c>
      <c r="AA122" s="53">
        <f t="shared" si="66"/>
        <v>1.0251127469836159</v>
      </c>
      <c r="AB122" s="53">
        <f t="shared" si="67"/>
        <v>0.56422955546096665</v>
      </c>
      <c r="AC122" s="53">
        <f t="shared" si="68"/>
        <v>0.56698836388192864</v>
      </c>
      <c r="AD122" s="53">
        <f t="shared" si="69"/>
        <v>0.52760397151548644</v>
      </c>
      <c r="AE122" s="53">
        <f t="shared" si="70"/>
        <v>0.38920985103859684</v>
      </c>
      <c r="AF122" s="53">
        <f t="shared" si="71"/>
        <v>0.36</v>
      </c>
      <c r="AG122" s="53">
        <f t="shared" si="72"/>
        <v>0.37460492551929842</v>
      </c>
      <c r="AH122" s="64" t="s">
        <v>152</v>
      </c>
      <c r="AI122" s="62"/>
      <c r="AJ122" s="62"/>
      <c r="AK122" s="45" t="str">
        <f t="shared" si="78"/>
        <v>770-13</v>
      </c>
      <c r="AL122" s="65"/>
      <c r="AM122" s="145">
        <f t="shared" si="79"/>
        <v>3</v>
      </c>
      <c r="AN122" s="149"/>
      <c r="AO122" s="183"/>
      <c r="AP122" s="149"/>
      <c r="AQ122" s="147">
        <f t="shared" si="80"/>
        <v>1</v>
      </c>
      <c r="AR122" s="229">
        <v>0</v>
      </c>
      <c r="AS122" s="229">
        <v>0</v>
      </c>
      <c r="AT122" s="229">
        <v>0</v>
      </c>
      <c r="AU122" s="229">
        <v>0</v>
      </c>
      <c r="AV122" s="229">
        <v>0</v>
      </c>
      <c r="AW122" s="229">
        <v>2</v>
      </c>
      <c r="AX122" s="229">
        <v>0</v>
      </c>
      <c r="AY122" s="229">
        <v>1</v>
      </c>
      <c r="AZ122" s="229">
        <v>1</v>
      </c>
      <c r="BA122" s="148"/>
      <c r="BB122" s="229">
        <v>18</v>
      </c>
      <c r="BC122" s="229">
        <v>2</v>
      </c>
      <c r="BD122" s="229">
        <v>1</v>
      </c>
      <c r="BE122" s="57">
        <v>3</v>
      </c>
      <c r="BF122" s="57">
        <v>3</v>
      </c>
      <c r="BG122" s="57">
        <v>3</v>
      </c>
      <c r="BH122" s="57">
        <v>10</v>
      </c>
      <c r="BI122" s="57">
        <f t="shared" si="81"/>
        <v>535</v>
      </c>
      <c r="BJ122" s="189" t="str">
        <f t="shared" si="82"/>
        <v>770-13</v>
      </c>
      <c r="BK122" s="173">
        <f t="shared" si="83"/>
        <v>3</v>
      </c>
      <c r="BL122" s="87">
        <v>12</v>
      </c>
      <c r="BM122" s="62"/>
      <c r="BN122" s="62"/>
      <c r="BO122" s="62"/>
      <c r="BP122" s="62"/>
      <c r="BQ122" s="62"/>
      <c r="BR122" s="62"/>
      <c r="BS122" s="62"/>
      <c r="BT122" s="62"/>
      <c r="BU122" s="62"/>
      <c r="BV122" s="62"/>
      <c r="BW122" s="62"/>
      <c r="BX122" s="62"/>
      <c r="BY122" s="62"/>
      <c r="BZ122" s="128"/>
      <c r="CA122" s="99"/>
      <c r="CB122" s="98"/>
      <c r="CC122" s="98"/>
      <c r="CD122" s="98"/>
      <c r="CE122" s="98"/>
      <c r="CF122" s="98"/>
      <c r="CG122" s="98"/>
      <c r="CH122" s="98"/>
      <c r="CI122" s="98"/>
      <c r="CJ122" s="98"/>
      <c r="CK122" s="98"/>
      <c r="CL122" s="98"/>
      <c r="CM122" s="62"/>
      <c r="CN122" s="62"/>
      <c r="CO122" s="128"/>
      <c r="CP122" s="88"/>
      <c r="CQ122" s="88"/>
      <c r="CR122" s="63"/>
      <c r="CS122" s="63"/>
      <c r="CT122" s="63"/>
      <c r="CU122" s="63"/>
      <c r="CV122" s="88"/>
      <c r="CW122" s="63"/>
      <c r="CX122" s="63"/>
      <c r="CY122" s="63"/>
      <c r="CZ122" s="63"/>
      <c r="DA122" s="88"/>
      <c r="DB122" s="63"/>
      <c r="DC122" s="63"/>
      <c r="DD122" s="63"/>
      <c r="DE122" s="63"/>
      <c r="DF122" s="131"/>
      <c r="DG122" s="121">
        <f t="shared" si="84"/>
        <v>0</v>
      </c>
      <c r="DH122" s="121">
        <f t="shared" si="85"/>
        <v>3.0107265623291597</v>
      </c>
      <c r="DI122" s="121">
        <f t="shared" si="86"/>
        <v>6.7693744519916219</v>
      </c>
      <c r="DJ122" s="121">
        <f t="shared" si="87"/>
        <v>0.6393959187697088</v>
      </c>
      <c r="DK122" s="121">
        <f t="shared" si="87"/>
        <v>0.68338762411994425</v>
      </c>
      <c r="DL122" s="121">
        <f t="shared" si="87"/>
        <v>3.7411583873718208</v>
      </c>
      <c r="DM122" s="121">
        <f t="shared" si="88"/>
        <v>7.0897857230340691</v>
      </c>
      <c r="DN122" s="121">
        <f t="shared" si="89"/>
        <v>0</v>
      </c>
      <c r="DO122" s="121">
        <f t="shared" si="90"/>
        <v>0</v>
      </c>
      <c r="DP122" s="121">
        <f t="shared" si="91"/>
        <v>0</v>
      </c>
      <c r="DQ122" s="121">
        <f t="shared" si="92"/>
        <v>0</v>
      </c>
      <c r="DR122" s="122">
        <f t="shared" si="93"/>
        <v>1</v>
      </c>
      <c r="DS122" s="157"/>
      <c r="DT122" s="157" t="str">
        <f t="shared" si="94"/>
        <v>Activity Fuels Underburn</v>
      </c>
      <c r="DU122" s="157" t="str">
        <f t="shared" si="73"/>
        <v>770-13</v>
      </c>
      <c r="DV122" s="238">
        <f t="shared" si="95"/>
        <v>3</v>
      </c>
      <c r="DW122" s="239"/>
      <c r="DX122" s="239"/>
      <c r="DY122" s="239"/>
      <c r="DZ122" s="239"/>
      <c r="EA122" s="239"/>
      <c r="EB122" s="239"/>
      <c r="EC122" s="239"/>
      <c r="ED122" s="239"/>
      <c r="EE122" s="239"/>
      <c r="EF122" s="239"/>
      <c r="EG122" s="239"/>
      <c r="EH122" s="239"/>
      <c r="EI122" s="239"/>
      <c r="EJ122" s="50">
        <f t="shared" si="96"/>
        <v>0.17438414634146343</v>
      </c>
      <c r="EK122" s="50">
        <f t="shared" si="97"/>
        <v>0.37093495934959347</v>
      </c>
      <c r="EL122" s="55">
        <f t="shared" si="98"/>
        <v>1.475609756097561</v>
      </c>
      <c r="EM122" s="50">
        <f>4.656*AQ122*(((BL122/2.54)^2)+((BM122/2.54)^2)+((BN122/2.54)^2)+((BO122)/2.54^2)+((BP122/2.54)^2)+((BQ122/2.54)^2)+((BR122/2.54)^2)+((BS122/2.54)^2)+((BT122/2.54)^2)+((BU122/2.54)^2)+((BV122/2.54)^2)+((BW122/2.54)^2)+((BX122/2.54)^2)+((BY122/2.54)^2)+((BZ122/2.54)^2))/(BH122*3.28)</f>
        <v>3.1683575562273067</v>
      </c>
      <c r="EN122" s="50">
        <f>3.492*AQ122*((CA122/2.54)^2 + (CB122/2.54)^2 + (CC122/2.54)^2 + (CD122/2.54)^2 + (CE122/2.54)^2 + (CF122/2.54)^2 + (CG122/2.54)^2 +(CH122/2.54)^2 +(CI122/2.54)^2 + (CJ122/2.54)^2 +(CK122/2.54)^2 + (CL122/2.54)^2 +(CM122/2.54)^2 + (CN122/2.54)^2 + (CO122/2.54)^2)/(BH122*3.28)</f>
        <v>0</v>
      </c>
      <c r="EO122" s="50">
        <f t="shared" si="74"/>
        <v>0</v>
      </c>
      <c r="EP122" s="50">
        <f t="shared" si="75"/>
        <v>0</v>
      </c>
      <c r="EQ122" s="50">
        <f t="shared" si="76"/>
        <v>0</v>
      </c>
      <c r="ER122" s="56">
        <f t="shared" si="99"/>
        <v>2.0209288617886179</v>
      </c>
      <c r="ES122" s="56">
        <f t="shared" si="100"/>
        <v>3.1683575562273067</v>
      </c>
      <c r="ET122" s="56">
        <f t="shared" si="103"/>
        <v>0</v>
      </c>
      <c r="EU122" s="56">
        <f t="shared" si="103"/>
        <v>1.3548269530481218</v>
      </c>
      <c r="EV122" s="56">
        <f t="shared" si="101"/>
        <v>5.1892864180159251</v>
      </c>
      <c r="EW122" s="56"/>
      <c r="EX122" s="56"/>
      <c r="EY122" s="56"/>
      <c r="EZ122" s="165"/>
      <c r="FA122" s="179"/>
      <c r="FB122" s="179"/>
      <c r="FC122" s="56"/>
      <c r="FD122" s="56"/>
      <c r="FE122" s="56"/>
      <c r="FF122" s="56"/>
      <c r="FG122" s="56"/>
      <c r="FH122" s="56"/>
      <c r="FI122" s="56"/>
      <c r="FJ122" s="56"/>
      <c r="FK122" s="56"/>
      <c r="FL122" s="56"/>
      <c r="FM122" s="56"/>
      <c r="FO122" s="54"/>
      <c r="FP122" s="54"/>
      <c r="FQ122" s="54"/>
      <c r="FR122" s="54"/>
      <c r="FS122" s="54"/>
      <c r="FT122" s="54"/>
      <c r="FU122" s="54"/>
      <c r="FV122" s="54"/>
      <c r="FW122" s="54"/>
      <c r="FX122" s="54"/>
      <c r="FY122" s="54"/>
      <c r="FZ122" s="54"/>
      <c r="GA122" s="54"/>
    </row>
    <row r="123" spans="1:183" s="45" customFormat="1" ht="18">
      <c r="A123" s="66" t="s">
        <v>377</v>
      </c>
      <c r="B123" s="228" t="s">
        <v>253</v>
      </c>
      <c r="C123" s="228">
        <v>535</v>
      </c>
      <c r="D123" s="228" t="s">
        <v>273</v>
      </c>
      <c r="E123" s="229">
        <v>4</v>
      </c>
      <c r="F123" s="144">
        <v>3.2990275787700001</v>
      </c>
      <c r="G123" s="144">
        <v>3.124269222228</v>
      </c>
      <c r="H123" s="144">
        <v>1.4978399999639997</v>
      </c>
      <c r="I123" s="144">
        <v>1.7543203574820001</v>
      </c>
      <c r="J123" s="144">
        <v>12.235856281109996</v>
      </c>
      <c r="K123" s="230">
        <v>5.6202069304920013</v>
      </c>
      <c r="L123" s="230">
        <v>0.73204771516799994</v>
      </c>
      <c r="M123" s="230"/>
      <c r="N123" s="230"/>
      <c r="O123" s="80"/>
      <c r="P123" s="230">
        <f t="shared" si="77"/>
        <v>28.263568085213997</v>
      </c>
      <c r="Q123" s="52">
        <f t="shared" si="56"/>
        <v>0.60214531246583192</v>
      </c>
      <c r="R123" s="52">
        <f t="shared" si="57"/>
        <v>1.4540176150394277</v>
      </c>
      <c r="S123" s="52">
        <f t="shared" si="58"/>
        <v>1.3538748903983244</v>
      </c>
      <c r="T123" s="53">
        <f t="shared" si="59"/>
        <v>0.14929487857929069</v>
      </c>
      <c r="U123" s="53">
        <f t="shared" si="60"/>
        <v>1.4278386761446538</v>
      </c>
      <c r="V123" s="53">
        <f t="shared" si="61"/>
        <v>16.821929889793022</v>
      </c>
      <c r="W123" s="53">
        <f t="shared" si="62"/>
        <v>107.02095541947372</v>
      </c>
      <c r="X123" s="53">
        <f t="shared" si="63"/>
        <v>1.0251860978398641</v>
      </c>
      <c r="Y123" s="53">
        <f t="shared" si="64"/>
        <v>1.0261005521114859</v>
      </c>
      <c r="Z123" s="53">
        <f t="shared" si="65"/>
        <v>1.0247745127117156</v>
      </c>
      <c r="AA123" s="53">
        <f t="shared" si="66"/>
        <v>1.0251127469836159</v>
      </c>
      <c r="AB123" s="53">
        <f t="shared" si="67"/>
        <v>0.56422955546096665</v>
      </c>
      <c r="AC123" s="53">
        <f t="shared" si="68"/>
        <v>0.56698836388192864</v>
      </c>
      <c r="AD123" s="53">
        <f t="shared" si="69"/>
        <v>0.52760397151548644</v>
      </c>
      <c r="AE123" s="53">
        <f t="shared" si="70"/>
        <v>0.38920985103859684</v>
      </c>
      <c r="AF123" s="53">
        <f t="shared" si="71"/>
        <v>0.36</v>
      </c>
      <c r="AG123" s="53">
        <f t="shared" si="72"/>
        <v>0.37460492551929842</v>
      </c>
      <c r="AH123" s="64" t="s">
        <v>152</v>
      </c>
      <c r="AI123" s="62"/>
      <c r="AJ123" s="62"/>
      <c r="AK123" s="45" t="str">
        <f t="shared" si="78"/>
        <v>770-13</v>
      </c>
      <c r="AL123" s="65"/>
      <c r="AM123" s="145">
        <f t="shared" si="79"/>
        <v>4</v>
      </c>
      <c r="AN123" s="149"/>
      <c r="AO123" s="183"/>
      <c r="AP123" s="149"/>
      <c r="AQ123" s="147">
        <f t="shared" si="80"/>
        <v>1</v>
      </c>
      <c r="AR123" s="229">
        <v>0</v>
      </c>
      <c r="AS123" s="229">
        <v>1</v>
      </c>
      <c r="AT123" s="229">
        <v>2</v>
      </c>
      <c r="AU123" s="229">
        <v>0</v>
      </c>
      <c r="AV123" s="229">
        <v>1</v>
      </c>
      <c r="AW123" s="229">
        <v>1</v>
      </c>
      <c r="AX123" s="229">
        <v>0</v>
      </c>
      <c r="AY123" s="229">
        <v>2</v>
      </c>
      <c r="AZ123" s="229">
        <v>3</v>
      </c>
      <c r="BA123" s="148"/>
      <c r="BB123" s="229">
        <v>32</v>
      </c>
      <c r="BC123" s="229">
        <v>2</v>
      </c>
      <c r="BD123" s="229">
        <v>1</v>
      </c>
      <c r="BE123" s="57">
        <v>3</v>
      </c>
      <c r="BF123" s="57">
        <v>3</v>
      </c>
      <c r="BG123" s="57">
        <v>3</v>
      </c>
      <c r="BH123" s="57">
        <v>10</v>
      </c>
      <c r="BI123" s="57">
        <f t="shared" si="81"/>
        <v>535</v>
      </c>
      <c r="BJ123" s="189" t="str">
        <f t="shared" si="82"/>
        <v>770-13</v>
      </c>
      <c r="BK123" s="173">
        <f t="shared" si="83"/>
        <v>4</v>
      </c>
      <c r="BL123" s="87">
        <v>13</v>
      </c>
      <c r="BM123" s="62"/>
      <c r="BN123" s="62"/>
      <c r="BO123" s="62"/>
      <c r="BP123" s="62"/>
      <c r="BQ123" s="62"/>
      <c r="BR123" s="62"/>
      <c r="BS123" s="62"/>
      <c r="BT123" s="62"/>
      <c r="BU123" s="62"/>
      <c r="BV123" s="62"/>
      <c r="BW123" s="62"/>
      <c r="BX123" s="62"/>
      <c r="BY123" s="62"/>
      <c r="BZ123" s="128"/>
      <c r="CA123" s="99"/>
      <c r="CB123" s="98"/>
      <c r="CC123" s="98"/>
      <c r="CD123" s="98"/>
      <c r="CE123" s="98"/>
      <c r="CF123" s="98"/>
      <c r="CG123" s="98"/>
      <c r="CH123" s="98"/>
      <c r="CI123" s="98"/>
      <c r="CJ123" s="98"/>
      <c r="CK123" s="98"/>
      <c r="CL123" s="98"/>
      <c r="CM123" s="62"/>
      <c r="CN123" s="62"/>
      <c r="CO123" s="128"/>
      <c r="CP123" s="88"/>
      <c r="CQ123" s="88"/>
      <c r="CR123" s="63"/>
      <c r="CS123" s="63"/>
      <c r="CT123" s="63"/>
      <c r="CU123" s="63"/>
      <c r="CV123" s="88"/>
      <c r="CW123" s="63"/>
      <c r="CX123" s="63"/>
      <c r="CY123" s="63"/>
      <c r="CZ123" s="63"/>
      <c r="DA123" s="88"/>
      <c r="DB123" s="63"/>
      <c r="DC123" s="63"/>
      <c r="DD123" s="63"/>
      <c r="DE123" s="63"/>
      <c r="DF123" s="131"/>
      <c r="DG123" s="121">
        <f t="shared" si="84"/>
        <v>0</v>
      </c>
      <c r="DH123" s="121">
        <f t="shared" si="85"/>
        <v>12.042906249316639</v>
      </c>
      <c r="DI123" s="121">
        <f t="shared" si="86"/>
        <v>27.077497807966488</v>
      </c>
      <c r="DJ123" s="121">
        <f t="shared" si="87"/>
        <v>1.1367038555905935</v>
      </c>
      <c r="DK123" s="121">
        <f t="shared" si="87"/>
        <v>0.68338762411994425</v>
      </c>
      <c r="DL123" s="121">
        <f t="shared" si="87"/>
        <v>3.7411583873718208</v>
      </c>
      <c r="DM123" s="121">
        <f t="shared" si="88"/>
        <v>8.3206512999497058</v>
      </c>
      <c r="DN123" s="121">
        <f t="shared" si="89"/>
        <v>0</v>
      </c>
      <c r="DO123" s="121">
        <f t="shared" si="90"/>
        <v>0</v>
      </c>
      <c r="DP123" s="121">
        <f t="shared" si="91"/>
        <v>0</v>
      </c>
      <c r="DQ123" s="121">
        <f t="shared" si="92"/>
        <v>0</v>
      </c>
      <c r="DR123" s="122">
        <f t="shared" si="93"/>
        <v>1.5</v>
      </c>
      <c r="DS123" s="157"/>
      <c r="DT123" s="157" t="str">
        <f t="shared" si="94"/>
        <v>Activity Fuels Underburn</v>
      </c>
      <c r="DU123" s="157" t="str">
        <f t="shared" si="73"/>
        <v>770-13</v>
      </c>
      <c r="DV123" s="238">
        <f t="shared" si="95"/>
        <v>4</v>
      </c>
      <c r="DW123" s="239"/>
      <c r="DX123" s="239"/>
      <c r="DY123" s="239"/>
      <c r="DZ123" s="239"/>
      <c r="EA123" s="239"/>
      <c r="EB123" s="239"/>
      <c r="EC123" s="239"/>
      <c r="ED123" s="239"/>
      <c r="EE123" s="239"/>
      <c r="EF123" s="239"/>
      <c r="EG123" s="239"/>
      <c r="EH123" s="239"/>
      <c r="EI123" s="239"/>
      <c r="EJ123" s="50">
        <f t="shared" si="96"/>
        <v>0.31001626016260164</v>
      </c>
      <c r="EK123" s="50">
        <f t="shared" si="97"/>
        <v>0.37093495934959347</v>
      </c>
      <c r="EL123" s="55">
        <f t="shared" si="98"/>
        <v>1.475609756097561</v>
      </c>
      <c r="EM123" s="50">
        <f>4.656*AQ123*(((BL123/2.54)^2)+((BM123/2.54)^2)+((BN123/2.54)^2)+((BO123)/2.54^2)+((BP123/2.54)^2)+((BQ123/2.54)^2)+((BR123/2.54)^2)+((BS123/2.54)^2)+((BT123/2.54)^2)+((BU123/2.54)^2)+((BV123/2.54)^2)+((BW123/2.54)^2)+((BX123/2.54)^2)+((BY123/2.54)^2)+((BZ123/2.54)^2))/(BH123*3.28)</f>
        <v>3.7184196319612148</v>
      </c>
      <c r="EN123" s="50">
        <f>3.492*AQ123*((CA123/2.54)^2 + (CB123/2.54)^2 + (CC123/2.54)^2 + (CD123/2.54)^2 + (CE123/2.54)^2 + (CF123/2.54)^2 + (CG123/2.54)^2 +(CH123/2.54)^2 +(CI123/2.54)^2 + (CJ123/2.54)^2 +(CK123/2.54)^2 + (CL123/2.54)^2 +(CM123/2.54)^2 + (CN123/2.54)^2 + (CO123/2.54)^2)/(BH123*3.28)</f>
        <v>0</v>
      </c>
      <c r="EO123" s="50">
        <f t="shared" si="74"/>
        <v>0</v>
      </c>
      <c r="EP123" s="50">
        <f t="shared" si="75"/>
        <v>0</v>
      </c>
      <c r="EQ123" s="50">
        <f t="shared" si="76"/>
        <v>0</v>
      </c>
      <c r="ER123" s="56">
        <f t="shared" si="99"/>
        <v>2.1565609756097563</v>
      </c>
      <c r="ES123" s="56">
        <f t="shared" si="100"/>
        <v>3.7184196319612148</v>
      </c>
      <c r="ET123" s="56">
        <f t="shared" si="103"/>
        <v>0</v>
      </c>
      <c r="EU123" s="56">
        <f t="shared" si="103"/>
        <v>5.4193078121924874</v>
      </c>
      <c r="EV123" s="56">
        <f t="shared" si="101"/>
        <v>5.8749806075709712</v>
      </c>
      <c r="EW123" s="56"/>
      <c r="EX123" s="56"/>
      <c r="EY123" s="56"/>
      <c r="EZ123" s="165" t="str">
        <f>D123</f>
        <v>770-13</v>
      </c>
      <c r="FA123" s="179">
        <f t="shared" si="102"/>
        <v>0</v>
      </c>
      <c r="FB123" s="179">
        <f t="shared" si="102"/>
        <v>3.6128718747949917</v>
      </c>
      <c r="FC123" s="56">
        <f>AVERAGE(EJ121:EJ123)</f>
        <v>0.22605352303523038</v>
      </c>
      <c r="FD123" s="56">
        <f>AVERAGE(EK121:EK123)</f>
        <v>0.37093495934959347</v>
      </c>
      <c r="FE123" s="56">
        <f>AVERAGE(EL121:EL123)</f>
        <v>0.98373983739837401</v>
      </c>
      <c r="FF123" s="56">
        <f>AVERAGE(EM121:EM123)</f>
        <v>2.2955923960628404</v>
      </c>
      <c r="FG123" s="56">
        <f>AVERAGE(EN121:EN123)</f>
        <v>0</v>
      </c>
      <c r="FH123" s="56">
        <f t="shared" si="104"/>
        <v>0</v>
      </c>
      <c r="FI123" s="56">
        <f t="shared" si="104"/>
        <v>0</v>
      </c>
      <c r="FJ123" s="56">
        <f t="shared" si="104"/>
        <v>0</v>
      </c>
      <c r="FK123" s="56">
        <f>AVERAGE(ER121:ER123)</f>
        <v>1.5807283197831978</v>
      </c>
      <c r="FL123" s="56">
        <f>AVERAGE(ES121:ES123)</f>
        <v>2.2955923960628404</v>
      </c>
      <c r="FM123" s="56">
        <f>AVERAGE(EV121:EV123)</f>
        <v>3.8763207158460382</v>
      </c>
      <c r="FO123" s="54"/>
      <c r="FP123" s="54" t="e">
        <f>AVERAGE(#REF!)</f>
        <v>#REF!</v>
      </c>
      <c r="FQ123" s="54" t="e">
        <f>AVERAGE(#REF!)</f>
        <v>#REF!</v>
      </c>
      <c r="FR123" s="54" t="e">
        <f>AVERAGE(#REF!)</f>
        <v>#REF!</v>
      </c>
      <c r="FS123" s="54" t="e">
        <f>AVERAGE(#REF!)</f>
        <v>#REF!</v>
      </c>
      <c r="FT123" s="54" t="e">
        <f>AVERAGE(#REF!)</f>
        <v>#REF!</v>
      </c>
      <c r="FU123" s="54" t="e">
        <f>AVERAGE(#REF!)</f>
        <v>#REF!</v>
      </c>
      <c r="FV123" s="54" t="e">
        <f>AVERAGE(#REF!)</f>
        <v>#REF!</v>
      </c>
      <c r="FW123" s="54" t="e">
        <f>AVERAGE(#REF!)</f>
        <v>#REF!</v>
      </c>
      <c r="FX123" s="54" t="e">
        <f>AVERAGE(#REF!)</f>
        <v>#REF!</v>
      </c>
      <c r="FY123" s="54" t="e">
        <f>AVERAGE(#REF!)</f>
        <v>#REF!</v>
      </c>
      <c r="FZ123" s="54" t="e">
        <f>AVERAGE(#REF!)</f>
        <v>#REF!</v>
      </c>
      <c r="GA123" s="54"/>
    </row>
    <row r="124" spans="1:183" s="45" customFormat="1" ht="18">
      <c r="A124" s="66" t="s">
        <v>377</v>
      </c>
      <c r="B124" s="228" t="s">
        <v>253</v>
      </c>
      <c r="C124" s="228">
        <v>535</v>
      </c>
      <c r="D124" s="228" t="s">
        <v>273</v>
      </c>
      <c r="E124" s="229">
        <v>5</v>
      </c>
      <c r="F124" s="144">
        <v>3.2990275787700001</v>
      </c>
      <c r="G124" s="144">
        <v>3.124269222228</v>
      </c>
      <c r="H124" s="144">
        <v>1.4978399999639997</v>
      </c>
      <c r="I124" s="144">
        <v>1.7543203574820001</v>
      </c>
      <c r="J124" s="144">
        <v>12.235856281109996</v>
      </c>
      <c r="K124" s="230">
        <v>5.6202069304920013</v>
      </c>
      <c r="L124" s="230">
        <v>0.73204771516799994</v>
      </c>
      <c r="M124" s="230"/>
      <c r="N124" s="230"/>
      <c r="O124" s="80"/>
      <c r="P124" s="230">
        <f t="shared" si="77"/>
        <v>28.263568085213997</v>
      </c>
      <c r="Q124" s="52">
        <f t="shared" si="56"/>
        <v>0.60214531246583192</v>
      </c>
      <c r="R124" s="52">
        <f t="shared" si="57"/>
        <v>1.4540176150394277</v>
      </c>
      <c r="S124" s="52">
        <f t="shared" si="58"/>
        <v>1.3538748903983244</v>
      </c>
      <c r="T124" s="53">
        <f t="shared" si="59"/>
        <v>0.14929487857929069</v>
      </c>
      <c r="U124" s="53">
        <f t="shared" si="60"/>
        <v>1.4278386761446538</v>
      </c>
      <c r="V124" s="53">
        <f t="shared" si="61"/>
        <v>16.821929889793022</v>
      </c>
      <c r="W124" s="53">
        <f t="shared" si="62"/>
        <v>107.02095541947372</v>
      </c>
      <c r="X124" s="53">
        <f t="shared" si="63"/>
        <v>1.0251860978398641</v>
      </c>
      <c r="Y124" s="53">
        <f t="shared" si="64"/>
        <v>1.0261005521114859</v>
      </c>
      <c r="Z124" s="53">
        <f t="shared" si="65"/>
        <v>1.0247745127117156</v>
      </c>
      <c r="AA124" s="53">
        <f t="shared" si="66"/>
        <v>1.0251127469836159</v>
      </c>
      <c r="AB124" s="53">
        <f t="shared" si="67"/>
        <v>0.56422955546096665</v>
      </c>
      <c r="AC124" s="53">
        <f t="shared" si="68"/>
        <v>0.56698836388192864</v>
      </c>
      <c r="AD124" s="53">
        <f t="shared" si="69"/>
        <v>0.52760397151548644</v>
      </c>
      <c r="AE124" s="53">
        <f t="shared" si="70"/>
        <v>0.38920985103859684</v>
      </c>
      <c r="AF124" s="53">
        <f t="shared" si="71"/>
        <v>0.36</v>
      </c>
      <c r="AG124" s="53">
        <f t="shared" si="72"/>
        <v>0.37460492551929842</v>
      </c>
      <c r="AH124" s="64" t="s">
        <v>152</v>
      </c>
      <c r="AI124" s="62"/>
      <c r="AJ124" s="62"/>
      <c r="AK124" s="45" t="str">
        <f t="shared" si="78"/>
        <v>770-13</v>
      </c>
      <c r="AL124" s="65"/>
      <c r="AM124" s="145">
        <f t="shared" si="79"/>
        <v>5</v>
      </c>
      <c r="AN124" s="149"/>
      <c r="AO124" s="183"/>
      <c r="AP124" s="149"/>
      <c r="AQ124" s="147">
        <f t="shared" si="80"/>
        <v>1</v>
      </c>
      <c r="AR124" s="229">
        <v>0</v>
      </c>
      <c r="AS124" s="229">
        <v>1</v>
      </c>
      <c r="AT124" s="229">
        <v>1</v>
      </c>
      <c r="AU124" s="229">
        <v>0</v>
      </c>
      <c r="AV124" s="229">
        <v>1</v>
      </c>
      <c r="AW124" s="229">
        <v>1</v>
      </c>
      <c r="AX124" s="229">
        <v>0</v>
      </c>
      <c r="AY124" s="229">
        <v>1</v>
      </c>
      <c r="AZ124" s="229">
        <v>1</v>
      </c>
      <c r="BA124" s="148"/>
      <c r="BB124" s="229">
        <v>5</v>
      </c>
      <c r="BC124" s="229">
        <v>0</v>
      </c>
      <c r="BD124" s="229">
        <v>1</v>
      </c>
      <c r="BE124" s="57">
        <v>3</v>
      </c>
      <c r="BF124" s="57">
        <v>3</v>
      </c>
      <c r="BG124" s="57">
        <v>3</v>
      </c>
      <c r="BH124" s="57">
        <v>10</v>
      </c>
      <c r="BI124" s="57">
        <f t="shared" si="81"/>
        <v>535</v>
      </c>
      <c r="BJ124" s="189" t="str">
        <f t="shared" si="82"/>
        <v>770-13</v>
      </c>
      <c r="BK124" s="173">
        <f t="shared" si="83"/>
        <v>5</v>
      </c>
      <c r="BL124" s="87">
        <v>15</v>
      </c>
      <c r="BM124" s="62"/>
      <c r="BN124" s="62"/>
      <c r="BO124" s="62"/>
      <c r="BP124" s="62"/>
      <c r="BQ124" s="62"/>
      <c r="BR124" s="62"/>
      <c r="BS124" s="62"/>
      <c r="BT124" s="62"/>
      <c r="BU124" s="62"/>
      <c r="BV124" s="62"/>
      <c r="BW124" s="62"/>
      <c r="BX124" s="62"/>
      <c r="BY124" s="62"/>
      <c r="BZ124" s="128"/>
      <c r="CA124" s="99"/>
      <c r="CB124" s="98"/>
      <c r="CC124" s="98"/>
      <c r="CD124" s="98"/>
      <c r="CE124" s="98"/>
      <c r="CF124" s="98"/>
      <c r="CG124" s="98"/>
      <c r="CH124" s="98"/>
      <c r="CI124" s="98"/>
      <c r="CJ124" s="98"/>
      <c r="CK124" s="98"/>
      <c r="CL124" s="98"/>
      <c r="CM124" s="62"/>
      <c r="CN124" s="62"/>
      <c r="CO124" s="128"/>
      <c r="CP124" s="88"/>
      <c r="CQ124" s="88"/>
      <c r="CR124" s="63"/>
      <c r="CS124" s="63"/>
      <c r="CT124" s="63"/>
      <c r="CU124" s="63"/>
      <c r="CV124" s="88"/>
      <c r="CW124" s="63"/>
      <c r="CX124" s="63"/>
      <c r="CY124" s="63"/>
      <c r="CZ124" s="63"/>
      <c r="DA124" s="88"/>
      <c r="DB124" s="63"/>
      <c r="DC124" s="63"/>
      <c r="DD124" s="63"/>
      <c r="DE124" s="63"/>
      <c r="DF124" s="131"/>
      <c r="DG124" s="121">
        <f t="shared" si="84"/>
        <v>0</v>
      </c>
      <c r="DH124" s="121">
        <f t="shared" si="85"/>
        <v>9.0321796869874778</v>
      </c>
      <c r="DI124" s="121">
        <f t="shared" si="86"/>
        <v>20.308123355974868</v>
      </c>
      <c r="DJ124" s="121">
        <f t="shared" si="87"/>
        <v>0.17760997743603024</v>
      </c>
      <c r="DK124" s="121">
        <f t="shared" si="87"/>
        <v>0</v>
      </c>
      <c r="DL124" s="121">
        <f t="shared" si="87"/>
        <v>3.7411583873718208</v>
      </c>
      <c r="DM124" s="121">
        <f t="shared" si="88"/>
        <v>11.077790192240732</v>
      </c>
      <c r="DN124" s="121">
        <f t="shared" si="89"/>
        <v>0</v>
      </c>
      <c r="DO124" s="121">
        <f t="shared" si="90"/>
        <v>0</v>
      </c>
      <c r="DP124" s="121">
        <f t="shared" si="91"/>
        <v>0</v>
      </c>
      <c r="DQ124" s="121">
        <f t="shared" si="92"/>
        <v>0</v>
      </c>
      <c r="DR124" s="122">
        <f t="shared" si="93"/>
        <v>1</v>
      </c>
      <c r="DS124" s="157"/>
      <c r="DT124" s="157" t="str">
        <f t="shared" si="94"/>
        <v>Activity Fuels Underburn</v>
      </c>
      <c r="DU124" s="157" t="str">
        <f t="shared" si="73"/>
        <v>770-13</v>
      </c>
      <c r="DV124" s="238">
        <f t="shared" si="95"/>
        <v>5</v>
      </c>
      <c r="DW124" s="239"/>
      <c r="DX124" s="239"/>
      <c r="DY124" s="239"/>
      <c r="DZ124" s="239"/>
      <c r="EA124" s="239"/>
      <c r="EB124" s="239"/>
      <c r="EC124" s="239"/>
      <c r="ED124" s="239"/>
      <c r="EE124" s="239"/>
      <c r="EF124" s="239"/>
      <c r="EG124" s="239"/>
      <c r="EH124" s="239"/>
      <c r="EI124" s="239"/>
      <c r="EJ124" s="50"/>
      <c r="EK124" s="50"/>
      <c r="EL124" s="55"/>
      <c r="EM124" s="50"/>
      <c r="EN124" s="50"/>
      <c r="EO124" s="50">
        <f t="shared" si="74"/>
        <v>0</v>
      </c>
      <c r="EP124" s="50">
        <f t="shared" si="75"/>
        <v>0</v>
      </c>
      <c r="EQ124" s="50">
        <f t="shared" si="76"/>
        <v>0</v>
      </c>
      <c r="ER124" s="56"/>
      <c r="ES124" s="56"/>
      <c r="ET124" s="56">
        <f t="shared" si="103"/>
        <v>0</v>
      </c>
      <c r="EU124" s="56">
        <f t="shared" si="103"/>
        <v>4.0644808591443651</v>
      </c>
      <c r="EV124" s="56"/>
      <c r="EW124" s="56"/>
      <c r="EX124" s="56"/>
      <c r="EY124" s="56"/>
      <c r="EZ124" s="165"/>
      <c r="FA124" s="179"/>
      <c r="FB124" s="179"/>
      <c r="FC124" s="56"/>
      <c r="FD124" s="56"/>
      <c r="FE124" s="56"/>
      <c r="FF124" s="56"/>
      <c r="FG124" s="56"/>
      <c r="FH124" s="56"/>
      <c r="FI124" s="56"/>
      <c r="FJ124" s="56"/>
      <c r="FK124" s="56"/>
      <c r="FL124" s="56"/>
      <c r="FM124" s="56"/>
      <c r="FO124" s="54"/>
      <c r="FP124" s="54"/>
      <c r="FQ124" s="54"/>
      <c r="FR124" s="54"/>
      <c r="FS124" s="54"/>
      <c r="FT124" s="54"/>
      <c r="FU124" s="54"/>
      <c r="FV124" s="54"/>
      <c r="FW124" s="54"/>
      <c r="FX124" s="54"/>
      <c r="FY124" s="54"/>
      <c r="FZ124" s="54"/>
      <c r="GA124" s="54"/>
    </row>
    <row r="125" spans="1:183" s="45" customFormat="1" ht="18">
      <c r="A125" s="66" t="s">
        <v>377</v>
      </c>
      <c r="B125" s="228" t="s">
        <v>253</v>
      </c>
      <c r="C125" s="228">
        <v>535</v>
      </c>
      <c r="D125" s="228" t="s">
        <v>274</v>
      </c>
      <c r="E125" s="229">
        <v>1</v>
      </c>
      <c r="F125" s="144">
        <v>3.2990275787700001</v>
      </c>
      <c r="G125" s="144">
        <v>3.124269222228</v>
      </c>
      <c r="H125" s="144">
        <v>1.4978399999639997</v>
      </c>
      <c r="I125" s="144">
        <v>1.7543203574820001</v>
      </c>
      <c r="J125" s="144">
        <v>12.235856281109996</v>
      </c>
      <c r="K125" s="230">
        <v>5.6202069304920013</v>
      </c>
      <c r="L125" s="230">
        <v>0.73204771516799994</v>
      </c>
      <c r="M125" s="230"/>
      <c r="N125" s="230"/>
      <c r="O125" s="80"/>
      <c r="P125" s="230">
        <f t="shared" si="77"/>
        <v>28.263568085213997</v>
      </c>
      <c r="Q125" s="52">
        <f t="shared" si="56"/>
        <v>0.60214531246583192</v>
      </c>
      <c r="R125" s="52">
        <f t="shared" si="57"/>
        <v>1.4540176150394277</v>
      </c>
      <c r="S125" s="52">
        <f t="shared" si="58"/>
        <v>1.3538748903983244</v>
      </c>
      <c r="T125" s="53">
        <f t="shared" si="59"/>
        <v>0.14929487857929069</v>
      </c>
      <c r="U125" s="53">
        <f t="shared" si="60"/>
        <v>1.4278386761446538</v>
      </c>
      <c r="V125" s="53">
        <f t="shared" si="61"/>
        <v>16.821929889793022</v>
      </c>
      <c r="W125" s="53">
        <f t="shared" si="62"/>
        <v>107.02095541947372</v>
      </c>
      <c r="X125" s="53">
        <f t="shared" si="63"/>
        <v>1.0251860978398641</v>
      </c>
      <c r="Y125" s="53">
        <f t="shared" si="64"/>
        <v>1.0261005521114859</v>
      </c>
      <c r="Z125" s="53">
        <f t="shared" si="65"/>
        <v>1.0247745127117156</v>
      </c>
      <c r="AA125" s="53">
        <f t="shared" si="66"/>
        <v>1.0251127469836159</v>
      </c>
      <c r="AB125" s="53">
        <f t="shared" si="67"/>
        <v>0.56422955546096665</v>
      </c>
      <c r="AC125" s="53">
        <f t="shared" si="68"/>
        <v>0.56698836388192864</v>
      </c>
      <c r="AD125" s="53">
        <f t="shared" si="69"/>
        <v>0.52760397151548644</v>
      </c>
      <c r="AE125" s="53">
        <f t="shared" si="70"/>
        <v>0.38920985103859684</v>
      </c>
      <c r="AF125" s="53">
        <f t="shared" si="71"/>
        <v>0.36</v>
      </c>
      <c r="AG125" s="53">
        <f t="shared" si="72"/>
        <v>0.37460492551929842</v>
      </c>
      <c r="AH125" s="64" t="s">
        <v>152</v>
      </c>
      <c r="AI125" s="62"/>
      <c r="AJ125" s="62"/>
      <c r="AK125" s="45" t="str">
        <f t="shared" si="78"/>
        <v>771-12</v>
      </c>
      <c r="AL125" s="65"/>
      <c r="AM125" s="145">
        <f t="shared" si="79"/>
        <v>1</v>
      </c>
      <c r="AN125" s="149"/>
      <c r="AO125" s="183"/>
      <c r="AP125" s="149"/>
      <c r="AQ125" s="147">
        <f t="shared" si="80"/>
        <v>1</v>
      </c>
      <c r="AR125" s="229">
        <v>0</v>
      </c>
      <c r="AS125" s="229">
        <v>0</v>
      </c>
      <c r="AT125" s="229">
        <v>1</v>
      </c>
      <c r="AU125" s="229">
        <v>0</v>
      </c>
      <c r="AV125" s="229">
        <v>1</v>
      </c>
      <c r="AW125" s="229">
        <v>1</v>
      </c>
      <c r="AX125" s="229">
        <v>0</v>
      </c>
      <c r="AY125" s="229">
        <v>0</v>
      </c>
      <c r="AZ125" s="229">
        <v>0</v>
      </c>
      <c r="BA125" s="148"/>
      <c r="BB125" s="229">
        <v>2</v>
      </c>
      <c r="BC125" s="229">
        <v>0</v>
      </c>
      <c r="BD125" s="229">
        <v>0</v>
      </c>
      <c r="BE125" s="57">
        <v>3</v>
      </c>
      <c r="BF125" s="57">
        <v>3</v>
      </c>
      <c r="BG125" s="57">
        <v>3</v>
      </c>
      <c r="BH125" s="57">
        <v>10</v>
      </c>
      <c r="BI125" s="57">
        <f t="shared" si="81"/>
        <v>535</v>
      </c>
      <c r="BJ125" s="189" t="str">
        <f t="shared" si="82"/>
        <v>771-12</v>
      </c>
      <c r="BK125" s="173">
        <f t="shared" si="83"/>
        <v>1</v>
      </c>
      <c r="BL125" s="87">
        <v>0</v>
      </c>
      <c r="BM125" s="62"/>
      <c r="BN125" s="62"/>
      <c r="BO125" s="62"/>
      <c r="BP125" s="62"/>
      <c r="BQ125" s="62"/>
      <c r="BR125" s="62"/>
      <c r="BS125" s="62"/>
      <c r="BT125" s="62"/>
      <c r="BU125" s="62"/>
      <c r="BV125" s="62"/>
      <c r="BW125" s="62"/>
      <c r="BX125" s="62"/>
      <c r="BY125" s="62"/>
      <c r="BZ125" s="128"/>
      <c r="CA125" s="99"/>
      <c r="CB125" s="98"/>
      <c r="CC125" s="98"/>
      <c r="CD125" s="98"/>
      <c r="CE125" s="98"/>
      <c r="CF125" s="98"/>
      <c r="CG125" s="98"/>
      <c r="CH125" s="98"/>
      <c r="CI125" s="98"/>
      <c r="CJ125" s="98"/>
      <c r="CK125" s="98"/>
      <c r="CL125" s="98"/>
      <c r="CM125" s="62"/>
      <c r="CN125" s="62"/>
      <c r="CO125" s="128"/>
      <c r="CP125" s="88"/>
      <c r="CQ125" s="88"/>
      <c r="CR125" s="63"/>
      <c r="CS125" s="63"/>
      <c r="CT125" s="63"/>
      <c r="CU125" s="63"/>
      <c r="CV125" s="88"/>
      <c r="CW125" s="63"/>
      <c r="CX125" s="63"/>
      <c r="CY125" s="63"/>
      <c r="CZ125" s="63"/>
      <c r="DA125" s="88"/>
      <c r="DB125" s="63"/>
      <c r="DC125" s="63"/>
      <c r="DD125" s="63"/>
      <c r="DE125" s="63"/>
      <c r="DF125" s="131"/>
      <c r="DG125" s="121">
        <f t="shared" si="84"/>
        <v>0</v>
      </c>
      <c r="DH125" s="121">
        <f t="shared" si="85"/>
        <v>3.0107265623291597</v>
      </c>
      <c r="DI125" s="121">
        <f t="shared" si="86"/>
        <v>6.7693744519916219</v>
      </c>
      <c r="DJ125" s="121">
        <f t="shared" si="87"/>
        <v>7.1043990974412094E-2</v>
      </c>
      <c r="DK125" s="121">
        <f t="shared" si="87"/>
        <v>0</v>
      </c>
      <c r="DL125" s="121">
        <f t="shared" si="87"/>
        <v>0</v>
      </c>
      <c r="DM125" s="121">
        <f t="shared" si="88"/>
        <v>0</v>
      </c>
      <c r="DN125" s="121">
        <f t="shared" si="89"/>
        <v>0</v>
      </c>
      <c r="DO125" s="121">
        <f t="shared" si="90"/>
        <v>0</v>
      </c>
      <c r="DP125" s="121">
        <f t="shared" si="91"/>
        <v>0</v>
      </c>
      <c r="DQ125" s="121">
        <f t="shared" si="92"/>
        <v>0</v>
      </c>
      <c r="DR125" s="122">
        <f t="shared" si="93"/>
        <v>1</v>
      </c>
      <c r="DS125" s="157"/>
      <c r="DT125" s="157" t="str">
        <f t="shared" si="94"/>
        <v>Activity Fuels Underburn</v>
      </c>
      <c r="DU125" s="157" t="str">
        <f t="shared" si="73"/>
        <v>771-12</v>
      </c>
      <c r="DV125" s="238">
        <f t="shared" si="95"/>
        <v>1</v>
      </c>
      <c r="DW125" s="239"/>
      <c r="DX125" s="239"/>
      <c r="DY125" s="239"/>
      <c r="DZ125" s="239"/>
      <c r="EA125" s="239"/>
      <c r="EB125" s="239"/>
      <c r="EC125" s="239"/>
      <c r="ED125" s="239"/>
      <c r="EE125" s="239"/>
      <c r="EF125" s="239"/>
      <c r="EG125" s="239"/>
      <c r="EH125" s="239"/>
      <c r="EI125" s="239"/>
      <c r="EJ125" s="50">
        <f t="shared" si="96"/>
        <v>1.9376016260162603E-2</v>
      </c>
      <c r="EK125" s="50">
        <f t="shared" si="97"/>
        <v>0</v>
      </c>
      <c r="EL125" s="55">
        <f t="shared" si="98"/>
        <v>0</v>
      </c>
      <c r="EM125" s="50">
        <f>4.656*AQ125*(((BL125/2.54)^2)+((BM125/2.54)^2)+((BN125/2.54)^2)+((BO125)/2.54^2)+((BP125/2.54)^2)+((BQ125/2.54)^2)+((BR125/2.54)^2)+((BS125/2.54)^2)+((BT125/2.54)^2)+((BU125/2.54)^2)+((BV125/2.54)^2)+((BW125/2.54)^2)+((BX125/2.54)^2)+((BY125/2.54)^2)+((BZ125/2.54)^2))/(BH125*3.28)</f>
        <v>0</v>
      </c>
      <c r="EN125" s="50">
        <f>3.492*AQ125*((CA125/2.54)^2 + (CB125/2.54)^2 + (CC125/2.54)^2 + (CD125/2.54)^2 + (CE125/2.54)^2 + (CF125/2.54)^2 + (CG125/2.54)^2 +(CH125/2.54)^2 +(CI125/2.54)^2 + (CJ125/2.54)^2 +(CK125/2.54)^2 + (CL125/2.54)^2 +(CM125/2.54)^2 + (CN125/2.54)^2 + (CO125/2.54)^2)/(BH125*3.28)</f>
        <v>0</v>
      </c>
      <c r="EO125" s="50">
        <f t="shared" si="74"/>
        <v>0</v>
      </c>
      <c r="EP125" s="50">
        <f t="shared" si="75"/>
        <v>0</v>
      </c>
      <c r="EQ125" s="50">
        <f t="shared" si="76"/>
        <v>0</v>
      </c>
      <c r="ER125" s="56">
        <f t="shared" si="99"/>
        <v>1.9376016260162603E-2</v>
      </c>
      <c r="ES125" s="56">
        <f t="shared" si="100"/>
        <v>0</v>
      </c>
      <c r="ET125" s="56">
        <f t="shared" si="103"/>
        <v>0</v>
      </c>
      <c r="EU125" s="56">
        <f t="shared" si="103"/>
        <v>1.3548269530481218</v>
      </c>
      <c r="EV125" s="56">
        <f t="shared" si="101"/>
        <v>1.9376016260162603E-2</v>
      </c>
      <c r="EW125" s="56"/>
      <c r="EX125" s="56"/>
      <c r="EY125" s="56"/>
      <c r="EZ125" s="165"/>
      <c r="FA125" s="179"/>
      <c r="FB125" s="179"/>
      <c r="FC125" s="56"/>
      <c r="FD125" s="56"/>
      <c r="FE125" s="56"/>
      <c r="FF125" s="56"/>
      <c r="FG125" s="56"/>
      <c r="FH125" s="56"/>
      <c r="FI125" s="56"/>
      <c r="FJ125" s="56"/>
      <c r="FK125" s="56"/>
      <c r="FL125" s="56"/>
      <c r="FM125" s="56"/>
      <c r="FO125" s="54"/>
      <c r="FP125" s="54"/>
      <c r="FQ125" s="54"/>
      <c r="FR125" s="54"/>
      <c r="FS125" s="54"/>
      <c r="FT125" s="54"/>
      <c r="FU125" s="54"/>
      <c r="FV125" s="54"/>
      <c r="FW125" s="54"/>
      <c r="FX125" s="54"/>
      <c r="FY125" s="54"/>
      <c r="FZ125" s="54"/>
      <c r="GA125" s="54"/>
    </row>
    <row r="126" spans="1:183" s="45" customFormat="1" ht="18">
      <c r="A126" s="66" t="s">
        <v>377</v>
      </c>
      <c r="B126" s="228" t="s">
        <v>253</v>
      </c>
      <c r="C126" s="228">
        <v>535</v>
      </c>
      <c r="D126" s="228" t="s">
        <v>274</v>
      </c>
      <c r="E126" s="229">
        <v>2</v>
      </c>
      <c r="F126" s="144">
        <v>3.2990275787700001</v>
      </c>
      <c r="G126" s="144">
        <v>3.124269222228</v>
      </c>
      <c r="H126" s="144">
        <v>1.4978399999639997</v>
      </c>
      <c r="I126" s="144">
        <v>1.7543203574820001</v>
      </c>
      <c r="J126" s="144">
        <v>12.235856281109996</v>
      </c>
      <c r="K126" s="230">
        <v>5.6202069304920013</v>
      </c>
      <c r="L126" s="230">
        <v>0.73204771516799994</v>
      </c>
      <c r="M126" s="230"/>
      <c r="N126" s="230"/>
      <c r="O126" s="80"/>
      <c r="P126" s="230">
        <f t="shared" si="77"/>
        <v>28.263568085213997</v>
      </c>
      <c r="Q126" s="52">
        <f t="shared" si="56"/>
        <v>0.60214531246583192</v>
      </c>
      <c r="R126" s="52">
        <f t="shared" si="57"/>
        <v>1.4540176150394277</v>
      </c>
      <c r="S126" s="52">
        <f t="shared" si="58"/>
        <v>1.3538748903983244</v>
      </c>
      <c r="T126" s="53">
        <f t="shared" si="59"/>
        <v>0.14929487857929069</v>
      </c>
      <c r="U126" s="53">
        <f t="shared" si="60"/>
        <v>1.4278386761446538</v>
      </c>
      <c r="V126" s="53">
        <f t="shared" si="61"/>
        <v>16.821929889793022</v>
      </c>
      <c r="W126" s="53">
        <f t="shared" si="62"/>
        <v>107.02095541947372</v>
      </c>
      <c r="X126" s="53">
        <f t="shared" si="63"/>
        <v>1.0251860978398641</v>
      </c>
      <c r="Y126" s="53">
        <f t="shared" si="64"/>
        <v>1.0261005521114859</v>
      </c>
      <c r="Z126" s="53">
        <f t="shared" si="65"/>
        <v>1.0247745127117156</v>
      </c>
      <c r="AA126" s="53">
        <f t="shared" si="66"/>
        <v>1.0251127469836159</v>
      </c>
      <c r="AB126" s="53">
        <f t="shared" si="67"/>
        <v>0.56422955546096665</v>
      </c>
      <c r="AC126" s="53">
        <f t="shared" si="68"/>
        <v>0.56698836388192864</v>
      </c>
      <c r="AD126" s="53">
        <f t="shared" si="69"/>
        <v>0.52760397151548644</v>
      </c>
      <c r="AE126" s="53">
        <f t="shared" si="70"/>
        <v>0.38920985103859684</v>
      </c>
      <c r="AF126" s="53">
        <f t="shared" si="71"/>
        <v>0.36</v>
      </c>
      <c r="AG126" s="53">
        <f t="shared" si="72"/>
        <v>0.37460492551929842</v>
      </c>
      <c r="AH126" s="64" t="s">
        <v>152</v>
      </c>
      <c r="AI126" s="62"/>
      <c r="AJ126" s="62"/>
      <c r="AK126" s="45" t="str">
        <f t="shared" si="78"/>
        <v>771-12</v>
      </c>
      <c r="AL126" s="65"/>
      <c r="AM126" s="145">
        <f t="shared" si="79"/>
        <v>2</v>
      </c>
      <c r="AN126" s="149"/>
      <c r="AO126" s="183"/>
      <c r="AP126" s="149"/>
      <c r="AQ126" s="147">
        <f t="shared" si="80"/>
        <v>1</v>
      </c>
      <c r="AR126" s="229">
        <v>0</v>
      </c>
      <c r="AS126" s="229">
        <v>0</v>
      </c>
      <c r="AT126" s="229">
        <v>0</v>
      </c>
      <c r="AU126" s="229">
        <v>0</v>
      </c>
      <c r="AV126" s="229">
        <v>0</v>
      </c>
      <c r="AW126" s="229">
        <v>0</v>
      </c>
      <c r="AX126" s="229">
        <v>0</v>
      </c>
      <c r="AY126" s="229">
        <v>0</v>
      </c>
      <c r="AZ126" s="229">
        <v>0</v>
      </c>
      <c r="BA126" s="148"/>
      <c r="BB126" s="229">
        <v>8</v>
      </c>
      <c r="BC126" s="229">
        <v>0</v>
      </c>
      <c r="BD126" s="229">
        <v>1</v>
      </c>
      <c r="BE126" s="57">
        <v>3</v>
      </c>
      <c r="BF126" s="57">
        <v>3</v>
      </c>
      <c r="BG126" s="57">
        <v>3</v>
      </c>
      <c r="BH126" s="57">
        <v>10</v>
      </c>
      <c r="BI126" s="57">
        <f t="shared" si="81"/>
        <v>535</v>
      </c>
      <c r="BJ126" s="189" t="str">
        <f t="shared" si="82"/>
        <v>771-12</v>
      </c>
      <c r="BK126" s="173">
        <f t="shared" si="83"/>
        <v>2</v>
      </c>
      <c r="BL126" s="87">
        <v>0</v>
      </c>
      <c r="BM126" s="62"/>
      <c r="BN126" s="62"/>
      <c r="BO126" s="62"/>
      <c r="BP126" s="62"/>
      <c r="BQ126" s="62"/>
      <c r="BR126" s="62"/>
      <c r="BS126" s="62"/>
      <c r="BT126" s="62"/>
      <c r="BU126" s="62"/>
      <c r="BV126" s="62"/>
      <c r="BW126" s="62"/>
      <c r="BX126" s="62"/>
      <c r="BY126" s="62"/>
      <c r="BZ126" s="128"/>
      <c r="CA126" s="99"/>
      <c r="CB126" s="98"/>
      <c r="CC126" s="98"/>
      <c r="CD126" s="98"/>
      <c r="CE126" s="98"/>
      <c r="CF126" s="98"/>
      <c r="CG126" s="98"/>
      <c r="CH126" s="98"/>
      <c r="CI126" s="98"/>
      <c r="CJ126" s="98"/>
      <c r="CK126" s="98"/>
      <c r="CL126" s="98"/>
      <c r="CM126" s="62"/>
      <c r="CN126" s="62"/>
      <c r="CO126" s="128"/>
      <c r="CP126" s="88"/>
      <c r="CQ126" s="88"/>
      <c r="CR126" s="63"/>
      <c r="CS126" s="63"/>
      <c r="CT126" s="63"/>
      <c r="CU126" s="63"/>
      <c r="CV126" s="88"/>
      <c r="CW126" s="63"/>
      <c r="CX126" s="63"/>
      <c r="CY126" s="63"/>
      <c r="CZ126" s="63"/>
      <c r="DA126" s="88"/>
      <c r="DB126" s="63"/>
      <c r="DC126" s="63"/>
      <c r="DD126" s="63"/>
      <c r="DE126" s="63"/>
      <c r="DF126" s="131"/>
      <c r="DG126" s="121">
        <f t="shared" si="84"/>
        <v>0</v>
      </c>
      <c r="DH126" s="121">
        <f t="shared" si="85"/>
        <v>0</v>
      </c>
      <c r="DI126" s="121">
        <f t="shared" si="86"/>
        <v>0</v>
      </c>
      <c r="DJ126" s="121">
        <f t="shared" si="87"/>
        <v>0.28417596389764838</v>
      </c>
      <c r="DK126" s="121">
        <f t="shared" si="87"/>
        <v>0</v>
      </c>
      <c r="DL126" s="121">
        <f t="shared" si="87"/>
        <v>3.7411583873718208</v>
      </c>
      <c r="DM126" s="121">
        <f t="shared" si="88"/>
        <v>0</v>
      </c>
      <c r="DN126" s="121">
        <f t="shared" si="89"/>
        <v>0</v>
      </c>
      <c r="DO126" s="121">
        <f t="shared" si="90"/>
        <v>0</v>
      </c>
      <c r="DP126" s="121">
        <f t="shared" si="91"/>
        <v>0</v>
      </c>
      <c r="DQ126" s="121">
        <f t="shared" si="92"/>
        <v>0</v>
      </c>
      <c r="DR126" s="122">
        <f t="shared" si="93"/>
        <v>0</v>
      </c>
      <c r="DS126" s="157"/>
      <c r="DT126" s="157" t="str">
        <f t="shared" si="94"/>
        <v>Activity Fuels Underburn</v>
      </c>
      <c r="DU126" s="157" t="str">
        <f t="shared" si="73"/>
        <v>771-12</v>
      </c>
      <c r="DV126" s="238">
        <f t="shared" si="95"/>
        <v>2</v>
      </c>
      <c r="DW126" s="239"/>
      <c r="DX126" s="239"/>
      <c r="DY126" s="239"/>
      <c r="DZ126" s="239"/>
      <c r="EA126" s="239"/>
      <c r="EB126" s="239"/>
      <c r="EC126" s="239"/>
      <c r="ED126" s="239"/>
      <c r="EE126" s="239"/>
      <c r="EF126" s="239"/>
      <c r="EG126" s="239"/>
      <c r="EH126" s="239"/>
      <c r="EI126" s="239"/>
      <c r="EJ126" s="50">
        <f t="shared" si="96"/>
        <v>7.7504065040650411E-2</v>
      </c>
      <c r="EK126" s="50">
        <f t="shared" si="97"/>
        <v>0</v>
      </c>
      <c r="EL126" s="55">
        <f t="shared" si="98"/>
        <v>1.475609756097561</v>
      </c>
      <c r="EM126" s="50">
        <f>4.656*AQ126*(((BL126/2.54)^2)+((BM126/2.54)^2)+((BN126/2.54)^2)+((BO126)/2.54^2)+((BP126/2.54)^2)+((BQ126/2.54)^2)+((BR126/2.54)^2)+((BS126/2.54)^2)+((BT126/2.54)^2)+((BU126/2.54)^2)+((BV126/2.54)^2)+((BW126/2.54)^2)+((BX126/2.54)^2)+((BY126/2.54)^2)+((BZ126/2.54)^2))/(BH126*3.28)</f>
        <v>0</v>
      </c>
      <c r="EN126" s="50">
        <f>3.492*AQ126*((CA126/2.54)^2 + (CB126/2.54)^2 + (CC126/2.54)^2 + (CD126/2.54)^2 + (CE126/2.54)^2 + (CF126/2.54)^2 + (CG126/2.54)^2 +(CH126/2.54)^2 +(CI126/2.54)^2 + (CJ126/2.54)^2 +(CK126/2.54)^2 + (CL126/2.54)^2 +(CM126/2.54)^2 + (CN126/2.54)^2 + (CO126/2.54)^2)/(BH126*3.28)</f>
        <v>0</v>
      </c>
      <c r="EO126" s="50">
        <f t="shared" si="74"/>
        <v>0</v>
      </c>
      <c r="EP126" s="50">
        <f t="shared" si="75"/>
        <v>0</v>
      </c>
      <c r="EQ126" s="50">
        <f t="shared" si="76"/>
        <v>0</v>
      </c>
      <c r="ER126" s="56">
        <f t="shared" si="99"/>
        <v>1.5531138211382114</v>
      </c>
      <c r="ES126" s="56">
        <f t="shared" si="100"/>
        <v>0</v>
      </c>
      <c r="ET126" s="56">
        <f t="shared" si="103"/>
        <v>0</v>
      </c>
      <c r="EU126" s="56">
        <f t="shared" si="103"/>
        <v>0</v>
      </c>
      <c r="EV126" s="56">
        <f t="shared" si="101"/>
        <v>1.5531138211382114</v>
      </c>
      <c r="EW126" s="56"/>
      <c r="EX126" s="56"/>
      <c r="EY126" s="56"/>
      <c r="EZ126" s="165"/>
      <c r="FA126" s="179"/>
      <c r="FB126" s="179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O126" s="54"/>
      <c r="FP126" s="54"/>
      <c r="FQ126" s="54"/>
      <c r="FR126" s="54"/>
      <c r="FS126" s="54"/>
      <c r="FT126" s="54"/>
      <c r="FU126" s="54"/>
      <c r="FV126" s="54"/>
      <c r="FW126" s="54"/>
      <c r="FX126" s="54"/>
      <c r="FY126" s="54"/>
      <c r="FZ126" s="54"/>
      <c r="GA126" s="54"/>
    </row>
    <row r="127" spans="1:183" s="45" customFormat="1" ht="18">
      <c r="A127" s="66" t="s">
        <v>377</v>
      </c>
      <c r="B127" s="228" t="s">
        <v>253</v>
      </c>
      <c r="C127" s="228">
        <v>535</v>
      </c>
      <c r="D127" s="228" t="s">
        <v>274</v>
      </c>
      <c r="E127" s="229">
        <v>3</v>
      </c>
      <c r="F127" s="144">
        <v>3.2990275787700001</v>
      </c>
      <c r="G127" s="144">
        <v>3.124269222228</v>
      </c>
      <c r="H127" s="144">
        <v>1.4978399999639997</v>
      </c>
      <c r="I127" s="144">
        <v>1.7543203574820001</v>
      </c>
      <c r="J127" s="144">
        <v>12.235856281109996</v>
      </c>
      <c r="K127" s="230">
        <v>5.6202069304920013</v>
      </c>
      <c r="L127" s="230">
        <v>0.73204771516799994</v>
      </c>
      <c r="M127" s="230"/>
      <c r="N127" s="230"/>
      <c r="O127" s="80"/>
      <c r="P127" s="230">
        <f t="shared" si="77"/>
        <v>28.263568085213997</v>
      </c>
      <c r="Q127" s="52">
        <f t="shared" si="56"/>
        <v>0.60214531246583192</v>
      </c>
      <c r="R127" s="52">
        <f t="shared" si="57"/>
        <v>1.4540176150394277</v>
      </c>
      <c r="S127" s="52">
        <f t="shared" si="58"/>
        <v>1.3538748903983244</v>
      </c>
      <c r="T127" s="53">
        <f t="shared" si="59"/>
        <v>0.14929487857929069</v>
      </c>
      <c r="U127" s="53">
        <f t="shared" si="60"/>
        <v>1.4278386761446538</v>
      </c>
      <c r="V127" s="53">
        <f t="shared" si="61"/>
        <v>16.821929889793022</v>
      </c>
      <c r="W127" s="53">
        <f t="shared" si="62"/>
        <v>107.02095541947372</v>
      </c>
      <c r="X127" s="53">
        <f t="shared" si="63"/>
        <v>1.0251860978398641</v>
      </c>
      <c r="Y127" s="53">
        <f t="shared" si="64"/>
        <v>1.0261005521114859</v>
      </c>
      <c r="Z127" s="53">
        <f t="shared" si="65"/>
        <v>1.0247745127117156</v>
      </c>
      <c r="AA127" s="53">
        <f t="shared" si="66"/>
        <v>1.0251127469836159</v>
      </c>
      <c r="AB127" s="53">
        <f t="shared" si="67"/>
        <v>0.56422955546096665</v>
      </c>
      <c r="AC127" s="53">
        <f t="shared" si="68"/>
        <v>0.56698836388192864</v>
      </c>
      <c r="AD127" s="53">
        <f t="shared" si="69"/>
        <v>0.52760397151548644</v>
      </c>
      <c r="AE127" s="53">
        <f t="shared" si="70"/>
        <v>0.38920985103859684</v>
      </c>
      <c r="AF127" s="53">
        <f t="shared" si="71"/>
        <v>0.36</v>
      </c>
      <c r="AG127" s="53">
        <f t="shared" si="72"/>
        <v>0.37460492551929842</v>
      </c>
      <c r="AH127" s="64" t="s">
        <v>152</v>
      </c>
      <c r="AI127" s="62"/>
      <c r="AJ127" s="62"/>
      <c r="AK127" s="45" t="str">
        <f t="shared" si="78"/>
        <v>771-12</v>
      </c>
      <c r="AL127" s="65"/>
      <c r="AM127" s="145">
        <f t="shared" si="79"/>
        <v>3</v>
      </c>
      <c r="AN127" s="149"/>
      <c r="AO127" s="183"/>
      <c r="AP127" s="149"/>
      <c r="AQ127" s="147">
        <f t="shared" si="80"/>
        <v>1</v>
      </c>
      <c r="AR127" s="229">
        <v>0</v>
      </c>
      <c r="AS127" s="229">
        <v>0</v>
      </c>
      <c r="AT127" s="229">
        <v>0</v>
      </c>
      <c r="AU127" s="229">
        <v>0</v>
      </c>
      <c r="AV127" s="229">
        <v>1</v>
      </c>
      <c r="AW127" s="229">
        <v>1</v>
      </c>
      <c r="AX127" s="229">
        <v>0</v>
      </c>
      <c r="AY127" s="229">
        <v>1</v>
      </c>
      <c r="AZ127" s="229">
        <v>1</v>
      </c>
      <c r="BA127" s="148"/>
      <c r="BB127" s="229">
        <v>10</v>
      </c>
      <c r="BC127" s="229">
        <v>1</v>
      </c>
      <c r="BD127" s="229">
        <v>3</v>
      </c>
      <c r="BE127" s="57">
        <v>3</v>
      </c>
      <c r="BF127" s="57">
        <v>3</v>
      </c>
      <c r="BG127" s="57">
        <v>3</v>
      </c>
      <c r="BH127" s="57">
        <v>10</v>
      </c>
      <c r="BI127" s="57">
        <f t="shared" si="81"/>
        <v>535</v>
      </c>
      <c r="BJ127" s="189" t="str">
        <f t="shared" si="82"/>
        <v>771-12</v>
      </c>
      <c r="BK127" s="173">
        <f t="shared" si="83"/>
        <v>3</v>
      </c>
      <c r="BL127" s="87">
        <v>0</v>
      </c>
      <c r="BM127" s="62"/>
      <c r="BN127" s="62"/>
      <c r="BO127" s="62"/>
      <c r="BP127" s="62"/>
      <c r="BQ127" s="62"/>
      <c r="BR127" s="62"/>
      <c r="BS127" s="62"/>
      <c r="BT127" s="62"/>
      <c r="BU127" s="62"/>
      <c r="BV127" s="62"/>
      <c r="BW127" s="62"/>
      <c r="BX127" s="62"/>
      <c r="BY127" s="62"/>
      <c r="BZ127" s="128"/>
      <c r="CA127" s="99"/>
      <c r="CB127" s="98"/>
      <c r="CC127" s="98"/>
      <c r="CD127" s="98"/>
      <c r="CE127" s="98"/>
      <c r="CF127" s="98"/>
      <c r="CG127" s="98"/>
      <c r="CH127" s="98"/>
      <c r="CI127" s="98"/>
      <c r="CJ127" s="98"/>
      <c r="CK127" s="98"/>
      <c r="CL127" s="98"/>
      <c r="CM127" s="62"/>
      <c r="CN127" s="62"/>
      <c r="CO127" s="128"/>
      <c r="CP127" s="88"/>
      <c r="CQ127" s="88"/>
      <c r="CR127" s="63"/>
      <c r="CS127" s="63"/>
      <c r="CT127" s="63"/>
      <c r="CU127" s="63"/>
      <c r="CV127" s="88"/>
      <c r="CW127" s="63"/>
      <c r="CX127" s="63"/>
      <c r="CY127" s="63"/>
      <c r="CZ127" s="63"/>
      <c r="DA127" s="88"/>
      <c r="DB127" s="63"/>
      <c r="DC127" s="63"/>
      <c r="DD127" s="63"/>
      <c r="DE127" s="63"/>
      <c r="DF127" s="131"/>
      <c r="DG127" s="121">
        <f t="shared" si="84"/>
        <v>0</v>
      </c>
      <c r="DH127" s="121">
        <f t="shared" si="85"/>
        <v>6.0214531246583194</v>
      </c>
      <c r="DI127" s="121">
        <f t="shared" si="86"/>
        <v>13.538748903983244</v>
      </c>
      <c r="DJ127" s="121">
        <f t="shared" si="87"/>
        <v>0.35521995487206048</v>
      </c>
      <c r="DK127" s="121">
        <f t="shared" si="87"/>
        <v>0.34169381205997212</v>
      </c>
      <c r="DL127" s="121">
        <f t="shared" si="87"/>
        <v>11.223475162115463</v>
      </c>
      <c r="DM127" s="121">
        <f t="shared" si="88"/>
        <v>0</v>
      </c>
      <c r="DN127" s="121">
        <f t="shared" si="89"/>
        <v>0</v>
      </c>
      <c r="DO127" s="121">
        <f t="shared" si="90"/>
        <v>0</v>
      </c>
      <c r="DP127" s="121">
        <f t="shared" si="91"/>
        <v>0</v>
      </c>
      <c r="DQ127" s="121">
        <f t="shared" si="92"/>
        <v>0</v>
      </c>
      <c r="DR127" s="122">
        <f t="shared" si="93"/>
        <v>0.5</v>
      </c>
      <c r="DS127" s="157"/>
      <c r="DT127" s="157" t="str">
        <f t="shared" si="94"/>
        <v>Activity Fuels Underburn</v>
      </c>
      <c r="DU127" s="157" t="str">
        <f t="shared" si="73"/>
        <v>771-12</v>
      </c>
      <c r="DV127" s="238">
        <f t="shared" si="95"/>
        <v>3</v>
      </c>
      <c r="DW127" s="239"/>
      <c r="DX127" s="239"/>
      <c r="DY127" s="239"/>
      <c r="DZ127" s="239"/>
      <c r="EA127" s="239"/>
      <c r="EB127" s="239"/>
      <c r="EC127" s="239"/>
      <c r="ED127" s="239"/>
      <c r="EE127" s="239"/>
      <c r="EF127" s="239"/>
      <c r="EG127" s="239"/>
      <c r="EH127" s="239"/>
      <c r="EI127" s="239"/>
      <c r="EJ127" s="50">
        <f t="shared" si="96"/>
        <v>9.6880081300813006E-2</v>
      </c>
      <c r="EK127" s="50">
        <f t="shared" si="97"/>
        <v>0.18546747967479674</v>
      </c>
      <c r="EL127" s="55">
        <f t="shared" si="98"/>
        <v>4.4268292682926829</v>
      </c>
      <c r="EM127" s="50">
        <f>4.656*AQ127*(((BL127/2.54)^2)+((BM127/2.54)^2)+((BN127/2.54)^2)+((BO127)/2.54^2)+((BP127/2.54)^2)+((BQ127/2.54)^2)+((BR127/2.54)^2)+((BS127/2.54)^2)+((BT127/2.54)^2)+((BU127/2.54)^2)+((BV127/2.54)^2)+((BW127/2.54)^2)+((BX127/2.54)^2)+((BY127/2.54)^2)+((BZ127/2.54)^2))/(BH127*3.28)</f>
        <v>0</v>
      </c>
      <c r="EN127" s="50">
        <f>3.492*AQ127*((CA127/2.54)^2 + (CB127/2.54)^2 + (CC127/2.54)^2 + (CD127/2.54)^2 + (CE127/2.54)^2 + (CF127/2.54)^2 + (CG127/2.54)^2 +(CH127/2.54)^2 +(CI127/2.54)^2 + (CJ127/2.54)^2 +(CK127/2.54)^2 + (CL127/2.54)^2 +(CM127/2.54)^2 + (CN127/2.54)^2 + (CO127/2.54)^2)/(BH127*3.28)</f>
        <v>0</v>
      </c>
      <c r="EO127" s="50">
        <f t="shared" si="74"/>
        <v>0</v>
      </c>
      <c r="EP127" s="50">
        <f t="shared" si="75"/>
        <v>0</v>
      </c>
      <c r="EQ127" s="50">
        <f t="shared" si="76"/>
        <v>0</v>
      </c>
      <c r="ER127" s="56">
        <f t="shared" si="99"/>
        <v>4.7091768292682925</v>
      </c>
      <c r="ES127" s="56">
        <f t="shared" si="100"/>
        <v>0</v>
      </c>
      <c r="ET127" s="56">
        <f t="shared" si="103"/>
        <v>0</v>
      </c>
      <c r="EU127" s="56">
        <f t="shared" si="103"/>
        <v>2.7096539060962437</v>
      </c>
      <c r="EV127" s="56">
        <f t="shared" si="101"/>
        <v>4.7091768292682925</v>
      </c>
      <c r="EW127" s="56"/>
      <c r="EX127" s="56"/>
      <c r="EY127" s="56"/>
      <c r="EZ127" s="165" t="str">
        <f>D127</f>
        <v>771-12</v>
      </c>
      <c r="FA127" s="179">
        <f t="shared" si="102"/>
        <v>0</v>
      </c>
      <c r="FB127" s="179">
        <f t="shared" si="102"/>
        <v>1.3548269530481221</v>
      </c>
      <c r="FC127" s="56">
        <f>AVERAGE(EJ125:EJ127)</f>
        <v>6.458672086720868E-2</v>
      </c>
      <c r="FD127" s="56">
        <f>AVERAGE(EK125:EK127)</f>
        <v>6.1822493224932246E-2</v>
      </c>
      <c r="FE127" s="56">
        <f>AVERAGE(EL125:EL127)</f>
        <v>1.967479674796748</v>
      </c>
      <c r="FF127" s="56">
        <f>AVERAGE(EM125:EM127)</f>
        <v>0</v>
      </c>
      <c r="FG127" s="56">
        <f>AVERAGE(EN125:EN127)</f>
        <v>0</v>
      </c>
      <c r="FH127" s="56">
        <f t="shared" si="104"/>
        <v>0</v>
      </c>
      <c r="FI127" s="56">
        <f t="shared" si="104"/>
        <v>0</v>
      </c>
      <c r="FJ127" s="56">
        <f t="shared" si="104"/>
        <v>0</v>
      </c>
      <c r="FK127" s="56">
        <f>AVERAGE(ER125:ER127)</f>
        <v>2.0938888888888889</v>
      </c>
      <c r="FL127" s="56">
        <f>AVERAGE(ES125:ES127)</f>
        <v>0</v>
      </c>
      <c r="FM127" s="56">
        <f>AVERAGE(EV125:EV127)</f>
        <v>2.0938888888888889</v>
      </c>
      <c r="FO127" s="54"/>
      <c r="FP127" s="54" t="e">
        <f>AVERAGE(#REF!)</f>
        <v>#REF!</v>
      </c>
      <c r="FQ127" s="54" t="e">
        <f>AVERAGE(#REF!)</f>
        <v>#REF!</v>
      </c>
      <c r="FR127" s="54" t="e">
        <f>AVERAGE(#REF!)</f>
        <v>#REF!</v>
      </c>
      <c r="FS127" s="54" t="e">
        <f>AVERAGE(#REF!)</f>
        <v>#REF!</v>
      </c>
      <c r="FT127" s="54" t="e">
        <f>AVERAGE(#REF!)</f>
        <v>#REF!</v>
      </c>
      <c r="FU127" s="54" t="e">
        <f>AVERAGE(#REF!)</f>
        <v>#REF!</v>
      </c>
      <c r="FV127" s="54" t="e">
        <f>AVERAGE(#REF!)</f>
        <v>#REF!</v>
      </c>
      <c r="FW127" s="54" t="e">
        <f>AVERAGE(#REF!)</f>
        <v>#REF!</v>
      </c>
      <c r="FX127" s="54" t="e">
        <f>AVERAGE(#REF!)</f>
        <v>#REF!</v>
      </c>
      <c r="FY127" s="54" t="e">
        <f>AVERAGE(#REF!)</f>
        <v>#REF!</v>
      </c>
      <c r="FZ127" s="54" t="e">
        <f>AVERAGE(#REF!)</f>
        <v>#REF!</v>
      </c>
      <c r="GA127" s="54"/>
    </row>
    <row r="128" spans="1:183" s="45" customFormat="1" ht="18">
      <c r="A128" s="66" t="s">
        <v>377</v>
      </c>
      <c r="B128" s="228" t="s">
        <v>253</v>
      </c>
      <c r="C128" s="228">
        <v>535</v>
      </c>
      <c r="D128" s="228" t="s">
        <v>274</v>
      </c>
      <c r="E128" s="229">
        <v>4</v>
      </c>
      <c r="F128" s="144">
        <v>3.2990275787700001</v>
      </c>
      <c r="G128" s="144">
        <v>3.124269222228</v>
      </c>
      <c r="H128" s="144">
        <v>1.4978399999639997</v>
      </c>
      <c r="I128" s="144">
        <v>1.7543203574820001</v>
      </c>
      <c r="J128" s="144">
        <v>12.235856281109996</v>
      </c>
      <c r="K128" s="230">
        <v>5.6202069304920013</v>
      </c>
      <c r="L128" s="230">
        <v>0.73204771516799994</v>
      </c>
      <c r="M128" s="230"/>
      <c r="N128" s="230"/>
      <c r="O128" s="80"/>
      <c r="P128" s="230">
        <f t="shared" si="77"/>
        <v>28.263568085213997</v>
      </c>
      <c r="Q128" s="52">
        <f t="shared" si="56"/>
        <v>0.60214531246583192</v>
      </c>
      <c r="R128" s="52">
        <f t="shared" si="57"/>
        <v>1.4540176150394277</v>
      </c>
      <c r="S128" s="52">
        <f t="shared" si="58"/>
        <v>1.3538748903983244</v>
      </c>
      <c r="T128" s="53">
        <f t="shared" si="59"/>
        <v>0.14929487857929069</v>
      </c>
      <c r="U128" s="53">
        <f t="shared" si="60"/>
        <v>1.4278386761446538</v>
      </c>
      <c r="V128" s="53">
        <f t="shared" si="61"/>
        <v>16.821929889793022</v>
      </c>
      <c r="W128" s="53">
        <f t="shared" si="62"/>
        <v>107.02095541947372</v>
      </c>
      <c r="X128" s="53">
        <f t="shared" si="63"/>
        <v>1.0251860978398641</v>
      </c>
      <c r="Y128" s="53">
        <f t="shared" si="64"/>
        <v>1.0261005521114859</v>
      </c>
      <c r="Z128" s="53">
        <f t="shared" si="65"/>
        <v>1.0247745127117156</v>
      </c>
      <c r="AA128" s="53">
        <f t="shared" si="66"/>
        <v>1.0251127469836159</v>
      </c>
      <c r="AB128" s="53">
        <f t="shared" si="67"/>
        <v>0.56422955546096665</v>
      </c>
      <c r="AC128" s="53">
        <f t="shared" si="68"/>
        <v>0.56698836388192864</v>
      </c>
      <c r="AD128" s="53">
        <f t="shared" si="69"/>
        <v>0.52760397151548644</v>
      </c>
      <c r="AE128" s="53">
        <f t="shared" si="70"/>
        <v>0.38920985103859684</v>
      </c>
      <c r="AF128" s="53">
        <f t="shared" si="71"/>
        <v>0.36</v>
      </c>
      <c r="AG128" s="53">
        <f t="shared" si="72"/>
        <v>0.37460492551929842</v>
      </c>
      <c r="AH128" s="64" t="s">
        <v>152</v>
      </c>
      <c r="AI128" s="62"/>
      <c r="AJ128" s="62"/>
      <c r="AK128" s="45" t="str">
        <f t="shared" si="78"/>
        <v>771-12</v>
      </c>
      <c r="AL128" s="65"/>
      <c r="AM128" s="145">
        <f t="shared" si="79"/>
        <v>4</v>
      </c>
      <c r="AN128" s="149"/>
      <c r="AO128" s="183"/>
      <c r="AP128" s="149"/>
      <c r="AQ128" s="147">
        <f t="shared" si="80"/>
        <v>1</v>
      </c>
      <c r="AR128" s="229">
        <v>0</v>
      </c>
      <c r="AS128" s="229">
        <v>1</v>
      </c>
      <c r="AT128" s="229">
        <v>1</v>
      </c>
      <c r="AU128" s="229">
        <v>0</v>
      </c>
      <c r="AV128" s="229">
        <v>1</v>
      </c>
      <c r="AW128" s="229">
        <v>1</v>
      </c>
      <c r="AX128" s="229">
        <v>0</v>
      </c>
      <c r="AY128" s="229">
        <v>1</v>
      </c>
      <c r="AZ128" s="229">
        <v>1</v>
      </c>
      <c r="BA128" s="148"/>
      <c r="BB128" s="229">
        <v>0</v>
      </c>
      <c r="BC128" s="229">
        <v>0</v>
      </c>
      <c r="BD128" s="229">
        <v>2</v>
      </c>
      <c r="BE128" s="57">
        <v>3</v>
      </c>
      <c r="BF128" s="57">
        <v>3</v>
      </c>
      <c r="BG128" s="57">
        <v>3</v>
      </c>
      <c r="BH128" s="57">
        <v>10</v>
      </c>
      <c r="BI128" s="57">
        <f t="shared" si="81"/>
        <v>535</v>
      </c>
      <c r="BJ128" s="189" t="str">
        <f t="shared" si="82"/>
        <v>771-12</v>
      </c>
      <c r="BK128" s="173">
        <f t="shared" si="83"/>
        <v>4</v>
      </c>
      <c r="BL128" s="87">
        <v>0</v>
      </c>
      <c r="BM128" s="62"/>
      <c r="BN128" s="62"/>
      <c r="BO128" s="62"/>
      <c r="BP128" s="62"/>
      <c r="BQ128" s="62"/>
      <c r="BR128" s="62"/>
      <c r="BS128" s="62"/>
      <c r="BT128" s="62"/>
      <c r="BU128" s="62"/>
      <c r="BV128" s="62"/>
      <c r="BW128" s="62"/>
      <c r="BX128" s="62"/>
      <c r="BY128" s="62"/>
      <c r="BZ128" s="128"/>
      <c r="CA128" s="99"/>
      <c r="CB128" s="98"/>
      <c r="CC128" s="98"/>
      <c r="CD128" s="98"/>
      <c r="CE128" s="98"/>
      <c r="CF128" s="98"/>
      <c r="CG128" s="98"/>
      <c r="CH128" s="98"/>
      <c r="CI128" s="98"/>
      <c r="CJ128" s="98"/>
      <c r="CK128" s="98"/>
      <c r="CL128" s="98"/>
      <c r="CM128" s="62"/>
      <c r="CN128" s="62"/>
      <c r="CO128" s="128"/>
      <c r="CP128" s="88"/>
      <c r="CQ128" s="88"/>
      <c r="CR128" s="63"/>
      <c r="CS128" s="63"/>
      <c r="CT128" s="63"/>
      <c r="CU128" s="63"/>
      <c r="CV128" s="88"/>
      <c r="CW128" s="63"/>
      <c r="CX128" s="63"/>
      <c r="CY128" s="63"/>
      <c r="CZ128" s="63"/>
      <c r="DA128" s="88"/>
      <c r="DB128" s="63"/>
      <c r="DC128" s="63"/>
      <c r="DD128" s="63"/>
      <c r="DE128" s="63"/>
      <c r="DF128" s="131"/>
      <c r="DG128" s="121">
        <f t="shared" si="84"/>
        <v>0</v>
      </c>
      <c r="DH128" s="121">
        <f t="shared" si="85"/>
        <v>9.0321796869874778</v>
      </c>
      <c r="DI128" s="121">
        <f t="shared" si="86"/>
        <v>20.308123355974868</v>
      </c>
      <c r="DJ128" s="121">
        <f t="shared" si="87"/>
        <v>0</v>
      </c>
      <c r="DK128" s="121">
        <f t="shared" si="87"/>
        <v>0</v>
      </c>
      <c r="DL128" s="121">
        <f t="shared" si="87"/>
        <v>7.4823167747436417</v>
      </c>
      <c r="DM128" s="121">
        <f t="shared" si="88"/>
        <v>0</v>
      </c>
      <c r="DN128" s="121">
        <f t="shared" si="89"/>
        <v>0</v>
      </c>
      <c r="DO128" s="121">
        <f t="shared" si="90"/>
        <v>0</v>
      </c>
      <c r="DP128" s="121">
        <f t="shared" si="91"/>
        <v>0</v>
      </c>
      <c r="DQ128" s="121">
        <f t="shared" si="92"/>
        <v>0</v>
      </c>
      <c r="DR128" s="122">
        <f t="shared" si="93"/>
        <v>1</v>
      </c>
      <c r="DS128" s="157"/>
      <c r="DT128" s="157" t="str">
        <f t="shared" si="94"/>
        <v>Activity Fuels Underburn</v>
      </c>
      <c r="DU128" s="157" t="str">
        <f t="shared" si="73"/>
        <v>771-12</v>
      </c>
      <c r="DV128" s="238">
        <f t="shared" si="95"/>
        <v>4</v>
      </c>
      <c r="DW128" s="239"/>
      <c r="DX128" s="239"/>
      <c r="DY128" s="239"/>
      <c r="DZ128" s="239"/>
      <c r="EA128" s="239"/>
      <c r="EB128" s="239"/>
      <c r="EC128" s="239"/>
      <c r="ED128" s="239"/>
      <c r="EE128" s="239"/>
      <c r="EF128" s="239"/>
      <c r="EG128" s="239"/>
      <c r="EH128" s="239"/>
      <c r="EI128" s="239"/>
      <c r="EJ128" s="50"/>
      <c r="EK128" s="50"/>
      <c r="EL128" s="55"/>
      <c r="EM128" s="50"/>
      <c r="EN128" s="50"/>
      <c r="EO128" s="50">
        <f t="shared" si="74"/>
        <v>0</v>
      </c>
      <c r="EP128" s="50">
        <f t="shared" si="75"/>
        <v>0</v>
      </c>
      <c r="EQ128" s="50">
        <f t="shared" si="76"/>
        <v>0</v>
      </c>
      <c r="ER128" s="56"/>
      <c r="ES128" s="56"/>
      <c r="ET128" s="56">
        <f t="shared" si="103"/>
        <v>0</v>
      </c>
      <c r="EU128" s="56">
        <f t="shared" si="103"/>
        <v>4.0644808591443651</v>
      </c>
      <c r="EV128" s="56"/>
      <c r="EW128" s="56"/>
      <c r="EX128" s="56"/>
      <c r="EY128" s="56"/>
      <c r="EZ128" s="165"/>
      <c r="FA128" s="179"/>
      <c r="FB128" s="179"/>
      <c r="FC128" s="56"/>
      <c r="FD128" s="56"/>
      <c r="FE128" s="56"/>
      <c r="FF128" s="56"/>
      <c r="FG128" s="56"/>
      <c r="FH128" s="56"/>
      <c r="FI128" s="56"/>
      <c r="FJ128" s="56"/>
      <c r="FK128" s="56"/>
      <c r="FL128" s="56"/>
      <c r="FM128" s="56"/>
      <c r="FO128" s="54"/>
      <c r="FP128" s="54"/>
      <c r="FQ128" s="54"/>
      <c r="FR128" s="54"/>
      <c r="FS128" s="54"/>
      <c r="FT128" s="54"/>
      <c r="FU128" s="54"/>
      <c r="FV128" s="54"/>
      <c r="FW128" s="54"/>
      <c r="FX128" s="54"/>
      <c r="FY128" s="54"/>
      <c r="FZ128" s="54"/>
      <c r="GA128" s="54"/>
    </row>
    <row r="129" spans="1:183" s="45" customFormat="1" ht="18">
      <c r="A129" s="66" t="s">
        <v>377</v>
      </c>
      <c r="B129" s="228" t="s">
        <v>253</v>
      </c>
      <c r="C129" s="228">
        <v>535</v>
      </c>
      <c r="D129" s="228" t="s">
        <v>274</v>
      </c>
      <c r="E129" s="229">
        <v>5</v>
      </c>
      <c r="F129" s="144">
        <v>3.2990275787700001</v>
      </c>
      <c r="G129" s="144">
        <v>3.124269222228</v>
      </c>
      <c r="H129" s="144">
        <v>1.4978399999639997</v>
      </c>
      <c r="I129" s="144">
        <v>1.7543203574820001</v>
      </c>
      <c r="J129" s="144">
        <v>12.235856281109996</v>
      </c>
      <c r="K129" s="230">
        <v>5.6202069304920013</v>
      </c>
      <c r="L129" s="230">
        <v>0.73204771516799994</v>
      </c>
      <c r="M129" s="144"/>
      <c r="N129" s="144"/>
      <c r="O129" s="80"/>
      <c r="P129" s="230">
        <f t="shared" si="77"/>
        <v>28.263568085213997</v>
      </c>
      <c r="Q129" s="52">
        <f t="shared" si="56"/>
        <v>0.60214531246583192</v>
      </c>
      <c r="R129" s="52">
        <f t="shared" si="57"/>
        <v>1.4540176150394277</v>
      </c>
      <c r="S129" s="52">
        <f t="shared" si="58"/>
        <v>1.3538748903983244</v>
      </c>
      <c r="T129" s="53">
        <f t="shared" si="59"/>
        <v>0.14929487857929069</v>
      </c>
      <c r="U129" s="53">
        <f t="shared" si="60"/>
        <v>1.4278386761446538</v>
      </c>
      <c r="V129" s="53">
        <f t="shared" si="61"/>
        <v>16.821929889793022</v>
      </c>
      <c r="W129" s="53">
        <f t="shared" si="62"/>
        <v>107.02095541947372</v>
      </c>
      <c r="X129" s="53">
        <f t="shared" si="63"/>
        <v>1.0251860978398641</v>
      </c>
      <c r="Y129" s="53">
        <f t="shared" si="64"/>
        <v>1.0261005521114859</v>
      </c>
      <c r="Z129" s="53">
        <f t="shared" si="65"/>
        <v>1.0247745127117156</v>
      </c>
      <c r="AA129" s="53">
        <f t="shared" si="66"/>
        <v>1.0251127469836159</v>
      </c>
      <c r="AB129" s="53">
        <f t="shared" si="67"/>
        <v>0.56422955546096665</v>
      </c>
      <c r="AC129" s="53">
        <f t="shared" si="68"/>
        <v>0.56698836388192864</v>
      </c>
      <c r="AD129" s="53">
        <f t="shared" si="69"/>
        <v>0.52760397151548644</v>
      </c>
      <c r="AE129" s="53">
        <f t="shared" si="70"/>
        <v>0.38920985103859684</v>
      </c>
      <c r="AF129" s="53">
        <f t="shared" si="71"/>
        <v>0.36</v>
      </c>
      <c r="AG129" s="53">
        <f t="shared" si="72"/>
        <v>0.37460492551929842</v>
      </c>
      <c r="AH129" s="64" t="s">
        <v>152</v>
      </c>
      <c r="AI129" s="62"/>
      <c r="AJ129" s="62"/>
      <c r="AK129" s="45" t="str">
        <f t="shared" si="78"/>
        <v>771-12</v>
      </c>
      <c r="AL129" s="65"/>
      <c r="AM129" s="145">
        <f t="shared" si="79"/>
        <v>5</v>
      </c>
      <c r="AN129" s="149"/>
      <c r="AO129" s="183"/>
      <c r="AP129" s="149"/>
      <c r="AQ129" s="147">
        <f t="shared" si="80"/>
        <v>1</v>
      </c>
      <c r="AR129" s="229">
        <v>0</v>
      </c>
      <c r="AS129" s="229">
        <v>1</v>
      </c>
      <c r="AT129" s="229">
        <v>1</v>
      </c>
      <c r="AU129" s="229">
        <v>0</v>
      </c>
      <c r="AV129" s="229">
        <v>1</v>
      </c>
      <c r="AW129" s="229">
        <v>1</v>
      </c>
      <c r="AX129" s="229">
        <v>0</v>
      </c>
      <c r="AY129" s="229">
        <v>0</v>
      </c>
      <c r="AZ129" s="229">
        <v>0</v>
      </c>
      <c r="BA129" s="148"/>
      <c r="BB129" s="229">
        <v>5</v>
      </c>
      <c r="BC129" s="229">
        <v>0</v>
      </c>
      <c r="BD129" s="229">
        <v>0</v>
      </c>
      <c r="BE129" s="57">
        <v>3</v>
      </c>
      <c r="BF129" s="57">
        <v>3</v>
      </c>
      <c r="BG129" s="57">
        <v>3</v>
      </c>
      <c r="BH129" s="57">
        <v>10</v>
      </c>
      <c r="BI129" s="57">
        <f t="shared" si="81"/>
        <v>535</v>
      </c>
      <c r="BJ129" s="189" t="str">
        <f t="shared" si="82"/>
        <v>771-12</v>
      </c>
      <c r="BK129" s="173">
        <f t="shared" si="83"/>
        <v>5</v>
      </c>
      <c r="BL129" s="87">
        <v>0</v>
      </c>
      <c r="BM129" s="62"/>
      <c r="BN129" s="62"/>
      <c r="BO129" s="62"/>
      <c r="BP129" s="62"/>
      <c r="BQ129" s="62"/>
      <c r="BR129" s="62"/>
      <c r="BS129" s="62"/>
      <c r="BT129" s="62"/>
      <c r="BU129" s="62"/>
      <c r="BV129" s="62"/>
      <c r="BW129" s="62"/>
      <c r="BX129" s="62"/>
      <c r="BY129" s="62"/>
      <c r="BZ129" s="128"/>
      <c r="CA129" s="99"/>
      <c r="CB129" s="98"/>
      <c r="CC129" s="98"/>
      <c r="CD129" s="98"/>
      <c r="CE129" s="98"/>
      <c r="CF129" s="98"/>
      <c r="CG129" s="98"/>
      <c r="CH129" s="98"/>
      <c r="CI129" s="98"/>
      <c r="CJ129" s="98"/>
      <c r="CK129" s="98"/>
      <c r="CL129" s="98"/>
      <c r="CM129" s="62"/>
      <c r="CN129" s="62"/>
      <c r="CO129" s="128"/>
      <c r="CP129" s="88"/>
      <c r="CQ129" s="88"/>
      <c r="CR129" s="63"/>
      <c r="CS129" s="63"/>
      <c r="CT129" s="63"/>
      <c r="CU129" s="63"/>
      <c r="CV129" s="88"/>
      <c r="CW129" s="63"/>
      <c r="CX129" s="63"/>
      <c r="CY129" s="63"/>
      <c r="CZ129" s="63"/>
      <c r="DA129" s="88"/>
      <c r="DB129" s="63"/>
      <c r="DC129" s="63"/>
      <c r="DD129" s="63"/>
      <c r="DE129" s="63"/>
      <c r="DF129" s="131"/>
      <c r="DG129" s="121">
        <f t="shared" si="84"/>
        <v>0</v>
      </c>
      <c r="DH129" s="121">
        <f t="shared" si="85"/>
        <v>6.0214531246583194</v>
      </c>
      <c r="DI129" s="121">
        <f t="shared" si="86"/>
        <v>13.538748903983244</v>
      </c>
      <c r="DJ129" s="121">
        <f t="shared" si="87"/>
        <v>0.17760997743603024</v>
      </c>
      <c r="DK129" s="121">
        <f t="shared" si="87"/>
        <v>0</v>
      </c>
      <c r="DL129" s="121">
        <f t="shared" si="87"/>
        <v>0</v>
      </c>
      <c r="DM129" s="121">
        <f t="shared" si="88"/>
        <v>0</v>
      </c>
      <c r="DN129" s="121">
        <f t="shared" si="89"/>
        <v>0</v>
      </c>
      <c r="DO129" s="121">
        <f t="shared" si="90"/>
        <v>0</v>
      </c>
      <c r="DP129" s="121">
        <f t="shared" si="91"/>
        <v>0</v>
      </c>
      <c r="DQ129" s="121">
        <f t="shared" si="92"/>
        <v>0</v>
      </c>
      <c r="DR129" s="122">
        <f t="shared" si="93"/>
        <v>1</v>
      </c>
      <c r="DS129" s="157"/>
      <c r="DT129" s="157" t="str">
        <f t="shared" si="94"/>
        <v>Activity Fuels Underburn</v>
      </c>
      <c r="DU129" s="157" t="str">
        <f t="shared" si="73"/>
        <v>771-12</v>
      </c>
      <c r="DV129" s="238">
        <f t="shared" si="95"/>
        <v>5</v>
      </c>
      <c r="DW129" s="239"/>
      <c r="DX129" s="239"/>
      <c r="DY129" s="239"/>
      <c r="DZ129" s="239"/>
      <c r="EA129" s="239"/>
      <c r="EB129" s="239"/>
      <c r="EC129" s="239"/>
      <c r="ED129" s="239"/>
      <c r="EE129" s="239"/>
      <c r="EF129" s="239"/>
      <c r="EG129" s="239"/>
      <c r="EH129" s="239"/>
      <c r="EI129" s="239"/>
      <c r="EJ129" s="50">
        <f t="shared" si="96"/>
        <v>4.8440040650406503E-2</v>
      </c>
      <c r="EK129" s="50">
        <f t="shared" si="97"/>
        <v>0</v>
      </c>
      <c r="EL129" s="55">
        <f t="shared" si="98"/>
        <v>0</v>
      </c>
      <c r="EM129" s="50">
        <f>4.656*AQ129*(((BL129/2.54)^2)+((BM129/2.54)^2)+((BN129/2.54)^2)+((BO129)/2.54^2)+((BP129/2.54)^2)+((BQ129/2.54)^2)+((BR129/2.54)^2)+((BS129/2.54)^2)+((BT129/2.54)^2)+((BU129/2.54)^2)+((BV129/2.54)^2)+((BW129/2.54)^2)+((BX129/2.54)^2)+((BY129/2.54)^2)+((BZ129/2.54)^2))/(BH129*3.28)</f>
        <v>0</v>
      </c>
      <c r="EN129" s="50">
        <f>3.492*AQ129*((CA129/2.54)^2 + (CB129/2.54)^2 + (CC129/2.54)^2 + (CD129/2.54)^2 + (CE129/2.54)^2 + (CF129/2.54)^2 + (CG129/2.54)^2 +(CH129/2.54)^2 +(CI129/2.54)^2 + (CJ129/2.54)^2 +(CK129/2.54)^2 + (CL129/2.54)^2 +(CM129/2.54)^2 + (CN129/2.54)^2 + (CO129/2.54)^2)/(BH129*3.28)</f>
        <v>0</v>
      </c>
      <c r="EO129" s="50">
        <f t="shared" si="74"/>
        <v>0</v>
      </c>
      <c r="EP129" s="50">
        <f t="shared" si="75"/>
        <v>0</v>
      </c>
      <c r="EQ129" s="50">
        <f t="shared" si="76"/>
        <v>0</v>
      </c>
      <c r="ER129" s="56">
        <f t="shared" si="99"/>
        <v>4.8440040650406503E-2</v>
      </c>
      <c r="ES129" s="56">
        <f t="shared" si="100"/>
        <v>0</v>
      </c>
      <c r="ET129" s="56">
        <f t="shared" si="103"/>
        <v>0</v>
      </c>
      <c r="EU129" s="56">
        <f t="shared" si="103"/>
        <v>2.7096539060962437</v>
      </c>
      <c r="EV129" s="56">
        <f t="shared" si="101"/>
        <v>4.8440040650406503E-2</v>
      </c>
      <c r="EW129" s="56"/>
      <c r="EX129" s="56"/>
      <c r="EY129" s="56"/>
      <c r="EZ129" s="165"/>
      <c r="FA129" s="179"/>
      <c r="FB129" s="179"/>
      <c r="FC129" s="56"/>
      <c r="FD129" s="56"/>
      <c r="FE129" s="56"/>
      <c r="FF129" s="56"/>
      <c r="FG129" s="56"/>
      <c r="FH129" s="56"/>
      <c r="FI129" s="56"/>
      <c r="FJ129" s="56"/>
      <c r="FK129" s="56"/>
      <c r="FL129" s="56"/>
      <c r="FM129" s="56"/>
      <c r="FO129" s="54"/>
      <c r="FP129" s="54"/>
      <c r="FQ129" s="54"/>
      <c r="FR129" s="54"/>
      <c r="FS129" s="54"/>
      <c r="FT129" s="54"/>
      <c r="FU129" s="54"/>
      <c r="FV129" s="54"/>
      <c r="FW129" s="54"/>
      <c r="FX129" s="54"/>
      <c r="FY129" s="54"/>
      <c r="FZ129" s="54"/>
      <c r="GA129" s="54"/>
    </row>
    <row r="130" spans="1:183" s="70" customFormat="1" ht="17.45" customHeight="1">
      <c r="A130" s="66" t="s">
        <v>377</v>
      </c>
      <c r="B130" s="228" t="s">
        <v>253</v>
      </c>
      <c r="C130" s="228">
        <v>535</v>
      </c>
      <c r="D130" s="228" t="s">
        <v>275</v>
      </c>
      <c r="E130" s="229">
        <v>1</v>
      </c>
      <c r="F130" s="144">
        <v>3.2990275787700001</v>
      </c>
      <c r="G130" s="144">
        <v>3.124269222228</v>
      </c>
      <c r="H130" s="144">
        <v>1.4978399999639997</v>
      </c>
      <c r="I130" s="144">
        <v>1.7543203574820001</v>
      </c>
      <c r="J130" s="144">
        <v>12.235856281109996</v>
      </c>
      <c r="K130" s="230">
        <v>5.6202069304920013</v>
      </c>
      <c r="L130" s="230">
        <v>0.73204771516799994</v>
      </c>
      <c r="M130" s="231"/>
      <c r="N130" s="231"/>
      <c r="O130" s="81"/>
      <c r="P130" s="230">
        <f t="shared" si="77"/>
        <v>28.263568085213997</v>
      </c>
      <c r="Q130" s="52">
        <f t="shared" si="56"/>
        <v>0.60214531246583192</v>
      </c>
      <c r="R130" s="52">
        <f t="shared" si="57"/>
        <v>1.4540176150394277</v>
      </c>
      <c r="S130" s="52">
        <f t="shared" si="58"/>
        <v>1.3538748903983244</v>
      </c>
      <c r="T130" s="53">
        <f t="shared" si="59"/>
        <v>0.14929487857929069</v>
      </c>
      <c r="U130" s="53">
        <f t="shared" si="60"/>
        <v>1.4278386761446538</v>
      </c>
      <c r="V130" s="53">
        <f t="shared" si="61"/>
        <v>16.821929889793022</v>
      </c>
      <c r="W130" s="53">
        <f t="shared" si="62"/>
        <v>107.02095541947372</v>
      </c>
      <c r="X130" s="53">
        <f t="shared" si="63"/>
        <v>1.0251860978398641</v>
      </c>
      <c r="Y130" s="53">
        <f t="shared" si="64"/>
        <v>1.0261005521114859</v>
      </c>
      <c r="Z130" s="53">
        <f t="shared" si="65"/>
        <v>1.0247745127117156</v>
      </c>
      <c r="AA130" s="53">
        <f t="shared" si="66"/>
        <v>1.0251127469836159</v>
      </c>
      <c r="AB130" s="53">
        <f t="shared" si="67"/>
        <v>0.56422955546096665</v>
      </c>
      <c r="AC130" s="53">
        <f t="shared" si="68"/>
        <v>0.56698836388192864</v>
      </c>
      <c r="AD130" s="53">
        <f t="shared" si="69"/>
        <v>0.52760397151548644</v>
      </c>
      <c r="AE130" s="53">
        <f t="shared" si="70"/>
        <v>0.38920985103859684</v>
      </c>
      <c r="AF130" s="53">
        <f t="shared" si="71"/>
        <v>0.36</v>
      </c>
      <c r="AG130" s="53">
        <f t="shared" si="72"/>
        <v>0.37460492551929842</v>
      </c>
      <c r="AH130" s="64" t="s">
        <v>152</v>
      </c>
      <c r="AI130" s="76"/>
      <c r="AJ130" s="76"/>
      <c r="AK130" s="45" t="str">
        <f t="shared" si="78"/>
        <v>816-14</v>
      </c>
      <c r="AL130" s="65"/>
      <c r="AM130" s="145">
        <f t="shared" si="79"/>
        <v>1</v>
      </c>
      <c r="AN130" s="149"/>
      <c r="AO130" s="183"/>
      <c r="AP130" s="149"/>
      <c r="AQ130" s="147">
        <f t="shared" si="80"/>
        <v>1</v>
      </c>
      <c r="AR130" s="229">
        <v>0</v>
      </c>
      <c r="AS130" s="229">
        <v>0</v>
      </c>
      <c r="AT130" s="229">
        <v>0</v>
      </c>
      <c r="AU130" s="229">
        <v>0</v>
      </c>
      <c r="AV130" s="229">
        <v>1</v>
      </c>
      <c r="AW130" s="229">
        <v>1</v>
      </c>
      <c r="AX130" s="229">
        <v>0</v>
      </c>
      <c r="AY130" s="229">
        <v>0</v>
      </c>
      <c r="AZ130" s="229">
        <v>0</v>
      </c>
      <c r="BA130" s="153"/>
      <c r="BB130" s="229">
        <v>6</v>
      </c>
      <c r="BC130" s="229">
        <v>0</v>
      </c>
      <c r="BD130" s="229">
        <v>0</v>
      </c>
      <c r="BE130" s="57">
        <v>3</v>
      </c>
      <c r="BF130" s="57">
        <v>3</v>
      </c>
      <c r="BG130" s="57">
        <v>3</v>
      </c>
      <c r="BH130" s="57">
        <v>10</v>
      </c>
      <c r="BI130" s="57">
        <f t="shared" si="81"/>
        <v>535</v>
      </c>
      <c r="BJ130" s="189" t="str">
        <f t="shared" si="82"/>
        <v>816-14</v>
      </c>
      <c r="BK130" s="173">
        <f t="shared" si="83"/>
        <v>1</v>
      </c>
      <c r="BL130" s="247">
        <v>0</v>
      </c>
      <c r="BM130" s="248"/>
      <c r="BN130" s="62"/>
      <c r="BO130" s="62"/>
      <c r="BP130" s="62"/>
      <c r="BQ130" s="62"/>
      <c r="BR130" s="62"/>
      <c r="BS130" s="62"/>
      <c r="BT130" s="62"/>
      <c r="BU130" s="62"/>
      <c r="BV130" s="62"/>
      <c r="BW130" s="62"/>
      <c r="BX130" s="62"/>
      <c r="BY130" s="62"/>
      <c r="BZ130" s="128"/>
      <c r="CA130" s="99"/>
      <c r="CB130" s="98"/>
      <c r="CC130" s="98"/>
      <c r="CD130" s="98"/>
      <c r="CE130" s="98"/>
      <c r="CF130" s="98"/>
      <c r="CG130" s="98"/>
      <c r="CH130" s="98"/>
      <c r="CI130" s="98"/>
      <c r="CJ130" s="98"/>
      <c r="CK130" s="98"/>
      <c r="CL130" s="98"/>
      <c r="CM130" s="76"/>
      <c r="CN130" s="76"/>
      <c r="CO130" s="129"/>
      <c r="CP130" s="89"/>
      <c r="CQ130" s="89"/>
      <c r="CR130" s="75"/>
      <c r="CS130" s="75"/>
      <c r="CT130" s="75"/>
      <c r="CU130" s="75"/>
      <c r="CV130" s="89"/>
      <c r="CW130" s="75"/>
      <c r="CX130" s="75"/>
      <c r="CY130" s="75"/>
      <c r="CZ130" s="75"/>
      <c r="DA130" s="89"/>
      <c r="DB130" s="75"/>
      <c r="DC130" s="75"/>
      <c r="DD130" s="75"/>
      <c r="DE130" s="75"/>
      <c r="DF130" s="132"/>
      <c r="DG130" s="121">
        <f t="shared" si="84"/>
        <v>0</v>
      </c>
      <c r="DH130" s="121">
        <f t="shared" si="85"/>
        <v>3.0107265623291597</v>
      </c>
      <c r="DI130" s="121">
        <f t="shared" si="86"/>
        <v>6.7693744519916219</v>
      </c>
      <c r="DJ130" s="121">
        <f t="shared" si="87"/>
        <v>0.21313197292323624</v>
      </c>
      <c r="DK130" s="121">
        <f t="shared" si="87"/>
        <v>0</v>
      </c>
      <c r="DL130" s="121">
        <f t="shared" si="87"/>
        <v>0</v>
      </c>
      <c r="DM130" s="121">
        <f t="shared" si="88"/>
        <v>0</v>
      </c>
      <c r="DN130" s="121">
        <f t="shared" si="89"/>
        <v>0</v>
      </c>
      <c r="DO130" s="121">
        <f t="shared" si="90"/>
        <v>0</v>
      </c>
      <c r="DP130" s="121">
        <f t="shared" si="91"/>
        <v>0</v>
      </c>
      <c r="DQ130" s="121">
        <f t="shared" si="92"/>
        <v>0</v>
      </c>
      <c r="DR130" s="122">
        <f t="shared" si="93"/>
        <v>0.5</v>
      </c>
      <c r="DS130" s="157"/>
      <c r="DT130" s="157" t="str">
        <f t="shared" si="94"/>
        <v>Activity Fuels Underburn</v>
      </c>
      <c r="DU130" s="157" t="str">
        <f t="shared" si="73"/>
        <v>816-14</v>
      </c>
      <c r="DV130" s="238">
        <f t="shared" si="95"/>
        <v>1</v>
      </c>
      <c r="DW130" s="239"/>
      <c r="DX130" s="239"/>
      <c r="DY130" s="239"/>
      <c r="DZ130" s="239"/>
      <c r="EA130" s="239"/>
      <c r="EB130" s="239"/>
      <c r="EC130" s="239"/>
      <c r="ED130" s="239"/>
      <c r="EE130" s="239"/>
      <c r="EF130" s="239"/>
      <c r="EG130" s="239"/>
      <c r="EH130" s="239"/>
      <c r="EI130" s="239"/>
      <c r="EJ130" s="50">
        <f t="shared" si="96"/>
        <v>5.8128048780487801E-2</v>
      </c>
      <c r="EK130" s="50">
        <f t="shared" si="97"/>
        <v>0</v>
      </c>
      <c r="EL130" s="55">
        <f t="shared" si="98"/>
        <v>0</v>
      </c>
      <c r="EM130" s="50">
        <f>4.656*AQ130*(((BL130/2.54)^2)+((BM130/2.54)^2)+((BN130/2.54)^2)+((BO130)/2.54^2)+((BP130/2.54)^2)+((BQ130/2.54)^2)+((BR130/2.54)^2)+((BS130/2.54)^2)+((BT130/2.54)^2)+((BU130/2.54)^2)+((BV130/2.54)^2)+((BW130/2.54)^2)+((BX130/2.54)^2)+((BY130/2.54)^2)+((BZ130/2.54)^2))/(BH130*3.28)</f>
        <v>0</v>
      </c>
      <c r="EN130" s="50">
        <f>3.492*AQ130*((CA130/2.54)^2 + (CB130/2.54)^2 + (CC130/2.54)^2 + (CD130/2.54)^2 + (CE130/2.54)^2 + (CF130/2.54)^2 + (CG130/2.54)^2 +(CH130/2.54)^2 +(CI130/2.54)^2 + (CJ130/2.54)^2 +(CK130/2.54)^2 + (CL130/2.54)^2 +(CM130/2.54)^2 + (CN130/2.54)^2 + (CO130/2.54)^2)/(BH130*3.28)</f>
        <v>0</v>
      </c>
      <c r="EO130" s="50">
        <f t="shared" si="74"/>
        <v>0</v>
      </c>
      <c r="EP130" s="50">
        <f t="shared" si="75"/>
        <v>0</v>
      </c>
      <c r="EQ130" s="50">
        <f t="shared" si="76"/>
        <v>0</v>
      </c>
      <c r="ER130" s="56">
        <f t="shared" si="99"/>
        <v>5.8128048780487801E-2</v>
      </c>
      <c r="ES130" s="56">
        <f t="shared" si="100"/>
        <v>0</v>
      </c>
      <c r="ET130" s="56">
        <f t="shared" si="103"/>
        <v>0</v>
      </c>
      <c r="EU130" s="56">
        <f t="shared" si="103"/>
        <v>1.3548269530481218</v>
      </c>
      <c r="EV130" s="56">
        <f t="shared" si="101"/>
        <v>5.8128048780487801E-2</v>
      </c>
      <c r="EW130" s="56"/>
      <c r="EX130" s="56"/>
      <c r="EY130" s="56"/>
      <c r="EZ130" s="165"/>
      <c r="FA130" s="179"/>
      <c r="FB130" s="179"/>
      <c r="FC130" s="56"/>
      <c r="FD130" s="56"/>
      <c r="FE130" s="56"/>
      <c r="FF130" s="56"/>
      <c r="FG130" s="56"/>
      <c r="FH130" s="56"/>
      <c r="FI130" s="56"/>
      <c r="FJ130" s="56"/>
      <c r="FK130" s="56"/>
      <c r="FL130" s="56"/>
      <c r="FM130" s="56"/>
      <c r="FN130" s="74" t="s">
        <v>93</v>
      </c>
      <c r="FO130" s="54"/>
      <c r="FP130" s="54"/>
      <c r="FQ130" s="54"/>
      <c r="FR130" s="54"/>
      <c r="FS130" s="54"/>
      <c r="FT130" s="54"/>
      <c r="FU130" s="54"/>
      <c r="FV130" s="54"/>
      <c r="FW130" s="54"/>
      <c r="FX130" s="54"/>
      <c r="FY130" s="54"/>
      <c r="FZ130" s="54"/>
      <c r="GA130" s="54"/>
    </row>
    <row r="131" spans="1:183" s="45" customFormat="1" ht="18">
      <c r="A131" s="66" t="s">
        <v>377</v>
      </c>
      <c r="B131" s="228" t="s">
        <v>253</v>
      </c>
      <c r="C131" s="228">
        <v>535</v>
      </c>
      <c r="D131" s="228" t="s">
        <v>275</v>
      </c>
      <c r="E131" s="229">
        <v>2</v>
      </c>
      <c r="F131" s="144">
        <v>3.2990275787700001</v>
      </c>
      <c r="G131" s="144">
        <v>3.124269222228</v>
      </c>
      <c r="H131" s="144">
        <v>1.4978399999639997</v>
      </c>
      <c r="I131" s="144">
        <v>1.7543203574820001</v>
      </c>
      <c r="J131" s="144">
        <v>12.235856281109996</v>
      </c>
      <c r="K131" s="230">
        <v>5.6202069304920013</v>
      </c>
      <c r="L131" s="230">
        <v>0.73204771516799994</v>
      </c>
      <c r="M131" s="230"/>
      <c r="N131" s="230"/>
      <c r="O131" s="80"/>
      <c r="P131" s="230">
        <f t="shared" si="77"/>
        <v>28.263568085213997</v>
      </c>
      <c r="Q131" s="52">
        <f t="shared" si="56"/>
        <v>0.60214531246583192</v>
      </c>
      <c r="R131" s="52">
        <f t="shared" si="57"/>
        <v>1.4540176150394277</v>
      </c>
      <c r="S131" s="52">
        <f t="shared" si="58"/>
        <v>1.3538748903983244</v>
      </c>
      <c r="T131" s="53">
        <f t="shared" si="59"/>
        <v>0.14929487857929069</v>
      </c>
      <c r="U131" s="53">
        <f t="shared" si="60"/>
        <v>1.4278386761446538</v>
      </c>
      <c r="V131" s="53">
        <f t="shared" si="61"/>
        <v>16.821929889793022</v>
      </c>
      <c r="W131" s="53">
        <f t="shared" si="62"/>
        <v>107.02095541947372</v>
      </c>
      <c r="X131" s="53">
        <f t="shared" si="63"/>
        <v>1.0251860978398641</v>
      </c>
      <c r="Y131" s="53">
        <f t="shared" si="64"/>
        <v>1.0261005521114859</v>
      </c>
      <c r="Z131" s="53">
        <f t="shared" si="65"/>
        <v>1.0247745127117156</v>
      </c>
      <c r="AA131" s="53">
        <f t="shared" si="66"/>
        <v>1.0251127469836159</v>
      </c>
      <c r="AB131" s="53">
        <f t="shared" si="67"/>
        <v>0.56422955546096665</v>
      </c>
      <c r="AC131" s="53">
        <f t="shared" si="68"/>
        <v>0.56698836388192864</v>
      </c>
      <c r="AD131" s="53">
        <f t="shared" si="69"/>
        <v>0.52760397151548644</v>
      </c>
      <c r="AE131" s="53">
        <f t="shared" si="70"/>
        <v>0.38920985103859684</v>
      </c>
      <c r="AF131" s="53">
        <f t="shared" si="71"/>
        <v>0.36</v>
      </c>
      <c r="AG131" s="53">
        <f t="shared" si="72"/>
        <v>0.37460492551929842</v>
      </c>
      <c r="AH131" s="64" t="s">
        <v>152</v>
      </c>
      <c r="AI131" s="62"/>
      <c r="AJ131" s="62"/>
      <c r="AK131" s="45" t="str">
        <f t="shared" si="78"/>
        <v>816-14</v>
      </c>
      <c r="AL131" s="65"/>
      <c r="AM131" s="145">
        <f t="shared" si="79"/>
        <v>2</v>
      </c>
      <c r="AN131" s="149"/>
      <c r="AO131" s="183"/>
      <c r="AP131" s="149"/>
      <c r="AQ131" s="147">
        <f t="shared" si="80"/>
        <v>1</v>
      </c>
      <c r="AR131" s="229">
        <v>0</v>
      </c>
      <c r="AS131" s="229">
        <v>0</v>
      </c>
      <c r="AT131" s="229">
        <v>1</v>
      </c>
      <c r="AU131" s="229">
        <v>0</v>
      </c>
      <c r="AV131" s="229">
        <v>1</v>
      </c>
      <c r="AW131" s="229">
        <v>1</v>
      </c>
      <c r="AX131" s="229">
        <v>0</v>
      </c>
      <c r="AY131" s="229">
        <v>1</v>
      </c>
      <c r="AZ131" s="229">
        <v>1</v>
      </c>
      <c r="BA131" s="148"/>
      <c r="BB131" s="229">
        <v>8</v>
      </c>
      <c r="BC131" s="229">
        <v>1</v>
      </c>
      <c r="BD131" s="229">
        <v>0</v>
      </c>
      <c r="BE131" s="57">
        <v>3</v>
      </c>
      <c r="BF131" s="57">
        <v>3</v>
      </c>
      <c r="BG131" s="57">
        <v>3</v>
      </c>
      <c r="BH131" s="57">
        <v>10</v>
      </c>
      <c r="BI131" s="57">
        <f t="shared" si="81"/>
        <v>535</v>
      </c>
      <c r="BJ131" s="189" t="str">
        <f t="shared" si="82"/>
        <v>816-14</v>
      </c>
      <c r="BK131" s="173">
        <f t="shared" si="83"/>
        <v>2</v>
      </c>
      <c r="BL131" s="87">
        <v>0</v>
      </c>
      <c r="BM131" s="62"/>
      <c r="BN131" s="62"/>
      <c r="BO131" s="62"/>
      <c r="BP131" s="62"/>
      <c r="BQ131" s="62"/>
      <c r="BR131" s="62"/>
      <c r="BS131" s="62"/>
      <c r="BT131" s="62"/>
      <c r="BU131" s="62"/>
      <c r="BV131" s="62"/>
      <c r="BW131" s="62"/>
      <c r="BX131" s="62"/>
      <c r="BY131" s="62"/>
      <c r="BZ131" s="128"/>
      <c r="CA131" s="99"/>
      <c r="CB131" s="98"/>
      <c r="CC131" s="98"/>
      <c r="CD131" s="98"/>
      <c r="CE131" s="98"/>
      <c r="CF131" s="98"/>
      <c r="CG131" s="98"/>
      <c r="CH131" s="98"/>
      <c r="CI131" s="98"/>
      <c r="CJ131" s="98"/>
      <c r="CK131" s="98"/>
      <c r="CL131" s="98"/>
      <c r="CM131" s="62"/>
      <c r="CN131" s="62"/>
      <c r="CO131" s="128"/>
      <c r="CP131" s="88"/>
      <c r="CQ131" s="88"/>
      <c r="CR131" s="63"/>
      <c r="CS131" s="63"/>
      <c r="CT131" s="63"/>
      <c r="CU131" s="63"/>
      <c r="CV131" s="88"/>
      <c r="CW131" s="63"/>
      <c r="CX131" s="63"/>
      <c r="CY131" s="63"/>
      <c r="CZ131" s="63"/>
      <c r="DA131" s="88"/>
      <c r="DB131" s="63"/>
      <c r="DC131" s="63"/>
      <c r="DD131" s="63"/>
      <c r="DE131" s="63"/>
      <c r="DF131" s="131"/>
      <c r="DG131" s="121">
        <f t="shared" si="84"/>
        <v>0</v>
      </c>
      <c r="DH131" s="121">
        <f t="shared" si="85"/>
        <v>6.0214531246583194</v>
      </c>
      <c r="DI131" s="121">
        <f t="shared" si="86"/>
        <v>13.538748903983244</v>
      </c>
      <c r="DJ131" s="121">
        <f t="shared" si="87"/>
        <v>0.28417596389764838</v>
      </c>
      <c r="DK131" s="121">
        <f t="shared" si="87"/>
        <v>0.34169381205997212</v>
      </c>
      <c r="DL131" s="121">
        <f t="shared" si="87"/>
        <v>0</v>
      </c>
      <c r="DM131" s="121">
        <f t="shared" si="88"/>
        <v>0</v>
      </c>
      <c r="DN131" s="121">
        <f t="shared" si="89"/>
        <v>0</v>
      </c>
      <c r="DO131" s="121">
        <f t="shared" si="90"/>
        <v>0</v>
      </c>
      <c r="DP131" s="121">
        <f t="shared" si="91"/>
        <v>0</v>
      </c>
      <c r="DQ131" s="121">
        <f t="shared" si="92"/>
        <v>0</v>
      </c>
      <c r="DR131" s="122">
        <f t="shared" si="93"/>
        <v>1</v>
      </c>
      <c r="DS131" s="157"/>
      <c r="DT131" s="157" t="str">
        <f t="shared" si="94"/>
        <v>Activity Fuels Underburn</v>
      </c>
      <c r="DU131" s="157" t="str">
        <f t="shared" si="73"/>
        <v>816-14</v>
      </c>
      <c r="DV131" s="238">
        <f t="shared" si="95"/>
        <v>2</v>
      </c>
      <c r="DW131" s="239"/>
      <c r="DX131" s="239"/>
      <c r="DY131" s="239"/>
      <c r="DZ131" s="239"/>
      <c r="EA131" s="239"/>
      <c r="EB131" s="239"/>
      <c r="EC131" s="239"/>
      <c r="ED131" s="239"/>
      <c r="EE131" s="239"/>
      <c r="EF131" s="239"/>
      <c r="EG131" s="239"/>
      <c r="EH131" s="239"/>
      <c r="EI131" s="239"/>
      <c r="EJ131" s="50">
        <f t="shared" si="96"/>
        <v>7.7504065040650411E-2</v>
      </c>
      <c r="EK131" s="50">
        <f t="shared" si="97"/>
        <v>0.18546747967479674</v>
      </c>
      <c r="EL131" s="55">
        <f t="shared" si="98"/>
        <v>0</v>
      </c>
      <c r="EM131" s="50">
        <f>4.656*AQ131*(((BL131/2.54)^2)+((BM131/2.54)^2)+((BN131/2.54)^2)+((BO131)/2.54^2)+((BP131/2.54)^2)+((BQ131/2.54)^2)+((BR131/2.54)^2)+((BS131/2.54)^2)+((BT131/2.54)^2)+((BU131/2.54)^2)+((BV131/2.54)^2)+((BW131/2.54)^2)+((BX131/2.54)^2)+((BY131/2.54)^2)+((BZ131/2.54)^2))/(BH131*3.28)</f>
        <v>0</v>
      </c>
      <c r="EN131" s="50">
        <f>3.492*AQ131*((CA131/2.54)^2 + (CB131/2.54)^2 + (CC131/2.54)^2 + (CD131/2.54)^2 + (CE131/2.54)^2 + (CF131/2.54)^2 + (CG131/2.54)^2 +(CH131/2.54)^2 +(CI131/2.54)^2 + (CJ131/2.54)^2 +(CK131/2.54)^2 + (CL131/2.54)^2 +(CM131/2.54)^2 + (CN131/2.54)^2 + (CO131/2.54)^2)/(BH131*3.28)</f>
        <v>0</v>
      </c>
      <c r="EO131" s="50">
        <f t="shared" si="74"/>
        <v>0</v>
      </c>
      <c r="EP131" s="50">
        <f t="shared" si="75"/>
        <v>0</v>
      </c>
      <c r="EQ131" s="50">
        <f t="shared" si="76"/>
        <v>0</v>
      </c>
      <c r="ER131" s="56">
        <f t="shared" si="99"/>
        <v>0.26297154471544715</v>
      </c>
      <c r="ES131" s="56">
        <f t="shared" si="100"/>
        <v>0</v>
      </c>
      <c r="ET131" s="56">
        <f t="shared" si="103"/>
        <v>0</v>
      </c>
      <c r="EU131" s="56">
        <f t="shared" si="103"/>
        <v>2.7096539060962437</v>
      </c>
      <c r="EV131" s="56">
        <f t="shared" si="101"/>
        <v>0.26297154471544715</v>
      </c>
      <c r="EW131" s="56"/>
      <c r="EX131" s="56"/>
      <c r="EY131" s="56"/>
      <c r="EZ131" s="165" t="str">
        <f>D131</f>
        <v>816-14</v>
      </c>
      <c r="FA131" s="179">
        <f t="shared" si="102"/>
        <v>0</v>
      </c>
      <c r="FB131" s="179">
        <f t="shared" si="102"/>
        <v>2.2580449217468699</v>
      </c>
      <c r="FC131" s="56">
        <f>AVERAGE(EJ129:EJ131)</f>
        <v>6.1357384823848234E-2</v>
      </c>
      <c r="FD131" s="56">
        <f>AVERAGE(EK129:EK131)</f>
        <v>6.1822493224932246E-2</v>
      </c>
      <c r="FE131" s="56">
        <f>AVERAGE(EL129:EL131)</f>
        <v>0</v>
      </c>
      <c r="FF131" s="56">
        <f>AVERAGE(EM129:EM131)</f>
        <v>0</v>
      </c>
      <c r="FG131" s="56">
        <f>AVERAGE(EN129:EN131)</f>
        <v>0</v>
      </c>
      <c r="FH131" s="56">
        <f t="shared" si="104"/>
        <v>0</v>
      </c>
      <c r="FI131" s="56">
        <f t="shared" si="104"/>
        <v>0</v>
      </c>
      <c r="FJ131" s="56">
        <f t="shared" si="104"/>
        <v>0</v>
      </c>
      <c r="FK131" s="56">
        <f>AVERAGE(ER129:ER131)</f>
        <v>0.12317987804878049</v>
      </c>
      <c r="FL131" s="56">
        <f>AVERAGE(ES129:ES131)</f>
        <v>0</v>
      </c>
      <c r="FM131" s="56">
        <f>AVERAGE(EV129:EV131)</f>
        <v>0.12317987804878049</v>
      </c>
      <c r="FO131" s="54"/>
      <c r="FP131" s="54" t="e">
        <f>AVERAGE(#REF!)</f>
        <v>#REF!</v>
      </c>
      <c r="FQ131" s="54" t="e">
        <f>AVERAGE(#REF!)</f>
        <v>#REF!</v>
      </c>
      <c r="FR131" s="54" t="e">
        <f>AVERAGE(#REF!)</f>
        <v>#REF!</v>
      </c>
      <c r="FS131" s="54" t="e">
        <f>AVERAGE(#REF!)</f>
        <v>#REF!</v>
      </c>
      <c r="FT131" s="54" t="e">
        <f>AVERAGE(#REF!)</f>
        <v>#REF!</v>
      </c>
      <c r="FU131" s="54" t="e">
        <f>AVERAGE(#REF!)</f>
        <v>#REF!</v>
      </c>
      <c r="FV131" s="54" t="e">
        <f>AVERAGE(#REF!)</f>
        <v>#REF!</v>
      </c>
      <c r="FW131" s="54" t="e">
        <f>AVERAGE(#REF!)</f>
        <v>#REF!</v>
      </c>
      <c r="FX131" s="54" t="e">
        <f>AVERAGE(#REF!)</f>
        <v>#REF!</v>
      </c>
      <c r="FY131" s="54" t="e">
        <f>AVERAGE(#REF!)</f>
        <v>#REF!</v>
      </c>
      <c r="FZ131" s="54" t="e">
        <f>AVERAGE(#REF!)</f>
        <v>#REF!</v>
      </c>
      <c r="GA131" s="54"/>
    </row>
    <row r="132" spans="1:183" s="45" customFormat="1" ht="18">
      <c r="A132" s="66" t="s">
        <v>377</v>
      </c>
      <c r="B132" s="228" t="s">
        <v>253</v>
      </c>
      <c r="C132" s="228">
        <v>535</v>
      </c>
      <c r="D132" s="228" t="s">
        <v>275</v>
      </c>
      <c r="E132" s="229">
        <v>3</v>
      </c>
      <c r="F132" s="144">
        <v>3.2990275787700001</v>
      </c>
      <c r="G132" s="144">
        <v>3.124269222228</v>
      </c>
      <c r="H132" s="144">
        <v>1.4978399999639997</v>
      </c>
      <c r="I132" s="144">
        <v>1.7543203574820001</v>
      </c>
      <c r="J132" s="144">
        <v>12.235856281109996</v>
      </c>
      <c r="K132" s="230">
        <v>5.6202069304920013</v>
      </c>
      <c r="L132" s="230">
        <v>0.73204771516799994</v>
      </c>
      <c r="M132" s="80"/>
      <c r="N132" s="80"/>
      <c r="O132" s="80"/>
      <c r="P132" s="230">
        <f t="shared" si="77"/>
        <v>28.263568085213997</v>
      </c>
      <c r="Q132" s="52">
        <f t="shared" si="56"/>
        <v>0.60214531246583192</v>
      </c>
      <c r="R132" s="52">
        <f t="shared" si="57"/>
        <v>1.4540176150394277</v>
      </c>
      <c r="S132" s="52">
        <f t="shared" si="58"/>
        <v>1.3538748903983244</v>
      </c>
      <c r="T132" s="53">
        <f t="shared" si="59"/>
        <v>0.14929487857929069</v>
      </c>
      <c r="U132" s="53">
        <f t="shared" si="60"/>
        <v>1.4278386761446538</v>
      </c>
      <c r="V132" s="53">
        <f t="shared" si="61"/>
        <v>16.821929889793022</v>
      </c>
      <c r="W132" s="53">
        <f t="shared" si="62"/>
        <v>107.02095541947372</v>
      </c>
      <c r="X132" s="53">
        <f t="shared" si="63"/>
        <v>1.0251860978398641</v>
      </c>
      <c r="Y132" s="53">
        <f t="shared" si="64"/>
        <v>1.0261005521114859</v>
      </c>
      <c r="Z132" s="53">
        <f t="shared" si="65"/>
        <v>1.0247745127117156</v>
      </c>
      <c r="AA132" s="53">
        <f t="shared" si="66"/>
        <v>1.0251127469836159</v>
      </c>
      <c r="AB132" s="53">
        <f t="shared" si="67"/>
        <v>0.56422955546096665</v>
      </c>
      <c r="AC132" s="53">
        <f t="shared" si="68"/>
        <v>0.56698836388192864</v>
      </c>
      <c r="AD132" s="53">
        <f t="shared" si="69"/>
        <v>0.52760397151548644</v>
      </c>
      <c r="AE132" s="53">
        <f t="shared" si="70"/>
        <v>0.38920985103859684</v>
      </c>
      <c r="AF132" s="53">
        <f t="shared" si="71"/>
        <v>0.36</v>
      </c>
      <c r="AG132" s="53">
        <f t="shared" si="72"/>
        <v>0.37460492551929842</v>
      </c>
      <c r="AH132" s="64" t="s">
        <v>152</v>
      </c>
      <c r="AI132" s="62"/>
      <c r="AJ132" s="62"/>
      <c r="AK132" s="45" t="str">
        <f t="shared" si="78"/>
        <v>816-14</v>
      </c>
      <c r="AL132" s="65"/>
      <c r="AM132" s="145">
        <f t="shared" si="79"/>
        <v>3</v>
      </c>
      <c r="AN132" s="149"/>
      <c r="AO132" s="183"/>
      <c r="AP132" s="149"/>
      <c r="AQ132" s="147">
        <f t="shared" si="80"/>
        <v>1</v>
      </c>
      <c r="AR132" s="229">
        <v>0</v>
      </c>
      <c r="AS132" s="229">
        <v>2</v>
      </c>
      <c r="AT132" s="229">
        <v>2</v>
      </c>
      <c r="AU132" s="229">
        <v>0</v>
      </c>
      <c r="AV132" s="229">
        <v>1</v>
      </c>
      <c r="AW132" s="229">
        <v>1</v>
      </c>
      <c r="AX132" s="229">
        <v>0</v>
      </c>
      <c r="AY132" s="229">
        <v>1</v>
      </c>
      <c r="AZ132" s="229">
        <v>3</v>
      </c>
      <c r="BA132" s="148"/>
      <c r="BB132" s="229">
        <v>0</v>
      </c>
      <c r="BC132" s="229">
        <v>0</v>
      </c>
      <c r="BD132" s="229">
        <v>3</v>
      </c>
      <c r="BE132" s="57">
        <v>3</v>
      </c>
      <c r="BF132" s="57">
        <v>3</v>
      </c>
      <c r="BG132" s="57">
        <v>3</v>
      </c>
      <c r="BH132" s="57">
        <v>10</v>
      </c>
      <c r="BI132" s="57">
        <f t="shared" si="81"/>
        <v>535</v>
      </c>
      <c r="BJ132" s="189" t="str">
        <f t="shared" si="82"/>
        <v>816-14</v>
      </c>
      <c r="BK132" s="173">
        <f t="shared" si="83"/>
        <v>3</v>
      </c>
      <c r="BL132" s="87">
        <v>12</v>
      </c>
      <c r="BM132" s="62"/>
      <c r="BN132" s="62"/>
      <c r="BO132" s="62"/>
      <c r="BP132" s="62"/>
      <c r="BQ132" s="62"/>
      <c r="BR132" s="62"/>
      <c r="BS132" s="62"/>
      <c r="BT132" s="62"/>
      <c r="BU132" s="62"/>
      <c r="BV132" s="62"/>
      <c r="BW132" s="62"/>
      <c r="BX132" s="62"/>
      <c r="BY132" s="62"/>
      <c r="BZ132" s="128"/>
      <c r="CA132" s="99"/>
      <c r="CB132" s="98"/>
      <c r="CC132" s="98"/>
      <c r="CD132" s="98"/>
      <c r="CE132" s="98"/>
      <c r="CF132" s="98"/>
      <c r="CG132" s="98"/>
      <c r="CH132" s="98"/>
      <c r="CI132" s="98"/>
      <c r="CJ132" s="98"/>
      <c r="CK132" s="98"/>
      <c r="CL132" s="98"/>
      <c r="CM132" s="62"/>
      <c r="CN132" s="62"/>
      <c r="CO132" s="128"/>
      <c r="CP132" s="88"/>
      <c r="CQ132" s="88"/>
      <c r="CR132" s="63"/>
      <c r="CS132" s="63"/>
      <c r="CT132" s="63"/>
      <c r="CU132" s="63"/>
      <c r="CV132" s="88"/>
      <c r="CW132" s="63"/>
      <c r="CX132" s="63"/>
      <c r="CY132" s="63"/>
      <c r="CZ132" s="63"/>
      <c r="DA132" s="88"/>
      <c r="DB132" s="63"/>
      <c r="DC132" s="63"/>
      <c r="DD132" s="63"/>
      <c r="DE132" s="63"/>
      <c r="DF132" s="131"/>
      <c r="DG132" s="121">
        <f t="shared" si="84"/>
        <v>0</v>
      </c>
      <c r="DH132" s="121">
        <f t="shared" si="85"/>
        <v>12.042906249316639</v>
      </c>
      <c r="DI132" s="121">
        <f t="shared" si="86"/>
        <v>27.077497807966488</v>
      </c>
      <c r="DJ132" s="121">
        <f t="shared" si="87"/>
        <v>0</v>
      </c>
      <c r="DK132" s="121">
        <f t="shared" si="87"/>
        <v>0</v>
      </c>
      <c r="DL132" s="121">
        <f t="shared" si="87"/>
        <v>11.223475162115463</v>
      </c>
      <c r="DM132" s="121">
        <f t="shared" si="88"/>
        <v>7.0897857230340691</v>
      </c>
      <c r="DN132" s="121">
        <f t="shared" si="89"/>
        <v>0</v>
      </c>
      <c r="DO132" s="121">
        <f t="shared" si="90"/>
        <v>0</v>
      </c>
      <c r="DP132" s="121">
        <f t="shared" si="91"/>
        <v>0</v>
      </c>
      <c r="DQ132" s="121">
        <f t="shared" si="92"/>
        <v>0</v>
      </c>
      <c r="DR132" s="122">
        <f t="shared" si="93"/>
        <v>1.5</v>
      </c>
      <c r="DS132" s="157"/>
      <c r="DT132" s="157" t="str">
        <f t="shared" si="94"/>
        <v>Activity Fuels Underburn</v>
      </c>
      <c r="DU132" s="157" t="str">
        <f t="shared" si="73"/>
        <v>816-14</v>
      </c>
      <c r="DV132" s="238">
        <f t="shared" si="95"/>
        <v>3</v>
      </c>
      <c r="DW132" s="239"/>
      <c r="DX132" s="239"/>
      <c r="DY132" s="239"/>
      <c r="DZ132" s="239"/>
      <c r="EA132" s="239"/>
      <c r="EB132" s="239"/>
      <c r="EC132" s="239"/>
      <c r="ED132" s="239"/>
      <c r="EE132" s="239"/>
      <c r="EF132" s="239"/>
      <c r="EG132" s="239"/>
      <c r="EH132" s="239"/>
      <c r="EI132" s="239"/>
      <c r="EJ132" s="50"/>
      <c r="EK132" s="50"/>
      <c r="EL132" s="55"/>
      <c r="EM132" s="50"/>
      <c r="EN132" s="50"/>
      <c r="EO132" s="50">
        <f t="shared" si="74"/>
        <v>0</v>
      </c>
      <c r="EP132" s="50">
        <f t="shared" si="75"/>
        <v>0</v>
      </c>
      <c r="EQ132" s="50">
        <f t="shared" si="76"/>
        <v>0</v>
      </c>
      <c r="ER132" s="56"/>
      <c r="ES132" s="56"/>
      <c r="ET132" s="56">
        <f t="shared" si="103"/>
        <v>0</v>
      </c>
      <c r="EU132" s="56">
        <f t="shared" si="103"/>
        <v>5.4193078121924874</v>
      </c>
      <c r="EV132" s="56"/>
      <c r="EW132" s="56"/>
      <c r="EX132" s="56"/>
      <c r="EY132" s="56"/>
      <c r="EZ132" s="165"/>
      <c r="FA132" s="179"/>
      <c r="FB132" s="179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O132" s="54"/>
      <c r="FP132" s="54"/>
      <c r="FQ132" s="54"/>
      <c r="FR132" s="54"/>
      <c r="FS132" s="54"/>
      <c r="FT132" s="54"/>
      <c r="FU132" s="54"/>
      <c r="FV132" s="54"/>
      <c r="FW132" s="54"/>
      <c r="FX132" s="54"/>
      <c r="FY132" s="54"/>
      <c r="FZ132" s="54"/>
      <c r="GA132" s="54"/>
    </row>
    <row r="133" spans="1:183" s="45" customFormat="1" ht="18">
      <c r="A133" s="66" t="s">
        <v>377</v>
      </c>
      <c r="B133" s="228" t="s">
        <v>253</v>
      </c>
      <c r="C133" s="228">
        <v>535</v>
      </c>
      <c r="D133" s="228" t="s">
        <v>275</v>
      </c>
      <c r="E133" s="229">
        <v>4</v>
      </c>
      <c r="F133" s="144">
        <v>3.2990275787700001</v>
      </c>
      <c r="G133" s="144">
        <v>3.124269222228</v>
      </c>
      <c r="H133" s="144">
        <v>1.4978399999639997</v>
      </c>
      <c r="I133" s="144">
        <v>1.7543203574820001</v>
      </c>
      <c r="J133" s="144">
        <v>12.235856281109996</v>
      </c>
      <c r="K133" s="230">
        <v>5.6202069304920013</v>
      </c>
      <c r="L133" s="230">
        <v>0.73204771516799994</v>
      </c>
      <c r="M133" s="230"/>
      <c r="N133" s="230"/>
      <c r="O133" s="80"/>
      <c r="P133" s="230">
        <f t="shared" si="77"/>
        <v>28.263568085213997</v>
      </c>
      <c r="Q133" s="52">
        <f t="shared" si="56"/>
        <v>0.60214531246583192</v>
      </c>
      <c r="R133" s="52">
        <f t="shared" si="57"/>
        <v>1.4540176150394277</v>
      </c>
      <c r="S133" s="52">
        <f t="shared" si="58"/>
        <v>1.3538748903983244</v>
      </c>
      <c r="T133" s="53">
        <f t="shared" si="59"/>
        <v>0.14929487857929069</v>
      </c>
      <c r="U133" s="53">
        <f t="shared" si="60"/>
        <v>1.4278386761446538</v>
      </c>
      <c r="V133" s="53">
        <f t="shared" si="61"/>
        <v>16.821929889793022</v>
      </c>
      <c r="W133" s="53">
        <f t="shared" si="62"/>
        <v>107.02095541947372</v>
      </c>
      <c r="X133" s="53">
        <f t="shared" si="63"/>
        <v>1.0251860978398641</v>
      </c>
      <c r="Y133" s="53">
        <f t="shared" si="64"/>
        <v>1.0261005521114859</v>
      </c>
      <c r="Z133" s="53">
        <f t="shared" si="65"/>
        <v>1.0247745127117156</v>
      </c>
      <c r="AA133" s="53">
        <f t="shared" si="66"/>
        <v>1.0251127469836159</v>
      </c>
      <c r="AB133" s="53">
        <f t="shared" si="67"/>
        <v>0.56422955546096665</v>
      </c>
      <c r="AC133" s="53">
        <f t="shared" si="68"/>
        <v>0.56698836388192864</v>
      </c>
      <c r="AD133" s="53">
        <f t="shared" si="69"/>
        <v>0.52760397151548644</v>
      </c>
      <c r="AE133" s="53">
        <f t="shared" si="70"/>
        <v>0.38920985103859684</v>
      </c>
      <c r="AF133" s="53">
        <f t="shared" si="71"/>
        <v>0.36</v>
      </c>
      <c r="AG133" s="53">
        <f t="shared" si="72"/>
        <v>0.37460492551929842</v>
      </c>
      <c r="AH133" s="64" t="s">
        <v>152</v>
      </c>
      <c r="AI133" s="62"/>
      <c r="AJ133" s="62"/>
      <c r="AK133" s="45" t="str">
        <f t="shared" si="78"/>
        <v>816-14</v>
      </c>
      <c r="AL133" s="65"/>
      <c r="AM133" s="145">
        <f t="shared" si="79"/>
        <v>4</v>
      </c>
      <c r="AN133" s="149"/>
      <c r="AO133" s="183"/>
      <c r="AP133" s="149"/>
      <c r="AQ133" s="147">
        <f t="shared" si="80"/>
        <v>1</v>
      </c>
      <c r="AR133" s="229">
        <v>0</v>
      </c>
      <c r="AS133" s="229">
        <v>0</v>
      </c>
      <c r="AT133" s="229">
        <v>0</v>
      </c>
      <c r="AU133" s="229">
        <v>0</v>
      </c>
      <c r="AV133" s="229">
        <v>1</v>
      </c>
      <c r="AW133" s="229">
        <v>1</v>
      </c>
      <c r="AX133" s="229">
        <v>0</v>
      </c>
      <c r="AY133" s="229">
        <v>1</v>
      </c>
      <c r="AZ133" s="229">
        <v>1</v>
      </c>
      <c r="BA133" s="148"/>
      <c r="BB133" s="229">
        <v>14</v>
      </c>
      <c r="BC133" s="229">
        <v>1</v>
      </c>
      <c r="BD133" s="229">
        <v>0</v>
      </c>
      <c r="BE133" s="57">
        <v>3</v>
      </c>
      <c r="BF133" s="57">
        <v>3</v>
      </c>
      <c r="BG133" s="57">
        <v>3</v>
      </c>
      <c r="BH133" s="57">
        <v>10</v>
      </c>
      <c r="BI133" s="57">
        <f t="shared" si="81"/>
        <v>535</v>
      </c>
      <c r="BJ133" s="189" t="str">
        <f t="shared" si="82"/>
        <v>816-14</v>
      </c>
      <c r="BK133" s="173">
        <f t="shared" si="83"/>
        <v>4</v>
      </c>
      <c r="BL133" s="87">
        <v>22</v>
      </c>
      <c r="BM133" s="62"/>
      <c r="BN133" s="62"/>
      <c r="BO133" s="62"/>
      <c r="BP133" s="62"/>
      <c r="BQ133" s="62"/>
      <c r="BR133" s="62"/>
      <c r="BS133" s="62"/>
      <c r="BT133" s="62"/>
      <c r="BU133" s="62"/>
      <c r="BV133" s="62"/>
      <c r="BW133" s="62"/>
      <c r="BX133" s="62"/>
      <c r="BY133" s="62"/>
      <c r="BZ133" s="128"/>
      <c r="CA133" s="99"/>
      <c r="CB133" s="98"/>
      <c r="CC133" s="98"/>
      <c r="CD133" s="98"/>
      <c r="CE133" s="98"/>
      <c r="CF133" s="98"/>
      <c r="CG133" s="98"/>
      <c r="CH133" s="98"/>
      <c r="CI133" s="98"/>
      <c r="CJ133" s="98"/>
      <c r="CK133" s="98"/>
      <c r="CL133" s="98"/>
      <c r="CM133" s="62"/>
      <c r="CN133" s="62"/>
      <c r="CO133" s="128"/>
      <c r="CP133" s="88"/>
      <c r="CQ133" s="88"/>
      <c r="CR133" s="63"/>
      <c r="CS133" s="63"/>
      <c r="CT133" s="63"/>
      <c r="CU133" s="63"/>
      <c r="CV133" s="88"/>
      <c r="CW133" s="63"/>
      <c r="CX133" s="63"/>
      <c r="CY133" s="63"/>
      <c r="CZ133" s="63"/>
      <c r="DA133" s="88"/>
      <c r="DB133" s="63"/>
      <c r="DC133" s="63"/>
      <c r="DD133" s="63"/>
      <c r="DE133" s="63"/>
      <c r="DF133" s="131"/>
      <c r="DG133" s="121">
        <f t="shared" si="84"/>
        <v>0</v>
      </c>
      <c r="DH133" s="121">
        <f t="shared" si="85"/>
        <v>6.0214531246583194</v>
      </c>
      <c r="DI133" s="121">
        <f t="shared" si="86"/>
        <v>13.538748903983244</v>
      </c>
      <c r="DJ133" s="121">
        <f t="shared" si="87"/>
        <v>0.49730793682088464</v>
      </c>
      <c r="DK133" s="121">
        <f t="shared" si="87"/>
        <v>0.34169381205997212</v>
      </c>
      <c r="DL133" s="121">
        <f t="shared" si="87"/>
        <v>0</v>
      </c>
      <c r="DM133" s="121">
        <f t="shared" si="88"/>
        <v>23.829557569086731</v>
      </c>
      <c r="DN133" s="121">
        <f t="shared" si="89"/>
        <v>0</v>
      </c>
      <c r="DO133" s="121">
        <f t="shared" si="90"/>
        <v>0</v>
      </c>
      <c r="DP133" s="121">
        <f t="shared" si="91"/>
        <v>0</v>
      </c>
      <c r="DQ133" s="121">
        <f t="shared" si="92"/>
        <v>0</v>
      </c>
      <c r="DR133" s="122">
        <f t="shared" si="93"/>
        <v>0.5</v>
      </c>
      <c r="DS133" s="157"/>
      <c r="DT133" s="157" t="str">
        <f t="shared" si="94"/>
        <v>Activity Fuels Underburn</v>
      </c>
      <c r="DU133" s="157" t="str">
        <f t="shared" si="73"/>
        <v>816-14</v>
      </c>
      <c r="DV133" s="238">
        <f t="shared" si="95"/>
        <v>4</v>
      </c>
      <c r="DW133" s="239"/>
      <c r="DX133" s="239"/>
      <c r="DY133" s="239"/>
      <c r="DZ133" s="239"/>
      <c r="EA133" s="239"/>
      <c r="EB133" s="239"/>
      <c r="EC133" s="239"/>
      <c r="ED133" s="239"/>
      <c r="EE133" s="239"/>
      <c r="EF133" s="239"/>
      <c r="EG133" s="239"/>
      <c r="EH133" s="239"/>
      <c r="EI133" s="239"/>
      <c r="EJ133" s="50">
        <f t="shared" si="96"/>
        <v>0.13563211382113821</v>
      </c>
      <c r="EK133" s="50">
        <f t="shared" si="97"/>
        <v>0.18546747967479674</v>
      </c>
      <c r="EL133" s="55">
        <f t="shared" si="98"/>
        <v>0</v>
      </c>
      <c r="EM133" s="50">
        <f>4.656*AQ133*(((BL133/2.54)^2)+((BM133/2.54)^2)+((BN133/2.54)^2)+((BO133)/2.54^2)+((BP133/2.54)^2)+((BQ133/2.54)^2)+((BR133/2.54)^2)+((BS133/2.54)^2)+((BT133/2.54)^2)+((BU133/2.54)^2)+((BV133/2.54)^2)+((BW133/2.54)^2)+((BX133/2.54)^2)+((BY133/2.54)^2)+((BZ133/2.54)^2))/(BH133*3.28)</f>
        <v>10.649201786208453</v>
      </c>
      <c r="EN133" s="50">
        <f>3.492*AQ133*((CA133/2.54)^2 + (CB133/2.54)^2 + (CC133/2.54)^2 + (CD133/2.54)^2 + (CE133/2.54)^2 + (CF133/2.54)^2 + (CG133/2.54)^2 +(CH133/2.54)^2 +(CI133/2.54)^2 + (CJ133/2.54)^2 +(CK133/2.54)^2 + (CL133/2.54)^2 +(CM133/2.54)^2 + (CN133/2.54)^2 + (CO133/2.54)^2)/(BH133*3.28)</f>
        <v>0</v>
      </c>
      <c r="EO133" s="50">
        <f t="shared" si="74"/>
        <v>0</v>
      </c>
      <c r="EP133" s="50">
        <f t="shared" si="75"/>
        <v>0</v>
      </c>
      <c r="EQ133" s="50">
        <f t="shared" si="76"/>
        <v>0</v>
      </c>
      <c r="ER133" s="56">
        <f t="shared" si="99"/>
        <v>0.32109959349593498</v>
      </c>
      <c r="ES133" s="56">
        <f t="shared" si="100"/>
        <v>10.649201786208453</v>
      </c>
      <c r="ET133" s="56">
        <f t="shared" si="103"/>
        <v>0</v>
      </c>
      <c r="EU133" s="56">
        <f t="shared" si="103"/>
        <v>2.7096539060962437</v>
      </c>
      <c r="EV133" s="56">
        <f t="shared" si="101"/>
        <v>10.970301379704388</v>
      </c>
      <c r="EW133" s="56"/>
      <c r="EX133" s="56"/>
      <c r="EY133" s="56"/>
      <c r="EZ133" s="165"/>
      <c r="FA133" s="179"/>
      <c r="FB133" s="179"/>
      <c r="FC133" s="56"/>
      <c r="FD133" s="56"/>
      <c r="FE133" s="56"/>
      <c r="FF133" s="56"/>
      <c r="FG133" s="56"/>
      <c r="FH133" s="56"/>
      <c r="FI133" s="56"/>
      <c r="FJ133" s="56"/>
      <c r="FK133" s="56"/>
      <c r="FL133" s="56"/>
      <c r="FM133" s="56"/>
      <c r="FO133" s="54"/>
      <c r="FP133" s="54"/>
      <c r="FQ133" s="54"/>
      <c r="FR133" s="54"/>
      <c r="FS133" s="54"/>
      <c r="FT133" s="54"/>
      <c r="FU133" s="54"/>
      <c r="FV133" s="54"/>
      <c r="FW133" s="54"/>
      <c r="FX133" s="54"/>
      <c r="FY133" s="54"/>
      <c r="FZ133" s="54"/>
      <c r="GA133" s="54"/>
    </row>
    <row r="134" spans="1:183" s="45" customFormat="1" ht="18">
      <c r="A134" s="66" t="s">
        <v>377</v>
      </c>
      <c r="B134" s="228" t="s">
        <v>253</v>
      </c>
      <c r="C134" s="228">
        <v>535</v>
      </c>
      <c r="D134" s="228" t="s">
        <v>275</v>
      </c>
      <c r="E134" s="229">
        <v>5</v>
      </c>
      <c r="F134" s="144">
        <v>3.2990275787700001</v>
      </c>
      <c r="G134" s="144">
        <v>3.124269222228</v>
      </c>
      <c r="H134" s="144">
        <v>1.4978399999639997</v>
      </c>
      <c r="I134" s="144">
        <v>1.7543203574820001</v>
      </c>
      <c r="J134" s="144">
        <v>12.235856281109996</v>
      </c>
      <c r="K134" s="230">
        <v>5.6202069304920013</v>
      </c>
      <c r="L134" s="230">
        <v>0.73204771516799994</v>
      </c>
      <c r="M134" s="230"/>
      <c r="N134" s="230"/>
      <c r="O134" s="80"/>
      <c r="P134" s="230">
        <f t="shared" si="77"/>
        <v>28.263568085213997</v>
      </c>
      <c r="Q134" s="52">
        <f t="shared" si="56"/>
        <v>0.60214531246583192</v>
      </c>
      <c r="R134" s="52">
        <f t="shared" si="57"/>
        <v>1.4540176150394277</v>
      </c>
      <c r="S134" s="52">
        <f t="shared" si="58"/>
        <v>1.3538748903983244</v>
      </c>
      <c r="T134" s="53">
        <f t="shared" si="59"/>
        <v>0.14929487857929069</v>
      </c>
      <c r="U134" s="53">
        <f t="shared" si="60"/>
        <v>1.4278386761446538</v>
      </c>
      <c r="V134" s="53">
        <f t="shared" si="61"/>
        <v>16.821929889793022</v>
      </c>
      <c r="W134" s="53">
        <f t="shared" si="62"/>
        <v>107.02095541947372</v>
      </c>
      <c r="X134" s="53">
        <f t="shared" si="63"/>
        <v>1.0251860978398641</v>
      </c>
      <c r="Y134" s="53">
        <f t="shared" si="64"/>
        <v>1.0261005521114859</v>
      </c>
      <c r="Z134" s="53">
        <f t="shared" si="65"/>
        <v>1.0247745127117156</v>
      </c>
      <c r="AA134" s="53">
        <f t="shared" si="66"/>
        <v>1.0251127469836159</v>
      </c>
      <c r="AB134" s="53">
        <f t="shared" si="67"/>
        <v>0.56422955546096665</v>
      </c>
      <c r="AC134" s="53">
        <f t="shared" si="68"/>
        <v>0.56698836388192864</v>
      </c>
      <c r="AD134" s="53">
        <f t="shared" si="69"/>
        <v>0.52760397151548644</v>
      </c>
      <c r="AE134" s="53">
        <f t="shared" si="70"/>
        <v>0.38920985103859684</v>
      </c>
      <c r="AF134" s="53">
        <f t="shared" si="71"/>
        <v>0.36</v>
      </c>
      <c r="AG134" s="53">
        <f t="shared" si="72"/>
        <v>0.37460492551929842</v>
      </c>
      <c r="AH134" s="64" t="s">
        <v>152</v>
      </c>
      <c r="AI134" s="62"/>
      <c r="AJ134" s="62"/>
      <c r="AK134" s="45" t="str">
        <f t="shared" si="78"/>
        <v>816-14</v>
      </c>
      <c r="AL134" s="65"/>
      <c r="AM134" s="145">
        <f t="shared" si="79"/>
        <v>5</v>
      </c>
      <c r="AN134" s="149"/>
      <c r="AO134" s="183"/>
      <c r="AP134" s="149"/>
      <c r="AQ134" s="147">
        <f t="shared" si="80"/>
        <v>1</v>
      </c>
      <c r="AR134" s="229">
        <v>0</v>
      </c>
      <c r="AS134" s="229">
        <v>0</v>
      </c>
      <c r="AT134" s="229">
        <v>0</v>
      </c>
      <c r="AU134" s="229">
        <v>0</v>
      </c>
      <c r="AV134" s="229">
        <v>1</v>
      </c>
      <c r="AW134" s="229">
        <v>1</v>
      </c>
      <c r="AX134" s="229">
        <v>0</v>
      </c>
      <c r="AY134" s="229">
        <v>0</v>
      </c>
      <c r="AZ134" s="229">
        <v>0</v>
      </c>
      <c r="BA134" s="148"/>
      <c r="BB134" s="229">
        <v>13</v>
      </c>
      <c r="BC134" s="229">
        <v>1</v>
      </c>
      <c r="BD134" s="229">
        <v>0</v>
      </c>
      <c r="BE134" s="57">
        <v>3</v>
      </c>
      <c r="BF134" s="57">
        <v>3</v>
      </c>
      <c r="BG134" s="57">
        <v>3</v>
      </c>
      <c r="BH134" s="57">
        <v>10</v>
      </c>
      <c r="BI134" s="57">
        <f t="shared" si="81"/>
        <v>535</v>
      </c>
      <c r="BJ134" s="189" t="str">
        <f t="shared" si="82"/>
        <v>816-14</v>
      </c>
      <c r="BK134" s="173">
        <f t="shared" si="83"/>
        <v>5</v>
      </c>
      <c r="BL134" s="87">
        <v>0</v>
      </c>
      <c r="BM134" s="62"/>
      <c r="BN134" s="62"/>
      <c r="BO134" s="62"/>
      <c r="BP134" s="62"/>
      <c r="BQ134" s="62"/>
      <c r="BR134" s="62"/>
      <c r="BS134" s="62"/>
      <c r="BT134" s="62"/>
      <c r="BU134" s="62"/>
      <c r="BV134" s="62"/>
      <c r="BW134" s="62"/>
      <c r="BX134" s="62"/>
      <c r="BY134" s="62"/>
      <c r="BZ134" s="128"/>
      <c r="CA134" s="99"/>
      <c r="CB134" s="98"/>
      <c r="CC134" s="98"/>
      <c r="CD134" s="98"/>
      <c r="CE134" s="98"/>
      <c r="CF134" s="98"/>
      <c r="CG134" s="98"/>
      <c r="CH134" s="98"/>
      <c r="CI134" s="98"/>
      <c r="CJ134" s="98"/>
      <c r="CK134" s="98"/>
      <c r="CL134" s="98"/>
      <c r="CM134" s="62"/>
      <c r="CN134" s="62"/>
      <c r="CO134" s="128"/>
      <c r="CP134" s="88"/>
      <c r="CQ134" s="88"/>
      <c r="CR134" s="63"/>
      <c r="CS134" s="63"/>
      <c r="CT134" s="63"/>
      <c r="CU134" s="63"/>
      <c r="CV134" s="88"/>
      <c r="CW134" s="63"/>
      <c r="CX134" s="63"/>
      <c r="CY134" s="63"/>
      <c r="CZ134" s="63"/>
      <c r="DA134" s="88"/>
      <c r="DB134" s="63"/>
      <c r="DC134" s="63"/>
      <c r="DD134" s="63"/>
      <c r="DE134" s="63"/>
      <c r="DF134" s="131"/>
      <c r="DG134" s="121">
        <f t="shared" si="84"/>
        <v>0</v>
      </c>
      <c r="DH134" s="121">
        <f t="shared" si="85"/>
        <v>3.0107265623291597</v>
      </c>
      <c r="DI134" s="121">
        <f t="shared" si="86"/>
        <v>6.7693744519916219</v>
      </c>
      <c r="DJ134" s="121">
        <f t="shared" si="87"/>
        <v>0.46178594133367851</v>
      </c>
      <c r="DK134" s="121">
        <f t="shared" si="87"/>
        <v>0.34169381205997212</v>
      </c>
      <c r="DL134" s="121">
        <f t="shared" si="87"/>
        <v>0</v>
      </c>
      <c r="DM134" s="121">
        <f t="shared" si="88"/>
        <v>0</v>
      </c>
      <c r="DN134" s="121">
        <f t="shared" si="89"/>
        <v>0</v>
      </c>
      <c r="DO134" s="121">
        <f t="shared" si="90"/>
        <v>0</v>
      </c>
      <c r="DP134" s="121">
        <f t="shared" si="91"/>
        <v>0</v>
      </c>
      <c r="DQ134" s="121">
        <f t="shared" si="92"/>
        <v>0</v>
      </c>
      <c r="DR134" s="122">
        <f t="shared" si="93"/>
        <v>0.5</v>
      </c>
      <c r="DS134" s="157"/>
      <c r="DT134" s="157" t="str">
        <f t="shared" si="94"/>
        <v>Activity Fuels Underburn</v>
      </c>
      <c r="DU134" s="157" t="str">
        <f t="shared" si="73"/>
        <v>816-14</v>
      </c>
      <c r="DV134" s="238">
        <f t="shared" si="95"/>
        <v>5</v>
      </c>
      <c r="DW134" s="239"/>
      <c r="DX134" s="239"/>
      <c r="DY134" s="239"/>
      <c r="DZ134" s="239"/>
      <c r="EA134" s="239"/>
      <c r="EB134" s="239"/>
      <c r="EC134" s="239"/>
      <c r="ED134" s="239"/>
      <c r="EE134" s="239"/>
      <c r="EF134" s="239"/>
      <c r="EG134" s="239"/>
      <c r="EH134" s="239"/>
      <c r="EI134" s="239"/>
      <c r="EJ134" s="50">
        <f t="shared" si="96"/>
        <v>0.12594410569105691</v>
      </c>
      <c r="EK134" s="50">
        <f t="shared" si="97"/>
        <v>0.18546747967479674</v>
      </c>
      <c r="EL134" s="55">
        <f t="shared" si="98"/>
        <v>0</v>
      </c>
      <c r="EM134" s="50">
        <f>4.656*AQ134*(((BL134/2.54)^2)+((BM134/2.54)^2)+((BN134/2.54)^2)+((BO134)/2.54^2)+((BP134/2.54)^2)+((BQ134/2.54)^2)+((BR134/2.54)^2)+((BS134/2.54)^2)+((BT134/2.54)^2)+((BU134/2.54)^2)+((BV134/2.54)^2)+((BW134/2.54)^2)+((BX134/2.54)^2)+((BY134/2.54)^2)+((BZ134/2.54)^2))/(BH134*3.28)</f>
        <v>0</v>
      </c>
      <c r="EN134" s="50">
        <f>3.492*AQ134*((CA134/2.54)^2 + (CB134/2.54)^2 + (CC134/2.54)^2 + (CD134/2.54)^2 + (CE134/2.54)^2 + (CF134/2.54)^2 + (CG134/2.54)^2 +(CH134/2.54)^2 +(CI134/2.54)^2 + (CJ134/2.54)^2 +(CK134/2.54)^2 + (CL134/2.54)^2 +(CM134/2.54)^2 + (CN134/2.54)^2 + (CO134/2.54)^2)/(BH134*3.28)</f>
        <v>0</v>
      </c>
      <c r="EO134" s="50">
        <f t="shared" si="74"/>
        <v>0</v>
      </c>
      <c r="EP134" s="50">
        <f t="shared" si="75"/>
        <v>0</v>
      </c>
      <c r="EQ134" s="50">
        <f t="shared" si="76"/>
        <v>0</v>
      </c>
      <c r="ER134" s="56">
        <f t="shared" si="99"/>
        <v>0.31141158536585367</v>
      </c>
      <c r="ES134" s="56">
        <f t="shared" si="100"/>
        <v>0</v>
      </c>
      <c r="ET134" s="56">
        <f t="shared" si="103"/>
        <v>0</v>
      </c>
      <c r="EU134" s="56">
        <f t="shared" si="103"/>
        <v>1.3548269530481218</v>
      </c>
      <c r="EV134" s="56">
        <f t="shared" si="101"/>
        <v>0.31141158536585367</v>
      </c>
      <c r="EW134" s="56"/>
      <c r="EX134" s="56"/>
      <c r="EY134" s="56"/>
      <c r="EZ134" s="165"/>
      <c r="FA134" s="179"/>
      <c r="FB134" s="179"/>
      <c r="FC134" s="56"/>
      <c r="FD134" s="56"/>
      <c r="FE134" s="56"/>
      <c r="FF134" s="56"/>
      <c r="FG134" s="56"/>
      <c r="FH134" s="56"/>
      <c r="FI134" s="56"/>
      <c r="FJ134" s="56"/>
      <c r="FK134" s="56"/>
      <c r="FL134" s="56"/>
      <c r="FM134" s="56"/>
      <c r="FO134" s="54"/>
      <c r="FP134" s="54"/>
      <c r="FQ134" s="54"/>
      <c r="FR134" s="54"/>
      <c r="FS134" s="54"/>
      <c r="FT134" s="54"/>
      <c r="FU134" s="54"/>
      <c r="FV134" s="54"/>
      <c r="FW134" s="54"/>
      <c r="FX134" s="54"/>
      <c r="FY134" s="54"/>
      <c r="FZ134" s="54"/>
      <c r="GA134" s="54"/>
    </row>
    <row r="135" spans="1:183" s="45" customFormat="1" ht="18">
      <c r="A135" s="66" t="s">
        <v>377</v>
      </c>
      <c r="B135" s="228" t="s">
        <v>253</v>
      </c>
      <c r="C135" s="228">
        <v>535</v>
      </c>
      <c r="D135" s="228" t="s">
        <v>276</v>
      </c>
      <c r="E135" s="229">
        <v>1</v>
      </c>
      <c r="F135" s="144">
        <v>3.2990275787700001</v>
      </c>
      <c r="G135" s="144">
        <v>3.124269222228</v>
      </c>
      <c r="H135" s="144">
        <v>1.4978399999639997</v>
      </c>
      <c r="I135" s="144">
        <v>1.7543203574820001</v>
      </c>
      <c r="J135" s="144">
        <v>12.235856281109996</v>
      </c>
      <c r="K135" s="230">
        <v>5.6202069304920013</v>
      </c>
      <c r="L135" s="230">
        <v>0.73204771516799994</v>
      </c>
      <c r="M135" s="230"/>
      <c r="N135" s="230"/>
      <c r="O135" s="80"/>
      <c r="P135" s="230">
        <f t="shared" si="77"/>
        <v>28.263568085213997</v>
      </c>
      <c r="Q135" s="52">
        <f t="shared" si="56"/>
        <v>0.60214531246583192</v>
      </c>
      <c r="R135" s="52">
        <f t="shared" si="57"/>
        <v>1.4540176150394277</v>
      </c>
      <c r="S135" s="52">
        <f t="shared" si="58"/>
        <v>1.3538748903983244</v>
      </c>
      <c r="T135" s="53">
        <f t="shared" si="59"/>
        <v>0.14929487857929069</v>
      </c>
      <c r="U135" s="53">
        <f t="shared" si="60"/>
        <v>1.4278386761446538</v>
      </c>
      <c r="V135" s="53">
        <f t="shared" si="61"/>
        <v>16.821929889793022</v>
      </c>
      <c r="W135" s="53">
        <f t="shared" si="62"/>
        <v>107.02095541947372</v>
      </c>
      <c r="X135" s="53">
        <f t="shared" si="63"/>
        <v>1.0251860978398641</v>
      </c>
      <c r="Y135" s="53">
        <f t="shared" si="64"/>
        <v>1.0261005521114859</v>
      </c>
      <c r="Z135" s="53">
        <f t="shared" si="65"/>
        <v>1.0247745127117156</v>
      </c>
      <c r="AA135" s="53">
        <f t="shared" si="66"/>
        <v>1.0251127469836159</v>
      </c>
      <c r="AB135" s="53">
        <f t="shared" si="67"/>
        <v>0.56422955546096665</v>
      </c>
      <c r="AC135" s="53">
        <f t="shared" si="68"/>
        <v>0.56698836388192864</v>
      </c>
      <c r="AD135" s="53">
        <f t="shared" si="69"/>
        <v>0.52760397151548644</v>
      </c>
      <c r="AE135" s="53">
        <f t="shared" si="70"/>
        <v>0.38920985103859684</v>
      </c>
      <c r="AF135" s="53">
        <f t="shared" si="71"/>
        <v>0.36</v>
      </c>
      <c r="AG135" s="53">
        <f t="shared" si="72"/>
        <v>0.37460492551929842</v>
      </c>
      <c r="AH135" s="64" t="s">
        <v>152</v>
      </c>
      <c r="AI135" s="62"/>
      <c r="AJ135" s="62"/>
      <c r="AK135" s="45" t="str">
        <f t="shared" si="78"/>
        <v>817-15</v>
      </c>
      <c r="AL135" s="65"/>
      <c r="AM135" s="145">
        <f t="shared" si="79"/>
        <v>1</v>
      </c>
      <c r="AN135" s="149"/>
      <c r="AO135" s="183"/>
      <c r="AP135" s="149"/>
      <c r="AQ135" s="147">
        <f t="shared" si="80"/>
        <v>1</v>
      </c>
      <c r="AR135" s="229">
        <v>0</v>
      </c>
      <c r="AS135" s="229">
        <v>1</v>
      </c>
      <c r="AT135" s="229">
        <v>1</v>
      </c>
      <c r="AU135" s="229">
        <v>0</v>
      </c>
      <c r="AV135" s="229">
        <v>0</v>
      </c>
      <c r="AW135" s="229">
        <v>2</v>
      </c>
      <c r="AX135" s="229">
        <v>0</v>
      </c>
      <c r="AY135" s="229">
        <v>0</v>
      </c>
      <c r="AZ135" s="229">
        <v>0</v>
      </c>
      <c r="BA135" s="148"/>
      <c r="BB135" s="229">
        <v>1</v>
      </c>
      <c r="BC135" s="229">
        <v>0</v>
      </c>
      <c r="BD135" s="229">
        <v>0</v>
      </c>
      <c r="BE135" s="57">
        <v>3</v>
      </c>
      <c r="BF135" s="57">
        <v>3</v>
      </c>
      <c r="BG135" s="57">
        <v>3</v>
      </c>
      <c r="BH135" s="57">
        <v>10</v>
      </c>
      <c r="BI135" s="57">
        <f t="shared" si="81"/>
        <v>535</v>
      </c>
      <c r="BJ135" s="189" t="str">
        <f t="shared" si="82"/>
        <v>817-15</v>
      </c>
      <c r="BK135" s="173">
        <f t="shared" si="83"/>
        <v>1</v>
      </c>
      <c r="BL135" s="87">
        <v>0</v>
      </c>
      <c r="BM135" s="62"/>
      <c r="BN135" s="62"/>
      <c r="BO135" s="62"/>
      <c r="BP135" s="62"/>
      <c r="BQ135" s="62"/>
      <c r="BR135" s="62"/>
      <c r="BS135" s="62"/>
      <c r="BT135" s="62"/>
      <c r="BU135" s="62"/>
      <c r="BV135" s="62"/>
      <c r="BW135" s="62"/>
      <c r="BX135" s="62"/>
      <c r="BY135" s="62"/>
      <c r="BZ135" s="128"/>
      <c r="CA135" s="99"/>
      <c r="CB135" s="98"/>
      <c r="CC135" s="98"/>
      <c r="CD135" s="98"/>
      <c r="CE135" s="98"/>
      <c r="CF135" s="98"/>
      <c r="CG135" s="98"/>
      <c r="CH135" s="98"/>
      <c r="CI135" s="98"/>
      <c r="CJ135" s="98"/>
      <c r="CK135" s="98"/>
      <c r="CL135" s="98"/>
      <c r="CM135" s="62"/>
      <c r="CN135" s="62"/>
      <c r="CO135" s="128"/>
      <c r="CP135" s="88"/>
      <c r="CQ135" s="88"/>
      <c r="CR135" s="63"/>
      <c r="CS135" s="63"/>
      <c r="CT135" s="63"/>
      <c r="CU135" s="63"/>
      <c r="CV135" s="88"/>
      <c r="CW135" s="63"/>
      <c r="CX135" s="63"/>
      <c r="CY135" s="63"/>
      <c r="CZ135" s="63"/>
      <c r="DA135" s="88"/>
      <c r="DB135" s="63"/>
      <c r="DC135" s="63"/>
      <c r="DD135" s="63"/>
      <c r="DE135" s="63"/>
      <c r="DF135" s="131"/>
      <c r="DG135" s="121">
        <f t="shared" si="84"/>
        <v>0</v>
      </c>
      <c r="DH135" s="121">
        <f t="shared" si="85"/>
        <v>3.0107265623291597</v>
      </c>
      <c r="DI135" s="121">
        <f t="shared" si="86"/>
        <v>6.7693744519916219</v>
      </c>
      <c r="DJ135" s="121">
        <f t="shared" si="87"/>
        <v>3.5521995487206047E-2</v>
      </c>
      <c r="DK135" s="121">
        <f t="shared" si="87"/>
        <v>0</v>
      </c>
      <c r="DL135" s="121">
        <f t="shared" si="87"/>
        <v>0</v>
      </c>
      <c r="DM135" s="121">
        <f t="shared" si="88"/>
        <v>0</v>
      </c>
      <c r="DN135" s="121">
        <f t="shared" si="89"/>
        <v>0</v>
      </c>
      <c r="DO135" s="121">
        <f t="shared" si="90"/>
        <v>0</v>
      </c>
      <c r="DP135" s="121">
        <f t="shared" si="91"/>
        <v>0</v>
      </c>
      <c r="DQ135" s="121">
        <f t="shared" si="92"/>
        <v>0</v>
      </c>
      <c r="DR135" s="122">
        <f t="shared" si="93"/>
        <v>1.5</v>
      </c>
      <c r="DS135" s="157"/>
      <c r="DT135" s="157" t="str">
        <f t="shared" si="94"/>
        <v>Activity Fuels Underburn</v>
      </c>
      <c r="DU135" s="157" t="str">
        <f t="shared" si="73"/>
        <v>817-15</v>
      </c>
      <c r="DV135" s="238">
        <f t="shared" si="95"/>
        <v>1</v>
      </c>
      <c r="DW135" s="239"/>
      <c r="DX135" s="239"/>
      <c r="DY135" s="239"/>
      <c r="DZ135" s="239"/>
      <c r="EA135" s="239"/>
      <c r="EB135" s="239"/>
      <c r="EC135" s="239"/>
      <c r="ED135" s="239"/>
      <c r="EE135" s="239"/>
      <c r="EF135" s="239"/>
      <c r="EG135" s="239"/>
      <c r="EH135" s="239"/>
      <c r="EI135" s="239"/>
      <c r="EJ135" s="50">
        <f t="shared" si="96"/>
        <v>9.6880081300813013E-3</v>
      </c>
      <c r="EK135" s="50">
        <f t="shared" si="97"/>
        <v>0</v>
      </c>
      <c r="EL135" s="55">
        <f t="shared" si="98"/>
        <v>0</v>
      </c>
      <c r="EM135" s="50">
        <f>4.656*AQ135*(((BL135/2.54)^2)+((BM135/2.54)^2)+((BN135/2.54)^2)+((BO135)/2.54^2)+((BP135/2.54)^2)+((BQ135/2.54)^2)+((BR135/2.54)^2)+((BS135/2.54)^2)+((BT135/2.54)^2)+((BU135/2.54)^2)+((BV135/2.54)^2)+((BW135/2.54)^2)+((BX135/2.54)^2)+((BY135/2.54)^2)+((BZ135/2.54)^2))/(BH135*3.28)</f>
        <v>0</v>
      </c>
      <c r="EN135" s="50">
        <f>3.492*AQ135*((CA135/2.54)^2 + (CB135/2.54)^2 + (CC135/2.54)^2 + (CD135/2.54)^2 + (CE135/2.54)^2 + (CF135/2.54)^2 + (CG135/2.54)^2 +(CH135/2.54)^2 +(CI135/2.54)^2 + (CJ135/2.54)^2 +(CK135/2.54)^2 + (CL135/2.54)^2 +(CM135/2.54)^2 + (CN135/2.54)^2 + (CO135/2.54)^2)/(BH135*3.28)</f>
        <v>0</v>
      </c>
      <c r="EO135" s="50">
        <f t="shared" si="74"/>
        <v>0</v>
      </c>
      <c r="EP135" s="50">
        <f t="shared" si="75"/>
        <v>0</v>
      </c>
      <c r="EQ135" s="50">
        <f t="shared" si="76"/>
        <v>0</v>
      </c>
      <c r="ER135" s="56">
        <f t="shared" si="99"/>
        <v>9.6880081300813013E-3</v>
      </c>
      <c r="ES135" s="56">
        <f t="shared" si="100"/>
        <v>0</v>
      </c>
      <c r="ET135" s="56">
        <f t="shared" si="103"/>
        <v>0</v>
      </c>
      <c r="EU135" s="56">
        <f t="shared" si="103"/>
        <v>1.3548269530481218</v>
      </c>
      <c r="EV135" s="56">
        <f t="shared" si="101"/>
        <v>9.6880081300813013E-3</v>
      </c>
      <c r="EW135" s="56"/>
      <c r="EX135" s="56"/>
      <c r="EY135" s="56"/>
      <c r="EZ135" s="165" t="str">
        <f>D135</f>
        <v>817-15</v>
      </c>
      <c r="FA135" s="179">
        <f t="shared" si="102"/>
        <v>0</v>
      </c>
      <c r="FB135" s="179">
        <f t="shared" si="102"/>
        <v>1.8064359373974959</v>
      </c>
      <c r="FC135" s="56">
        <f>AVERAGE(EJ133:EJ135)</f>
        <v>9.0421409214092141E-2</v>
      </c>
      <c r="FD135" s="56">
        <f>AVERAGE(EK133:EK135)</f>
        <v>0.12364498644986449</v>
      </c>
      <c r="FE135" s="56">
        <f>AVERAGE(EL133:EL135)</f>
        <v>0</v>
      </c>
      <c r="FF135" s="56">
        <f>AVERAGE(EM133:EM135)</f>
        <v>3.5497339287361509</v>
      </c>
      <c r="FG135" s="56">
        <f>AVERAGE(EN133:EN135)</f>
        <v>0</v>
      </c>
      <c r="FH135" s="56">
        <f t="shared" si="104"/>
        <v>0</v>
      </c>
      <c r="FI135" s="56">
        <f t="shared" si="104"/>
        <v>0</v>
      </c>
      <c r="FJ135" s="56">
        <f t="shared" si="104"/>
        <v>0</v>
      </c>
      <c r="FK135" s="56">
        <f>AVERAGE(ER133:ER135)</f>
        <v>0.21406639566395666</v>
      </c>
      <c r="FL135" s="56">
        <f>AVERAGE(ES133:ES135)</f>
        <v>3.5497339287361509</v>
      </c>
      <c r="FM135" s="56">
        <f>AVERAGE(EV133:EV135)</f>
        <v>3.7638003244001079</v>
      </c>
      <c r="FO135" s="54"/>
      <c r="FP135" s="54" t="e">
        <f>AVERAGE(#REF!)</f>
        <v>#REF!</v>
      </c>
      <c r="FQ135" s="54" t="e">
        <f>AVERAGE(#REF!)</f>
        <v>#REF!</v>
      </c>
      <c r="FR135" s="54" t="e">
        <f>AVERAGE(#REF!)</f>
        <v>#REF!</v>
      </c>
      <c r="FS135" s="54" t="e">
        <f>AVERAGE(#REF!)</f>
        <v>#REF!</v>
      </c>
      <c r="FT135" s="54" t="e">
        <f>AVERAGE(#REF!)</f>
        <v>#REF!</v>
      </c>
      <c r="FU135" s="54" t="e">
        <f>AVERAGE(#REF!)</f>
        <v>#REF!</v>
      </c>
      <c r="FV135" s="54" t="e">
        <f>AVERAGE(#REF!)</f>
        <v>#REF!</v>
      </c>
      <c r="FW135" s="54" t="e">
        <f>AVERAGE(#REF!)</f>
        <v>#REF!</v>
      </c>
      <c r="FX135" s="54" t="e">
        <f>AVERAGE(#REF!)</f>
        <v>#REF!</v>
      </c>
      <c r="FY135" s="54" t="e">
        <f>AVERAGE(#REF!)</f>
        <v>#REF!</v>
      </c>
      <c r="FZ135" s="54" t="e">
        <f>AVERAGE(#REF!)</f>
        <v>#REF!</v>
      </c>
      <c r="GA135" s="54"/>
    </row>
    <row r="136" spans="1:183" s="45" customFormat="1" ht="18">
      <c r="A136" s="66" t="s">
        <v>377</v>
      </c>
      <c r="B136" s="228" t="s">
        <v>253</v>
      </c>
      <c r="C136" s="228">
        <v>535</v>
      </c>
      <c r="D136" s="228" t="s">
        <v>276</v>
      </c>
      <c r="E136" s="229">
        <v>2</v>
      </c>
      <c r="F136" s="144">
        <v>3.2990275787700001</v>
      </c>
      <c r="G136" s="144">
        <v>3.124269222228</v>
      </c>
      <c r="H136" s="144">
        <v>1.4978399999639997</v>
      </c>
      <c r="I136" s="144">
        <v>1.7543203574820001</v>
      </c>
      <c r="J136" s="144">
        <v>12.235856281109996</v>
      </c>
      <c r="K136" s="230">
        <v>5.6202069304920013</v>
      </c>
      <c r="L136" s="230">
        <v>0.73204771516799994</v>
      </c>
      <c r="M136" s="230"/>
      <c r="N136" s="230"/>
      <c r="O136" s="80"/>
      <c r="P136" s="230">
        <f t="shared" si="77"/>
        <v>28.263568085213997</v>
      </c>
      <c r="Q136" s="52">
        <f t="shared" si="56"/>
        <v>0.60214531246583192</v>
      </c>
      <c r="R136" s="52">
        <f t="shared" si="57"/>
        <v>1.4540176150394277</v>
      </c>
      <c r="S136" s="52">
        <f t="shared" si="58"/>
        <v>1.3538748903983244</v>
      </c>
      <c r="T136" s="53">
        <f t="shared" si="59"/>
        <v>0.14929487857929069</v>
      </c>
      <c r="U136" s="53">
        <f t="shared" si="60"/>
        <v>1.4278386761446538</v>
      </c>
      <c r="V136" s="53">
        <f t="shared" si="61"/>
        <v>16.821929889793022</v>
      </c>
      <c r="W136" s="53">
        <f t="shared" si="62"/>
        <v>107.02095541947372</v>
      </c>
      <c r="X136" s="53">
        <f t="shared" si="63"/>
        <v>1.0251860978398641</v>
      </c>
      <c r="Y136" s="53">
        <f t="shared" si="64"/>
        <v>1.0261005521114859</v>
      </c>
      <c r="Z136" s="53">
        <f t="shared" si="65"/>
        <v>1.0247745127117156</v>
      </c>
      <c r="AA136" s="53">
        <f t="shared" si="66"/>
        <v>1.0251127469836159</v>
      </c>
      <c r="AB136" s="53">
        <f t="shared" si="67"/>
        <v>0.56422955546096665</v>
      </c>
      <c r="AC136" s="53">
        <f t="shared" si="68"/>
        <v>0.56698836388192864</v>
      </c>
      <c r="AD136" s="53">
        <f t="shared" si="69"/>
        <v>0.52760397151548644</v>
      </c>
      <c r="AE136" s="53">
        <f t="shared" si="70"/>
        <v>0.38920985103859684</v>
      </c>
      <c r="AF136" s="53">
        <f t="shared" si="71"/>
        <v>0.36</v>
      </c>
      <c r="AG136" s="53">
        <f t="shared" si="72"/>
        <v>0.37460492551929842</v>
      </c>
      <c r="AH136" s="64" t="s">
        <v>152</v>
      </c>
      <c r="AI136" s="62"/>
      <c r="AJ136" s="62"/>
      <c r="AK136" s="45" t="str">
        <f t="shared" si="78"/>
        <v>817-15</v>
      </c>
      <c r="AL136" s="65"/>
      <c r="AM136" s="145">
        <f t="shared" si="79"/>
        <v>2</v>
      </c>
      <c r="AN136" s="149"/>
      <c r="AO136" s="183"/>
      <c r="AP136" s="149"/>
      <c r="AQ136" s="147">
        <f t="shared" si="80"/>
        <v>1</v>
      </c>
      <c r="AR136" s="229">
        <v>0</v>
      </c>
      <c r="AS136" s="229">
        <v>0</v>
      </c>
      <c r="AT136" s="229">
        <v>0</v>
      </c>
      <c r="AU136" s="229">
        <v>0</v>
      </c>
      <c r="AV136" s="229">
        <v>0</v>
      </c>
      <c r="AW136" s="229">
        <v>0</v>
      </c>
      <c r="AX136" s="229">
        <v>0</v>
      </c>
      <c r="AY136" s="229">
        <v>0</v>
      </c>
      <c r="AZ136" s="229">
        <v>0</v>
      </c>
      <c r="BA136" s="148"/>
      <c r="BB136" s="229">
        <v>20</v>
      </c>
      <c r="BC136" s="229">
        <v>3</v>
      </c>
      <c r="BD136" s="229">
        <v>1</v>
      </c>
      <c r="BE136" s="57">
        <v>3</v>
      </c>
      <c r="BF136" s="57">
        <v>3</v>
      </c>
      <c r="BG136" s="57">
        <v>3</v>
      </c>
      <c r="BH136" s="57">
        <v>10</v>
      </c>
      <c r="BI136" s="57">
        <f t="shared" si="81"/>
        <v>535</v>
      </c>
      <c r="BJ136" s="189" t="str">
        <f t="shared" si="82"/>
        <v>817-15</v>
      </c>
      <c r="BK136" s="173">
        <f t="shared" si="83"/>
        <v>2</v>
      </c>
      <c r="BL136" s="87">
        <v>0</v>
      </c>
      <c r="BM136" s="62"/>
      <c r="BN136" s="62"/>
      <c r="BO136" s="62"/>
      <c r="BP136" s="62"/>
      <c r="BQ136" s="62"/>
      <c r="BR136" s="62"/>
      <c r="BS136" s="62"/>
      <c r="BT136" s="62"/>
      <c r="BU136" s="62"/>
      <c r="BV136" s="62"/>
      <c r="BW136" s="62"/>
      <c r="BX136" s="62"/>
      <c r="BY136" s="62"/>
      <c r="BZ136" s="128"/>
      <c r="CA136" s="99"/>
      <c r="CB136" s="98"/>
      <c r="CC136" s="98"/>
      <c r="CD136" s="98"/>
      <c r="CE136" s="98"/>
      <c r="CF136" s="98"/>
      <c r="CG136" s="98"/>
      <c r="CH136" s="98"/>
      <c r="CI136" s="98"/>
      <c r="CJ136" s="98"/>
      <c r="CK136" s="98"/>
      <c r="CL136" s="98"/>
      <c r="CM136" s="62"/>
      <c r="CN136" s="62"/>
      <c r="CO136" s="128"/>
      <c r="CP136" s="88"/>
      <c r="CQ136" s="88"/>
      <c r="CR136" s="63"/>
      <c r="CS136" s="63"/>
      <c r="CT136" s="63"/>
      <c r="CU136" s="63"/>
      <c r="CV136" s="88"/>
      <c r="CW136" s="63"/>
      <c r="CX136" s="63"/>
      <c r="CY136" s="63"/>
      <c r="CZ136" s="63"/>
      <c r="DA136" s="88"/>
      <c r="DB136" s="63"/>
      <c r="DC136" s="63"/>
      <c r="DD136" s="63"/>
      <c r="DE136" s="63"/>
      <c r="DF136" s="131"/>
      <c r="DG136" s="121">
        <f t="shared" si="84"/>
        <v>0</v>
      </c>
      <c r="DH136" s="121">
        <f t="shared" si="85"/>
        <v>0</v>
      </c>
      <c r="DI136" s="121">
        <f t="shared" si="86"/>
        <v>0</v>
      </c>
      <c r="DJ136" s="121">
        <f t="shared" si="87"/>
        <v>0.71043990974412097</v>
      </c>
      <c r="DK136" s="121">
        <f t="shared" si="87"/>
        <v>1.0250814361799163</v>
      </c>
      <c r="DL136" s="121">
        <f t="shared" si="87"/>
        <v>3.7411583873718208</v>
      </c>
      <c r="DM136" s="121">
        <f t="shared" si="88"/>
        <v>0</v>
      </c>
      <c r="DN136" s="121">
        <f t="shared" si="89"/>
        <v>0</v>
      </c>
      <c r="DO136" s="121">
        <f t="shared" si="90"/>
        <v>0</v>
      </c>
      <c r="DP136" s="121">
        <f t="shared" si="91"/>
        <v>0</v>
      </c>
      <c r="DQ136" s="121">
        <f t="shared" si="92"/>
        <v>0</v>
      </c>
      <c r="DR136" s="122">
        <f t="shared" si="93"/>
        <v>0</v>
      </c>
      <c r="DS136" s="157"/>
      <c r="DT136" s="157" t="str">
        <f t="shared" si="94"/>
        <v>Activity Fuels Underburn</v>
      </c>
      <c r="DU136" s="157" t="str">
        <f t="shared" si="73"/>
        <v>817-15</v>
      </c>
      <c r="DV136" s="238">
        <f t="shared" si="95"/>
        <v>2</v>
      </c>
      <c r="DW136" s="239"/>
      <c r="DX136" s="239"/>
      <c r="DY136" s="239"/>
      <c r="DZ136" s="239"/>
      <c r="EA136" s="239"/>
      <c r="EB136" s="239"/>
      <c r="EC136" s="239"/>
      <c r="ED136" s="239"/>
      <c r="EE136" s="239"/>
      <c r="EF136" s="239"/>
      <c r="EG136" s="239"/>
      <c r="EH136" s="239"/>
      <c r="EI136" s="239"/>
      <c r="EJ136" s="50"/>
      <c r="EK136" s="50"/>
      <c r="EL136" s="55"/>
      <c r="EM136" s="50"/>
      <c r="EN136" s="50"/>
      <c r="EO136" s="50">
        <f t="shared" si="74"/>
        <v>0</v>
      </c>
      <c r="EP136" s="50">
        <f t="shared" si="75"/>
        <v>0</v>
      </c>
      <c r="EQ136" s="50">
        <f t="shared" si="76"/>
        <v>0</v>
      </c>
      <c r="ER136" s="56"/>
      <c r="ES136" s="56"/>
      <c r="ET136" s="56">
        <f t="shared" si="103"/>
        <v>0</v>
      </c>
      <c r="EU136" s="56">
        <f t="shared" si="103"/>
        <v>0</v>
      </c>
      <c r="EV136" s="56"/>
      <c r="EW136" s="56"/>
      <c r="EX136" s="56"/>
      <c r="EY136" s="56"/>
      <c r="EZ136" s="165"/>
      <c r="FA136" s="179"/>
      <c r="FB136" s="179"/>
      <c r="FC136" s="56"/>
      <c r="FD136" s="56"/>
      <c r="FE136" s="56"/>
      <c r="FF136" s="56"/>
      <c r="FG136" s="56"/>
      <c r="FH136" s="56"/>
      <c r="FI136" s="56"/>
      <c r="FJ136" s="56"/>
      <c r="FK136" s="56"/>
      <c r="FL136" s="56"/>
      <c r="FM136" s="56"/>
      <c r="FO136" s="54"/>
      <c r="FP136" s="54"/>
      <c r="FQ136" s="54"/>
      <c r="FR136" s="54"/>
      <c r="FS136" s="54"/>
      <c r="FT136" s="54"/>
      <c r="FU136" s="54"/>
      <c r="FV136" s="54"/>
      <c r="FW136" s="54"/>
      <c r="FX136" s="54"/>
      <c r="FY136" s="54"/>
      <c r="FZ136" s="54"/>
      <c r="GA136" s="54"/>
    </row>
    <row r="137" spans="1:183" s="45" customFormat="1" ht="18">
      <c r="A137" s="66" t="s">
        <v>377</v>
      </c>
      <c r="B137" s="228" t="s">
        <v>253</v>
      </c>
      <c r="C137" s="228">
        <v>535</v>
      </c>
      <c r="D137" s="228" t="s">
        <v>276</v>
      </c>
      <c r="E137" s="229">
        <v>3</v>
      </c>
      <c r="F137" s="144">
        <v>3.2990275787700001</v>
      </c>
      <c r="G137" s="144">
        <v>3.124269222228</v>
      </c>
      <c r="H137" s="144">
        <v>1.4978399999639997</v>
      </c>
      <c r="I137" s="144">
        <v>1.7543203574820001</v>
      </c>
      <c r="J137" s="144">
        <v>12.235856281109996</v>
      </c>
      <c r="K137" s="230">
        <v>5.6202069304920013</v>
      </c>
      <c r="L137" s="230">
        <v>0.73204771516799994</v>
      </c>
      <c r="M137" s="144"/>
      <c r="N137" s="230"/>
      <c r="O137" s="80"/>
      <c r="P137" s="230">
        <f t="shared" si="77"/>
        <v>28.263568085213997</v>
      </c>
      <c r="Q137" s="52">
        <f t="shared" si="56"/>
        <v>0.60214531246583192</v>
      </c>
      <c r="R137" s="52">
        <f t="shared" si="57"/>
        <v>1.4540176150394277</v>
      </c>
      <c r="S137" s="52">
        <f t="shared" si="58"/>
        <v>1.3538748903983244</v>
      </c>
      <c r="T137" s="53">
        <f t="shared" si="59"/>
        <v>0.14929487857929069</v>
      </c>
      <c r="U137" s="53">
        <f t="shared" si="60"/>
        <v>1.4278386761446538</v>
      </c>
      <c r="V137" s="53">
        <f t="shared" si="61"/>
        <v>16.821929889793022</v>
      </c>
      <c r="W137" s="53">
        <f t="shared" si="62"/>
        <v>107.02095541947372</v>
      </c>
      <c r="X137" s="53">
        <f t="shared" si="63"/>
        <v>1.0251860978398641</v>
      </c>
      <c r="Y137" s="53">
        <f t="shared" si="64"/>
        <v>1.0261005521114859</v>
      </c>
      <c r="Z137" s="53">
        <f t="shared" si="65"/>
        <v>1.0247745127117156</v>
      </c>
      <c r="AA137" s="53">
        <f t="shared" si="66"/>
        <v>1.0251127469836159</v>
      </c>
      <c r="AB137" s="53">
        <f t="shared" si="67"/>
        <v>0.56422955546096665</v>
      </c>
      <c r="AC137" s="53">
        <f t="shared" si="68"/>
        <v>0.56698836388192864</v>
      </c>
      <c r="AD137" s="53">
        <f t="shared" si="69"/>
        <v>0.52760397151548644</v>
      </c>
      <c r="AE137" s="53">
        <f t="shared" si="70"/>
        <v>0.38920985103859684</v>
      </c>
      <c r="AF137" s="53">
        <f t="shared" si="71"/>
        <v>0.36</v>
      </c>
      <c r="AG137" s="53">
        <f t="shared" si="72"/>
        <v>0.37460492551929842</v>
      </c>
      <c r="AH137" s="64" t="s">
        <v>152</v>
      </c>
      <c r="AI137" s="62"/>
      <c r="AJ137" s="62"/>
      <c r="AK137" s="45" t="str">
        <f t="shared" si="78"/>
        <v>817-15</v>
      </c>
      <c r="AL137" s="65"/>
      <c r="AM137" s="145">
        <f t="shared" si="79"/>
        <v>3</v>
      </c>
      <c r="AN137" s="149"/>
      <c r="AO137" s="183"/>
      <c r="AP137" s="149"/>
      <c r="AQ137" s="147">
        <f t="shared" si="80"/>
        <v>1</v>
      </c>
      <c r="AR137" s="229">
        <v>0</v>
      </c>
      <c r="AS137" s="229">
        <v>1</v>
      </c>
      <c r="AT137" s="229">
        <v>1</v>
      </c>
      <c r="AU137" s="229">
        <v>0</v>
      </c>
      <c r="AV137" s="229">
        <v>1</v>
      </c>
      <c r="AW137" s="229">
        <v>1</v>
      </c>
      <c r="AX137" s="229">
        <v>0</v>
      </c>
      <c r="AY137" s="229">
        <v>1</v>
      </c>
      <c r="AZ137" s="229">
        <v>1</v>
      </c>
      <c r="BA137" s="148"/>
      <c r="BB137" s="229">
        <v>26</v>
      </c>
      <c r="BC137" s="229">
        <v>4</v>
      </c>
      <c r="BD137" s="229">
        <v>0</v>
      </c>
      <c r="BE137" s="57">
        <v>3</v>
      </c>
      <c r="BF137" s="57">
        <v>3</v>
      </c>
      <c r="BG137" s="57">
        <v>3</v>
      </c>
      <c r="BH137" s="57">
        <v>10</v>
      </c>
      <c r="BI137" s="57">
        <f t="shared" si="81"/>
        <v>535</v>
      </c>
      <c r="BJ137" s="189" t="str">
        <f t="shared" si="82"/>
        <v>817-15</v>
      </c>
      <c r="BK137" s="173">
        <f t="shared" si="83"/>
        <v>3</v>
      </c>
      <c r="BL137" s="87">
        <v>0</v>
      </c>
      <c r="BM137" s="62"/>
      <c r="BN137" s="62"/>
      <c r="BO137" s="62"/>
      <c r="BP137" s="62"/>
      <c r="BQ137" s="62"/>
      <c r="BR137" s="62"/>
      <c r="BS137" s="62"/>
      <c r="BT137" s="62"/>
      <c r="BU137" s="62"/>
      <c r="BV137" s="62"/>
      <c r="BW137" s="62"/>
      <c r="BX137" s="62"/>
      <c r="BY137" s="62"/>
      <c r="BZ137" s="128"/>
      <c r="CA137" s="99"/>
      <c r="CB137" s="98"/>
      <c r="CC137" s="98"/>
      <c r="CD137" s="98"/>
      <c r="CE137" s="98"/>
      <c r="CF137" s="98"/>
      <c r="CG137" s="98"/>
      <c r="CH137" s="98"/>
      <c r="CI137" s="98"/>
      <c r="CJ137" s="98"/>
      <c r="CK137" s="98"/>
      <c r="CL137" s="98"/>
      <c r="CM137" s="62"/>
      <c r="CN137" s="62"/>
      <c r="CO137" s="128"/>
      <c r="CP137" s="88"/>
      <c r="CQ137" s="88"/>
      <c r="CR137" s="63"/>
      <c r="CS137" s="63"/>
      <c r="CT137" s="63"/>
      <c r="CU137" s="63"/>
      <c r="CV137" s="88"/>
      <c r="CW137" s="63"/>
      <c r="CX137" s="63"/>
      <c r="CY137" s="63"/>
      <c r="CZ137" s="63"/>
      <c r="DA137" s="88"/>
      <c r="DB137" s="63"/>
      <c r="DC137" s="63"/>
      <c r="DD137" s="63"/>
      <c r="DE137" s="63"/>
      <c r="DF137" s="131"/>
      <c r="DG137" s="121">
        <f t="shared" si="84"/>
        <v>0</v>
      </c>
      <c r="DH137" s="121">
        <f t="shared" si="85"/>
        <v>9.0321796869874778</v>
      </c>
      <c r="DI137" s="121">
        <f t="shared" si="86"/>
        <v>20.308123355974868</v>
      </c>
      <c r="DJ137" s="121">
        <f t="shared" si="87"/>
        <v>0.92357188266735701</v>
      </c>
      <c r="DK137" s="121">
        <f t="shared" si="87"/>
        <v>1.3667752482398885</v>
      </c>
      <c r="DL137" s="121">
        <f t="shared" si="87"/>
        <v>0</v>
      </c>
      <c r="DM137" s="121">
        <f t="shared" si="88"/>
        <v>0</v>
      </c>
      <c r="DN137" s="121">
        <f t="shared" si="89"/>
        <v>0</v>
      </c>
      <c r="DO137" s="121">
        <f t="shared" si="90"/>
        <v>0</v>
      </c>
      <c r="DP137" s="121">
        <f t="shared" si="91"/>
        <v>0</v>
      </c>
      <c r="DQ137" s="121">
        <f t="shared" si="92"/>
        <v>0</v>
      </c>
      <c r="DR137" s="122">
        <f t="shared" si="93"/>
        <v>1</v>
      </c>
      <c r="DS137" s="157"/>
      <c r="DT137" s="157" t="str">
        <f t="shared" si="94"/>
        <v>Activity Fuels Underburn</v>
      </c>
      <c r="DU137" s="157" t="str">
        <f t="shared" si="73"/>
        <v>817-15</v>
      </c>
      <c r="DV137" s="238">
        <f t="shared" si="95"/>
        <v>3</v>
      </c>
      <c r="DW137" s="239"/>
      <c r="DX137" s="239"/>
      <c r="DY137" s="239"/>
      <c r="DZ137" s="239"/>
      <c r="EA137" s="239"/>
      <c r="EB137" s="239"/>
      <c r="EC137" s="239"/>
      <c r="ED137" s="239"/>
      <c r="EE137" s="239"/>
      <c r="EF137" s="239"/>
      <c r="EG137" s="239"/>
      <c r="EH137" s="239"/>
      <c r="EI137" s="239"/>
      <c r="EJ137" s="50">
        <f t="shared" si="96"/>
        <v>0.25188821138211381</v>
      </c>
      <c r="EK137" s="50">
        <f t="shared" si="97"/>
        <v>0.74186991869918695</v>
      </c>
      <c r="EL137" s="55">
        <f t="shared" si="98"/>
        <v>0</v>
      </c>
      <c r="EM137" s="50">
        <f>4.656*AQ137*(((BL137/2.54)^2)+((BM137/2.54)^2)+((BN137/2.54)^2)+((BO137)/2.54^2)+((BP137/2.54)^2)+((BQ137/2.54)^2)+((BR137/2.54)^2)+((BS137/2.54)^2)+((BT137/2.54)^2)+((BU137/2.54)^2)+((BV137/2.54)^2)+((BW137/2.54)^2)+((BX137/2.54)^2)+((BY137/2.54)^2)+((BZ137/2.54)^2))/(BH137*3.28)</f>
        <v>0</v>
      </c>
      <c r="EN137" s="50">
        <f>3.492*AQ137*((CA137/2.54)^2 + (CB137/2.54)^2 + (CC137/2.54)^2 + (CD137/2.54)^2 + (CE137/2.54)^2 + (CF137/2.54)^2 + (CG137/2.54)^2 +(CH137/2.54)^2 +(CI137/2.54)^2 + (CJ137/2.54)^2 +(CK137/2.54)^2 + (CL137/2.54)^2 +(CM137/2.54)^2 + (CN137/2.54)^2 + (CO137/2.54)^2)/(BH137*3.28)</f>
        <v>0</v>
      </c>
      <c r="EO137" s="50">
        <f t="shared" si="74"/>
        <v>0</v>
      </c>
      <c r="EP137" s="50">
        <f t="shared" si="75"/>
        <v>0</v>
      </c>
      <c r="EQ137" s="50">
        <f t="shared" si="76"/>
        <v>0</v>
      </c>
      <c r="ER137" s="56">
        <f t="shared" si="99"/>
        <v>0.99375813008130076</v>
      </c>
      <c r="ES137" s="56">
        <f t="shared" si="100"/>
        <v>0</v>
      </c>
      <c r="ET137" s="56">
        <f t="shared" si="103"/>
        <v>0</v>
      </c>
      <c r="EU137" s="56">
        <f t="shared" si="103"/>
        <v>4.0644808591443651</v>
      </c>
      <c r="EV137" s="56">
        <f t="shared" si="101"/>
        <v>0.99375813008130076</v>
      </c>
      <c r="EW137" s="56"/>
      <c r="EX137" s="56"/>
      <c r="EY137" s="56"/>
      <c r="EZ137" s="165"/>
      <c r="FA137" s="179"/>
      <c r="FB137" s="179"/>
      <c r="FC137" s="56"/>
      <c r="FD137" s="56"/>
      <c r="FE137" s="56"/>
      <c r="FF137" s="56"/>
      <c r="FG137" s="56"/>
      <c r="FH137" s="56"/>
      <c r="FI137" s="56"/>
      <c r="FJ137" s="56"/>
      <c r="FK137" s="56"/>
      <c r="FL137" s="56"/>
      <c r="FM137" s="56"/>
      <c r="FO137" s="54"/>
      <c r="FP137" s="54"/>
      <c r="FQ137" s="54"/>
      <c r="FR137" s="54"/>
      <c r="FS137" s="54"/>
      <c r="FT137" s="54"/>
      <c r="FU137" s="54"/>
      <c r="FV137" s="54"/>
      <c r="FW137" s="54"/>
      <c r="FX137" s="54"/>
      <c r="FY137" s="54"/>
      <c r="FZ137" s="54"/>
      <c r="GA137" s="54"/>
    </row>
    <row r="138" spans="1:183" s="45" customFormat="1" ht="18">
      <c r="A138" s="66" t="s">
        <v>377</v>
      </c>
      <c r="B138" s="228" t="s">
        <v>253</v>
      </c>
      <c r="C138" s="228">
        <v>535</v>
      </c>
      <c r="D138" s="228" t="s">
        <v>276</v>
      </c>
      <c r="E138" s="229">
        <v>4</v>
      </c>
      <c r="F138" s="144">
        <v>3.2990275787700001</v>
      </c>
      <c r="G138" s="144">
        <v>3.124269222228</v>
      </c>
      <c r="H138" s="144">
        <v>1.4978399999639997</v>
      </c>
      <c r="I138" s="144">
        <v>1.7543203574820001</v>
      </c>
      <c r="J138" s="144">
        <v>12.235856281109996</v>
      </c>
      <c r="K138" s="230">
        <v>5.6202069304920013</v>
      </c>
      <c r="L138" s="230">
        <v>0.73204771516799994</v>
      </c>
      <c r="M138" s="80"/>
      <c r="N138" s="80"/>
      <c r="O138" s="80"/>
      <c r="P138" s="230">
        <f t="shared" si="77"/>
        <v>28.263568085213997</v>
      </c>
      <c r="Q138" s="52">
        <f t="shared" si="56"/>
        <v>0.60214531246583192</v>
      </c>
      <c r="R138" s="52">
        <f t="shared" si="57"/>
        <v>1.4540176150394277</v>
      </c>
      <c r="S138" s="52">
        <f t="shared" si="58"/>
        <v>1.3538748903983244</v>
      </c>
      <c r="T138" s="53">
        <f t="shared" si="59"/>
        <v>0.14929487857929069</v>
      </c>
      <c r="U138" s="53">
        <f t="shared" si="60"/>
        <v>1.4278386761446538</v>
      </c>
      <c r="V138" s="53">
        <f t="shared" si="61"/>
        <v>16.821929889793022</v>
      </c>
      <c r="W138" s="53">
        <f t="shared" si="62"/>
        <v>107.02095541947372</v>
      </c>
      <c r="X138" s="53">
        <f t="shared" si="63"/>
        <v>1.0251860978398641</v>
      </c>
      <c r="Y138" s="53">
        <f t="shared" si="64"/>
        <v>1.0261005521114859</v>
      </c>
      <c r="Z138" s="53">
        <f t="shared" si="65"/>
        <v>1.0247745127117156</v>
      </c>
      <c r="AA138" s="53">
        <f t="shared" si="66"/>
        <v>1.0251127469836159</v>
      </c>
      <c r="AB138" s="53">
        <f t="shared" si="67"/>
        <v>0.56422955546096665</v>
      </c>
      <c r="AC138" s="53">
        <f t="shared" si="68"/>
        <v>0.56698836388192864</v>
      </c>
      <c r="AD138" s="53">
        <f t="shared" si="69"/>
        <v>0.52760397151548644</v>
      </c>
      <c r="AE138" s="53">
        <f t="shared" si="70"/>
        <v>0.38920985103859684</v>
      </c>
      <c r="AF138" s="53">
        <f t="shared" si="71"/>
        <v>0.36</v>
      </c>
      <c r="AG138" s="53">
        <f t="shared" si="72"/>
        <v>0.37460492551929842</v>
      </c>
      <c r="AH138" s="64" t="s">
        <v>152</v>
      </c>
      <c r="AI138" s="62"/>
      <c r="AJ138" s="62"/>
      <c r="AK138" s="45" t="str">
        <f t="shared" si="78"/>
        <v>817-15</v>
      </c>
      <c r="AL138" s="65"/>
      <c r="AM138" s="145">
        <f t="shared" si="79"/>
        <v>4</v>
      </c>
      <c r="AN138" s="149"/>
      <c r="AO138" s="183"/>
      <c r="AP138" s="149"/>
      <c r="AQ138" s="147">
        <f t="shared" si="80"/>
        <v>1</v>
      </c>
      <c r="AR138" s="229">
        <v>0</v>
      </c>
      <c r="AS138" s="229">
        <v>0</v>
      </c>
      <c r="AT138" s="229">
        <v>0</v>
      </c>
      <c r="AU138" s="229">
        <v>0</v>
      </c>
      <c r="AV138" s="229">
        <v>1</v>
      </c>
      <c r="AW138" s="229">
        <v>1</v>
      </c>
      <c r="AX138" s="229">
        <v>0</v>
      </c>
      <c r="AY138" s="229">
        <v>0</v>
      </c>
      <c r="AZ138" s="229">
        <v>0</v>
      </c>
      <c r="BA138" s="148"/>
      <c r="BB138" s="229">
        <v>8</v>
      </c>
      <c r="BC138" s="229">
        <v>0</v>
      </c>
      <c r="BD138" s="229">
        <v>0</v>
      </c>
      <c r="BE138" s="57">
        <v>3</v>
      </c>
      <c r="BF138" s="57">
        <v>3</v>
      </c>
      <c r="BG138" s="57">
        <v>3</v>
      </c>
      <c r="BH138" s="57">
        <v>10</v>
      </c>
      <c r="BI138" s="57">
        <f t="shared" si="81"/>
        <v>535</v>
      </c>
      <c r="BJ138" s="189" t="str">
        <f t="shared" si="82"/>
        <v>817-15</v>
      </c>
      <c r="BK138" s="173">
        <f t="shared" si="83"/>
        <v>4</v>
      </c>
      <c r="BL138" s="87">
        <v>0</v>
      </c>
      <c r="BM138" s="62"/>
      <c r="BN138" s="62"/>
      <c r="BO138" s="62"/>
      <c r="BP138" s="62"/>
      <c r="BQ138" s="62"/>
      <c r="BR138" s="62"/>
      <c r="BS138" s="62"/>
      <c r="BT138" s="62"/>
      <c r="BU138" s="62"/>
      <c r="BV138" s="62"/>
      <c r="BW138" s="62"/>
      <c r="BX138" s="62"/>
      <c r="BY138" s="62"/>
      <c r="BZ138" s="128"/>
      <c r="CA138" s="99"/>
      <c r="CB138" s="98"/>
      <c r="CC138" s="98"/>
      <c r="CD138" s="98"/>
      <c r="CE138" s="98"/>
      <c r="CF138" s="98"/>
      <c r="CG138" s="98"/>
      <c r="CH138" s="98"/>
      <c r="CI138" s="98"/>
      <c r="CJ138" s="98"/>
      <c r="CK138" s="98"/>
      <c r="CL138" s="98"/>
      <c r="CM138" s="62"/>
      <c r="CN138" s="62"/>
      <c r="CO138" s="128"/>
      <c r="CP138" s="88"/>
      <c r="CQ138" s="88"/>
      <c r="CR138" s="63"/>
      <c r="CS138" s="63"/>
      <c r="CT138" s="63"/>
      <c r="CU138" s="63"/>
      <c r="CV138" s="88"/>
      <c r="CW138" s="63"/>
      <c r="CX138" s="63"/>
      <c r="CY138" s="63"/>
      <c r="CZ138" s="63"/>
      <c r="DA138" s="88"/>
      <c r="DB138" s="63"/>
      <c r="DC138" s="63"/>
      <c r="DD138" s="63"/>
      <c r="DE138" s="63"/>
      <c r="DF138" s="131"/>
      <c r="DG138" s="121">
        <f t="shared" si="84"/>
        <v>0</v>
      </c>
      <c r="DH138" s="121">
        <f t="shared" si="85"/>
        <v>3.0107265623291597</v>
      </c>
      <c r="DI138" s="121">
        <f t="shared" si="86"/>
        <v>6.7693744519916219</v>
      </c>
      <c r="DJ138" s="121">
        <f t="shared" si="87"/>
        <v>0.28417596389764838</v>
      </c>
      <c r="DK138" s="121">
        <f t="shared" si="87"/>
        <v>0</v>
      </c>
      <c r="DL138" s="121">
        <f t="shared" si="87"/>
        <v>0</v>
      </c>
      <c r="DM138" s="121">
        <f t="shared" si="88"/>
        <v>0</v>
      </c>
      <c r="DN138" s="121">
        <f t="shared" si="89"/>
        <v>0</v>
      </c>
      <c r="DO138" s="121">
        <f t="shared" si="90"/>
        <v>0</v>
      </c>
      <c r="DP138" s="121">
        <f t="shared" si="91"/>
        <v>0</v>
      </c>
      <c r="DQ138" s="121">
        <f t="shared" si="92"/>
        <v>0</v>
      </c>
      <c r="DR138" s="122">
        <f t="shared" si="93"/>
        <v>0.5</v>
      </c>
      <c r="DS138" s="157"/>
      <c r="DT138" s="157" t="str">
        <f t="shared" si="94"/>
        <v>Activity Fuels Underburn</v>
      </c>
      <c r="DU138" s="157" t="str">
        <f t="shared" si="73"/>
        <v>817-15</v>
      </c>
      <c r="DV138" s="238">
        <f t="shared" si="95"/>
        <v>4</v>
      </c>
      <c r="DW138" s="239"/>
      <c r="DX138" s="239"/>
      <c r="DY138" s="239"/>
      <c r="DZ138" s="239"/>
      <c r="EA138" s="239"/>
      <c r="EB138" s="239"/>
      <c r="EC138" s="239"/>
      <c r="ED138" s="239"/>
      <c r="EE138" s="239"/>
      <c r="EF138" s="239"/>
      <c r="EG138" s="239"/>
      <c r="EH138" s="239"/>
      <c r="EI138" s="239"/>
      <c r="EJ138" s="50">
        <f t="shared" si="96"/>
        <v>7.7504065040650411E-2</v>
      </c>
      <c r="EK138" s="50">
        <f t="shared" si="97"/>
        <v>0</v>
      </c>
      <c r="EL138" s="55">
        <f t="shared" si="98"/>
        <v>0</v>
      </c>
      <c r="EM138" s="50">
        <f>4.656*AQ138*(((BL138/2.54)^2)+((BM138/2.54)^2)+((BN138/2.54)^2)+((BO138)/2.54^2)+((BP138/2.54)^2)+((BQ138/2.54)^2)+((BR138/2.54)^2)+((BS138/2.54)^2)+((BT138/2.54)^2)+((BU138/2.54)^2)+((BV138/2.54)^2)+((BW138/2.54)^2)+((BX138/2.54)^2)+((BY138/2.54)^2)+((BZ138/2.54)^2))/(BH138*3.28)</f>
        <v>0</v>
      </c>
      <c r="EN138" s="50">
        <f>3.492*AQ138*((CA138/2.54)^2 + (CB138/2.54)^2 + (CC138/2.54)^2 + (CD138/2.54)^2 + (CE138/2.54)^2 + (CF138/2.54)^2 + (CG138/2.54)^2 +(CH138/2.54)^2 +(CI138/2.54)^2 + (CJ138/2.54)^2 +(CK138/2.54)^2 + (CL138/2.54)^2 +(CM138/2.54)^2 + (CN138/2.54)^2 + (CO138/2.54)^2)/(BH138*3.28)</f>
        <v>0</v>
      </c>
      <c r="EO138" s="50">
        <f t="shared" si="74"/>
        <v>0</v>
      </c>
      <c r="EP138" s="50">
        <f t="shared" si="75"/>
        <v>0</v>
      </c>
      <c r="EQ138" s="50">
        <f t="shared" si="76"/>
        <v>0</v>
      </c>
      <c r="ER138" s="56">
        <f t="shared" si="99"/>
        <v>7.7504065040650411E-2</v>
      </c>
      <c r="ES138" s="56">
        <f t="shared" si="100"/>
        <v>0</v>
      </c>
      <c r="ET138" s="56">
        <f t="shared" si="103"/>
        <v>0</v>
      </c>
      <c r="EU138" s="56">
        <f t="shared" si="103"/>
        <v>1.3548269530481218</v>
      </c>
      <c r="EV138" s="56">
        <f t="shared" si="101"/>
        <v>7.7504065040650411E-2</v>
      </c>
      <c r="EW138" s="56"/>
      <c r="EX138" s="56"/>
      <c r="EY138" s="56"/>
      <c r="EZ138" s="165"/>
      <c r="FA138" s="179"/>
      <c r="FB138" s="179"/>
      <c r="FC138" s="56"/>
      <c r="FD138" s="56"/>
      <c r="FE138" s="56"/>
      <c r="FF138" s="56"/>
      <c r="FG138" s="56"/>
      <c r="FH138" s="56"/>
      <c r="FI138" s="56"/>
      <c r="FJ138" s="56"/>
      <c r="FK138" s="56"/>
      <c r="FL138" s="56"/>
      <c r="FM138" s="56"/>
      <c r="FO138" s="54"/>
      <c r="FP138" s="54"/>
      <c r="FQ138" s="54"/>
      <c r="FR138" s="54"/>
      <c r="FS138" s="54"/>
      <c r="FT138" s="54"/>
      <c r="FU138" s="54"/>
      <c r="FV138" s="54"/>
      <c r="FW138" s="54"/>
      <c r="FX138" s="54"/>
      <c r="FY138" s="54"/>
      <c r="FZ138" s="54"/>
      <c r="GA138" s="54"/>
    </row>
    <row r="139" spans="1:183" s="45" customFormat="1" ht="18">
      <c r="A139" s="66" t="s">
        <v>377</v>
      </c>
      <c r="B139" s="228" t="s">
        <v>253</v>
      </c>
      <c r="C139" s="228">
        <v>535</v>
      </c>
      <c r="D139" s="228" t="s">
        <v>276</v>
      </c>
      <c r="E139" s="229">
        <v>5</v>
      </c>
      <c r="F139" s="144">
        <v>3.2990275787700001</v>
      </c>
      <c r="G139" s="144">
        <v>3.124269222228</v>
      </c>
      <c r="H139" s="144">
        <v>1.4978399999639997</v>
      </c>
      <c r="I139" s="144">
        <v>1.7543203574820001</v>
      </c>
      <c r="J139" s="144">
        <v>12.235856281109996</v>
      </c>
      <c r="K139" s="230">
        <v>5.6202069304920013</v>
      </c>
      <c r="L139" s="230">
        <v>0.73204771516799994</v>
      </c>
      <c r="M139" s="80"/>
      <c r="N139" s="80"/>
      <c r="O139" s="80"/>
      <c r="P139" s="230">
        <f t="shared" si="77"/>
        <v>28.263568085213997</v>
      </c>
      <c r="Q139" s="52">
        <f t="shared" si="56"/>
        <v>0.60214531246583192</v>
      </c>
      <c r="R139" s="52">
        <f t="shared" si="57"/>
        <v>1.4540176150394277</v>
      </c>
      <c r="S139" s="52">
        <f t="shared" si="58"/>
        <v>1.3538748903983244</v>
      </c>
      <c r="T139" s="53">
        <f t="shared" si="59"/>
        <v>0.14929487857929069</v>
      </c>
      <c r="U139" s="53">
        <f t="shared" si="60"/>
        <v>1.4278386761446538</v>
      </c>
      <c r="V139" s="53">
        <f t="shared" si="61"/>
        <v>16.821929889793022</v>
      </c>
      <c r="W139" s="53">
        <f t="shared" si="62"/>
        <v>107.02095541947372</v>
      </c>
      <c r="X139" s="53">
        <f t="shared" si="63"/>
        <v>1.0251860978398641</v>
      </c>
      <c r="Y139" s="53">
        <f t="shared" si="64"/>
        <v>1.0261005521114859</v>
      </c>
      <c r="Z139" s="53">
        <f t="shared" si="65"/>
        <v>1.0247745127117156</v>
      </c>
      <c r="AA139" s="53">
        <f t="shared" si="66"/>
        <v>1.0251127469836159</v>
      </c>
      <c r="AB139" s="53">
        <f t="shared" si="67"/>
        <v>0.56422955546096665</v>
      </c>
      <c r="AC139" s="53">
        <f t="shared" si="68"/>
        <v>0.56698836388192864</v>
      </c>
      <c r="AD139" s="53">
        <f t="shared" si="69"/>
        <v>0.52760397151548644</v>
      </c>
      <c r="AE139" s="53">
        <f t="shared" si="70"/>
        <v>0.38920985103859684</v>
      </c>
      <c r="AF139" s="53">
        <f t="shared" si="71"/>
        <v>0.36</v>
      </c>
      <c r="AG139" s="53">
        <f t="shared" si="72"/>
        <v>0.37460492551929842</v>
      </c>
      <c r="AH139" s="64" t="s">
        <v>152</v>
      </c>
      <c r="AI139" s="62"/>
      <c r="AJ139" s="62"/>
      <c r="AK139" s="45" t="str">
        <f t="shared" si="78"/>
        <v>817-15</v>
      </c>
      <c r="AL139" s="65"/>
      <c r="AM139" s="145">
        <f t="shared" si="79"/>
        <v>5</v>
      </c>
      <c r="AN139" s="149"/>
      <c r="AO139" s="183"/>
      <c r="AP139" s="149"/>
      <c r="AQ139" s="147">
        <f t="shared" si="80"/>
        <v>1</v>
      </c>
      <c r="AR139" s="229">
        <v>0</v>
      </c>
      <c r="AS139" s="229">
        <v>2</v>
      </c>
      <c r="AT139" s="229">
        <v>2</v>
      </c>
      <c r="AU139" s="229">
        <v>0</v>
      </c>
      <c r="AV139" s="229">
        <v>1</v>
      </c>
      <c r="AW139" s="229">
        <v>1</v>
      </c>
      <c r="AX139" s="229">
        <v>0</v>
      </c>
      <c r="AY139" s="229">
        <v>2</v>
      </c>
      <c r="AZ139" s="229">
        <v>2</v>
      </c>
      <c r="BA139" s="148"/>
      <c r="BB139" s="229">
        <v>0</v>
      </c>
      <c r="BC139" s="229">
        <v>0</v>
      </c>
      <c r="BD139" s="229">
        <v>0</v>
      </c>
      <c r="BE139" s="57">
        <v>3</v>
      </c>
      <c r="BF139" s="57">
        <v>3</v>
      </c>
      <c r="BG139" s="57">
        <v>3</v>
      </c>
      <c r="BH139" s="57">
        <v>10</v>
      </c>
      <c r="BI139" s="57">
        <f t="shared" si="81"/>
        <v>535</v>
      </c>
      <c r="BJ139" s="189" t="str">
        <f t="shared" si="82"/>
        <v>817-15</v>
      </c>
      <c r="BK139" s="173">
        <f t="shared" si="83"/>
        <v>5</v>
      </c>
      <c r="BL139" s="87">
        <v>0</v>
      </c>
      <c r="BM139" s="62"/>
      <c r="BN139" s="62"/>
      <c r="BO139" s="62"/>
      <c r="BP139" s="62"/>
      <c r="BQ139" s="62"/>
      <c r="BR139" s="62"/>
      <c r="BS139" s="62"/>
      <c r="BT139" s="62"/>
      <c r="BU139" s="62"/>
      <c r="BV139" s="62"/>
      <c r="BW139" s="62"/>
      <c r="BX139" s="62"/>
      <c r="BY139" s="62"/>
      <c r="BZ139" s="128"/>
      <c r="CA139" s="99"/>
      <c r="CB139" s="98"/>
      <c r="CC139" s="98"/>
      <c r="CD139" s="98"/>
      <c r="CE139" s="98"/>
      <c r="CF139" s="98"/>
      <c r="CG139" s="98"/>
      <c r="CH139" s="98"/>
      <c r="CI139" s="98"/>
      <c r="CJ139" s="98"/>
      <c r="CK139" s="98"/>
      <c r="CL139" s="98"/>
      <c r="CM139" s="62"/>
      <c r="CN139" s="62"/>
      <c r="CO139" s="128"/>
      <c r="CP139" s="88"/>
      <c r="CQ139" s="88"/>
      <c r="CR139" s="63"/>
      <c r="CS139" s="63"/>
      <c r="CT139" s="63"/>
      <c r="CU139" s="63"/>
      <c r="CV139" s="88"/>
      <c r="CW139" s="63"/>
      <c r="CX139" s="63"/>
      <c r="CY139" s="63"/>
      <c r="CZ139" s="63"/>
      <c r="DA139" s="88"/>
      <c r="DB139" s="63"/>
      <c r="DC139" s="63"/>
      <c r="DD139" s="63"/>
      <c r="DE139" s="63"/>
      <c r="DF139" s="131"/>
      <c r="DG139" s="121">
        <f t="shared" si="84"/>
        <v>0</v>
      </c>
      <c r="DH139" s="121">
        <f t="shared" si="85"/>
        <v>15.053632811645796</v>
      </c>
      <c r="DI139" s="121">
        <f t="shared" si="86"/>
        <v>33.846872259958111</v>
      </c>
      <c r="DJ139" s="121">
        <f t="shared" si="87"/>
        <v>0</v>
      </c>
      <c r="DK139" s="121">
        <f t="shared" si="87"/>
        <v>0</v>
      </c>
      <c r="DL139" s="121">
        <f t="shared" si="87"/>
        <v>0</v>
      </c>
      <c r="DM139" s="121">
        <f t="shared" si="88"/>
        <v>0</v>
      </c>
      <c r="DN139" s="121">
        <f t="shared" si="89"/>
        <v>0</v>
      </c>
      <c r="DO139" s="121">
        <f t="shared" si="90"/>
        <v>0</v>
      </c>
      <c r="DP139" s="121">
        <f t="shared" si="91"/>
        <v>0</v>
      </c>
      <c r="DQ139" s="121">
        <f t="shared" si="92"/>
        <v>0</v>
      </c>
      <c r="DR139" s="122">
        <f t="shared" si="93"/>
        <v>1.5</v>
      </c>
      <c r="DS139" s="157"/>
      <c r="DT139" s="157" t="str">
        <f t="shared" si="94"/>
        <v>Activity Fuels Underburn</v>
      </c>
      <c r="DU139" s="157" t="str">
        <f t="shared" si="73"/>
        <v>817-15</v>
      </c>
      <c r="DV139" s="238">
        <f t="shared" si="95"/>
        <v>5</v>
      </c>
      <c r="DW139" s="239"/>
      <c r="DX139" s="239"/>
      <c r="DY139" s="239"/>
      <c r="DZ139" s="239"/>
      <c r="EA139" s="239"/>
      <c r="EB139" s="239"/>
      <c r="EC139" s="239"/>
      <c r="ED139" s="239"/>
      <c r="EE139" s="239"/>
      <c r="EF139" s="239"/>
      <c r="EG139" s="239"/>
      <c r="EH139" s="239"/>
      <c r="EI139" s="239"/>
      <c r="EJ139" s="50">
        <f t="shared" si="96"/>
        <v>0</v>
      </c>
      <c r="EK139" s="50">
        <f t="shared" si="97"/>
        <v>0</v>
      </c>
      <c r="EL139" s="55">
        <f t="shared" si="98"/>
        <v>0</v>
      </c>
      <c r="EM139" s="50">
        <f>4.656*AQ139*(((BL139/2.54)^2)+((BM139/2.54)^2)+((BN139/2.54)^2)+((BO139)/2.54^2)+((BP139/2.54)^2)+((BQ139/2.54)^2)+((BR139/2.54)^2)+((BS139/2.54)^2)+((BT139/2.54)^2)+((BU139/2.54)^2)+((BV139/2.54)^2)+((BW139/2.54)^2)+((BX139/2.54)^2)+((BY139/2.54)^2)+((BZ139/2.54)^2))/(BH139*3.28)</f>
        <v>0</v>
      </c>
      <c r="EN139" s="50">
        <f>3.492*AQ139*((CA139/2.54)^2 + (CB139/2.54)^2 + (CC139/2.54)^2 + (CD139/2.54)^2 + (CE139/2.54)^2 + (CF139/2.54)^2 + (CG139/2.54)^2 +(CH139/2.54)^2 +(CI139/2.54)^2 + (CJ139/2.54)^2 +(CK139/2.54)^2 + (CL139/2.54)^2 +(CM139/2.54)^2 + (CN139/2.54)^2 + (CO139/2.54)^2)/(BH139*3.28)</f>
        <v>0</v>
      </c>
      <c r="EO139" s="50">
        <f t="shared" si="74"/>
        <v>0</v>
      </c>
      <c r="EP139" s="50">
        <f t="shared" si="75"/>
        <v>0</v>
      </c>
      <c r="EQ139" s="50">
        <f t="shared" si="76"/>
        <v>0</v>
      </c>
      <c r="ER139" s="56">
        <f t="shared" si="99"/>
        <v>0</v>
      </c>
      <c r="ES139" s="56">
        <f t="shared" si="100"/>
        <v>0</v>
      </c>
      <c r="ET139" s="56">
        <f t="shared" si="103"/>
        <v>0</v>
      </c>
      <c r="EU139" s="56">
        <f t="shared" si="103"/>
        <v>6.7741347652406088</v>
      </c>
      <c r="EV139" s="56">
        <f t="shared" si="101"/>
        <v>0</v>
      </c>
      <c r="EW139" s="56"/>
      <c r="EX139" s="56"/>
      <c r="EY139" s="56"/>
      <c r="EZ139" s="165" t="str">
        <f>D139</f>
        <v>817-15</v>
      </c>
      <c r="FA139" s="179">
        <f t="shared" si="102"/>
        <v>0</v>
      </c>
      <c r="FB139" s="179">
        <f t="shared" si="102"/>
        <v>4.0644808591443651</v>
      </c>
      <c r="FC139" s="56">
        <f>AVERAGE(EJ137:EJ139)</f>
        <v>0.10979742547425475</v>
      </c>
      <c r="FD139" s="56">
        <f>AVERAGE(EK137:EK139)</f>
        <v>0.24728997289972898</v>
      </c>
      <c r="FE139" s="56">
        <f>AVERAGE(EL137:EL139)</f>
        <v>0</v>
      </c>
      <c r="FF139" s="56">
        <f>AVERAGE(EM137:EM139)</f>
        <v>0</v>
      </c>
      <c r="FG139" s="56">
        <f>AVERAGE(EN137:EN139)</f>
        <v>0</v>
      </c>
      <c r="FH139" s="56">
        <f t="shared" si="104"/>
        <v>0</v>
      </c>
      <c r="FI139" s="56">
        <f t="shared" si="104"/>
        <v>0</v>
      </c>
      <c r="FJ139" s="56">
        <f t="shared" si="104"/>
        <v>0</v>
      </c>
      <c r="FK139" s="56">
        <f>AVERAGE(ER137:ER139)</f>
        <v>0.35708739837398373</v>
      </c>
      <c r="FL139" s="56">
        <f>AVERAGE(ES137:ES139)</f>
        <v>0</v>
      </c>
      <c r="FM139" s="56">
        <f>AVERAGE(EV137:EV139)</f>
        <v>0.35708739837398373</v>
      </c>
      <c r="FO139" s="54"/>
      <c r="FP139" s="54" t="e">
        <f>AVERAGE(#REF!)</f>
        <v>#REF!</v>
      </c>
      <c r="FQ139" s="54" t="e">
        <f>AVERAGE(#REF!)</f>
        <v>#REF!</v>
      </c>
      <c r="FR139" s="54" t="e">
        <f>AVERAGE(#REF!)</f>
        <v>#REF!</v>
      </c>
      <c r="FS139" s="54" t="e">
        <f>AVERAGE(#REF!)</f>
        <v>#REF!</v>
      </c>
      <c r="FT139" s="54" t="e">
        <f>AVERAGE(#REF!)</f>
        <v>#REF!</v>
      </c>
      <c r="FU139" s="54" t="e">
        <f>AVERAGE(#REF!)</f>
        <v>#REF!</v>
      </c>
      <c r="FV139" s="54" t="e">
        <f>AVERAGE(#REF!)</f>
        <v>#REF!</v>
      </c>
      <c r="FW139" s="54" t="e">
        <f>AVERAGE(#REF!)</f>
        <v>#REF!</v>
      </c>
      <c r="FX139" s="54" t="e">
        <f>AVERAGE(#REF!)</f>
        <v>#REF!</v>
      </c>
      <c r="FY139" s="54" t="e">
        <f>AVERAGE(#REF!)</f>
        <v>#REF!</v>
      </c>
      <c r="FZ139" s="54" t="e">
        <f>AVERAGE(#REF!)</f>
        <v>#REF!</v>
      </c>
      <c r="GA139" s="54"/>
    </row>
    <row r="140" spans="1:183" s="45" customFormat="1" ht="18">
      <c r="A140" s="66" t="s">
        <v>377</v>
      </c>
      <c r="B140" s="228" t="s">
        <v>253</v>
      </c>
      <c r="C140" s="228">
        <v>535</v>
      </c>
      <c r="D140" s="228" t="s">
        <v>277</v>
      </c>
      <c r="E140" s="229">
        <v>1</v>
      </c>
      <c r="F140" s="144">
        <v>3.2990275787700001</v>
      </c>
      <c r="G140" s="144">
        <v>3.124269222228</v>
      </c>
      <c r="H140" s="144">
        <v>1.4978399999639997</v>
      </c>
      <c r="I140" s="144">
        <v>1.7543203574820001</v>
      </c>
      <c r="J140" s="144">
        <v>12.235856281109996</v>
      </c>
      <c r="K140" s="230">
        <v>5.6202069304920013</v>
      </c>
      <c r="L140" s="230">
        <v>0.73204771516799994</v>
      </c>
      <c r="M140" s="80"/>
      <c r="N140" s="80"/>
      <c r="O140" s="80"/>
      <c r="P140" s="230">
        <f t="shared" si="77"/>
        <v>28.263568085213997</v>
      </c>
      <c r="Q140" s="52">
        <f t="shared" si="56"/>
        <v>0.60214531246583192</v>
      </c>
      <c r="R140" s="52">
        <f t="shared" si="57"/>
        <v>1.4540176150394277</v>
      </c>
      <c r="S140" s="52">
        <f t="shared" si="58"/>
        <v>1.3538748903983244</v>
      </c>
      <c r="T140" s="53">
        <f t="shared" si="59"/>
        <v>0.14929487857929069</v>
      </c>
      <c r="U140" s="53">
        <f t="shared" si="60"/>
        <v>1.4278386761446538</v>
      </c>
      <c r="V140" s="53">
        <f t="shared" si="61"/>
        <v>16.821929889793022</v>
      </c>
      <c r="W140" s="53">
        <f t="shared" si="62"/>
        <v>107.02095541947372</v>
      </c>
      <c r="X140" s="53">
        <f t="shared" si="63"/>
        <v>1.0251860978398641</v>
      </c>
      <c r="Y140" s="53">
        <f t="shared" si="64"/>
        <v>1.0261005521114859</v>
      </c>
      <c r="Z140" s="53">
        <f t="shared" si="65"/>
        <v>1.0247745127117156</v>
      </c>
      <c r="AA140" s="53">
        <f t="shared" si="66"/>
        <v>1.0251127469836159</v>
      </c>
      <c r="AB140" s="53">
        <f t="shared" si="67"/>
        <v>0.56422955546096665</v>
      </c>
      <c r="AC140" s="53">
        <f t="shared" si="68"/>
        <v>0.56698836388192864</v>
      </c>
      <c r="AD140" s="53">
        <f t="shared" si="69"/>
        <v>0.52760397151548644</v>
      </c>
      <c r="AE140" s="53">
        <f t="shared" si="70"/>
        <v>0.38920985103859684</v>
      </c>
      <c r="AF140" s="53">
        <f t="shared" si="71"/>
        <v>0.36</v>
      </c>
      <c r="AG140" s="53">
        <f t="shared" si="72"/>
        <v>0.37460492551929842</v>
      </c>
      <c r="AH140" s="64" t="s">
        <v>152</v>
      </c>
      <c r="AI140" s="62"/>
      <c r="AJ140" s="62"/>
      <c r="AK140" s="45" t="str">
        <f t="shared" si="78"/>
        <v>818-11</v>
      </c>
      <c r="AL140" s="65"/>
      <c r="AM140" s="145">
        <f t="shared" si="79"/>
        <v>1</v>
      </c>
      <c r="AN140" s="149"/>
      <c r="AO140" s="183"/>
      <c r="AP140" s="149"/>
      <c r="AQ140" s="147">
        <f t="shared" si="80"/>
        <v>1</v>
      </c>
      <c r="AR140" s="229">
        <v>0</v>
      </c>
      <c r="AS140" s="229">
        <v>0</v>
      </c>
      <c r="AT140" s="229">
        <v>0</v>
      </c>
      <c r="AU140" s="229">
        <v>0</v>
      </c>
      <c r="AV140" s="229">
        <v>0</v>
      </c>
      <c r="AW140" s="229">
        <v>0</v>
      </c>
      <c r="AX140" s="229">
        <v>0</v>
      </c>
      <c r="AY140" s="229">
        <v>1</v>
      </c>
      <c r="AZ140" s="229">
        <v>1</v>
      </c>
      <c r="BA140" s="148"/>
      <c r="BB140" s="229">
        <v>2</v>
      </c>
      <c r="BC140" s="229">
        <v>0</v>
      </c>
      <c r="BD140" s="229">
        <v>0</v>
      </c>
      <c r="BE140" s="57">
        <v>3</v>
      </c>
      <c r="BF140" s="57">
        <v>3</v>
      </c>
      <c r="BG140" s="57">
        <v>3</v>
      </c>
      <c r="BH140" s="57">
        <v>10</v>
      </c>
      <c r="BI140" s="57">
        <f t="shared" si="81"/>
        <v>535</v>
      </c>
      <c r="BJ140" s="189" t="str">
        <f t="shared" si="82"/>
        <v>818-11</v>
      </c>
      <c r="BK140" s="173">
        <f t="shared" si="83"/>
        <v>1</v>
      </c>
      <c r="BL140" s="87">
        <v>0</v>
      </c>
      <c r="BM140" s="62"/>
      <c r="BN140" s="62"/>
      <c r="BO140" s="62"/>
      <c r="BP140" s="62"/>
      <c r="BQ140" s="62"/>
      <c r="BR140" s="62"/>
      <c r="BS140" s="62"/>
      <c r="BT140" s="62"/>
      <c r="BU140" s="62"/>
      <c r="BV140" s="62"/>
      <c r="BW140" s="62"/>
      <c r="BX140" s="62"/>
      <c r="BY140" s="62"/>
      <c r="BZ140" s="128"/>
      <c r="CA140" s="99"/>
      <c r="CB140" s="98"/>
      <c r="CC140" s="98"/>
      <c r="CD140" s="98"/>
      <c r="CE140" s="98"/>
      <c r="CF140" s="98"/>
      <c r="CG140" s="98"/>
      <c r="CH140" s="98"/>
      <c r="CI140" s="98"/>
      <c r="CJ140" s="98"/>
      <c r="CK140" s="98"/>
      <c r="CL140" s="98"/>
      <c r="CM140" s="62"/>
      <c r="CN140" s="62"/>
      <c r="CO140" s="128"/>
      <c r="CP140" s="88"/>
      <c r="CQ140" s="88"/>
      <c r="CR140" s="63"/>
      <c r="CS140" s="63"/>
      <c r="CT140" s="63"/>
      <c r="CU140" s="63"/>
      <c r="CV140" s="88"/>
      <c r="CW140" s="63"/>
      <c r="CX140" s="63"/>
      <c r="CY140" s="63"/>
      <c r="CZ140" s="63"/>
      <c r="DA140" s="88"/>
      <c r="DB140" s="63"/>
      <c r="DC140" s="63"/>
      <c r="DD140" s="63"/>
      <c r="DE140" s="63"/>
      <c r="DF140" s="131"/>
      <c r="DG140" s="121">
        <f t="shared" si="84"/>
        <v>0</v>
      </c>
      <c r="DH140" s="121">
        <f t="shared" si="85"/>
        <v>3.0107265623291597</v>
      </c>
      <c r="DI140" s="121">
        <f t="shared" si="86"/>
        <v>6.7693744519916219</v>
      </c>
      <c r="DJ140" s="121">
        <f t="shared" si="87"/>
        <v>7.1043990974412094E-2</v>
      </c>
      <c r="DK140" s="121">
        <f t="shared" si="87"/>
        <v>0</v>
      </c>
      <c r="DL140" s="121">
        <f t="shared" si="87"/>
        <v>0</v>
      </c>
      <c r="DM140" s="121">
        <f t="shared" si="88"/>
        <v>0</v>
      </c>
      <c r="DN140" s="121">
        <f t="shared" si="89"/>
        <v>0</v>
      </c>
      <c r="DO140" s="121">
        <f t="shared" si="90"/>
        <v>0</v>
      </c>
      <c r="DP140" s="121">
        <f t="shared" si="91"/>
        <v>0</v>
      </c>
      <c r="DQ140" s="121">
        <f t="shared" si="92"/>
        <v>0</v>
      </c>
      <c r="DR140" s="122">
        <f t="shared" si="93"/>
        <v>0</v>
      </c>
      <c r="DS140" s="157"/>
      <c r="DT140" s="157" t="str">
        <f t="shared" si="94"/>
        <v>Activity Fuels Underburn</v>
      </c>
      <c r="DU140" s="157" t="str">
        <f t="shared" si="73"/>
        <v>818-11</v>
      </c>
      <c r="DV140" s="238">
        <f t="shared" si="95"/>
        <v>1</v>
      </c>
      <c r="DW140" s="239"/>
      <c r="DX140" s="239"/>
      <c r="DY140" s="239"/>
      <c r="DZ140" s="239"/>
      <c r="EA140" s="239"/>
      <c r="EB140" s="239"/>
      <c r="EC140" s="239"/>
      <c r="ED140" s="239"/>
      <c r="EE140" s="239"/>
      <c r="EF140" s="239"/>
      <c r="EG140" s="239"/>
      <c r="EH140" s="239"/>
      <c r="EI140" s="239"/>
      <c r="EJ140" s="50"/>
      <c r="EK140" s="50"/>
      <c r="EL140" s="55"/>
      <c r="EM140" s="50"/>
      <c r="EN140" s="50"/>
      <c r="EO140" s="50">
        <f t="shared" si="74"/>
        <v>0</v>
      </c>
      <c r="EP140" s="50">
        <f t="shared" si="75"/>
        <v>0</v>
      </c>
      <c r="EQ140" s="50">
        <f t="shared" si="76"/>
        <v>0</v>
      </c>
      <c r="ER140" s="56"/>
      <c r="ES140" s="56"/>
      <c r="ET140" s="56">
        <f t="shared" si="103"/>
        <v>0</v>
      </c>
      <c r="EU140" s="56">
        <f t="shared" si="103"/>
        <v>1.3548269530481218</v>
      </c>
      <c r="EV140" s="56"/>
      <c r="EW140" s="56"/>
      <c r="EX140" s="56"/>
      <c r="EY140" s="56"/>
      <c r="EZ140" s="165"/>
      <c r="FA140" s="179"/>
      <c r="FB140" s="179"/>
      <c r="FC140" s="56"/>
      <c r="FD140" s="56"/>
      <c r="FE140" s="56"/>
      <c r="FF140" s="56"/>
      <c r="FG140" s="56"/>
      <c r="FH140" s="56"/>
      <c r="FI140" s="56"/>
      <c r="FJ140" s="56"/>
      <c r="FK140" s="56"/>
      <c r="FL140" s="56"/>
      <c r="FM140" s="56"/>
      <c r="FO140" s="54"/>
      <c r="FP140" s="54"/>
      <c r="FQ140" s="54"/>
      <c r="FR140" s="54"/>
      <c r="FS140" s="54"/>
      <c r="FT140" s="54"/>
      <c r="FU140" s="54"/>
      <c r="FV140" s="54"/>
      <c r="FW140" s="54"/>
      <c r="FX140" s="54"/>
      <c r="FY140" s="54"/>
      <c r="FZ140" s="54"/>
      <c r="GA140" s="54"/>
    </row>
    <row r="141" spans="1:183" s="45" customFormat="1" ht="18">
      <c r="A141" s="66" t="s">
        <v>377</v>
      </c>
      <c r="B141" s="228" t="s">
        <v>253</v>
      </c>
      <c r="C141" s="228">
        <v>535</v>
      </c>
      <c r="D141" s="228" t="s">
        <v>277</v>
      </c>
      <c r="E141" s="229">
        <v>2</v>
      </c>
      <c r="F141" s="144">
        <v>3.2990275787700001</v>
      </c>
      <c r="G141" s="144">
        <v>3.124269222228</v>
      </c>
      <c r="H141" s="144">
        <v>1.4978399999639997</v>
      </c>
      <c r="I141" s="144">
        <v>1.7543203574820001</v>
      </c>
      <c r="J141" s="144">
        <v>12.235856281109996</v>
      </c>
      <c r="K141" s="230">
        <v>5.6202069304920013</v>
      </c>
      <c r="L141" s="230">
        <v>0.73204771516799994</v>
      </c>
      <c r="M141" s="230"/>
      <c r="N141" s="80"/>
      <c r="O141" s="80"/>
      <c r="P141" s="230">
        <f t="shared" si="77"/>
        <v>28.263568085213997</v>
      </c>
      <c r="Q141" s="52">
        <f t="shared" si="56"/>
        <v>0.60214531246583192</v>
      </c>
      <c r="R141" s="52">
        <f t="shared" si="57"/>
        <v>1.4540176150394277</v>
      </c>
      <c r="S141" s="52">
        <f t="shared" si="58"/>
        <v>1.3538748903983244</v>
      </c>
      <c r="T141" s="53">
        <f t="shared" si="59"/>
        <v>0.14929487857929069</v>
      </c>
      <c r="U141" s="53">
        <f t="shared" si="60"/>
        <v>1.4278386761446538</v>
      </c>
      <c r="V141" s="53">
        <f t="shared" si="61"/>
        <v>16.821929889793022</v>
      </c>
      <c r="W141" s="53">
        <f t="shared" si="62"/>
        <v>107.02095541947372</v>
      </c>
      <c r="X141" s="53">
        <f t="shared" si="63"/>
        <v>1.0251860978398641</v>
      </c>
      <c r="Y141" s="53">
        <f t="shared" si="64"/>
        <v>1.0261005521114859</v>
      </c>
      <c r="Z141" s="53">
        <f t="shared" si="65"/>
        <v>1.0247745127117156</v>
      </c>
      <c r="AA141" s="53">
        <f t="shared" si="66"/>
        <v>1.0251127469836159</v>
      </c>
      <c r="AB141" s="53">
        <f t="shared" si="67"/>
        <v>0.56422955546096665</v>
      </c>
      <c r="AC141" s="53">
        <f t="shared" si="68"/>
        <v>0.56698836388192864</v>
      </c>
      <c r="AD141" s="53">
        <f t="shared" si="69"/>
        <v>0.52760397151548644</v>
      </c>
      <c r="AE141" s="53">
        <f t="shared" si="70"/>
        <v>0.38920985103859684</v>
      </c>
      <c r="AF141" s="53">
        <f t="shared" si="71"/>
        <v>0.36</v>
      </c>
      <c r="AG141" s="53">
        <f t="shared" si="72"/>
        <v>0.37460492551929842</v>
      </c>
      <c r="AH141" s="64" t="s">
        <v>152</v>
      </c>
      <c r="AI141" s="62"/>
      <c r="AJ141" s="62"/>
      <c r="AK141" s="45" t="str">
        <f t="shared" si="78"/>
        <v>818-11</v>
      </c>
      <c r="AL141" s="65"/>
      <c r="AM141" s="145">
        <f t="shared" si="79"/>
        <v>2</v>
      </c>
      <c r="AN141" s="149"/>
      <c r="AO141" s="183"/>
      <c r="AP141" s="149"/>
      <c r="AQ141" s="147">
        <f t="shared" si="80"/>
        <v>1</v>
      </c>
      <c r="AR141" s="229">
        <v>0</v>
      </c>
      <c r="AS141" s="229">
        <v>0</v>
      </c>
      <c r="AT141" s="229">
        <v>0</v>
      </c>
      <c r="AU141" s="229">
        <v>0</v>
      </c>
      <c r="AV141" s="229">
        <v>1</v>
      </c>
      <c r="AW141" s="229">
        <v>1</v>
      </c>
      <c r="AX141" s="229">
        <v>0</v>
      </c>
      <c r="AY141" s="229">
        <v>1</v>
      </c>
      <c r="AZ141" s="229">
        <v>3</v>
      </c>
      <c r="BA141" s="148"/>
      <c r="BB141" s="229">
        <v>0</v>
      </c>
      <c r="BC141" s="229">
        <v>2</v>
      </c>
      <c r="BD141" s="229">
        <v>2</v>
      </c>
      <c r="BE141" s="57">
        <v>3</v>
      </c>
      <c r="BF141" s="57">
        <v>3</v>
      </c>
      <c r="BG141" s="57">
        <v>3</v>
      </c>
      <c r="BH141" s="57">
        <v>10</v>
      </c>
      <c r="BI141" s="57">
        <f t="shared" si="81"/>
        <v>535</v>
      </c>
      <c r="BJ141" s="189" t="str">
        <f t="shared" si="82"/>
        <v>818-11</v>
      </c>
      <c r="BK141" s="173">
        <f t="shared" si="83"/>
        <v>2</v>
      </c>
      <c r="BL141" s="87">
        <v>0</v>
      </c>
      <c r="BM141" s="62"/>
      <c r="BN141" s="62"/>
      <c r="BO141" s="62"/>
      <c r="BP141" s="62"/>
      <c r="BQ141" s="62"/>
      <c r="BR141" s="62"/>
      <c r="BS141" s="62"/>
      <c r="BT141" s="62"/>
      <c r="BU141" s="62"/>
      <c r="BV141" s="62"/>
      <c r="BW141" s="62"/>
      <c r="BX141" s="62"/>
      <c r="BY141" s="62"/>
      <c r="BZ141" s="128"/>
      <c r="CA141" s="99"/>
      <c r="CB141" s="98"/>
      <c r="CC141" s="98"/>
      <c r="CD141" s="98"/>
      <c r="CE141" s="98"/>
      <c r="CF141" s="98"/>
      <c r="CG141" s="98"/>
      <c r="CH141" s="98"/>
      <c r="CI141" s="98"/>
      <c r="CJ141" s="98"/>
      <c r="CK141" s="98"/>
      <c r="CL141" s="98"/>
      <c r="CM141" s="62"/>
      <c r="CN141" s="62"/>
      <c r="CO141" s="128"/>
      <c r="CP141" s="88"/>
      <c r="CQ141" s="88"/>
      <c r="CR141" s="63"/>
      <c r="CS141" s="63"/>
      <c r="CT141" s="63"/>
      <c r="CU141" s="63"/>
      <c r="CV141" s="88"/>
      <c r="CW141" s="63"/>
      <c r="CX141" s="63"/>
      <c r="CY141" s="63"/>
      <c r="CZ141" s="63"/>
      <c r="DA141" s="88"/>
      <c r="DB141" s="63"/>
      <c r="DC141" s="63"/>
      <c r="DD141" s="63"/>
      <c r="DE141" s="63"/>
      <c r="DF141" s="131"/>
      <c r="DG141" s="121">
        <f t="shared" si="84"/>
        <v>0</v>
      </c>
      <c r="DH141" s="121">
        <f t="shared" si="85"/>
        <v>6.0214531246583194</v>
      </c>
      <c r="DI141" s="121">
        <f t="shared" si="86"/>
        <v>13.538748903983244</v>
      </c>
      <c r="DJ141" s="121">
        <f t="shared" si="87"/>
        <v>0</v>
      </c>
      <c r="DK141" s="121">
        <f t="shared" si="87"/>
        <v>0.68338762411994425</v>
      </c>
      <c r="DL141" s="121">
        <f t="shared" si="87"/>
        <v>7.4823167747436417</v>
      </c>
      <c r="DM141" s="121">
        <f t="shared" si="88"/>
        <v>0</v>
      </c>
      <c r="DN141" s="121">
        <f t="shared" si="89"/>
        <v>0</v>
      </c>
      <c r="DO141" s="121">
        <f t="shared" si="90"/>
        <v>0</v>
      </c>
      <c r="DP141" s="121">
        <f t="shared" si="91"/>
        <v>0</v>
      </c>
      <c r="DQ141" s="121">
        <f t="shared" si="92"/>
        <v>0</v>
      </c>
      <c r="DR141" s="122">
        <f t="shared" si="93"/>
        <v>0.5</v>
      </c>
      <c r="DS141" s="157"/>
      <c r="DT141" s="157" t="str">
        <f t="shared" si="94"/>
        <v>Activity Fuels Underburn</v>
      </c>
      <c r="DU141" s="157" t="str">
        <f t="shared" si="73"/>
        <v>818-11</v>
      </c>
      <c r="DV141" s="238">
        <f t="shared" si="95"/>
        <v>2</v>
      </c>
      <c r="DW141" s="239"/>
      <c r="DX141" s="239"/>
      <c r="DY141" s="239"/>
      <c r="DZ141" s="239"/>
      <c r="EA141" s="239"/>
      <c r="EB141" s="239"/>
      <c r="EC141" s="239"/>
      <c r="ED141" s="239"/>
      <c r="EE141" s="239"/>
      <c r="EF141" s="239"/>
      <c r="EG141" s="239"/>
      <c r="EH141" s="239"/>
      <c r="EI141" s="239"/>
      <c r="EJ141" s="50">
        <f t="shared" si="96"/>
        <v>0</v>
      </c>
      <c r="EK141" s="50">
        <f t="shared" si="97"/>
        <v>0.37093495934959347</v>
      </c>
      <c r="EL141" s="55">
        <f t="shared" si="98"/>
        <v>2.9512195121951219</v>
      </c>
      <c r="EM141" s="50">
        <f>4.656*AQ141*(((BL141/2.54)^2)+((BM141/2.54)^2)+((BN141/2.54)^2)+((BO141)/2.54^2)+((BP141/2.54)^2)+((BQ141/2.54)^2)+((BR141/2.54)^2)+((BS141/2.54)^2)+((BT141/2.54)^2)+((BU141/2.54)^2)+((BV141/2.54)^2)+((BW141/2.54)^2)+((BX141/2.54)^2)+((BY141/2.54)^2)+((BZ141/2.54)^2))/(BH141*3.28)</f>
        <v>0</v>
      </c>
      <c r="EN141" s="50">
        <f>3.492*AQ141*((CA141/2.54)^2 + (CB141/2.54)^2 + (CC141/2.54)^2 + (CD141/2.54)^2 + (CE141/2.54)^2 + (CF141/2.54)^2 + (CG141/2.54)^2 +(CH141/2.54)^2 +(CI141/2.54)^2 + (CJ141/2.54)^2 +(CK141/2.54)^2 + (CL141/2.54)^2 +(CM141/2.54)^2 + (CN141/2.54)^2 + (CO141/2.54)^2)/(BH141*3.28)</f>
        <v>0</v>
      </c>
      <c r="EO141" s="50">
        <f t="shared" si="74"/>
        <v>0</v>
      </c>
      <c r="EP141" s="50">
        <f t="shared" si="75"/>
        <v>0</v>
      </c>
      <c r="EQ141" s="50">
        <f t="shared" si="76"/>
        <v>0</v>
      </c>
      <c r="ER141" s="56">
        <f t="shared" si="99"/>
        <v>3.3221544715447155</v>
      </c>
      <c r="ES141" s="56">
        <f t="shared" si="100"/>
        <v>0</v>
      </c>
      <c r="ET141" s="56">
        <f t="shared" si="103"/>
        <v>0</v>
      </c>
      <c r="EU141" s="56">
        <f t="shared" si="103"/>
        <v>2.7096539060962437</v>
      </c>
      <c r="EV141" s="56">
        <f t="shared" si="101"/>
        <v>3.3221544715447155</v>
      </c>
      <c r="EW141" s="56"/>
      <c r="EX141" s="56"/>
      <c r="EY141" s="56"/>
      <c r="EZ141" s="165"/>
      <c r="FA141" s="179"/>
      <c r="FB141" s="179"/>
      <c r="FC141" s="56"/>
      <c r="FD141" s="56"/>
      <c r="FE141" s="56"/>
      <c r="FF141" s="56"/>
      <c r="FG141" s="56"/>
      <c r="FH141" s="56"/>
      <c r="FI141" s="56"/>
      <c r="FJ141" s="56"/>
      <c r="FK141" s="56"/>
      <c r="FL141" s="56"/>
      <c r="FM141" s="56"/>
      <c r="FO141" s="54"/>
      <c r="FP141" s="54"/>
      <c r="FQ141" s="54"/>
      <c r="FR141" s="54"/>
      <c r="FS141" s="54"/>
      <c r="FT141" s="54"/>
      <c r="FU141" s="54"/>
      <c r="FV141" s="54"/>
      <c r="FW141" s="54"/>
      <c r="FX141" s="54"/>
      <c r="FY141" s="54"/>
      <c r="FZ141" s="54"/>
      <c r="GA141" s="54"/>
    </row>
    <row r="142" spans="1:183" s="45" customFormat="1" ht="18">
      <c r="A142" s="66" t="s">
        <v>377</v>
      </c>
      <c r="B142" s="228" t="s">
        <v>253</v>
      </c>
      <c r="C142" s="228">
        <v>535</v>
      </c>
      <c r="D142" s="228" t="s">
        <v>277</v>
      </c>
      <c r="E142" s="229">
        <v>3</v>
      </c>
      <c r="F142" s="144">
        <v>3.2990275787700001</v>
      </c>
      <c r="G142" s="144">
        <v>3.124269222228</v>
      </c>
      <c r="H142" s="144">
        <v>1.4978399999639997</v>
      </c>
      <c r="I142" s="144">
        <v>1.7543203574820001</v>
      </c>
      <c r="J142" s="144">
        <v>12.235856281109996</v>
      </c>
      <c r="K142" s="230">
        <v>5.6202069304920013</v>
      </c>
      <c r="L142" s="230">
        <v>0.73204771516799994</v>
      </c>
      <c r="M142" s="80"/>
      <c r="N142" s="80"/>
      <c r="O142" s="80"/>
      <c r="P142" s="230">
        <f t="shared" si="77"/>
        <v>28.263568085213997</v>
      </c>
      <c r="Q142" s="52">
        <f t="shared" si="56"/>
        <v>0.60214531246583192</v>
      </c>
      <c r="R142" s="52">
        <f t="shared" si="57"/>
        <v>1.4540176150394277</v>
      </c>
      <c r="S142" s="52">
        <f t="shared" si="58"/>
        <v>1.3538748903983244</v>
      </c>
      <c r="T142" s="53">
        <f t="shared" si="59"/>
        <v>0.14929487857929069</v>
      </c>
      <c r="U142" s="53">
        <f t="shared" si="60"/>
        <v>1.4278386761446538</v>
      </c>
      <c r="V142" s="53">
        <f t="shared" si="61"/>
        <v>16.821929889793022</v>
      </c>
      <c r="W142" s="53">
        <f t="shared" si="62"/>
        <v>107.02095541947372</v>
      </c>
      <c r="X142" s="53">
        <f t="shared" si="63"/>
        <v>1.0251860978398641</v>
      </c>
      <c r="Y142" s="53">
        <f t="shared" si="64"/>
        <v>1.0261005521114859</v>
      </c>
      <c r="Z142" s="53">
        <f t="shared" si="65"/>
        <v>1.0247745127117156</v>
      </c>
      <c r="AA142" s="53">
        <f t="shared" si="66"/>
        <v>1.0251127469836159</v>
      </c>
      <c r="AB142" s="53">
        <f t="shared" si="67"/>
        <v>0.56422955546096665</v>
      </c>
      <c r="AC142" s="53">
        <f t="shared" si="68"/>
        <v>0.56698836388192864</v>
      </c>
      <c r="AD142" s="53">
        <f t="shared" si="69"/>
        <v>0.52760397151548644</v>
      </c>
      <c r="AE142" s="53">
        <f t="shared" si="70"/>
        <v>0.38920985103859684</v>
      </c>
      <c r="AF142" s="53">
        <f t="shared" si="71"/>
        <v>0.36</v>
      </c>
      <c r="AG142" s="53">
        <f t="shared" si="72"/>
        <v>0.37460492551929842</v>
      </c>
      <c r="AH142" s="64" t="s">
        <v>152</v>
      </c>
      <c r="AI142" s="62"/>
      <c r="AJ142" s="62"/>
      <c r="AK142" s="45" t="str">
        <f t="shared" si="78"/>
        <v>818-11</v>
      </c>
      <c r="AL142" s="65"/>
      <c r="AM142" s="145">
        <f t="shared" si="79"/>
        <v>3</v>
      </c>
      <c r="AN142" s="149"/>
      <c r="AO142" s="183"/>
      <c r="AP142" s="149"/>
      <c r="AQ142" s="147">
        <f t="shared" si="80"/>
        <v>1</v>
      </c>
      <c r="AR142" s="229">
        <v>0</v>
      </c>
      <c r="AS142" s="229">
        <v>1</v>
      </c>
      <c r="AT142" s="229">
        <v>1</v>
      </c>
      <c r="AU142" s="229">
        <v>0</v>
      </c>
      <c r="AV142" s="229">
        <v>1</v>
      </c>
      <c r="AW142" s="229">
        <v>1</v>
      </c>
      <c r="AX142" s="229">
        <v>0</v>
      </c>
      <c r="AY142" s="229">
        <v>1</v>
      </c>
      <c r="AZ142" s="229">
        <v>1</v>
      </c>
      <c r="BA142" s="148"/>
      <c r="BB142" s="229">
        <v>0</v>
      </c>
      <c r="BC142" s="229">
        <v>0</v>
      </c>
      <c r="BD142" s="229">
        <v>1</v>
      </c>
      <c r="BE142" s="57">
        <v>3</v>
      </c>
      <c r="BF142" s="57">
        <v>3</v>
      </c>
      <c r="BG142" s="57">
        <v>3</v>
      </c>
      <c r="BH142" s="57">
        <v>10</v>
      </c>
      <c r="BI142" s="57">
        <f t="shared" si="81"/>
        <v>535</v>
      </c>
      <c r="BJ142" s="189" t="str">
        <f t="shared" si="82"/>
        <v>818-11</v>
      </c>
      <c r="BK142" s="173">
        <f t="shared" si="83"/>
        <v>3</v>
      </c>
      <c r="BL142" s="87">
        <v>0</v>
      </c>
      <c r="BM142" s="62"/>
      <c r="BN142" s="62"/>
      <c r="BO142" s="62"/>
      <c r="BP142" s="62"/>
      <c r="BQ142" s="62"/>
      <c r="BR142" s="62"/>
      <c r="BS142" s="62"/>
      <c r="BT142" s="62"/>
      <c r="BU142" s="62"/>
      <c r="BV142" s="62"/>
      <c r="BW142" s="62"/>
      <c r="BX142" s="62"/>
      <c r="BY142" s="62"/>
      <c r="BZ142" s="128"/>
      <c r="CA142" s="99"/>
      <c r="CB142" s="98"/>
      <c r="CC142" s="98"/>
      <c r="CD142" s="98"/>
      <c r="CE142" s="98"/>
      <c r="CF142" s="98"/>
      <c r="CG142" s="98"/>
      <c r="CH142" s="98"/>
      <c r="CI142" s="98"/>
      <c r="CJ142" s="98"/>
      <c r="CK142" s="98"/>
      <c r="CL142" s="98"/>
      <c r="CM142" s="62"/>
      <c r="CN142" s="62"/>
      <c r="CO142" s="128"/>
      <c r="CP142" s="88"/>
      <c r="CQ142" s="88"/>
      <c r="CR142" s="63"/>
      <c r="CS142" s="63"/>
      <c r="CT142" s="63"/>
      <c r="CU142" s="63"/>
      <c r="CV142" s="88"/>
      <c r="CW142" s="63"/>
      <c r="CX142" s="63"/>
      <c r="CY142" s="63"/>
      <c r="CZ142" s="63"/>
      <c r="DA142" s="88"/>
      <c r="DB142" s="63"/>
      <c r="DC142" s="63"/>
      <c r="DD142" s="63"/>
      <c r="DE142" s="63"/>
      <c r="DF142" s="131"/>
      <c r="DG142" s="121">
        <f t="shared" si="84"/>
        <v>0</v>
      </c>
      <c r="DH142" s="121">
        <f t="shared" si="85"/>
        <v>9.0321796869874778</v>
      </c>
      <c r="DI142" s="121">
        <f t="shared" si="86"/>
        <v>20.308123355974868</v>
      </c>
      <c r="DJ142" s="121">
        <f t="shared" si="87"/>
        <v>0</v>
      </c>
      <c r="DK142" s="121">
        <f t="shared" si="87"/>
        <v>0</v>
      </c>
      <c r="DL142" s="121">
        <f t="shared" si="87"/>
        <v>3.7411583873718208</v>
      </c>
      <c r="DM142" s="121">
        <f t="shared" si="88"/>
        <v>0</v>
      </c>
      <c r="DN142" s="121">
        <f t="shared" si="89"/>
        <v>0</v>
      </c>
      <c r="DO142" s="121">
        <f t="shared" si="90"/>
        <v>0</v>
      </c>
      <c r="DP142" s="121">
        <f t="shared" si="91"/>
        <v>0</v>
      </c>
      <c r="DQ142" s="121">
        <f t="shared" si="92"/>
        <v>0</v>
      </c>
      <c r="DR142" s="122">
        <f t="shared" si="93"/>
        <v>1</v>
      </c>
      <c r="DS142" s="157"/>
      <c r="DT142" s="157" t="str">
        <f t="shared" si="94"/>
        <v>Activity Fuels Underburn</v>
      </c>
      <c r="DU142" s="157" t="str">
        <f t="shared" si="73"/>
        <v>818-11</v>
      </c>
      <c r="DV142" s="238">
        <f t="shared" si="95"/>
        <v>3</v>
      </c>
      <c r="DW142" s="239"/>
      <c r="DX142" s="239"/>
      <c r="DY142" s="239"/>
      <c r="DZ142" s="239"/>
      <c r="EA142" s="239"/>
      <c r="EB142" s="239"/>
      <c r="EC142" s="239"/>
      <c r="ED142" s="239"/>
      <c r="EE142" s="239"/>
      <c r="EF142" s="239"/>
      <c r="EG142" s="239"/>
      <c r="EH142" s="239"/>
      <c r="EI142" s="239"/>
      <c r="EJ142" s="50">
        <f t="shared" si="96"/>
        <v>0</v>
      </c>
      <c r="EK142" s="50">
        <f t="shared" si="97"/>
        <v>0</v>
      </c>
      <c r="EL142" s="55">
        <f t="shared" si="98"/>
        <v>1.475609756097561</v>
      </c>
      <c r="EM142" s="50">
        <f>4.656*AQ142*(((BL142/2.54)^2)+((BM142/2.54)^2)+((BN142/2.54)^2)+((BO142)/2.54^2)+((BP142/2.54)^2)+((BQ142/2.54)^2)+((BR142/2.54)^2)+((BS142/2.54)^2)+((BT142/2.54)^2)+((BU142/2.54)^2)+((BV142/2.54)^2)+((BW142/2.54)^2)+((BX142/2.54)^2)+((BY142/2.54)^2)+((BZ142/2.54)^2))/(BH142*3.28)</f>
        <v>0</v>
      </c>
      <c r="EN142" s="50">
        <f>3.492*AQ142*((CA142/2.54)^2 + (CB142/2.54)^2 + (CC142/2.54)^2 + (CD142/2.54)^2 + (CE142/2.54)^2 + (CF142/2.54)^2 + (CG142/2.54)^2 +(CH142/2.54)^2 +(CI142/2.54)^2 + (CJ142/2.54)^2 +(CK142/2.54)^2 + (CL142/2.54)^2 +(CM142/2.54)^2 + (CN142/2.54)^2 + (CO142/2.54)^2)/(BH142*3.28)</f>
        <v>0</v>
      </c>
      <c r="EO142" s="50">
        <f t="shared" si="74"/>
        <v>0</v>
      </c>
      <c r="EP142" s="50">
        <f t="shared" si="75"/>
        <v>0</v>
      </c>
      <c r="EQ142" s="50">
        <f t="shared" si="76"/>
        <v>0</v>
      </c>
      <c r="ER142" s="56">
        <f t="shared" si="99"/>
        <v>1.475609756097561</v>
      </c>
      <c r="ES142" s="56">
        <f t="shared" si="100"/>
        <v>0</v>
      </c>
      <c r="ET142" s="56">
        <f t="shared" si="103"/>
        <v>0</v>
      </c>
      <c r="EU142" s="56">
        <f t="shared" si="103"/>
        <v>4.0644808591443651</v>
      </c>
      <c r="EV142" s="56">
        <f t="shared" si="101"/>
        <v>1.475609756097561</v>
      </c>
      <c r="EW142" s="56"/>
      <c r="EX142" s="56"/>
      <c r="EY142" s="56"/>
      <c r="EZ142" s="165"/>
      <c r="FA142" s="179"/>
      <c r="FB142" s="179"/>
      <c r="FC142" s="56"/>
      <c r="FD142" s="56"/>
      <c r="FE142" s="56"/>
      <c r="FF142" s="56"/>
      <c r="FG142" s="56"/>
      <c r="FH142" s="56"/>
      <c r="FI142" s="56"/>
      <c r="FJ142" s="56"/>
      <c r="FK142" s="56"/>
      <c r="FL142" s="56"/>
      <c r="FM142" s="56"/>
      <c r="FO142" s="54"/>
      <c r="FP142" s="54"/>
      <c r="FQ142" s="54"/>
      <c r="FR142" s="54"/>
      <c r="FS142" s="54"/>
      <c r="FT142" s="54"/>
      <c r="FU142" s="54"/>
      <c r="FV142" s="54"/>
      <c r="FW142" s="54"/>
      <c r="FX142" s="54"/>
      <c r="FY142" s="54"/>
      <c r="FZ142" s="54"/>
      <c r="GA142" s="54"/>
    </row>
    <row r="143" spans="1:183" s="45" customFormat="1" ht="18">
      <c r="A143" s="66" t="s">
        <v>377</v>
      </c>
      <c r="B143" s="228" t="s">
        <v>253</v>
      </c>
      <c r="C143" s="228">
        <v>535</v>
      </c>
      <c r="D143" s="228" t="s">
        <v>277</v>
      </c>
      <c r="E143" s="229">
        <v>4</v>
      </c>
      <c r="F143" s="144">
        <v>3.2990275787700001</v>
      </c>
      <c r="G143" s="144">
        <v>3.124269222228</v>
      </c>
      <c r="H143" s="144">
        <v>1.4978399999639997</v>
      </c>
      <c r="I143" s="144">
        <v>1.7543203574820001</v>
      </c>
      <c r="J143" s="144">
        <v>12.235856281109996</v>
      </c>
      <c r="K143" s="230">
        <v>5.6202069304920013</v>
      </c>
      <c r="L143" s="230">
        <v>0.73204771516799994</v>
      </c>
      <c r="M143" s="80"/>
      <c r="N143" s="80"/>
      <c r="O143" s="80"/>
      <c r="P143" s="230">
        <f t="shared" si="77"/>
        <v>28.263568085213997</v>
      </c>
      <c r="Q143" s="52">
        <f t="shared" si="56"/>
        <v>0.60214531246583192</v>
      </c>
      <c r="R143" s="52">
        <f t="shared" si="57"/>
        <v>1.4540176150394277</v>
      </c>
      <c r="S143" s="52">
        <f t="shared" si="58"/>
        <v>1.3538748903983244</v>
      </c>
      <c r="T143" s="53">
        <f t="shared" si="59"/>
        <v>0.14929487857929069</v>
      </c>
      <c r="U143" s="53">
        <f t="shared" si="60"/>
        <v>1.4278386761446538</v>
      </c>
      <c r="V143" s="53">
        <f t="shared" si="61"/>
        <v>16.821929889793022</v>
      </c>
      <c r="W143" s="53">
        <f t="shared" si="62"/>
        <v>107.02095541947372</v>
      </c>
      <c r="X143" s="53">
        <f t="shared" si="63"/>
        <v>1.0251860978398641</v>
      </c>
      <c r="Y143" s="53">
        <f t="shared" si="64"/>
        <v>1.0261005521114859</v>
      </c>
      <c r="Z143" s="53">
        <f t="shared" si="65"/>
        <v>1.0247745127117156</v>
      </c>
      <c r="AA143" s="53">
        <f t="shared" si="66"/>
        <v>1.0251127469836159</v>
      </c>
      <c r="AB143" s="53">
        <f t="shared" si="67"/>
        <v>0.56422955546096665</v>
      </c>
      <c r="AC143" s="53">
        <f t="shared" si="68"/>
        <v>0.56698836388192864</v>
      </c>
      <c r="AD143" s="53">
        <f t="shared" si="69"/>
        <v>0.52760397151548644</v>
      </c>
      <c r="AE143" s="53">
        <f t="shared" si="70"/>
        <v>0.38920985103859684</v>
      </c>
      <c r="AF143" s="53">
        <f t="shared" si="71"/>
        <v>0.36</v>
      </c>
      <c r="AG143" s="53">
        <f t="shared" si="72"/>
        <v>0.37460492551929842</v>
      </c>
      <c r="AH143" s="64" t="s">
        <v>152</v>
      </c>
      <c r="AI143" s="62"/>
      <c r="AJ143" s="62"/>
      <c r="AK143" s="45" t="str">
        <f t="shared" si="78"/>
        <v>818-11</v>
      </c>
      <c r="AL143" s="65"/>
      <c r="AM143" s="145">
        <f t="shared" si="79"/>
        <v>4</v>
      </c>
      <c r="AN143" s="149"/>
      <c r="AO143" s="183"/>
      <c r="AP143" s="149"/>
      <c r="AQ143" s="147">
        <f t="shared" si="80"/>
        <v>1</v>
      </c>
      <c r="AR143" s="229">
        <v>0</v>
      </c>
      <c r="AS143" s="229">
        <v>1</v>
      </c>
      <c r="AT143" s="229">
        <v>1</v>
      </c>
      <c r="AU143" s="229">
        <v>0</v>
      </c>
      <c r="AV143" s="229">
        <v>0</v>
      </c>
      <c r="AW143" s="229">
        <v>0</v>
      </c>
      <c r="AX143" s="229">
        <v>0</v>
      </c>
      <c r="AY143" s="229">
        <v>1</v>
      </c>
      <c r="AZ143" s="229">
        <v>1</v>
      </c>
      <c r="BA143" s="148"/>
      <c r="BB143" s="229">
        <v>0</v>
      </c>
      <c r="BC143" s="229">
        <v>0</v>
      </c>
      <c r="BD143" s="229">
        <v>0</v>
      </c>
      <c r="BE143" s="57">
        <v>3</v>
      </c>
      <c r="BF143" s="57">
        <v>3</v>
      </c>
      <c r="BG143" s="57">
        <v>3</v>
      </c>
      <c r="BH143" s="57">
        <v>10</v>
      </c>
      <c r="BI143" s="57">
        <f t="shared" si="81"/>
        <v>535</v>
      </c>
      <c r="BJ143" s="189" t="str">
        <f t="shared" si="82"/>
        <v>818-11</v>
      </c>
      <c r="BK143" s="173">
        <f t="shared" si="83"/>
        <v>4</v>
      </c>
      <c r="BL143" s="87">
        <v>0</v>
      </c>
      <c r="BM143" s="62"/>
      <c r="BN143" s="62"/>
      <c r="BO143" s="62"/>
      <c r="BP143" s="62"/>
      <c r="BQ143" s="62"/>
      <c r="BR143" s="62"/>
      <c r="BS143" s="62"/>
      <c r="BT143" s="62"/>
      <c r="BU143" s="62"/>
      <c r="BV143" s="62"/>
      <c r="BW143" s="62"/>
      <c r="BX143" s="62"/>
      <c r="BY143" s="62"/>
      <c r="BZ143" s="128"/>
      <c r="CA143" s="99"/>
      <c r="CB143" s="98"/>
      <c r="CC143" s="98"/>
      <c r="CD143" s="98"/>
      <c r="CE143" s="98"/>
      <c r="CF143" s="98"/>
      <c r="CG143" s="98"/>
      <c r="CH143" s="98"/>
      <c r="CI143" s="98"/>
      <c r="CJ143" s="98"/>
      <c r="CK143" s="98"/>
      <c r="CL143" s="98"/>
      <c r="CM143" s="62"/>
      <c r="CN143" s="62"/>
      <c r="CO143" s="128"/>
      <c r="CP143" s="88"/>
      <c r="CQ143" s="88"/>
      <c r="CR143" s="63"/>
      <c r="CS143" s="63"/>
      <c r="CT143" s="63"/>
      <c r="CU143" s="63"/>
      <c r="CV143" s="88"/>
      <c r="CW143" s="63"/>
      <c r="CX143" s="63"/>
      <c r="CY143" s="63"/>
      <c r="CZ143" s="63"/>
      <c r="DA143" s="88"/>
      <c r="DB143" s="63"/>
      <c r="DC143" s="63"/>
      <c r="DD143" s="63"/>
      <c r="DE143" s="63"/>
      <c r="DF143" s="131"/>
      <c r="DG143" s="121">
        <f t="shared" si="84"/>
        <v>0</v>
      </c>
      <c r="DH143" s="121">
        <f t="shared" si="85"/>
        <v>6.0214531246583194</v>
      </c>
      <c r="DI143" s="121">
        <f t="shared" si="86"/>
        <v>13.538748903983244</v>
      </c>
      <c r="DJ143" s="121">
        <f t="shared" si="87"/>
        <v>0</v>
      </c>
      <c r="DK143" s="121">
        <f t="shared" si="87"/>
        <v>0</v>
      </c>
      <c r="DL143" s="121">
        <f t="shared" si="87"/>
        <v>0</v>
      </c>
      <c r="DM143" s="121">
        <f t="shared" si="88"/>
        <v>0</v>
      </c>
      <c r="DN143" s="121">
        <f t="shared" si="89"/>
        <v>0</v>
      </c>
      <c r="DO143" s="121">
        <f t="shared" si="90"/>
        <v>0</v>
      </c>
      <c r="DP143" s="121">
        <f t="shared" si="91"/>
        <v>0</v>
      </c>
      <c r="DQ143" s="121">
        <f t="shared" si="92"/>
        <v>0</v>
      </c>
      <c r="DR143" s="122">
        <f t="shared" si="93"/>
        <v>0.5</v>
      </c>
      <c r="DS143" s="157"/>
      <c r="DT143" s="157" t="str">
        <f t="shared" si="94"/>
        <v>Activity Fuels Underburn</v>
      </c>
      <c r="DU143" s="157" t="str">
        <f t="shared" si="73"/>
        <v>818-11</v>
      </c>
      <c r="DV143" s="238">
        <f t="shared" si="95"/>
        <v>4</v>
      </c>
      <c r="DW143" s="239"/>
      <c r="DX143" s="239"/>
      <c r="DY143" s="239"/>
      <c r="DZ143" s="239"/>
      <c r="EA143" s="239"/>
      <c r="EB143" s="239"/>
      <c r="EC143" s="239"/>
      <c r="ED143" s="239"/>
      <c r="EE143" s="239"/>
      <c r="EF143" s="239"/>
      <c r="EG143" s="239"/>
      <c r="EH143" s="239"/>
      <c r="EI143" s="239"/>
      <c r="EJ143" s="50">
        <f t="shared" si="96"/>
        <v>0</v>
      </c>
      <c r="EK143" s="50">
        <f t="shared" si="97"/>
        <v>0</v>
      </c>
      <c r="EL143" s="55">
        <f t="shared" si="98"/>
        <v>0</v>
      </c>
      <c r="EM143" s="50">
        <f>4.656*AQ143*(((BL143/2.54)^2)+((BM143/2.54)^2)+((BN143/2.54)^2)+((BO143)/2.54^2)+((BP143/2.54)^2)+((BQ143/2.54)^2)+((BR143/2.54)^2)+((BS143/2.54)^2)+((BT143/2.54)^2)+((BU143/2.54)^2)+((BV143/2.54)^2)+((BW143/2.54)^2)+((BX143/2.54)^2)+((BY143/2.54)^2)+((BZ143/2.54)^2))/(BH143*3.28)</f>
        <v>0</v>
      </c>
      <c r="EN143" s="50">
        <f>3.492*AQ143*((CA143/2.54)^2 + (CB143/2.54)^2 + (CC143/2.54)^2 + (CD143/2.54)^2 + (CE143/2.54)^2 + (CF143/2.54)^2 + (CG143/2.54)^2 +(CH143/2.54)^2 +(CI143/2.54)^2 + (CJ143/2.54)^2 +(CK143/2.54)^2 + (CL143/2.54)^2 +(CM143/2.54)^2 + (CN143/2.54)^2 + (CO143/2.54)^2)/(BH143*3.28)</f>
        <v>0</v>
      </c>
      <c r="EO143" s="50">
        <f t="shared" si="74"/>
        <v>0</v>
      </c>
      <c r="EP143" s="50">
        <f t="shared" si="75"/>
        <v>0</v>
      </c>
      <c r="EQ143" s="50">
        <f t="shared" si="76"/>
        <v>0</v>
      </c>
      <c r="ER143" s="56">
        <f t="shared" si="99"/>
        <v>0</v>
      </c>
      <c r="ES143" s="56">
        <f t="shared" si="100"/>
        <v>0</v>
      </c>
      <c r="ET143" s="56">
        <f t="shared" si="103"/>
        <v>0</v>
      </c>
      <c r="EU143" s="56">
        <f t="shared" si="103"/>
        <v>2.7096539060962437</v>
      </c>
      <c r="EV143" s="56">
        <f t="shared" si="101"/>
        <v>0</v>
      </c>
      <c r="EW143" s="56"/>
      <c r="EX143" s="56"/>
      <c r="EY143" s="56"/>
      <c r="EZ143" s="165" t="str">
        <f>D143</f>
        <v>818-11</v>
      </c>
      <c r="FA143" s="179">
        <f t="shared" si="102"/>
        <v>0</v>
      </c>
      <c r="FB143" s="179">
        <f t="shared" si="102"/>
        <v>3.1612628904456179</v>
      </c>
      <c r="FC143" s="56">
        <f>AVERAGE(EJ141:EJ143)</f>
        <v>0</v>
      </c>
      <c r="FD143" s="56">
        <f>AVERAGE(EK141:EK143)</f>
        <v>0.12364498644986449</v>
      </c>
      <c r="FE143" s="56">
        <f>AVERAGE(EL141:EL143)</f>
        <v>1.475609756097561</v>
      </c>
      <c r="FF143" s="56">
        <f>AVERAGE(EM141:EM143)</f>
        <v>0</v>
      </c>
      <c r="FG143" s="56">
        <f>AVERAGE(EN141:EN143)</f>
        <v>0</v>
      </c>
      <c r="FH143" s="56">
        <f t="shared" si="104"/>
        <v>0</v>
      </c>
      <c r="FI143" s="56">
        <f t="shared" si="104"/>
        <v>0</v>
      </c>
      <c r="FJ143" s="56">
        <f t="shared" si="104"/>
        <v>0</v>
      </c>
      <c r="FK143" s="56">
        <f>AVERAGE(ER141:ER143)</f>
        <v>1.5992547425474255</v>
      </c>
      <c r="FL143" s="56">
        <f>AVERAGE(ES141:ES143)</f>
        <v>0</v>
      </c>
      <c r="FM143" s="56">
        <f>AVERAGE(EV141:EV143)</f>
        <v>1.5992547425474255</v>
      </c>
      <c r="FO143" s="54"/>
      <c r="FP143" s="54" t="e">
        <f>AVERAGE(#REF!)</f>
        <v>#REF!</v>
      </c>
      <c r="FQ143" s="54" t="e">
        <f>AVERAGE(#REF!)</f>
        <v>#REF!</v>
      </c>
      <c r="FR143" s="54" t="e">
        <f>AVERAGE(#REF!)</f>
        <v>#REF!</v>
      </c>
      <c r="FS143" s="54" t="e">
        <f>AVERAGE(#REF!)</f>
        <v>#REF!</v>
      </c>
      <c r="FT143" s="54" t="e">
        <f>AVERAGE(#REF!)</f>
        <v>#REF!</v>
      </c>
      <c r="FU143" s="54" t="e">
        <f>AVERAGE(#REF!)</f>
        <v>#REF!</v>
      </c>
      <c r="FV143" s="54" t="e">
        <f>AVERAGE(#REF!)</f>
        <v>#REF!</v>
      </c>
      <c r="FW143" s="54" t="e">
        <f>AVERAGE(#REF!)</f>
        <v>#REF!</v>
      </c>
      <c r="FX143" s="54" t="e">
        <f>AVERAGE(#REF!)</f>
        <v>#REF!</v>
      </c>
      <c r="FY143" s="54" t="e">
        <f>AVERAGE(#REF!)</f>
        <v>#REF!</v>
      </c>
      <c r="FZ143" s="54" t="e">
        <f>AVERAGE(#REF!)</f>
        <v>#REF!</v>
      </c>
      <c r="GA143" s="54"/>
    </row>
    <row r="144" spans="1:183" s="45" customFormat="1" ht="18">
      <c r="A144" s="66" t="s">
        <v>377</v>
      </c>
      <c r="B144" s="228" t="s">
        <v>253</v>
      </c>
      <c r="C144" s="228">
        <v>535</v>
      </c>
      <c r="D144" s="228" t="s">
        <v>277</v>
      </c>
      <c r="E144" s="229">
        <v>5</v>
      </c>
      <c r="F144" s="144">
        <v>3.2990275787700001</v>
      </c>
      <c r="G144" s="144">
        <v>3.124269222228</v>
      </c>
      <c r="H144" s="144">
        <v>1.4978399999639997</v>
      </c>
      <c r="I144" s="144">
        <v>1.7543203574820001</v>
      </c>
      <c r="J144" s="144">
        <v>12.235856281109996</v>
      </c>
      <c r="K144" s="230">
        <v>5.6202069304920013</v>
      </c>
      <c r="L144" s="230">
        <v>0.73204771516799994</v>
      </c>
      <c r="M144" s="80"/>
      <c r="N144" s="80"/>
      <c r="O144" s="80"/>
      <c r="P144" s="230">
        <f t="shared" si="77"/>
        <v>28.263568085213997</v>
      </c>
      <c r="Q144" s="52">
        <f t="shared" si="56"/>
        <v>0.60214531246583192</v>
      </c>
      <c r="R144" s="52">
        <f t="shared" si="57"/>
        <v>1.4540176150394277</v>
      </c>
      <c r="S144" s="52">
        <f t="shared" si="58"/>
        <v>1.3538748903983244</v>
      </c>
      <c r="T144" s="53">
        <f t="shared" si="59"/>
        <v>0.14929487857929069</v>
      </c>
      <c r="U144" s="53">
        <f t="shared" si="60"/>
        <v>1.4278386761446538</v>
      </c>
      <c r="V144" s="53">
        <f t="shared" si="61"/>
        <v>16.821929889793022</v>
      </c>
      <c r="W144" s="53">
        <f t="shared" si="62"/>
        <v>107.02095541947372</v>
      </c>
      <c r="X144" s="53">
        <f t="shared" si="63"/>
        <v>1.0251860978398641</v>
      </c>
      <c r="Y144" s="53">
        <f t="shared" si="64"/>
        <v>1.0261005521114859</v>
      </c>
      <c r="Z144" s="53">
        <f t="shared" si="65"/>
        <v>1.0247745127117156</v>
      </c>
      <c r="AA144" s="53">
        <f t="shared" si="66"/>
        <v>1.0251127469836159</v>
      </c>
      <c r="AB144" s="53">
        <f t="shared" si="67"/>
        <v>0.56422955546096665</v>
      </c>
      <c r="AC144" s="53">
        <f t="shared" si="68"/>
        <v>0.56698836388192864</v>
      </c>
      <c r="AD144" s="53">
        <f t="shared" si="69"/>
        <v>0.52760397151548644</v>
      </c>
      <c r="AE144" s="53">
        <f t="shared" si="70"/>
        <v>0.38920985103859684</v>
      </c>
      <c r="AF144" s="53">
        <f t="shared" si="71"/>
        <v>0.36</v>
      </c>
      <c r="AG144" s="53">
        <f t="shared" si="72"/>
        <v>0.37460492551929842</v>
      </c>
      <c r="AH144" s="64" t="s">
        <v>152</v>
      </c>
      <c r="AI144" s="62"/>
      <c r="AJ144" s="62"/>
      <c r="AK144" s="45" t="str">
        <f t="shared" si="78"/>
        <v>818-11</v>
      </c>
      <c r="AL144" s="65"/>
      <c r="AM144" s="145">
        <f t="shared" si="79"/>
        <v>5</v>
      </c>
      <c r="AN144" s="149"/>
      <c r="AO144" s="183"/>
      <c r="AP144" s="149"/>
      <c r="AQ144" s="147">
        <f t="shared" si="80"/>
        <v>1</v>
      </c>
      <c r="AR144" s="229">
        <v>0</v>
      </c>
      <c r="AS144" s="229">
        <v>1</v>
      </c>
      <c r="AT144" s="229">
        <v>1</v>
      </c>
      <c r="AU144" s="229">
        <v>0</v>
      </c>
      <c r="AV144" s="229">
        <v>0</v>
      </c>
      <c r="AW144" s="229">
        <v>0</v>
      </c>
      <c r="AX144" s="229">
        <v>0</v>
      </c>
      <c r="AY144" s="229">
        <v>0</v>
      </c>
      <c r="AZ144" s="229">
        <v>0</v>
      </c>
      <c r="BA144" s="148"/>
      <c r="BB144" s="229">
        <v>10</v>
      </c>
      <c r="BC144" s="229">
        <v>5</v>
      </c>
      <c r="BD144" s="229">
        <v>0</v>
      </c>
      <c r="BE144" s="57">
        <v>3</v>
      </c>
      <c r="BF144" s="57">
        <v>3</v>
      </c>
      <c r="BG144" s="57">
        <v>3</v>
      </c>
      <c r="BH144" s="57">
        <v>10</v>
      </c>
      <c r="BI144" s="57">
        <f t="shared" si="81"/>
        <v>535</v>
      </c>
      <c r="BJ144" s="189" t="str">
        <f t="shared" si="82"/>
        <v>818-11</v>
      </c>
      <c r="BK144" s="173">
        <f t="shared" si="83"/>
        <v>5</v>
      </c>
      <c r="BL144" s="87">
        <v>0</v>
      </c>
      <c r="BM144" s="62"/>
      <c r="BN144" s="62"/>
      <c r="BO144" s="62"/>
      <c r="BP144" s="62"/>
      <c r="BQ144" s="62"/>
      <c r="BR144" s="62"/>
      <c r="BS144" s="62"/>
      <c r="BT144" s="62"/>
      <c r="BU144" s="62"/>
      <c r="BV144" s="62"/>
      <c r="BW144" s="62"/>
      <c r="BX144" s="62"/>
      <c r="BY144" s="62"/>
      <c r="BZ144" s="128"/>
      <c r="CA144" s="99"/>
      <c r="CB144" s="98"/>
      <c r="CC144" s="98"/>
      <c r="CD144" s="98"/>
      <c r="CE144" s="98"/>
      <c r="CF144" s="98"/>
      <c r="CG144" s="98"/>
      <c r="CH144" s="98"/>
      <c r="CI144" s="98"/>
      <c r="CJ144" s="98"/>
      <c r="CK144" s="98"/>
      <c r="CL144" s="98"/>
      <c r="CM144" s="62"/>
      <c r="CN144" s="62"/>
      <c r="CO144" s="128"/>
      <c r="CP144" s="88"/>
      <c r="CQ144" s="88"/>
      <c r="CR144" s="63"/>
      <c r="CS144" s="63"/>
      <c r="CT144" s="63"/>
      <c r="CU144" s="63"/>
      <c r="CV144" s="88"/>
      <c r="CW144" s="63"/>
      <c r="CX144" s="63"/>
      <c r="CY144" s="63"/>
      <c r="CZ144" s="63"/>
      <c r="DA144" s="88"/>
      <c r="DB144" s="63"/>
      <c r="DC144" s="63"/>
      <c r="DD144" s="63"/>
      <c r="DE144" s="63"/>
      <c r="DF144" s="131"/>
      <c r="DG144" s="121">
        <f t="shared" si="84"/>
        <v>0</v>
      </c>
      <c r="DH144" s="121">
        <f t="shared" si="85"/>
        <v>3.0107265623291597</v>
      </c>
      <c r="DI144" s="121">
        <f t="shared" si="86"/>
        <v>6.7693744519916219</v>
      </c>
      <c r="DJ144" s="121">
        <f t="shared" si="87"/>
        <v>0.35521995487206048</v>
      </c>
      <c r="DK144" s="121">
        <f t="shared" si="87"/>
        <v>1.7084690602998605</v>
      </c>
      <c r="DL144" s="121">
        <f t="shared" si="87"/>
        <v>0</v>
      </c>
      <c r="DM144" s="121">
        <f t="shared" si="88"/>
        <v>0</v>
      </c>
      <c r="DN144" s="121">
        <f t="shared" si="89"/>
        <v>0</v>
      </c>
      <c r="DO144" s="121">
        <f t="shared" si="90"/>
        <v>0</v>
      </c>
      <c r="DP144" s="121">
        <f t="shared" si="91"/>
        <v>0</v>
      </c>
      <c r="DQ144" s="121">
        <f t="shared" si="92"/>
        <v>0</v>
      </c>
      <c r="DR144" s="122">
        <f t="shared" si="93"/>
        <v>0.5</v>
      </c>
      <c r="DS144" s="157"/>
      <c r="DT144" s="157" t="str">
        <f t="shared" si="94"/>
        <v>Activity Fuels Underburn</v>
      </c>
      <c r="DU144" s="157" t="str">
        <f t="shared" si="73"/>
        <v>818-11</v>
      </c>
      <c r="DV144" s="238">
        <f t="shared" si="95"/>
        <v>5</v>
      </c>
      <c r="DW144" s="242">
        <f>AVERAGE(DG25:DG144)</f>
        <v>5.3313979218112344</v>
      </c>
      <c r="DX144" s="242">
        <f t="shared" ref="DX144:EG144" si="105">AVERAGE(DH25:DH144)</f>
        <v>12.268710741491329</v>
      </c>
      <c r="DY144" s="242">
        <f t="shared" si="105"/>
        <v>32.549408823326367</v>
      </c>
      <c r="DZ144" s="242">
        <f t="shared" si="105"/>
        <v>0.84068722653054295</v>
      </c>
      <c r="EA144" s="242">
        <f t="shared" si="105"/>
        <v>0.70616721159060947</v>
      </c>
      <c r="EB144" s="242">
        <f t="shared" si="105"/>
        <v>2.3694003120021545</v>
      </c>
      <c r="EC144" s="242">
        <f t="shared" si="105"/>
        <v>6.6384683448316686</v>
      </c>
      <c r="ED144" s="242">
        <f t="shared" si="105"/>
        <v>1.5718754926618717</v>
      </c>
      <c r="EE144" s="242">
        <f t="shared" si="105"/>
        <v>0</v>
      </c>
      <c r="EF144" s="242">
        <f t="shared" si="105"/>
        <v>0</v>
      </c>
      <c r="EG144" s="242">
        <f t="shared" si="105"/>
        <v>0</v>
      </c>
      <c r="EH144" s="242"/>
      <c r="EI144" s="239"/>
      <c r="EJ144" s="50"/>
      <c r="EK144" s="50"/>
      <c r="EL144" s="55"/>
      <c r="EM144" s="50"/>
      <c r="EN144" s="50"/>
      <c r="EO144" s="50">
        <f t="shared" si="74"/>
        <v>0</v>
      </c>
      <c r="EP144" s="50">
        <f t="shared" si="75"/>
        <v>0</v>
      </c>
      <c r="EQ144" s="50">
        <f t="shared" si="76"/>
        <v>0</v>
      </c>
      <c r="ER144" s="56"/>
      <c r="ES144" s="56"/>
      <c r="ET144" s="56">
        <f t="shared" si="103"/>
        <v>0</v>
      </c>
      <c r="EU144" s="56">
        <f t="shared" si="103"/>
        <v>1.3548269530481218</v>
      </c>
      <c r="EV144" s="56"/>
      <c r="EW144" s="56"/>
      <c r="EX144" s="56"/>
      <c r="EY144" s="56"/>
      <c r="EZ144" s="165"/>
      <c r="FA144" s="179"/>
      <c r="FB144" s="179"/>
      <c r="FC144" s="56"/>
      <c r="FD144" s="56"/>
      <c r="FE144" s="56"/>
      <c r="FF144" s="56"/>
      <c r="FG144" s="56"/>
      <c r="FH144" s="56"/>
      <c r="FI144" s="56"/>
      <c r="FJ144" s="56"/>
      <c r="FK144" s="56"/>
      <c r="FL144" s="56"/>
      <c r="FM144" s="56"/>
      <c r="FO144" s="54"/>
      <c r="FP144" s="54"/>
      <c r="FQ144" s="54"/>
      <c r="FR144" s="54"/>
      <c r="FS144" s="54"/>
      <c r="FT144" s="54"/>
      <c r="FU144" s="54"/>
      <c r="FV144" s="54"/>
      <c r="FW144" s="54"/>
      <c r="FX144" s="54"/>
      <c r="FY144" s="54"/>
      <c r="FZ144" s="54"/>
      <c r="GA144" s="54"/>
    </row>
    <row r="145" spans="1:183" s="45" customFormat="1" ht="18">
      <c r="A145" s="66" t="s">
        <v>377</v>
      </c>
      <c r="B145" s="228" t="s">
        <v>278</v>
      </c>
      <c r="C145" s="228" t="s">
        <v>278</v>
      </c>
      <c r="D145" s="228" t="s">
        <v>312</v>
      </c>
      <c r="E145" s="229">
        <v>1</v>
      </c>
      <c r="F145" s="144">
        <v>23.741396355599989</v>
      </c>
      <c r="G145" s="144">
        <v>12.444845212799999</v>
      </c>
      <c r="H145" s="144"/>
      <c r="I145" s="144">
        <v>11.135035203599998</v>
      </c>
      <c r="J145" s="144">
        <v>4.4173275762000008</v>
      </c>
      <c r="K145" s="144">
        <v>23.98559842140001</v>
      </c>
      <c r="L145" s="144">
        <v>1.3433465892000003</v>
      </c>
      <c r="M145" s="230"/>
      <c r="N145" s="144"/>
      <c r="O145" s="144"/>
      <c r="P145" s="230">
        <f t="shared" si="77"/>
        <v>77.067549358799994</v>
      </c>
      <c r="Q145" s="52">
        <f t="shared" si="56"/>
        <v>0.86448205736543449</v>
      </c>
      <c r="R145" s="52">
        <f t="shared" si="57"/>
        <v>1.461185928333492</v>
      </c>
      <c r="S145" s="52">
        <f t="shared" si="58"/>
        <v>1.4267842301340221</v>
      </c>
      <c r="T145" s="53">
        <f t="shared" si="59"/>
        <v>9.0464467840898233E-2</v>
      </c>
      <c r="U145" s="53">
        <f t="shared" si="60"/>
        <v>1.3543150075115244</v>
      </c>
      <c r="V145" s="53">
        <f t="shared" si="61"/>
        <v>14.423906454856226</v>
      </c>
      <c r="W145" s="53">
        <f t="shared" si="62"/>
        <v>117.98321693335888</v>
      </c>
      <c r="X145" s="53">
        <f t="shared" si="63"/>
        <v>1.0292568678214049</v>
      </c>
      <c r="Y145" s="53">
        <f t="shared" si="64"/>
        <v>1.0234628579999543</v>
      </c>
      <c r="Z145" s="53">
        <f t="shared" si="65"/>
        <v>1.0261719205078588</v>
      </c>
      <c r="AA145" s="53">
        <f t="shared" si="66"/>
        <v>1.0304748223652427</v>
      </c>
      <c r="AB145" s="53">
        <f t="shared" si="67"/>
        <v>0.5721616961029653</v>
      </c>
      <c r="AC145" s="53">
        <f t="shared" si="68"/>
        <v>0.5706794574181957</v>
      </c>
      <c r="AD145" s="53">
        <f t="shared" si="69"/>
        <v>0.55991495061279961</v>
      </c>
      <c r="AE145" s="53">
        <f t="shared" si="70"/>
        <v>0.36696329543081191</v>
      </c>
      <c r="AF145" s="53">
        <f t="shared" si="71"/>
        <v>0.36</v>
      </c>
      <c r="AG145" s="53">
        <f t="shared" si="72"/>
        <v>0.36348164771540592</v>
      </c>
      <c r="AH145" s="64" t="s">
        <v>152</v>
      </c>
      <c r="AI145" s="62"/>
      <c r="AJ145" s="62"/>
      <c r="AK145" s="45" t="str">
        <f t="shared" si="78"/>
        <v>100-26</v>
      </c>
      <c r="AL145" s="65"/>
      <c r="AM145" s="145">
        <f t="shared" si="79"/>
        <v>1</v>
      </c>
      <c r="AN145" s="149"/>
      <c r="AO145" s="183"/>
      <c r="AP145" s="149"/>
      <c r="AQ145" s="147">
        <f t="shared" si="80"/>
        <v>1</v>
      </c>
      <c r="AR145" s="229">
        <v>9</v>
      </c>
      <c r="AS145" s="229">
        <v>2</v>
      </c>
      <c r="AT145" s="229">
        <v>2</v>
      </c>
      <c r="AU145" s="229">
        <v>3</v>
      </c>
      <c r="AV145" s="229">
        <v>2</v>
      </c>
      <c r="AW145" s="229">
        <v>2</v>
      </c>
      <c r="AX145" s="229">
        <v>3</v>
      </c>
      <c r="AY145" s="229">
        <v>2</v>
      </c>
      <c r="AZ145" s="229">
        <v>2</v>
      </c>
      <c r="BA145" s="148"/>
      <c r="BB145" s="229">
        <v>73</v>
      </c>
      <c r="BC145" s="229">
        <v>1</v>
      </c>
      <c r="BD145" s="229">
        <v>1</v>
      </c>
      <c r="BE145" s="57">
        <v>3</v>
      </c>
      <c r="BF145" s="57">
        <v>3</v>
      </c>
      <c r="BG145" s="57">
        <v>3</v>
      </c>
      <c r="BH145" s="57">
        <v>10</v>
      </c>
      <c r="BI145" s="57" t="str">
        <f t="shared" si="81"/>
        <v>Control</v>
      </c>
      <c r="BJ145" s="189" t="str">
        <f t="shared" si="82"/>
        <v>100-26</v>
      </c>
      <c r="BK145" s="173">
        <f t="shared" si="83"/>
        <v>1</v>
      </c>
      <c r="BL145" s="87">
        <v>0</v>
      </c>
      <c r="BM145" s="62"/>
      <c r="BN145" s="62"/>
      <c r="BO145" s="62"/>
      <c r="BP145" s="62"/>
      <c r="BQ145" s="62"/>
      <c r="BR145" s="62"/>
      <c r="BS145" s="62"/>
      <c r="BT145" s="62"/>
      <c r="BU145" s="62"/>
      <c r="BV145" s="62"/>
      <c r="BW145" s="62"/>
      <c r="BX145" s="62"/>
      <c r="BY145" s="62"/>
      <c r="BZ145" s="128"/>
      <c r="CA145" s="99"/>
      <c r="CB145" s="98"/>
      <c r="CC145" s="98"/>
      <c r="CD145" s="98"/>
      <c r="CE145" s="98"/>
      <c r="CF145" s="98"/>
      <c r="CG145" s="98"/>
      <c r="CH145" s="98"/>
      <c r="CI145" s="98"/>
      <c r="CJ145" s="98"/>
      <c r="CK145" s="98"/>
      <c r="CL145" s="98"/>
      <c r="CM145" s="62"/>
      <c r="CN145" s="62"/>
      <c r="CO145" s="128"/>
      <c r="CP145" s="88"/>
      <c r="CQ145" s="88"/>
      <c r="CR145" s="63"/>
      <c r="CS145" s="63"/>
      <c r="CT145" s="63"/>
      <c r="CU145" s="63"/>
      <c r="CV145" s="88"/>
      <c r="CW145" s="63"/>
      <c r="CX145" s="63"/>
      <c r="CY145" s="63"/>
      <c r="CZ145" s="63"/>
      <c r="DA145" s="88"/>
      <c r="DB145" s="63"/>
      <c r="DC145" s="63"/>
      <c r="DD145" s="63"/>
      <c r="DE145" s="63"/>
      <c r="DF145" s="131"/>
      <c r="DG145" s="121">
        <f t="shared" si="84"/>
        <v>109.58894462501191</v>
      </c>
      <c r="DH145" s="121">
        <f t="shared" si="85"/>
        <v>25.934461720963036</v>
      </c>
      <c r="DI145" s="121">
        <f t="shared" si="86"/>
        <v>149.81234416407233</v>
      </c>
      <c r="DJ145" s="121">
        <f t="shared" si="87"/>
        <v>1.5996956050223645</v>
      </c>
      <c r="DK145" s="121">
        <f t="shared" si="87"/>
        <v>0.32537031080627071</v>
      </c>
      <c r="DL145" s="121">
        <f t="shared" si="87"/>
        <v>3.4089371387021106</v>
      </c>
      <c r="DM145" s="121">
        <f t="shared" si="88"/>
        <v>0</v>
      </c>
      <c r="DN145" s="121">
        <f t="shared" si="89"/>
        <v>0</v>
      </c>
      <c r="DO145" s="121">
        <f t="shared" si="90"/>
        <v>0</v>
      </c>
      <c r="DP145" s="121">
        <f t="shared" si="91"/>
        <v>0</v>
      </c>
      <c r="DQ145" s="121">
        <f t="shared" si="92"/>
        <v>0</v>
      </c>
      <c r="DR145" s="122">
        <f t="shared" si="93"/>
        <v>2</v>
      </c>
      <c r="DS145" s="157"/>
      <c r="DT145" s="157" t="str">
        <f t="shared" si="94"/>
        <v>Control</v>
      </c>
      <c r="DU145" s="157" t="str">
        <f t="shared" si="73"/>
        <v>100-26</v>
      </c>
      <c r="DV145" s="238">
        <f t="shared" si="95"/>
        <v>1</v>
      </c>
      <c r="DW145" s="242">
        <f>AVERAGE(DG145:DG239)</f>
        <v>17.149708527282563</v>
      </c>
      <c r="DX145" s="242">
        <f t="shared" ref="DX145:EG145" si="106">AVERAGE(DH145:DH239)</f>
        <v>31.667342732965402</v>
      </c>
      <c r="DY145" s="242">
        <f t="shared" si="106"/>
        <v>69.011300394377173</v>
      </c>
      <c r="DZ145" s="242">
        <f t="shared" si="106"/>
        <v>2.0822569901278847</v>
      </c>
      <c r="EA145" s="242">
        <f t="shared" si="106"/>
        <v>1.8357735430753785</v>
      </c>
      <c r="EB145" s="242">
        <f t="shared" si="106"/>
        <v>4.0548410176140877</v>
      </c>
      <c r="EC145" s="242">
        <f t="shared" si="106"/>
        <v>2.9314357585686195</v>
      </c>
      <c r="ED145" s="242">
        <f t="shared" si="106"/>
        <v>13.144496809387146</v>
      </c>
      <c r="EE145" s="242">
        <f t="shared" si="106"/>
        <v>0</v>
      </c>
      <c r="EF145" s="242">
        <f t="shared" si="106"/>
        <v>0</v>
      </c>
      <c r="EG145" s="242">
        <f t="shared" si="106"/>
        <v>0</v>
      </c>
      <c r="EH145" s="239"/>
      <c r="EI145" s="239"/>
      <c r="EJ145" s="50">
        <f t="shared" si="96"/>
        <v>0.70722459349593492</v>
      </c>
      <c r="EK145" s="50">
        <f t="shared" si="97"/>
        <v>0.18546747967479674</v>
      </c>
      <c r="EL145" s="55">
        <f t="shared" si="98"/>
        <v>1.475609756097561</v>
      </c>
      <c r="EM145" s="50">
        <f>4.656*AQ145*(((BL145/2.54)^2)+((BM145/2.54)^2)+((BN145/2.54)^2)+((BO145)/2.54^2)+((BP145/2.54)^2)+((BQ145/2.54)^2)+((BR145/2.54)^2)+((BS145/2.54)^2)+((BT145/2.54)^2)+((BU145/2.54)^2)+((BV145/2.54)^2)+((BW145/2.54)^2)+((BX145/2.54)^2)+((BY145/2.54)^2)+((BZ145/2.54)^2))/(BH145*3.28)</f>
        <v>0</v>
      </c>
      <c r="EN145" s="50">
        <f>3.492*AQ145*((CA145/2.54)^2 + (CB145/2.54)^2 + (CC145/2.54)^2 + (CD145/2.54)^2 + (CE145/2.54)^2 + (CF145/2.54)^2 + (CG145/2.54)^2 +(CH145/2.54)^2 +(CI145/2.54)^2 + (CJ145/2.54)^2 +(CK145/2.54)^2 + (CL145/2.54)^2 +(CM145/2.54)^2 + (CN145/2.54)^2 + (CO145/2.54)^2)/(BH145*3.28)</f>
        <v>0</v>
      </c>
      <c r="EO145" s="50">
        <f t="shared" si="74"/>
        <v>0</v>
      </c>
      <c r="EP145" s="50">
        <f t="shared" si="75"/>
        <v>0</v>
      </c>
      <c r="EQ145" s="50">
        <f t="shared" si="76"/>
        <v>0</v>
      </c>
      <c r="ER145" s="56">
        <f t="shared" si="99"/>
        <v>2.3683018292682925</v>
      </c>
      <c r="ES145" s="56">
        <f t="shared" si="100"/>
        <v>0</v>
      </c>
      <c r="ET145" s="56">
        <f t="shared" si="103"/>
        <v>49.315025081255357</v>
      </c>
      <c r="EU145" s="56">
        <f t="shared" si="103"/>
        <v>11.670507774433366</v>
      </c>
      <c r="EV145" s="56">
        <f t="shared" si="101"/>
        <v>2.3683018292682925</v>
      </c>
      <c r="EW145" s="56"/>
      <c r="EX145" s="56"/>
      <c r="EY145" s="56"/>
      <c r="EZ145" s="165"/>
      <c r="FA145" s="179"/>
      <c r="FB145" s="179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/>
      <c r="FO145" s="54"/>
      <c r="FP145" s="54"/>
      <c r="FQ145" s="54"/>
      <c r="FR145" s="54"/>
      <c r="FS145" s="54"/>
      <c r="FT145" s="54"/>
      <c r="FU145" s="54"/>
      <c r="FV145" s="54"/>
      <c r="FW145" s="54"/>
      <c r="FX145" s="54"/>
      <c r="FY145" s="54"/>
      <c r="FZ145" s="54"/>
      <c r="GA145" s="54"/>
    </row>
    <row r="146" spans="1:183" s="45" customFormat="1" ht="18">
      <c r="A146" s="66" t="s">
        <v>377</v>
      </c>
      <c r="B146" s="228" t="s">
        <v>278</v>
      </c>
      <c r="C146" s="228" t="s">
        <v>278</v>
      </c>
      <c r="D146" s="228" t="s">
        <v>312</v>
      </c>
      <c r="E146" s="229">
        <v>2</v>
      </c>
      <c r="F146" s="144">
        <v>23.741396355599989</v>
      </c>
      <c r="G146" s="144">
        <v>12.444845212799999</v>
      </c>
      <c r="H146" s="144"/>
      <c r="I146" s="144">
        <v>11.135035203599998</v>
      </c>
      <c r="J146" s="144">
        <v>4.4173275762000008</v>
      </c>
      <c r="K146" s="144">
        <v>23.98559842140001</v>
      </c>
      <c r="L146" s="144">
        <v>1.3433465892000003</v>
      </c>
      <c r="M146" s="230"/>
      <c r="N146" s="230"/>
      <c r="O146" s="144"/>
      <c r="P146" s="230">
        <f t="shared" si="77"/>
        <v>77.067549358799994</v>
      </c>
      <c r="Q146" s="52">
        <f t="shared" si="56"/>
        <v>0.86448205736543449</v>
      </c>
      <c r="R146" s="52">
        <f t="shared" si="57"/>
        <v>1.461185928333492</v>
      </c>
      <c r="S146" s="52">
        <f t="shared" si="58"/>
        <v>1.4267842301340221</v>
      </c>
      <c r="T146" s="53">
        <f t="shared" si="59"/>
        <v>9.0464467840898233E-2</v>
      </c>
      <c r="U146" s="53">
        <f t="shared" si="60"/>
        <v>1.3543150075115244</v>
      </c>
      <c r="V146" s="53">
        <f t="shared" si="61"/>
        <v>14.423906454856226</v>
      </c>
      <c r="W146" s="53">
        <f t="shared" si="62"/>
        <v>117.98321693335888</v>
      </c>
      <c r="X146" s="53">
        <f t="shared" si="63"/>
        <v>1.0292568678214049</v>
      </c>
      <c r="Y146" s="53">
        <f t="shared" si="64"/>
        <v>1.0234628579999543</v>
      </c>
      <c r="Z146" s="53">
        <f t="shared" si="65"/>
        <v>1.0261719205078588</v>
      </c>
      <c r="AA146" s="53">
        <f t="shared" si="66"/>
        <v>1.0304748223652427</v>
      </c>
      <c r="AB146" s="53">
        <f t="shared" si="67"/>
        <v>0.5721616961029653</v>
      </c>
      <c r="AC146" s="53">
        <f t="shared" si="68"/>
        <v>0.5706794574181957</v>
      </c>
      <c r="AD146" s="53">
        <f t="shared" si="69"/>
        <v>0.55991495061279961</v>
      </c>
      <c r="AE146" s="53">
        <f t="shared" si="70"/>
        <v>0.36696329543081191</v>
      </c>
      <c r="AF146" s="53">
        <f t="shared" si="71"/>
        <v>0.36</v>
      </c>
      <c r="AG146" s="53">
        <f t="shared" si="72"/>
        <v>0.36348164771540592</v>
      </c>
      <c r="AH146" s="64" t="s">
        <v>152</v>
      </c>
      <c r="AI146" s="62"/>
      <c r="AJ146" s="62"/>
      <c r="AK146" s="45" t="str">
        <f t="shared" si="78"/>
        <v>100-26</v>
      </c>
      <c r="AL146" s="65"/>
      <c r="AM146" s="145">
        <f t="shared" si="79"/>
        <v>2</v>
      </c>
      <c r="AN146" s="149"/>
      <c r="AO146" s="183"/>
      <c r="AP146" s="149"/>
      <c r="AQ146" s="147">
        <f t="shared" si="80"/>
        <v>1</v>
      </c>
      <c r="AR146" s="229">
        <v>7</v>
      </c>
      <c r="AS146" s="229">
        <v>1</v>
      </c>
      <c r="AT146" s="229">
        <v>1</v>
      </c>
      <c r="AU146" s="229">
        <v>5</v>
      </c>
      <c r="AV146" s="229">
        <v>2</v>
      </c>
      <c r="AW146" s="229">
        <v>2</v>
      </c>
      <c r="AX146" s="229">
        <v>6</v>
      </c>
      <c r="AY146" s="229">
        <v>2</v>
      </c>
      <c r="AZ146" s="229">
        <v>2</v>
      </c>
      <c r="BA146" s="148"/>
      <c r="BB146" s="229">
        <v>40</v>
      </c>
      <c r="BC146" s="229">
        <v>4</v>
      </c>
      <c r="BD146" s="229">
        <v>1</v>
      </c>
      <c r="BE146" s="57">
        <v>3</v>
      </c>
      <c r="BF146" s="57">
        <v>3</v>
      </c>
      <c r="BG146" s="57">
        <v>3</v>
      </c>
      <c r="BH146" s="57">
        <v>10</v>
      </c>
      <c r="BI146" s="57" t="str">
        <f t="shared" si="81"/>
        <v>Control</v>
      </c>
      <c r="BJ146" s="189" t="str">
        <f t="shared" si="82"/>
        <v>100-26</v>
      </c>
      <c r="BK146" s="173">
        <f t="shared" si="83"/>
        <v>2</v>
      </c>
      <c r="BL146" s="87">
        <v>0</v>
      </c>
      <c r="BM146" s="62"/>
      <c r="BN146" s="62"/>
      <c r="BO146" s="62"/>
      <c r="BP146" s="62"/>
      <c r="BQ146" s="62"/>
      <c r="BR146" s="62"/>
      <c r="BS146" s="62"/>
      <c r="BT146" s="62"/>
      <c r="BU146" s="62"/>
      <c r="BV146" s="62"/>
      <c r="BW146" s="62"/>
      <c r="BX146" s="62"/>
      <c r="BY146" s="62"/>
      <c r="BZ146" s="128"/>
      <c r="CA146" s="99">
        <v>30</v>
      </c>
      <c r="CB146" s="98">
        <v>21</v>
      </c>
      <c r="CC146" s="98"/>
      <c r="CD146" s="98"/>
      <c r="CE146" s="98"/>
      <c r="CF146" s="98"/>
      <c r="CG146" s="98"/>
      <c r="CH146" s="98"/>
      <c r="CI146" s="98"/>
      <c r="CJ146" s="98"/>
      <c r="CK146" s="98"/>
      <c r="CL146" s="98"/>
      <c r="CM146" s="62"/>
      <c r="CN146" s="62"/>
      <c r="CO146" s="128"/>
      <c r="CP146" s="88"/>
      <c r="CQ146" s="88"/>
      <c r="CR146" s="63"/>
      <c r="CS146" s="63"/>
      <c r="CT146" s="63"/>
      <c r="CU146" s="63"/>
      <c r="CV146" s="88"/>
      <c r="CW146" s="63"/>
      <c r="CX146" s="63"/>
      <c r="CY146" s="63"/>
      <c r="CZ146" s="63"/>
      <c r="DA146" s="88"/>
      <c r="DB146" s="63"/>
      <c r="DC146" s="63"/>
      <c r="DD146" s="63"/>
      <c r="DE146" s="63"/>
      <c r="DF146" s="131"/>
      <c r="DG146" s="121">
        <f>(((AR146*$R146) + (AU146*$R146)+(AX146*$R146))/2)*10</f>
        <v>131.50673355001427</v>
      </c>
      <c r="DH146" s="121">
        <f t="shared" si="85"/>
        <v>21.612051434135861</v>
      </c>
      <c r="DI146" s="121">
        <f t="shared" si="86"/>
        <v>164.08018646541254</v>
      </c>
      <c r="DJ146" s="121">
        <f t="shared" si="87"/>
        <v>0.87654553699855586</v>
      </c>
      <c r="DK146" s="121">
        <f t="shared" si="87"/>
        <v>1.3014812432250829</v>
      </c>
      <c r="DL146" s="121">
        <f t="shared" si="87"/>
        <v>3.4089371387021106</v>
      </c>
      <c r="DM146" s="121">
        <f t="shared" si="88"/>
        <v>0</v>
      </c>
      <c r="DN146" s="121">
        <f t="shared" si="89"/>
        <v>61.388047915238495</v>
      </c>
      <c r="DO146" s="121">
        <f t="shared" si="90"/>
        <v>0</v>
      </c>
      <c r="DP146" s="121">
        <f t="shared" si="91"/>
        <v>0</v>
      </c>
      <c r="DQ146" s="121">
        <f t="shared" si="92"/>
        <v>0</v>
      </c>
      <c r="DR146" s="122">
        <f t="shared" si="93"/>
        <v>1.5</v>
      </c>
      <c r="DS146" s="157"/>
      <c r="DT146" s="157" t="str">
        <f t="shared" si="94"/>
        <v>Control</v>
      </c>
      <c r="DU146" s="157" t="str">
        <f t="shared" si="73"/>
        <v>100-26</v>
      </c>
      <c r="DV146" s="238">
        <f t="shared" si="95"/>
        <v>2</v>
      </c>
      <c r="DW146" s="239"/>
      <c r="DX146" s="239"/>
      <c r="DY146" s="239"/>
      <c r="DZ146" s="239"/>
      <c r="EA146" s="239"/>
      <c r="EB146" s="239"/>
      <c r="EC146" s="239"/>
      <c r="ED146" s="239"/>
      <c r="EE146" s="239"/>
      <c r="EF146" s="239"/>
      <c r="EG146" s="239"/>
      <c r="EH146" s="239"/>
      <c r="EI146" s="239"/>
      <c r="EJ146" s="50">
        <f t="shared" si="96"/>
        <v>0.38752032520325203</v>
      </c>
      <c r="EK146" s="50">
        <f t="shared" si="97"/>
        <v>0.74186991869918695</v>
      </c>
      <c r="EL146" s="55">
        <f t="shared" si="98"/>
        <v>1.475609756097561</v>
      </c>
      <c r="EM146" s="50">
        <f>4.656*AQ146*(((BL146/2.54)^2)+((BM146/2.54)^2)+((BN146/2.54)^2)+((BO146)/2.54^2)+((BP146/2.54)^2)+((BQ146/2.54)^2)+((BR146/2.54)^2)+((BS146/2.54)^2)+((BT146/2.54)^2)+((BU146/2.54)^2)+((BV146/2.54)^2)+((BW146/2.54)^2)+((BX146/2.54)^2)+((BY146/2.54)^2)+((BZ146/2.54)^2))/(BH146*3.28)</f>
        <v>0</v>
      </c>
      <c r="EN146" s="50">
        <f>3.492*AQ146*((CA146/2.54)^2 + (CB146/2.54)^2 + (CC146/2.54)^2 + (CD146/2.54)^2 + (CE146/2.54)^2 + (CF146/2.54)^2 + (CG146/2.54)^2 +(CH146/2.54)^2 +(CI146/2.54)^2 + (CJ146/2.54)^2 +(CK146/2.54)^2 + (CL146/2.54)^2 +(CM146/2.54)^2 + (CN146/2.54)^2 + (CO146/2.54)^2)/(BH146*3.28)</f>
        <v>22.128997306775105</v>
      </c>
      <c r="EO146" s="50">
        <f t="shared" si="74"/>
        <v>0</v>
      </c>
      <c r="EP146" s="50">
        <f t="shared" si="75"/>
        <v>0</v>
      </c>
      <c r="EQ146" s="50">
        <f t="shared" si="76"/>
        <v>0</v>
      </c>
      <c r="ER146" s="56">
        <f t="shared" si="99"/>
        <v>2.605</v>
      </c>
      <c r="ES146" s="56">
        <f t="shared" si="100"/>
        <v>22.128997306775105</v>
      </c>
      <c r="ET146" s="56">
        <f t="shared" si="103"/>
        <v>59.178030097506422</v>
      </c>
      <c r="EU146" s="56">
        <f t="shared" si="103"/>
        <v>9.7254231453611375</v>
      </c>
      <c r="EV146" s="56">
        <f t="shared" si="101"/>
        <v>24.733997306775105</v>
      </c>
      <c r="EW146" s="56"/>
      <c r="EX146" s="56"/>
      <c r="EY146" s="56"/>
      <c r="EZ146" s="165"/>
      <c r="FA146" s="179"/>
      <c r="FB146" s="179"/>
      <c r="FC146" s="56"/>
      <c r="FD146" s="56"/>
      <c r="FE146" s="56"/>
      <c r="FF146" s="56"/>
      <c r="FG146" s="56"/>
      <c r="FH146" s="56"/>
      <c r="FI146" s="56"/>
      <c r="FJ146" s="56"/>
      <c r="FK146" s="56"/>
      <c r="FL146" s="56"/>
      <c r="FM146" s="56"/>
      <c r="FO146" s="54"/>
      <c r="FP146" s="54"/>
      <c r="FQ146" s="54"/>
      <c r="FR146" s="54"/>
      <c r="FS146" s="54"/>
      <c r="FT146" s="54"/>
      <c r="FU146" s="54"/>
      <c r="FV146" s="54"/>
      <c r="FW146" s="54"/>
      <c r="FX146" s="54"/>
      <c r="FY146" s="54"/>
      <c r="FZ146" s="54"/>
      <c r="GA146" s="54"/>
    </row>
    <row r="147" spans="1:183" s="45" customFormat="1" ht="18">
      <c r="A147" s="66" t="s">
        <v>377</v>
      </c>
      <c r="B147" s="228" t="s">
        <v>278</v>
      </c>
      <c r="C147" s="228" t="s">
        <v>278</v>
      </c>
      <c r="D147" s="228" t="s">
        <v>312</v>
      </c>
      <c r="E147" s="229">
        <v>3</v>
      </c>
      <c r="F147" s="144">
        <v>23.741396355599989</v>
      </c>
      <c r="G147" s="144">
        <v>12.444845212799999</v>
      </c>
      <c r="H147" s="144"/>
      <c r="I147" s="144">
        <v>11.135035203599998</v>
      </c>
      <c r="J147" s="144">
        <v>4.4173275762000008</v>
      </c>
      <c r="K147" s="144">
        <v>23.98559842140001</v>
      </c>
      <c r="L147" s="144">
        <v>1.3433465892000003</v>
      </c>
      <c r="M147" s="230"/>
      <c r="N147" s="230"/>
      <c r="O147" s="144"/>
      <c r="P147" s="230">
        <f t="shared" si="77"/>
        <v>77.067549358799994</v>
      </c>
      <c r="Q147" s="52">
        <f t="shared" si="56"/>
        <v>0.86448205736543449</v>
      </c>
      <c r="R147" s="52">
        <f t="shared" si="57"/>
        <v>1.461185928333492</v>
      </c>
      <c r="S147" s="52">
        <f t="shared" si="58"/>
        <v>1.4267842301340221</v>
      </c>
      <c r="T147" s="53">
        <f t="shared" si="59"/>
        <v>9.0464467840898233E-2</v>
      </c>
      <c r="U147" s="53">
        <f t="shared" si="60"/>
        <v>1.3543150075115244</v>
      </c>
      <c r="V147" s="53">
        <f t="shared" si="61"/>
        <v>14.423906454856226</v>
      </c>
      <c r="W147" s="53">
        <f t="shared" si="62"/>
        <v>117.98321693335888</v>
      </c>
      <c r="X147" s="53">
        <f t="shared" si="63"/>
        <v>1.0292568678214049</v>
      </c>
      <c r="Y147" s="53">
        <f t="shared" si="64"/>
        <v>1.0234628579999543</v>
      </c>
      <c r="Z147" s="53">
        <f t="shared" si="65"/>
        <v>1.0261719205078588</v>
      </c>
      <c r="AA147" s="53">
        <f t="shared" si="66"/>
        <v>1.0304748223652427</v>
      </c>
      <c r="AB147" s="53">
        <f t="shared" si="67"/>
        <v>0.5721616961029653</v>
      </c>
      <c r="AC147" s="53">
        <f t="shared" si="68"/>
        <v>0.5706794574181957</v>
      </c>
      <c r="AD147" s="53">
        <f t="shared" si="69"/>
        <v>0.55991495061279961</v>
      </c>
      <c r="AE147" s="53">
        <f t="shared" si="70"/>
        <v>0.36696329543081191</v>
      </c>
      <c r="AF147" s="53">
        <f t="shared" si="71"/>
        <v>0.36</v>
      </c>
      <c r="AG147" s="53">
        <f t="shared" si="72"/>
        <v>0.36348164771540592</v>
      </c>
      <c r="AH147" s="64" t="s">
        <v>152</v>
      </c>
      <c r="AI147" s="62"/>
      <c r="AJ147" s="62"/>
      <c r="AK147" s="45" t="str">
        <f t="shared" si="78"/>
        <v>100-26</v>
      </c>
      <c r="AL147" s="65"/>
      <c r="AM147" s="145">
        <f t="shared" si="79"/>
        <v>3</v>
      </c>
      <c r="AN147" s="149"/>
      <c r="AO147" s="183"/>
      <c r="AP147" s="149"/>
      <c r="AQ147" s="147">
        <f t="shared" si="80"/>
        <v>1</v>
      </c>
      <c r="AR147" s="229">
        <v>3</v>
      </c>
      <c r="AS147" s="229">
        <v>2</v>
      </c>
      <c r="AT147" s="229">
        <v>2</v>
      </c>
      <c r="AU147" s="229">
        <v>3</v>
      </c>
      <c r="AV147" s="229">
        <v>2</v>
      </c>
      <c r="AW147" s="229">
        <v>3</v>
      </c>
      <c r="AX147" s="229">
        <v>4</v>
      </c>
      <c r="AY147" s="229">
        <v>2</v>
      </c>
      <c r="AZ147" s="229">
        <v>2</v>
      </c>
      <c r="BA147" s="148"/>
      <c r="BB147" s="229">
        <v>120</v>
      </c>
      <c r="BC147" s="229">
        <v>7</v>
      </c>
      <c r="BD147" s="229">
        <v>2</v>
      </c>
      <c r="BE147" s="57">
        <v>3</v>
      </c>
      <c r="BF147" s="57">
        <v>3</v>
      </c>
      <c r="BG147" s="57">
        <v>3</v>
      </c>
      <c r="BH147" s="57">
        <v>10</v>
      </c>
      <c r="BI147" s="57" t="str">
        <f t="shared" si="81"/>
        <v>Control</v>
      </c>
      <c r="BJ147" s="189" t="str">
        <f t="shared" si="82"/>
        <v>100-26</v>
      </c>
      <c r="BK147" s="173">
        <f t="shared" si="83"/>
        <v>3</v>
      </c>
      <c r="BL147" s="87">
        <v>0</v>
      </c>
      <c r="BM147" s="62"/>
      <c r="BN147" s="62"/>
      <c r="BO147" s="62"/>
      <c r="BP147" s="62"/>
      <c r="BQ147" s="62"/>
      <c r="BR147" s="62"/>
      <c r="BS147" s="62"/>
      <c r="BT147" s="62"/>
      <c r="BU147" s="62"/>
      <c r="BV147" s="62"/>
      <c r="BW147" s="62"/>
      <c r="BX147" s="62"/>
      <c r="BY147" s="62"/>
      <c r="BZ147" s="128"/>
      <c r="CA147" s="99"/>
      <c r="CB147" s="98"/>
      <c r="CC147" s="98"/>
      <c r="CD147" s="98"/>
      <c r="CE147" s="98"/>
      <c r="CF147" s="98"/>
      <c r="CG147" s="98"/>
      <c r="CH147" s="98"/>
      <c r="CI147" s="98"/>
      <c r="CJ147" s="98"/>
      <c r="CK147" s="98"/>
      <c r="CL147" s="98"/>
      <c r="CM147" s="62"/>
      <c r="CN147" s="62"/>
      <c r="CO147" s="128"/>
      <c r="CP147" s="88"/>
      <c r="CQ147" s="88"/>
      <c r="CR147" s="63"/>
      <c r="CS147" s="63"/>
      <c r="CT147" s="63"/>
      <c r="CU147" s="63"/>
      <c r="CV147" s="88"/>
      <c r="CW147" s="63"/>
      <c r="CX147" s="63"/>
      <c r="CY147" s="63"/>
      <c r="CZ147" s="63"/>
      <c r="DA147" s="88"/>
      <c r="DB147" s="63"/>
      <c r="DC147" s="63"/>
      <c r="DD147" s="63"/>
      <c r="DE147" s="63"/>
      <c r="DF147" s="131"/>
      <c r="DG147" s="121">
        <f t="shared" si="84"/>
        <v>73.059296416674599</v>
      </c>
      <c r="DH147" s="121">
        <f t="shared" si="85"/>
        <v>25.934461720963036</v>
      </c>
      <c r="DI147" s="121">
        <f t="shared" si="86"/>
        <v>114.14273841072176</v>
      </c>
      <c r="DJ147" s="121">
        <f t="shared" si="87"/>
        <v>2.6296366109956679</v>
      </c>
      <c r="DK147" s="121">
        <f t="shared" si="87"/>
        <v>2.2775921756438948</v>
      </c>
      <c r="DL147" s="121">
        <f t="shared" si="87"/>
        <v>6.8178742774042211</v>
      </c>
      <c r="DM147" s="121">
        <f t="shared" si="88"/>
        <v>0</v>
      </c>
      <c r="DN147" s="121">
        <f t="shared" si="89"/>
        <v>0</v>
      </c>
      <c r="DO147" s="121">
        <f t="shared" si="90"/>
        <v>0</v>
      </c>
      <c r="DP147" s="121">
        <f t="shared" si="91"/>
        <v>0</v>
      </c>
      <c r="DQ147" s="121">
        <f t="shared" si="92"/>
        <v>0</v>
      </c>
      <c r="DR147" s="122">
        <f t="shared" si="93"/>
        <v>2.5</v>
      </c>
      <c r="DS147" s="157"/>
      <c r="DT147" s="157" t="str">
        <f t="shared" si="94"/>
        <v>Control</v>
      </c>
      <c r="DU147" s="157" t="str">
        <f t="shared" si="73"/>
        <v>100-26</v>
      </c>
      <c r="DV147" s="238">
        <f t="shared" si="95"/>
        <v>3</v>
      </c>
      <c r="DW147" s="239"/>
      <c r="DX147" s="239"/>
      <c r="DY147" s="239"/>
      <c r="DZ147" s="239"/>
      <c r="EA147" s="239"/>
      <c r="EB147" s="239"/>
      <c r="EC147" s="239"/>
      <c r="ED147" s="239"/>
      <c r="EE147" s="239"/>
      <c r="EF147" s="239"/>
      <c r="EG147" s="239"/>
      <c r="EH147" s="239"/>
      <c r="EI147" s="239"/>
      <c r="EJ147" s="50">
        <f t="shared" si="96"/>
        <v>1.1625609756097561</v>
      </c>
      <c r="EK147" s="50">
        <f t="shared" si="97"/>
        <v>1.2982723577235773</v>
      </c>
      <c r="EL147" s="55">
        <f t="shared" si="98"/>
        <v>2.9512195121951219</v>
      </c>
      <c r="EM147" s="50">
        <f>4.656*AQ147*(((BL147/2.54)^2)+((BM147/2.54)^2)+((BN147/2.54)^2)+((BO147)/2.54^2)+((BP147/2.54)^2)+((BQ147/2.54)^2)+((BR147/2.54)^2)+((BS147/2.54)^2)+((BT147/2.54)^2)+((BU147/2.54)^2)+((BV147/2.54)^2)+((BW147/2.54)^2)+((BX147/2.54)^2)+((BY147/2.54)^2)+((BZ147/2.54)^2))/(BH147*3.28)</f>
        <v>0</v>
      </c>
      <c r="EN147" s="50">
        <f>3.492*AQ147*((CA147/2.54)^2 + (CB147/2.54)^2 + (CC147/2.54)^2 + (CD147/2.54)^2 + (CE147/2.54)^2 + (CF147/2.54)^2 + (CG147/2.54)^2 +(CH147/2.54)^2 +(CI147/2.54)^2 + (CJ147/2.54)^2 +(CK147/2.54)^2 + (CL147/2.54)^2 +(CM147/2.54)^2 + (CN147/2.54)^2 + (CO147/2.54)^2)/(BH147*3.28)</f>
        <v>0</v>
      </c>
      <c r="EO147" s="50">
        <f t="shared" si="74"/>
        <v>0</v>
      </c>
      <c r="EP147" s="50">
        <f t="shared" si="75"/>
        <v>0</v>
      </c>
      <c r="EQ147" s="50">
        <f t="shared" si="76"/>
        <v>0</v>
      </c>
      <c r="ER147" s="56">
        <f t="shared" si="99"/>
        <v>5.4120528455284553</v>
      </c>
      <c r="ES147" s="56">
        <f t="shared" si="100"/>
        <v>0</v>
      </c>
      <c r="ET147" s="56">
        <f t="shared" si="103"/>
        <v>32.876683387503569</v>
      </c>
      <c r="EU147" s="56">
        <f t="shared" si="103"/>
        <v>11.670507774433366</v>
      </c>
      <c r="EV147" s="56">
        <f t="shared" si="101"/>
        <v>5.4120528455284553</v>
      </c>
      <c r="EW147" s="56"/>
      <c r="EX147" s="56"/>
      <c r="EY147" s="56"/>
      <c r="EZ147" s="165" t="str">
        <f>D147</f>
        <v>100-26</v>
      </c>
      <c r="FA147" s="179">
        <f t="shared" si="102"/>
        <v>47.123246188755111</v>
      </c>
      <c r="FB147" s="179">
        <f t="shared" si="102"/>
        <v>11.022146231409289</v>
      </c>
      <c r="FC147" s="56">
        <f>AVERAGE(EJ145:EJ147)</f>
        <v>0.75243529810298104</v>
      </c>
      <c r="FD147" s="56">
        <f>AVERAGE(EK145:EK147)</f>
        <v>0.74186991869918695</v>
      </c>
      <c r="FE147" s="56">
        <f>AVERAGE(EL145:EL147)</f>
        <v>1.967479674796748</v>
      </c>
      <c r="FF147" s="56">
        <f>AVERAGE(EM145:EM147)</f>
        <v>0</v>
      </c>
      <c r="FG147" s="56">
        <f>AVERAGE(EN145:EN147)</f>
        <v>7.3763324355917019</v>
      </c>
      <c r="FH147" s="56">
        <f t="shared" si="104"/>
        <v>0</v>
      </c>
      <c r="FI147" s="56">
        <f t="shared" si="104"/>
        <v>0</v>
      </c>
      <c r="FJ147" s="56">
        <f t="shared" si="104"/>
        <v>0</v>
      </c>
      <c r="FK147" s="56">
        <f>AVERAGE(ER145:ER147)</f>
        <v>3.4617848915989158</v>
      </c>
      <c r="FL147" s="56">
        <f>AVERAGE(ES145:ES147)</f>
        <v>7.3763324355917019</v>
      </c>
      <c r="FM147" s="56">
        <f>AVERAGE(EV145:EV147)</f>
        <v>10.838117327190618</v>
      </c>
      <c r="FO147" s="54"/>
      <c r="FP147" s="54" t="e">
        <f>AVERAGE(#REF!)</f>
        <v>#REF!</v>
      </c>
      <c r="FQ147" s="54" t="e">
        <f>AVERAGE(#REF!)</f>
        <v>#REF!</v>
      </c>
      <c r="FR147" s="54" t="e">
        <f>AVERAGE(#REF!)</f>
        <v>#REF!</v>
      </c>
      <c r="FS147" s="54" t="e">
        <f>AVERAGE(#REF!)</f>
        <v>#REF!</v>
      </c>
      <c r="FT147" s="54" t="e">
        <f>AVERAGE(#REF!)</f>
        <v>#REF!</v>
      </c>
      <c r="FU147" s="54" t="e">
        <f>AVERAGE(#REF!)</f>
        <v>#REF!</v>
      </c>
      <c r="FV147" s="54" t="e">
        <f>AVERAGE(#REF!)</f>
        <v>#REF!</v>
      </c>
      <c r="FW147" s="54" t="e">
        <f>AVERAGE(#REF!)</f>
        <v>#REF!</v>
      </c>
      <c r="FX147" s="54" t="e">
        <f>AVERAGE(#REF!)</f>
        <v>#REF!</v>
      </c>
      <c r="FY147" s="54" t="e">
        <f>AVERAGE(#REF!)</f>
        <v>#REF!</v>
      </c>
      <c r="FZ147" s="54" t="e">
        <f>AVERAGE(#REF!)</f>
        <v>#REF!</v>
      </c>
      <c r="GA147" s="54"/>
    </row>
    <row r="148" spans="1:183" s="45" customFormat="1" ht="18">
      <c r="A148" s="66" t="s">
        <v>377</v>
      </c>
      <c r="B148" s="228" t="s">
        <v>278</v>
      </c>
      <c r="C148" s="228" t="s">
        <v>278</v>
      </c>
      <c r="D148" s="228" t="s">
        <v>312</v>
      </c>
      <c r="E148" s="229">
        <v>4</v>
      </c>
      <c r="F148" s="144">
        <v>23.741396355599989</v>
      </c>
      <c r="G148" s="144">
        <v>12.444845212799999</v>
      </c>
      <c r="H148" s="144"/>
      <c r="I148" s="144">
        <v>11.135035203599998</v>
      </c>
      <c r="J148" s="144">
        <v>4.4173275762000008</v>
      </c>
      <c r="K148" s="144">
        <v>23.98559842140001</v>
      </c>
      <c r="L148" s="144">
        <v>1.3433465892000003</v>
      </c>
      <c r="M148" s="230"/>
      <c r="N148" s="230"/>
      <c r="O148" s="144"/>
      <c r="P148" s="230">
        <f t="shared" si="77"/>
        <v>77.067549358799994</v>
      </c>
      <c r="Q148" s="52">
        <f t="shared" si="56"/>
        <v>0.86448205736543449</v>
      </c>
      <c r="R148" s="52">
        <f t="shared" si="57"/>
        <v>1.461185928333492</v>
      </c>
      <c r="S148" s="52">
        <f t="shared" si="58"/>
        <v>1.4267842301340221</v>
      </c>
      <c r="T148" s="53">
        <f t="shared" si="59"/>
        <v>9.0464467840898233E-2</v>
      </c>
      <c r="U148" s="53">
        <f t="shared" si="60"/>
        <v>1.3543150075115244</v>
      </c>
      <c r="V148" s="53">
        <f t="shared" si="61"/>
        <v>14.423906454856226</v>
      </c>
      <c r="W148" s="53">
        <f t="shared" si="62"/>
        <v>117.98321693335888</v>
      </c>
      <c r="X148" s="53">
        <f t="shared" si="63"/>
        <v>1.0292568678214049</v>
      </c>
      <c r="Y148" s="53">
        <f t="shared" si="64"/>
        <v>1.0234628579999543</v>
      </c>
      <c r="Z148" s="53">
        <f t="shared" si="65"/>
        <v>1.0261719205078588</v>
      </c>
      <c r="AA148" s="53">
        <f t="shared" si="66"/>
        <v>1.0304748223652427</v>
      </c>
      <c r="AB148" s="53">
        <f t="shared" si="67"/>
        <v>0.5721616961029653</v>
      </c>
      <c r="AC148" s="53">
        <f t="shared" si="68"/>
        <v>0.5706794574181957</v>
      </c>
      <c r="AD148" s="53">
        <f t="shared" si="69"/>
        <v>0.55991495061279961</v>
      </c>
      <c r="AE148" s="53">
        <f t="shared" si="70"/>
        <v>0.36696329543081191</v>
      </c>
      <c r="AF148" s="53">
        <f t="shared" si="71"/>
        <v>0.36</v>
      </c>
      <c r="AG148" s="53">
        <f t="shared" si="72"/>
        <v>0.36348164771540592</v>
      </c>
      <c r="AH148" s="64" t="s">
        <v>152</v>
      </c>
      <c r="AI148" s="62"/>
      <c r="AJ148" s="62"/>
      <c r="AK148" s="45" t="str">
        <f t="shared" si="78"/>
        <v>100-26</v>
      </c>
      <c r="AL148" s="65"/>
      <c r="AM148" s="145">
        <f t="shared" si="79"/>
        <v>4</v>
      </c>
      <c r="AN148" s="149"/>
      <c r="AO148" s="183"/>
      <c r="AP148" s="149"/>
      <c r="AQ148" s="147">
        <f t="shared" si="80"/>
        <v>1</v>
      </c>
      <c r="AR148" s="229">
        <v>3</v>
      </c>
      <c r="AS148" s="229">
        <v>1</v>
      </c>
      <c r="AT148" s="229">
        <v>1</v>
      </c>
      <c r="AU148" s="229">
        <v>3</v>
      </c>
      <c r="AV148" s="229">
        <v>1</v>
      </c>
      <c r="AW148" s="229">
        <v>1</v>
      </c>
      <c r="AX148" s="229">
        <v>4</v>
      </c>
      <c r="AY148" s="229">
        <v>1</v>
      </c>
      <c r="AZ148" s="229">
        <v>2</v>
      </c>
      <c r="BA148" s="148"/>
      <c r="BB148" s="229">
        <v>46</v>
      </c>
      <c r="BC148" s="229">
        <v>2</v>
      </c>
      <c r="BD148" s="229">
        <v>0</v>
      </c>
      <c r="BE148" s="57">
        <v>3</v>
      </c>
      <c r="BF148" s="57">
        <v>3</v>
      </c>
      <c r="BG148" s="57">
        <v>3</v>
      </c>
      <c r="BH148" s="57">
        <v>10</v>
      </c>
      <c r="BI148" s="57" t="str">
        <f t="shared" si="81"/>
        <v>Control</v>
      </c>
      <c r="BJ148" s="189" t="str">
        <f t="shared" si="82"/>
        <v>100-26</v>
      </c>
      <c r="BK148" s="173">
        <f t="shared" si="83"/>
        <v>4</v>
      </c>
      <c r="BL148" s="87">
        <v>8</v>
      </c>
      <c r="BM148" s="62"/>
      <c r="BN148" s="62"/>
      <c r="BO148" s="62"/>
      <c r="BP148" s="62"/>
      <c r="BQ148" s="62"/>
      <c r="BR148" s="62"/>
      <c r="BS148" s="62"/>
      <c r="BT148" s="62"/>
      <c r="BU148" s="62"/>
      <c r="BV148" s="62"/>
      <c r="BW148" s="62"/>
      <c r="BX148" s="62"/>
      <c r="BY148" s="62"/>
      <c r="BZ148" s="128"/>
      <c r="CA148" s="99"/>
      <c r="CB148" s="98"/>
      <c r="CC148" s="98"/>
      <c r="CD148" s="98"/>
      <c r="CE148" s="98"/>
      <c r="CF148" s="98"/>
      <c r="CG148" s="98"/>
      <c r="CH148" s="98"/>
      <c r="CI148" s="98"/>
      <c r="CJ148" s="98"/>
      <c r="CK148" s="98"/>
      <c r="CL148" s="98"/>
      <c r="CM148" s="62"/>
      <c r="CN148" s="62"/>
      <c r="CO148" s="128"/>
      <c r="CP148" s="88"/>
      <c r="CQ148" s="88"/>
      <c r="CR148" s="63"/>
      <c r="CS148" s="63"/>
      <c r="CT148" s="63"/>
      <c r="CU148" s="63"/>
      <c r="CV148" s="88"/>
      <c r="CW148" s="63"/>
      <c r="CX148" s="63"/>
      <c r="CY148" s="63"/>
      <c r="CZ148" s="63"/>
      <c r="DA148" s="88"/>
      <c r="DB148" s="63"/>
      <c r="DC148" s="63"/>
      <c r="DD148" s="63"/>
      <c r="DE148" s="63"/>
      <c r="DF148" s="131"/>
      <c r="DG148" s="121">
        <f t="shared" si="84"/>
        <v>73.059296416674599</v>
      </c>
      <c r="DH148" s="121">
        <f t="shared" si="85"/>
        <v>12.967230860481518</v>
      </c>
      <c r="DI148" s="121">
        <f t="shared" si="86"/>
        <v>92.740974958711433</v>
      </c>
      <c r="DJ148" s="121">
        <f t="shared" si="87"/>
        <v>1.0080273675483393</v>
      </c>
      <c r="DK148" s="121">
        <f t="shared" si="87"/>
        <v>0.65074062161254143</v>
      </c>
      <c r="DL148" s="121">
        <f t="shared" si="87"/>
        <v>0</v>
      </c>
      <c r="DM148" s="121">
        <f t="shared" si="88"/>
        <v>2.9864492982736603</v>
      </c>
      <c r="DN148" s="121">
        <f t="shared" si="89"/>
        <v>0</v>
      </c>
      <c r="DO148" s="121">
        <f t="shared" si="90"/>
        <v>0</v>
      </c>
      <c r="DP148" s="121">
        <f t="shared" si="91"/>
        <v>0</v>
      </c>
      <c r="DQ148" s="121">
        <f t="shared" si="92"/>
        <v>0</v>
      </c>
      <c r="DR148" s="122">
        <f t="shared" si="93"/>
        <v>1</v>
      </c>
      <c r="DS148" s="157"/>
      <c r="DT148" s="157" t="str">
        <f t="shared" si="94"/>
        <v>Control</v>
      </c>
      <c r="DU148" s="157" t="str">
        <f t="shared" si="73"/>
        <v>100-26</v>
      </c>
      <c r="DV148" s="238">
        <f t="shared" si="95"/>
        <v>4</v>
      </c>
      <c r="DW148" s="239"/>
      <c r="DX148" s="239"/>
      <c r="DY148" s="239"/>
      <c r="DZ148" s="239"/>
      <c r="EA148" s="239"/>
      <c r="EB148" s="239"/>
      <c r="EC148" s="239"/>
      <c r="ED148" s="239"/>
      <c r="EE148" s="239"/>
      <c r="EF148" s="239"/>
      <c r="EG148" s="239"/>
      <c r="EH148" s="239"/>
      <c r="EI148" s="239"/>
      <c r="EJ148" s="50"/>
      <c r="EK148" s="50"/>
      <c r="EL148" s="55"/>
      <c r="EM148" s="50"/>
      <c r="EN148" s="50"/>
      <c r="EO148" s="50">
        <f t="shared" si="74"/>
        <v>0</v>
      </c>
      <c r="EP148" s="50">
        <f t="shared" si="75"/>
        <v>0</v>
      </c>
      <c r="EQ148" s="50">
        <f t="shared" si="76"/>
        <v>0</v>
      </c>
      <c r="ER148" s="56"/>
      <c r="ES148" s="56"/>
      <c r="ET148" s="56">
        <f t="shared" si="103"/>
        <v>32.876683387503569</v>
      </c>
      <c r="EU148" s="56">
        <f t="shared" si="103"/>
        <v>5.835253887216683</v>
      </c>
      <c r="EV148" s="56"/>
      <c r="EW148" s="56"/>
      <c r="EX148" s="56"/>
      <c r="EY148" s="56"/>
      <c r="EZ148" s="165"/>
      <c r="FA148" s="179"/>
      <c r="FB148" s="179"/>
      <c r="FC148" s="56"/>
      <c r="FD148" s="56"/>
      <c r="FE148" s="56"/>
      <c r="FF148" s="56"/>
      <c r="FG148" s="56"/>
      <c r="FH148" s="56"/>
      <c r="FI148" s="56"/>
      <c r="FJ148" s="56"/>
      <c r="FK148" s="56"/>
      <c r="FL148" s="56"/>
      <c r="FM148" s="56"/>
      <c r="FO148" s="54"/>
      <c r="FP148" s="54"/>
      <c r="FQ148" s="54"/>
      <c r="FR148" s="54"/>
      <c r="FS148" s="54"/>
      <c r="FT148" s="54"/>
      <c r="FU148" s="54"/>
      <c r="FV148" s="54"/>
      <c r="FW148" s="54"/>
      <c r="FX148" s="54"/>
      <c r="FY148" s="54"/>
      <c r="FZ148" s="54"/>
      <c r="GA148" s="54"/>
    </row>
    <row r="149" spans="1:183" s="45" customFormat="1" ht="18">
      <c r="A149" s="66" t="s">
        <v>377</v>
      </c>
      <c r="B149" s="228" t="s">
        <v>278</v>
      </c>
      <c r="C149" s="228" t="s">
        <v>278</v>
      </c>
      <c r="D149" s="228" t="s">
        <v>312</v>
      </c>
      <c r="E149" s="229">
        <v>5</v>
      </c>
      <c r="F149" s="144">
        <v>23.741396355599989</v>
      </c>
      <c r="G149" s="144">
        <v>12.444845212799999</v>
      </c>
      <c r="H149" s="144"/>
      <c r="I149" s="144">
        <v>11.135035203599998</v>
      </c>
      <c r="J149" s="144">
        <v>4.4173275762000008</v>
      </c>
      <c r="K149" s="144">
        <v>23.98559842140001</v>
      </c>
      <c r="L149" s="144">
        <v>1.3433465892000003</v>
      </c>
      <c r="M149" s="144"/>
      <c r="N149" s="144"/>
      <c r="O149" s="144"/>
      <c r="P149" s="230">
        <f t="shared" si="77"/>
        <v>77.067549358799994</v>
      </c>
      <c r="Q149" s="52">
        <f t="shared" si="56"/>
        <v>0.86448205736543449</v>
      </c>
      <c r="R149" s="52">
        <f t="shared" si="57"/>
        <v>1.461185928333492</v>
      </c>
      <c r="S149" s="52">
        <f t="shared" si="58"/>
        <v>1.4267842301340221</v>
      </c>
      <c r="T149" s="53">
        <f t="shared" si="59"/>
        <v>9.0464467840898233E-2</v>
      </c>
      <c r="U149" s="53">
        <f t="shared" si="60"/>
        <v>1.3543150075115244</v>
      </c>
      <c r="V149" s="53">
        <f t="shared" si="61"/>
        <v>14.423906454856226</v>
      </c>
      <c r="W149" s="53">
        <f t="shared" si="62"/>
        <v>117.98321693335888</v>
      </c>
      <c r="X149" s="53">
        <f t="shared" si="63"/>
        <v>1.0292568678214049</v>
      </c>
      <c r="Y149" s="53">
        <f t="shared" si="64"/>
        <v>1.0234628579999543</v>
      </c>
      <c r="Z149" s="53">
        <f t="shared" si="65"/>
        <v>1.0261719205078588</v>
      </c>
      <c r="AA149" s="53">
        <f t="shared" si="66"/>
        <v>1.0304748223652427</v>
      </c>
      <c r="AB149" s="53">
        <f t="shared" si="67"/>
        <v>0.5721616961029653</v>
      </c>
      <c r="AC149" s="53">
        <f t="shared" si="68"/>
        <v>0.5706794574181957</v>
      </c>
      <c r="AD149" s="53">
        <f t="shared" si="69"/>
        <v>0.55991495061279961</v>
      </c>
      <c r="AE149" s="53">
        <f t="shared" si="70"/>
        <v>0.36696329543081191</v>
      </c>
      <c r="AF149" s="53">
        <f t="shared" si="71"/>
        <v>0.36</v>
      </c>
      <c r="AG149" s="53">
        <f t="shared" si="72"/>
        <v>0.36348164771540592</v>
      </c>
      <c r="AH149" s="64" t="s">
        <v>152</v>
      </c>
      <c r="AI149" s="62"/>
      <c r="AJ149" s="62"/>
      <c r="AK149" s="45" t="str">
        <f t="shared" si="78"/>
        <v>100-26</v>
      </c>
      <c r="AL149" s="65"/>
      <c r="AM149" s="145">
        <f t="shared" si="79"/>
        <v>5</v>
      </c>
      <c r="AN149" s="149"/>
      <c r="AO149" s="183"/>
      <c r="AP149" s="149"/>
      <c r="AQ149" s="147">
        <f t="shared" si="80"/>
        <v>1</v>
      </c>
      <c r="AR149" s="229">
        <v>1</v>
      </c>
      <c r="AS149" s="229">
        <v>1</v>
      </c>
      <c r="AT149" s="229">
        <v>1</v>
      </c>
      <c r="AU149" s="229">
        <v>1</v>
      </c>
      <c r="AV149" s="229">
        <v>1</v>
      </c>
      <c r="AW149" s="229">
        <v>1</v>
      </c>
      <c r="AX149" s="229">
        <v>0</v>
      </c>
      <c r="AY149" s="229">
        <v>1</v>
      </c>
      <c r="AZ149" s="229">
        <v>1</v>
      </c>
      <c r="BA149" s="148"/>
      <c r="BB149" s="229">
        <v>53</v>
      </c>
      <c r="BC149" s="229">
        <v>7</v>
      </c>
      <c r="BD149" s="229">
        <v>1</v>
      </c>
      <c r="BE149" s="57">
        <v>3</v>
      </c>
      <c r="BF149" s="57">
        <v>3</v>
      </c>
      <c r="BG149" s="57">
        <v>3</v>
      </c>
      <c r="BH149" s="57">
        <v>10</v>
      </c>
      <c r="BI149" s="57" t="str">
        <f t="shared" si="81"/>
        <v>Control</v>
      </c>
      <c r="BJ149" s="189" t="str">
        <f t="shared" si="82"/>
        <v>100-26</v>
      </c>
      <c r="BK149" s="173">
        <f t="shared" si="83"/>
        <v>5</v>
      </c>
      <c r="BL149" s="87">
        <v>12</v>
      </c>
      <c r="BM149" s="62">
        <v>8</v>
      </c>
      <c r="BN149" s="62"/>
      <c r="BO149" s="62"/>
      <c r="BP149" s="62"/>
      <c r="BQ149" s="62"/>
      <c r="BR149" s="62"/>
      <c r="BS149" s="62"/>
      <c r="BT149" s="62"/>
      <c r="BU149" s="62"/>
      <c r="BV149" s="62"/>
      <c r="BW149" s="62"/>
      <c r="BX149" s="62"/>
      <c r="BY149" s="62"/>
      <c r="BZ149" s="128"/>
      <c r="CA149" s="99"/>
      <c r="CB149" s="98"/>
      <c r="CC149" s="98"/>
      <c r="CD149" s="98"/>
      <c r="CE149" s="98"/>
      <c r="CF149" s="98"/>
      <c r="CG149" s="98"/>
      <c r="CH149" s="98"/>
      <c r="CI149" s="98"/>
      <c r="CJ149" s="98"/>
      <c r="CK149" s="98"/>
      <c r="CL149" s="98"/>
      <c r="CM149" s="62"/>
      <c r="CN149" s="62"/>
      <c r="CO149" s="128"/>
      <c r="CP149" s="88"/>
      <c r="CQ149" s="88"/>
      <c r="CR149" s="63"/>
      <c r="CS149" s="63"/>
      <c r="CT149" s="63"/>
      <c r="CU149" s="63"/>
      <c r="CV149" s="88"/>
      <c r="CW149" s="63"/>
      <c r="CX149" s="63"/>
      <c r="CY149" s="63"/>
      <c r="CZ149" s="63"/>
      <c r="DA149" s="88"/>
      <c r="DB149" s="63"/>
      <c r="DC149" s="63"/>
      <c r="DD149" s="63"/>
      <c r="DE149" s="63"/>
      <c r="DF149" s="131"/>
      <c r="DG149" s="121">
        <f t="shared" si="84"/>
        <v>14.611859283334921</v>
      </c>
      <c r="DH149" s="121">
        <f t="shared" si="85"/>
        <v>12.967230860481518</v>
      </c>
      <c r="DI149" s="121">
        <f t="shared" si="86"/>
        <v>35.669605753350552</v>
      </c>
      <c r="DJ149" s="121">
        <f t="shared" si="87"/>
        <v>1.1614228365230865</v>
      </c>
      <c r="DK149" s="121">
        <f t="shared" si="87"/>
        <v>2.2775921756438948</v>
      </c>
      <c r="DL149" s="121">
        <f t="shared" si="87"/>
        <v>3.4089371387021106</v>
      </c>
      <c r="DM149" s="121">
        <f t="shared" si="88"/>
        <v>9.7059602193893966</v>
      </c>
      <c r="DN149" s="121">
        <f t="shared" si="89"/>
        <v>0</v>
      </c>
      <c r="DO149" s="121">
        <f t="shared" si="90"/>
        <v>0</v>
      </c>
      <c r="DP149" s="121">
        <f t="shared" si="91"/>
        <v>0</v>
      </c>
      <c r="DQ149" s="121">
        <f t="shared" si="92"/>
        <v>0</v>
      </c>
      <c r="DR149" s="122">
        <f t="shared" si="93"/>
        <v>1</v>
      </c>
      <c r="DS149" s="157"/>
      <c r="DT149" s="157" t="str">
        <f t="shared" si="94"/>
        <v>Control</v>
      </c>
      <c r="DU149" s="157" t="str">
        <f t="shared" si="73"/>
        <v>100-26</v>
      </c>
      <c r="DV149" s="238">
        <f t="shared" si="95"/>
        <v>5</v>
      </c>
      <c r="DW149" s="239"/>
      <c r="DX149" s="239"/>
      <c r="DY149" s="239"/>
      <c r="DZ149" s="239"/>
      <c r="EA149" s="239"/>
      <c r="EB149" s="239"/>
      <c r="EC149" s="239"/>
      <c r="ED149" s="239"/>
      <c r="EE149" s="239"/>
      <c r="EF149" s="239"/>
      <c r="EG149" s="239"/>
      <c r="EH149" s="239"/>
      <c r="EI149" s="239"/>
      <c r="EJ149" s="50">
        <f t="shared" si="96"/>
        <v>0.51346443089430893</v>
      </c>
      <c r="EK149" s="50">
        <f t="shared" si="97"/>
        <v>1.2982723577235773</v>
      </c>
      <c r="EL149" s="55">
        <f t="shared" si="98"/>
        <v>1.475609756097561</v>
      </c>
      <c r="EM149" s="50">
        <f>4.656*AQ149*(((BL149/2.54)^2)+((BM149/2.54)^2)+((BN149/2.54)^2)+((BO149)/2.54^2)+((BP149/2.54)^2)+((BQ149/2.54)^2)+((BR149/2.54)^2)+((BS149/2.54)^2)+((BT149/2.54)^2)+((BU149/2.54)^2)+((BV149/2.54)^2)+((BW149/2.54)^2)+((BX149/2.54)^2)+((BY149/2.54)^2)+((BZ149/2.54)^2))/(BH149*3.28)</f>
        <v>4.5765164701061094</v>
      </c>
      <c r="EN149" s="50">
        <f>3.492*AQ149*((CA149/2.54)^2 + (CB149/2.54)^2 + (CC149/2.54)^2 + (CD149/2.54)^2 + (CE149/2.54)^2 + (CF149/2.54)^2 + (CG149/2.54)^2 +(CH149/2.54)^2 +(CI149/2.54)^2 + (CJ149/2.54)^2 +(CK149/2.54)^2 + (CL149/2.54)^2 +(CM149/2.54)^2 + (CN149/2.54)^2 + (CO149/2.54)^2)/(BH149*3.28)</f>
        <v>0</v>
      </c>
      <c r="EO149" s="50">
        <f t="shared" si="74"/>
        <v>0</v>
      </c>
      <c r="EP149" s="50">
        <f t="shared" si="75"/>
        <v>0</v>
      </c>
      <c r="EQ149" s="50">
        <f t="shared" si="76"/>
        <v>0</v>
      </c>
      <c r="ER149" s="56">
        <f t="shared" si="99"/>
        <v>3.2873465447154473</v>
      </c>
      <c r="ES149" s="56">
        <f t="shared" si="100"/>
        <v>4.5765164701061094</v>
      </c>
      <c r="ET149" s="56">
        <f t="shared" si="103"/>
        <v>6.5753366775007143</v>
      </c>
      <c r="EU149" s="56">
        <f t="shared" si="103"/>
        <v>5.835253887216683</v>
      </c>
      <c r="EV149" s="56">
        <f t="shared" si="101"/>
        <v>7.8638630148215567</v>
      </c>
      <c r="EW149" s="56"/>
      <c r="EX149" s="56"/>
      <c r="EY149" s="56"/>
      <c r="EZ149" s="165"/>
      <c r="FA149" s="179"/>
      <c r="FB149" s="179"/>
      <c r="FC149" s="56"/>
      <c r="FD149" s="56"/>
      <c r="FE149" s="56"/>
      <c r="FF149" s="56"/>
      <c r="FG149" s="56"/>
      <c r="FH149" s="56"/>
      <c r="FI149" s="56"/>
      <c r="FJ149" s="56"/>
      <c r="FK149" s="56"/>
      <c r="FL149" s="56"/>
      <c r="FM149" s="56"/>
      <c r="FO149" s="54"/>
      <c r="FP149" s="54"/>
      <c r="FQ149" s="54"/>
      <c r="FR149" s="54"/>
      <c r="FS149" s="54"/>
      <c r="FT149" s="54"/>
      <c r="FU149" s="54"/>
      <c r="FV149" s="54"/>
      <c r="FW149" s="54"/>
      <c r="FX149" s="54"/>
      <c r="FY149" s="54"/>
      <c r="FZ149" s="54"/>
      <c r="GA149" s="54"/>
    </row>
    <row r="150" spans="1:183" s="45" customFormat="1" ht="18">
      <c r="A150" s="66" t="s">
        <v>377</v>
      </c>
      <c r="B150" s="228" t="s">
        <v>278</v>
      </c>
      <c r="C150" s="228" t="s">
        <v>278</v>
      </c>
      <c r="D150" s="228" t="s">
        <v>311</v>
      </c>
      <c r="E150" s="229">
        <v>1</v>
      </c>
      <c r="F150" s="144">
        <v>23.741396355599989</v>
      </c>
      <c r="G150" s="144">
        <v>12.444845212799999</v>
      </c>
      <c r="H150" s="144"/>
      <c r="I150" s="144">
        <v>11.135035203599998</v>
      </c>
      <c r="J150" s="144">
        <v>4.4173275762000008</v>
      </c>
      <c r="K150" s="144">
        <v>23.98559842140001</v>
      </c>
      <c r="L150" s="144">
        <v>1.3433465892000003</v>
      </c>
      <c r="M150" s="230"/>
      <c r="N150" s="230"/>
      <c r="O150" s="144"/>
      <c r="P150" s="230">
        <f t="shared" si="77"/>
        <v>77.067549358799994</v>
      </c>
      <c r="Q150" s="52">
        <f t="shared" si="56"/>
        <v>0.86448205736543449</v>
      </c>
      <c r="R150" s="52">
        <f t="shared" si="57"/>
        <v>1.461185928333492</v>
      </c>
      <c r="S150" s="52">
        <f t="shared" si="58"/>
        <v>1.4267842301340221</v>
      </c>
      <c r="T150" s="53">
        <f t="shared" si="59"/>
        <v>9.0464467840898233E-2</v>
      </c>
      <c r="U150" s="53">
        <f t="shared" si="60"/>
        <v>1.3543150075115244</v>
      </c>
      <c r="V150" s="53">
        <f t="shared" si="61"/>
        <v>14.423906454856226</v>
      </c>
      <c r="W150" s="53">
        <f t="shared" si="62"/>
        <v>117.98321693335888</v>
      </c>
      <c r="X150" s="53">
        <f t="shared" si="63"/>
        <v>1.0292568678214049</v>
      </c>
      <c r="Y150" s="53">
        <f t="shared" si="64"/>
        <v>1.0234628579999543</v>
      </c>
      <c r="Z150" s="53">
        <f t="shared" si="65"/>
        <v>1.0261719205078588</v>
      </c>
      <c r="AA150" s="53">
        <f t="shared" si="66"/>
        <v>1.0304748223652427</v>
      </c>
      <c r="AB150" s="53">
        <f t="shared" si="67"/>
        <v>0.5721616961029653</v>
      </c>
      <c r="AC150" s="53">
        <f t="shared" si="68"/>
        <v>0.5706794574181957</v>
      </c>
      <c r="AD150" s="53">
        <f t="shared" si="69"/>
        <v>0.55991495061279961</v>
      </c>
      <c r="AE150" s="53">
        <f t="shared" si="70"/>
        <v>0.36696329543081191</v>
      </c>
      <c r="AF150" s="53">
        <f t="shared" si="71"/>
        <v>0.36</v>
      </c>
      <c r="AG150" s="53">
        <f t="shared" si="72"/>
        <v>0.36348164771540592</v>
      </c>
      <c r="AH150" s="64" t="s">
        <v>152</v>
      </c>
      <c r="AI150" s="62"/>
      <c r="AJ150" s="62"/>
      <c r="AK150" s="45" t="str">
        <f t="shared" si="78"/>
        <v>105-24</v>
      </c>
      <c r="AL150" s="65"/>
      <c r="AM150" s="145">
        <f t="shared" si="79"/>
        <v>1</v>
      </c>
      <c r="AN150" s="149"/>
      <c r="AO150" s="183"/>
      <c r="AP150" s="149"/>
      <c r="AQ150" s="147">
        <f t="shared" si="80"/>
        <v>1</v>
      </c>
      <c r="AR150" s="229">
        <v>0</v>
      </c>
      <c r="AS150" s="229">
        <v>1</v>
      </c>
      <c r="AT150" s="229">
        <v>2</v>
      </c>
      <c r="AU150" s="229">
        <v>2</v>
      </c>
      <c r="AV150" s="229">
        <v>1</v>
      </c>
      <c r="AW150" s="229">
        <v>1</v>
      </c>
      <c r="AX150" s="229">
        <v>3</v>
      </c>
      <c r="AY150" s="229">
        <v>2</v>
      </c>
      <c r="AZ150" s="229">
        <v>7</v>
      </c>
      <c r="BA150" s="148"/>
      <c r="BB150" s="229">
        <v>120</v>
      </c>
      <c r="BC150" s="229">
        <v>14</v>
      </c>
      <c r="BD150" s="229">
        <v>13</v>
      </c>
      <c r="BE150" s="57">
        <v>3</v>
      </c>
      <c r="BF150" s="57">
        <v>3</v>
      </c>
      <c r="BG150" s="57">
        <v>3</v>
      </c>
      <c r="BH150" s="57">
        <v>10</v>
      </c>
      <c r="BI150" s="57" t="str">
        <f t="shared" si="81"/>
        <v>Control</v>
      </c>
      <c r="BJ150" s="189" t="str">
        <f t="shared" si="82"/>
        <v>105-24</v>
      </c>
      <c r="BK150" s="173">
        <f t="shared" si="83"/>
        <v>1</v>
      </c>
      <c r="BL150" s="87">
        <v>0</v>
      </c>
      <c r="BM150" s="62"/>
      <c r="BN150" s="62"/>
      <c r="BO150" s="62"/>
      <c r="BP150" s="62"/>
      <c r="BQ150" s="62"/>
      <c r="BR150" s="62"/>
      <c r="BS150" s="62"/>
      <c r="BT150" s="62"/>
      <c r="BU150" s="62"/>
      <c r="BV150" s="62"/>
      <c r="BW150" s="62"/>
      <c r="BX150" s="62"/>
      <c r="BY150" s="62"/>
      <c r="BZ150" s="128"/>
      <c r="CA150" s="99"/>
      <c r="CB150" s="98"/>
      <c r="CC150" s="98"/>
      <c r="CD150" s="98"/>
      <c r="CE150" s="98"/>
      <c r="CF150" s="98"/>
      <c r="CG150" s="98"/>
      <c r="CH150" s="98"/>
      <c r="CI150" s="98"/>
      <c r="CJ150" s="98"/>
      <c r="CK150" s="98"/>
      <c r="CL150" s="98"/>
      <c r="CM150" s="62"/>
      <c r="CN150" s="62"/>
      <c r="CO150" s="128"/>
      <c r="CP150" s="88"/>
      <c r="CQ150" s="88"/>
      <c r="CR150" s="63"/>
      <c r="CS150" s="63"/>
      <c r="CT150" s="63"/>
      <c r="CU150" s="63"/>
      <c r="CV150" s="88"/>
      <c r="CW150" s="63"/>
      <c r="CX150" s="63"/>
      <c r="CY150" s="63"/>
      <c r="CZ150" s="63"/>
      <c r="DA150" s="88"/>
      <c r="DB150" s="63"/>
      <c r="DC150" s="63"/>
      <c r="DD150" s="63"/>
      <c r="DE150" s="63"/>
      <c r="DF150" s="131"/>
      <c r="DG150" s="121">
        <f t="shared" si="84"/>
        <v>36.529648208337299</v>
      </c>
      <c r="DH150" s="121">
        <f t="shared" si="85"/>
        <v>17.289641147308689</v>
      </c>
      <c r="DI150" s="121">
        <f t="shared" si="86"/>
        <v>64.205290356030986</v>
      </c>
      <c r="DJ150" s="121">
        <f t="shared" si="87"/>
        <v>2.6296366109956679</v>
      </c>
      <c r="DK150" s="121">
        <f t="shared" si="87"/>
        <v>4.5551843512877896</v>
      </c>
      <c r="DL150" s="121">
        <f t="shared" si="87"/>
        <v>44.31618280312744</v>
      </c>
      <c r="DM150" s="121">
        <f t="shared" si="88"/>
        <v>0</v>
      </c>
      <c r="DN150" s="121">
        <f t="shared" si="89"/>
        <v>0</v>
      </c>
      <c r="DO150" s="121">
        <f t="shared" si="90"/>
        <v>0</v>
      </c>
      <c r="DP150" s="121">
        <f t="shared" si="91"/>
        <v>0</v>
      </c>
      <c r="DQ150" s="121">
        <f t="shared" si="92"/>
        <v>0</v>
      </c>
      <c r="DR150" s="122">
        <f t="shared" si="93"/>
        <v>1.5</v>
      </c>
      <c r="DS150" s="157"/>
      <c r="DT150" s="157" t="str">
        <f t="shared" si="94"/>
        <v>Control</v>
      </c>
      <c r="DU150" s="157" t="str">
        <f t="shared" si="73"/>
        <v>105-24</v>
      </c>
      <c r="DV150" s="238">
        <f t="shared" si="95"/>
        <v>1</v>
      </c>
      <c r="DW150" s="239"/>
      <c r="DX150" s="239"/>
      <c r="DY150" s="239"/>
      <c r="DZ150" s="239"/>
      <c r="EA150" s="239"/>
      <c r="EB150" s="239"/>
      <c r="EC150" s="239"/>
      <c r="ED150" s="239"/>
      <c r="EE150" s="239"/>
      <c r="EF150" s="239"/>
      <c r="EG150" s="239"/>
      <c r="EH150" s="239"/>
      <c r="EI150" s="239"/>
      <c r="EJ150" s="50">
        <f t="shared" si="96"/>
        <v>1.1625609756097561</v>
      </c>
      <c r="EK150" s="50">
        <f t="shared" si="97"/>
        <v>2.5965447154471546</v>
      </c>
      <c r="EL150" s="55">
        <f t="shared" si="98"/>
        <v>19.182926829268293</v>
      </c>
      <c r="EM150" s="50">
        <f>4.656*AQ150*(((BL150/2.54)^2)+((BM150/2.54)^2)+((BN150/2.54)^2)+((BO150)/2.54^2)+((BP150/2.54)^2)+((BQ150/2.54)^2)+((BR150/2.54)^2)+((BS150/2.54)^2)+((BT150/2.54)^2)+((BU150/2.54)^2)+((BV150/2.54)^2)+((BW150/2.54)^2)+((BX150/2.54)^2)+((BY150/2.54)^2)+((BZ150/2.54)^2))/(BH150*3.28)</f>
        <v>0</v>
      </c>
      <c r="EN150" s="50">
        <f>3.492*AQ150*((CA150/2.54)^2 + (CB150/2.54)^2 + (CC150/2.54)^2 + (CD150/2.54)^2 + (CE150/2.54)^2 + (CF150/2.54)^2 + (CG150/2.54)^2 +(CH150/2.54)^2 +(CI150/2.54)^2 + (CJ150/2.54)^2 +(CK150/2.54)^2 + (CL150/2.54)^2 +(CM150/2.54)^2 + (CN150/2.54)^2 + (CO150/2.54)^2)/(BH150*3.28)</f>
        <v>0</v>
      </c>
      <c r="EO150" s="50">
        <f t="shared" si="74"/>
        <v>0</v>
      </c>
      <c r="EP150" s="50">
        <f t="shared" si="75"/>
        <v>0</v>
      </c>
      <c r="EQ150" s="50">
        <f t="shared" si="76"/>
        <v>0</v>
      </c>
      <c r="ER150" s="56">
        <f t="shared" si="99"/>
        <v>22.942032520325203</v>
      </c>
      <c r="ES150" s="56">
        <f t="shared" si="100"/>
        <v>0</v>
      </c>
      <c r="ET150" s="56">
        <f t="shared" si="103"/>
        <v>16.438341693751784</v>
      </c>
      <c r="EU150" s="56">
        <f t="shared" si="103"/>
        <v>7.7803385162889107</v>
      </c>
      <c r="EV150" s="56">
        <f t="shared" si="101"/>
        <v>22.942032520325203</v>
      </c>
      <c r="EW150" s="56"/>
      <c r="EX150" s="56"/>
      <c r="EY150" s="56"/>
      <c r="EZ150" s="165"/>
      <c r="FA150" s="179"/>
      <c r="FB150" s="179"/>
      <c r="FC150" s="56"/>
      <c r="FD150" s="56"/>
      <c r="FE150" s="56"/>
      <c r="FF150" s="56"/>
      <c r="FG150" s="56"/>
      <c r="FH150" s="56"/>
      <c r="FI150" s="56"/>
      <c r="FJ150" s="56"/>
      <c r="FK150" s="56"/>
      <c r="FL150" s="56"/>
      <c r="FM150" s="56"/>
      <c r="FO150" s="54"/>
      <c r="FP150" s="54"/>
      <c r="FQ150" s="54"/>
      <c r="FR150" s="54"/>
      <c r="FS150" s="54"/>
      <c r="FT150" s="54"/>
      <c r="FU150" s="54"/>
      <c r="FV150" s="54"/>
      <c r="FW150" s="54"/>
      <c r="FX150" s="54"/>
      <c r="FY150" s="54"/>
      <c r="FZ150" s="54"/>
      <c r="GA150" s="54"/>
    </row>
    <row r="151" spans="1:183" s="45" customFormat="1" ht="18">
      <c r="A151" s="66" t="s">
        <v>377</v>
      </c>
      <c r="B151" s="228" t="s">
        <v>278</v>
      </c>
      <c r="C151" s="228" t="s">
        <v>278</v>
      </c>
      <c r="D151" s="228" t="s">
        <v>311</v>
      </c>
      <c r="E151" s="229">
        <v>2</v>
      </c>
      <c r="F151" s="144">
        <v>23.741396355599989</v>
      </c>
      <c r="G151" s="144">
        <v>12.444845212799999</v>
      </c>
      <c r="H151" s="144"/>
      <c r="I151" s="144">
        <v>11.135035203599998</v>
      </c>
      <c r="J151" s="144">
        <v>4.4173275762000008</v>
      </c>
      <c r="K151" s="144">
        <v>23.98559842140001</v>
      </c>
      <c r="L151" s="144">
        <v>1.3433465892000003</v>
      </c>
      <c r="M151" s="230"/>
      <c r="N151" s="230"/>
      <c r="O151" s="144"/>
      <c r="P151" s="230">
        <f t="shared" si="77"/>
        <v>77.067549358799994</v>
      </c>
      <c r="Q151" s="52">
        <f t="shared" si="56"/>
        <v>0.86448205736543449</v>
      </c>
      <c r="R151" s="52">
        <f t="shared" si="57"/>
        <v>1.461185928333492</v>
      </c>
      <c r="S151" s="52">
        <f t="shared" si="58"/>
        <v>1.4267842301340221</v>
      </c>
      <c r="T151" s="53">
        <f t="shared" si="59"/>
        <v>9.0464467840898233E-2</v>
      </c>
      <c r="U151" s="53">
        <f t="shared" si="60"/>
        <v>1.3543150075115244</v>
      </c>
      <c r="V151" s="53">
        <f t="shared" si="61"/>
        <v>14.423906454856226</v>
      </c>
      <c r="W151" s="53">
        <f t="shared" si="62"/>
        <v>117.98321693335888</v>
      </c>
      <c r="X151" s="53">
        <f t="shared" si="63"/>
        <v>1.0292568678214049</v>
      </c>
      <c r="Y151" s="53">
        <f t="shared" si="64"/>
        <v>1.0234628579999543</v>
      </c>
      <c r="Z151" s="53">
        <f t="shared" si="65"/>
        <v>1.0261719205078588</v>
      </c>
      <c r="AA151" s="53">
        <f t="shared" si="66"/>
        <v>1.0304748223652427</v>
      </c>
      <c r="AB151" s="53">
        <f t="shared" si="67"/>
        <v>0.5721616961029653</v>
      </c>
      <c r="AC151" s="53">
        <f t="shared" si="68"/>
        <v>0.5706794574181957</v>
      </c>
      <c r="AD151" s="53">
        <f t="shared" si="69"/>
        <v>0.55991495061279961</v>
      </c>
      <c r="AE151" s="53">
        <f t="shared" si="70"/>
        <v>0.36696329543081191</v>
      </c>
      <c r="AF151" s="53">
        <f t="shared" si="71"/>
        <v>0.36</v>
      </c>
      <c r="AG151" s="53">
        <f t="shared" si="72"/>
        <v>0.36348164771540592</v>
      </c>
      <c r="AH151" s="64" t="s">
        <v>152</v>
      </c>
      <c r="AI151" s="62"/>
      <c r="AJ151" s="62"/>
      <c r="AK151" s="45" t="str">
        <f t="shared" si="78"/>
        <v>105-24</v>
      </c>
      <c r="AL151" s="65"/>
      <c r="AM151" s="145">
        <f t="shared" si="79"/>
        <v>2</v>
      </c>
      <c r="AN151" s="149"/>
      <c r="AO151" s="183"/>
      <c r="AP151" s="149"/>
      <c r="AQ151" s="147">
        <f t="shared" si="80"/>
        <v>1</v>
      </c>
      <c r="AR151" s="229">
        <v>2</v>
      </c>
      <c r="AS151" s="229">
        <v>1</v>
      </c>
      <c r="AT151" s="229">
        <v>1</v>
      </c>
      <c r="AU151" s="229">
        <v>3</v>
      </c>
      <c r="AV151" s="229">
        <v>1</v>
      </c>
      <c r="AW151" s="229">
        <v>4</v>
      </c>
      <c r="AX151" s="229">
        <v>3</v>
      </c>
      <c r="AY151" s="229">
        <v>1</v>
      </c>
      <c r="AZ151" s="229">
        <v>2</v>
      </c>
      <c r="BA151" s="148"/>
      <c r="BB151" s="229">
        <v>22</v>
      </c>
      <c r="BC151" s="229">
        <v>3</v>
      </c>
      <c r="BD151" s="229">
        <v>1</v>
      </c>
      <c r="BE151" s="57">
        <v>3</v>
      </c>
      <c r="BF151" s="57">
        <v>3</v>
      </c>
      <c r="BG151" s="57">
        <v>3</v>
      </c>
      <c r="BH151" s="57">
        <v>10</v>
      </c>
      <c r="BI151" s="57" t="str">
        <f t="shared" si="81"/>
        <v>Control</v>
      </c>
      <c r="BJ151" s="189" t="str">
        <f t="shared" si="82"/>
        <v>105-24</v>
      </c>
      <c r="BK151" s="173">
        <f t="shared" si="83"/>
        <v>2</v>
      </c>
      <c r="BL151" s="87">
        <v>0</v>
      </c>
      <c r="BM151" s="62"/>
      <c r="BN151" s="62"/>
      <c r="BO151" s="62"/>
      <c r="BP151" s="62"/>
      <c r="BQ151" s="62"/>
      <c r="BR151" s="62"/>
      <c r="BS151" s="62"/>
      <c r="BT151" s="62"/>
      <c r="BU151" s="62"/>
      <c r="BV151" s="62"/>
      <c r="BW151" s="62"/>
      <c r="BX151" s="62"/>
      <c r="BY151" s="62"/>
      <c r="BZ151" s="128"/>
      <c r="CA151" s="99"/>
      <c r="CB151" s="98"/>
      <c r="CC151" s="98"/>
      <c r="CD151" s="98"/>
      <c r="CE151" s="98"/>
      <c r="CF151" s="98"/>
      <c r="CG151" s="98"/>
      <c r="CH151" s="98"/>
      <c r="CI151" s="98"/>
      <c r="CJ151" s="98"/>
      <c r="CK151" s="98"/>
      <c r="CL151" s="98"/>
      <c r="CM151" s="62"/>
      <c r="CN151" s="62"/>
      <c r="CO151" s="128"/>
      <c r="CP151" s="88"/>
      <c r="CQ151" s="88"/>
      <c r="CR151" s="63"/>
      <c r="CS151" s="63"/>
      <c r="CT151" s="63"/>
      <c r="CU151" s="63"/>
      <c r="CV151" s="88"/>
      <c r="CW151" s="63"/>
      <c r="CX151" s="63"/>
      <c r="CY151" s="63"/>
      <c r="CZ151" s="63"/>
      <c r="DA151" s="88"/>
      <c r="DB151" s="63"/>
      <c r="DC151" s="63"/>
      <c r="DD151" s="63"/>
      <c r="DE151" s="63"/>
      <c r="DF151" s="131"/>
      <c r="DG151" s="121">
        <f t="shared" si="84"/>
        <v>58.447437133339676</v>
      </c>
      <c r="DH151" s="121">
        <f t="shared" si="85"/>
        <v>12.967230860481518</v>
      </c>
      <c r="DI151" s="121">
        <f t="shared" si="86"/>
        <v>78.473132657371224</v>
      </c>
      <c r="DJ151" s="121">
        <f t="shared" si="87"/>
        <v>0.4821000453492057</v>
      </c>
      <c r="DK151" s="121">
        <f t="shared" si="87"/>
        <v>0.97611093241881208</v>
      </c>
      <c r="DL151" s="121">
        <f t="shared" si="87"/>
        <v>3.4089371387021106</v>
      </c>
      <c r="DM151" s="121">
        <f t="shared" si="88"/>
        <v>0</v>
      </c>
      <c r="DN151" s="121">
        <f t="shared" si="89"/>
        <v>0</v>
      </c>
      <c r="DO151" s="121">
        <f t="shared" si="90"/>
        <v>0</v>
      </c>
      <c r="DP151" s="121">
        <f t="shared" si="91"/>
        <v>0</v>
      </c>
      <c r="DQ151" s="121">
        <f t="shared" si="92"/>
        <v>0</v>
      </c>
      <c r="DR151" s="122">
        <f t="shared" si="93"/>
        <v>2.5</v>
      </c>
      <c r="DS151" s="157"/>
      <c r="DT151" s="157" t="str">
        <f t="shared" si="94"/>
        <v>Control</v>
      </c>
      <c r="DU151" s="157" t="str">
        <f t="shared" si="73"/>
        <v>105-24</v>
      </c>
      <c r="DV151" s="238">
        <f t="shared" si="95"/>
        <v>2</v>
      </c>
      <c r="DW151" s="239"/>
      <c r="DX151" s="239"/>
      <c r="DY151" s="239"/>
      <c r="DZ151" s="239"/>
      <c r="EA151" s="239"/>
      <c r="EB151" s="239"/>
      <c r="EC151" s="239"/>
      <c r="ED151" s="239"/>
      <c r="EE151" s="239"/>
      <c r="EF151" s="239"/>
      <c r="EG151" s="239"/>
      <c r="EH151" s="239"/>
      <c r="EI151" s="239"/>
      <c r="EJ151" s="50">
        <f t="shared" si="96"/>
        <v>0.21313617886178862</v>
      </c>
      <c r="EK151" s="50">
        <f t="shared" si="97"/>
        <v>0.55640243902439024</v>
      </c>
      <c r="EL151" s="55">
        <f t="shared" si="98"/>
        <v>1.475609756097561</v>
      </c>
      <c r="EM151" s="50">
        <f>4.656*AQ151*(((BL151/2.54)^2)+((BM151/2.54)^2)+((BN151/2.54)^2)+((BO151)/2.54^2)+((BP151/2.54)^2)+((BQ151/2.54)^2)+((BR151/2.54)^2)+((BS151/2.54)^2)+((BT151/2.54)^2)+((BU151/2.54)^2)+((BV151/2.54)^2)+((BW151/2.54)^2)+((BX151/2.54)^2)+((BY151/2.54)^2)+((BZ151/2.54)^2))/(BH151*3.28)</f>
        <v>0</v>
      </c>
      <c r="EN151" s="50">
        <f>3.492*AQ151*((CA151/2.54)^2 + (CB151/2.54)^2 + (CC151/2.54)^2 + (CD151/2.54)^2 + (CE151/2.54)^2 + (CF151/2.54)^2 + (CG151/2.54)^2 +(CH151/2.54)^2 +(CI151/2.54)^2 + (CJ151/2.54)^2 +(CK151/2.54)^2 + (CL151/2.54)^2 +(CM151/2.54)^2 + (CN151/2.54)^2 + (CO151/2.54)^2)/(BH151*3.28)</f>
        <v>0</v>
      </c>
      <c r="EO151" s="50">
        <f t="shared" si="74"/>
        <v>0</v>
      </c>
      <c r="EP151" s="50">
        <f t="shared" si="75"/>
        <v>0</v>
      </c>
      <c r="EQ151" s="50">
        <f t="shared" si="76"/>
        <v>0</v>
      </c>
      <c r="ER151" s="56">
        <f t="shared" si="99"/>
        <v>2.2451483739837399</v>
      </c>
      <c r="ES151" s="56">
        <f t="shared" si="100"/>
        <v>0</v>
      </c>
      <c r="ET151" s="56">
        <f t="shared" si="103"/>
        <v>26.301346710002854</v>
      </c>
      <c r="EU151" s="56">
        <f t="shared" si="103"/>
        <v>5.835253887216683</v>
      </c>
      <c r="EV151" s="56">
        <f t="shared" si="101"/>
        <v>2.2451483739837399</v>
      </c>
      <c r="EW151" s="56"/>
      <c r="EX151" s="56"/>
      <c r="EY151" s="56"/>
      <c r="EZ151" s="165" t="str">
        <f>D151</f>
        <v>105-24</v>
      </c>
      <c r="FA151" s="179">
        <f t="shared" si="102"/>
        <v>16.438341693751784</v>
      </c>
      <c r="FB151" s="179">
        <f t="shared" si="102"/>
        <v>6.4836154302407598</v>
      </c>
      <c r="FC151" s="56">
        <f>AVERAGE(EJ149:EJ151)</f>
        <v>0.62972052845528459</v>
      </c>
      <c r="FD151" s="56">
        <f>AVERAGE(EK149:EK151)</f>
        <v>1.4837398373983739</v>
      </c>
      <c r="FE151" s="56">
        <f>AVERAGE(EL149:EL151)</f>
        <v>7.3780487804878057</v>
      </c>
      <c r="FF151" s="56">
        <f>AVERAGE(EM149:EM151)</f>
        <v>1.5255054900353697</v>
      </c>
      <c r="FG151" s="56">
        <f>AVERAGE(EN149:EN151)</f>
        <v>0</v>
      </c>
      <c r="FH151" s="56">
        <f t="shared" si="104"/>
        <v>0</v>
      </c>
      <c r="FI151" s="56">
        <f t="shared" si="104"/>
        <v>0</v>
      </c>
      <c r="FJ151" s="56">
        <f t="shared" si="104"/>
        <v>0</v>
      </c>
      <c r="FK151" s="56">
        <f>AVERAGE(ER149:ER151)</f>
        <v>9.4915091463414623</v>
      </c>
      <c r="FL151" s="56">
        <f>AVERAGE(ES149:ES151)</f>
        <v>1.5255054900353697</v>
      </c>
      <c r="FM151" s="56">
        <f>AVERAGE(EV149:EV151)</f>
        <v>11.017014636376834</v>
      </c>
      <c r="FO151" s="54"/>
      <c r="FP151" s="54" t="e">
        <f>AVERAGE(#REF!)</f>
        <v>#REF!</v>
      </c>
      <c r="FQ151" s="54" t="e">
        <f>AVERAGE(#REF!)</f>
        <v>#REF!</v>
      </c>
      <c r="FR151" s="54" t="e">
        <f>AVERAGE(#REF!)</f>
        <v>#REF!</v>
      </c>
      <c r="FS151" s="54" t="e">
        <f>AVERAGE(#REF!)</f>
        <v>#REF!</v>
      </c>
      <c r="FT151" s="54" t="e">
        <f>AVERAGE(#REF!)</f>
        <v>#REF!</v>
      </c>
      <c r="FU151" s="54" t="e">
        <f>AVERAGE(#REF!)</f>
        <v>#REF!</v>
      </c>
      <c r="FV151" s="54" t="e">
        <f>AVERAGE(#REF!)</f>
        <v>#REF!</v>
      </c>
      <c r="FW151" s="54" t="e">
        <f>AVERAGE(#REF!)</f>
        <v>#REF!</v>
      </c>
      <c r="FX151" s="54" t="e">
        <f>AVERAGE(#REF!)</f>
        <v>#REF!</v>
      </c>
      <c r="FY151" s="54" t="e">
        <f>AVERAGE(#REF!)</f>
        <v>#REF!</v>
      </c>
      <c r="FZ151" s="54" t="e">
        <f>AVERAGE(#REF!)</f>
        <v>#REF!</v>
      </c>
      <c r="GA151" s="54"/>
    </row>
    <row r="152" spans="1:183" s="45" customFormat="1" ht="18">
      <c r="A152" s="66" t="s">
        <v>377</v>
      </c>
      <c r="B152" s="228" t="s">
        <v>278</v>
      </c>
      <c r="C152" s="228" t="s">
        <v>278</v>
      </c>
      <c r="D152" s="228" t="s">
        <v>311</v>
      </c>
      <c r="E152" s="229">
        <v>3</v>
      </c>
      <c r="F152" s="144">
        <v>23.741396355599989</v>
      </c>
      <c r="G152" s="144">
        <v>12.444845212799999</v>
      </c>
      <c r="H152" s="144"/>
      <c r="I152" s="144">
        <v>11.135035203599998</v>
      </c>
      <c r="J152" s="144">
        <v>4.4173275762000008</v>
      </c>
      <c r="K152" s="144">
        <v>23.98559842140001</v>
      </c>
      <c r="L152" s="144">
        <v>1.3433465892000003</v>
      </c>
      <c r="M152" s="230"/>
      <c r="N152" s="230"/>
      <c r="O152" s="144"/>
      <c r="P152" s="230">
        <f t="shared" si="77"/>
        <v>77.067549358799994</v>
      </c>
      <c r="Q152" s="52">
        <f t="shared" si="56"/>
        <v>0.86448205736543449</v>
      </c>
      <c r="R152" s="52">
        <f t="shared" si="57"/>
        <v>1.461185928333492</v>
      </c>
      <c r="S152" s="52">
        <f t="shared" si="58"/>
        <v>1.4267842301340221</v>
      </c>
      <c r="T152" s="53">
        <f t="shared" si="59"/>
        <v>9.0464467840898233E-2</v>
      </c>
      <c r="U152" s="53">
        <f t="shared" si="60"/>
        <v>1.3543150075115244</v>
      </c>
      <c r="V152" s="53">
        <f t="shared" si="61"/>
        <v>14.423906454856226</v>
      </c>
      <c r="W152" s="53">
        <f t="shared" si="62"/>
        <v>117.98321693335888</v>
      </c>
      <c r="X152" s="53">
        <f t="shared" si="63"/>
        <v>1.0292568678214049</v>
      </c>
      <c r="Y152" s="53">
        <f t="shared" si="64"/>
        <v>1.0234628579999543</v>
      </c>
      <c r="Z152" s="53">
        <f t="shared" si="65"/>
        <v>1.0261719205078588</v>
      </c>
      <c r="AA152" s="53">
        <f t="shared" si="66"/>
        <v>1.0304748223652427</v>
      </c>
      <c r="AB152" s="53">
        <f t="shared" si="67"/>
        <v>0.5721616961029653</v>
      </c>
      <c r="AC152" s="53">
        <f t="shared" si="68"/>
        <v>0.5706794574181957</v>
      </c>
      <c r="AD152" s="53">
        <f t="shared" si="69"/>
        <v>0.55991495061279961</v>
      </c>
      <c r="AE152" s="53">
        <f t="shared" si="70"/>
        <v>0.36696329543081191</v>
      </c>
      <c r="AF152" s="53">
        <f t="shared" si="71"/>
        <v>0.36</v>
      </c>
      <c r="AG152" s="53">
        <f t="shared" si="72"/>
        <v>0.36348164771540592</v>
      </c>
      <c r="AH152" s="64" t="s">
        <v>152</v>
      </c>
      <c r="AI152" s="62"/>
      <c r="AJ152" s="62"/>
      <c r="AK152" s="45" t="str">
        <f t="shared" si="78"/>
        <v>105-24</v>
      </c>
      <c r="AL152" s="65"/>
      <c r="AM152" s="145">
        <f t="shared" si="79"/>
        <v>3</v>
      </c>
      <c r="AN152" s="149"/>
      <c r="AO152" s="183"/>
      <c r="AP152" s="149"/>
      <c r="AQ152" s="147">
        <f t="shared" si="80"/>
        <v>1</v>
      </c>
      <c r="AR152" s="229">
        <v>2</v>
      </c>
      <c r="AS152" s="229">
        <v>1</v>
      </c>
      <c r="AT152" s="229">
        <v>1</v>
      </c>
      <c r="AU152" s="229">
        <v>1</v>
      </c>
      <c r="AV152" s="229">
        <v>1</v>
      </c>
      <c r="AW152" s="229">
        <v>1</v>
      </c>
      <c r="AX152" s="229">
        <v>1</v>
      </c>
      <c r="AY152" s="229">
        <v>1</v>
      </c>
      <c r="AZ152" s="229">
        <v>1</v>
      </c>
      <c r="BA152" s="148"/>
      <c r="BB152" s="229">
        <v>30</v>
      </c>
      <c r="BC152" s="229">
        <v>3</v>
      </c>
      <c r="BD152" s="229">
        <v>0</v>
      </c>
      <c r="BE152" s="57">
        <v>3</v>
      </c>
      <c r="BF152" s="57">
        <v>3</v>
      </c>
      <c r="BG152" s="57">
        <v>3</v>
      </c>
      <c r="BH152" s="57">
        <v>10</v>
      </c>
      <c r="BI152" s="57" t="str">
        <f t="shared" si="81"/>
        <v>Control</v>
      </c>
      <c r="BJ152" s="189" t="str">
        <f t="shared" si="82"/>
        <v>105-24</v>
      </c>
      <c r="BK152" s="173">
        <f t="shared" si="83"/>
        <v>3</v>
      </c>
      <c r="BL152" s="87">
        <v>0</v>
      </c>
      <c r="BM152" s="62"/>
      <c r="BN152" s="62"/>
      <c r="BO152" s="62"/>
      <c r="BP152" s="62"/>
      <c r="BQ152" s="62"/>
      <c r="BR152" s="62"/>
      <c r="BS152" s="62"/>
      <c r="BT152" s="62"/>
      <c r="BU152" s="62"/>
      <c r="BV152" s="62"/>
      <c r="BW152" s="62"/>
      <c r="BX152" s="62"/>
      <c r="BY152" s="62"/>
      <c r="BZ152" s="128"/>
      <c r="CA152" s="99"/>
      <c r="CB152" s="98"/>
      <c r="CC152" s="98"/>
      <c r="CD152" s="98"/>
      <c r="CE152" s="98"/>
      <c r="CF152" s="98"/>
      <c r="CG152" s="98"/>
      <c r="CH152" s="98"/>
      <c r="CI152" s="98"/>
      <c r="CJ152" s="98"/>
      <c r="CK152" s="98"/>
      <c r="CL152" s="98"/>
      <c r="CM152" s="62"/>
      <c r="CN152" s="62"/>
      <c r="CO152" s="128"/>
      <c r="CP152" s="88"/>
      <c r="CQ152" s="88"/>
      <c r="CR152" s="63"/>
      <c r="CS152" s="63"/>
      <c r="CT152" s="63"/>
      <c r="CU152" s="63"/>
      <c r="CV152" s="88"/>
      <c r="CW152" s="63"/>
      <c r="CX152" s="63"/>
      <c r="CY152" s="63"/>
      <c r="CZ152" s="63"/>
      <c r="DA152" s="88"/>
      <c r="DB152" s="63"/>
      <c r="DC152" s="63"/>
      <c r="DD152" s="63"/>
      <c r="DE152" s="63"/>
      <c r="DF152" s="131"/>
      <c r="DG152" s="121">
        <f t="shared" si="84"/>
        <v>29.223718566669842</v>
      </c>
      <c r="DH152" s="121">
        <f t="shared" si="85"/>
        <v>12.967230860481518</v>
      </c>
      <c r="DI152" s="121">
        <f t="shared" si="86"/>
        <v>49.937448054690776</v>
      </c>
      <c r="DJ152" s="121">
        <f t="shared" si="87"/>
        <v>0.65740915274891698</v>
      </c>
      <c r="DK152" s="121">
        <f t="shared" si="87"/>
        <v>0.97611093241881208</v>
      </c>
      <c r="DL152" s="121">
        <f t="shared" si="87"/>
        <v>0</v>
      </c>
      <c r="DM152" s="121">
        <f t="shared" si="88"/>
        <v>0</v>
      </c>
      <c r="DN152" s="121">
        <f t="shared" si="89"/>
        <v>0</v>
      </c>
      <c r="DO152" s="121">
        <f t="shared" si="90"/>
        <v>0</v>
      </c>
      <c r="DP152" s="121">
        <f t="shared" si="91"/>
        <v>0</v>
      </c>
      <c r="DQ152" s="121">
        <f t="shared" si="92"/>
        <v>0</v>
      </c>
      <c r="DR152" s="122">
        <f t="shared" si="93"/>
        <v>1</v>
      </c>
      <c r="DS152" s="157"/>
      <c r="DT152" s="157" t="str">
        <f t="shared" si="94"/>
        <v>Control</v>
      </c>
      <c r="DU152" s="157" t="str">
        <f t="shared" si="73"/>
        <v>105-24</v>
      </c>
      <c r="DV152" s="238">
        <f t="shared" si="95"/>
        <v>3</v>
      </c>
      <c r="DW152" s="239"/>
      <c r="DX152" s="239"/>
      <c r="DY152" s="239"/>
      <c r="DZ152" s="239"/>
      <c r="EA152" s="239"/>
      <c r="EB152" s="239"/>
      <c r="EC152" s="239"/>
      <c r="ED152" s="239"/>
      <c r="EE152" s="239"/>
      <c r="EF152" s="239"/>
      <c r="EG152" s="239"/>
      <c r="EH152" s="239"/>
      <c r="EI152" s="239"/>
      <c r="EJ152" s="50"/>
      <c r="EK152" s="50"/>
      <c r="EL152" s="55"/>
      <c r="EM152" s="50"/>
      <c r="EN152" s="50"/>
      <c r="EO152" s="50">
        <f t="shared" si="74"/>
        <v>0</v>
      </c>
      <c r="EP152" s="50">
        <f t="shared" si="75"/>
        <v>0</v>
      </c>
      <c r="EQ152" s="50">
        <f t="shared" si="76"/>
        <v>0</v>
      </c>
      <c r="ER152" s="56"/>
      <c r="ES152" s="56"/>
      <c r="ET152" s="56">
        <f t="shared" si="103"/>
        <v>13.150673355001429</v>
      </c>
      <c r="EU152" s="56">
        <f t="shared" si="103"/>
        <v>5.835253887216683</v>
      </c>
      <c r="EV152" s="56"/>
      <c r="EW152" s="56"/>
      <c r="EX152" s="56"/>
      <c r="EY152" s="56"/>
      <c r="EZ152" s="165"/>
      <c r="FA152" s="179"/>
      <c r="FB152" s="179"/>
      <c r="FC152" s="56"/>
      <c r="FD152" s="56"/>
      <c r="FE152" s="56"/>
      <c r="FF152" s="56"/>
      <c r="FG152" s="56"/>
      <c r="FH152" s="56"/>
      <c r="FI152" s="56"/>
      <c r="FJ152" s="56"/>
      <c r="FK152" s="56"/>
      <c r="FL152" s="56"/>
      <c r="FM152" s="56"/>
      <c r="FO152" s="54"/>
      <c r="FP152" s="54"/>
      <c r="FQ152" s="54"/>
      <c r="FR152" s="54"/>
      <c r="FS152" s="54"/>
      <c r="FT152" s="54"/>
      <c r="FU152" s="54"/>
      <c r="FV152" s="54"/>
      <c r="FW152" s="54"/>
      <c r="FX152" s="54"/>
      <c r="FY152" s="54"/>
      <c r="FZ152" s="54"/>
      <c r="GA152" s="54"/>
    </row>
    <row r="153" spans="1:183" s="45" customFormat="1" ht="18">
      <c r="A153" s="66" t="s">
        <v>377</v>
      </c>
      <c r="B153" s="228" t="s">
        <v>278</v>
      </c>
      <c r="C153" s="228" t="s">
        <v>278</v>
      </c>
      <c r="D153" s="228" t="s">
        <v>311</v>
      </c>
      <c r="E153" s="229">
        <v>4</v>
      </c>
      <c r="F153" s="144">
        <v>23.741396355599989</v>
      </c>
      <c r="G153" s="144">
        <v>12.444845212799999</v>
      </c>
      <c r="H153" s="144"/>
      <c r="I153" s="144">
        <v>11.135035203599998</v>
      </c>
      <c r="J153" s="144">
        <v>4.4173275762000008</v>
      </c>
      <c r="K153" s="144">
        <v>23.98559842140001</v>
      </c>
      <c r="L153" s="144">
        <v>1.3433465892000003</v>
      </c>
      <c r="M153" s="144"/>
      <c r="N153" s="144"/>
      <c r="O153" s="144"/>
      <c r="P153" s="230">
        <f t="shared" si="77"/>
        <v>77.067549358799994</v>
      </c>
      <c r="Q153" s="52">
        <f t="shared" ref="Q153:Q216" si="107">((F153/$P153)*$F$5) + ((G153/$P153)*$G$5) + (( H153/$P153)*$H$5) + ((I153/$P153)*$I$5) + ((J153/$P153)*$J$5) + ((K153/$P153)*$K$5) + ((L153/$P153)*$L$5) + ((M153/$P153)*$M$5) + ((N153/$P153)*$N$5) + ((O153/$P153)*$O$5)</f>
        <v>0.86448205736543449</v>
      </c>
      <c r="R153" s="52">
        <f t="shared" ref="R153:R216" si="108">((F153/$P153)*$F$6) + ((G153/$P153)*$G$6) + (( H153/$P153)*$H$6) + ((I153/$P153)*$I$6) + ((J153/$P153)*$J$6) + ((K153/$P153)*$K$6) + ((L153/$P153)*$L$6) + ((M153/$P153)*$M$6) + ((N153/$P153)*$N$6) + ((O153/$P153)*$O$6)</f>
        <v>1.461185928333492</v>
      </c>
      <c r="S153" s="52">
        <f t="shared" ref="S153:S216" si="109">((F153/$P153)*$F$7) + ((G153/$P153)*$G$7) + (( H153/$P153)*$H$7) + ((I153/$P153)*$I$7) + ((J153/$P153)*$J$7) + ((K153/$P153)*$K$7) + ((L153/$P153)*$L$7) + ((M153/$P153)*$M$7) + ((N153/$P153)*$N$7) + ((O153/$P153)*$O$7)</f>
        <v>1.4267842301340221</v>
      </c>
      <c r="T153" s="53">
        <f t="shared" ref="T153:T216" si="110">((F153/$P153)*$F$8) + ((G153/$P153)*$G$8) + (( H153/$P153)*$H$8) + ((I153/$P153)*$I$8) + ((J153/$P153)*$J$8) + ((K153/$P153)*$K$8) + ((L153/$P153)*$L$8) + ((M153/$P153)*$M$8) + ((N153/$P153)*$N$8) + ((O153/$P153)*$O$8)</f>
        <v>9.0464467840898233E-2</v>
      </c>
      <c r="U153" s="53">
        <f t="shared" ref="U153:U216" si="111">((F153/$P153)*$F$9) + ((G153/$P153)*$G$9) + (( H153/$P153)*$H$9) + ((I153/$P153)*$I$9) + ((J153/$P153)*$J$9) + ((K153/$P153)*$K$9) + ((L153/$P153)*$L$9) + ((M153/$P153)*$M$9) + ((N153/$P153)*$N$9) + ((O153/$P153)*$O$9)</f>
        <v>1.3543150075115244</v>
      </c>
      <c r="V153" s="53">
        <f t="shared" ref="V153:V216" si="112">((F153/$P153)*$F$10) + ((G153/$P153)*$G$10) + (( H153/$P153)*$H$10) + ((I153/$P153)*$I$10) + ((J153/$P153)*$J$10) + ((K153/$P153)*$K$10) + ((L153/$P153)*$L$10) + ((M153/$P153)*$M$10) + ((N153/$P153)*$N$10) + ((O153/$P153)*$O$10)</f>
        <v>14.423906454856226</v>
      </c>
      <c r="W153" s="53">
        <f t="shared" ref="W153:W216" si="113">((F153/$P153)*$F$11) + ((G153/$P153)*$G$11) + (( H153/$P153)*$H$11) + ((I153/$P153)*$I$11) + ((J153/$P153)*$J$11) + ((K153/$P153)*$K$11) + ((L153/$P153)*$L$11) + ((M153/$P153)*$M$11) + ((N153/$P153)*$N$11) + ((O153/$P153)*$O$11)</f>
        <v>117.98321693335888</v>
      </c>
      <c r="X153" s="53">
        <f t="shared" ref="X153:X216" si="114">((F153/$P153)*$F$12) + ((G153/$P153)*$G$12) + (( H153/$P153)*$H$12) + ((I153/$P153)*$I$12) + ((J153/$P153)*$J$12) + ((K153/$P153)*$K$12) + ((L153/$P153)*$L$12) + ((M153/$P153)*$M$12) + ((N153/$P153)*$N$12) + ((O153/$P153)*$O$12)</f>
        <v>1.0292568678214049</v>
      </c>
      <c r="Y153" s="53">
        <f t="shared" ref="Y153:Y216" si="115">((F153/$P153)*$F$13) + ((G153/$P153)*$G$13) + (( H153/$P153)*$H$13) + ((I153/$P153)*$I$13) + ((J153/$P153)*$J$13) + ((K153/$P153)*$K$13) + ((L153/$P153)*$L$13) + ((M153/$P153)*$M$13) + ((N153/$P153)*$N$13) + ((O153/$P153)*$O$13)</f>
        <v>1.0234628579999543</v>
      </c>
      <c r="Z153" s="53">
        <f t="shared" ref="Z153:Z216" si="116">((F153/$P153)*$F$14) + ((G153/$P153)*$G$14) + (( H153/$P153)*$H$14) + ((I153/$P153)*$I$14) + ((J153/$P153)*$J$14) + ((K153/$P153)*$K$14) + ((L153/$P153)*$L$14) + ((M153/$P153)*$M$14) + ((N153/$P153)*$N$14) + ((O153/$P153)*$O$14)</f>
        <v>1.0261719205078588</v>
      </c>
      <c r="AA153" s="53">
        <f t="shared" ref="AA153:AA216" si="117">((F153/$P153)*$F$15) + ((G153/$P153)*$G$15) + (( H153/$P153)*$H$15) + ((I153/$P153)*$I$15) + ((J153/$P153)*$J$15) + ((K153/$P153)*$K$15) + ((L153/$P153)*$L$15) + ((M153/$P153)*$M$15) + ((N153/$P153)*$N$15) + ((O153/$P153)*$O$15)</f>
        <v>1.0304748223652427</v>
      </c>
      <c r="AB153" s="53">
        <f t="shared" ref="AB153:AB216" si="118">((F153/$P153)*$F$16) + ((G153/$P153)*$G$16) + (( H153/$P153)*$H$16) + ((I153/$P153)*$I$16) + ((J153/$P153)*$J$16) + ((K153/$P153)*$K$16) + ((L153/$P153)*$L$16) + ((M153/$P153)*$M$16) + ((N153/$P153)*$N$16) + ((O153/$P153)*$O$16)</f>
        <v>0.5721616961029653</v>
      </c>
      <c r="AC153" s="53">
        <f t="shared" ref="AC153:AC216" si="119">((F153/$P153)*$F$17) + ((G153/$P153)*$G$17) + (( H153/$P153)*$H$17) + ((I153/$P153)*$I$17) + ((J153/$P153)*$J$17) + ((K153/$P153)*$K$17) + ((L153/$P153)*$L$17) + ((M153/$P153)*$M$17) + ((N153/$P153)*$N$17) + ((O153/$P153)*$O$17)</f>
        <v>0.5706794574181957</v>
      </c>
      <c r="AD153" s="53">
        <f t="shared" ref="AD153:AD216" si="120">((F153/$P153)*$F$18) + ((G153/$P153)*$G$18) + (( H153/$P153)*$H$18) + ((I153/$P153)*$I$18) + ((J153/$P153)*$J$18) + ((K153/$P153)*$K$18) + ((L153/$P153)*$L$18) + ((M153/$P153)*$M$18) + ((N153/$P153)*$N$18) + ((O153/$P153)*$O$18)</f>
        <v>0.55991495061279961</v>
      </c>
      <c r="AE153" s="53">
        <f t="shared" ref="AE153:AE216" si="121">((F153/$P153)*$F$19) + ((G153/$P153)*$G$19) + (( H153/$P153)*$H$19) + ((I153/$P153)*$I$19) + ((J153/$P153)*$J$19) + ((K153/$P153)*$K$19) + ((L153/$P153)*$L$19) + ((M153/$P153)*$M$19) + ((N153/$P153)*$N$19) + ((O153/$P153)*$O$19)</f>
        <v>0.36696329543081191</v>
      </c>
      <c r="AF153" s="53">
        <f t="shared" ref="AF153:AF216" si="122">((F153/$P153)*$F$20) + ((G153/$P153)*$G$20) + (( H153/$P153)*$H$20) + ((I153/$P153)*$I$20) + ((J153/$P153)*$J$20) + ((K153/$P153)*$K$20) + ((L153/$P153)*$L$20) + ((M153/$P153)*$M$20) + ((N153/$P153)*$N$20) + ((O153/$P153)*$O$20)</f>
        <v>0.36</v>
      </c>
      <c r="AG153" s="53">
        <f t="shared" ref="AG153:AG216" si="123">(AE153+AF153)/2</f>
        <v>0.36348164771540592</v>
      </c>
      <c r="AH153" s="64" t="s">
        <v>152</v>
      </c>
      <c r="AI153" s="62"/>
      <c r="AJ153" s="62"/>
      <c r="AK153" s="45" t="str">
        <f t="shared" si="78"/>
        <v>105-24</v>
      </c>
      <c r="AL153" s="65"/>
      <c r="AM153" s="145">
        <f t="shared" si="79"/>
        <v>4</v>
      </c>
      <c r="AN153" s="149"/>
      <c r="AO153" s="183"/>
      <c r="AP153" s="149"/>
      <c r="AQ153" s="147">
        <f t="shared" si="80"/>
        <v>1</v>
      </c>
      <c r="AR153" s="229">
        <v>1</v>
      </c>
      <c r="AS153" s="229">
        <v>1</v>
      </c>
      <c r="AT153" s="229">
        <v>20</v>
      </c>
      <c r="AU153" s="229">
        <v>3</v>
      </c>
      <c r="AV153" s="229">
        <v>2</v>
      </c>
      <c r="AW153" s="229">
        <v>6</v>
      </c>
      <c r="AX153" s="229">
        <v>2</v>
      </c>
      <c r="AY153" s="229">
        <v>2</v>
      </c>
      <c r="AZ153" s="229">
        <v>4</v>
      </c>
      <c r="BA153" s="148"/>
      <c r="BB153" s="229">
        <v>85</v>
      </c>
      <c r="BC153" s="229">
        <v>6</v>
      </c>
      <c r="BD153" s="229">
        <v>1</v>
      </c>
      <c r="BE153" s="57">
        <v>3</v>
      </c>
      <c r="BF153" s="57">
        <v>3</v>
      </c>
      <c r="BG153" s="57">
        <v>3</v>
      </c>
      <c r="BH153" s="57">
        <v>10</v>
      </c>
      <c r="BI153" s="57" t="str">
        <f t="shared" si="81"/>
        <v>Control</v>
      </c>
      <c r="BJ153" s="189" t="str">
        <f t="shared" si="82"/>
        <v>105-24</v>
      </c>
      <c r="BK153" s="173">
        <f t="shared" si="83"/>
        <v>4</v>
      </c>
      <c r="BL153" s="87">
        <v>0</v>
      </c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128"/>
      <c r="CA153" s="99">
        <v>46</v>
      </c>
      <c r="CB153" s="98"/>
      <c r="CC153" s="98"/>
      <c r="CD153" s="98"/>
      <c r="CE153" s="98"/>
      <c r="CF153" s="98"/>
      <c r="CG153" s="98"/>
      <c r="CH153" s="98"/>
      <c r="CI153" s="98"/>
      <c r="CJ153" s="98"/>
      <c r="CK153" s="98"/>
      <c r="CL153" s="98"/>
      <c r="CM153" s="62"/>
      <c r="CN153" s="62"/>
      <c r="CO153" s="128"/>
      <c r="CP153" s="88"/>
      <c r="CQ153" s="88"/>
      <c r="CR153" s="63"/>
      <c r="CS153" s="63"/>
      <c r="CT153" s="63"/>
      <c r="CU153" s="63"/>
      <c r="CV153" s="88"/>
      <c r="CW153" s="63"/>
      <c r="CX153" s="63"/>
      <c r="CY153" s="63"/>
      <c r="CZ153" s="63"/>
      <c r="DA153" s="88"/>
      <c r="DB153" s="63"/>
      <c r="DC153" s="63"/>
      <c r="DD153" s="63"/>
      <c r="DE153" s="63"/>
      <c r="DF153" s="131"/>
      <c r="DG153" s="121">
        <f t="shared" si="84"/>
        <v>43.835577850004761</v>
      </c>
      <c r="DH153" s="121">
        <f t="shared" si="85"/>
        <v>21.612051434135861</v>
      </c>
      <c r="DI153" s="121">
        <f t="shared" si="86"/>
        <v>78.473132657371224</v>
      </c>
      <c r="DJ153" s="121">
        <f t="shared" si="87"/>
        <v>1.8626592661219314</v>
      </c>
      <c r="DK153" s="121">
        <f t="shared" si="87"/>
        <v>1.9522218648376242</v>
      </c>
      <c r="DL153" s="121">
        <f t="shared" si="87"/>
        <v>3.4089371387021106</v>
      </c>
      <c r="DM153" s="121">
        <f t="shared" si="88"/>
        <v>0</v>
      </c>
      <c r="DN153" s="121">
        <f t="shared" si="89"/>
        <v>96.865853384522495</v>
      </c>
      <c r="DO153" s="121">
        <f t="shared" si="90"/>
        <v>0</v>
      </c>
      <c r="DP153" s="121">
        <f t="shared" si="91"/>
        <v>0</v>
      </c>
      <c r="DQ153" s="121">
        <f t="shared" si="92"/>
        <v>0</v>
      </c>
      <c r="DR153" s="122">
        <f t="shared" si="93"/>
        <v>13</v>
      </c>
      <c r="DS153" s="157"/>
      <c r="DT153" s="157" t="str">
        <f t="shared" si="94"/>
        <v>Control</v>
      </c>
      <c r="DU153" s="157" t="str">
        <f t="shared" ref="DU153:DU216" si="124">D153</f>
        <v>105-24</v>
      </c>
      <c r="DV153" s="238">
        <f t="shared" si="95"/>
        <v>4</v>
      </c>
      <c r="DW153" s="239"/>
      <c r="DX153" s="239"/>
      <c r="DY153" s="239"/>
      <c r="DZ153" s="239"/>
      <c r="EA153" s="239"/>
      <c r="EB153" s="239"/>
      <c r="EC153" s="239"/>
      <c r="ED153" s="239"/>
      <c r="EE153" s="239"/>
      <c r="EF153" s="239"/>
      <c r="EG153" s="239"/>
      <c r="EH153" s="239"/>
      <c r="EI153" s="239"/>
      <c r="EJ153" s="50">
        <f t="shared" si="96"/>
        <v>0.82348069105691057</v>
      </c>
      <c r="EK153" s="50">
        <f t="shared" si="97"/>
        <v>1.1128048780487805</v>
      </c>
      <c r="EL153" s="55">
        <f t="shared" si="98"/>
        <v>1.475609756097561</v>
      </c>
      <c r="EM153" s="50">
        <f>4.656*AQ153*(((BL153/2.54)^2)+((BM153/2.54)^2)+((BN153/2.54)^2)+((BO153)/2.54^2)+((BP153/2.54)^2)+((BQ153/2.54)^2)+((BR153/2.54)^2)+((BS153/2.54)^2)+((BT153/2.54)^2)+((BU153/2.54)^2)+((BV153/2.54)^2)+((BW153/2.54)^2)+((BX153/2.54)^2)+((BY153/2.54)^2)+((BZ153/2.54)^2))/(BH153*3.28)</f>
        <v>0</v>
      </c>
      <c r="EN153" s="50">
        <f>3.492*AQ153*((CA153/2.54)^2 + (CB153/2.54)^2 + (CC153/2.54)^2 + (CD153/2.54)^2 + (CE153/2.54)^2 + (CF153/2.54)^2 + (CG153/2.54)^2 +(CH153/2.54)^2 +(CI153/2.54)^2 + (CJ153/2.54)^2 +(CK153/2.54)^2 + (CL153/2.54)^2 +(CM153/2.54)^2 + (CN153/2.54)^2 + (CO153/2.54)^2)/(BH153*3.28)</f>
        <v>34.917940567588452</v>
      </c>
      <c r="EO153" s="50">
        <f t="shared" ref="EO153:EO216" si="125">4.074*AQ153*((CQ153/2.54)^2 + (CR153/2.54)^2 + (CS153/2.54)^2 + (CT153/2.54)^2 + (CU153/2.54)^2)/(BH153*3.28)</f>
        <v>0</v>
      </c>
      <c r="EP153" s="50">
        <f t="shared" ref="EP153:EP216" si="126">4.074*AQ153*((CV153/2.54)^2 + (CW153/2.54)^2 + (CX153/2.54)^2 + (CY153/2.54)^2 + (CZ153/2.54)^2)/(BH153*3.28)</f>
        <v>0</v>
      </c>
      <c r="EQ153" s="50">
        <f t="shared" ref="EQ153:EQ216" si="127">4.074*AQ153*((DA153/2.54)^2 + (DB153/2.54)^2 + (DC153/2.54)^2 + (DD153/2.54)^2 + (DE153/2.54)^2)/(BH153*3.28)</f>
        <v>0</v>
      </c>
      <c r="ER153" s="56">
        <f t="shared" si="99"/>
        <v>3.4118953252032522</v>
      </c>
      <c r="ES153" s="56">
        <f t="shared" si="100"/>
        <v>34.917940567588452</v>
      </c>
      <c r="ET153" s="56">
        <f t="shared" si="103"/>
        <v>19.726010032502142</v>
      </c>
      <c r="EU153" s="56">
        <f t="shared" si="103"/>
        <v>9.7254231453611375</v>
      </c>
      <c r="EV153" s="56">
        <f t="shared" si="101"/>
        <v>38.329835892791706</v>
      </c>
      <c r="EW153" s="56"/>
      <c r="EX153" s="56"/>
      <c r="EY153" s="56"/>
      <c r="EZ153" s="165"/>
      <c r="FA153" s="179"/>
      <c r="FB153" s="179"/>
      <c r="FC153" s="56"/>
      <c r="FD153" s="56"/>
      <c r="FE153" s="56"/>
      <c r="FF153" s="56"/>
      <c r="FG153" s="56"/>
      <c r="FH153" s="56"/>
      <c r="FI153" s="56"/>
      <c r="FJ153" s="56"/>
      <c r="FK153" s="56"/>
      <c r="FL153" s="56"/>
      <c r="FM153" s="56"/>
      <c r="FO153" s="54"/>
      <c r="FP153" s="54"/>
      <c r="FQ153" s="54"/>
      <c r="FR153" s="54"/>
      <c r="FS153" s="54"/>
      <c r="FT153" s="54"/>
      <c r="FU153" s="54"/>
      <c r="FV153" s="54"/>
      <c r="FW153" s="54"/>
      <c r="FX153" s="54"/>
      <c r="FY153" s="54"/>
      <c r="FZ153" s="54"/>
      <c r="GA153" s="54"/>
    </row>
    <row r="154" spans="1:183" s="45" customFormat="1" ht="18">
      <c r="A154" s="66" t="s">
        <v>377</v>
      </c>
      <c r="B154" s="228" t="s">
        <v>278</v>
      </c>
      <c r="C154" s="228" t="s">
        <v>278</v>
      </c>
      <c r="D154" s="228" t="s">
        <v>311</v>
      </c>
      <c r="E154" s="229">
        <v>5</v>
      </c>
      <c r="F154" s="144">
        <v>23.741396355599989</v>
      </c>
      <c r="G154" s="144">
        <v>12.444845212799999</v>
      </c>
      <c r="H154" s="144"/>
      <c r="I154" s="144">
        <v>11.135035203599998</v>
      </c>
      <c r="J154" s="144">
        <v>4.4173275762000008</v>
      </c>
      <c r="K154" s="144">
        <v>23.98559842140001</v>
      </c>
      <c r="L154" s="144">
        <v>1.3433465892000003</v>
      </c>
      <c r="M154" s="230"/>
      <c r="N154" s="230"/>
      <c r="O154" s="144"/>
      <c r="P154" s="230">
        <f t="shared" ref="P154:P217" si="128">SUM(F154:O154)</f>
        <v>77.067549358799994</v>
      </c>
      <c r="Q154" s="52">
        <f t="shared" si="107"/>
        <v>0.86448205736543449</v>
      </c>
      <c r="R154" s="52">
        <f t="shared" si="108"/>
        <v>1.461185928333492</v>
      </c>
      <c r="S154" s="52">
        <f t="shared" si="109"/>
        <v>1.4267842301340221</v>
      </c>
      <c r="T154" s="53">
        <f t="shared" si="110"/>
        <v>9.0464467840898233E-2</v>
      </c>
      <c r="U154" s="53">
        <f t="shared" si="111"/>
        <v>1.3543150075115244</v>
      </c>
      <c r="V154" s="53">
        <f t="shared" si="112"/>
        <v>14.423906454856226</v>
      </c>
      <c r="W154" s="53">
        <f t="shared" si="113"/>
        <v>117.98321693335888</v>
      </c>
      <c r="X154" s="53">
        <f t="shared" si="114"/>
        <v>1.0292568678214049</v>
      </c>
      <c r="Y154" s="53">
        <f t="shared" si="115"/>
        <v>1.0234628579999543</v>
      </c>
      <c r="Z154" s="53">
        <f t="shared" si="116"/>
        <v>1.0261719205078588</v>
      </c>
      <c r="AA154" s="53">
        <f t="shared" si="117"/>
        <v>1.0304748223652427</v>
      </c>
      <c r="AB154" s="53">
        <f t="shared" si="118"/>
        <v>0.5721616961029653</v>
      </c>
      <c r="AC154" s="53">
        <f t="shared" si="119"/>
        <v>0.5706794574181957</v>
      </c>
      <c r="AD154" s="53">
        <f t="shared" si="120"/>
        <v>0.55991495061279961</v>
      </c>
      <c r="AE154" s="53">
        <f t="shared" si="121"/>
        <v>0.36696329543081191</v>
      </c>
      <c r="AF154" s="53">
        <f t="shared" si="122"/>
        <v>0.36</v>
      </c>
      <c r="AG154" s="53">
        <f t="shared" si="123"/>
        <v>0.36348164771540592</v>
      </c>
      <c r="AH154" s="64" t="s">
        <v>152</v>
      </c>
      <c r="AI154" s="62"/>
      <c r="AJ154" s="62"/>
      <c r="AK154" s="45" t="str">
        <f t="shared" ref="AK154:AK217" si="129">D154</f>
        <v>105-24</v>
      </c>
      <c r="AL154" s="65"/>
      <c r="AM154" s="145">
        <f t="shared" ref="AM154:AM217" si="130">E154</f>
        <v>5</v>
      </c>
      <c r="AN154" s="149"/>
      <c r="AO154" s="183"/>
      <c r="AP154" s="149"/>
      <c r="AQ154" s="147">
        <f t="shared" ref="AQ154:AQ217" si="131">(1+(AP154/100)^2)^0.5</f>
        <v>1</v>
      </c>
      <c r="AR154" s="229">
        <v>2</v>
      </c>
      <c r="AS154" s="229">
        <v>1</v>
      </c>
      <c r="AT154" s="229">
        <v>3</v>
      </c>
      <c r="AU154" s="229">
        <v>1</v>
      </c>
      <c r="AV154" s="229">
        <v>1</v>
      </c>
      <c r="AW154" s="229">
        <v>2</v>
      </c>
      <c r="AX154" s="229">
        <v>1</v>
      </c>
      <c r="AY154" s="229">
        <v>2</v>
      </c>
      <c r="AZ154" s="229">
        <v>4</v>
      </c>
      <c r="BA154" s="148"/>
      <c r="BB154" s="229">
        <v>29</v>
      </c>
      <c r="BC154" s="229">
        <v>1</v>
      </c>
      <c r="BD154" s="229">
        <v>0</v>
      </c>
      <c r="BE154" s="57">
        <v>3</v>
      </c>
      <c r="BF154" s="57">
        <v>3</v>
      </c>
      <c r="BG154" s="57">
        <v>3</v>
      </c>
      <c r="BH154" s="57">
        <v>10</v>
      </c>
      <c r="BI154" s="57" t="str">
        <f t="shared" ref="BI154:BI217" si="132">C154</f>
        <v>Control</v>
      </c>
      <c r="BJ154" s="189" t="str">
        <f t="shared" ref="BJ154:BJ217" si="133">D154</f>
        <v>105-24</v>
      </c>
      <c r="BK154" s="173">
        <f t="shared" ref="BK154:BK217" si="134">E154</f>
        <v>5</v>
      </c>
      <c r="BL154" s="87">
        <v>0</v>
      </c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128"/>
      <c r="CA154" s="99"/>
      <c r="CB154" s="98"/>
      <c r="CC154" s="98"/>
      <c r="CD154" s="98"/>
      <c r="CE154" s="98"/>
      <c r="CF154" s="98"/>
      <c r="CG154" s="98"/>
      <c r="CH154" s="98"/>
      <c r="CI154" s="98"/>
      <c r="CJ154" s="98"/>
      <c r="CK154" s="98"/>
      <c r="CL154" s="98"/>
      <c r="CM154" s="62"/>
      <c r="CN154" s="62"/>
      <c r="CO154" s="128"/>
      <c r="CP154" s="88"/>
      <c r="CQ154" s="88"/>
      <c r="CR154" s="63"/>
      <c r="CS154" s="63"/>
      <c r="CT154" s="63"/>
      <c r="CU154" s="63"/>
      <c r="CV154" s="88"/>
      <c r="CW154" s="63"/>
      <c r="CX154" s="63"/>
      <c r="CY154" s="63"/>
      <c r="CZ154" s="63"/>
      <c r="DA154" s="88"/>
      <c r="DB154" s="63"/>
      <c r="DC154" s="63"/>
      <c r="DD154" s="63"/>
      <c r="DE154" s="63"/>
      <c r="DF154" s="131"/>
      <c r="DG154" s="121">
        <f t="shared" ref="DG154:DG217" si="135">(((AR154*$R154) + (AU154*$R154)+(AX154*$R154))/2)*10</f>
        <v>29.223718566669842</v>
      </c>
      <c r="DH154" s="121">
        <f t="shared" ref="DH154:DH217" si="136">((($AS154*$Q154) +($AV154*$Q154)+($AY154*$Q154))/2)*10</f>
        <v>17.289641147308689</v>
      </c>
      <c r="DI154" s="121">
        <f t="shared" ref="DI154:DI217" si="137">((((AR154+AU154+AX154)*S154) +((AS154+AV154+AY154)*S154))/2)*10</f>
        <v>57.071369205360881</v>
      </c>
      <c r="DJ154" s="121">
        <f t="shared" ref="DJ154:DL217" si="138">(10*(0.1234*T154*X154*AB154*BB154))/BE154</f>
        <v>0.63549551432395301</v>
      </c>
      <c r="DK154" s="121">
        <f t="shared" si="138"/>
        <v>0.32537031080627071</v>
      </c>
      <c r="DL154" s="121">
        <f t="shared" si="138"/>
        <v>0</v>
      </c>
      <c r="DM154" s="121">
        <f t="shared" ref="DM154:DM217" si="139">(10*0.1234*AA154*AE154)*((BL154^2)+(BM154^2)+(BN154^2)+(BO154^2)+(BP154^2)+(BQ154^2)+(BR154^2)+(BS154^2)+(BT154^2)+(BU154^2)+(BV154^2)+(BW154^2)+(BX154^2)+(BY154^2)+(BZ154^2))/$BH154</f>
        <v>0</v>
      </c>
      <c r="DN154" s="121">
        <f t="shared" ref="DN154:DN217" si="140">(10*0.1234*AA154*AF154*(CA154^2 + CB154^2 + CC154^2 + CD154^2 + CE154^2 + CF154^2 + CG154^2 +CH154^2 +CI154^2 + CJ154^2 +CK154^2 + CL154^2 +CM154^2 + CN154^2 + CO154^2))/$BH154</f>
        <v>0</v>
      </c>
      <c r="DO154" s="121">
        <f t="shared" ref="DO154:DO217" si="141">(10*0.1234*AA154*AG154)*((CQ154^2)+(CR154^2)+(CS154^2)+(CT154^2)+(CU154^2))/$BH154</f>
        <v>0</v>
      </c>
      <c r="DP154" s="121">
        <f t="shared" ref="DP154:DP217" si="142">(10*0.1234*AA154*AG154)*((CV154^2)+(CW154^2)+(CX154^2)+(CY154^2)+(CZ154^2))/$BH154</f>
        <v>0</v>
      </c>
      <c r="DQ154" s="121">
        <f t="shared" ref="DQ154:DQ217" si="143">(10*0.1234*AA154*AG154)*((DA154^2)+(DB154^2)+(DC154^2)+(DD154^2)+(DE154^2))/$BH154</f>
        <v>0</v>
      </c>
      <c r="DR154" s="122">
        <f t="shared" ref="DR154:DR217" si="144">AVERAGE(AT154,AW154)</f>
        <v>2.5</v>
      </c>
      <c r="DS154" s="157"/>
      <c r="DT154" s="157" t="str">
        <f t="shared" ref="DT154:DT217" si="145">B154</f>
        <v>Control</v>
      </c>
      <c r="DU154" s="157" t="str">
        <f t="shared" si="124"/>
        <v>105-24</v>
      </c>
      <c r="DV154" s="238">
        <f t="shared" ref="DV154:DV217" si="146">E154</f>
        <v>5</v>
      </c>
      <c r="DW154" s="239"/>
      <c r="DX154" s="239"/>
      <c r="DY154" s="239"/>
      <c r="DZ154" s="239"/>
      <c r="EA154" s="239"/>
      <c r="EB154" s="239"/>
      <c r="EC154" s="239"/>
      <c r="ED154" s="239"/>
      <c r="EE154" s="239"/>
      <c r="EF154" s="239"/>
      <c r="EG154" s="239"/>
      <c r="EH154" s="239"/>
      <c r="EI154" s="239"/>
      <c r="EJ154" s="50">
        <f t="shared" ref="EJ154:EJ217" si="147">(0.09533*BB154*AQ154)/(BE154*3.28)</f>
        <v>0.28095223577235773</v>
      </c>
      <c r="EK154" s="50">
        <f t="shared" ref="EK154:EK217" si="148">(1.825*BC154*AQ154)/(BF154*3.28)</f>
        <v>0.18546747967479674</v>
      </c>
      <c r="EL154" s="55">
        <f t="shared" ref="EL154:EL217" si="149">(14.52*BD154*AQ154)/(BG154*3.28)</f>
        <v>0</v>
      </c>
      <c r="EM154" s="50">
        <f>4.656*AQ154*(((BL154/2.54)^2)+((BM154/2.54)^2)+((BN154/2.54)^2)+((BO154)/2.54^2)+((BP154/2.54)^2)+((BQ154/2.54)^2)+((BR154/2.54)^2)+((BS154/2.54)^2)+((BT154/2.54)^2)+((BU154/2.54)^2)+((BV154/2.54)^2)+((BW154/2.54)^2)+((BX154/2.54)^2)+((BY154/2.54)^2)+((BZ154/2.54)^2))/(BH154*3.28)</f>
        <v>0</v>
      </c>
      <c r="EN154" s="50">
        <f>3.492*AQ154*((CA154/2.54)^2 + (CB154/2.54)^2 + (CC154/2.54)^2 + (CD154/2.54)^2 + (CE154/2.54)^2 + (CF154/2.54)^2 + (CG154/2.54)^2 +(CH154/2.54)^2 +(CI154/2.54)^2 + (CJ154/2.54)^2 +(CK154/2.54)^2 + (CL154/2.54)^2 +(CM154/2.54)^2 + (CN154/2.54)^2 + (CO154/2.54)^2)/(BH154*3.28)</f>
        <v>0</v>
      </c>
      <c r="EO154" s="50">
        <f t="shared" si="125"/>
        <v>0</v>
      </c>
      <c r="EP154" s="50">
        <f t="shared" si="126"/>
        <v>0</v>
      </c>
      <c r="EQ154" s="50">
        <f t="shared" si="127"/>
        <v>0</v>
      </c>
      <c r="ER154" s="56">
        <f t="shared" ref="ER154:ER217" si="150">EJ154+EK154+EL154</f>
        <v>0.46641971544715444</v>
      </c>
      <c r="ES154" s="56">
        <f t="shared" ref="ES154:ES217" si="151">EM154+EN154</f>
        <v>0</v>
      </c>
      <c r="ET154" s="56">
        <f t="shared" si="103"/>
        <v>13.150673355001429</v>
      </c>
      <c r="EU154" s="56">
        <f t="shared" si="103"/>
        <v>7.7803385162889107</v>
      </c>
      <c r="EV154" s="56">
        <f t="shared" ref="EV154:EV217" si="152">ER154+ES154</f>
        <v>0.46641971544715444</v>
      </c>
      <c r="EW154" s="56"/>
      <c r="EX154" s="56"/>
      <c r="EY154" s="56"/>
      <c r="EZ154" s="165"/>
      <c r="FA154" s="179"/>
      <c r="FB154" s="179"/>
      <c r="FC154" s="56"/>
      <c r="FD154" s="56"/>
      <c r="FE154" s="56"/>
      <c r="FF154" s="56"/>
      <c r="FG154" s="56"/>
      <c r="FH154" s="56"/>
      <c r="FI154" s="56"/>
      <c r="FJ154" s="56"/>
      <c r="FK154" s="56"/>
      <c r="FL154" s="56"/>
      <c r="FM154" s="56"/>
      <c r="FO154" s="54"/>
      <c r="FP154" s="54"/>
      <c r="FQ154" s="54"/>
      <c r="FR154" s="54"/>
      <c r="FS154" s="54"/>
      <c r="FT154" s="54"/>
      <c r="FU154" s="54"/>
      <c r="FV154" s="54"/>
      <c r="FW154" s="54"/>
      <c r="FX154" s="54"/>
      <c r="FY154" s="54"/>
      <c r="FZ154" s="54"/>
      <c r="GA154" s="54"/>
    </row>
    <row r="155" spans="1:183" s="45" customFormat="1" ht="18">
      <c r="A155" s="66" t="s">
        <v>377</v>
      </c>
      <c r="B155" s="228" t="s">
        <v>278</v>
      </c>
      <c r="C155" s="228" t="s">
        <v>278</v>
      </c>
      <c r="D155" s="228" t="s">
        <v>310</v>
      </c>
      <c r="E155" s="229">
        <v>1</v>
      </c>
      <c r="F155" s="144">
        <v>23.741396355599989</v>
      </c>
      <c r="G155" s="144">
        <v>12.444845212799999</v>
      </c>
      <c r="H155" s="144"/>
      <c r="I155" s="144">
        <v>11.135035203599998</v>
      </c>
      <c r="J155" s="144">
        <v>4.4173275762000008</v>
      </c>
      <c r="K155" s="144">
        <v>23.98559842140001</v>
      </c>
      <c r="L155" s="144">
        <v>1.3433465892000003</v>
      </c>
      <c r="M155" s="230"/>
      <c r="N155" s="230"/>
      <c r="O155" s="144"/>
      <c r="P155" s="230">
        <f t="shared" si="128"/>
        <v>77.067549358799994</v>
      </c>
      <c r="Q155" s="52">
        <f t="shared" si="107"/>
        <v>0.86448205736543449</v>
      </c>
      <c r="R155" s="52">
        <f t="shared" si="108"/>
        <v>1.461185928333492</v>
      </c>
      <c r="S155" s="52">
        <f t="shared" si="109"/>
        <v>1.4267842301340221</v>
      </c>
      <c r="T155" s="53">
        <f t="shared" si="110"/>
        <v>9.0464467840898233E-2</v>
      </c>
      <c r="U155" s="53">
        <f t="shared" si="111"/>
        <v>1.3543150075115244</v>
      </c>
      <c r="V155" s="53">
        <f t="shared" si="112"/>
        <v>14.423906454856226</v>
      </c>
      <c r="W155" s="53">
        <f t="shared" si="113"/>
        <v>117.98321693335888</v>
      </c>
      <c r="X155" s="53">
        <f t="shared" si="114"/>
        <v>1.0292568678214049</v>
      </c>
      <c r="Y155" s="53">
        <f t="shared" si="115"/>
        <v>1.0234628579999543</v>
      </c>
      <c r="Z155" s="53">
        <f t="shared" si="116"/>
        <v>1.0261719205078588</v>
      </c>
      <c r="AA155" s="53">
        <f t="shared" si="117"/>
        <v>1.0304748223652427</v>
      </c>
      <c r="AB155" s="53">
        <f t="shared" si="118"/>
        <v>0.5721616961029653</v>
      </c>
      <c r="AC155" s="53">
        <f t="shared" si="119"/>
        <v>0.5706794574181957</v>
      </c>
      <c r="AD155" s="53">
        <f t="shared" si="120"/>
        <v>0.55991495061279961</v>
      </c>
      <c r="AE155" s="53">
        <f t="shared" si="121"/>
        <v>0.36696329543081191</v>
      </c>
      <c r="AF155" s="53">
        <f t="shared" si="122"/>
        <v>0.36</v>
      </c>
      <c r="AG155" s="53">
        <f t="shared" si="123"/>
        <v>0.36348164771540592</v>
      </c>
      <c r="AH155" s="64" t="s">
        <v>152</v>
      </c>
      <c r="AI155" s="62"/>
      <c r="AJ155" s="62"/>
      <c r="AK155" s="45" t="str">
        <f t="shared" si="129"/>
        <v>106-27</v>
      </c>
      <c r="AL155" s="65"/>
      <c r="AM155" s="145">
        <f t="shared" si="130"/>
        <v>1</v>
      </c>
      <c r="AN155" s="149"/>
      <c r="AO155" s="183"/>
      <c r="AP155" s="149"/>
      <c r="AQ155" s="147">
        <f t="shared" si="131"/>
        <v>1</v>
      </c>
      <c r="AR155" s="229">
        <v>6</v>
      </c>
      <c r="AS155" s="229">
        <v>2</v>
      </c>
      <c r="AT155" s="229">
        <v>3</v>
      </c>
      <c r="AU155" s="229">
        <v>4</v>
      </c>
      <c r="AV155" s="229">
        <v>2</v>
      </c>
      <c r="AW155" s="229">
        <v>2</v>
      </c>
      <c r="AX155" s="229">
        <v>5</v>
      </c>
      <c r="AY155" s="229">
        <v>2</v>
      </c>
      <c r="AZ155" s="229">
        <v>3</v>
      </c>
      <c r="BA155" s="148"/>
      <c r="BB155" s="229">
        <v>73</v>
      </c>
      <c r="BC155" s="229">
        <v>7</v>
      </c>
      <c r="BD155" s="229">
        <v>0</v>
      </c>
      <c r="BE155" s="57">
        <v>3</v>
      </c>
      <c r="BF155" s="57">
        <v>3</v>
      </c>
      <c r="BG155" s="57">
        <v>3</v>
      </c>
      <c r="BH155" s="57">
        <v>10</v>
      </c>
      <c r="BI155" s="57" t="str">
        <f t="shared" si="132"/>
        <v>Control</v>
      </c>
      <c r="BJ155" s="189" t="str">
        <f t="shared" si="133"/>
        <v>106-27</v>
      </c>
      <c r="BK155" s="173">
        <f t="shared" si="134"/>
        <v>1</v>
      </c>
      <c r="BL155" s="87">
        <v>0</v>
      </c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128"/>
      <c r="CA155" s="99"/>
      <c r="CB155" s="98"/>
      <c r="CC155" s="98"/>
      <c r="CD155" s="98"/>
      <c r="CE155" s="98"/>
      <c r="CF155" s="98"/>
      <c r="CG155" s="98"/>
      <c r="CH155" s="98"/>
      <c r="CI155" s="98"/>
      <c r="CJ155" s="98"/>
      <c r="CK155" s="98"/>
      <c r="CL155" s="98"/>
      <c r="CM155" s="62"/>
      <c r="CN155" s="62"/>
      <c r="CO155" s="128"/>
      <c r="CP155" s="88"/>
      <c r="CQ155" s="88"/>
      <c r="CR155" s="63"/>
      <c r="CS155" s="63"/>
      <c r="CT155" s="63"/>
      <c r="CU155" s="63"/>
      <c r="CV155" s="88"/>
      <c r="CW155" s="63"/>
      <c r="CX155" s="63"/>
      <c r="CY155" s="63"/>
      <c r="CZ155" s="63"/>
      <c r="DA155" s="88"/>
      <c r="DB155" s="63"/>
      <c r="DC155" s="63"/>
      <c r="DD155" s="63"/>
      <c r="DE155" s="63"/>
      <c r="DF155" s="131"/>
      <c r="DG155" s="121">
        <f t="shared" si="135"/>
        <v>109.58894462501191</v>
      </c>
      <c r="DH155" s="121">
        <f t="shared" si="136"/>
        <v>25.934461720963036</v>
      </c>
      <c r="DI155" s="121">
        <f t="shared" si="137"/>
        <v>149.81234416407233</v>
      </c>
      <c r="DJ155" s="121">
        <f t="shared" si="138"/>
        <v>1.5996956050223645</v>
      </c>
      <c r="DK155" s="121">
        <f t="shared" si="138"/>
        <v>2.2775921756438948</v>
      </c>
      <c r="DL155" s="121">
        <f t="shared" si="138"/>
        <v>0</v>
      </c>
      <c r="DM155" s="121">
        <f t="shared" si="139"/>
        <v>0</v>
      </c>
      <c r="DN155" s="121">
        <f t="shared" si="140"/>
        <v>0</v>
      </c>
      <c r="DO155" s="121">
        <f t="shared" si="141"/>
        <v>0</v>
      </c>
      <c r="DP155" s="121">
        <f t="shared" si="142"/>
        <v>0</v>
      </c>
      <c r="DQ155" s="121">
        <f t="shared" si="143"/>
        <v>0</v>
      </c>
      <c r="DR155" s="122">
        <f t="shared" si="144"/>
        <v>2.5</v>
      </c>
      <c r="DS155" s="157"/>
      <c r="DT155" s="157" t="str">
        <f t="shared" si="145"/>
        <v>Control</v>
      </c>
      <c r="DU155" s="157" t="str">
        <f t="shared" si="124"/>
        <v>106-27</v>
      </c>
      <c r="DV155" s="238">
        <f t="shared" si="146"/>
        <v>1</v>
      </c>
      <c r="DW155" s="239"/>
      <c r="DX155" s="239"/>
      <c r="DY155" s="239"/>
      <c r="DZ155" s="239"/>
      <c r="EA155" s="239"/>
      <c r="EB155" s="239"/>
      <c r="EC155" s="239"/>
      <c r="ED155" s="239"/>
      <c r="EE155" s="239"/>
      <c r="EF155" s="239"/>
      <c r="EG155" s="239"/>
      <c r="EH155" s="239"/>
      <c r="EI155" s="239"/>
      <c r="EJ155" s="50">
        <f t="shared" si="147"/>
        <v>0.70722459349593492</v>
      </c>
      <c r="EK155" s="50">
        <f t="shared" si="148"/>
        <v>1.2982723577235773</v>
      </c>
      <c r="EL155" s="55">
        <f t="shared" si="149"/>
        <v>0</v>
      </c>
      <c r="EM155" s="50">
        <f>4.656*AQ155*(((BL155/2.54)^2)+((BM155/2.54)^2)+((BN155/2.54)^2)+((BO155)/2.54^2)+((BP155/2.54)^2)+((BQ155/2.54)^2)+((BR155/2.54)^2)+((BS155/2.54)^2)+((BT155/2.54)^2)+((BU155/2.54)^2)+((BV155/2.54)^2)+((BW155/2.54)^2)+((BX155/2.54)^2)+((BY155/2.54)^2)+((BZ155/2.54)^2))/(BH155*3.28)</f>
        <v>0</v>
      </c>
      <c r="EN155" s="50">
        <f>3.492*AQ155*((CA155/2.54)^2 + (CB155/2.54)^2 + (CC155/2.54)^2 + (CD155/2.54)^2 + (CE155/2.54)^2 + (CF155/2.54)^2 + (CG155/2.54)^2 +(CH155/2.54)^2 +(CI155/2.54)^2 + (CJ155/2.54)^2 +(CK155/2.54)^2 + (CL155/2.54)^2 +(CM155/2.54)^2 + (CN155/2.54)^2 + (CO155/2.54)^2)/(BH155*3.28)</f>
        <v>0</v>
      </c>
      <c r="EO155" s="50">
        <f t="shared" si="125"/>
        <v>0</v>
      </c>
      <c r="EP155" s="50">
        <f t="shared" si="126"/>
        <v>0</v>
      </c>
      <c r="EQ155" s="50">
        <f t="shared" si="127"/>
        <v>0</v>
      </c>
      <c r="ER155" s="56">
        <f t="shared" si="150"/>
        <v>2.005496951219512</v>
      </c>
      <c r="ES155" s="56">
        <f t="shared" si="151"/>
        <v>0</v>
      </c>
      <c r="ET155" s="56">
        <f t="shared" si="103"/>
        <v>49.315025081255357</v>
      </c>
      <c r="EU155" s="56">
        <f t="shared" si="103"/>
        <v>11.670507774433366</v>
      </c>
      <c r="EV155" s="56">
        <f t="shared" si="152"/>
        <v>2.005496951219512</v>
      </c>
      <c r="EW155" s="56"/>
      <c r="EX155" s="56"/>
      <c r="EY155" s="56"/>
      <c r="EZ155" s="165" t="str">
        <f>D155</f>
        <v>106-27</v>
      </c>
      <c r="FA155" s="179">
        <f t="shared" si="102"/>
        <v>27.397236156252973</v>
      </c>
      <c r="FB155" s="179">
        <f t="shared" si="102"/>
        <v>9.7254231453611393</v>
      </c>
      <c r="FC155" s="56">
        <f>AVERAGE(EJ153:EJ155)</f>
        <v>0.60388584010840107</v>
      </c>
      <c r="FD155" s="56">
        <f>AVERAGE(EK153:EK155)</f>
        <v>0.86551490514905149</v>
      </c>
      <c r="FE155" s="56">
        <f>AVERAGE(EL153:EL155)</f>
        <v>0.491869918699187</v>
      </c>
      <c r="FF155" s="56">
        <f>AVERAGE(EM153:EM155)</f>
        <v>0</v>
      </c>
      <c r="FG155" s="56">
        <f>AVERAGE(EN153:EN155)</f>
        <v>11.639313522529484</v>
      </c>
      <c r="FH155" s="56">
        <f t="shared" si="104"/>
        <v>0</v>
      </c>
      <c r="FI155" s="56">
        <f t="shared" si="104"/>
        <v>0</v>
      </c>
      <c r="FJ155" s="56">
        <f t="shared" si="104"/>
        <v>0</v>
      </c>
      <c r="FK155" s="56">
        <f>AVERAGE(ER153:ER155)</f>
        <v>1.9612706639566397</v>
      </c>
      <c r="FL155" s="56">
        <f>AVERAGE(ES153:ES155)</f>
        <v>11.639313522529484</v>
      </c>
      <c r="FM155" s="56">
        <f>AVERAGE(EV153:EV155)</f>
        <v>13.600584186486124</v>
      </c>
      <c r="FO155" s="54"/>
      <c r="FP155" s="54" t="e">
        <f>AVERAGE(#REF!)</f>
        <v>#REF!</v>
      </c>
      <c r="FQ155" s="54" t="e">
        <f>AVERAGE(#REF!)</f>
        <v>#REF!</v>
      </c>
      <c r="FR155" s="54" t="e">
        <f>AVERAGE(#REF!)</f>
        <v>#REF!</v>
      </c>
      <c r="FS155" s="54" t="e">
        <f>AVERAGE(#REF!)</f>
        <v>#REF!</v>
      </c>
      <c r="FT155" s="54" t="e">
        <f>AVERAGE(#REF!)</f>
        <v>#REF!</v>
      </c>
      <c r="FU155" s="54" t="e">
        <f>AVERAGE(#REF!)</f>
        <v>#REF!</v>
      </c>
      <c r="FV155" s="54" t="e">
        <f>AVERAGE(#REF!)</f>
        <v>#REF!</v>
      </c>
      <c r="FW155" s="54" t="e">
        <f>AVERAGE(#REF!)</f>
        <v>#REF!</v>
      </c>
      <c r="FX155" s="54" t="e">
        <f>AVERAGE(#REF!)</f>
        <v>#REF!</v>
      </c>
      <c r="FY155" s="54" t="e">
        <f>AVERAGE(#REF!)</f>
        <v>#REF!</v>
      </c>
      <c r="FZ155" s="54" t="e">
        <f>AVERAGE(#REF!)</f>
        <v>#REF!</v>
      </c>
      <c r="GA155" s="54"/>
    </row>
    <row r="156" spans="1:183" s="45" customFormat="1" ht="18">
      <c r="A156" s="66" t="s">
        <v>377</v>
      </c>
      <c r="B156" s="228" t="s">
        <v>278</v>
      </c>
      <c r="C156" s="228" t="s">
        <v>278</v>
      </c>
      <c r="D156" s="228" t="s">
        <v>310</v>
      </c>
      <c r="E156" s="229">
        <v>2</v>
      </c>
      <c r="F156" s="144">
        <v>23.741396355599989</v>
      </c>
      <c r="G156" s="144">
        <v>12.444845212799999</v>
      </c>
      <c r="H156" s="144"/>
      <c r="I156" s="144">
        <v>11.135035203599998</v>
      </c>
      <c r="J156" s="144">
        <v>4.4173275762000008</v>
      </c>
      <c r="K156" s="144">
        <v>23.98559842140001</v>
      </c>
      <c r="L156" s="144">
        <v>1.3433465892000003</v>
      </c>
      <c r="M156" s="230"/>
      <c r="N156" s="230"/>
      <c r="O156" s="144"/>
      <c r="P156" s="230">
        <f t="shared" si="128"/>
        <v>77.067549358799994</v>
      </c>
      <c r="Q156" s="52">
        <f t="shared" si="107"/>
        <v>0.86448205736543449</v>
      </c>
      <c r="R156" s="52">
        <f t="shared" si="108"/>
        <v>1.461185928333492</v>
      </c>
      <c r="S156" s="52">
        <f t="shared" si="109"/>
        <v>1.4267842301340221</v>
      </c>
      <c r="T156" s="53">
        <f t="shared" si="110"/>
        <v>9.0464467840898233E-2</v>
      </c>
      <c r="U156" s="53">
        <f t="shared" si="111"/>
        <v>1.3543150075115244</v>
      </c>
      <c r="V156" s="53">
        <f t="shared" si="112"/>
        <v>14.423906454856226</v>
      </c>
      <c r="W156" s="53">
        <f t="shared" si="113"/>
        <v>117.98321693335888</v>
      </c>
      <c r="X156" s="53">
        <f t="shared" si="114"/>
        <v>1.0292568678214049</v>
      </c>
      <c r="Y156" s="53">
        <f t="shared" si="115"/>
        <v>1.0234628579999543</v>
      </c>
      <c r="Z156" s="53">
        <f t="shared" si="116"/>
        <v>1.0261719205078588</v>
      </c>
      <c r="AA156" s="53">
        <f t="shared" si="117"/>
        <v>1.0304748223652427</v>
      </c>
      <c r="AB156" s="53">
        <f t="shared" si="118"/>
        <v>0.5721616961029653</v>
      </c>
      <c r="AC156" s="53">
        <f t="shared" si="119"/>
        <v>0.5706794574181957</v>
      </c>
      <c r="AD156" s="53">
        <f t="shared" si="120"/>
        <v>0.55991495061279961</v>
      </c>
      <c r="AE156" s="53">
        <f t="shared" si="121"/>
        <v>0.36696329543081191</v>
      </c>
      <c r="AF156" s="53">
        <f t="shared" si="122"/>
        <v>0.36</v>
      </c>
      <c r="AG156" s="53">
        <f t="shared" si="123"/>
        <v>0.36348164771540592</v>
      </c>
      <c r="AH156" s="64" t="s">
        <v>152</v>
      </c>
      <c r="AI156" s="62"/>
      <c r="AJ156" s="62"/>
      <c r="AK156" s="45" t="str">
        <f t="shared" si="129"/>
        <v>106-27</v>
      </c>
      <c r="AL156" s="65"/>
      <c r="AM156" s="145">
        <f t="shared" si="130"/>
        <v>2</v>
      </c>
      <c r="AN156" s="149"/>
      <c r="AO156" s="183"/>
      <c r="AP156" s="149"/>
      <c r="AQ156" s="147">
        <f t="shared" si="131"/>
        <v>1</v>
      </c>
      <c r="AR156" s="229">
        <v>1</v>
      </c>
      <c r="AS156" s="229">
        <v>1</v>
      </c>
      <c r="AT156" s="229">
        <v>1</v>
      </c>
      <c r="AU156" s="229">
        <v>1</v>
      </c>
      <c r="AV156" s="229">
        <v>2</v>
      </c>
      <c r="AW156" s="229">
        <v>2</v>
      </c>
      <c r="AX156" s="229">
        <v>1</v>
      </c>
      <c r="AY156" s="229">
        <v>3</v>
      </c>
      <c r="AZ156" s="229">
        <v>3</v>
      </c>
      <c r="BA156" s="148"/>
      <c r="BB156" s="229">
        <v>20</v>
      </c>
      <c r="BC156" s="229">
        <v>3</v>
      </c>
      <c r="BD156" s="229">
        <v>0</v>
      </c>
      <c r="BE156" s="57">
        <v>3</v>
      </c>
      <c r="BF156" s="57">
        <v>3</v>
      </c>
      <c r="BG156" s="57">
        <v>3</v>
      </c>
      <c r="BH156" s="57">
        <v>10</v>
      </c>
      <c r="BI156" s="57" t="str">
        <f t="shared" si="132"/>
        <v>Control</v>
      </c>
      <c r="BJ156" s="189" t="str">
        <f t="shared" si="133"/>
        <v>106-27</v>
      </c>
      <c r="BK156" s="173">
        <f t="shared" si="134"/>
        <v>2</v>
      </c>
      <c r="BL156" s="87">
        <v>0</v>
      </c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128"/>
      <c r="CA156" s="99"/>
      <c r="CB156" s="98"/>
      <c r="CC156" s="98"/>
      <c r="CD156" s="98"/>
      <c r="CE156" s="98"/>
      <c r="CF156" s="98"/>
      <c r="CG156" s="98"/>
      <c r="CH156" s="98"/>
      <c r="CI156" s="98"/>
      <c r="CJ156" s="98"/>
      <c r="CK156" s="98"/>
      <c r="CL156" s="98"/>
      <c r="CM156" s="62"/>
      <c r="CN156" s="62"/>
      <c r="CO156" s="128"/>
      <c r="CP156" s="88"/>
      <c r="CQ156" s="88"/>
      <c r="CR156" s="63"/>
      <c r="CS156" s="63"/>
      <c r="CT156" s="63"/>
      <c r="CU156" s="63"/>
      <c r="CV156" s="88"/>
      <c r="CW156" s="63"/>
      <c r="CX156" s="63"/>
      <c r="CY156" s="63"/>
      <c r="CZ156" s="63"/>
      <c r="DA156" s="88"/>
      <c r="DB156" s="63"/>
      <c r="DC156" s="63"/>
      <c r="DD156" s="63"/>
      <c r="DE156" s="63"/>
      <c r="DF156" s="131"/>
      <c r="DG156" s="121">
        <f t="shared" si="135"/>
        <v>21.91778892500238</v>
      </c>
      <c r="DH156" s="121">
        <f t="shared" si="136"/>
        <v>25.934461720963036</v>
      </c>
      <c r="DI156" s="121">
        <f t="shared" si="137"/>
        <v>64.205290356031</v>
      </c>
      <c r="DJ156" s="121">
        <f t="shared" si="138"/>
        <v>0.43827276849927793</v>
      </c>
      <c r="DK156" s="121">
        <f t="shared" si="138"/>
        <v>0.97611093241881208</v>
      </c>
      <c r="DL156" s="121">
        <f t="shared" si="138"/>
        <v>0</v>
      </c>
      <c r="DM156" s="121">
        <f t="shared" si="139"/>
        <v>0</v>
      </c>
      <c r="DN156" s="121">
        <f t="shared" si="140"/>
        <v>0</v>
      </c>
      <c r="DO156" s="121">
        <f t="shared" si="141"/>
        <v>0</v>
      </c>
      <c r="DP156" s="121">
        <f t="shared" si="142"/>
        <v>0</v>
      </c>
      <c r="DQ156" s="121">
        <f t="shared" si="143"/>
        <v>0</v>
      </c>
      <c r="DR156" s="122">
        <f t="shared" si="144"/>
        <v>1.5</v>
      </c>
      <c r="DS156" s="157"/>
      <c r="DT156" s="157" t="str">
        <f t="shared" si="145"/>
        <v>Control</v>
      </c>
      <c r="DU156" s="157" t="str">
        <f t="shared" si="124"/>
        <v>106-27</v>
      </c>
      <c r="DV156" s="238">
        <f t="shared" si="146"/>
        <v>2</v>
      </c>
      <c r="DW156" s="239"/>
      <c r="DX156" s="239"/>
      <c r="DY156" s="239"/>
      <c r="DZ156" s="239"/>
      <c r="EA156" s="239"/>
      <c r="EB156" s="239"/>
      <c r="EC156" s="239"/>
      <c r="ED156" s="239"/>
      <c r="EE156" s="239"/>
      <c r="EF156" s="239"/>
      <c r="EG156" s="239"/>
      <c r="EH156" s="239"/>
      <c r="EI156" s="239"/>
      <c r="EJ156" s="50"/>
      <c r="EK156" s="50"/>
      <c r="EL156" s="55"/>
      <c r="EM156" s="50"/>
      <c r="EN156" s="50"/>
      <c r="EO156" s="50">
        <f t="shared" si="125"/>
        <v>0</v>
      </c>
      <c r="EP156" s="50">
        <f t="shared" si="126"/>
        <v>0</v>
      </c>
      <c r="EQ156" s="50">
        <f t="shared" si="127"/>
        <v>0</v>
      </c>
      <c r="ER156" s="56"/>
      <c r="ES156" s="56"/>
      <c r="ET156" s="56">
        <f t="shared" si="103"/>
        <v>9.863005016251071</v>
      </c>
      <c r="EU156" s="56">
        <f t="shared" si="103"/>
        <v>11.670507774433366</v>
      </c>
      <c r="EV156" s="56"/>
      <c r="EW156" s="56"/>
      <c r="EX156" s="56"/>
      <c r="EY156" s="56"/>
      <c r="EZ156" s="165"/>
      <c r="FA156" s="179"/>
      <c r="FB156" s="179"/>
      <c r="FC156" s="56"/>
      <c r="FD156" s="56"/>
      <c r="FE156" s="56"/>
      <c r="FF156" s="56"/>
      <c r="FG156" s="56"/>
      <c r="FH156" s="56"/>
      <c r="FI156" s="56"/>
      <c r="FJ156" s="56"/>
      <c r="FK156" s="56"/>
      <c r="FL156" s="56"/>
      <c r="FM156" s="56"/>
      <c r="FO156" s="54"/>
      <c r="FP156" s="54"/>
      <c r="FQ156" s="54"/>
      <c r="FR156" s="54"/>
      <c r="FS156" s="54"/>
      <c r="FT156" s="54"/>
      <c r="FU156" s="54"/>
      <c r="FV156" s="54"/>
      <c r="FW156" s="54"/>
      <c r="FX156" s="54"/>
      <c r="FY156" s="54"/>
      <c r="FZ156" s="54"/>
      <c r="GA156" s="54"/>
    </row>
    <row r="157" spans="1:183" ht="18">
      <c r="A157" s="66" t="s">
        <v>377</v>
      </c>
      <c r="B157" s="228" t="s">
        <v>278</v>
      </c>
      <c r="C157" s="228" t="s">
        <v>278</v>
      </c>
      <c r="D157" s="228" t="s">
        <v>310</v>
      </c>
      <c r="E157" s="229">
        <v>3</v>
      </c>
      <c r="F157" s="144">
        <v>23.741396355599989</v>
      </c>
      <c r="G157" s="144">
        <v>12.444845212799999</v>
      </c>
      <c r="H157" s="144"/>
      <c r="I157" s="144">
        <v>11.135035203599998</v>
      </c>
      <c r="J157" s="144">
        <v>4.4173275762000008</v>
      </c>
      <c r="K157" s="144">
        <v>23.98559842140001</v>
      </c>
      <c r="L157" s="144">
        <v>1.3433465892000003</v>
      </c>
      <c r="M157" s="232"/>
      <c r="N157" s="144"/>
      <c r="O157" s="144"/>
      <c r="P157" s="230">
        <f t="shared" si="128"/>
        <v>77.067549358799994</v>
      </c>
      <c r="Q157" s="52">
        <f t="shared" si="107"/>
        <v>0.86448205736543449</v>
      </c>
      <c r="R157" s="52">
        <f t="shared" si="108"/>
        <v>1.461185928333492</v>
      </c>
      <c r="S157" s="52">
        <f t="shared" si="109"/>
        <v>1.4267842301340221</v>
      </c>
      <c r="T157" s="53">
        <f t="shared" si="110"/>
        <v>9.0464467840898233E-2</v>
      </c>
      <c r="U157" s="53">
        <f t="shared" si="111"/>
        <v>1.3543150075115244</v>
      </c>
      <c r="V157" s="53">
        <f t="shared" si="112"/>
        <v>14.423906454856226</v>
      </c>
      <c r="W157" s="53">
        <f t="shared" si="113"/>
        <v>117.98321693335888</v>
      </c>
      <c r="X157" s="53">
        <f t="shared" si="114"/>
        <v>1.0292568678214049</v>
      </c>
      <c r="Y157" s="53">
        <f t="shared" si="115"/>
        <v>1.0234628579999543</v>
      </c>
      <c r="Z157" s="53">
        <f t="shared" si="116"/>
        <v>1.0261719205078588</v>
      </c>
      <c r="AA157" s="53">
        <f t="shared" si="117"/>
        <v>1.0304748223652427</v>
      </c>
      <c r="AB157" s="53">
        <f t="shared" si="118"/>
        <v>0.5721616961029653</v>
      </c>
      <c r="AC157" s="53">
        <f t="shared" si="119"/>
        <v>0.5706794574181957</v>
      </c>
      <c r="AD157" s="53">
        <f t="shared" si="120"/>
        <v>0.55991495061279961</v>
      </c>
      <c r="AE157" s="53">
        <f t="shared" si="121"/>
        <v>0.36696329543081191</v>
      </c>
      <c r="AF157" s="53">
        <f t="shared" si="122"/>
        <v>0.36</v>
      </c>
      <c r="AG157" s="53">
        <f t="shared" si="123"/>
        <v>0.36348164771540592</v>
      </c>
      <c r="AH157" s="64" t="s">
        <v>152</v>
      </c>
      <c r="AI157" s="62"/>
      <c r="AJ157" s="62"/>
      <c r="AK157" s="45" t="str">
        <f t="shared" si="129"/>
        <v>106-27</v>
      </c>
      <c r="AL157" s="65"/>
      <c r="AM157" s="145">
        <f t="shared" si="130"/>
        <v>3</v>
      </c>
      <c r="AN157" s="149"/>
      <c r="AO157" s="183"/>
      <c r="AP157" s="149"/>
      <c r="AQ157" s="147">
        <f t="shared" si="131"/>
        <v>1</v>
      </c>
      <c r="AR157" s="229">
        <v>0</v>
      </c>
      <c r="AS157" s="229">
        <v>0</v>
      </c>
      <c r="AT157" s="229">
        <v>1</v>
      </c>
      <c r="AU157" s="229">
        <v>0</v>
      </c>
      <c r="AV157" s="229">
        <v>2</v>
      </c>
      <c r="AW157" s="229">
        <v>2</v>
      </c>
      <c r="AX157" s="229">
        <v>0</v>
      </c>
      <c r="AY157" s="229">
        <v>2</v>
      </c>
      <c r="AZ157" s="229">
        <v>2</v>
      </c>
      <c r="BA157" s="148"/>
      <c r="BB157" s="229">
        <v>3</v>
      </c>
      <c r="BC157" s="229">
        <v>0</v>
      </c>
      <c r="BD157" s="229">
        <v>0</v>
      </c>
      <c r="BE157" s="57">
        <v>3</v>
      </c>
      <c r="BF157" s="57">
        <v>3</v>
      </c>
      <c r="BG157" s="57">
        <v>3</v>
      </c>
      <c r="BH157" s="57">
        <v>10</v>
      </c>
      <c r="BI157" s="57" t="str">
        <f t="shared" si="132"/>
        <v>Control</v>
      </c>
      <c r="BJ157" s="189" t="str">
        <f t="shared" si="133"/>
        <v>106-27</v>
      </c>
      <c r="BK157" s="173">
        <f t="shared" si="134"/>
        <v>3</v>
      </c>
      <c r="BL157" s="87">
        <v>0</v>
      </c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128"/>
      <c r="CA157" s="99"/>
      <c r="CB157" s="98"/>
      <c r="CC157" s="98"/>
      <c r="CD157" s="98"/>
      <c r="CE157" s="98"/>
      <c r="CF157" s="98"/>
      <c r="CG157" s="98"/>
      <c r="CH157" s="98"/>
      <c r="CI157" s="98"/>
      <c r="CJ157" s="98"/>
      <c r="CK157" s="98"/>
      <c r="CL157" s="98"/>
      <c r="CM157" s="62"/>
      <c r="CN157" s="62"/>
      <c r="CO157" s="128"/>
      <c r="CP157" s="88"/>
      <c r="CQ157" s="88"/>
      <c r="CR157" s="63"/>
      <c r="CS157" s="63"/>
      <c r="CT157" s="63"/>
      <c r="CU157" s="63"/>
      <c r="CV157" s="88"/>
      <c r="CW157" s="63"/>
      <c r="CX157" s="63"/>
      <c r="CY157" s="63"/>
      <c r="CZ157" s="63"/>
      <c r="DA157" s="88"/>
      <c r="DB157" s="63"/>
      <c r="DC157" s="63"/>
      <c r="DD157" s="63"/>
      <c r="DE157" s="63"/>
      <c r="DF157" s="131"/>
      <c r="DG157" s="121">
        <f t="shared" si="135"/>
        <v>0</v>
      </c>
      <c r="DH157" s="121">
        <f t="shared" si="136"/>
        <v>17.289641147308689</v>
      </c>
      <c r="DI157" s="121">
        <f t="shared" si="137"/>
        <v>28.53568460268044</v>
      </c>
      <c r="DJ157" s="121">
        <f t="shared" si="138"/>
        <v>6.574091527489169E-2</v>
      </c>
      <c r="DK157" s="121">
        <f t="shared" si="138"/>
        <v>0</v>
      </c>
      <c r="DL157" s="121">
        <f t="shared" si="138"/>
        <v>0</v>
      </c>
      <c r="DM157" s="121">
        <f t="shared" si="139"/>
        <v>0</v>
      </c>
      <c r="DN157" s="121">
        <f t="shared" si="140"/>
        <v>0</v>
      </c>
      <c r="DO157" s="121">
        <f t="shared" si="141"/>
        <v>0</v>
      </c>
      <c r="DP157" s="121">
        <f t="shared" si="142"/>
        <v>0</v>
      </c>
      <c r="DQ157" s="121">
        <f t="shared" si="143"/>
        <v>0</v>
      </c>
      <c r="DR157" s="122">
        <f t="shared" si="144"/>
        <v>1.5</v>
      </c>
      <c r="DS157" s="157"/>
      <c r="DT157" s="157" t="str">
        <f t="shared" si="145"/>
        <v>Control</v>
      </c>
      <c r="DU157" s="157" t="str">
        <f t="shared" si="124"/>
        <v>106-27</v>
      </c>
      <c r="DV157" s="238">
        <f t="shared" si="146"/>
        <v>3</v>
      </c>
      <c r="EJ157" s="50">
        <f t="shared" si="147"/>
        <v>2.90640243902439E-2</v>
      </c>
      <c r="EK157" s="50">
        <f t="shared" si="148"/>
        <v>0</v>
      </c>
      <c r="EL157" s="55">
        <f t="shared" si="149"/>
        <v>0</v>
      </c>
      <c r="EM157" s="50">
        <f>4.656*AQ157*(((BL157/2.54)^2)+((BM157/2.54)^2)+((BN157/2.54)^2)+((BO157)/2.54^2)+((BP157/2.54)^2)+((BQ157/2.54)^2)+((BR157/2.54)^2)+((BS157/2.54)^2)+((BT157/2.54)^2)+((BU157/2.54)^2)+((BV157/2.54)^2)+((BW157/2.54)^2)+((BX157/2.54)^2)+((BY157/2.54)^2)+((BZ157/2.54)^2))/(BH157*3.28)</f>
        <v>0</v>
      </c>
      <c r="EN157" s="50">
        <f>3.492*AQ157*((CA157/2.54)^2 + (CB157/2.54)^2 + (CC157/2.54)^2 + (CD157/2.54)^2 + (CE157/2.54)^2 + (CF157/2.54)^2 + (CG157/2.54)^2 +(CH157/2.54)^2 +(CI157/2.54)^2 + (CJ157/2.54)^2 +(CK157/2.54)^2 + (CL157/2.54)^2 +(CM157/2.54)^2 + (CN157/2.54)^2 + (CO157/2.54)^2)/(BH157*3.28)</f>
        <v>0</v>
      </c>
      <c r="EO157" s="50">
        <f t="shared" si="125"/>
        <v>0</v>
      </c>
      <c r="EP157" s="50">
        <f t="shared" si="126"/>
        <v>0</v>
      </c>
      <c r="EQ157" s="50">
        <f t="shared" si="127"/>
        <v>0</v>
      </c>
      <c r="ER157" s="56">
        <f t="shared" si="150"/>
        <v>2.90640243902439E-2</v>
      </c>
      <c r="ES157" s="56">
        <f t="shared" si="151"/>
        <v>0</v>
      </c>
      <c r="ET157" s="56">
        <f t="shared" si="103"/>
        <v>0</v>
      </c>
      <c r="EU157" s="56">
        <f t="shared" si="103"/>
        <v>7.7803385162889107</v>
      </c>
      <c r="EV157" s="56">
        <f t="shared" si="152"/>
        <v>2.90640243902439E-2</v>
      </c>
      <c r="EW157" s="56"/>
      <c r="EX157" s="56"/>
      <c r="EY157" s="56"/>
      <c r="EZ157" s="165"/>
      <c r="FA157" s="179"/>
      <c r="FB157" s="179"/>
      <c r="FC157" s="56"/>
      <c r="FD157" s="56"/>
      <c r="FE157" s="56"/>
      <c r="FF157" s="56"/>
      <c r="FG157" s="56"/>
      <c r="FH157" s="56"/>
      <c r="FI157" s="56"/>
      <c r="FJ157" s="56"/>
      <c r="FK157" s="56"/>
      <c r="FL157" s="56"/>
      <c r="FM157" s="56"/>
      <c r="FO157" s="54"/>
      <c r="FP157" s="54"/>
      <c r="FQ157" s="54"/>
      <c r="FR157" s="54"/>
      <c r="FS157" s="54"/>
      <c r="FT157" s="54"/>
      <c r="FU157" s="54"/>
      <c r="FV157" s="54"/>
      <c r="FW157" s="54"/>
      <c r="FX157" s="54"/>
      <c r="FY157" s="54"/>
      <c r="FZ157" s="54"/>
      <c r="GA157" s="54"/>
    </row>
    <row r="158" spans="1:183" ht="18">
      <c r="A158" s="66" t="s">
        <v>377</v>
      </c>
      <c r="B158" s="228" t="s">
        <v>278</v>
      </c>
      <c r="C158" s="228" t="s">
        <v>278</v>
      </c>
      <c r="D158" s="228" t="s">
        <v>310</v>
      </c>
      <c r="E158" s="229">
        <v>4</v>
      </c>
      <c r="F158" s="144">
        <v>23.741396355599989</v>
      </c>
      <c r="G158" s="144">
        <v>12.444845212799999</v>
      </c>
      <c r="H158" s="144"/>
      <c r="I158" s="144">
        <v>11.135035203599998</v>
      </c>
      <c r="J158" s="144">
        <v>4.4173275762000008</v>
      </c>
      <c r="K158" s="144">
        <v>23.98559842140001</v>
      </c>
      <c r="L158" s="144">
        <v>1.3433465892000003</v>
      </c>
      <c r="M158" s="232"/>
      <c r="N158" s="232"/>
      <c r="O158" s="144"/>
      <c r="P158" s="230">
        <f t="shared" si="128"/>
        <v>77.067549358799994</v>
      </c>
      <c r="Q158" s="52">
        <f t="shared" si="107"/>
        <v>0.86448205736543449</v>
      </c>
      <c r="R158" s="52">
        <f t="shared" si="108"/>
        <v>1.461185928333492</v>
      </c>
      <c r="S158" s="52">
        <f t="shared" si="109"/>
        <v>1.4267842301340221</v>
      </c>
      <c r="T158" s="53">
        <f t="shared" si="110"/>
        <v>9.0464467840898233E-2</v>
      </c>
      <c r="U158" s="53">
        <f t="shared" si="111"/>
        <v>1.3543150075115244</v>
      </c>
      <c r="V158" s="53">
        <f t="shared" si="112"/>
        <v>14.423906454856226</v>
      </c>
      <c r="W158" s="53">
        <f t="shared" si="113"/>
        <v>117.98321693335888</v>
      </c>
      <c r="X158" s="53">
        <f t="shared" si="114"/>
        <v>1.0292568678214049</v>
      </c>
      <c r="Y158" s="53">
        <f t="shared" si="115"/>
        <v>1.0234628579999543</v>
      </c>
      <c r="Z158" s="53">
        <f t="shared" si="116"/>
        <v>1.0261719205078588</v>
      </c>
      <c r="AA158" s="53">
        <f t="shared" si="117"/>
        <v>1.0304748223652427</v>
      </c>
      <c r="AB158" s="53">
        <f t="shared" si="118"/>
        <v>0.5721616961029653</v>
      </c>
      <c r="AC158" s="53">
        <f t="shared" si="119"/>
        <v>0.5706794574181957</v>
      </c>
      <c r="AD158" s="53">
        <f t="shared" si="120"/>
        <v>0.55991495061279961</v>
      </c>
      <c r="AE158" s="53">
        <f t="shared" si="121"/>
        <v>0.36696329543081191</v>
      </c>
      <c r="AF158" s="53">
        <f t="shared" si="122"/>
        <v>0.36</v>
      </c>
      <c r="AG158" s="53">
        <f t="shared" si="123"/>
        <v>0.36348164771540592</v>
      </c>
      <c r="AH158" s="64" t="s">
        <v>152</v>
      </c>
      <c r="AI158" s="62"/>
      <c r="AJ158" s="62"/>
      <c r="AK158" s="45" t="str">
        <f t="shared" si="129"/>
        <v>106-27</v>
      </c>
      <c r="AL158" s="65"/>
      <c r="AM158" s="145">
        <f t="shared" si="130"/>
        <v>4</v>
      </c>
      <c r="AN158" s="149"/>
      <c r="AO158" s="183"/>
      <c r="AP158" s="149"/>
      <c r="AQ158" s="147">
        <f t="shared" si="131"/>
        <v>1</v>
      </c>
      <c r="AR158" s="229">
        <v>0</v>
      </c>
      <c r="AS158" s="229">
        <v>1</v>
      </c>
      <c r="AT158" s="229">
        <v>3</v>
      </c>
      <c r="AU158" s="229">
        <v>0</v>
      </c>
      <c r="AV158" s="229">
        <v>1</v>
      </c>
      <c r="AW158" s="229">
        <v>2</v>
      </c>
      <c r="AX158" s="229">
        <v>0</v>
      </c>
      <c r="AY158" s="229">
        <v>1</v>
      </c>
      <c r="AZ158" s="229">
        <v>1</v>
      </c>
      <c r="BA158" s="148"/>
      <c r="BB158" s="229">
        <v>66</v>
      </c>
      <c r="BC158" s="229">
        <v>12</v>
      </c>
      <c r="BD158" s="229">
        <v>1</v>
      </c>
      <c r="BE158" s="57">
        <v>3</v>
      </c>
      <c r="BF158" s="57">
        <v>3</v>
      </c>
      <c r="BG158" s="57">
        <v>3</v>
      </c>
      <c r="BH158" s="57">
        <v>10</v>
      </c>
      <c r="BI158" s="57" t="str">
        <f t="shared" si="132"/>
        <v>Control</v>
      </c>
      <c r="BJ158" s="189" t="str">
        <f t="shared" si="133"/>
        <v>106-27</v>
      </c>
      <c r="BK158" s="173">
        <f t="shared" si="134"/>
        <v>4</v>
      </c>
      <c r="BL158" s="87">
        <v>0</v>
      </c>
      <c r="BM158" s="62"/>
      <c r="BN158" s="62"/>
      <c r="BO158" s="62"/>
      <c r="BP158" s="62"/>
      <c r="BQ158" s="62"/>
      <c r="BR158" s="62"/>
      <c r="BS158" s="62"/>
      <c r="BT158" s="62"/>
      <c r="BU158" s="62"/>
      <c r="BV158" s="62"/>
      <c r="BW158" s="62"/>
      <c r="BX158" s="62"/>
      <c r="BY158" s="62"/>
      <c r="BZ158" s="128"/>
      <c r="CA158" s="99"/>
      <c r="CB158" s="98"/>
      <c r="CC158" s="98"/>
      <c r="CD158" s="98"/>
      <c r="CE158" s="98"/>
      <c r="CF158" s="98"/>
      <c r="CG158" s="98"/>
      <c r="CH158" s="98"/>
      <c r="CI158" s="98"/>
      <c r="CJ158" s="98"/>
      <c r="CK158" s="98"/>
      <c r="CL158" s="98"/>
      <c r="CM158" s="62"/>
      <c r="CN158" s="62"/>
      <c r="CO158" s="128"/>
      <c r="CP158" s="88"/>
      <c r="CQ158" s="88"/>
      <c r="CR158" s="63"/>
      <c r="CS158" s="63"/>
      <c r="CT158" s="63"/>
      <c r="CU158" s="63"/>
      <c r="CV158" s="88"/>
      <c r="CW158" s="63"/>
      <c r="CX158" s="63"/>
      <c r="CY158" s="63"/>
      <c r="CZ158" s="63"/>
      <c r="DA158" s="88"/>
      <c r="DB158" s="63"/>
      <c r="DC158" s="63"/>
      <c r="DD158" s="63"/>
      <c r="DE158" s="63"/>
      <c r="DF158" s="131"/>
      <c r="DG158" s="121">
        <f t="shared" si="135"/>
        <v>0</v>
      </c>
      <c r="DH158" s="121">
        <f t="shared" si="136"/>
        <v>12.967230860481518</v>
      </c>
      <c r="DI158" s="121">
        <f t="shared" si="137"/>
        <v>21.401763452010336</v>
      </c>
      <c r="DJ158" s="121">
        <f t="shared" si="138"/>
        <v>1.4463001360476173</v>
      </c>
      <c r="DK158" s="121">
        <f t="shared" si="138"/>
        <v>3.9044437296752483</v>
      </c>
      <c r="DL158" s="121">
        <f t="shared" si="138"/>
        <v>3.4089371387021106</v>
      </c>
      <c r="DM158" s="121">
        <f t="shared" si="139"/>
        <v>0</v>
      </c>
      <c r="DN158" s="121">
        <f t="shared" si="140"/>
        <v>0</v>
      </c>
      <c r="DO158" s="121">
        <f t="shared" si="141"/>
        <v>0</v>
      </c>
      <c r="DP158" s="121">
        <f t="shared" si="142"/>
        <v>0</v>
      </c>
      <c r="DQ158" s="121">
        <f t="shared" si="143"/>
        <v>0</v>
      </c>
      <c r="DR158" s="122">
        <f t="shared" si="144"/>
        <v>2.5</v>
      </c>
      <c r="DS158" s="157"/>
      <c r="DT158" s="157" t="str">
        <f t="shared" si="145"/>
        <v>Control</v>
      </c>
      <c r="DU158" s="157" t="str">
        <f t="shared" si="124"/>
        <v>106-27</v>
      </c>
      <c r="DV158" s="238">
        <f t="shared" si="146"/>
        <v>4</v>
      </c>
      <c r="EJ158" s="50">
        <f t="shared" si="147"/>
        <v>0.63940853658536589</v>
      </c>
      <c r="EK158" s="50">
        <f t="shared" si="148"/>
        <v>2.225609756097561</v>
      </c>
      <c r="EL158" s="55">
        <f t="shared" si="149"/>
        <v>1.475609756097561</v>
      </c>
      <c r="EM158" s="50">
        <f>4.656*AQ158*(((BL158/2.54)^2)+((BM158/2.54)^2)+((BN158/2.54)^2)+((BO158)/2.54^2)+((BP158/2.54)^2)+((BQ158/2.54)^2)+((BR158/2.54)^2)+((BS158/2.54)^2)+((BT158/2.54)^2)+((BU158/2.54)^2)+((BV158/2.54)^2)+((BW158/2.54)^2)+((BX158/2.54)^2)+((BY158/2.54)^2)+((BZ158/2.54)^2))/(BH158*3.28)</f>
        <v>0</v>
      </c>
      <c r="EN158" s="50">
        <f>3.492*AQ158*((CA158/2.54)^2 + (CB158/2.54)^2 + (CC158/2.54)^2 + (CD158/2.54)^2 + (CE158/2.54)^2 + (CF158/2.54)^2 + (CG158/2.54)^2 +(CH158/2.54)^2 +(CI158/2.54)^2 + (CJ158/2.54)^2 +(CK158/2.54)^2 + (CL158/2.54)^2 +(CM158/2.54)^2 + (CN158/2.54)^2 + (CO158/2.54)^2)/(BH158*3.28)</f>
        <v>0</v>
      </c>
      <c r="EO158" s="50">
        <f t="shared" si="125"/>
        <v>0</v>
      </c>
      <c r="EP158" s="50">
        <f t="shared" si="126"/>
        <v>0</v>
      </c>
      <c r="EQ158" s="50">
        <f t="shared" si="127"/>
        <v>0</v>
      </c>
      <c r="ER158" s="56">
        <f t="shared" si="150"/>
        <v>4.3406280487804878</v>
      </c>
      <c r="ES158" s="56">
        <f t="shared" si="151"/>
        <v>0</v>
      </c>
      <c r="ET158" s="56">
        <f t="shared" si="103"/>
        <v>0</v>
      </c>
      <c r="EU158" s="56">
        <f t="shared" si="103"/>
        <v>5.835253887216683</v>
      </c>
      <c r="EV158" s="56">
        <f t="shared" si="152"/>
        <v>4.3406280487804878</v>
      </c>
      <c r="EW158" s="56"/>
      <c r="EX158" s="56"/>
      <c r="EY158" s="56"/>
      <c r="EZ158" s="165"/>
      <c r="FA158" s="179"/>
      <c r="FB158" s="179"/>
      <c r="FC158" s="56"/>
      <c r="FD158" s="56"/>
      <c r="FE158" s="56"/>
      <c r="FF158" s="56"/>
      <c r="FG158" s="56"/>
      <c r="FH158" s="56"/>
      <c r="FI158" s="56"/>
      <c r="FJ158" s="56"/>
      <c r="FK158" s="56"/>
      <c r="FL158" s="56"/>
      <c r="FM158" s="56"/>
      <c r="FO158" s="54"/>
      <c r="FP158" s="54"/>
      <c r="FQ158" s="54"/>
      <c r="FR158" s="54"/>
      <c r="FS158" s="54"/>
      <c r="FT158" s="54"/>
      <c r="FU158" s="54"/>
      <c r="FV158" s="54"/>
      <c r="FW158" s="54"/>
      <c r="FX158" s="54"/>
      <c r="FY158" s="54"/>
      <c r="FZ158" s="54"/>
      <c r="GA158" s="54"/>
    </row>
    <row r="159" spans="1:183" ht="18">
      <c r="A159" s="66" t="s">
        <v>377</v>
      </c>
      <c r="B159" s="228" t="s">
        <v>278</v>
      </c>
      <c r="C159" s="228" t="s">
        <v>278</v>
      </c>
      <c r="D159" s="228" t="s">
        <v>310</v>
      </c>
      <c r="E159" s="229">
        <v>5</v>
      </c>
      <c r="F159" s="144">
        <v>23.741396355599989</v>
      </c>
      <c r="G159" s="144">
        <v>12.444845212799999</v>
      </c>
      <c r="H159" s="144"/>
      <c r="I159" s="144">
        <v>11.135035203599998</v>
      </c>
      <c r="J159" s="144">
        <v>4.4173275762000008</v>
      </c>
      <c r="K159" s="144">
        <v>23.98559842140001</v>
      </c>
      <c r="L159" s="144">
        <v>1.3433465892000003</v>
      </c>
      <c r="M159" s="232"/>
      <c r="N159" s="232"/>
      <c r="O159" s="144"/>
      <c r="P159" s="230">
        <f t="shared" si="128"/>
        <v>77.067549358799994</v>
      </c>
      <c r="Q159" s="52">
        <f t="shared" si="107"/>
        <v>0.86448205736543449</v>
      </c>
      <c r="R159" s="52">
        <f t="shared" si="108"/>
        <v>1.461185928333492</v>
      </c>
      <c r="S159" s="52">
        <f t="shared" si="109"/>
        <v>1.4267842301340221</v>
      </c>
      <c r="T159" s="53">
        <f t="shared" si="110"/>
        <v>9.0464467840898233E-2</v>
      </c>
      <c r="U159" s="53">
        <f t="shared" si="111"/>
        <v>1.3543150075115244</v>
      </c>
      <c r="V159" s="53">
        <f t="shared" si="112"/>
        <v>14.423906454856226</v>
      </c>
      <c r="W159" s="53">
        <f t="shared" si="113"/>
        <v>117.98321693335888</v>
      </c>
      <c r="X159" s="53">
        <f t="shared" si="114"/>
        <v>1.0292568678214049</v>
      </c>
      <c r="Y159" s="53">
        <f t="shared" si="115"/>
        <v>1.0234628579999543</v>
      </c>
      <c r="Z159" s="53">
        <f t="shared" si="116"/>
        <v>1.0261719205078588</v>
      </c>
      <c r="AA159" s="53">
        <f t="shared" si="117"/>
        <v>1.0304748223652427</v>
      </c>
      <c r="AB159" s="53">
        <f t="shared" si="118"/>
        <v>0.5721616961029653</v>
      </c>
      <c r="AC159" s="53">
        <f t="shared" si="119"/>
        <v>0.5706794574181957</v>
      </c>
      <c r="AD159" s="53">
        <f t="shared" si="120"/>
        <v>0.55991495061279961</v>
      </c>
      <c r="AE159" s="53">
        <f t="shared" si="121"/>
        <v>0.36696329543081191</v>
      </c>
      <c r="AF159" s="53">
        <f t="shared" si="122"/>
        <v>0.36</v>
      </c>
      <c r="AG159" s="53">
        <f t="shared" si="123"/>
        <v>0.36348164771540592</v>
      </c>
      <c r="AH159" s="64" t="s">
        <v>152</v>
      </c>
      <c r="AI159" s="62"/>
      <c r="AJ159" s="62"/>
      <c r="AK159" s="45" t="str">
        <f t="shared" si="129"/>
        <v>106-27</v>
      </c>
      <c r="AL159" s="65"/>
      <c r="AM159" s="145">
        <f t="shared" si="130"/>
        <v>5</v>
      </c>
      <c r="AN159" s="149"/>
      <c r="AO159" s="183"/>
      <c r="AP159" s="149"/>
      <c r="AQ159" s="147">
        <f t="shared" si="131"/>
        <v>1</v>
      </c>
      <c r="AR159" s="229">
        <v>8</v>
      </c>
      <c r="AS159" s="229">
        <v>1</v>
      </c>
      <c r="AT159" s="229">
        <v>1</v>
      </c>
      <c r="AU159" s="229">
        <v>2</v>
      </c>
      <c r="AV159" s="229">
        <v>1</v>
      </c>
      <c r="AW159" s="229">
        <v>1</v>
      </c>
      <c r="AX159" s="229">
        <v>1</v>
      </c>
      <c r="AY159" s="229">
        <v>1</v>
      </c>
      <c r="AZ159" s="229">
        <v>2</v>
      </c>
      <c r="BA159" s="148"/>
      <c r="BB159" s="229">
        <v>50</v>
      </c>
      <c r="BC159" s="229">
        <v>3</v>
      </c>
      <c r="BD159" s="229">
        <v>0</v>
      </c>
      <c r="BE159" s="57">
        <v>3</v>
      </c>
      <c r="BF159" s="57">
        <v>3</v>
      </c>
      <c r="BG159" s="57">
        <v>3</v>
      </c>
      <c r="BH159" s="57">
        <v>10</v>
      </c>
      <c r="BI159" s="57" t="str">
        <f t="shared" si="132"/>
        <v>Control</v>
      </c>
      <c r="BJ159" s="189" t="str">
        <f t="shared" si="133"/>
        <v>106-27</v>
      </c>
      <c r="BK159" s="173">
        <f t="shared" si="134"/>
        <v>5</v>
      </c>
      <c r="BL159" s="87">
        <v>0</v>
      </c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128"/>
      <c r="CA159" s="99"/>
      <c r="CB159" s="98"/>
      <c r="CC159" s="98"/>
      <c r="CD159" s="98"/>
      <c r="CE159" s="98"/>
      <c r="CF159" s="98"/>
      <c r="CG159" s="98"/>
      <c r="CH159" s="98"/>
      <c r="CI159" s="98"/>
      <c r="CJ159" s="98"/>
      <c r="CK159" s="98"/>
      <c r="CL159" s="98"/>
      <c r="CM159" s="62"/>
      <c r="CN159" s="62"/>
      <c r="CO159" s="128"/>
      <c r="CP159" s="88"/>
      <c r="CQ159" s="88"/>
      <c r="CR159" s="63"/>
      <c r="CS159" s="63"/>
      <c r="CT159" s="63"/>
      <c r="CU159" s="63"/>
      <c r="CV159" s="88"/>
      <c r="CW159" s="63"/>
      <c r="CX159" s="63"/>
      <c r="CY159" s="63"/>
      <c r="CZ159" s="63"/>
      <c r="DA159" s="88"/>
      <c r="DB159" s="63"/>
      <c r="DC159" s="63"/>
      <c r="DD159" s="63"/>
      <c r="DE159" s="63"/>
      <c r="DF159" s="131"/>
      <c r="DG159" s="121">
        <f t="shared" si="135"/>
        <v>80.36522605834206</v>
      </c>
      <c r="DH159" s="121">
        <f t="shared" si="136"/>
        <v>12.967230860481518</v>
      </c>
      <c r="DI159" s="121">
        <f t="shared" si="137"/>
        <v>99.874896109381552</v>
      </c>
      <c r="DJ159" s="121">
        <f t="shared" si="138"/>
        <v>1.095681921248195</v>
      </c>
      <c r="DK159" s="121">
        <f t="shared" si="138"/>
        <v>0.97611093241881208</v>
      </c>
      <c r="DL159" s="121">
        <f t="shared" si="138"/>
        <v>0</v>
      </c>
      <c r="DM159" s="121">
        <f t="shared" si="139"/>
        <v>0</v>
      </c>
      <c r="DN159" s="121">
        <f t="shared" si="140"/>
        <v>0</v>
      </c>
      <c r="DO159" s="121">
        <f t="shared" si="141"/>
        <v>0</v>
      </c>
      <c r="DP159" s="121">
        <f t="shared" si="142"/>
        <v>0</v>
      </c>
      <c r="DQ159" s="121">
        <f t="shared" si="143"/>
        <v>0</v>
      </c>
      <c r="DR159" s="122">
        <f t="shared" si="144"/>
        <v>1</v>
      </c>
      <c r="DS159" s="157"/>
      <c r="DT159" s="157" t="str">
        <f t="shared" si="145"/>
        <v>Control</v>
      </c>
      <c r="DU159" s="157" t="str">
        <f t="shared" si="124"/>
        <v>106-27</v>
      </c>
      <c r="DV159" s="238">
        <f t="shared" si="146"/>
        <v>5</v>
      </c>
      <c r="EJ159" s="50">
        <f t="shared" si="147"/>
        <v>0.48440040650406502</v>
      </c>
      <c r="EK159" s="50">
        <f t="shared" si="148"/>
        <v>0.55640243902439024</v>
      </c>
      <c r="EL159" s="55">
        <f t="shared" si="149"/>
        <v>0</v>
      </c>
      <c r="EM159" s="50">
        <f>4.656*AQ159*(((BL159/2.54)^2)+((BM159/2.54)^2)+((BN159/2.54)^2)+((BO159)/2.54^2)+((BP159/2.54)^2)+((BQ159/2.54)^2)+((BR159/2.54)^2)+((BS159/2.54)^2)+((BT159/2.54)^2)+((BU159/2.54)^2)+((BV159/2.54)^2)+((BW159/2.54)^2)+((BX159/2.54)^2)+((BY159/2.54)^2)+((BZ159/2.54)^2))/(BH159*3.28)</f>
        <v>0</v>
      </c>
      <c r="EN159" s="50">
        <f>3.492*AQ159*((CA159/2.54)^2 + (CB159/2.54)^2 + (CC159/2.54)^2 + (CD159/2.54)^2 + (CE159/2.54)^2 + (CF159/2.54)^2 + (CG159/2.54)^2 +(CH159/2.54)^2 +(CI159/2.54)^2 + (CJ159/2.54)^2 +(CK159/2.54)^2 + (CL159/2.54)^2 +(CM159/2.54)^2 + (CN159/2.54)^2 + (CO159/2.54)^2)/(BH159*3.28)</f>
        <v>0</v>
      </c>
      <c r="EO159" s="50">
        <f t="shared" si="125"/>
        <v>0</v>
      </c>
      <c r="EP159" s="50">
        <f t="shared" si="126"/>
        <v>0</v>
      </c>
      <c r="EQ159" s="50">
        <f t="shared" si="127"/>
        <v>0</v>
      </c>
      <c r="ER159" s="56">
        <f t="shared" si="150"/>
        <v>1.0408028455284553</v>
      </c>
      <c r="ES159" s="56">
        <f t="shared" si="151"/>
        <v>0</v>
      </c>
      <c r="ET159" s="56">
        <f t="shared" si="103"/>
        <v>36.164351726253926</v>
      </c>
      <c r="EU159" s="56">
        <f t="shared" si="103"/>
        <v>5.835253887216683</v>
      </c>
      <c r="EV159" s="56">
        <f t="shared" si="152"/>
        <v>1.0408028455284553</v>
      </c>
      <c r="EW159" s="56"/>
      <c r="EX159" s="56"/>
      <c r="EY159" s="56"/>
      <c r="EZ159" s="165" t="str">
        <f>D159</f>
        <v>106-27</v>
      </c>
      <c r="FA159" s="179">
        <f t="shared" si="102"/>
        <v>12.054783908751309</v>
      </c>
      <c r="FB159" s="179">
        <f t="shared" si="102"/>
        <v>6.4836154302407598</v>
      </c>
      <c r="FC159" s="56">
        <f>AVERAGE(EJ157:EJ159)</f>
        <v>0.38429098915989163</v>
      </c>
      <c r="FD159" s="56">
        <f>AVERAGE(EK157:EK159)</f>
        <v>0.92733739837398377</v>
      </c>
      <c r="FE159" s="56">
        <f>AVERAGE(EL157:EL159)</f>
        <v>0.491869918699187</v>
      </c>
      <c r="FF159" s="56">
        <f>AVERAGE(EM157:EM159)</f>
        <v>0</v>
      </c>
      <c r="FG159" s="56">
        <f>AVERAGE(EN157:EN159)</f>
        <v>0</v>
      </c>
      <c r="FH159" s="56">
        <f t="shared" si="104"/>
        <v>0</v>
      </c>
      <c r="FI159" s="56">
        <f t="shared" si="104"/>
        <v>0</v>
      </c>
      <c r="FJ159" s="56">
        <f t="shared" si="104"/>
        <v>0</v>
      </c>
      <c r="FK159" s="56">
        <f>AVERAGE(ER157:ER159)</f>
        <v>1.8034983062330623</v>
      </c>
      <c r="FL159" s="56">
        <f>AVERAGE(ES157:ES159)</f>
        <v>0</v>
      </c>
      <c r="FM159" s="56">
        <f>AVERAGE(EV157:EV159)</f>
        <v>1.8034983062330623</v>
      </c>
      <c r="FO159" s="54"/>
      <c r="FP159" s="54" t="e">
        <f>AVERAGE(#REF!)</f>
        <v>#REF!</v>
      </c>
      <c r="FQ159" s="54" t="e">
        <f>AVERAGE(#REF!)</f>
        <v>#REF!</v>
      </c>
      <c r="FR159" s="54" t="e">
        <f>AVERAGE(#REF!)</f>
        <v>#REF!</v>
      </c>
      <c r="FS159" s="54" t="e">
        <f>AVERAGE(#REF!)</f>
        <v>#REF!</v>
      </c>
      <c r="FT159" s="54" t="e">
        <f>AVERAGE(#REF!)</f>
        <v>#REF!</v>
      </c>
      <c r="FU159" s="54" t="e">
        <f>AVERAGE(#REF!)</f>
        <v>#REF!</v>
      </c>
      <c r="FV159" s="54" t="e">
        <f>AVERAGE(#REF!)</f>
        <v>#REF!</v>
      </c>
      <c r="FW159" s="54" t="e">
        <f>AVERAGE(#REF!)</f>
        <v>#REF!</v>
      </c>
      <c r="FX159" s="54" t="e">
        <f>AVERAGE(#REF!)</f>
        <v>#REF!</v>
      </c>
      <c r="FY159" s="54" t="e">
        <f>AVERAGE(#REF!)</f>
        <v>#REF!</v>
      </c>
      <c r="FZ159" s="54" t="e">
        <f>AVERAGE(#REF!)</f>
        <v>#REF!</v>
      </c>
      <c r="GA159" s="54"/>
    </row>
    <row r="160" spans="1:183" ht="18">
      <c r="A160" s="66" t="s">
        <v>377</v>
      </c>
      <c r="B160" s="228" t="s">
        <v>278</v>
      </c>
      <c r="C160" s="228" t="s">
        <v>278</v>
      </c>
      <c r="D160" s="228" t="s">
        <v>320</v>
      </c>
      <c r="E160" s="229">
        <v>1</v>
      </c>
      <c r="F160" s="144">
        <v>23.741396355599989</v>
      </c>
      <c r="G160" s="144">
        <v>12.444845212799999</v>
      </c>
      <c r="H160" s="144"/>
      <c r="I160" s="144">
        <v>11.135035203599998</v>
      </c>
      <c r="J160" s="144">
        <v>4.4173275762000008</v>
      </c>
      <c r="K160" s="144">
        <v>23.98559842140001</v>
      </c>
      <c r="L160" s="144">
        <v>1.3433465892000003</v>
      </c>
      <c r="M160" s="232"/>
      <c r="N160" s="232"/>
      <c r="O160" s="83"/>
      <c r="P160" s="230">
        <f t="shared" si="128"/>
        <v>77.067549358799994</v>
      </c>
      <c r="Q160" s="52">
        <f t="shared" si="107"/>
        <v>0.86448205736543449</v>
      </c>
      <c r="R160" s="52">
        <f t="shared" si="108"/>
        <v>1.461185928333492</v>
      </c>
      <c r="S160" s="52">
        <f t="shared" si="109"/>
        <v>1.4267842301340221</v>
      </c>
      <c r="T160" s="53">
        <f t="shared" si="110"/>
        <v>9.0464467840898233E-2</v>
      </c>
      <c r="U160" s="53">
        <f t="shared" si="111"/>
        <v>1.3543150075115244</v>
      </c>
      <c r="V160" s="53">
        <f t="shared" si="112"/>
        <v>14.423906454856226</v>
      </c>
      <c r="W160" s="53">
        <f t="shared" si="113"/>
        <v>117.98321693335888</v>
      </c>
      <c r="X160" s="53">
        <f t="shared" si="114"/>
        <v>1.0292568678214049</v>
      </c>
      <c r="Y160" s="53">
        <f t="shared" si="115"/>
        <v>1.0234628579999543</v>
      </c>
      <c r="Z160" s="53">
        <f t="shared" si="116"/>
        <v>1.0261719205078588</v>
      </c>
      <c r="AA160" s="53">
        <f t="shared" si="117"/>
        <v>1.0304748223652427</v>
      </c>
      <c r="AB160" s="53">
        <f t="shared" si="118"/>
        <v>0.5721616961029653</v>
      </c>
      <c r="AC160" s="53">
        <f t="shared" si="119"/>
        <v>0.5706794574181957</v>
      </c>
      <c r="AD160" s="53">
        <f t="shared" si="120"/>
        <v>0.55991495061279961</v>
      </c>
      <c r="AE160" s="53">
        <f t="shared" si="121"/>
        <v>0.36696329543081191</v>
      </c>
      <c r="AF160" s="53">
        <f t="shared" si="122"/>
        <v>0.36</v>
      </c>
      <c r="AG160" s="53">
        <f t="shared" si="123"/>
        <v>0.36348164771540592</v>
      </c>
      <c r="AH160" s="64" t="s">
        <v>152</v>
      </c>
      <c r="AI160" s="62"/>
      <c r="AJ160" s="62"/>
      <c r="AK160" s="45" t="str">
        <f t="shared" si="129"/>
        <v>129-05</v>
      </c>
      <c r="AL160" s="65"/>
      <c r="AM160" s="145">
        <f t="shared" si="130"/>
        <v>1</v>
      </c>
      <c r="AN160" s="149"/>
      <c r="AO160" s="183"/>
      <c r="AP160" s="149"/>
      <c r="AQ160" s="147">
        <f t="shared" si="131"/>
        <v>1</v>
      </c>
      <c r="AR160" s="229">
        <v>1</v>
      </c>
      <c r="AS160" s="229">
        <v>3</v>
      </c>
      <c r="AT160" s="229">
        <v>6</v>
      </c>
      <c r="AU160" s="229">
        <v>0</v>
      </c>
      <c r="AV160" s="229">
        <v>1</v>
      </c>
      <c r="AW160" s="229">
        <v>1</v>
      </c>
      <c r="AX160" s="229">
        <v>0</v>
      </c>
      <c r="AY160" s="229">
        <v>1</v>
      </c>
      <c r="AZ160" s="229">
        <v>1</v>
      </c>
      <c r="BA160" s="148"/>
      <c r="BB160" s="229">
        <v>200</v>
      </c>
      <c r="BC160" s="229">
        <v>3</v>
      </c>
      <c r="BD160" s="229">
        <v>0</v>
      </c>
      <c r="BE160" s="57">
        <v>3</v>
      </c>
      <c r="BF160" s="57">
        <v>3</v>
      </c>
      <c r="BG160" s="57">
        <v>3</v>
      </c>
      <c r="BH160" s="57">
        <v>10</v>
      </c>
      <c r="BI160" s="57" t="str">
        <f t="shared" si="132"/>
        <v>Control</v>
      </c>
      <c r="BJ160" s="189" t="str">
        <f t="shared" si="133"/>
        <v>129-05</v>
      </c>
      <c r="BK160" s="173">
        <f t="shared" si="134"/>
        <v>1</v>
      </c>
      <c r="BL160" s="87">
        <v>9</v>
      </c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128"/>
      <c r="CA160" s="99"/>
      <c r="CB160" s="98"/>
      <c r="CC160" s="98"/>
      <c r="CD160" s="98"/>
      <c r="CE160" s="98"/>
      <c r="CF160" s="98"/>
      <c r="CG160" s="98"/>
      <c r="CH160" s="98"/>
      <c r="CI160" s="98"/>
      <c r="CJ160" s="98"/>
      <c r="CK160" s="98"/>
      <c r="CL160" s="98"/>
      <c r="CM160" s="62"/>
      <c r="CN160" s="62"/>
      <c r="CO160" s="128"/>
      <c r="CP160" s="88"/>
      <c r="CQ160" s="88"/>
      <c r="CR160" s="63"/>
      <c r="CS160" s="63"/>
      <c r="CT160" s="63"/>
      <c r="CU160" s="63"/>
      <c r="CV160" s="88"/>
      <c r="CW160" s="63"/>
      <c r="CX160" s="63"/>
      <c r="CY160" s="63"/>
      <c r="CZ160" s="63"/>
      <c r="DA160" s="88"/>
      <c r="DB160" s="63"/>
      <c r="DC160" s="63"/>
      <c r="DD160" s="63"/>
      <c r="DE160" s="63"/>
      <c r="DF160" s="131"/>
      <c r="DG160" s="121">
        <f t="shared" si="135"/>
        <v>7.3059296416674604</v>
      </c>
      <c r="DH160" s="121">
        <f t="shared" si="136"/>
        <v>21.612051434135861</v>
      </c>
      <c r="DI160" s="121">
        <f t="shared" si="137"/>
        <v>42.803526904020657</v>
      </c>
      <c r="DJ160" s="121">
        <f t="shared" si="138"/>
        <v>4.3827276849927799</v>
      </c>
      <c r="DK160" s="121">
        <f t="shared" si="138"/>
        <v>0.97611093241881208</v>
      </c>
      <c r="DL160" s="121">
        <f t="shared" si="138"/>
        <v>0</v>
      </c>
      <c r="DM160" s="121">
        <f t="shared" si="139"/>
        <v>3.7797248931276015</v>
      </c>
      <c r="DN160" s="121">
        <f t="shared" si="140"/>
        <v>0</v>
      </c>
      <c r="DO160" s="121">
        <f t="shared" si="141"/>
        <v>0</v>
      </c>
      <c r="DP160" s="121">
        <f t="shared" si="142"/>
        <v>0</v>
      </c>
      <c r="DQ160" s="121">
        <f t="shared" si="143"/>
        <v>0</v>
      </c>
      <c r="DR160" s="122">
        <f t="shared" si="144"/>
        <v>3.5</v>
      </c>
      <c r="DS160" s="157"/>
      <c r="DT160" s="157" t="str">
        <f t="shared" si="145"/>
        <v>Control</v>
      </c>
      <c r="DU160" s="157" t="str">
        <f t="shared" si="124"/>
        <v>129-05</v>
      </c>
      <c r="DV160" s="238">
        <f t="shared" si="146"/>
        <v>1</v>
      </c>
      <c r="EJ160" s="50"/>
      <c r="EK160" s="50"/>
      <c r="EL160" s="55"/>
      <c r="EM160" s="50"/>
      <c r="EN160" s="50"/>
      <c r="EO160" s="50">
        <f t="shared" si="125"/>
        <v>0</v>
      </c>
      <c r="EP160" s="50">
        <f t="shared" si="126"/>
        <v>0</v>
      </c>
      <c r="EQ160" s="50">
        <f t="shared" si="127"/>
        <v>0</v>
      </c>
      <c r="ER160" s="56"/>
      <c r="ES160" s="56"/>
      <c r="ET160" s="56">
        <f t="shared" si="103"/>
        <v>3.2876683387503571</v>
      </c>
      <c r="EU160" s="56">
        <f t="shared" si="103"/>
        <v>9.7254231453611375</v>
      </c>
      <c r="EV160" s="56"/>
      <c r="EW160" s="56"/>
      <c r="EX160" s="56"/>
      <c r="EY160" s="56"/>
      <c r="EZ160" s="165"/>
      <c r="FA160" s="179"/>
      <c r="FB160" s="179"/>
      <c r="FC160" s="56"/>
      <c r="FD160" s="56"/>
      <c r="FE160" s="56"/>
      <c r="FF160" s="56"/>
      <c r="FG160" s="56"/>
      <c r="FH160" s="56"/>
      <c r="FI160" s="56"/>
      <c r="FJ160" s="56"/>
      <c r="FK160" s="56"/>
      <c r="FL160" s="56"/>
      <c r="FM160" s="56"/>
      <c r="FO160" s="54"/>
      <c r="FP160" s="54"/>
      <c r="FQ160" s="54"/>
      <c r="FR160" s="54"/>
      <c r="FS160" s="54"/>
      <c r="FT160" s="54"/>
      <c r="FU160" s="54"/>
      <c r="FV160" s="54"/>
      <c r="FW160" s="54"/>
      <c r="FX160" s="54"/>
      <c r="FY160" s="54"/>
      <c r="FZ160" s="54"/>
      <c r="GA160" s="54"/>
    </row>
    <row r="161" spans="1:183" ht="18">
      <c r="A161" s="66" t="s">
        <v>377</v>
      </c>
      <c r="B161" s="228" t="s">
        <v>278</v>
      </c>
      <c r="C161" s="228" t="s">
        <v>278</v>
      </c>
      <c r="D161" s="228" t="s">
        <v>320</v>
      </c>
      <c r="E161" s="229">
        <v>2</v>
      </c>
      <c r="F161" s="144">
        <v>23.741396355599989</v>
      </c>
      <c r="G161" s="144">
        <v>12.444845212799999</v>
      </c>
      <c r="H161" s="144"/>
      <c r="I161" s="144">
        <v>11.135035203599998</v>
      </c>
      <c r="J161" s="144">
        <v>4.4173275762000008</v>
      </c>
      <c r="K161" s="144">
        <v>23.98559842140001</v>
      </c>
      <c r="L161" s="144">
        <v>1.3433465892000003</v>
      </c>
      <c r="M161" s="144"/>
      <c r="N161" s="144"/>
      <c r="O161" s="144"/>
      <c r="P161" s="230">
        <f t="shared" si="128"/>
        <v>77.067549358799994</v>
      </c>
      <c r="Q161" s="52">
        <f t="shared" si="107"/>
        <v>0.86448205736543449</v>
      </c>
      <c r="R161" s="52">
        <f t="shared" si="108"/>
        <v>1.461185928333492</v>
      </c>
      <c r="S161" s="52">
        <f t="shared" si="109"/>
        <v>1.4267842301340221</v>
      </c>
      <c r="T161" s="53">
        <f t="shared" si="110"/>
        <v>9.0464467840898233E-2</v>
      </c>
      <c r="U161" s="53">
        <f t="shared" si="111"/>
        <v>1.3543150075115244</v>
      </c>
      <c r="V161" s="53">
        <f t="shared" si="112"/>
        <v>14.423906454856226</v>
      </c>
      <c r="W161" s="53">
        <f t="shared" si="113"/>
        <v>117.98321693335888</v>
      </c>
      <c r="X161" s="53">
        <f t="shared" si="114"/>
        <v>1.0292568678214049</v>
      </c>
      <c r="Y161" s="53">
        <f t="shared" si="115"/>
        <v>1.0234628579999543</v>
      </c>
      <c r="Z161" s="53">
        <f t="shared" si="116"/>
        <v>1.0261719205078588</v>
      </c>
      <c r="AA161" s="53">
        <f t="shared" si="117"/>
        <v>1.0304748223652427</v>
      </c>
      <c r="AB161" s="53">
        <f t="shared" si="118"/>
        <v>0.5721616961029653</v>
      </c>
      <c r="AC161" s="53">
        <f t="shared" si="119"/>
        <v>0.5706794574181957</v>
      </c>
      <c r="AD161" s="53">
        <f t="shared" si="120"/>
        <v>0.55991495061279961</v>
      </c>
      <c r="AE161" s="53">
        <f t="shared" si="121"/>
        <v>0.36696329543081191</v>
      </c>
      <c r="AF161" s="53">
        <f t="shared" si="122"/>
        <v>0.36</v>
      </c>
      <c r="AG161" s="53">
        <f t="shared" si="123"/>
        <v>0.36348164771540592</v>
      </c>
      <c r="AH161" s="64" t="s">
        <v>152</v>
      </c>
      <c r="AI161" s="62"/>
      <c r="AJ161" s="62"/>
      <c r="AK161" s="45" t="str">
        <f t="shared" si="129"/>
        <v>129-05</v>
      </c>
      <c r="AL161" s="65"/>
      <c r="AM161" s="145">
        <f t="shared" si="130"/>
        <v>2</v>
      </c>
      <c r="AN161" s="149"/>
      <c r="AO161" s="183"/>
      <c r="AP161" s="149"/>
      <c r="AQ161" s="147">
        <f t="shared" si="131"/>
        <v>1</v>
      </c>
      <c r="AR161" s="229">
        <v>0</v>
      </c>
      <c r="AS161" s="229">
        <v>3</v>
      </c>
      <c r="AT161" s="229">
        <v>3</v>
      </c>
      <c r="AU161" s="229">
        <v>0</v>
      </c>
      <c r="AV161" s="229">
        <v>4</v>
      </c>
      <c r="AW161" s="229">
        <v>4</v>
      </c>
      <c r="AX161" s="229">
        <v>0</v>
      </c>
      <c r="AY161" s="229">
        <v>2</v>
      </c>
      <c r="AZ161" s="229">
        <v>2</v>
      </c>
      <c r="BA161" s="148"/>
      <c r="BB161" s="229">
        <v>125</v>
      </c>
      <c r="BC161" s="229">
        <v>10</v>
      </c>
      <c r="BD161" s="229">
        <v>1</v>
      </c>
      <c r="BE161" s="57">
        <v>3</v>
      </c>
      <c r="BF161" s="57">
        <v>3</v>
      </c>
      <c r="BG161" s="57">
        <v>3</v>
      </c>
      <c r="BH161" s="57">
        <v>10</v>
      </c>
      <c r="BI161" s="57" t="str">
        <f t="shared" si="132"/>
        <v>Control</v>
      </c>
      <c r="BJ161" s="189" t="str">
        <f t="shared" si="133"/>
        <v>129-05</v>
      </c>
      <c r="BK161" s="173">
        <f t="shared" si="134"/>
        <v>2</v>
      </c>
      <c r="BL161" s="87">
        <v>0</v>
      </c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128"/>
      <c r="CA161" s="99">
        <v>22</v>
      </c>
      <c r="CB161" s="98"/>
      <c r="CC161" s="98"/>
      <c r="CD161" s="98"/>
      <c r="CE161" s="98"/>
      <c r="CF161" s="98"/>
      <c r="CG161" s="98"/>
      <c r="CH161" s="98"/>
      <c r="CI161" s="98"/>
      <c r="CJ161" s="98"/>
      <c r="CK161" s="98"/>
      <c r="CL161" s="98"/>
      <c r="CM161" s="62"/>
      <c r="CN161" s="62"/>
      <c r="CO161" s="128"/>
      <c r="CP161" s="88"/>
      <c r="CQ161" s="88"/>
      <c r="CR161" s="63"/>
      <c r="CS161" s="63"/>
      <c r="CT161" s="63"/>
      <c r="CU161" s="63"/>
      <c r="CV161" s="88"/>
      <c r="CW161" s="63"/>
      <c r="CX161" s="63"/>
      <c r="CY161" s="63"/>
      <c r="CZ161" s="63"/>
      <c r="DA161" s="88"/>
      <c r="DB161" s="63"/>
      <c r="DC161" s="63"/>
      <c r="DD161" s="63"/>
      <c r="DE161" s="63"/>
      <c r="DF161" s="131"/>
      <c r="DG161" s="121">
        <f t="shared" si="135"/>
        <v>0</v>
      </c>
      <c r="DH161" s="121">
        <f t="shared" si="136"/>
        <v>38.90169258144455</v>
      </c>
      <c r="DI161" s="121">
        <f t="shared" si="137"/>
        <v>64.205290356030986</v>
      </c>
      <c r="DJ161" s="121">
        <f t="shared" si="138"/>
        <v>2.739204803120487</v>
      </c>
      <c r="DK161" s="121">
        <f t="shared" si="138"/>
        <v>3.253703108062707</v>
      </c>
      <c r="DL161" s="121">
        <f t="shared" si="138"/>
        <v>3.4089371387021106</v>
      </c>
      <c r="DM161" s="121">
        <f t="shared" si="139"/>
        <v>0</v>
      </c>
      <c r="DN161" s="121">
        <f t="shared" si="140"/>
        <v>22.156461738236715</v>
      </c>
      <c r="DO161" s="121">
        <f t="shared" si="141"/>
        <v>0</v>
      </c>
      <c r="DP161" s="121">
        <f t="shared" si="142"/>
        <v>0</v>
      </c>
      <c r="DQ161" s="121">
        <f t="shared" si="143"/>
        <v>0</v>
      </c>
      <c r="DR161" s="122">
        <f t="shared" si="144"/>
        <v>3.5</v>
      </c>
      <c r="DS161" s="157"/>
      <c r="DT161" s="157" t="str">
        <f t="shared" si="145"/>
        <v>Control</v>
      </c>
      <c r="DU161" s="157" t="str">
        <f t="shared" si="124"/>
        <v>129-05</v>
      </c>
      <c r="DV161" s="238">
        <f t="shared" si="146"/>
        <v>2</v>
      </c>
      <c r="EJ161" s="50">
        <f t="shared" si="147"/>
        <v>1.2110010162601625</v>
      </c>
      <c r="EK161" s="50">
        <f t="shared" si="148"/>
        <v>1.8546747967479675</v>
      </c>
      <c r="EL161" s="55">
        <f t="shared" si="149"/>
        <v>1.475609756097561</v>
      </c>
      <c r="EM161" s="50">
        <f>4.656*AQ161*(((BL161/2.54)^2)+((BM161/2.54)^2)+((BN161/2.54)^2)+((BO161)/2.54^2)+((BP161/2.54)^2)+((BQ161/2.54)^2)+((BR161/2.54)^2)+((BS161/2.54)^2)+((BT161/2.54)^2)+((BU161/2.54)^2)+((BV161/2.54)^2)+((BW161/2.54)^2)+((BX161/2.54)^2)+((BY161/2.54)^2)+((BZ161/2.54)^2))/(BH161*3.28)</f>
        <v>0</v>
      </c>
      <c r="EN161" s="50">
        <f>3.492*AQ161*((CA161/2.54)^2 + (CB161/2.54)^2 + (CC161/2.54)^2 + (CD161/2.54)^2 + (CE161/2.54)^2 + (CF161/2.54)^2 + (CG161/2.54)^2 +(CH161/2.54)^2 +(CI161/2.54)^2 + (CJ161/2.54)^2 +(CK161/2.54)^2 + (CL161/2.54)^2 +(CM161/2.54)^2 + (CN161/2.54)^2 + (CO161/2.54)^2)/(BH161*3.28)</f>
        <v>7.9869013396563391</v>
      </c>
      <c r="EO161" s="50">
        <f t="shared" si="125"/>
        <v>0</v>
      </c>
      <c r="EP161" s="50">
        <f t="shared" si="126"/>
        <v>0</v>
      </c>
      <c r="EQ161" s="50">
        <f t="shared" si="127"/>
        <v>0</v>
      </c>
      <c r="ER161" s="56">
        <f t="shared" si="150"/>
        <v>4.5412855691056908</v>
      </c>
      <c r="ES161" s="56">
        <f t="shared" si="151"/>
        <v>7.9869013396563391</v>
      </c>
      <c r="ET161" s="56">
        <f t="shared" si="103"/>
        <v>0</v>
      </c>
      <c r="EU161" s="56">
        <f t="shared" si="103"/>
        <v>17.505761661650048</v>
      </c>
      <c r="EV161" s="56">
        <f t="shared" si="152"/>
        <v>12.528186908762031</v>
      </c>
      <c r="EW161" s="56"/>
      <c r="EX161" s="56"/>
      <c r="EY161" s="56"/>
      <c r="EZ161" s="165"/>
      <c r="FA161" s="179"/>
      <c r="FB161" s="179"/>
      <c r="FC161" s="56"/>
      <c r="FD161" s="56"/>
      <c r="FE161" s="56"/>
      <c r="FF161" s="56"/>
      <c r="FG161" s="56"/>
      <c r="FH161" s="56"/>
      <c r="FI161" s="56"/>
      <c r="FJ161" s="56"/>
      <c r="FK161" s="56"/>
      <c r="FL161" s="56"/>
      <c r="FM161" s="56"/>
      <c r="FO161" s="54"/>
      <c r="FP161" s="54"/>
      <c r="FQ161" s="54"/>
      <c r="FR161" s="54"/>
      <c r="FS161" s="54"/>
      <c r="FT161" s="54"/>
      <c r="FU161" s="54"/>
      <c r="FV161" s="54"/>
      <c r="FW161" s="54"/>
      <c r="FX161" s="54"/>
      <c r="FY161" s="54"/>
      <c r="FZ161" s="54"/>
      <c r="GA161" s="54"/>
    </row>
    <row r="162" spans="1:183" ht="18">
      <c r="A162" s="66" t="s">
        <v>377</v>
      </c>
      <c r="B162" s="228" t="s">
        <v>278</v>
      </c>
      <c r="C162" s="228" t="s">
        <v>278</v>
      </c>
      <c r="D162" s="228" t="s">
        <v>320</v>
      </c>
      <c r="E162" s="229">
        <v>3</v>
      </c>
      <c r="F162" s="144">
        <v>23.741396355599989</v>
      </c>
      <c r="G162" s="144">
        <v>12.444845212799999</v>
      </c>
      <c r="H162" s="144"/>
      <c r="I162" s="144">
        <v>11.135035203599998</v>
      </c>
      <c r="J162" s="144">
        <v>4.4173275762000008</v>
      </c>
      <c r="K162" s="144">
        <v>23.98559842140001</v>
      </c>
      <c r="L162" s="144">
        <v>1.3433465892000003</v>
      </c>
      <c r="M162" s="232"/>
      <c r="N162" s="232"/>
      <c r="O162" s="144"/>
      <c r="P162" s="230">
        <f t="shared" si="128"/>
        <v>77.067549358799994</v>
      </c>
      <c r="Q162" s="52">
        <f t="shared" si="107"/>
        <v>0.86448205736543449</v>
      </c>
      <c r="R162" s="52">
        <f t="shared" si="108"/>
        <v>1.461185928333492</v>
      </c>
      <c r="S162" s="52">
        <f t="shared" si="109"/>
        <v>1.4267842301340221</v>
      </c>
      <c r="T162" s="53">
        <f t="shared" si="110"/>
        <v>9.0464467840898233E-2</v>
      </c>
      <c r="U162" s="53">
        <f t="shared" si="111"/>
        <v>1.3543150075115244</v>
      </c>
      <c r="V162" s="53">
        <f t="shared" si="112"/>
        <v>14.423906454856226</v>
      </c>
      <c r="W162" s="53">
        <f t="shared" si="113"/>
        <v>117.98321693335888</v>
      </c>
      <c r="X162" s="53">
        <f t="shared" si="114"/>
        <v>1.0292568678214049</v>
      </c>
      <c r="Y162" s="53">
        <f t="shared" si="115"/>
        <v>1.0234628579999543</v>
      </c>
      <c r="Z162" s="53">
        <f t="shared" si="116"/>
        <v>1.0261719205078588</v>
      </c>
      <c r="AA162" s="53">
        <f t="shared" si="117"/>
        <v>1.0304748223652427</v>
      </c>
      <c r="AB162" s="53">
        <f t="shared" si="118"/>
        <v>0.5721616961029653</v>
      </c>
      <c r="AC162" s="53">
        <f t="shared" si="119"/>
        <v>0.5706794574181957</v>
      </c>
      <c r="AD162" s="53">
        <f t="shared" si="120"/>
        <v>0.55991495061279961</v>
      </c>
      <c r="AE162" s="53">
        <f t="shared" si="121"/>
        <v>0.36696329543081191</v>
      </c>
      <c r="AF162" s="53">
        <f t="shared" si="122"/>
        <v>0.36</v>
      </c>
      <c r="AG162" s="53">
        <f t="shared" si="123"/>
        <v>0.36348164771540592</v>
      </c>
      <c r="AH162" s="64" t="s">
        <v>152</v>
      </c>
      <c r="AI162" s="62"/>
      <c r="AJ162" s="62"/>
      <c r="AK162" s="45" t="str">
        <f t="shared" si="129"/>
        <v>129-05</v>
      </c>
      <c r="AL162" s="65"/>
      <c r="AM162" s="145">
        <f t="shared" si="130"/>
        <v>3</v>
      </c>
      <c r="AN162" s="149"/>
      <c r="AO162" s="183"/>
      <c r="AP162" s="149"/>
      <c r="AQ162" s="147">
        <f t="shared" si="131"/>
        <v>1</v>
      </c>
      <c r="AR162" s="229">
        <v>1</v>
      </c>
      <c r="AS162" s="229">
        <v>3</v>
      </c>
      <c r="AT162" s="229">
        <v>5</v>
      </c>
      <c r="AU162" s="229">
        <v>1</v>
      </c>
      <c r="AV162" s="229">
        <v>2</v>
      </c>
      <c r="AW162" s="229">
        <v>14</v>
      </c>
      <c r="AX162" s="229">
        <v>2</v>
      </c>
      <c r="AY162" s="229">
        <v>3</v>
      </c>
      <c r="AZ162" s="229">
        <v>5</v>
      </c>
      <c r="BA162" s="148"/>
      <c r="BB162" s="229">
        <v>175</v>
      </c>
      <c r="BC162" s="229">
        <v>12</v>
      </c>
      <c r="BD162" s="229">
        <v>1</v>
      </c>
      <c r="BE162" s="57">
        <v>3</v>
      </c>
      <c r="BF162" s="57">
        <v>3</v>
      </c>
      <c r="BG162" s="57">
        <v>3</v>
      </c>
      <c r="BH162" s="57">
        <v>10</v>
      </c>
      <c r="BI162" s="57" t="str">
        <f t="shared" si="132"/>
        <v>Control</v>
      </c>
      <c r="BJ162" s="189" t="str">
        <f t="shared" si="133"/>
        <v>129-05</v>
      </c>
      <c r="BK162" s="173">
        <f t="shared" si="134"/>
        <v>3</v>
      </c>
      <c r="BL162" s="87">
        <v>8</v>
      </c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128"/>
      <c r="CA162" s="99"/>
      <c r="CB162" s="98"/>
      <c r="CC162" s="98"/>
      <c r="CD162" s="98"/>
      <c r="CE162" s="98"/>
      <c r="CF162" s="98"/>
      <c r="CG162" s="98"/>
      <c r="CH162" s="98"/>
      <c r="CI162" s="98"/>
      <c r="CJ162" s="98"/>
      <c r="CK162" s="98"/>
      <c r="CL162" s="98"/>
      <c r="CM162" s="62"/>
      <c r="CN162" s="62"/>
      <c r="CO162" s="128"/>
      <c r="CP162" s="88"/>
      <c r="CQ162" s="88"/>
      <c r="CR162" s="63"/>
      <c r="CS162" s="63"/>
      <c r="CT162" s="63"/>
      <c r="CU162" s="63"/>
      <c r="CV162" s="88"/>
      <c r="CW162" s="63"/>
      <c r="CX162" s="63"/>
      <c r="CY162" s="63"/>
      <c r="CZ162" s="63"/>
      <c r="DA162" s="88"/>
      <c r="DB162" s="63"/>
      <c r="DC162" s="63"/>
      <c r="DD162" s="63"/>
      <c r="DE162" s="63"/>
      <c r="DF162" s="131"/>
      <c r="DG162" s="121">
        <f t="shared" si="135"/>
        <v>29.223718566669842</v>
      </c>
      <c r="DH162" s="121">
        <f t="shared" si="136"/>
        <v>34.579282294617379</v>
      </c>
      <c r="DI162" s="121">
        <f t="shared" si="137"/>
        <v>85.607053808041343</v>
      </c>
      <c r="DJ162" s="121">
        <f t="shared" si="138"/>
        <v>3.8348867243686819</v>
      </c>
      <c r="DK162" s="121">
        <f t="shared" si="138"/>
        <v>3.9044437296752483</v>
      </c>
      <c r="DL162" s="121">
        <f t="shared" si="138"/>
        <v>3.4089371387021106</v>
      </c>
      <c r="DM162" s="121">
        <f t="shared" si="139"/>
        <v>2.9864492982736603</v>
      </c>
      <c r="DN162" s="121">
        <f t="shared" si="140"/>
        <v>0</v>
      </c>
      <c r="DO162" s="121">
        <f t="shared" si="141"/>
        <v>0</v>
      </c>
      <c r="DP162" s="121">
        <f t="shared" si="142"/>
        <v>0</v>
      </c>
      <c r="DQ162" s="121">
        <f t="shared" si="143"/>
        <v>0</v>
      </c>
      <c r="DR162" s="122">
        <f t="shared" si="144"/>
        <v>9.5</v>
      </c>
      <c r="DS162" s="157"/>
      <c r="DT162" s="157" t="str">
        <f t="shared" si="145"/>
        <v>Control</v>
      </c>
      <c r="DU162" s="157" t="str">
        <f t="shared" si="124"/>
        <v>129-05</v>
      </c>
      <c r="DV162" s="238">
        <f t="shared" si="146"/>
        <v>3</v>
      </c>
      <c r="EJ162" s="50">
        <f t="shared" si="147"/>
        <v>1.6954014227642276</v>
      </c>
      <c r="EK162" s="50">
        <f t="shared" si="148"/>
        <v>2.225609756097561</v>
      </c>
      <c r="EL162" s="55">
        <f t="shared" si="149"/>
        <v>1.475609756097561</v>
      </c>
      <c r="EM162" s="50">
        <f>4.656*AQ162*(((BL162/2.54)^2)+((BM162/2.54)^2)+((BN162/2.54)^2)+((BO162)/2.54^2)+((BP162/2.54)^2)+((BQ162/2.54)^2)+((BR162/2.54)^2)+((BS162/2.54)^2)+((BT162/2.54)^2)+((BU162/2.54)^2)+((BV162/2.54)^2)+((BW162/2.54)^2)+((BX162/2.54)^2)+((BY162/2.54)^2)+((BZ162/2.54)^2))/(BH162*3.28)</f>
        <v>1.4081589138788031</v>
      </c>
      <c r="EN162" s="50">
        <f>3.492*AQ162*((CA162/2.54)^2 + (CB162/2.54)^2 + (CC162/2.54)^2 + (CD162/2.54)^2 + (CE162/2.54)^2 + (CF162/2.54)^2 + (CG162/2.54)^2 +(CH162/2.54)^2 +(CI162/2.54)^2 + (CJ162/2.54)^2 +(CK162/2.54)^2 + (CL162/2.54)^2 +(CM162/2.54)^2 + (CN162/2.54)^2 + (CO162/2.54)^2)/(BH162*3.28)</f>
        <v>0</v>
      </c>
      <c r="EO162" s="50">
        <f t="shared" si="125"/>
        <v>0</v>
      </c>
      <c r="EP162" s="50">
        <f t="shared" si="126"/>
        <v>0</v>
      </c>
      <c r="EQ162" s="50">
        <f t="shared" si="127"/>
        <v>0</v>
      </c>
      <c r="ER162" s="56">
        <f t="shared" si="150"/>
        <v>5.3966209349593495</v>
      </c>
      <c r="ES162" s="56">
        <f t="shared" si="151"/>
        <v>1.4081589138788031</v>
      </c>
      <c r="ET162" s="56">
        <f t="shared" si="103"/>
        <v>13.150673355001429</v>
      </c>
      <c r="EU162" s="56">
        <f t="shared" si="103"/>
        <v>15.560677032577821</v>
      </c>
      <c r="EV162" s="56">
        <f t="shared" si="152"/>
        <v>6.8047798488381526</v>
      </c>
      <c r="EW162" s="56"/>
      <c r="EX162" s="56"/>
      <c r="EY162" s="56"/>
      <c r="EZ162" s="165"/>
      <c r="FA162" s="179"/>
      <c r="FB162" s="179"/>
      <c r="FC162" s="56"/>
      <c r="FD162" s="56"/>
      <c r="FE162" s="56"/>
      <c r="FF162" s="56"/>
      <c r="FG162" s="56"/>
      <c r="FH162" s="56"/>
      <c r="FI162" s="56"/>
      <c r="FJ162" s="56"/>
      <c r="FK162" s="56"/>
      <c r="FL162" s="56"/>
      <c r="FM162" s="56"/>
      <c r="FO162" s="54"/>
      <c r="FP162" s="54"/>
      <c r="FQ162" s="54"/>
      <c r="FR162" s="54"/>
      <c r="FS162" s="54"/>
      <c r="FT162" s="54"/>
      <c r="FU162" s="54"/>
      <c r="FV162" s="54"/>
      <c r="FW162" s="54"/>
      <c r="FX162" s="54"/>
      <c r="FY162" s="54"/>
      <c r="FZ162" s="54"/>
      <c r="GA162" s="54"/>
    </row>
    <row r="163" spans="1:183" ht="18">
      <c r="A163" s="66" t="s">
        <v>377</v>
      </c>
      <c r="B163" s="228" t="s">
        <v>278</v>
      </c>
      <c r="C163" s="228" t="s">
        <v>278</v>
      </c>
      <c r="D163" s="228" t="s">
        <v>320</v>
      </c>
      <c r="E163" s="229">
        <v>4</v>
      </c>
      <c r="F163" s="144">
        <v>23.741396355599989</v>
      </c>
      <c r="G163" s="144">
        <v>12.444845212799999</v>
      </c>
      <c r="H163" s="144"/>
      <c r="I163" s="144">
        <v>11.135035203599998</v>
      </c>
      <c r="J163" s="144">
        <v>4.4173275762000008</v>
      </c>
      <c r="K163" s="144">
        <v>23.98559842140001</v>
      </c>
      <c r="L163" s="144">
        <v>1.3433465892000003</v>
      </c>
      <c r="M163" s="232"/>
      <c r="N163" s="232"/>
      <c r="O163" s="144"/>
      <c r="P163" s="230">
        <f t="shared" si="128"/>
        <v>77.067549358799994</v>
      </c>
      <c r="Q163" s="52">
        <f t="shared" si="107"/>
        <v>0.86448205736543449</v>
      </c>
      <c r="R163" s="52">
        <f t="shared" si="108"/>
        <v>1.461185928333492</v>
      </c>
      <c r="S163" s="52">
        <f t="shared" si="109"/>
        <v>1.4267842301340221</v>
      </c>
      <c r="T163" s="53">
        <f t="shared" si="110"/>
        <v>9.0464467840898233E-2</v>
      </c>
      <c r="U163" s="53">
        <f t="shared" si="111"/>
        <v>1.3543150075115244</v>
      </c>
      <c r="V163" s="53">
        <f t="shared" si="112"/>
        <v>14.423906454856226</v>
      </c>
      <c r="W163" s="53">
        <f t="shared" si="113"/>
        <v>117.98321693335888</v>
      </c>
      <c r="X163" s="53">
        <f t="shared" si="114"/>
        <v>1.0292568678214049</v>
      </c>
      <c r="Y163" s="53">
        <f t="shared" si="115"/>
        <v>1.0234628579999543</v>
      </c>
      <c r="Z163" s="53">
        <f t="shared" si="116"/>
        <v>1.0261719205078588</v>
      </c>
      <c r="AA163" s="53">
        <f t="shared" si="117"/>
        <v>1.0304748223652427</v>
      </c>
      <c r="AB163" s="53">
        <f t="shared" si="118"/>
        <v>0.5721616961029653</v>
      </c>
      <c r="AC163" s="53">
        <f t="shared" si="119"/>
        <v>0.5706794574181957</v>
      </c>
      <c r="AD163" s="53">
        <f t="shared" si="120"/>
        <v>0.55991495061279961</v>
      </c>
      <c r="AE163" s="53">
        <f t="shared" si="121"/>
        <v>0.36696329543081191</v>
      </c>
      <c r="AF163" s="53">
        <f t="shared" si="122"/>
        <v>0.36</v>
      </c>
      <c r="AG163" s="53">
        <f t="shared" si="123"/>
        <v>0.36348164771540592</v>
      </c>
      <c r="AH163" s="64" t="s">
        <v>152</v>
      </c>
      <c r="AI163" s="62"/>
      <c r="AJ163" s="62"/>
      <c r="AK163" s="45" t="str">
        <f t="shared" si="129"/>
        <v>129-05</v>
      </c>
      <c r="AL163" s="65"/>
      <c r="AM163" s="145">
        <f t="shared" si="130"/>
        <v>4</v>
      </c>
      <c r="AN163" s="149"/>
      <c r="AO163" s="183"/>
      <c r="AP163" s="149"/>
      <c r="AQ163" s="147">
        <f t="shared" si="131"/>
        <v>1</v>
      </c>
      <c r="AR163" s="229">
        <v>0</v>
      </c>
      <c r="AS163" s="229">
        <v>3</v>
      </c>
      <c r="AT163" s="229">
        <v>8</v>
      </c>
      <c r="AU163" s="229">
        <v>2</v>
      </c>
      <c r="AV163" s="229">
        <v>10</v>
      </c>
      <c r="AW163" s="229">
        <v>10</v>
      </c>
      <c r="AX163" s="229">
        <v>1</v>
      </c>
      <c r="AY163" s="229">
        <v>10</v>
      </c>
      <c r="AZ163" s="229">
        <v>15</v>
      </c>
      <c r="BA163" s="148"/>
      <c r="BB163" s="229">
        <v>90</v>
      </c>
      <c r="BC163" s="229">
        <v>6</v>
      </c>
      <c r="BD163" s="229">
        <v>2</v>
      </c>
      <c r="BE163" s="57">
        <v>3</v>
      </c>
      <c r="BF163" s="57">
        <v>3</v>
      </c>
      <c r="BG163" s="57">
        <v>3</v>
      </c>
      <c r="BH163" s="57">
        <v>10</v>
      </c>
      <c r="BI163" s="57" t="str">
        <f t="shared" si="132"/>
        <v>Control</v>
      </c>
      <c r="BJ163" s="189" t="str">
        <f t="shared" si="133"/>
        <v>129-05</v>
      </c>
      <c r="BK163" s="173">
        <f t="shared" si="134"/>
        <v>4</v>
      </c>
      <c r="BL163" s="87">
        <v>8</v>
      </c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128"/>
      <c r="CA163" s="99"/>
      <c r="CB163" s="98"/>
      <c r="CC163" s="98"/>
      <c r="CD163" s="98"/>
      <c r="CE163" s="98"/>
      <c r="CF163" s="98"/>
      <c r="CG163" s="98"/>
      <c r="CH163" s="98"/>
      <c r="CI163" s="98"/>
      <c r="CJ163" s="98"/>
      <c r="CK163" s="98"/>
      <c r="CL163" s="98"/>
      <c r="CM163" s="62"/>
      <c r="CN163" s="62"/>
      <c r="CO163" s="128"/>
      <c r="CP163" s="88"/>
      <c r="CQ163" s="88"/>
      <c r="CR163" s="63"/>
      <c r="CS163" s="63"/>
      <c r="CT163" s="63"/>
      <c r="CU163" s="63"/>
      <c r="CV163" s="88"/>
      <c r="CW163" s="63"/>
      <c r="CX163" s="63"/>
      <c r="CY163" s="63"/>
      <c r="CZ163" s="63"/>
      <c r="DA163" s="88"/>
      <c r="DB163" s="63"/>
      <c r="DC163" s="63"/>
      <c r="DD163" s="63"/>
      <c r="DE163" s="63"/>
      <c r="DF163" s="131"/>
      <c r="DG163" s="121">
        <f t="shared" si="135"/>
        <v>21.91778892500238</v>
      </c>
      <c r="DH163" s="121">
        <f t="shared" si="136"/>
        <v>99.415436597024964</v>
      </c>
      <c r="DI163" s="121">
        <f t="shared" si="137"/>
        <v>185.4819499174229</v>
      </c>
      <c r="DJ163" s="121">
        <f t="shared" si="138"/>
        <v>1.9722274582467507</v>
      </c>
      <c r="DK163" s="121">
        <f t="shared" si="138"/>
        <v>1.9522218648376242</v>
      </c>
      <c r="DL163" s="121">
        <f t="shared" si="138"/>
        <v>6.8178742774042211</v>
      </c>
      <c r="DM163" s="121">
        <f t="shared" si="139"/>
        <v>2.9864492982736603</v>
      </c>
      <c r="DN163" s="121">
        <f t="shared" si="140"/>
        <v>0</v>
      </c>
      <c r="DO163" s="121">
        <f t="shared" si="141"/>
        <v>0</v>
      </c>
      <c r="DP163" s="121">
        <f t="shared" si="142"/>
        <v>0</v>
      </c>
      <c r="DQ163" s="121">
        <f t="shared" si="143"/>
        <v>0</v>
      </c>
      <c r="DR163" s="122">
        <f t="shared" si="144"/>
        <v>9</v>
      </c>
      <c r="DS163" s="157"/>
      <c r="DT163" s="157" t="str">
        <f t="shared" si="145"/>
        <v>Control</v>
      </c>
      <c r="DU163" s="157" t="str">
        <f t="shared" si="124"/>
        <v>129-05</v>
      </c>
      <c r="DV163" s="238">
        <f t="shared" si="146"/>
        <v>4</v>
      </c>
      <c r="EJ163" s="50">
        <f t="shared" si="147"/>
        <v>0.87192073170731699</v>
      </c>
      <c r="EK163" s="50">
        <f t="shared" si="148"/>
        <v>1.1128048780487805</v>
      </c>
      <c r="EL163" s="55">
        <f t="shared" si="149"/>
        <v>2.9512195121951219</v>
      </c>
      <c r="EM163" s="50">
        <f>4.656*AQ163*(((BL163/2.54)^2)+((BM163/2.54)^2)+((BN163/2.54)^2)+((BO163)/2.54^2)+((BP163/2.54)^2)+((BQ163/2.54)^2)+((BR163/2.54)^2)+((BS163/2.54)^2)+((BT163/2.54)^2)+((BU163/2.54)^2)+((BV163/2.54)^2)+((BW163/2.54)^2)+((BX163/2.54)^2)+((BY163/2.54)^2)+((BZ163/2.54)^2))/(BH163*3.28)</f>
        <v>1.4081589138788031</v>
      </c>
      <c r="EN163" s="50">
        <f>3.492*AQ163*((CA163/2.54)^2 + (CB163/2.54)^2 + (CC163/2.54)^2 + (CD163/2.54)^2 + (CE163/2.54)^2 + (CF163/2.54)^2 + (CG163/2.54)^2 +(CH163/2.54)^2 +(CI163/2.54)^2 + (CJ163/2.54)^2 +(CK163/2.54)^2 + (CL163/2.54)^2 +(CM163/2.54)^2 + (CN163/2.54)^2 + (CO163/2.54)^2)/(BH163*3.28)</f>
        <v>0</v>
      </c>
      <c r="EO163" s="50">
        <f t="shared" si="125"/>
        <v>0</v>
      </c>
      <c r="EP163" s="50">
        <f t="shared" si="126"/>
        <v>0</v>
      </c>
      <c r="EQ163" s="50">
        <f t="shared" si="127"/>
        <v>0</v>
      </c>
      <c r="ER163" s="56">
        <f t="shared" si="150"/>
        <v>4.9359451219512191</v>
      </c>
      <c r="ES163" s="56">
        <f t="shared" si="151"/>
        <v>1.4081589138788031</v>
      </c>
      <c r="ET163" s="56">
        <f t="shared" si="103"/>
        <v>9.863005016251071</v>
      </c>
      <c r="EU163" s="56">
        <f t="shared" si="103"/>
        <v>44.736946468661237</v>
      </c>
      <c r="EV163" s="56">
        <f t="shared" si="152"/>
        <v>6.3441040358300222</v>
      </c>
      <c r="EW163" s="56"/>
      <c r="EX163" s="56"/>
      <c r="EY163" s="56"/>
      <c r="EZ163" s="165" t="str">
        <f>D163</f>
        <v>129-05</v>
      </c>
      <c r="FA163" s="179">
        <f t="shared" si="102"/>
        <v>7.6712261237508335</v>
      </c>
      <c r="FB163" s="179">
        <f t="shared" si="102"/>
        <v>25.934461720963032</v>
      </c>
      <c r="FC163" s="56">
        <f>AVERAGE(EJ161:EJ163)</f>
        <v>1.2594410569105692</v>
      </c>
      <c r="FD163" s="56">
        <f>AVERAGE(EK161:EK163)</f>
        <v>1.731029810298103</v>
      </c>
      <c r="FE163" s="56">
        <f>AVERAGE(EL161:EL163)</f>
        <v>1.967479674796748</v>
      </c>
      <c r="FF163" s="56">
        <f>AVERAGE(EM161:EM163)</f>
        <v>0.93877260925253536</v>
      </c>
      <c r="FG163" s="56">
        <f>AVERAGE(EN161:EN163)</f>
        <v>2.6623004465521132</v>
      </c>
      <c r="FH163" s="56">
        <f t="shared" si="104"/>
        <v>0</v>
      </c>
      <c r="FI163" s="56">
        <f t="shared" si="104"/>
        <v>0</v>
      </c>
      <c r="FJ163" s="56">
        <f t="shared" si="104"/>
        <v>0</v>
      </c>
      <c r="FK163" s="56">
        <f>AVERAGE(ER161:ER163)</f>
        <v>4.9579505420054195</v>
      </c>
      <c r="FL163" s="56">
        <f>AVERAGE(ES161:ES163)</f>
        <v>3.6010730558046489</v>
      </c>
      <c r="FM163" s="56">
        <f>AVERAGE(EV161:EV163)</f>
        <v>8.5590235978100679</v>
      </c>
      <c r="FO163" s="54"/>
      <c r="FP163" s="54" t="e">
        <f>AVERAGE(#REF!)</f>
        <v>#REF!</v>
      </c>
      <c r="FQ163" s="54" t="e">
        <f>AVERAGE(#REF!)</f>
        <v>#REF!</v>
      </c>
      <c r="FR163" s="54" t="e">
        <f>AVERAGE(#REF!)</f>
        <v>#REF!</v>
      </c>
      <c r="FS163" s="54" t="e">
        <f>AVERAGE(#REF!)</f>
        <v>#REF!</v>
      </c>
      <c r="FT163" s="54" t="e">
        <f>AVERAGE(#REF!)</f>
        <v>#REF!</v>
      </c>
      <c r="FU163" s="54" t="e">
        <f>AVERAGE(#REF!)</f>
        <v>#REF!</v>
      </c>
      <c r="FV163" s="54" t="e">
        <f>AVERAGE(#REF!)</f>
        <v>#REF!</v>
      </c>
      <c r="FW163" s="54" t="e">
        <f>AVERAGE(#REF!)</f>
        <v>#REF!</v>
      </c>
      <c r="FX163" s="54" t="e">
        <f>AVERAGE(#REF!)</f>
        <v>#REF!</v>
      </c>
      <c r="FY163" s="54" t="e">
        <f>AVERAGE(#REF!)</f>
        <v>#REF!</v>
      </c>
      <c r="FZ163" s="54" t="e">
        <f>AVERAGE(#REF!)</f>
        <v>#REF!</v>
      </c>
      <c r="GA163" s="54"/>
    </row>
    <row r="164" spans="1:183" ht="18">
      <c r="A164" s="66" t="s">
        <v>377</v>
      </c>
      <c r="B164" s="228" t="s">
        <v>278</v>
      </c>
      <c r="C164" s="228" t="s">
        <v>278</v>
      </c>
      <c r="D164" s="228" t="s">
        <v>320</v>
      </c>
      <c r="E164" s="229">
        <v>5</v>
      </c>
      <c r="F164" s="144">
        <v>23.741396355599989</v>
      </c>
      <c r="G164" s="144">
        <v>12.444845212799999</v>
      </c>
      <c r="H164" s="144"/>
      <c r="I164" s="144">
        <v>11.135035203599998</v>
      </c>
      <c r="J164" s="144">
        <v>4.4173275762000008</v>
      </c>
      <c r="K164" s="144">
        <v>23.98559842140001</v>
      </c>
      <c r="L164" s="144">
        <v>1.3433465892000003</v>
      </c>
      <c r="M164" s="232"/>
      <c r="N164" s="232"/>
      <c r="O164" s="144"/>
      <c r="P164" s="230">
        <f t="shared" si="128"/>
        <v>77.067549358799994</v>
      </c>
      <c r="Q164" s="52">
        <f t="shared" si="107"/>
        <v>0.86448205736543449</v>
      </c>
      <c r="R164" s="52">
        <f t="shared" si="108"/>
        <v>1.461185928333492</v>
      </c>
      <c r="S164" s="52">
        <f t="shared" si="109"/>
        <v>1.4267842301340221</v>
      </c>
      <c r="T164" s="53">
        <f t="shared" si="110"/>
        <v>9.0464467840898233E-2</v>
      </c>
      <c r="U164" s="53">
        <f t="shared" si="111"/>
        <v>1.3543150075115244</v>
      </c>
      <c r="V164" s="53">
        <f t="shared" si="112"/>
        <v>14.423906454856226</v>
      </c>
      <c r="W164" s="53">
        <f t="shared" si="113"/>
        <v>117.98321693335888</v>
      </c>
      <c r="X164" s="53">
        <f t="shared" si="114"/>
        <v>1.0292568678214049</v>
      </c>
      <c r="Y164" s="53">
        <f t="shared" si="115"/>
        <v>1.0234628579999543</v>
      </c>
      <c r="Z164" s="53">
        <f t="shared" si="116"/>
        <v>1.0261719205078588</v>
      </c>
      <c r="AA164" s="53">
        <f t="shared" si="117"/>
        <v>1.0304748223652427</v>
      </c>
      <c r="AB164" s="53">
        <f t="shared" si="118"/>
        <v>0.5721616961029653</v>
      </c>
      <c r="AC164" s="53">
        <f t="shared" si="119"/>
        <v>0.5706794574181957</v>
      </c>
      <c r="AD164" s="53">
        <f t="shared" si="120"/>
        <v>0.55991495061279961</v>
      </c>
      <c r="AE164" s="53">
        <f t="shared" si="121"/>
        <v>0.36696329543081191</v>
      </c>
      <c r="AF164" s="53">
        <f t="shared" si="122"/>
        <v>0.36</v>
      </c>
      <c r="AG164" s="53">
        <f t="shared" si="123"/>
        <v>0.36348164771540592</v>
      </c>
      <c r="AH164" s="64" t="s">
        <v>152</v>
      </c>
      <c r="AI164" s="62"/>
      <c r="AJ164" s="62"/>
      <c r="AK164" s="45" t="str">
        <f t="shared" si="129"/>
        <v>129-05</v>
      </c>
      <c r="AL164" s="65"/>
      <c r="AM164" s="145">
        <f t="shared" si="130"/>
        <v>5</v>
      </c>
      <c r="AN164" s="149"/>
      <c r="AO164" s="183"/>
      <c r="AP164" s="149"/>
      <c r="AQ164" s="147">
        <f t="shared" si="131"/>
        <v>1</v>
      </c>
      <c r="AR164" s="229">
        <v>1</v>
      </c>
      <c r="AS164" s="229">
        <v>4</v>
      </c>
      <c r="AT164" s="229">
        <v>15</v>
      </c>
      <c r="AU164" s="229">
        <v>2</v>
      </c>
      <c r="AV164" s="229">
        <v>3</v>
      </c>
      <c r="AW164" s="229">
        <v>3</v>
      </c>
      <c r="AX164" s="229">
        <v>0</v>
      </c>
      <c r="AY164" s="229">
        <v>4</v>
      </c>
      <c r="AZ164" s="229">
        <v>4</v>
      </c>
      <c r="BA164" s="148"/>
      <c r="BB164" s="229">
        <v>150</v>
      </c>
      <c r="BC164" s="229">
        <v>22</v>
      </c>
      <c r="BD164" s="229">
        <v>2</v>
      </c>
      <c r="BE164" s="57">
        <v>3</v>
      </c>
      <c r="BF164" s="57">
        <v>3</v>
      </c>
      <c r="BG164" s="57">
        <v>3</v>
      </c>
      <c r="BH164" s="57">
        <v>10</v>
      </c>
      <c r="BI164" s="57" t="str">
        <f t="shared" si="132"/>
        <v>Control</v>
      </c>
      <c r="BJ164" s="189" t="str">
        <f t="shared" si="133"/>
        <v>129-05</v>
      </c>
      <c r="BK164" s="173">
        <f t="shared" si="134"/>
        <v>5</v>
      </c>
      <c r="BL164" s="87">
        <v>0</v>
      </c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128"/>
      <c r="CA164" s="99"/>
      <c r="CB164" s="98"/>
      <c r="CC164" s="98"/>
      <c r="CD164" s="98"/>
      <c r="CE164" s="98"/>
      <c r="CF164" s="98"/>
      <c r="CG164" s="98"/>
      <c r="CH164" s="98"/>
      <c r="CI164" s="98"/>
      <c r="CJ164" s="98"/>
      <c r="CK164" s="98"/>
      <c r="CL164" s="98"/>
      <c r="CM164" s="62"/>
      <c r="CN164" s="62"/>
      <c r="CO164" s="128"/>
      <c r="CP164" s="88"/>
      <c r="CQ164" s="88"/>
      <c r="CR164" s="63"/>
      <c r="CS164" s="63"/>
      <c r="CT164" s="63"/>
      <c r="CU164" s="63"/>
      <c r="CV164" s="88"/>
      <c r="CW164" s="63"/>
      <c r="CX164" s="63"/>
      <c r="CY164" s="63"/>
      <c r="CZ164" s="63"/>
      <c r="DA164" s="88"/>
      <c r="DB164" s="63"/>
      <c r="DC164" s="63"/>
      <c r="DD164" s="63"/>
      <c r="DE164" s="63"/>
      <c r="DF164" s="131"/>
      <c r="DG164" s="121">
        <f t="shared" si="135"/>
        <v>21.91778892500238</v>
      </c>
      <c r="DH164" s="121">
        <f t="shared" si="136"/>
        <v>47.546513155098893</v>
      </c>
      <c r="DI164" s="121">
        <f t="shared" si="137"/>
        <v>99.874896109381552</v>
      </c>
      <c r="DJ164" s="121">
        <f t="shared" si="138"/>
        <v>3.2870457637445845</v>
      </c>
      <c r="DK164" s="121">
        <f t="shared" si="138"/>
        <v>7.1581468377379549</v>
      </c>
      <c r="DL164" s="121">
        <f t="shared" si="138"/>
        <v>6.8178742774042211</v>
      </c>
      <c r="DM164" s="121">
        <f t="shared" si="139"/>
        <v>0</v>
      </c>
      <c r="DN164" s="121">
        <f t="shared" si="140"/>
        <v>0</v>
      </c>
      <c r="DO164" s="121">
        <f t="shared" si="141"/>
        <v>0</v>
      </c>
      <c r="DP164" s="121">
        <f t="shared" si="142"/>
        <v>0</v>
      </c>
      <c r="DQ164" s="121">
        <f t="shared" si="143"/>
        <v>0</v>
      </c>
      <c r="DR164" s="122">
        <f t="shared" si="144"/>
        <v>9</v>
      </c>
      <c r="DS164" s="157"/>
      <c r="DT164" s="157" t="str">
        <f t="shared" si="145"/>
        <v>Control</v>
      </c>
      <c r="DU164" s="157" t="str">
        <f t="shared" si="124"/>
        <v>129-05</v>
      </c>
      <c r="DV164" s="238">
        <f t="shared" si="146"/>
        <v>5</v>
      </c>
      <c r="EJ164" s="50"/>
      <c r="EK164" s="50"/>
      <c r="EL164" s="55"/>
      <c r="EM164" s="50"/>
      <c r="EN164" s="50"/>
      <c r="EO164" s="50">
        <f t="shared" si="125"/>
        <v>0</v>
      </c>
      <c r="EP164" s="50">
        <f t="shared" si="126"/>
        <v>0</v>
      </c>
      <c r="EQ164" s="50">
        <f t="shared" si="127"/>
        <v>0</v>
      </c>
      <c r="ER164" s="56"/>
      <c r="ES164" s="56"/>
      <c r="ET164" s="56">
        <f t="shared" si="103"/>
        <v>9.863005016251071</v>
      </c>
      <c r="EU164" s="56">
        <f t="shared" si="103"/>
        <v>21.395930919794502</v>
      </c>
      <c r="EV164" s="56"/>
      <c r="EW164" s="56"/>
      <c r="EX164" s="56"/>
      <c r="EY164" s="56"/>
      <c r="EZ164" s="165"/>
      <c r="FA164" s="179"/>
      <c r="FB164" s="179"/>
      <c r="FC164" s="56"/>
      <c r="FD164" s="56"/>
      <c r="FE164" s="56"/>
      <c r="FF164" s="56"/>
      <c r="FG164" s="56"/>
      <c r="FH164" s="56"/>
      <c r="FI164" s="56"/>
      <c r="FJ164" s="56"/>
      <c r="FK164" s="56"/>
      <c r="FL164" s="56"/>
      <c r="FM164" s="56"/>
      <c r="FO164" s="54"/>
      <c r="FP164" s="54"/>
      <c r="FQ164" s="54"/>
      <c r="FR164" s="54"/>
      <c r="FS164" s="54"/>
      <c r="FT164" s="54"/>
      <c r="FU164" s="54"/>
      <c r="FV164" s="54"/>
      <c r="FW164" s="54"/>
      <c r="FX164" s="54"/>
      <c r="FY164" s="54"/>
      <c r="FZ164" s="54"/>
      <c r="GA164" s="54"/>
    </row>
    <row r="165" spans="1:183" ht="18">
      <c r="A165" s="66" t="s">
        <v>377</v>
      </c>
      <c r="B165" s="228" t="s">
        <v>278</v>
      </c>
      <c r="C165" s="228" t="s">
        <v>278</v>
      </c>
      <c r="D165" s="228" t="s">
        <v>321</v>
      </c>
      <c r="E165" s="229">
        <v>1</v>
      </c>
      <c r="F165" s="144">
        <v>23.741396355599989</v>
      </c>
      <c r="G165" s="144">
        <v>12.444845212799999</v>
      </c>
      <c r="H165" s="144"/>
      <c r="I165" s="144">
        <v>11.135035203599998</v>
      </c>
      <c r="J165" s="144">
        <v>4.4173275762000008</v>
      </c>
      <c r="K165" s="144">
        <v>23.98559842140001</v>
      </c>
      <c r="L165" s="144">
        <v>1.3433465892000003</v>
      </c>
      <c r="M165" s="144"/>
      <c r="N165" s="144"/>
      <c r="O165" s="144"/>
      <c r="P165" s="230">
        <f t="shared" si="128"/>
        <v>77.067549358799994</v>
      </c>
      <c r="Q165" s="52">
        <f t="shared" si="107"/>
        <v>0.86448205736543449</v>
      </c>
      <c r="R165" s="52">
        <f t="shared" si="108"/>
        <v>1.461185928333492</v>
      </c>
      <c r="S165" s="52">
        <f t="shared" si="109"/>
        <v>1.4267842301340221</v>
      </c>
      <c r="T165" s="53">
        <f t="shared" si="110"/>
        <v>9.0464467840898233E-2</v>
      </c>
      <c r="U165" s="53">
        <f t="shared" si="111"/>
        <v>1.3543150075115244</v>
      </c>
      <c r="V165" s="53">
        <f t="shared" si="112"/>
        <v>14.423906454856226</v>
      </c>
      <c r="W165" s="53">
        <f t="shared" si="113"/>
        <v>117.98321693335888</v>
      </c>
      <c r="X165" s="53">
        <f t="shared" si="114"/>
        <v>1.0292568678214049</v>
      </c>
      <c r="Y165" s="53">
        <f t="shared" si="115"/>
        <v>1.0234628579999543</v>
      </c>
      <c r="Z165" s="53">
        <f t="shared" si="116"/>
        <v>1.0261719205078588</v>
      </c>
      <c r="AA165" s="53">
        <f t="shared" si="117"/>
        <v>1.0304748223652427</v>
      </c>
      <c r="AB165" s="53">
        <f t="shared" si="118"/>
        <v>0.5721616961029653</v>
      </c>
      <c r="AC165" s="53">
        <f t="shared" si="119"/>
        <v>0.5706794574181957</v>
      </c>
      <c r="AD165" s="53">
        <f t="shared" si="120"/>
        <v>0.55991495061279961</v>
      </c>
      <c r="AE165" s="53">
        <f t="shared" si="121"/>
        <v>0.36696329543081191</v>
      </c>
      <c r="AF165" s="53">
        <f t="shared" si="122"/>
        <v>0.36</v>
      </c>
      <c r="AG165" s="53">
        <f t="shared" si="123"/>
        <v>0.36348164771540592</v>
      </c>
      <c r="AH165" s="64" t="s">
        <v>152</v>
      </c>
      <c r="AI165" s="62"/>
      <c r="AJ165" s="62"/>
      <c r="AK165" s="45" t="str">
        <f t="shared" si="129"/>
        <v>130-11</v>
      </c>
      <c r="AL165" s="65"/>
      <c r="AM165" s="145">
        <f t="shared" si="130"/>
        <v>1</v>
      </c>
      <c r="AN165" s="149"/>
      <c r="AO165" s="183"/>
      <c r="AP165" s="149"/>
      <c r="AQ165" s="147">
        <f t="shared" si="131"/>
        <v>1</v>
      </c>
      <c r="AR165" s="229">
        <v>0</v>
      </c>
      <c r="AS165" s="229">
        <v>1</v>
      </c>
      <c r="AT165" s="229">
        <v>2</v>
      </c>
      <c r="AU165" s="229">
        <v>0</v>
      </c>
      <c r="AV165" s="229">
        <v>1</v>
      </c>
      <c r="AW165" s="229">
        <v>1</v>
      </c>
      <c r="AX165" s="229">
        <v>0</v>
      </c>
      <c r="AY165" s="229">
        <v>2</v>
      </c>
      <c r="AZ165" s="229">
        <v>4</v>
      </c>
      <c r="BA165" s="148"/>
      <c r="BB165" s="229">
        <v>150</v>
      </c>
      <c r="BC165" s="229">
        <v>17</v>
      </c>
      <c r="BD165" s="229">
        <v>3</v>
      </c>
      <c r="BE165" s="57">
        <v>3</v>
      </c>
      <c r="BF165" s="57">
        <v>3</v>
      </c>
      <c r="BG165" s="57">
        <v>3</v>
      </c>
      <c r="BH165" s="57">
        <v>10</v>
      </c>
      <c r="BI165" s="57" t="str">
        <f t="shared" si="132"/>
        <v>Control</v>
      </c>
      <c r="BJ165" s="189" t="str">
        <f t="shared" si="133"/>
        <v>130-11</v>
      </c>
      <c r="BK165" s="173">
        <f t="shared" si="134"/>
        <v>1</v>
      </c>
      <c r="BL165" s="87">
        <v>10</v>
      </c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128"/>
      <c r="CA165" s="99"/>
      <c r="CB165" s="98"/>
      <c r="CC165" s="98"/>
      <c r="CD165" s="98"/>
      <c r="CE165" s="98"/>
      <c r="CF165" s="98"/>
      <c r="CG165" s="98"/>
      <c r="CH165" s="98"/>
      <c r="CI165" s="98"/>
      <c r="CJ165" s="98"/>
      <c r="CK165" s="98"/>
      <c r="CL165" s="98"/>
      <c r="CM165" s="62"/>
      <c r="CN165" s="62"/>
      <c r="CO165" s="128"/>
      <c r="CP165" s="88"/>
      <c r="CQ165" s="88"/>
      <c r="CR165" s="63"/>
      <c r="CS165" s="63"/>
      <c r="CT165" s="63"/>
      <c r="CU165" s="63"/>
      <c r="CV165" s="88"/>
      <c r="CW165" s="63"/>
      <c r="CX165" s="63"/>
      <c r="CY165" s="63"/>
      <c r="CZ165" s="63"/>
      <c r="DA165" s="88"/>
      <c r="DB165" s="63"/>
      <c r="DC165" s="63"/>
      <c r="DD165" s="63"/>
      <c r="DE165" s="63"/>
      <c r="DF165" s="131"/>
      <c r="DG165" s="121">
        <f t="shared" si="135"/>
        <v>0</v>
      </c>
      <c r="DH165" s="121">
        <f t="shared" si="136"/>
        <v>17.289641147308689</v>
      </c>
      <c r="DI165" s="121">
        <f t="shared" si="137"/>
        <v>28.53568460268044</v>
      </c>
      <c r="DJ165" s="121">
        <f t="shared" si="138"/>
        <v>3.2870457637445845</v>
      </c>
      <c r="DK165" s="121">
        <f t="shared" si="138"/>
        <v>5.5312952837066014</v>
      </c>
      <c r="DL165" s="121">
        <f t="shared" si="138"/>
        <v>10.226811416106331</v>
      </c>
      <c r="DM165" s="121">
        <f t="shared" si="139"/>
        <v>4.666327028552594</v>
      </c>
      <c r="DN165" s="121">
        <f t="shared" si="140"/>
        <v>0</v>
      </c>
      <c r="DO165" s="121">
        <f t="shared" si="141"/>
        <v>0</v>
      </c>
      <c r="DP165" s="121">
        <f t="shared" si="142"/>
        <v>0</v>
      </c>
      <c r="DQ165" s="121">
        <f t="shared" si="143"/>
        <v>0</v>
      </c>
      <c r="DR165" s="122">
        <f t="shared" si="144"/>
        <v>1.5</v>
      </c>
      <c r="DS165" s="157"/>
      <c r="DT165" s="157" t="str">
        <f t="shared" si="145"/>
        <v>Control</v>
      </c>
      <c r="DU165" s="157" t="str">
        <f t="shared" si="124"/>
        <v>130-11</v>
      </c>
      <c r="DV165" s="238">
        <f t="shared" si="146"/>
        <v>1</v>
      </c>
      <c r="EJ165" s="50">
        <f t="shared" si="147"/>
        <v>1.4532012195121951</v>
      </c>
      <c r="EK165" s="50">
        <f t="shared" si="148"/>
        <v>3.1529471544715446</v>
      </c>
      <c r="EL165" s="55">
        <f t="shared" si="149"/>
        <v>4.4268292682926829</v>
      </c>
      <c r="EM165" s="50">
        <f>4.656*AQ165*(((BL165/2.54)^2)+((BM165/2.54)^2)+((BN165/2.54)^2)+((BO165)/2.54^2)+((BP165/2.54)^2)+((BQ165/2.54)^2)+((BR165/2.54)^2)+((BS165/2.54)^2)+((BT165/2.54)^2)+((BU165/2.54)^2)+((BV165/2.54)^2)+((BW165/2.54)^2)+((BX165/2.54)^2)+((BY165/2.54)^2)+((BZ165/2.54)^2))/(BH165*3.28)</f>
        <v>2.2002483029356306</v>
      </c>
      <c r="EN165" s="50">
        <f>3.492*AQ165*((CA165/2.54)^2 + (CB165/2.54)^2 + (CC165/2.54)^2 + (CD165/2.54)^2 + (CE165/2.54)^2 + (CF165/2.54)^2 + (CG165/2.54)^2 +(CH165/2.54)^2 +(CI165/2.54)^2 + (CJ165/2.54)^2 +(CK165/2.54)^2 + (CL165/2.54)^2 +(CM165/2.54)^2 + (CN165/2.54)^2 + (CO165/2.54)^2)/(BH165*3.28)</f>
        <v>0</v>
      </c>
      <c r="EO165" s="50">
        <f t="shared" si="125"/>
        <v>0</v>
      </c>
      <c r="EP165" s="50">
        <f t="shared" si="126"/>
        <v>0</v>
      </c>
      <c r="EQ165" s="50">
        <f t="shared" si="127"/>
        <v>0</v>
      </c>
      <c r="ER165" s="56">
        <f t="shared" si="150"/>
        <v>9.0329776422764212</v>
      </c>
      <c r="ES165" s="56">
        <f t="shared" si="151"/>
        <v>2.2002483029356306</v>
      </c>
      <c r="ET165" s="56">
        <f t="shared" si="103"/>
        <v>0</v>
      </c>
      <c r="EU165" s="56">
        <f t="shared" si="103"/>
        <v>7.7803385162889107</v>
      </c>
      <c r="EV165" s="56">
        <f t="shared" si="152"/>
        <v>11.233225945212052</v>
      </c>
      <c r="EW165" s="56"/>
      <c r="EX165" s="56"/>
      <c r="EY165" s="56"/>
      <c r="EZ165" s="165"/>
      <c r="FA165" s="179"/>
      <c r="FB165" s="179"/>
      <c r="FC165" s="56"/>
      <c r="FD165" s="56"/>
      <c r="FE165" s="56"/>
      <c r="FF165" s="56"/>
      <c r="FG165" s="56"/>
      <c r="FH165" s="56"/>
      <c r="FI165" s="56"/>
      <c r="FJ165" s="56"/>
      <c r="FK165" s="56"/>
      <c r="FL165" s="56"/>
      <c r="FM165" s="56"/>
      <c r="FO165" s="54"/>
      <c r="FP165" s="54"/>
      <c r="FQ165" s="54"/>
      <c r="FR165" s="54"/>
      <c r="FS165" s="54"/>
      <c r="FT165" s="54"/>
      <c r="FU165" s="54"/>
      <c r="FV165" s="54"/>
      <c r="FW165" s="54"/>
      <c r="FX165" s="54"/>
      <c r="FY165" s="54"/>
      <c r="FZ165" s="54"/>
      <c r="GA165" s="54"/>
    </row>
    <row r="166" spans="1:183" ht="18">
      <c r="A166" s="66" t="s">
        <v>377</v>
      </c>
      <c r="B166" s="228" t="s">
        <v>278</v>
      </c>
      <c r="C166" s="228" t="s">
        <v>278</v>
      </c>
      <c r="D166" s="228" t="s">
        <v>321</v>
      </c>
      <c r="E166" s="229">
        <v>2</v>
      </c>
      <c r="F166" s="144">
        <v>23.741396355599989</v>
      </c>
      <c r="G166" s="144">
        <v>12.444845212799999</v>
      </c>
      <c r="H166" s="144"/>
      <c r="I166" s="144">
        <v>11.135035203599998</v>
      </c>
      <c r="J166" s="144">
        <v>4.4173275762000008</v>
      </c>
      <c r="K166" s="144">
        <v>23.98559842140001</v>
      </c>
      <c r="L166" s="144">
        <v>1.3433465892000003</v>
      </c>
      <c r="M166" s="232"/>
      <c r="N166" s="232"/>
      <c r="O166" s="144"/>
      <c r="P166" s="230">
        <f t="shared" si="128"/>
        <v>77.067549358799994</v>
      </c>
      <c r="Q166" s="52">
        <f t="shared" si="107"/>
        <v>0.86448205736543449</v>
      </c>
      <c r="R166" s="52">
        <f t="shared" si="108"/>
        <v>1.461185928333492</v>
      </c>
      <c r="S166" s="52">
        <f t="shared" si="109"/>
        <v>1.4267842301340221</v>
      </c>
      <c r="T166" s="53">
        <f t="shared" si="110"/>
        <v>9.0464467840898233E-2</v>
      </c>
      <c r="U166" s="53">
        <f t="shared" si="111"/>
        <v>1.3543150075115244</v>
      </c>
      <c r="V166" s="53">
        <f t="shared" si="112"/>
        <v>14.423906454856226</v>
      </c>
      <c r="W166" s="53">
        <f t="shared" si="113"/>
        <v>117.98321693335888</v>
      </c>
      <c r="X166" s="53">
        <f t="shared" si="114"/>
        <v>1.0292568678214049</v>
      </c>
      <c r="Y166" s="53">
        <f t="shared" si="115"/>
        <v>1.0234628579999543</v>
      </c>
      <c r="Z166" s="53">
        <f t="shared" si="116"/>
        <v>1.0261719205078588</v>
      </c>
      <c r="AA166" s="53">
        <f t="shared" si="117"/>
        <v>1.0304748223652427</v>
      </c>
      <c r="AB166" s="53">
        <f t="shared" si="118"/>
        <v>0.5721616961029653</v>
      </c>
      <c r="AC166" s="53">
        <f t="shared" si="119"/>
        <v>0.5706794574181957</v>
      </c>
      <c r="AD166" s="53">
        <f t="shared" si="120"/>
        <v>0.55991495061279961</v>
      </c>
      <c r="AE166" s="53">
        <f t="shared" si="121"/>
        <v>0.36696329543081191</v>
      </c>
      <c r="AF166" s="53">
        <f t="shared" si="122"/>
        <v>0.36</v>
      </c>
      <c r="AG166" s="53">
        <f t="shared" si="123"/>
        <v>0.36348164771540592</v>
      </c>
      <c r="AH166" s="64" t="s">
        <v>152</v>
      </c>
      <c r="AI166" s="62"/>
      <c r="AJ166" s="62"/>
      <c r="AK166" s="45" t="str">
        <f t="shared" si="129"/>
        <v>130-11</v>
      </c>
      <c r="AL166" s="65"/>
      <c r="AM166" s="145">
        <f t="shared" si="130"/>
        <v>2</v>
      </c>
      <c r="AN166" s="149"/>
      <c r="AO166" s="183"/>
      <c r="AP166" s="149"/>
      <c r="AQ166" s="147">
        <f t="shared" si="131"/>
        <v>1</v>
      </c>
      <c r="AR166" s="229">
        <v>0</v>
      </c>
      <c r="AS166" s="229">
        <v>2</v>
      </c>
      <c r="AT166" s="229">
        <v>3</v>
      </c>
      <c r="AU166" s="229">
        <v>0</v>
      </c>
      <c r="AV166" s="229">
        <v>4</v>
      </c>
      <c r="AW166" s="229">
        <v>6</v>
      </c>
      <c r="AX166" s="229">
        <v>0</v>
      </c>
      <c r="AY166" s="229">
        <v>3</v>
      </c>
      <c r="AZ166" s="229">
        <v>5</v>
      </c>
      <c r="BA166" s="148"/>
      <c r="BB166" s="229">
        <v>175</v>
      </c>
      <c r="BC166" s="229">
        <v>15</v>
      </c>
      <c r="BD166" s="229">
        <v>2</v>
      </c>
      <c r="BE166" s="57">
        <v>3</v>
      </c>
      <c r="BF166" s="57">
        <v>3</v>
      </c>
      <c r="BG166" s="57">
        <v>3</v>
      </c>
      <c r="BH166" s="57">
        <v>10</v>
      </c>
      <c r="BI166" s="57" t="str">
        <f t="shared" si="132"/>
        <v>Control</v>
      </c>
      <c r="BJ166" s="189" t="str">
        <f t="shared" si="133"/>
        <v>130-11</v>
      </c>
      <c r="BK166" s="173">
        <f t="shared" si="134"/>
        <v>2</v>
      </c>
      <c r="BL166" s="87">
        <v>9</v>
      </c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128"/>
      <c r="CA166" s="99"/>
      <c r="CB166" s="98"/>
      <c r="CC166" s="98"/>
      <c r="CD166" s="98"/>
      <c r="CE166" s="98"/>
      <c r="CF166" s="98"/>
      <c r="CG166" s="98"/>
      <c r="CH166" s="98"/>
      <c r="CI166" s="98"/>
      <c r="CJ166" s="98"/>
      <c r="CK166" s="98"/>
      <c r="CL166" s="98"/>
      <c r="CM166" s="62"/>
      <c r="CN166" s="62"/>
      <c r="CO166" s="128"/>
      <c r="CP166" s="88"/>
      <c r="CQ166" s="88"/>
      <c r="CR166" s="63"/>
      <c r="CS166" s="63"/>
      <c r="CT166" s="63"/>
      <c r="CU166" s="63"/>
      <c r="CV166" s="88"/>
      <c r="CW166" s="63"/>
      <c r="CX166" s="63"/>
      <c r="CY166" s="63"/>
      <c r="CZ166" s="63"/>
      <c r="DA166" s="88"/>
      <c r="DB166" s="63"/>
      <c r="DC166" s="63"/>
      <c r="DD166" s="63"/>
      <c r="DE166" s="63"/>
      <c r="DF166" s="131"/>
      <c r="DG166" s="121">
        <f t="shared" si="135"/>
        <v>0</v>
      </c>
      <c r="DH166" s="121">
        <f t="shared" si="136"/>
        <v>38.90169258144455</v>
      </c>
      <c r="DI166" s="121">
        <f t="shared" si="137"/>
        <v>64.205290356030986</v>
      </c>
      <c r="DJ166" s="121">
        <f t="shared" si="138"/>
        <v>3.8348867243686819</v>
      </c>
      <c r="DK166" s="121">
        <f t="shared" si="138"/>
        <v>4.8805546620940605</v>
      </c>
      <c r="DL166" s="121">
        <f t="shared" si="138"/>
        <v>6.8178742774042211</v>
      </c>
      <c r="DM166" s="121">
        <f t="shared" si="139"/>
        <v>3.7797248931276015</v>
      </c>
      <c r="DN166" s="121">
        <f t="shared" si="140"/>
        <v>0</v>
      </c>
      <c r="DO166" s="121">
        <f t="shared" si="141"/>
        <v>0</v>
      </c>
      <c r="DP166" s="121">
        <f t="shared" si="142"/>
        <v>0</v>
      </c>
      <c r="DQ166" s="121">
        <f t="shared" si="143"/>
        <v>0</v>
      </c>
      <c r="DR166" s="122">
        <f t="shared" si="144"/>
        <v>4.5</v>
      </c>
      <c r="DS166" s="157"/>
      <c r="DT166" s="157" t="str">
        <f t="shared" si="145"/>
        <v>Control</v>
      </c>
      <c r="DU166" s="157" t="str">
        <f t="shared" si="124"/>
        <v>130-11</v>
      </c>
      <c r="DV166" s="238">
        <f t="shared" si="146"/>
        <v>2</v>
      </c>
      <c r="EJ166" s="50">
        <f t="shared" si="147"/>
        <v>1.6954014227642276</v>
      </c>
      <c r="EK166" s="50">
        <f t="shared" si="148"/>
        <v>2.7820121951219514</v>
      </c>
      <c r="EL166" s="55">
        <f t="shared" si="149"/>
        <v>2.9512195121951219</v>
      </c>
      <c r="EM166" s="50">
        <f>4.656*AQ166*(((BL166/2.54)^2)+((BM166/2.54)^2)+((BN166/2.54)^2)+((BO166)/2.54^2)+((BP166/2.54)^2)+((BQ166/2.54)^2)+((BR166/2.54)^2)+((BS166/2.54)^2)+((BT166/2.54)^2)+((BU166/2.54)^2)+((BV166/2.54)^2)+((BW166/2.54)^2)+((BX166/2.54)^2)+((BY166/2.54)^2)+((BZ166/2.54)^2))/(BH166*3.28)</f>
        <v>1.7822011253778605</v>
      </c>
      <c r="EN166" s="50">
        <f>3.492*AQ166*((CA166/2.54)^2 + (CB166/2.54)^2 + (CC166/2.54)^2 + (CD166/2.54)^2 + (CE166/2.54)^2 + (CF166/2.54)^2 + (CG166/2.54)^2 +(CH166/2.54)^2 +(CI166/2.54)^2 + (CJ166/2.54)^2 +(CK166/2.54)^2 + (CL166/2.54)^2 +(CM166/2.54)^2 + (CN166/2.54)^2 + (CO166/2.54)^2)/(BH166*3.28)</f>
        <v>0</v>
      </c>
      <c r="EO166" s="50">
        <f t="shared" si="125"/>
        <v>0</v>
      </c>
      <c r="EP166" s="50">
        <f t="shared" si="126"/>
        <v>0</v>
      </c>
      <c r="EQ166" s="50">
        <f t="shared" si="127"/>
        <v>0</v>
      </c>
      <c r="ER166" s="56">
        <f t="shared" si="150"/>
        <v>7.4286331300813009</v>
      </c>
      <c r="ES166" s="56">
        <f t="shared" si="151"/>
        <v>1.7822011253778605</v>
      </c>
      <c r="ET166" s="56">
        <f t="shared" si="103"/>
        <v>0</v>
      </c>
      <c r="EU166" s="56">
        <f t="shared" si="103"/>
        <v>17.505761661650048</v>
      </c>
      <c r="EV166" s="56">
        <f t="shared" si="152"/>
        <v>9.2108342554591616</v>
      </c>
      <c r="EW166" s="56"/>
      <c r="EX166" s="56"/>
      <c r="EY166" s="56"/>
      <c r="EZ166" s="165"/>
      <c r="FA166" s="179"/>
      <c r="FB166" s="179"/>
      <c r="FC166" s="56"/>
      <c r="FD166" s="56"/>
      <c r="FE166" s="56"/>
      <c r="FF166" s="56"/>
      <c r="FG166" s="56"/>
      <c r="FH166" s="56"/>
      <c r="FI166" s="56"/>
      <c r="FJ166" s="56"/>
      <c r="FK166" s="56"/>
      <c r="FL166" s="56"/>
      <c r="FM166" s="56"/>
      <c r="FO166" s="54"/>
      <c r="FP166" s="54"/>
      <c r="FQ166" s="54"/>
      <c r="FR166" s="54"/>
      <c r="FS166" s="54"/>
      <c r="FT166" s="54"/>
      <c r="FU166" s="54"/>
      <c r="FV166" s="54"/>
      <c r="FW166" s="54"/>
      <c r="FX166" s="54"/>
      <c r="FY166" s="54"/>
      <c r="FZ166" s="54"/>
      <c r="GA166" s="54"/>
    </row>
    <row r="167" spans="1:183" ht="18">
      <c r="A167" s="66" t="s">
        <v>377</v>
      </c>
      <c r="B167" s="228" t="s">
        <v>278</v>
      </c>
      <c r="C167" s="228" t="s">
        <v>278</v>
      </c>
      <c r="D167" s="228" t="s">
        <v>321</v>
      </c>
      <c r="E167" s="229">
        <v>3</v>
      </c>
      <c r="F167" s="144">
        <v>23.741396355599989</v>
      </c>
      <c r="G167" s="144">
        <v>12.444845212799999</v>
      </c>
      <c r="H167" s="144"/>
      <c r="I167" s="144">
        <v>11.135035203599998</v>
      </c>
      <c r="J167" s="144">
        <v>4.4173275762000008</v>
      </c>
      <c r="K167" s="144">
        <v>23.98559842140001</v>
      </c>
      <c r="L167" s="144">
        <v>1.3433465892000003</v>
      </c>
      <c r="M167" s="232"/>
      <c r="N167" s="232"/>
      <c r="O167" s="144"/>
      <c r="P167" s="230">
        <f t="shared" si="128"/>
        <v>77.067549358799994</v>
      </c>
      <c r="Q167" s="52">
        <f t="shared" si="107"/>
        <v>0.86448205736543449</v>
      </c>
      <c r="R167" s="52">
        <f t="shared" si="108"/>
        <v>1.461185928333492</v>
      </c>
      <c r="S167" s="52">
        <f t="shared" si="109"/>
        <v>1.4267842301340221</v>
      </c>
      <c r="T167" s="53">
        <f t="shared" si="110"/>
        <v>9.0464467840898233E-2</v>
      </c>
      <c r="U167" s="53">
        <f t="shared" si="111"/>
        <v>1.3543150075115244</v>
      </c>
      <c r="V167" s="53">
        <f t="shared" si="112"/>
        <v>14.423906454856226</v>
      </c>
      <c r="W167" s="53">
        <f t="shared" si="113"/>
        <v>117.98321693335888</v>
      </c>
      <c r="X167" s="53">
        <f t="shared" si="114"/>
        <v>1.0292568678214049</v>
      </c>
      <c r="Y167" s="53">
        <f t="shared" si="115"/>
        <v>1.0234628579999543</v>
      </c>
      <c r="Z167" s="53">
        <f t="shared" si="116"/>
        <v>1.0261719205078588</v>
      </c>
      <c r="AA167" s="53">
        <f t="shared" si="117"/>
        <v>1.0304748223652427</v>
      </c>
      <c r="AB167" s="53">
        <f t="shared" si="118"/>
        <v>0.5721616961029653</v>
      </c>
      <c r="AC167" s="53">
        <f t="shared" si="119"/>
        <v>0.5706794574181957</v>
      </c>
      <c r="AD167" s="53">
        <f t="shared" si="120"/>
        <v>0.55991495061279961</v>
      </c>
      <c r="AE167" s="53">
        <f t="shared" si="121"/>
        <v>0.36696329543081191</v>
      </c>
      <c r="AF167" s="53">
        <f t="shared" si="122"/>
        <v>0.36</v>
      </c>
      <c r="AG167" s="53">
        <f t="shared" si="123"/>
        <v>0.36348164771540592</v>
      </c>
      <c r="AH167" s="64" t="s">
        <v>152</v>
      </c>
      <c r="AI167" s="62"/>
      <c r="AJ167" s="62"/>
      <c r="AK167" s="45" t="str">
        <f t="shared" si="129"/>
        <v>130-11</v>
      </c>
      <c r="AL167" s="65"/>
      <c r="AM167" s="145">
        <f t="shared" si="130"/>
        <v>3</v>
      </c>
      <c r="AN167" s="149"/>
      <c r="AO167" s="183"/>
      <c r="AP167" s="149"/>
      <c r="AQ167" s="147">
        <f t="shared" si="131"/>
        <v>1</v>
      </c>
      <c r="AR167" s="229">
        <v>0</v>
      </c>
      <c r="AS167" s="229">
        <v>6</v>
      </c>
      <c r="AT167" s="229">
        <v>6</v>
      </c>
      <c r="AU167" s="229">
        <v>0</v>
      </c>
      <c r="AV167" s="229">
        <v>3</v>
      </c>
      <c r="AW167" s="229">
        <v>10</v>
      </c>
      <c r="AX167" s="229">
        <v>0</v>
      </c>
      <c r="AY167" s="229">
        <v>2</v>
      </c>
      <c r="AZ167" s="229">
        <v>4</v>
      </c>
      <c r="BA167" s="148"/>
      <c r="BB167" s="229">
        <v>125</v>
      </c>
      <c r="BC167" s="229">
        <v>6</v>
      </c>
      <c r="BD167" s="229">
        <v>1</v>
      </c>
      <c r="BE167" s="57">
        <v>3</v>
      </c>
      <c r="BF167" s="57">
        <v>3</v>
      </c>
      <c r="BG167" s="57">
        <v>3</v>
      </c>
      <c r="BH167" s="57">
        <v>10</v>
      </c>
      <c r="BI167" s="57" t="str">
        <f t="shared" si="132"/>
        <v>Control</v>
      </c>
      <c r="BJ167" s="189" t="str">
        <f t="shared" si="133"/>
        <v>130-11</v>
      </c>
      <c r="BK167" s="173">
        <f t="shared" si="134"/>
        <v>3</v>
      </c>
      <c r="BL167" s="87">
        <v>0</v>
      </c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128"/>
      <c r="CA167" s="99">
        <v>30</v>
      </c>
      <c r="CB167" s="98"/>
      <c r="CC167" s="98"/>
      <c r="CD167" s="98"/>
      <c r="CE167" s="98"/>
      <c r="CF167" s="98"/>
      <c r="CG167" s="98"/>
      <c r="CH167" s="98"/>
      <c r="CI167" s="98"/>
      <c r="CJ167" s="98"/>
      <c r="CK167" s="98"/>
      <c r="CL167" s="98"/>
      <c r="CM167" s="62"/>
      <c r="CN167" s="62"/>
      <c r="CO167" s="128"/>
      <c r="CP167" s="88"/>
      <c r="CQ167" s="88"/>
      <c r="CR167" s="63"/>
      <c r="CS167" s="63"/>
      <c r="CT167" s="63"/>
      <c r="CU167" s="63"/>
      <c r="CV167" s="88"/>
      <c r="CW167" s="63"/>
      <c r="CX167" s="63"/>
      <c r="CY167" s="63"/>
      <c r="CZ167" s="63"/>
      <c r="DA167" s="88"/>
      <c r="DB167" s="63"/>
      <c r="DC167" s="63"/>
      <c r="DD167" s="63"/>
      <c r="DE167" s="63"/>
      <c r="DF167" s="131"/>
      <c r="DG167" s="121">
        <f t="shared" si="135"/>
        <v>0</v>
      </c>
      <c r="DH167" s="121">
        <f t="shared" si="136"/>
        <v>47.5465131550989</v>
      </c>
      <c r="DI167" s="121">
        <f t="shared" si="137"/>
        <v>78.473132657371224</v>
      </c>
      <c r="DJ167" s="121">
        <f t="shared" si="138"/>
        <v>2.739204803120487</v>
      </c>
      <c r="DK167" s="121">
        <f t="shared" si="138"/>
        <v>1.9522218648376242</v>
      </c>
      <c r="DL167" s="121">
        <f t="shared" si="138"/>
        <v>3.4089371387021106</v>
      </c>
      <c r="DM167" s="121">
        <f t="shared" si="139"/>
        <v>0</v>
      </c>
      <c r="DN167" s="121">
        <f t="shared" si="140"/>
        <v>41.200032157878184</v>
      </c>
      <c r="DO167" s="121">
        <f t="shared" si="141"/>
        <v>0</v>
      </c>
      <c r="DP167" s="121">
        <f t="shared" si="142"/>
        <v>0</v>
      </c>
      <c r="DQ167" s="121">
        <f t="shared" si="143"/>
        <v>0</v>
      </c>
      <c r="DR167" s="122">
        <f t="shared" si="144"/>
        <v>8</v>
      </c>
      <c r="DS167" s="157"/>
      <c r="DT167" s="157" t="str">
        <f t="shared" si="145"/>
        <v>Control</v>
      </c>
      <c r="DU167" s="157" t="str">
        <f t="shared" si="124"/>
        <v>130-11</v>
      </c>
      <c r="DV167" s="238">
        <f t="shared" si="146"/>
        <v>3</v>
      </c>
      <c r="EJ167" s="50">
        <f t="shared" si="147"/>
        <v>1.2110010162601625</v>
      </c>
      <c r="EK167" s="50">
        <f t="shared" si="148"/>
        <v>1.1128048780487805</v>
      </c>
      <c r="EL167" s="55">
        <f t="shared" si="149"/>
        <v>1.475609756097561</v>
      </c>
      <c r="EM167" s="50">
        <f>4.656*AQ167*(((BL167/2.54)^2)+((BM167/2.54)^2)+((BN167/2.54)^2)+((BO167)/2.54^2)+((BP167/2.54)^2)+((BQ167/2.54)^2)+((BR167/2.54)^2)+((BS167/2.54)^2)+((BT167/2.54)^2)+((BU167/2.54)^2)+((BV167/2.54)^2)+((BW167/2.54)^2)+((BX167/2.54)^2)+((BY167/2.54)^2)+((BZ167/2.54)^2))/(BH167*3.28)</f>
        <v>0</v>
      </c>
      <c r="EN167" s="50">
        <f>3.492*AQ167*((CA167/2.54)^2 + (CB167/2.54)^2 + (CC167/2.54)^2 + (CD167/2.54)^2 + (CE167/2.54)^2 + (CF167/2.54)^2 + (CG167/2.54)^2 +(CH167/2.54)^2 +(CI167/2.54)^2 + (CJ167/2.54)^2 +(CK167/2.54)^2 + (CL167/2.54)^2 +(CM167/2.54)^2 + (CN167/2.54)^2 + (CO167/2.54)^2)/(BH167*3.28)</f>
        <v>14.851676044815505</v>
      </c>
      <c r="EO167" s="50">
        <f t="shared" si="125"/>
        <v>0</v>
      </c>
      <c r="EP167" s="50">
        <f t="shared" si="126"/>
        <v>0</v>
      </c>
      <c r="EQ167" s="50">
        <f t="shared" si="127"/>
        <v>0</v>
      </c>
      <c r="ER167" s="56">
        <f t="shared" si="150"/>
        <v>3.799415650406504</v>
      </c>
      <c r="ES167" s="56">
        <f t="shared" si="151"/>
        <v>14.851676044815505</v>
      </c>
      <c r="ET167" s="56">
        <f t="shared" si="103"/>
        <v>0</v>
      </c>
      <c r="EU167" s="56">
        <f t="shared" si="103"/>
        <v>21.395930919794505</v>
      </c>
      <c r="EV167" s="56">
        <f t="shared" si="152"/>
        <v>18.651091695222011</v>
      </c>
      <c r="EW167" s="56"/>
      <c r="EX167" s="56"/>
      <c r="EY167" s="56"/>
      <c r="EZ167" s="165" t="str">
        <f>D167</f>
        <v>130-11</v>
      </c>
      <c r="FA167" s="179">
        <f t="shared" ref="FA167:FB227" si="153">AVERAGE(ET165:ET167)</f>
        <v>0</v>
      </c>
      <c r="FB167" s="179">
        <f t="shared" si="153"/>
        <v>15.560677032577821</v>
      </c>
      <c r="FC167" s="56">
        <f>AVERAGE(EJ165:EJ167)</f>
        <v>1.4532012195121951</v>
      </c>
      <c r="FD167" s="56">
        <f>AVERAGE(EK165:EK167)</f>
        <v>2.3492547425474259</v>
      </c>
      <c r="FE167" s="56">
        <f>AVERAGE(EL165:EL167)</f>
        <v>2.9512195121951219</v>
      </c>
      <c r="FF167" s="56">
        <f>AVERAGE(EM165:EM167)</f>
        <v>1.3274831427711637</v>
      </c>
      <c r="FG167" s="56">
        <f>AVERAGE(EN165:EN167)</f>
        <v>4.9505586816051688</v>
      </c>
      <c r="FH167" s="56">
        <f t="shared" si="104"/>
        <v>0</v>
      </c>
      <c r="FI167" s="56">
        <f t="shared" si="104"/>
        <v>0</v>
      </c>
      <c r="FJ167" s="56">
        <f t="shared" si="104"/>
        <v>0</v>
      </c>
      <c r="FK167" s="56">
        <f>AVERAGE(ER165:ER167)</f>
        <v>6.7536754742547425</v>
      </c>
      <c r="FL167" s="56">
        <f>AVERAGE(ES165:ES167)</f>
        <v>6.2780418243763316</v>
      </c>
      <c r="FM167" s="56">
        <f>AVERAGE(EV165:EV167)</f>
        <v>13.031717298631074</v>
      </c>
      <c r="FO167" s="54"/>
      <c r="FP167" s="54" t="e">
        <f>AVERAGE(#REF!)</f>
        <v>#REF!</v>
      </c>
      <c r="FQ167" s="54" t="e">
        <f>AVERAGE(#REF!)</f>
        <v>#REF!</v>
      </c>
      <c r="FR167" s="54" t="e">
        <f>AVERAGE(#REF!)</f>
        <v>#REF!</v>
      </c>
      <c r="FS167" s="54" t="e">
        <f>AVERAGE(#REF!)</f>
        <v>#REF!</v>
      </c>
      <c r="FT167" s="54" t="e">
        <f>AVERAGE(#REF!)</f>
        <v>#REF!</v>
      </c>
      <c r="FU167" s="54" t="e">
        <f>AVERAGE(#REF!)</f>
        <v>#REF!</v>
      </c>
      <c r="FV167" s="54" t="e">
        <f>AVERAGE(#REF!)</f>
        <v>#REF!</v>
      </c>
      <c r="FW167" s="54" t="e">
        <f>AVERAGE(#REF!)</f>
        <v>#REF!</v>
      </c>
      <c r="FX167" s="54" t="e">
        <f>AVERAGE(#REF!)</f>
        <v>#REF!</v>
      </c>
      <c r="FY167" s="54" t="e">
        <f>AVERAGE(#REF!)</f>
        <v>#REF!</v>
      </c>
      <c r="FZ167" s="54" t="e">
        <f>AVERAGE(#REF!)</f>
        <v>#REF!</v>
      </c>
      <c r="GA167" s="54"/>
    </row>
    <row r="168" spans="1:183" ht="18">
      <c r="A168" s="66" t="s">
        <v>377</v>
      </c>
      <c r="B168" s="228" t="s">
        <v>278</v>
      </c>
      <c r="C168" s="228" t="s">
        <v>278</v>
      </c>
      <c r="D168" s="228" t="s">
        <v>321</v>
      </c>
      <c r="E168" s="229">
        <v>4</v>
      </c>
      <c r="F168" s="144">
        <v>23.741396355599989</v>
      </c>
      <c r="G168" s="144">
        <v>12.444845212799999</v>
      </c>
      <c r="H168" s="144"/>
      <c r="I168" s="144">
        <v>11.135035203599998</v>
      </c>
      <c r="J168" s="144">
        <v>4.4173275762000008</v>
      </c>
      <c r="K168" s="144">
        <v>23.98559842140001</v>
      </c>
      <c r="L168" s="144">
        <v>1.3433465892000003</v>
      </c>
      <c r="M168" s="232"/>
      <c r="N168" s="232"/>
      <c r="O168" s="144"/>
      <c r="P168" s="230">
        <f t="shared" si="128"/>
        <v>77.067549358799994</v>
      </c>
      <c r="Q168" s="52">
        <f t="shared" si="107"/>
        <v>0.86448205736543449</v>
      </c>
      <c r="R168" s="52">
        <f t="shared" si="108"/>
        <v>1.461185928333492</v>
      </c>
      <c r="S168" s="52">
        <f t="shared" si="109"/>
        <v>1.4267842301340221</v>
      </c>
      <c r="T168" s="53">
        <f t="shared" si="110"/>
        <v>9.0464467840898233E-2</v>
      </c>
      <c r="U168" s="53">
        <f t="shared" si="111"/>
        <v>1.3543150075115244</v>
      </c>
      <c r="V168" s="53">
        <f t="shared" si="112"/>
        <v>14.423906454856226</v>
      </c>
      <c r="W168" s="53">
        <f t="shared" si="113"/>
        <v>117.98321693335888</v>
      </c>
      <c r="X168" s="53">
        <f t="shared" si="114"/>
        <v>1.0292568678214049</v>
      </c>
      <c r="Y168" s="53">
        <f t="shared" si="115"/>
        <v>1.0234628579999543</v>
      </c>
      <c r="Z168" s="53">
        <f t="shared" si="116"/>
        <v>1.0261719205078588</v>
      </c>
      <c r="AA168" s="53">
        <f t="shared" si="117"/>
        <v>1.0304748223652427</v>
      </c>
      <c r="AB168" s="53">
        <f t="shared" si="118"/>
        <v>0.5721616961029653</v>
      </c>
      <c r="AC168" s="53">
        <f t="shared" si="119"/>
        <v>0.5706794574181957</v>
      </c>
      <c r="AD168" s="53">
        <f t="shared" si="120"/>
        <v>0.55991495061279961</v>
      </c>
      <c r="AE168" s="53">
        <f t="shared" si="121"/>
        <v>0.36696329543081191</v>
      </c>
      <c r="AF168" s="53">
        <f t="shared" si="122"/>
        <v>0.36</v>
      </c>
      <c r="AG168" s="53">
        <f t="shared" si="123"/>
        <v>0.36348164771540592</v>
      </c>
      <c r="AH168" s="64" t="s">
        <v>152</v>
      </c>
      <c r="AI168" s="62"/>
      <c r="AJ168" s="62"/>
      <c r="AK168" s="45" t="str">
        <f t="shared" si="129"/>
        <v>130-11</v>
      </c>
      <c r="AL168" s="65"/>
      <c r="AM168" s="145">
        <f t="shared" si="130"/>
        <v>4</v>
      </c>
      <c r="AN168" s="149"/>
      <c r="AO168" s="183"/>
      <c r="AP168" s="149"/>
      <c r="AQ168" s="147">
        <f t="shared" si="131"/>
        <v>1</v>
      </c>
      <c r="AR168" s="229">
        <v>0</v>
      </c>
      <c r="AS168" s="229">
        <v>4</v>
      </c>
      <c r="AT168" s="229">
        <v>4</v>
      </c>
      <c r="AU168" s="229">
        <v>0</v>
      </c>
      <c r="AV168" s="229">
        <v>4</v>
      </c>
      <c r="AW168" s="229">
        <v>5</v>
      </c>
      <c r="AX168" s="229">
        <v>0</v>
      </c>
      <c r="AY168" s="229">
        <v>0</v>
      </c>
      <c r="AZ168" s="229">
        <v>32</v>
      </c>
      <c r="BA168" s="148"/>
      <c r="BB168" s="229">
        <v>50</v>
      </c>
      <c r="BC168" s="229">
        <v>2</v>
      </c>
      <c r="BD168" s="229">
        <v>1</v>
      </c>
      <c r="BE168" s="57">
        <v>3</v>
      </c>
      <c r="BF168" s="57">
        <v>3</v>
      </c>
      <c r="BG168" s="57">
        <v>3</v>
      </c>
      <c r="BH168" s="57">
        <v>10</v>
      </c>
      <c r="BI168" s="57" t="str">
        <f t="shared" si="132"/>
        <v>Control</v>
      </c>
      <c r="BJ168" s="189" t="str">
        <f t="shared" si="133"/>
        <v>130-11</v>
      </c>
      <c r="BK168" s="173">
        <f t="shared" si="134"/>
        <v>4</v>
      </c>
      <c r="BL168" s="87">
        <v>0</v>
      </c>
      <c r="BM168" s="62"/>
      <c r="BN168" s="62"/>
      <c r="BO168" s="62"/>
      <c r="BP168" s="62"/>
      <c r="BQ168" s="62"/>
      <c r="BR168" s="62"/>
      <c r="BS168" s="62"/>
      <c r="BT168" s="62"/>
      <c r="BU168" s="62"/>
      <c r="BV168" s="62"/>
      <c r="BW168" s="62"/>
      <c r="BX168" s="62"/>
      <c r="BY168" s="62"/>
      <c r="BZ168" s="128"/>
      <c r="CA168" s="99">
        <v>68</v>
      </c>
      <c r="CB168" s="98"/>
      <c r="CC168" s="98"/>
      <c r="CD168" s="98"/>
      <c r="CE168" s="98"/>
      <c r="CF168" s="98"/>
      <c r="CG168" s="98"/>
      <c r="CH168" s="98"/>
      <c r="CI168" s="98"/>
      <c r="CJ168" s="98"/>
      <c r="CK168" s="98"/>
      <c r="CL168" s="98"/>
      <c r="CM168" s="62"/>
      <c r="CN168" s="62"/>
      <c r="CO168" s="128"/>
      <c r="CP168" s="88"/>
      <c r="CQ168" s="88"/>
      <c r="CR168" s="63"/>
      <c r="CS168" s="63"/>
      <c r="CT168" s="63"/>
      <c r="CU168" s="63"/>
      <c r="CV168" s="88"/>
      <c r="CW168" s="63"/>
      <c r="CX168" s="63"/>
      <c r="CY168" s="63"/>
      <c r="CZ168" s="63"/>
      <c r="DA168" s="88"/>
      <c r="DB168" s="63"/>
      <c r="DC168" s="63"/>
      <c r="DD168" s="63"/>
      <c r="DE168" s="63"/>
      <c r="DF168" s="131"/>
      <c r="DG168" s="121">
        <f t="shared" si="135"/>
        <v>0</v>
      </c>
      <c r="DH168" s="121">
        <f t="shared" si="136"/>
        <v>34.579282294617379</v>
      </c>
      <c r="DI168" s="121">
        <f t="shared" si="137"/>
        <v>57.071369205360881</v>
      </c>
      <c r="DJ168" s="121">
        <f t="shared" si="138"/>
        <v>1.095681921248195</v>
      </c>
      <c r="DK168" s="121">
        <f t="shared" si="138"/>
        <v>0.65074062161254143</v>
      </c>
      <c r="DL168" s="121">
        <f t="shared" si="138"/>
        <v>3.4089371387021106</v>
      </c>
      <c r="DM168" s="121">
        <f t="shared" si="139"/>
        <v>0</v>
      </c>
      <c r="DN168" s="121">
        <f t="shared" si="140"/>
        <v>211.67660966447639</v>
      </c>
      <c r="DO168" s="121">
        <f t="shared" si="141"/>
        <v>0</v>
      </c>
      <c r="DP168" s="121">
        <f t="shared" si="142"/>
        <v>0</v>
      </c>
      <c r="DQ168" s="121">
        <f t="shared" si="143"/>
        <v>0</v>
      </c>
      <c r="DR168" s="122">
        <f t="shared" si="144"/>
        <v>4.5</v>
      </c>
      <c r="DS168" s="157"/>
      <c r="DT168" s="157" t="str">
        <f t="shared" si="145"/>
        <v>Control</v>
      </c>
      <c r="DU168" s="157" t="str">
        <f t="shared" si="124"/>
        <v>130-11</v>
      </c>
      <c r="DV168" s="238">
        <f t="shared" si="146"/>
        <v>4</v>
      </c>
      <c r="EJ168" s="50"/>
      <c r="EK168" s="50"/>
      <c r="EL168" s="55"/>
      <c r="EM168" s="50"/>
      <c r="EN168" s="50"/>
      <c r="EO168" s="50">
        <f t="shared" si="125"/>
        <v>0</v>
      </c>
      <c r="EP168" s="50">
        <f t="shared" si="126"/>
        <v>0</v>
      </c>
      <c r="EQ168" s="50">
        <f t="shared" si="127"/>
        <v>0</v>
      </c>
      <c r="ER168" s="56"/>
      <c r="ES168" s="56"/>
      <c r="ET168" s="56">
        <f t="shared" si="103"/>
        <v>0</v>
      </c>
      <c r="EU168" s="56">
        <f t="shared" si="103"/>
        <v>15.560677032577821</v>
      </c>
      <c r="EV168" s="56"/>
      <c r="EW168" s="56"/>
      <c r="EX168" s="56"/>
      <c r="EY168" s="56"/>
      <c r="EZ168" s="165"/>
      <c r="FA168" s="179"/>
      <c r="FB168" s="179"/>
      <c r="FC168" s="56"/>
      <c r="FD168" s="56"/>
      <c r="FE168" s="56"/>
      <c r="FF168" s="56"/>
      <c r="FG168" s="56"/>
      <c r="FH168" s="56"/>
      <c r="FI168" s="56"/>
      <c r="FJ168" s="56"/>
      <c r="FK168" s="56"/>
      <c r="FL168" s="56"/>
      <c r="FM168" s="56"/>
      <c r="FO168" s="54"/>
      <c r="FP168" s="54"/>
      <c r="FQ168" s="54"/>
      <c r="FR168" s="54"/>
      <c r="FS168" s="54"/>
      <c r="FT168" s="54"/>
      <c r="FU168" s="54"/>
      <c r="FV168" s="54"/>
      <c r="FW168" s="54"/>
      <c r="FX168" s="54"/>
      <c r="FY168" s="54"/>
      <c r="FZ168" s="54"/>
      <c r="GA168" s="54"/>
    </row>
    <row r="169" spans="1:183" s="72" customFormat="1" ht="17.45" customHeight="1">
      <c r="A169" s="66" t="s">
        <v>377</v>
      </c>
      <c r="B169" s="228" t="s">
        <v>278</v>
      </c>
      <c r="C169" s="228" t="s">
        <v>278</v>
      </c>
      <c r="D169" s="228" t="s">
        <v>321</v>
      </c>
      <c r="E169" s="229">
        <v>5</v>
      </c>
      <c r="F169" s="144">
        <v>23.741396355599989</v>
      </c>
      <c r="G169" s="144">
        <v>12.444845212799999</v>
      </c>
      <c r="H169" s="144"/>
      <c r="I169" s="144">
        <v>11.135035203599998</v>
      </c>
      <c r="J169" s="144">
        <v>4.4173275762000008</v>
      </c>
      <c r="K169" s="144">
        <v>23.98559842140001</v>
      </c>
      <c r="L169" s="144">
        <v>1.3433465892000003</v>
      </c>
      <c r="M169" s="144"/>
      <c r="N169" s="144"/>
      <c r="O169" s="144"/>
      <c r="P169" s="230">
        <f t="shared" si="128"/>
        <v>77.067549358799994</v>
      </c>
      <c r="Q169" s="52">
        <f t="shared" si="107"/>
        <v>0.86448205736543449</v>
      </c>
      <c r="R169" s="52">
        <f t="shared" si="108"/>
        <v>1.461185928333492</v>
      </c>
      <c r="S169" s="52">
        <f t="shared" si="109"/>
        <v>1.4267842301340221</v>
      </c>
      <c r="T169" s="53">
        <f t="shared" si="110"/>
        <v>9.0464467840898233E-2</v>
      </c>
      <c r="U169" s="53">
        <f t="shared" si="111"/>
        <v>1.3543150075115244</v>
      </c>
      <c r="V169" s="53">
        <f t="shared" si="112"/>
        <v>14.423906454856226</v>
      </c>
      <c r="W169" s="53">
        <f t="shared" si="113"/>
        <v>117.98321693335888</v>
      </c>
      <c r="X169" s="53">
        <f t="shared" si="114"/>
        <v>1.0292568678214049</v>
      </c>
      <c r="Y169" s="53">
        <f t="shared" si="115"/>
        <v>1.0234628579999543</v>
      </c>
      <c r="Z169" s="53">
        <f t="shared" si="116"/>
        <v>1.0261719205078588</v>
      </c>
      <c r="AA169" s="53">
        <f t="shared" si="117"/>
        <v>1.0304748223652427</v>
      </c>
      <c r="AB169" s="53">
        <f t="shared" si="118"/>
        <v>0.5721616961029653</v>
      </c>
      <c r="AC169" s="53">
        <f t="shared" si="119"/>
        <v>0.5706794574181957</v>
      </c>
      <c r="AD169" s="53">
        <f t="shared" si="120"/>
        <v>0.55991495061279961</v>
      </c>
      <c r="AE169" s="53">
        <f t="shared" si="121"/>
        <v>0.36696329543081191</v>
      </c>
      <c r="AF169" s="53">
        <f t="shared" si="122"/>
        <v>0.36</v>
      </c>
      <c r="AG169" s="53">
        <f t="shared" si="123"/>
        <v>0.36348164771540592</v>
      </c>
      <c r="AH169" s="64" t="s">
        <v>152</v>
      </c>
      <c r="AI169" s="76"/>
      <c r="AJ169" s="76"/>
      <c r="AK169" s="45" t="str">
        <f t="shared" si="129"/>
        <v>130-11</v>
      </c>
      <c r="AL169" s="65"/>
      <c r="AM169" s="145">
        <f t="shared" si="130"/>
        <v>5</v>
      </c>
      <c r="AN169" s="149"/>
      <c r="AO169" s="183"/>
      <c r="AP169" s="149"/>
      <c r="AQ169" s="147">
        <f t="shared" si="131"/>
        <v>1</v>
      </c>
      <c r="AR169" s="229">
        <v>0</v>
      </c>
      <c r="AS169" s="229">
        <v>5</v>
      </c>
      <c r="AT169" s="229">
        <v>8</v>
      </c>
      <c r="AU169" s="229">
        <v>0</v>
      </c>
      <c r="AV169" s="229">
        <v>3</v>
      </c>
      <c r="AW169" s="229">
        <v>4</v>
      </c>
      <c r="AX169" s="229">
        <v>0</v>
      </c>
      <c r="AY169" s="229">
        <v>4</v>
      </c>
      <c r="AZ169" s="229">
        <v>5</v>
      </c>
      <c r="BA169" s="153"/>
      <c r="BB169" s="229">
        <v>90</v>
      </c>
      <c r="BC169" s="229">
        <v>5</v>
      </c>
      <c r="BD169" s="229">
        <v>3</v>
      </c>
      <c r="BE169" s="57">
        <v>3</v>
      </c>
      <c r="BF169" s="57">
        <v>3</v>
      </c>
      <c r="BG169" s="57">
        <v>3</v>
      </c>
      <c r="BH169" s="57">
        <v>10</v>
      </c>
      <c r="BI169" s="57" t="str">
        <f t="shared" si="132"/>
        <v>Control</v>
      </c>
      <c r="BJ169" s="189" t="str">
        <f t="shared" si="133"/>
        <v>130-11</v>
      </c>
      <c r="BK169" s="173">
        <f t="shared" si="134"/>
        <v>5</v>
      </c>
      <c r="BL169" s="247">
        <v>0</v>
      </c>
      <c r="BM169" s="248"/>
      <c r="BN169" s="62"/>
      <c r="BO169" s="62"/>
      <c r="BP169" s="62"/>
      <c r="BQ169" s="62"/>
      <c r="BR169" s="62"/>
      <c r="BS169" s="62"/>
      <c r="BT169" s="62"/>
      <c r="BU169" s="62"/>
      <c r="BV169" s="62"/>
      <c r="BW169" s="62"/>
      <c r="BX169" s="62"/>
      <c r="BY169" s="62"/>
      <c r="BZ169" s="128"/>
      <c r="CA169" s="99">
        <v>35</v>
      </c>
      <c r="CB169" s="98"/>
      <c r="CC169" s="98"/>
      <c r="CD169" s="98"/>
      <c r="CE169" s="98"/>
      <c r="CF169" s="98"/>
      <c r="CG169" s="98"/>
      <c r="CH169" s="98"/>
      <c r="CI169" s="98"/>
      <c r="CJ169" s="98"/>
      <c r="CK169" s="98"/>
      <c r="CL169" s="98"/>
      <c r="CM169" s="76"/>
      <c r="CN169" s="76"/>
      <c r="CO169" s="129"/>
      <c r="CP169" s="89"/>
      <c r="CQ169" s="89"/>
      <c r="CR169" s="75"/>
      <c r="CS169" s="75"/>
      <c r="CT169" s="75"/>
      <c r="CU169" s="75"/>
      <c r="CV169" s="89"/>
      <c r="CW169" s="75"/>
      <c r="CX169" s="75"/>
      <c r="CY169" s="75"/>
      <c r="CZ169" s="75"/>
      <c r="DA169" s="89"/>
      <c r="DB169" s="75"/>
      <c r="DC169" s="75"/>
      <c r="DD169" s="75"/>
      <c r="DE169" s="75"/>
      <c r="DF169" s="132"/>
      <c r="DG169" s="121">
        <f t="shared" si="135"/>
        <v>0</v>
      </c>
      <c r="DH169" s="121">
        <f t="shared" si="136"/>
        <v>51.868923441926071</v>
      </c>
      <c r="DI169" s="121">
        <f t="shared" si="137"/>
        <v>85.607053808041343</v>
      </c>
      <c r="DJ169" s="121">
        <f t="shared" si="138"/>
        <v>1.9722274582467507</v>
      </c>
      <c r="DK169" s="121">
        <f t="shared" si="138"/>
        <v>1.6268515540313535</v>
      </c>
      <c r="DL169" s="121">
        <f t="shared" si="138"/>
        <v>10.226811416106331</v>
      </c>
      <c r="DM169" s="121">
        <f t="shared" si="139"/>
        <v>0</v>
      </c>
      <c r="DN169" s="121">
        <f t="shared" si="140"/>
        <v>56.077821548223085</v>
      </c>
      <c r="DO169" s="121">
        <f t="shared" si="141"/>
        <v>0</v>
      </c>
      <c r="DP169" s="121">
        <f t="shared" si="142"/>
        <v>0</v>
      </c>
      <c r="DQ169" s="121">
        <f t="shared" si="143"/>
        <v>0</v>
      </c>
      <c r="DR169" s="122">
        <f t="shared" si="144"/>
        <v>6</v>
      </c>
      <c r="DS169" s="157"/>
      <c r="DT169" s="157" t="str">
        <f t="shared" si="145"/>
        <v>Control</v>
      </c>
      <c r="DU169" s="157" t="str">
        <f t="shared" si="124"/>
        <v>130-11</v>
      </c>
      <c r="DV169" s="238">
        <f t="shared" si="146"/>
        <v>5</v>
      </c>
      <c r="DW169" s="239"/>
      <c r="DX169" s="239"/>
      <c r="DY169" s="239"/>
      <c r="DZ169" s="239"/>
      <c r="EA169" s="239"/>
      <c r="EB169" s="239"/>
      <c r="EC169" s="239"/>
      <c r="ED169" s="239"/>
      <c r="EE169" s="239"/>
      <c r="EF169" s="239"/>
      <c r="EG169" s="239"/>
      <c r="EH169" s="239"/>
      <c r="EI169" s="239"/>
      <c r="EJ169" s="50">
        <f t="shared" si="147"/>
        <v>0.87192073170731699</v>
      </c>
      <c r="EK169" s="50">
        <f t="shared" si="148"/>
        <v>0.92733739837398377</v>
      </c>
      <c r="EL169" s="55">
        <f t="shared" si="149"/>
        <v>4.4268292682926829</v>
      </c>
      <c r="EM169" s="50">
        <f>4.656*AQ169*(((BL169/2.54)^2)+((BM169/2.54)^2)+((BN169/2.54)^2)+((BO169)/2.54^2)+((BP169/2.54)^2)+((BQ169/2.54)^2)+((BR169/2.54)^2)+((BS169/2.54)^2)+((BT169/2.54)^2)+((BU169/2.54)^2)+((BV169/2.54)^2)+((BW169/2.54)^2)+((BX169/2.54)^2)+((BY169/2.54)^2)+((BZ169/2.54)^2))/(BH169*3.28)</f>
        <v>0</v>
      </c>
      <c r="EN169" s="50">
        <f>3.492*AQ169*((CA169/2.54)^2 + (CB169/2.54)^2 + (CC169/2.54)^2 + (CD169/2.54)^2 + (CE169/2.54)^2 + (CF169/2.54)^2 + (CG169/2.54)^2 +(CH169/2.54)^2 +(CI169/2.54)^2 + (CJ169/2.54)^2 +(CK169/2.54)^2 + (CL169/2.54)^2 +(CM169/2.54)^2 + (CN169/2.54)^2 + (CO169/2.54)^2)/(BH169*3.28)</f>
        <v>20.214781283221107</v>
      </c>
      <c r="EO169" s="50">
        <f t="shared" si="125"/>
        <v>0</v>
      </c>
      <c r="EP169" s="50">
        <f t="shared" si="126"/>
        <v>0</v>
      </c>
      <c r="EQ169" s="50">
        <f t="shared" si="127"/>
        <v>0</v>
      </c>
      <c r="ER169" s="56">
        <f t="shared" si="150"/>
        <v>6.2260873983739842</v>
      </c>
      <c r="ES169" s="56">
        <f t="shared" si="151"/>
        <v>20.214781283221107</v>
      </c>
      <c r="ET169" s="56">
        <f t="shared" si="103"/>
        <v>0</v>
      </c>
      <c r="EU169" s="56">
        <f t="shared" si="103"/>
        <v>23.341015548866732</v>
      </c>
      <c r="EV169" s="56">
        <f t="shared" si="152"/>
        <v>26.440868681595092</v>
      </c>
      <c r="EW169" s="56"/>
      <c r="EX169" s="56"/>
      <c r="EY169" s="56"/>
      <c r="EZ169" s="165"/>
      <c r="FA169" s="179"/>
      <c r="FB169" s="179"/>
      <c r="FC169" s="56"/>
      <c r="FD169" s="56"/>
      <c r="FE169" s="56"/>
      <c r="FF169" s="56"/>
      <c r="FG169" s="56"/>
      <c r="FH169" s="56"/>
      <c r="FI169" s="56"/>
      <c r="FJ169" s="56"/>
      <c r="FK169" s="56"/>
      <c r="FL169" s="56"/>
      <c r="FM169" s="56"/>
      <c r="FN169" s="74" t="s">
        <v>93</v>
      </c>
      <c r="FO169" s="54"/>
      <c r="FP169" s="54"/>
      <c r="FQ169" s="54"/>
      <c r="FR169" s="54"/>
      <c r="FS169" s="54"/>
      <c r="FT169" s="54"/>
      <c r="FU169" s="54"/>
      <c r="FV169" s="54"/>
      <c r="FW169" s="54"/>
      <c r="FX169" s="54"/>
      <c r="FY169" s="54"/>
      <c r="FZ169" s="54"/>
      <c r="GA169" s="54"/>
    </row>
    <row r="170" spans="1:183" ht="18">
      <c r="A170" s="66" t="s">
        <v>377</v>
      </c>
      <c r="B170" s="228" t="s">
        <v>278</v>
      </c>
      <c r="C170" s="228" t="s">
        <v>278</v>
      </c>
      <c r="D170" s="228" t="s">
        <v>322</v>
      </c>
      <c r="E170" s="229">
        <v>1</v>
      </c>
      <c r="F170" s="144">
        <v>23.741396355599989</v>
      </c>
      <c r="G170" s="144">
        <v>12.444845212799999</v>
      </c>
      <c r="H170" s="144"/>
      <c r="I170" s="144">
        <v>11.135035203599998</v>
      </c>
      <c r="J170" s="144">
        <v>4.4173275762000008</v>
      </c>
      <c r="K170" s="144">
        <v>23.98559842140001</v>
      </c>
      <c r="L170" s="144">
        <v>1.3433465892000003</v>
      </c>
      <c r="M170" s="232"/>
      <c r="N170" s="232"/>
      <c r="O170" s="144"/>
      <c r="P170" s="230">
        <f t="shared" si="128"/>
        <v>77.067549358799994</v>
      </c>
      <c r="Q170" s="52">
        <f t="shared" si="107"/>
        <v>0.86448205736543449</v>
      </c>
      <c r="R170" s="52">
        <f t="shared" si="108"/>
        <v>1.461185928333492</v>
      </c>
      <c r="S170" s="52">
        <f t="shared" si="109"/>
        <v>1.4267842301340221</v>
      </c>
      <c r="T170" s="53">
        <f t="shared" si="110"/>
        <v>9.0464467840898233E-2</v>
      </c>
      <c r="U170" s="53">
        <f t="shared" si="111"/>
        <v>1.3543150075115244</v>
      </c>
      <c r="V170" s="53">
        <f t="shared" si="112"/>
        <v>14.423906454856226</v>
      </c>
      <c r="W170" s="53">
        <f t="shared" si="113"/>
        <v>117.98321693335888</v>
      </c>
      <c r="X170" s="53">
        <f t="shared" si="114"/>
        <v>1.0292568678214049</v>
      </c>
      <c r="Y170" s="53">
        <f t="shared" si="115"/>
        <v>1.0234628579999543</v>
      </c>
      <c r="Z170" s="53">
        <f t="shared" si="116"/>
        <v>1.0261719205078588</v>
      </c>
      <c r="AA170" s="53">
        <f t="shared" si="117"/>
        <v>1.0304748223652427</v>
      </c>
      <c r="AB170" s="53">
        <f t="shared" si="118"/>
        <v>0.5721616961029653</v>
      </c>
      <c r="AC170" s="53">
        <f t="shared" si="119"/>
        <v>0.5706794574181957</v>
      </c>
      <c r="AD170" s="53">
        <f t="shared" si="120"/>
        <v>0.55991495061279961</v>
      </c>
      <c r="AE170" s="53">
        <f t="shared" si="121"/>
        <v>0.36696329543081191</v>
      </c>
      <c r="AF170" s="53">
        <f t="shared" si="122"/>
        <v>0.36</v>
      </c>
      <c r="AG170" s="53">
        <f t="shared" si="123"/>
        <v>0.36348164771540592</v>
      </c>
      <c r="AH170" s="64" t="s">
        <v>152</v>
      </c>
      <c r="AI170" s="62"/>
      <c r="AJ170" s="62"/>
      <c r="AK170" s="45" t="str">
        <f t="shared" si="129"/>
        <v>131-09</v>
      </c>
      <c r="AL170" s="65"/>
      <c r="AM170" s="145">
        <f t="shared" si="130"/>
        <v>1</v>
      </c>
      <c r="AN170" s="149"/>
      <c r="AO170" s="183"/>
      <c r="AP170" s="149"/>
      <c r="AQ170" s="147">
        <f t="shared" si="131"/>
        <v>1</v>
      </c>
      <c r="AR170" s="229">
        <v>0</v>
      </c>
      <c r="AS170" s="229">
        <v>4</v>
      </c>
      <c r="AT170" s="229">
        <v>5</v>
      </c>
      <c r="AU170" s="229">
        <v>0</v>
      </c>
      <c r="AV170" s="229">
        <v>4</v>
      </c>
      <c r="AW170" s="229">
        <v>5</v>
      </c>
      <c r="AX170" s="229">
        <v>2</v>
      </c>
      <c r="AY170" s="229">
        <v>4</v>
      </c>
      <c r="AZ170" s="229">
        <v>4</v>
      </c>
      <c r="BA170" s="148"/>
      <c r="BB170" s="229">
        <v>200</v>
      </c>
      <c r="BC170" s="229">
        <v>10</v>
      </c>
      <c r="BD170" s="229">
        <v>3</v>
      </c>
      <c r="BE170" s="57">
        <v>3</v>
      </c>
      <c r="BF170" s="57">
        <v>3</v>
      </c>
      <c r="BG170" s="57">
        <v>3</v>
      </c>
      <c r="BH170" s="57">
        <v>10</v>
      </c>
      <c r="BI170" s="57" t="str">
        <f t="shared" si="132"/>
        <v>Control</v>
      </c>
      <c r="BJ170" s="189" t="str">
        <f t="shared" si="133"/>
        <v>131-09</v>
      </c>
      <c r="BK170" s="173">
        <f t="shared" si="134"/>
        <v>1</v>
      </c>
      <c r="BL170" s="87">
        <v>0</v>
      </c>
      <c r="BM170" s="62"/>
      <c r="BN170" s="62"/>
      <c r="BO170" s="62"/>
      <c r="BP170" s="62"/>
      <c r="BQ170" s="62"/>
      <c r="BR170" s="62"/>
      <c r="BS170" s="62"/>
      <c r="BT170" s="62"/>
      <c r="BU170" s="62"/>
      <c r="BV170" s="62"/>
      <c r="BW170" s="62"/>
      <c r="BX170" s="62"/>
      <c r="BY170" s="62"/>
      <c r="BZ170" s="128"/>
      <c r="CA170" s="99"/>
      <c r="CB170" s="98"/>
      <c r="CC170" s="98"/>
      <c r="CD170" s="98"/>
      <c r="CE170" s="98"/>
      <c r="CF170" s="98"/>
      <c r="CG170" s="98"/>
      <c r="CH170" s="98"/>
      <c r="CI170" s="98"/>
      <c r="CJ170" s="98"/>
      <c r="CK170" s="98"/>
      <c r="CL170" s="98"/>
      <c r="CM170" s="62"/>
      <c r="CN170" s="62"/>
      <c r="CO170" s="128"/>
      <c r="CP170" s="88"/>
      <c r="CQ170" s="88"/>
      <c r="CR170" s="63"/>
      <c r="CS170" s="63"/>
      <c r="CT170" s="63"/>
      <c r="CU170" s="63"/>
      <c r="CV170" s="88"/>
      <c r="CW170" s="63"/>
      <c r="CX170" s="63"/>
      <c r="CY170" s="63"/>
      <c r="CZ170" s="63"/>
      <c r="DA170" s="88"/>
      <c r="DB170" s="63"/>
      <c r="DC170" s="63"/>
      <c r="DD170" s="63"/>
      <c r="DE170" s="63"/>
      <c r="DF170" s="131"/>
      <c r="DG170" s="121">
        <f t="shared" si="135"/>
        <v>14.611859283334921</v>
      </c>
      <c r="DH170" s="121">
        <f t="shared" si="136"/>
        <v>51.868923441926071</v>
      </c>
      <c r="DI170" s="121">
        <f t="shared" si="137"/>
        <v>99.874896109381552</v>
      </c>
      <c r="DJ170" s="121">
        <f t="shared" si="138"/>
        <v>4.3827276849927799</v>
      </c>
      <c r="DK170" s="121">
        <f t="shared" si="138"/>
        <v>3.253703108062707</v>
      </c>
      <c r="DL170" s="121">
        <f t="shared" si="138"/>
        <v>10.226811416106331</v>
      </c>
      <c r="DM170" s="121">
        <f t="shared" si="139"/>
        <v>0</v>
      </c>
      <c r="DN170" s="121">
        <f t="shared" si="140"/>
        <v>0</v>
      </c>
      <c r="DO170" s="121">
        <f t="shared" si="141"/>
        <v>0</v>
      </c>
      <c r="DP170" s="121">
        <f t="shared" si="142"/>
        <v>0</v>
      </c>
      <c r="DQ170" s="121">
        <f t="shared" si="143"/>
        <v>0</v>
      </c>
      <c r="DR170" s="122">
        <f t="shared" si="144"/>
        <v>5</v>
      </c>
      <c r="DS170" s="157"/>
      <c r="DT170" s="157" t="str">
        <f t="shared" si="145"/>
        <v>Control</v>
      </c>
      <c r="DU170" s="157" t="str">
        <f t="shared" si="124"/>
        <v>131-09</v>
      </c>
      <c r="DV170" s="238">
        <f t="shared" si="146"/>
        <v>1</v>
      </c>
      <c r="EJ170" s="50">
        <f t="shared" si="147"/>
        <v>1.9376016260162601</v>
      </c>
      <c r="EK170" s="50">
        <f t="shared" si="148"/>
        <v>1.8546747967479675</v>
      </c>
      <c r="EL170" s="55">
        <f t="shared" si="149"/>
        <v>4.4268292682926829</v>
      </c>
      <c r="EM170" s="50">
        <f>4.656*AQ170*(((BL170/2.54)^2)+((BM170/2.54)^2)+((BN170/2.54)^2)+((BO170)/2.54^2)+((BP170/2.54)^2)+((BQ170/2.54)^2)+((BR170/2.54)^2)+((BS170/2.54)^2)+((BT170/2.54)^2)+((BU170/2.54)^2)+((BV170/2.54)^2)+((BW170/2.54)^2)+((BX170/2.54)^2)+((BY170/2.54)^2)+((BZ170/2.54)^2))/(BH170*3.28)</f>
        <v>0</v>
      </c>
      <c r="EN170" s="50">
        <f>3.492*AQ170*((CA170/2.54)^2 + (CB170/2.54)^2 + (CC170/2.54)^2 + (CD170/2.54)^2 + (CE170/2.54)^2 + (CF170/2.54)^2 + (CG170/2.54)^2 +(CH170/2.54)^2 +(CI170/2.54)^2 + (CJ170/2.54)^2 +(CK170/2.54)^2 + (CL170/2.54)^2 +(CM170/2.54)^2 + (CN170/2.54)^2 + (CO170/2.54)^2)/(BH170*3.28)</f>
        <v>0</v>
      </c>
      <c r="EO170" s="50">
        <f t="shared" si="125"/>
        <v>0</v>
      </c>
      <c r="EP170" s="50">
        <f t="shared" si="126"/>
        <v>0</v>
      </c>
      <c r="EQ170" s="50">
        <f t="shared" si="127"/>
        <v>0</v>
      </c>
      <c r="ER170" s="56">
        <f t="shared" si="150"/>
        <v>8.2191056910569102</v>
      </c>
      <c r="ES170" s="56">
        <f t="shared" si="151"/>
        <v>0</v>
      </c>
      <c r="ET170" s="56">
        <f t="shared" ref="ET170:EU233" si="154">DG170*0.45</f>
        <v>6.5753366775007143</v>
      </c>
      <c r="EU170" s="56">
        <f t="shared" si="154"/>
        <v>23.341015548866732</v>
      </c>
      <c r="EV170" s="56">
        <f t="shared" si="152"/>
        <v>8.2191056910569102</v>
      </c>
      <c r="EW170" s="56"/>
      <c r="EX170" s="56"/>
      <c r="EY170" s="56"/>
      <c r="EZ170" s="165"/>
      <c r="FA170" s="179"/>
      <c r="FB170" s="179"/>
      <c r="FC170" s="56"/>
      <c r="FD170" s="56"/>
      <c r="FE170" s="56"/>
      <c r="FF170" s="56"/>
      <c r="FG170" s="56"/>
      <c r="FH170" s="56"/>
      <c r="FI170" s="56"/>
      <c r="FJ170" s="56"/>
      <c r="FK170" s="56"/>
      <c r="FL170" s="56"/>
      <c r="FM170" s="56"/>
      <c r="FO170" s="54"/>
      <c r="FP170" s="54"/>
      <c r="FQ170" s="54"/>
      <c r="FR170" s="54"/>
      <c r="FS170" s="54"/>
      <c r="FT170" s="54"/>
      <c r="FU170" s="54"/>
      <c r="FV170" s="54"/>
      <c r="FW170" s="54"/>
      <c r="FX170" s="54"/>
      <c r="FY170" s="54"/>
      <c r="FZ170" s="54"/>
      <c r="GA170" s="54"/>
    </row>
    <row r="171" spans="1:183" ht="18">
      <c r="A171" s="66" t="s">
        <v>377</v>
      </c>
      <c r="B171" s="228" t="s">
        <v>278</v>
      </c>
      <c r="C171" s="228" t="s">
        <v>278</v>
      </c>
      <c r="D171" s="228" t="s">
        <v>322</v>
      </c>
      <c r="E171" s="229">
        <v>2</v>
      </c>
      <c r="F171" s="144">
        <v>23.741396355599989</v>
      </c>
      <c r="G171" s="144">
        <v>12.444845212799999</v>
      </c>
      <c r="H171" s="144"/>
      <c r="I171" s="144">
        <v>11.135035203599998</v>
      </c>
      <c r="J171" s="144">
        <v>4.4173275762000008</v>
      </c>
      <c r="K171" s="144">
        <v>23.98559842140001</v>
      </c>
      <c r="L171" s="144">
        <v>1.3433465892000003</v>
      </c>
      <c r="M171" s="232"/>
      <c r="N171" s="232"/>
      <c r="O171" s="144"/>
      <c r="P171" s="230">
        <f t="shared" si="128"/>
        <v>77.067549358799994</v>
      </c>
      <c r="Q171" s="52">
        <f t="shared" si="107"/>
        <v>0.86448205736543449</v>
      </c>
      <c r="R171" s="52">
        <f t="shared" si="108"/>
        <v>1.461185928333492</v>
      </c>
      <c r="S171" s="52">
        <f t="shared" si="109"/>
        <v>1.4267842301340221</v>
      </c>
      <c r="T171" s="53">
        <f t="shared" si="110"/>
        <v>9.0464467840898233E-2</v>
      </c>
      <c r="U171" s="53">
        <f t="shared" si="111"/>
        <v>1.3543150075115244</v>
      </c>
      <c r="V171" s="53">
        <f t="shared" si="112"/>
        <v>14.423906454856226</v>
      </c>
      <c r="W171" s="53">
        <f t="shared" si="113"/>
        <v>117.98321693335888</v>
      </c>
      <c r="X171" s="53">
        <f t="shared" si="114"/>
        <v>1.0292568678214049</v>
      </c>
      <c r="Y171" s="53">
        <f t="shared" si="115"/>
        <v>1.0234628579999543</v>
      </c>
      <c r="Z171" s="53">
        <f t="shared" si="116"/>
        <v>1.0261719205078588</v>
      </c>
      <c r="AA171" s="53">
        <f t="shared" si="117"/>
        <v>1.0304748223652427</v>
      </c>
      <c r="AB171" s="53">
        <f t="shared" si="118"/>
        <v>0.5721616961029653</v>
      </c>
      <c r="AC171" s="53">
        <f t="shared" si="119"/>
        <v>0.5706794574181957</v>
      </c>
      <c r="AD171" s="53">
        <f t="shared" si="120"/>
        <v>0.55991495061279961</v>
      </c>
      <c r="AE171" s="53">
        <f t="shared" si="121"/>
        <v>0.36696329543081191</v>
      </c>
      <c r="AF171" s="53">
        <f t="shared" si="122"/>
        <v>0.36</v>
      </c>
      <c r="AG171" s="53">
        <f t="shared" si="123"/>
        <v>0.36348164771540592</v>
      </c>
      <c r="AH171" s="64" t="s">
        <v>152</v>
      </c>
      <c r="AI171" s="62"/>
      <c r="AJ171" s="62"/>
      <c r="AK171" s="45" t="str">
        <f t="shared" si="129"/>
        <v>131-09</v>
      </c>
      <c r="AL171" s="65"/>
      <c r="AM171" s="145">
        <f t="shared" si="130"/>
        <v>2</v>
      </c>
      <c r="AN171" s="149"/>
      <c r="AO171" s="183"/>
      <c r="AP171" s="149"/>
      <c r="AQ171" s="147">
        <f t="shared" si="131"/>
        <v>1</v>
      </c>
      <c r="AR171" s="229">
        <v>0</v>
      </c>
      <c r="AS171" s="229">
        <v>8</v>
      </c>
      <c r="AT171" s="229">
        <v>8</v>
      </c>
      <c r="AU171" s="229">
        <v>0</v>
      </c>
      <c r="AV171" s="229">
        <v>5</v>
      </c>
      <c r="AW171" s="229">
        <v>7</v>
      </c>
      <c r="AX171" s="229">
        <v>0</v>
      </c>
      <c r="AY171" s="229">
        <v>2</v>
      </c>
      <c r="AZ171" s="229">
        <v>10</v>
      </c>
      <c r="BA171" s="148"/>
      <c r="BB171" s="229">
        <v>150</v>
      </c>
      <c r="BC171" s="229">
        <v>6</v>
      </c>
      <c r="BD171" s="229">
        <v>0</v>
      </c>
      <c r="BE171" s="57">
        <v>3</v>
      </c>
      <c r="BF171" s="57">
        <v>3</v>
      </c>
      <c r="BG171" s="57">
        <v>3</v>
      </c>
      <c r="BH171" s="57">
        <v>10</v>
      </c>
      <c r="BI171" s="57" t="str">
        <f t="shared" si="132"/>
        <v>Control</v>
      </c>
      <c r="BJ171" s="189" t="str">
        <f t="shared" si="133"/>
        <v>131-09</v>
      </c>
      <c r="BK171" s="173">
        <f t="shared" si="134"/>
        <v>2</v>
      </c>
      <c r="BL171" s="87">
        <v>0</v>
      </c>
      <c r="BM171" s="62"/>
      <c r="BN171" s="62"/>
      <c r="BO171" s="62"/>
      <c r="BP171" s="62"/>
      <c r="BQ171" s="62"/>
      <c r="BR171" s="62"/>
      <c r="BS171" s="62"/>
      <c r="BT171" s="62"/>
      <c r="BU171" s="62"/>
      <c r="BV171" s="62"/>
      <c r="BW171" s="62"/>
      <c r="BX171" s="62"/>
      <c r="BY171" s="62"/>
      <c r="BZ171" s="128"/>
      <c r="CA171" s="99">
        <v>8</v>
      </c>
      <c r="CB171" s="98">
        <v>8</v>
      </c>
      <c r="CC171" s="98"/>
      <c r="CD171" s="98"/>
      <c r="CE171" s="98"/>
      <c r="CF171" s="98"/>
      <c r="CG171" s="98"/>
      <c r="CH171" s="98"/>
      <c r="CI171" s="98"/>
      <c r="CJ171" s="98"/>
      <c r="CK171" s="98"/>
      <c r="CL171" s="98"/>
      <c r="CM171" s="62"/>
      <c r="CN171" s="62"/>
      <c r="CO171" s="128"/>
      <c r="CP171" s="88"/>
      <c r="CQ171" s="88"/>
      <c r="CR171" s="63"/>
      <c r="CS171" s="63"/>
      <c r="CT171" s="63"/>
      <c r="CU171" s="63"/>
      <c r="CV171" s="88"/>
      <c r="CW171" s="63"/>
      <c r="CX171" s="63"/>
      <c r="CY171" s="63"/>
      <c r="CZ171" s="63"/>
      <c r="DA171" s="88"/>
      <c r="DB171" s="63"/>
      <c r="DC171" s="63"/>
      <c r="DD171" s="63"/>
      <c r="DE171" s="63"/>
      <c r="DF171" s="131"/>
      <c r="DG171" s="121">
        <f t="shared" si="135"/>
        <v>0</v>
      </c>
      <c r="DH171" s="121">
        <f t="shared" si="136"/>
        <v>64.836154302407593</v>
      </c>
      <c r="DI171" s="121">
        <f t="shared" si="137"/>
        <v>107.00881726005166</v>
      </c>
      <c r="DJ171" s="121">
        <f t="shared" si="138"/>
        <v>3.2870457637445845</v>
      </c>
      <c r="DK171" s="121">
        <f t="shared" si="138"/>
        <v>1.9522218648376242</v>
      </c>
      <c r="DL171" s="121">
        <f t="shared" si="138"/>
        <v>0</v>
      </c>
      <c r="DM171" s="121">
        <f t="shared" si="139"/>
        <v>0</v>
      </c>
      <c r="DN171" s="121">
        <f t="shared" si="140"/>
        <v>5.8595601291204531</v>
      </c>
      <c r="DO171" s="121">
        <f t="shared" si="141"/>
        <v>0</v>
      </c>
      <c r="DP171" s="121">
        <f t="shared" si="142"/>
        <v>0</v>
      </c>
      <c r="DQ171" s="121">
        <f t="shared" si="143"/>
        <v>0</v>
      </c>
      <c r="DR171" s="122">
        <f t="shared" si="144"/>
        <v>7.5</v>
      </c>
      <c r="DS171" s="157"/>
      <c r="DT171" s="157" t="str">
        <f t="shared" si="145"/>
        <v>Control</v>
      </c>
      <c r="DU171" s="157" t="str">
        <f t="shared" si="124"/>
        <v>131-09</v>
      </c>
      <c r="DV171" s="238">
        <f t="shared" si="146"/>
        <v>2</v>
      </c>
      <c r="EJ171" s="50">
        <f t="shared" si="147"/>
        <v>1.4532012195121951</v>
      </c>
      <c r="EK171" s="50">
        <f t="shared" si="148"/>
        <v>1.1128048780487805</v>
      </c>
      <c r="EL171" s="55">
        <f t="shared" si="149"/>
        <v>0</v>
      </c>
      <c r="EM171" s="50">
        <f>4.656*AQ171*(((BL171/2.54)^2)+((BM171/2.54)^2)+((BN171/2.54)^2)+((BO171)/2.54^2)+((BP171/2.54)^2)+((BQ171/2.54)^2)+((BR171/2.54)^2)+((BS171/2.54)^2)+((BT171/2.54)^2)+((BU171/2.54)^2)+((BV171/2.54)^2)+((BW171/2.54)^2)+((BX171/2.54)^2)+((BY171/2.54)^2)+((BZ171/2.54)^2))/(BH171*3.28)</f>
        <v>0</v>
      </c>
      <c r="EN171" s="50">
        <f>3.492*AQ171*((CA171/2.54)^2 + (CB171/2.54)^2 + (CC171/2.54)^2 + (CD171/2.54)^2 + (CE171/2.54)^2 + (CF171/2.54)^2 + (CG171/2.54)^2 +(CH171/2.54)^2 +(CI171/2.54)^2 + (CJ171/2.54)^2 +(CK171/2.54)^2 + (CL171/2.54)^2 +(CM171/2.54)^2 + (CN171/2.54)^2 + (CO171/2.54)^2)/(BH171*3.28)</f>
        <v>2.1122383708182051</v>
      </c>
      <c r="EO171" s="50">
        <f t="shared" si="125"/>
        <v>0</v>
      </c>
      <c r="EP171" s="50">
        <f t="shared" si="126"/>
        <v>0</v>
      </c>
      <c r="EQ171" s="50">
        <f t="shared" si="127"/>
        <v>0</v>
      </c>
      <c r="ER171" s="56">
        <f t="shared" si="150"/>
        <v>2.5660060975609755</v>
      </c>
      <c r="ES171" s="56">
        <f t="shared" si="151"/>
        <v>2.1122383708182051</v>
      </c>
      <c r="ET171" s="56">
        <f t="shared" si="154"/>
        <v>0</v>
      </c>
      <c r="EU171" s="56">
        <f t="shared" si="154"/>
        <v>29.176269436083416</v>
      </c>
      <c r="EV171" s="56">
        <f t="shared" si="152"/>
        <v>4.6782444683791802</v>
      </c>
      <c r="EW171" s="56"/>
      <c r="EX171" s="56"/>
      <c r="EY171" s="56"/>
      <c r="EZ171" s="165" t="str">
        <f>D171</f>
        <v>131-09</v>
      </c>
      <c r="FA171" s="179">
        <f t="shared" si="153"/>
        <v>2.1917788925002379</v>
      </c>
      <c r="FB171" s="179">
        <f t="shared" si="153"/>
        <v>25.286100177938959</v>
      </c>
      <c r="FC171" s="56">
        <f>AVERAGE(EJ169:EJ171)</f>
        <v>1.4209078590785909</v>
      </c>
      <c r="FD171" s="56">
        <f>AVERAGE(EK169:EK171)</f>
        <v>1.2982723577235773</v>
      </c>
      <c r="FE171" s="56">
        <f>AVERAGE(EL169:EL171)</f>
        <v>2.9512195121951219</v>
      </c>
      <c r="FF171" s="56">
        <f>AVERAGE(EM169:EM171)</f>
        <v>0</v>
      </c>
      <c r="FG171" s="56">
        <f>AVERAGE(EN169:EN171)</f>
        <v>7.4423398846797708</v>
      </c>
      <c r="FH171" s="56">
        <f t="shared" si="104"/>
        <v>0</v>
      </c>
      <c r="FI171" s="56">
        <f t="shared" si="104"/>
        <v>0</v>
      </c>
      <c r="FJ171" s="56">
        <f t="shared" si="104"/>
        <v>0</v>
      </c>
      <c r="FK171" s="56">
        <f>AVERAGE(ER169:ER171)</f>
        <v>5.6703997289972898</v>
      </c>
      <c r="FL171" s="56">
        <f>AVERAGE(ES169:ES171)</f>
        <v>7.4423398846797708</v>
      </c>
      <c r="FM171" s="56">
        <f>AVERAGE(EV169:EV171)</f>
        <v>13.112739613677059</v>
      </c>
      <c r="FO171" s="54"/>
      <c r="FP171" s="54" t="e">
        <f>AVERAGE(#REF!)</f>
        <v>#REF!</v>
      </c>
      <c r="FQ171" s="54" t="e">
        <f>AVERAGE(#REF!)</f>
        <v>#REF!</v>
      </c>
      <c r="FR171" s="54" t="e">
        <f>AVERAGE(#REF!)</f>
        <v>#REF!</v>
      </c>
      <c r="FS171" s="54" t="e">
        <f>AVERAGE(#REF!)</f>
        <v>#REF!</v>
      </c>
      <c r="FT171" s="54" t="e">
        <f>AVERAGE(#REF!)</f>
        <v>#REF!</v>
      </c>
      <c r="FU171" s="54" t="e">
        <f>AVERAGE(#REF!)</f>
        <v>#REF!</v>
      </c>
      <c r="FV171" s="54" t="e">
        <f>AVERAGE(#REF!)</f>
        <v>#REF!</v>
      </c>
      <c r="FW171" s="54" t="e">
        <f>AVERAGE(#REF!)</f>
        <v>#REF!</v>
      </c>
      <c r="FX171" s="54" t="e">
        <f>AVERAGE(#REF!)</f>
        <v>#REF!</v>
      </c>
      <c r="FY171" s="54" t="e">
        <f>AVERAGE(#REF!)</f>
        <v>#REF!</v>
      </c>
      <c r="FZ171" s="54" t="e">
        <f>AVERAGE(#REF!)</f>
        <v>#REF!</v>
      </c>
      <c r="GA171" s="54"/>
    </row>
    <row r="172" spans="1:183" ht="18">
      <c r="A172" s="66" t="s">
        <v>377</v>
      </c>
      <c r="B172" s="228" t="s">
        <v>278</v>
      </c>
      <c r="C172" s="228" t="s">
        <v>278</v>
      </c>
      <c r="D172" s="228" t="s">
        <v>322</v>
      </c>
      <c r="E172" s="229">
        <v>3</v>
      </c>
      <c r="F172" s="144">
        <v>23.741396355599989</v>
      </c>
      <c r="G172" s="144">
        <v>12.444845212799999</v>
      </c>
      <c r="H172" s="144"/>
      <c r="I172" s="144">
        <v>11.135035203599998</v>
      </c>
      <c r="J172" s="144">
        <v>4.4173275762000008</v>
      </c>
      <c r="K172" s="144">
        <v>23.98559842140001</v>
      </c>
      <c r="L172" s="144">
        <v>1.3433465892000003</v>
      </c>
      <c r="M172" s="232"/>
      <c r="N172" s="232"/>
      <c r="O172" s="83"/>
      <c r="P172" s="230">
        <f t="shared" si="128"/>
        <v>77.067549358799994</v>
      </c>
      <c r="Q172" s="52">
        <f t="shared" si="107"/>
        <v>0.86448205736543449</v>
      </c>
      <c r="R172" s="52">
        <f t="shared" si="108"/>
        <v>1.461185928333492</v>
      </c>
      <c r="S172" s="52">
        <f t="shared" si="109"/>
        <v>1.4267842301340221</v>
      </c>
      <c r="T172" s="53">
        <f t="shared" si="110"/>
        <v>9.0464467840898233E-2</v>
      </c>
      <c r="U172" s="53">
        <f t="shared" si="111"/>
        <v>1.3543150075115244</v>
      </c>
      <c r="V172" s="53">
        <f t="shared" si="112"/>
        <v>14.423906454856226</v>
      </c>
      <c r="W172" s="53">
        <f t="shared" si="113"/>
        <v>117.98321693335888</v>
      </c>
      <c r="X172" s="53">
        <f t="shared" si="114"/>
        <v>1.0292568678214049</v>
      </c>
      <c r="Y172" s="53">
        <f t="shared" si="115"/>
        <v>1.0234628579999543</v>
      </c>
      <c r="Z172" s="53">
        <f t="shared" si="116"/>
        <v>1.0261719205078588</v>
      </c>
      <c r="AA172" s="53">
        <f t="shared" si="117"/>
        <v>1.0304748223652427</v>
      </c>
      <c r="AB172" s="53">
        <f t="shared" si="118"/>
        <v>0.5721616961029653</v>
      </c>
      <c r="AC172" s="53">
        <f t="shared" si="119"/>
        <v>0.5706794574181957</v>
      </c>
      <c r="AD172" s="53">
        <f t="shared" si="120"/>
        <v>0.55991495061279961</v>
      </c>
      <c r="AE172" s="53">
        <f t="shared" si="121"/>
        <v>0.36696329543081191</v>
      </c>
      <c r="AF172" s="53">
        <f t="shared" si="122"/>
        <v>0.36</v>
      </c>
      <c r="AG172" s="53">
        <f t="shared" si="123"/>
        <v>0.36348164771540592</v>
      </c>
      <c r="AH172" s="64" t="s">
        <v>152</v>
      </c>
      <c r="AI172" s="62"/>
      <c r="AJ172" s="62"/>
      <c r="AK172" s="45" t="str">
        <f t="shared" si="129"/>
        <v>131-09</v>
      </c>
      <c r="AL172" s="65"/>
      <c r="AM172" s="145">
        <f t="shared" si="130"/>
        <v>3</v>
      </c>
      <c r="AN172" s="149"/>
      <c r="AO172" s="183"/>
      <c r="AP172" s="149"/>
      <c r="AQ172" s="147">
        <f t="shared" si="131"/>
        <v>1</v>
      </c>
      <c r="AR172" s="229">
        <v>0</v>
      </c>
      <c r="AS172" s="229">
        <v>3</v>
      </c>
      <c r="AT172" s="229">
        <v>9</v>
      </c>
      <c r="AU172" s="229">
        <v>0</v>
      </c>
      <c r="AV172" s="229">
        <v>2</v>
      </c>
      <c r="AW172" s="229">
        <v>6</v>
      </c>
      <c r="AX172" s="229">
        <v>1</v>
      </c>
      <c r="AY172" s="229">
        <v>3</v>
      </c>
      <c r="AZ172" s="229">
        <v>3</v>
      </c>
      <c r="BA172" s="148"/>
      <c r="BB172" s="229">
        <v>75</v>
      </c>
      <c r="BC172" s="229">
        <v>5</v>
      </c>
      <c r="BD172" s="229">
        <v>1</v>
      </c>
      <c r="BE172" s="57">
        <v>3</v>
      </c>
      <c r="BF172" s="57">
        <v>3</v>
      </c>
      <c r="BG172" s="57">
        <v>3</v>
      </c>
      <c r="BH172" s="57">
        <v>10</v>
      </c>
      <c r="BI172" s="57" t="str">
        <f t="shared" si="132"/>
        <v>Control</v>
      </c>
      <c r="BJ172" s="189" t="str">
        <f t="shared" si="133"/>
        <v>131-09</v>
      </c>
      <c r="BK172" s="173">
        <f t="shared" si="134"/>
        <v>3</v>
      </c>
      <c r="BL172" s="87">
        <v>0</v>
      </c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128"/>
      <c r="CA172" s="99"/>
      <c r="CB172" s="98"/>
      <c r="CC172" s="98"/>
      <c r="CD172" s="98"/>
      <c r="CE172" s="98"/>
      <c r="CF172" s="98"/>
      <c r="CG172" s="98"/>
      <c r="CH172" s="98"/>
      <c r="CI172" s="98"/>
      <c r="CJ172" s="98"/>
      <c r="CK172" s="98"/>
      <c r="CL172" s="98"/>
      <c r="CM172" s="62"/>
      <c r="CN172" s="62"/>
      <c r="CO172" s="128"/>
      <c r="CP172" s="88"/>
      <c r="CQ172" s="88"/>
      <c r="CR172" s="63"/>
      <c r="CS172" s="63"/>
      <c r="CT172" s="63"/>
      <c r="CU172" s="63"/>
      <c r="CV172" s="88"/>
      <c r="CW172" s="63"/>
      <c r="CX172" s="63"/>
      <c r="CY172" s="63"/>
      <c r="CZ172" s="63"/>
      <c r="DA172" s="88"/>
      <c r="DB172" s="63"/>
      <c r="DC172" s="63"/>
      <c r="DD172" s="63"/>
      <c r="DE172" s="63"/>
      <c r="DF172" s="131"/>
      <c r="DG172" s="121">
        <f t="shared" si="135"/>
        <v>7.3059296416674604</v>
      </c>
      <c r="DH172" s="121">
        <f t="shared" si="136"/>
        <v>34.579282294617379</v>
      </c>
      <c r="DI172" s="121">
        <f t="shared" si="137"/>
        <v>64.205290356030986</v>
      </c>
      <c r="DJ172" s="121">
        <f t="shared" si="138"/>
        <v>1.6435228818722922</v>
      </c>
      <c r="DK172" s="121">
        <f t="shared" si="138"/>
        <v>1.6268515540313535</v>
      </c>
      <c r="DL172" s="121">
        <f t="shared" si="138"/>
        <v>3.4089371387021106</v>
      </c>
      <c r="DM172" s="121">
        <f t="shared" si="139"/>
        <v>0</v>
      </c>
      <c r="DN172" s="121">
        <f t="shared" si="140"/>
        <v>0</v>
      </c>
      <c r="DO172" s="121">
        <f t="shared" si="141"/>
        <v>0</v>
      </c>
      <c r="DP172" s="121">
        <f t="shared" si="142"/>
        <v>0</v>
      </c>
      <c r="DQ172" s="121">
        <f t="shared" si="143"/>
        <v>0</v>
      </c>
      <c r="DR172" s="122">
        <f t="shared" si="144"/>
        <v>7.5</v>
      </c>
      <c r="DS172" s="157"/>
      <c r="DT172" s="157" t="str">
        <f t="shared" si="145"/>
        <v>Control</v>
      </c>
      <c r="DU172" s="157" t="str">
        <f t="shared" si="124"/>
        <v>131-09</v>
      </c>
      <c r="DV172" s="238">
        <f t="shared" si="146"/>
        <v>3</v>
      </c>
      <c r="EJ172" s="50"/>
      <c r="EK172" s="50"/>
      <c r="EL172" s="55"/>
      <c r="EM172" s="50"/>
      <c r="EN172" s="50"/>
      <c r="EO172" s="50">
        <f t="shared" si="125"/>
        <v>0</v>
      </c>
      <c r="EP172" s="50">
        <f t="shared" si="126"/>
        <v>0</v>
      </c>
      <c r="EQ172" s="50">
        <f t="shared" si="127"/>
        <v>0</v>
      </c>
      <c r="ER172" s="56"/>
      <c r="ES172" s="56"/>
      <c r="ET172" s="56">
        <f t="shared" si="154"/>
        <v>3.2876683387503571</v>
      </c>
      <c r="EU172" s="56">
        <f t="shared" si="154"/>
        <v>15.560677032577821</v>
      </c>
      <c r="EV172" s="56"/>
      <c r="EW172" s="56"/>
      <c r="EX172" s="56"/>
      <c r="EY172" s="56"/>
      <c r="EZ172" s="165"/>
      <c r="FA172" s="179"/>
      <c r="FB172" s="179"/>
      <c r="FC172" s="56"/>
      <c r="FD172" s="56"/>
      <c r="FE172" s="56"/>
      <c r="FF172" s="56"/>
      <c r="FG172" s="56"/>
      <c r="FH172" s="56"/>
      <c r="FI172" s="56"/>
      <c r="FJ172" s="56"/>
      <c r="FK172" s="56"/>
      <c r="FL172" s="56"/>
      <c r="FM172" s="56"/>
      <c r="FO172" s="54"/>
      <c r="FP172" s="54"/>
      <c r="FQ172" s="54"/>
      <c r="FR172" s="54"/>
      <c r="FS172" s="54"/>
      <c r="FT172" s="54"/>
      <c r="FU172" s="54"/>
      <c r="FV172" s="54"/>
      <c r="FW172" s="54"/>
      <c r="FX172" s="54"/>
      <c r="FY172" s="54"/>
      <c r="FZ172" s="54"/>
      <c r="GA172" s="54"/>
    </row>
    <row r="173" spans="1:183" ht="18">
      <c r="A173" s="66" t="s">
        <v>377</v>
      </c>
      <c r="B173" s="228" t="s">
        <v>278</v>
      </c>
      <c r="C173" s="228" t="s">
        <v>278</v>
      </c>
      <c r="D173" s="228" t="s">
        <v>322</v>
      </c>
      <c r="E173" s="229">
        <v>4</v>
      </c>
      <c r="F173" s="144">
        <v>23.741396355599989</v>
      </c>
      <c r="G173" s="144">
        <v>12.444845212799999</v>
      </c>
      <c r="H173" s="144"/>
      <c r="I173" s="144">
        <v>11.135035203599998</v>
      </c>
      <c r="J173" s="144">
        <v>4.4173275762000008</v>
      </c>
      <c r="K173" s="144">
        <v>23.98559842140001</v>
      </c>
      <c r="L173" s="144">
        <v>1.3433465892000003</v>
      </c>
      <c r="M173" s="144"/>
      <c r="N173" s="144"/>
      <c r="O173" s="83"/>
      <c r="P173" s="230">
        <f t="shared" si="128"/>
        <v>77.067549358799994</v>
      </c>
      <c r="Q173" s="52">
        <f t="shared" si="107"/>
        <v>0.86448205736543449</v>
      </c>
      <c r="R173" s="52">
        <f t="shared" si="108"/>
        <v>1.461185928333492</v>
      </c>
      <c r="S173" s="52">
        <f t="shared" si="109"/>
        <v>1.4267842301340221</v>
      </c>
      <c r="T173" s="53">
        <f t="shared" si="110"/>
        <v>9.0464467840898233E-2</v>
      </c>
      <c r="U173" s="53">
        <f t="shared" si="111"/>
        <v>1.3543150075115244</v>
      </c>
      <c r="V173" s="53">
        <f t="shared" si="112"/>
        <v>14.423906454856226</v>
      </c>
      <c r="W173" s="53">
        <f t="shared" si="113"/>
        <v>117.98321693335888</v>
      </c>
      <c r="X173" s="53">
        <f t="shared" si="114"/>
        <v>1.0292568678214049</v>
      </c>
      <c r="Y173" s="53">
        <f t="shared" si="115"/>
        <v>1.0234628579999543</v>
      </c>
      <c r="Z173" s="53">
        <f t="shared" si="116"/>
        <v>1.0261719205078588</v>
      </c>
      <c r="AA173" s="53">
        <f t="shared" si="117"/>
        <v>1.0304748223652427</v>
      </c>
      <c r="AB173" s="53">
        <f t="shared" si="118"/>
        <v>0.5721616961029653</v>
      </c>
      <c r="AC173" s="53">
        <f t="shared" si="119"/>
        <v>0.5706794574181957</v>
      </c>
      <c r="AD173" s="53">
        <f t="shared" si="120"/>
        <v>0.55991495061279961</v>
      </c>
      <c r="AE173" s="53">
        <f t="shared" si="121"/>
        <v>0.36696329543081191</v>
      </c>
      <c r="AF173" s="53">
        <f t="shared" si="122"/>
        <v>0.36</v>
      </c>
      <c r="AG173" s="53">
        <f t="shared" si="123"/>
        <v>0.36348164771540592</v>
      </c>
      <c r="AH173" s="64" t="s">
        <v>152</v>
      </c>
      <c r="AI173" s="62"/>
      <c r="AJ173" s="62"/>
      <c r="AK173" s="45" t="str">
        <f t="shared" si="129"/>
        <v>131-09</v>
      </c>
      <c r="AL173" s="65"/>
      <c r="AM173" s="145">
        <f t="shared" si="130"/>
        <v>4</v>
      </c>
      <c r="AN173" s="149"/>
      <c r="AO173" s="183"/>
      <c r="AP173" s="149"/>
      <c r="AQ173" s="147">
        <f t="shared" si="131"/>
        <v>1</v>
      </c>
      <c r="AR173" s="229">
        <v>1</v>
      </c>
      <c r="AS173" s="229">
        <v>4</v>
      </c>
      <c r="AT173" s="229">
        <v>5</v>
      </c>
      <c r="AU173" s="229">
        <v>1</v>
      </c>
      <c r="AV173" s="229">
        <v>3</v>
      </c>
      <c r="AW173" s="229">
        <v>5</v>
      </c>
      <c r="AX173" s="229">
        <v>6</v>
      </c>
      <c r="AY173" s="229">
        <v>4</v>
      </c>
      <c r="AZ173" s="229">
        <v>4</v>
      </c>
      <c r="BA173" s="148"/>
      <c r="BB173" s="229">
        <v>208</v>
      </c>
      <c r="BC173" s="229">
        <v>16</v>
      </c>
      <c r="BD173" s="229">
        <v>4</v>
      </c>
      <c r="BE173" s="57">
        <v>3</v>
      </c>
      <c r="BF173" s="57">
        <v>3</v>
      </c>
      <c r="BG173" s="57">
        <v>3</v>
      </c>
      <c r="BH173" s="57">
        <v>10</v>
      </c>
      <c r="BI173" s="57" t="str">
        <f t="shared" si="132"/>
        <v>Control</v>
      </c>
      <c r="BJ173" s="189" t="str">
        <f t="shared" si="133"/>
        <v>131-09</v>
      </c>
      <c r="BK173" s="173">
        <f t="shared" si="134"/>
        <v>4</v>
      </c>
      <c r="BL173" s="87">
        <v>18</v>
      </c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128"/>
      <c r="CA173" s="99"/>
      <c r="CB173" s="98"/>
      <c r="CC173" s="98"/>
      <c r="CD173" s="98"/>
      <c r="CE173" s="98"/>
      <c r="CF173" s="98"/>
      <c r="CG173" s="98"/>
      <c r="CH173" s="98"/>
      <c r="CI173" s="98"/>
      <c r="CJ173" s="98"/>
      <c r="CK173" s="98"/>
      <c r="CL173" s="98"/>
      <c r="CM173" s="62"/>
      <c r="CN173" s="62"/>
      <c r="CO173" s="128"/>
      <c r="CP173" s="88"/>
      <c r="CQ173" s="88"/>
      <c r="CR173" s="63"/>
      <c r="CS173" s="63"/>
      <c r="CT173" s="63"/>
      <c r="CU173" s="63"/>
      <c r="CV173" s="88"/>
      <c r="CW173" s="63"/>
      <c r="CX173" s="63"/>
      <c r="CY173" s="63"/>
      <c r="CZ173" s="63"/>
      <c r="DA173" s="88"/>
      <c r="DB173" s="63"/>
      <c r="DC173" s="63"/>
      <c r="DD173" s="63"/>
      <c r="DE173" s="63"/>
      <c r="DF173" s="131"/>
      <c r="DG173" s="121">
        <f t="shared" si="135"/>
        <v>58.447437133339683</v>
      </c>
      <c r="DH173" s="121">
        <f t="shared" si="136"/>
        <v>47.546513155098893</v>
      </c>
      <c r="DI173" s="121">
        <f t="shared" si="137"/>
        <v>135.54450186273212</v>
      </c>
      <c r="DJ173" s="121">
        <f t="shared" si="138"/>
        <v>4.5580367923924916</v>
      </c>
      <c r="DK173" s="121">
        <f t="shared" si="138"/>
        <v>5.2059249729003314</v>
      </c>
      <c r="DL173" s="121">
        <f t="shared" si="138"/>
        <v>13.635748554808442</v>
      </c>
      <c r="DM173" s="121">
        <f t="shared" si="139"/>
        <v>15.118899572510406</v>
      </c>
      <c r="DN173" s="121">
        <f t="shared" si="140"/>
        <v>0</v>
      </c>
      <c r="DO173" s="121">
        <f t="shared" si="141"/>
        <v>0</v>
      </c>
      <c r="DP173" s="121">
        <f t="shared" si="142"/>
        <v>0</v>
      </c>
      <c r="DQ173" s="121">
        <f t="shared" si="143"/>
        <v>0</v>
      </c>
      <c r="DR173" s="122">
        <f t="shared" si="144"/>
        <v>5</v>
      </c>
      <c r="DS173" s="157"/>
      <c r="DT173" s="157" t="str">
        <f t="shared" si="145"/>
        <v>Control</v>
      </c>
      <c r="DU173" s="157" t="str">
        <f t="shared" si="124"/>
        <v>131-09</v>
      </c>
      <c r="DV173" s="238">
        <f t="shared" si="146"/>
        <v>4</v>
      </c>
      <c r="EJ173" s="50">
        <f t="shared" si="147"/>
        <v>2.0151056910569105</v>
      </c>
      <c r="EK173" s="50">
        <f t="shared" si="148"/>
        <v>2.9674796747967478</v>
      </c>
      <c r="EL173" s="55">
        <f t="shared" si="149"/>
        <v>5.9024390243902438</v>
      </c>
      <c r="EM173" s="50">
        <f>4.656*AQ173*(((BL173/2.54)^2)+((BM173/2.54)^2)+((BN173/2.54)^2)+((BO173)/2.54^2)+((BP173/2.54)^2)+((BQ173/2.54)^2)+((BR173/2.54)^2)+((BS173/2.54)^2)+((BT173/2.54)^2)+((BU173/2.54)^2)+((BV173/2.54)^2)+((BW173/2.54)^2)+((BX173/2.54)^2)+((BY173/2.54)^2)+((BZ173/2.54)^2))/(BH173*3.28)</f>
        <v>7.1288045015114418</v>
      </c>
      <c r="EN173" s="50">
        <f>3.492*AQ173*((CA173/2.54)^2 + (CB173/2.54)^2 + (CC173/2.54)^2 + (CD173/2.54)^2 + (CE173/2.54)^2 + (CF173/2.54)^2 + (CG173/2.54)^2 +(CH173/2.54)^2 +(CI173/2.54)^2 + (CJ173/2.54)^2 +(CK173/2.54)^2 + (CL173/2.54)^2 +(CM173/2.54)^2 + (CN173/2.54)^2 + (CO173/2.54)^2)/(BH173*3.28)</f>
        <v>0</v>
      </c>
      <c r="EO173" s="50">
        <f t="shared" si="125"/>
        <v>0</v>
      </c>
      <c r="EP173" s="50">
        <f t="shared" si="126"/>
        <v>0</v>
      </c>
      <c r="EQ173" s="50">
        <f t="shared" si="127"/>
        <v>0</v>
      </c>
      <c r="ER173" s="56">
        <f t="shared" si="150"/>
        <v>10.885024390243903</v>
      </c>
      <c r="ES173" s="56">
        <f t="shared" si="151"/>
        <v>7.1288045015114418</v>
      </c>
      <c r="ET173" s="56">
        <f t="shared" si="154"/>
        <v>26.301346710002857</v>
      </c>
      <c r="EU173" s="56">
        <f t="shared" si="154"/>
        <v>21.395930919794502</v>
      </c>
      <c r="EV173" s="56">
        <f t="shared" si="152"/>
        <v>18.013828891755345</v>
      </c>
      <c r="EW173" s="56"/>
      <c r="EX173" s="56"/>
      <c r="EY173" s="56"/>
      <c r="EZ173" s="165"/>
      <c r="FA173" s="179"/>
      <c r="FB173" s="179"/>
      <c r="FC173" s="56"/>
      <c r="FD173" s="56"/>
      <c r="FE173" s="56"/>
      <c r="FF173" s="56"/>
      <c r="FG173" s="56"/>
      <c r="FH173" s="56"/>
      <c r="FI173" s="56"/>
      <c r="FJ173" s="56"/>
      <c r="FK173" s="56"/>
      <c r="FL173" s="56"/>
      <c r="FM173" s="56"/>
      <c r="FO173" s="54"/>
      <c r="FP173" s="54"/>
      <c r="FQ173" s="54"/>
      <c r="FR173" s="54"/>
      <c r="FS173" s="54"/>
      <c r="FT173" s="54"/>
      <c r="FU173" s="54"/>
      <c r="FV173" s="54"/>
      <c r="FW173" s="54"/>
      <c r="FX173" s="54"/>
      <c r="FY173" s="54"/>
      <c r="FZ173" s="54"/>
      <c r="GA173" s="54"/>
    </row>
    <row r="174" spans="1:183" ht="18">
      <c r="A174" s="66" t="s">
        <v>377</v>
      </c>
      <c r="B174" s="228" t="s">
        <v>278</v>
      </c>
      <c r="C174" s="228" t="s">
        <v>278</v>
      </c>
      <c r="D174" s="228" t="s">
        <v>322</v>
      </c>
      <c r="E174" s="229">
        <v>5</v>
      </c>
      <c r="F174" s="144">
        <v>23.741396355599989</v>
      </c>
      <c r="G174" s="144">
        <v>12.444845212799999</v>
      </c>
      <c r="H174" s="144"/>
      <c r="I174" s="144">
        <v>11.135035203599998</v>
      </c>
      <c r="J174" s="144">
        <v>4.4173275762000008</v>
      </c>
      <c r="K174" s="144">
        <v>23.98559842140001</v>
      </c>
      <c r="L174" s="144">
        <v>1.3433465892000003</v>
      </c>
      <c r="M174" s="232"/>
      <c r="N174" s="232"/>
      <c r="O174" s="83"/>
      <c r="P174" s="230">
        <f t="shared" si="128"/>
        <v>77.067549358799994</v>
      </c>
      <c r="Q174" s="52">
        <f t="shared" si="107"/>
        <v>0.86448205736543449</v>
      </c>
      <c r="R174" s="52">
        <f t="shared" si="108"/>
        <v>1.461185928333492</v>
      </c>
      <c r="S174" s="52">
        <f t="shared" si="109"/>
        <v>1.4267842301340221</v>
      </c>
      <c r="T174" s="53">
        <f t="shared" si="110"/>
        <v>9.0464467840898233E-2</v>
      </c>
      <c r="U174" s="53">
        <f t="shared" si="111"/>
        <v>1.3543150075115244</v>
      </c>
      <c r="V174" s="53">
        <f t="shared" si="112"/>
        <v>14.423906454856226</v>
      </c>
      <c r="W174" s="53">
        <f t="shared" si="113"/>
        <v>117.98321693335888</v>
      </c>
      <c r="X174" s="53">
        <f t="shared" si="114"/>
        <v>1.0292568678214049</v>
      </c>
      <c r="Y174" s="53">
        <f t="shared" si="115"/>
        <v>1.0234628579999543</v>
      </c>
      <c r="Z174" s="53">
        <f t="shared" si="116"/>
        <v>1.0261719205078588</v>
      </c>
      <c r="AA174" s="53">
        <f t="shared" si="117"/>
        <v>1.0304748223652427</v>
      </c>
      <c r="AB174" s="53">
        <f t="shared" si="118"/>
        <v>0.5721616961029653</v>
      </c>
      <c r="AC174" s="53">
        <f t="shared" si="119"/>
        <v>0.5706794574181957</v>
      </c>
      <c r="AD174" s="53">
        <f t="shared" si="120"/>
        <v>0.55991495061279961</v>
      </c>
      <c r="AE174" s="53">
        <f t="shared" si="121"/>
        <v>0.36696329543081191</v>
      </c>
      <c r="AF174" s="53">
        <f t="shared" si="122"/>
        <v>0.36</v>
      </c>
      <c r="AG174" s="53">
        <f t="shared" si="123"/>
        <v>0.36348164771540592</v>
      </c>
      <c r="AH174" s="64" t="s">
        <v>152</v>
      </c>
      <c r="AI174" s="62"/>
      <c r="AJ174" s="62"/>
      <c r="AK174" s="45" t="str">
        <f t="shared" si="129"/>
        <v>131-09</v>
      </c>
      <c r="AL174" s="65"/>
      <c r="AM174" s="145">
        <f t="shared" si="130"/>
        <v>5</v>
      </c>
      <c r="AN174" s="149"/>
      <c r="AO174" s="183"/>
      <c r="AP174" s="149"/>
      <c r="AQ174" s="147">
        <f t="shared" si="131"/>
        <v>1</v>
      </c>
      <c r="AR174" s="229">
        <v>0</v>
      </c>
      <c r="AS174" s="229">
        <v>3</v>
      </c>
      <c r="AT174" s="229">
        <v>4</v>
      </c>
      <c r="AU174" s="229">
        <v>0</v>
      </c>
      <c r="AV174" s="229">
        <v>4</v>
      </c>
      <c r="AW174" s="229">
        <v>7</v>
      </c>
      <c r="AX174" s="229">
        <v>2</v>
      </c>
      <c r="AY174" s="229">
        <v>3</v>
      </c>
      <c r="AZ174" s="229">
        <v>5</v>
      </c>
      <c r="BA174" s="148"/>
      <c r="BB174" s="229">
        <v>175</v>
      </c>
      <c r="BC174" s="229">
        <v>13</v>
      </c>
      <c r="BD174" s="229">
        <v>2</v>
      </c>
      <c r="BE174" s="57">
        <v>3</v>
      </c>
      <c r="BF174" s="57">
        <v>3</v>
      </c>
      <c r="BG174" s="57">
        <v>3</v>
      </c>
      <c r="BH174" s="57">
        <v>10</v>
      </c>
      <c r="BI174" s="57" t="str">
        <f t="shared" si="132"/>
        <v>Control</v>
      </c>
      <c r="BJ174" s="189" t="str">
        <f t="shared" si="133"/>
        <v>131-09</v>
      </c>
      <c r="BK174" s="173">
        <f t="shared" si="134"/>
        <v>5</v>
      </c>
      <c r="BL174" s="87">
        <v>0</v>
      </c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128"/>
      <c r="CA174" s="99">
        <v>15</v>
      </c>
      <c r="CB174" s="98">
        <v>21</v>
      </c>
      <c r="CC174" s="98"/>
      <c r="CD174" s="98"/>
      <c r="CE174" s="98"/>
      <c r="CF174" s="98"/>
      <c r="CG174" s="98"/>
      <c r="CH174" s="98"/>
      <c r="CI174" s="98"/>
      <c r="CJ174" s="98"/>
      <c r="CK174" s="98"/>
      <c r="CL174" s="98"/>
      <c r="CM174" s="62"/>
      <c r="CN174" s="62"/>
      <c r="CO174" s="128"/>
      <c r="CP174" s="88"/>
      <c r="CQ174" s="88"/>
      <c r="CR174" s="63"/>
      <c r="CS174" s="63"/>
      <c r="CT174" s="63"/>
      <c r="CU174" s="63"/>
      <c r="CV174" s="88"/>
      <c r="CW174" s="63"/>
      <c r="CX174" s="63"/>
      <c r="CY174" s="63"/>
      <c r="CZ174" s="63"/>
      <c r="DA174" s="88"/>
      <c r="DB174" s="63"/>
      <c r="DC174" s="63"/>
      <c r="DD174" s="63"/>
      <c r="DE174" s="63"/>
      <c r="DF174" s="131"/>
      <c r="DG174" s="121">
        <f t="shared" si="135"/>
        <v>14.611859283334921</v>
      </c>
      <c r="DH174" s="121">
        <f t="shared" si="136"/>
        <v>43.224102868271721</v>
      </c>
      <c r="DI174" s="121">
        <f t="shared" si="137"/>
        <v>85.607053808041314</v>
      </c>
      <c r="DJ174" s="121">
        <f t="shared" si="138"/>
        <v>3.8348867243686819</v>
      </c>
      <c r="DK174" s="121">
        <f t="shared" si="138"/>
        <v>4.2298140404815188</v>
      </c>
      <c r="DL174" s="121">
        <f t="shared" si="138"/>
        <v>6.8178742774042211</v>
      </c>
      <c r="DM174" s="121">
        <f t="shared" si="139"/>
        <v>0</v>
      </c>
      <c r="DN174" s="121">
        <f t="shared" si="140"/>
        <v>30.488023796829857</v>
      </c>
      <c r="DO174" s="121">
        <f t="shared" si="141"/>
        <v>0</v>
      </c>
      <c r="DP174" s="121">
        <f t="shared" si="142"/>
        <v>0</v>
      </c>
      <c r="DQ174" s="121">
        <f t="shared" si="143"/>
        <v>0</v>
      </c>
      <c r="DR174" s="122">
        <f t="shared" si="144"/>
        <v>5.5</v>
      </c>
      <c r="DS174" s="157"/>
      <c r="DT174" s="157" t="str">
        <f t="shared" si="145"/>
        <v>Control</v>
      </c>
      <c r="DU174" s="157" t="str">
        <f t="shared" si="124"/>
        <v>131-09</v>
      </c>
      <c r="DV174" s="238">
        <f t="shared" si="146"/>
        <v>5</v>
      </c>
      <c r="EJ174" s="50">
        <f t="shared" si="147"/>
        <v>1.6954014227642276</v>
      </c>
      <c r="EK174" s="50">
        <f t="shared" si="148"/>
        <v>2.4110772357723573</v>
      </c>
      <c r="EL174" s="55">
        <f t="shared" si="149"/>
        <v>2.9512195121951219</v>
      </c>
      <c r="EM174" s="50">
        <f>4.656*AQ174*(((BL174/2.54)^2)+((BM174/2.54)^2)+((BN174/2.54)^2)+((BO174)/2.54^2)+((BP174/2.54)^2)+((BQ174/2.54)^2)+((BR174/2.54)^2)+((BS174/2.54)^2)+((BT174/2.54)^2)+((BU174/2.54)^2)+((BV174/2.54)^2)+((BW174/2.54)^2)+((BX174/2.54)^2)+((BY174/2.54)^2)+((BZ174/2.54)^2))/(BH174*3.28)</f>
        <v>0</v>
      </c>
      <c r="EN174" s="50">
        <f>3.492*AQ174*((CA174/2.54)^2 + (CB174/2.54)^2 + (CC174/2.54)^2 + (CD174/2.54)^2 + (CE174/2.54)^2 + (CF174/2.54)^2 + (CG174/2.54)^2 +(CH174/2.54)^2 +(CI174/2.54)^2 + (CJ174/2.54)^2 +(CK174/2.54)^2 + (CL174/2.54)^2 +(CM174/2.54)^2 + (CN174/2.54)^2 + (CO174/2.54)^2)/(BH174*3.28)</f>
        <v>10.990240273163472</v>
      </c>
      <c r="EO174" s="50">
        <f t="shared" si="125"/>
        <v>0</v>
      </c>
      <c r="EP174" s="50">
        <f t="shared" si="126"/>
        <v>0</v>
      </c>
      <c r="EQ174" s="50">
        <f t="shared" si="127"/>
        <v>0</v>
      </c>
      <c r="ER174" s="56">
        <f t="shared" si="150"/>
        <v>7.0576981707317064</v>
      </c>
      <c r="ES174" s="56">
        <f t="shared" si="151"/>
        <v>10.990240273163472</v>
      </c>
      <c r="ET174" s="56">
        <f t="shared" si="154"/>
        <v>6.5753366775007143</v>
      </c>
      <c r="EU174" s="56">
        <f t="shared" si="154"/>
        <v>19.450846290722275</v>
      </c>
      <c r="EV174" s="56">
        <f t="shared" si="152"/>
        <v>18.047938443895177</v>
      </c>
      <c r="EW174" s="56"/>
      <c r="EX174" s="56"/>
      <c r="EY174" s="56"/>
      <c r="EZ174" s="165"/>
      <c r="FA174" s="179"/>
      <c r="FB174" s="179"/>
      <c r="FC174" s="56"/>
      <c r="FD174" s="56"/>
      <c r="FE174" s="56"/>
      <c r="FF174" s="56"/>
      <c r="FG174" s="56"/>
      <c r="FH174" s="56"/>
      <c r="FI174" s="56"/>
      <c r="FJ174" s="56"/>
      <c r="FK174" s="56"/>
      <c r="FL174" s="56"/>
      <c r="FM174" s="56"/>
      <c r="FO174" s="54"/>
      <c r="FP174" s="54"/>
      <c r="FQ174" s="54"/>
      <c r="FR174" s="54"/>
      <c r="FS174" s="54"/>
      <c r="FT174" s="54"/>
      <c r="FU174" s="54"/>
      <c r="FV174" s="54"/>
      <c r="FW174" s="54"/>
      <c r="FX174" s="54"/>
      <c r="FY174" s="54"/>
      <c r="FZ174" s="54"/>
      <c r="GA174" s="54"/>
    </row>
    <row r="175" spans="1:183" ht="18">
      <c r="A175" s="66" t="s">
        <v>377</v>
      </c>
      <c r="B175" s="228" t="s">
        <v>278</v>
      </c>
      <c r="C175" s="228" t="s">
        <v>278</v>
      </c>
      <c r="D175" s="228" t="s">
        <v>323</v>
      </c>
      <c r="E175" s="229">
        <v>1</v>
      </c>
      <c r="F175" s="144">
        <v>23.741396355599989</v>
      </c>
      <c r="G175" s="144">
        <v>12.444845212799999</v>
      </c>
      <c r="H175" s="144"/>
      <c r="I175" s="144">
        <v>11.135035203599998</v>
      </c>
      <c r="J175" s="144">
        <v>4.4173275762000008</v>
      </c>
      <c r="K175" s="144">
        <v>23.98559842140001</v>
      </c>
      <c r="L175" s="144">
        <v>1.3433465892000003</v>
      </c>
      <c r="M175" s="232"/>
      <c r="N175" s="232"/>
      <c r="O175" s="83"/>
      <c r="P175" s="230">
        <f t="shared" si="128"/>
        <v>77.067549358799994</v>
      </c>
      <c r="Q175" s="52">
        <f t="shared" si="107"/>
        <v>0.86448205736543449</v>
      </c>
      <c r="R175" s="52">
        <f t="shared" si="108"/>
        <v>1.461185928333492</v>
      </c>
      <c r="S175" s="52">
        <f t="shared" si="109"/>
        <v>1.4267842301340221</v>
      </c>
      <c r="T175" s="53">
        <f t="shared" si="110"/>
        <v>9.0464467840898233E-2</v>
      </c>
      <c r="U175" s="53">
        <f t="shared" si="111"/>
        <v>1.3543150075115244</v>
      </c>
      <c r="V175" s="53">
        <f t="shared" si="112"/>
        <v>14.423906454856226</v>
      </c>
      <c r="W175" s="53">
        <f t="shared" si="113"/>
        <v>117.98321693335888</v>
      </c>
      <c r="X175" s="53">
        <f t="shared" si="114"/>
        <v>1.0292568678214049</v>
      </c>
      <c r="Y175" s="53">
        <f t="shared" si="115"/>
        <v>1.0234628579999543</v>
      </c>
      <c r="Z175" s="53">
        <f t="shared" si="116"/>
        <v>1.0261719205078588</v>
      </c>
      <c r="AA175" s="53">
        <f t="shared" si="117"/>
        <v>1.0304748223652427</v>
      </c>
      <c r="AB175" s="53">
        <f t="shared" si="118"/>
        <v>0.5721616961029653</v>
      </c>
      <c r="AC175" s="53">
        <f t="shared" si="119"/>
        <v>0.5706794574181957</v>
      </c>
      <c r="AD175" s="53">
        <f t="shared" si="120"/>
        <v>0.55991495061279961</v>
      </c>
      <c r="AE175" s="53">
        <f t="shared" si="121"/>
        <v>0.36696329543081191</v>
      </c>
      <c r="AF175" s="53">
        <f t="shared" si="122"/>
        <v>0.36</v>
      </c>
      <c r="AG175" s="53">
        <f t="shared" si="123"/>
        <v>0.36348164771540592</v>
      </c>
      <c r="AH175" s="64" t="s">
        <v>152</v>
      </c>
      <c r="AI175" s="62"/>
      <c r="AJ175" s="62"/>
      <c r="AK175" s="45" t="str">
        <f t="shared" si="129"/>
        <v>166-10</v>
      </c>
      <c r="AL175" s="65"/>
      <c r="AM175" s="145">
        <f t="shared" si="130"/>
        <v>1</v>
      </c>
      <c r="AN175" s="149"/>
      <c r="AO175" s="183"/>
      <c r="AP175" s="149"/>
      <c r="AQ175" s="147">
        <f t="shared" si="131"/>
        <v>1</v>
      </c>
      <c r="AR175" s="229">
        <v>1</v>
      </c>
      <c r="AS175" s="229">
        <v>2</v>
      </c>
      <c r="AT175" s="229">
        <v>2</v>
      </c>
      <c r="AU175" s="229">
        <v>0</v>
      </c>
      <c r="AV175" s="229">
        <v>2</v>
      </c>
      <c r="AW175" s="229">
        <v>5</v>
      </c>
      <c r="AX175" s="229">
        <v>0</v>
      </c>
      <c r="AY175" s="229">
        <v>2</v>
      </c>
      <c r="AZ175" s="229">
        <v>6</v>
      </c>
      <c r="BA175" s="148"/>
      <c r="BB175" s="229">
        <v>200</v>
      </c>
      <c r="BC175" s="229">
        <v>3</v>
      </c>
      <c r="BD175" s="229">
        <v>3</v>
      </c>
      <c r="BE175" s="57">
        <v>3</v>
      </c>
      <c r="BF175" s="57">
        <v>3</v>
      </c>
      <c r="BG175" s="57">
        <v>3</v>
      </c>
      <c r="BH175" s="57">
        <v>10</v>
      </c>
      <c r="BI175" s="57" t="str">
        <f t="shared" si="132"/>
        <v>Control</v>
      </c>
      <c r="BJ175" s="189" t="str">
        <f t="shared" si="133"/>
        <v>166-10</v>
      </c>
      <c r="BK175" s="173">
        <f t="shared" si="134"/>
        <v>1</v>
      </c>
      <c r="BL175" s="87">
        <v>0</v>
      </c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128"/>
      <c r="CA175" s="99"/>
      <c r="CB175" s="98"/>
      <c r="CC175" s="98"/>
      <c r="CD175" s="98"/>
      <c r="CE175" s="98"/>
      <c r="CF175" s="98"/>
      <c r="CG175" s="98"/>
      <c r="CH175" s="98"/>
      <c r="CI175" s="98"/>
      <c r="CJ175" s="98"/>
      <c r="CK175" s="98"/>
      <c r="CL175" s="98"/>
      <c r="CM175" s="62"/>
      <c r="CN175" s="62"/>
      <c r="CO175" s="128"/>
      <c r="CP175" s="88"/>
      <c r="CQ175" s="88"/>
      <c r="CR175" s="63"/>
      <c r="CS175" s="63"/>
      <c r="CT175" s="63"/>
      <c r="CU175" s="63"/>
      <c r="CV175" s="88"/>
      <c r="CW175" s="63"/>
      <c r="CX175" s="63"/>
      <c r="CY175" s="63"/>
      <c r="CZ175" s="63"/>
      <c r="DA175" s="88"/>
      <c r="DB175" s="63"/>
      <c r="DC175" s="63"/>
      <c r="DD175" s="63"/>
      <c r="DE175" s="63"/>
      <c r="DF175" s="131"/>
      <c r="DG175" s="121">
        <f t="shared" si="135"/>
        <v>7.3059296416674604</v>
      </c>
      <c r="DH175" s="121">
        <f t="shared" si="136"/>
        <v>25.934461720963036</v>
      </c>
      <c r="DI175" s="121">
        <f t="shared" si="137"/>
        <v>49.937448054690776</v>
      </c>
      <c r="DJ175" s="121">
        <f t="shared" si="138"/>
        <v>4.3827276849927799</v>
      </c>
      <c r="DK175" s="121">
        <f t="shared" si="138"/>
        <v>0.97611093241881208</v>
      </c>
      <c r="DL175" s="121">
        <f t="shared" si="138"/>
        <v>10.226811416106331</v>
      </c>
      <c r="DM175" s="121">
        <f t="shared" si="139"/>
        <v>0</v>
      </c>
      <c r="DN175" s="121">
        <f t="shared" si="140"/>
        <v>0</v>
      </c>
      <c r="DO175" s="121">
        <f t="shared" si="141"/>
        <v>0</v>
      </c>
      <c r="DP175" s="121">
        <f t="shared" si="142"/>
        <v>0</v>
      </c>
      <c r="DQ175" s="121">
        <f t="shared" si="143"/>
        <v>0</v>
      </c>
      <c r="DR175" s="122">
        <f t="shared" si="144"/>
        <v>3.5</v>
      </c>
      <c r="DS175" s="157"/>
      <c r="DT175" s="157" t="str">
        <f t="shared" si="145"/>
        <v>Control</v>
      </c>
      <c r="DU175" s="157" t="str">
        <f t="shared" si="124"/>
        <v>166-10</v>
      </c>
      <c r="DV175" s="238">
        <f t="shared" si="146"/>
        <v>1</v>
      </c>
      <c r="EJ175" s="50">
        <f t="shared" si="147"/>
        <v>1.9376016260162601</v>
      </c>
      <c r="EK175" s="50">
        <f t="shared" si="148"/>
        <v>0.55640243902439024</v>
      </c>
      <c r="EL175" s="55">
        <f t="shared" si="149"/>
        <v>4.4268292682926829</v>
      </c>
      <c r="EM175" s="50">
        <f>4.656*AQ175*(((BL175/2.54)^2)+((BM175/2.54)^2)+((BN175/2.54)^2)+((BO175)/2.54^2)+((BP175/2.54)^2)+((BQ175/2.54)^2)+((BR175/2.54)^2)+((BS175/2.54)^2)+((BT175/2.54)^2)+((BU175/2.54)^2)+((BV175/2.54)^2)+((BW175/2.54)^2)+((BX175/2.54)^2)+((BY175/2.54)^2)+((BZ175/2.54)^2))/(BH175*3.28)</f>
        <v>0</v>
      </c>
      <c r="EN175" s="50">
        <f>3.492*AQ175*((CA175/2.54)^2 + (CB175/2.54)^2 + (CC175/2.54)^2 + (CD175/2.54)^2 + (CE175/2.54)^2 + (CF175/2.54)^2 + (CG175/2.54)^2 +(CH175/2.54)^2 +(CI175/2.54)^2 + (CJ175/2.54)^2 +(CK175/2.54)^2 + (CL175/2.54)^2 +(CM175/2.54)^2 + (CN175/2.54)^2 + (CO175/2.54)^2)/(BH175*3.28)</f>
        <v>0</v>
      </c>
      <c r="EO175" s="50">
        <f t="shared" si="125"/>
        <v>0</v>
      </c>
      <c r="EP175" s="50">
        <f t="shared" si="126"/>
        <v>0</v>
      </c>
      <c r="EQ175" s="50">
        <f t="shared" si="127"/>
        <v>0</v>
      </c>
      <c r="ER175" s="56">
        <f t="shared" si="150"/>
        <v>6.9208333333333334</v>
      </c>
      <c r="ES175" s="56">
        <f t="shared" si="151"/>
        <v>0</v>
      </c>
      <c r="ET175" s="56">
        <f t="shared" si="154"/>
        <v>3.2876683387503571</v>
      </c>
      <c r="EU175" s="56">
        <f t="shared" si="154"/>
        <v>11.670507774433366</v>
      </c>
      <c r="EV175" s="56">
        <f t="shared" si="152"/>
        <v>6.9208333333333334</v>
      </c>
      <c r="EW175" s="56"/>
      <c r="EX175" s="56"/>
      <c r="EY175" s="56"/>
      <c r="EZ175" s="165" t="str">
        <f>D175</f>
        <v>166-10</v>
      </c>
      <c r="FA175" s="179">
        <f t="shared" si="153"/>
        <v>12.054783908751309</v>
      </c>
      <c r="FB175" s="179">
        <f t="shared" si="153"/>
        <v>17.505761661650048</v>
      </c>
      <c r="FC175" s="56">
        <f>AVERAGE(EJ173:EJ175)</f>
        <v>1.8827029132791326</v>
      </c>
      <c r="FD175" s="56">
        <f>AVERAGE(EK173:EK175)</f>
        <v>1.9783197831978319</v>
      </c>
      <c r="FE175" s="56">
        <f>AVERAGE(EL173:EL175)</f>
        <v>4.4268292682926829</v>
      </c>
      <c r="FF175" s="56">
        <f>AVERAGE(EM173:EM175)</f>
        <v>2.3762681671704806</v>
      </c>
      <c r="FG175" s="56">
        <f>AVERAGE(EN173:EN175)</f>
        <v>3.6634134243878242</v>
      </c>
      <c r="FH175" s="56">
        <f t="shared" ref="FH175:FJ235" si="155">AVERAGE(EO173:EO175)</f>
        <v>0</v>
      </c>
      <c r="FI175" s="56">
        <f t="shared" si="155"/>
        <v>0</v>
      </c>
      <c r="FJ175" s="56">
        <f t="shared" si="155"/>
        <v>0</v>
      </c>
      <c r="FK175" s="56">
        <f>AVERAGE(ER173:ER175)</f>
        <v>8.2878519647696489</v>
      </c>
      <c r="FL175" s="56">
        <f>AVERAGE(ES173:ES175)</f>
        <v>6.0396815915583053</v>
      </c>
      <c r="FM175" s="56">
        <f>AVERAGE(EV173:EV175)</f>
        <v>14.327533556327952</v>
      </c>
      <c r="FO175" s="54"/>
      <c r="FP175" s="54" t="e">
        <f>AVERAGE(#REF!)</f>
        <v>#REF!</v>
      </c>
      <c r="FQ175" s="54" t="e">
        <f>AVERAGE(#REF!)</f>
        <v>#REF!</v>
      </c>
      <c r="FR175" s="54" t="e">
        <f>AVERAGE(#REF!)</f>
        <v>#REF!</v>
      </c>
      <c r="FS175" s="54" t="e">
        <f>AVERAGE(#REF!)</f>
        <v>#REF!</v>
      </c>
      <c r="FT175" s="54" t="e">
        <f>AVERAGE(#REF!)</f>
        <v>#REF!</v>
      </c>
      <c r="FU175" s="54" t="e">
        <f>AVERAGE(#REF!)</f>
        <v>#REF!</v>
      </c>
      <c r="FV175" s="54" t="e">
        <f>AVERAGE(#REF!)</f>
        <v>#REF!</v>
      </c>
      <c r="FW175" s="54" t="e">
        <f>AVERAGE(#REF!)</f>
        <v>#REF!</v>
      </c>
      <c r="FX175" s="54" t="e">
        <f>AVERAGE(#REF!)</f>
        <v>#REF!</v>
      </c>
      <c r="FY175" s="54" t="e">
        <f>AVERAGE(#REF!)</f>
        <v>#REF!</v>
      </c>
      <c r="FZ175" s="54" t="e">
        <f>AVERAGE(#REF!)</f>
        <v>#REF!</v>
      </c>
      <c r="GA175" s="54"/>
    </row>
    <row r="176" spans="1:183" ht="18">
      <c r="A176" s="66" t="s">
        <v>377</v>
      </c>
      <c r="B176" s="228" t="s">
        <v>278</v>
      </c>
      <c r="C176" s="228" t="s">
        <v>278</v>
      </c>
      <c r="D176" s="228" t="s">
        <v>323</v>
      </c>
      <c r="E176" s="229">
        <v>2</v>
      </c>
      <c r="F176" s="144">
        <v>23.741396355599989</v>
      </c>
      <c r="G176" s="144">
        <v>12.444845212799999</v>
      </c>
      <c r="H176" s="144"/>
      <c r="I176" s="144">
        <v>11.135035203599998</v>
      </c>
      <c r="J176" s="144">
        <v>4.4173275762000008</v>
      </c>
      <c r="K176" s="144">
        <v>23.98559842140001</v>
      </c>
      <c r="L176" s="144">
        <v>1.3433465892000003</v>
      </c>
      <c r="M176" s="232"/>
      <c r="N176" s="232"/>
      <c r="O176" s="83"/>
      <c r="P176" s="230">
        <f t="shared" si="128"/>
        <v>77.067549358799994</v>
      </c>
      <c r="Q176" s="52">
        <f t="shared" si="107"/>
        <v>0.86448205736543449</v>
      </c>
      <c r="R176" s="52">
        <f t="shared" si="108"/>
        <v>1.461185928333492</v>
      </c>
      <c r="S176" s="52">
        <f t="shared" si="109"/>
        <v>1.4267842301340221</v>
      </c>
      <c r="T176" s="53">
        <f t="shared" si="110"/>
        <v>9.0464467840898233E-2</v>
      </c>
      <c r="U176" s="53">
        <f t="shared" si="111"/>
        <v>1.3543150075115244</v>
      </c>
      <c r="V176" s="53">
        <f t="shared" si="112"/>
        <v>14.423906454856226</v>
      </c>
      <c r="W176" s="53">
        <f t="shared" si="113"/>
        <v>117.98321693335888</v>
      </c>
      <c r="X176" s="53">
        <f t="shared" si="114"/>
        <v>1.0292568678214049</v>
      </c>
      <c r="Y176" s="53">
        <f t="shared" si="115"/>
        <v>1.0234628579999543</v>
      </c>
      <c r="Z176" s="53">
        <f t="shared" si="116"/>
        <v>1.0261719205078588</v>
      </c>
      <c r="AA176" s="53">
        <f t="shared" si="117"/>
        <v>1.0304748223652427</v>
      </c>
      <c r="AB176" s="53">
        <f t="shared" si="118"/>
        <v>0.5721616961029653</v>
      </c>
      <c r="AC176" s="53">
        <f t="shared" si="119"/>
        <v>0.5706794574181957</v>
      </c>
      <c r="AD176" s="53">
        <f t="shared" si="120"/>
        <v>0.55991495061279961</v>
      </c>
      <c r="AE176" s="53">
        <f t="shared" si="121"/>
        <v>0.36696329543081191</v>
      </c>
      <c r="AF176" s="53">
        <f t="shared" si="122"/>
        <v>0.36</v>
      </c>
      <c r="AG176" s="53">
        <f t="shared" si="123"/>
        <v>0.36348164771540592</v>
      </c>
      <c r="AH176" s="64" t="s">
        <v>152</v>
      </c>
      <c r="AI176" s="62"/>
      <c r="AJ176" s="62"/>
      <c r="AK176" s="45" t="str">
        <f t="shared" si="129"/>
        <v>166-10</v>
      </c>
      <c r="AL176" s="65"/>
      <c r="AM176" s="145">
        <f t="shared" si="130"/>
        <v>2</v>
      </c>
      <c r="AN176" s="149"/>
      <c r="AO176" s="183"/>
      <c r="AP176" s="149"/>
      <c r="AQ176" s="147">
        <f t="shared" si="131"/>
        <v>1</v>
      </c>
      <c r="AR176" s="229">
        <v>0</v>
      </c>
      <c r="AS176" s="229">
        <v>2</v>
      </c>
      <c r="AT176" s="229">
        <v>4</v>
      </c>
      <c r="AU176" s="229">
        <v>0</v>
      </c>
      <c r="AV176" s="229">
        <v>2</v>
      </c>
      <c r="AW176" s="229">
        <v>3</v>
      </c>
      <c r="AX176" s="229">
        <v>0</v>
      </c>
      <c r="AY176" s="229">
        <v>2</v>
      </c>
      <c r="AZ176" s="229">
        <v>5</v>
      </c>
      <c r="BA176" s="148"/>
      <c r="BB176" s="229">
        <v>175</v>
      </c>
      <c r="BC176" s="229">
        <v>13</v>
      </c>
      <c r="BD176" s="229">
        <v>0</v>
      </c>
      <c r="BE176" s="57">
        <v>3</v>
      </c>
      <c r="BF176" s="57">
        <v>3</v>
      </c>
      <c r="BG176" s="57">
        <v>3</v>
      </c>
      <c r="BH176" s="57">
        <v>10</v>
      </c>
      <c r="BI176" s="57" t="str">
        <f t="shared" si="132"/>
        <v>Control</v>
      </c>
      <c r="BJ176" s="189" t="str">
        <f t="shared" si="133"/>
        <v>166-10</v>
      </c>
      <c r="BK176" s="173">
        <f t="shared" si="134"/>
        <v>2</v>
      </c>
      <c r="BL176" s="87">
        <v>0</v>
      </c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128"/>
      <c r="CA176" s="99">
        <v>20</v>
      </c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62"/>
      <c r="CN176" s="62"/>
      <c r="CO176" s="128"/>
      <c r="CP176" s="88"/>
      <c r="CQ176" s="88"/>
      <c r="CR176" s="63"/>
      <c r="CS176" s="63"/>
      <c r="CT176" s="63"/>
      <c r="CU176" s="63"/>
      <c r="CV176" s="88"/>
      <c r="CW176" s="63"/>
      <c r="CX176" s="63"/>
      <c r="CY176" s="63"/>
      <c r="CZ176" s="63"/>
      <c r="DA176" s="88"/>
      <c r="DB176" s="63"/>
      <c r="DC176" s="63"/>
      <c r="DD176" s="63"/>
      <c r="DE176" s="63"/>
      <c r="DF176" s="131"/>
      <c r="DG176" s="121">
        <f t="shared" si="135"/>
        <v>0</v>
      </c>
      <c r="DH176" s="121">
        <f t="shared" si="136"/>
        <v>25.934461720963036</v>
      </c>
      <c r="DI176" s="121">
        <f t="shared" si="137"/>
        <v>42.803526904020671</v>
      </c>
      <c r="DJ176" s="121">
        <f t="shared" si="138"/>
        <v>3.8348867243686819</v>
      </c>
      <c r="DK176" s="121">
        <f t="shared" si="138"/>
        <v>4.2298140404815188</v>
      </c>
      <c r="DL176" s="121">
        <f t="shared" si="138"/>
        <v>0</v>
      </c>
      <c r="DM176" s="121">
        <f t="shared" si="139"/>
        <v>0</v>
      </c>
      <c r="DN176" s="121">
        <f t="shared" si="140"/>
        <v>18.311125403501414</v>
      </c>
      <c r="DO176" s="121">
        <f t="shared" si="141"/>
        <v>0</v>
      </c>
      <c r="DP176" s="121">
        <f t="shared" si="142"/>
        <v>0</v>
      </c>
      <c r="DQ176" s="121">
        <f t="shared" si="143"/>
        <v>0</v>
      </c>
      <c r="DR176" s="122">
        <f t="shared" si="144"/>
        <v>3.5</v>
      </c>
      <c r="DS176" s="157"/>
      <c r="DT176" s="157" t="str">
        <f t="shared" si="145"/>
        <v>Control</v>
      </c>
      <c r="DU176" s="157" t="str">
        <f t="shared" si="124"/>
        <v>166-10</v>
      </c>
      <c r="DV176" s="238">
        <f t="shared" si="146"/>
        <v>2</v>
      </c>
      <c r="EJ176" s="50"/>
      <c r="EK176" s="50"/>
      <c r="EL176" s="55"/>
      <c r="EM176" s="50"/>
      <c r="EN176" s="50"/>
      <c r="EO176" s="50">
        <f t="shared" si="125"/>
        <v>0</v>
      </c>
      <c r="EP176" s="50">
        <f t="shared" si="126"/>
        <v>0</v>
      </c>
      <c r="EQ176" s="50">
        <f t="shared" si="127"/>
        <v>0</v>
      </c>
      <c r="ER176" s="56"/>
      <c r="ES176" s="56"/>
      <c r="ET176" s="56">
        <f t="shared" si="154"/>
        <v>0</v>
      </c>
      <c r="EU176" s="56">
        <f t="shared" si="154"/>
        <v>11.670507774433366</v>
      </c>
      <c r="EV176" s="56"/>
      <c r="EW176" s="56"/>
      <c r="EX176" s="56"/>
      <c r="EY176" s="56"/>
      <c r="EZ176" s="165"/>
      <c r="FA176" s="179"/>
      <c r="FB176" s="179"/>
      <c r="FC176" s="56"/>
      <c r="FD176" s="56"/>
      <c r="FE176" s="56"/>
      <c r="FF176" s="56"/>
      <c r="FG176" s="56"/>
      <c r="FH176" s="56"/>
      <c r="FI176" s="56"/>
      <c r="FJ176" s="56"/>
      <c r="FK176" s="56"/>
      <c r="FL176" s="56"/>
      <c r="FM176" s="56"/>
      <c r="FO176" s="54"/>
      <c r="FP176" s="54"/>
      <c r="FQ176" s="54"/>
      <c r="FR176" s="54"/>
      <c r="FS176" s="54"/>
      <c r="FT176" s="54"/>
      <c r="FU176" s="54"/>
      <c r="FV176" s="54"/>
      <c r="FW176" s="54"/>
      <c r="FX176" s="54"/>
      <c r="FY176" s="54"/>
      <c r="FZ176" s="54"/>
      <c r="GA176" s="54"/>
    </row>
    <row r="177" spans="1:183" ht="18">
      <c r="A177" s="66" t="s">
        <v>377</v>
      </c>
      <c r="B177" s="228" t="s">
        <v>278</v>
      </c>
      <c r="C177" s="228" t="s">
        <v>278</v>
      </c>
      <c r="D177" s="228" t="s">
        <v>323</v>
      </c>
      <c r="E177" s="229">
        <v>3</v>
      </c>
      <c r="F177" s="144">
        <v>23.741396355599989</v>
      </c>
      <c r="G177" s="144">
        <v>12.444845212799999</v>
      </c>
      <c r="H177" s="144"/>
      <c r="I177" s="144">
        <v>11.135035203599998</v>
      </c>
      <c r="J177" s="144">
        <v>4.4173275762000008</v>
      </c>
      <c r="K177" s="144">
        <v>23.98559842140001</v>
      </c>
      <c r="L177" s="144">
        <v>1.3433465892000003</v>
      </c>
      <c r="M177" s="144"/>
      <c r="N177" s="144"/>
      <c r="O177" s="83"/>
      <c r="P177" s="230">
        <f t="shared" si="128"/>
        <v>77.067549358799994</v>
      </c>
      <c r="Q177" s="52">
        <f t="shared" si="107"/>
        <v>0.86448205736543449</v>
      </c>
      <c r="R177" s="52">
        <f t="shared" si="108"/>
        <v>1.461185928333492</v>
      </c>
      <c r="S177" s="52">
        <f t="shared" si="109"/>
        <v>1.4267842301340221</v>
      </c>
      <c r="T177" s="53">
        <f t="shared" si="110"/>
        <v>9.0464467840898233E-2</v>
      </c>
      <c r="U177" s="53">
        <f t="shared" si="111"/>
        <v>1.3543150075115244</v>
      </c>
      <c r="V177" s="53">
        <f t="shared" si="112"/>
        <v>14.423906454856226</v>
      </c>
      <c r="W177" s="53">
        <f t="shared" si="113"/>
        <v>117.98321693335888</v>
      </c>
      <c r="X177" s="53">
        <f t="shared" si="114"/>
        <v>1.0292568678214049</v>
      </c>
      <c r="Y177" s="53">
        <f t="shared" si="115"/>
        <v>1.0234628579999543</v>
      </c>
      <c r="Z177" s="53">
        <f t="shared" si="116"/>
        <v>1.0261719205078588</v>
      </c>
      <c r="AA177" s="53">
        <f t="shared" si="117"/>
        <v>1.0304748223652427</v>
      </c>
      <c r="AB177" s="53">
        <f t="shared" si="118"/>
        <v>0.5721616961029653</v>
      </c>
      <c r="AC177" s="53">
        <f t="shared" si="119"/>
        <v>0.5706794574181957</v>
      </c>
      <c r="AD177" s="53">
        <f t="shared" si="120"/>
        <v>0.55991495061279961</v>
      </c>
      <c r="AE177" s="53">
        <f t="shared" si="121"/>
        <v>0.36696329543081191</v>
      </c>
      <c r="AF177" s="53">
        <f t="shared" si="122"/>
        <v>0.36</v>
      </c>
      <c r="AG177" s="53">
        <f t="shared" si="123"/>
        <v>0.36348164771540592</v>
      </c>
      <c r="AH177" s="64" t="s">
        <v>152</v>
      </c>
      <c r="AI177" s="62"/>
      <c r="AJ177" s="62"/>
      <c r="AK177" s="45" t="str">
        <f t="shared" si="129"/>
        <v>166-10</v>
      </c>
      <c r="AL177" s="65"/>
      <c r="AM177" s="145">
        <f t="shared" si="130"/>
        <v>3</v>
      </c>
      <c r="AN177" s="149"/>
      <c r="AO177" s="183"/>
      <c r="AP177" s="149"/>
      <c r="AQ177" s="147">
        <f t="shared" si="131"/>
        <v>1</v>
      </c>
      <c r="AR177" s="229">
        <v>2</v>
      </c>
      <c r="AS177" s="229">
        <v>3</v>
      </c>
      <c r="AT177" s="229">
        <v>9</v>
      </c>
      <c r="AU177" s="229">
        <v>1</v>
      </c>
      <c r="AV177" s="229">
        <v>2</v>
      </c>
      <c r="AW177" s="229">
        <v>5</v>
      </c>
      <c r="AX177" s="229">
        <v>0</v>
      </c>
      <c r="AY177" s="229">
        <v>4</v>
      </c>
      <c r="AZ177" s="229">
        <v>5</v>
      </c>
      <c r="BA177" s="148"/>
      <c r="BB177" s="229">
        <v>300</v>
      </c>
      <c r="BC177" s="229">
        <v>6</v>
      </c>
      <c r="BD177" s="229">
        <v>4</v>
      </c>
      <c r="BE177" s="57">
        <v>3</v>
      </c>
      <c r="BF177" s="57">
        <v>3</v>
      </c>
      <c r="BG177" s="57">
        <v>3</v>
      </c>
      <c r="BH177" s="57">
        <v>10</v>
      </c>
      <c r="BI177" s="57" t="str">
        <f t="shared" si="132"/>
        <v>Control</v>
      </c>
      <c r="BJ177" s="189" t="str">
        <f t="shared" si="133"/>
        <v>166-10</v>
      </c>
      <c r="BK177" s="173">
        <f t="shared" si="134"/>
        <v>3</v>
      </c>
      <c r="BL177" s="87">
        <v>0</v>
      </c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128"/>
      <c r="CA177" s="99"/>
      <c r="CB177" s="98"/>
      <c r="CC177" s="98"/>
      <c r="CD177" s="98"/>
      <c r="CE177" s="98"/>
      <c r="CF177" s="98"/>
      <c r="CG177" s="98"/>
      <c r="CH177" s="98"/>
      <c r="CI177" s="98"/>
      <c r="CJ177" s="98"/>
      <c r="CK177" s="98"/>
      <c r="CL177" s="98"/>
      <c r="CM177" s="62"/>
      <c r="CN177" s="62"/>
      <c r="CO177" s="128"/>
      <c r="CP177" s="88"/>
      <c r="CQ177" s="88"/>
      <c r="CR177" s="63"/>
      <c r="CS177" s="63"/>
      <c r="CT177" s="63"/>
      <c r="CU177" s="63"/>
      <c r="CV177" s="88"/>
      <c r="CW177" s="63"/>
      <c r="CX177" s="63"/>
      <c r="CY177" s="63"/>
      <c r="CZ177" s="63"/>
      <c r="DA177" s="88"/>
      <c r="DB177" s="63"/>
      <c r="DC177" s="63"/>
      <c r="DD177" s="63"/>
      <c r="DE177" s="63"/>
      <c r="DF177" s="131"/>
      <c r="DG177" s="121">
        <f t="shared" si="135"/>
        <v>21.91778892500238</v>
      </c>
      <c r="DH177" s="121">
        <f t="shared" si="136"/>
        <v>38.90169258144455</v>
      </c>
      <c r="DI177" s="121">
        <f t="shared" si="137"/>
        <v>85.607053808041343</v>
      </c>
      <c r="DJ177" s="121">
        <f t="shared" si="138"/>
        <v>6.5740915274891689</v>
      </c>
      <c r="DK177" s="121">
        <f t="shared" si="138"/>
        <v>1.9522218648376242</v>
      </c>
      <c r="DL177" s="121">
        <f t="shared" si="138"/>
        <v>13.635748554808442</v>
      </c>
      <c r="DM177" s="121">
        <f t="shared" si="139"/>
        <v>0</v>
      </c>
      <c r="DN177" s="121">
        <f t="shared" si="140"/>
        <v>0</v>
      </c>
      <c r="DO177" s="121">
        <f t="shared" si="141"/>
        <v>0</v>
      </c>
      <c r="DP177" s="121">
        <f t="shared" si="142"/>
        <v>0</v>
      </c>
      <c r="DQ177" s="121">
        <f t="shared" si="143"/>
        <v>0</v>
      </c>
      <c r="DR177" s="122">
        <f t="shared" si="144"/>
        <v>7</v>
      </c>
      <c r="DS177" s="157"/>
      <c r="DT177" s="157" t="str">
        <f t="shared" si="145"/>
        <v>Control</v>
      </c>
      <c r="DU177" s="157" t="str">
        <f t="shared" si="124"/>
        <v>166-10</v>
      </c>
      <c r="DV177" s="238">
        <f t="shared" si="146"/>
        <v>3</v>
      </c>
      <c r="EJ177" s="50">
        <f t="shared" si="147"/>
        <v>2.9064024390243901</v>
      </c>
      <c r="EK177" s="50">
        <f t="shared" si="148"/>
        <v>1.1128048780487805</v>
      </c>
      <c r="EL177" s="55">
        <f t="shared" si="149"/>
        <v>5.9024390243902438</v>
      </c>
      <c r="EM177" s="50">
        <f>4.656*AQ177*(((BL177/2.54)^2)+((BM177/2.54)^2)+((BN177/2.54)^2)+((BO177)/2.54^2)+((BP177/2.54)^2)+((BQ177/2.54)^2)+((BR177/2.54)^2)+((BS177/2.54)^2)+((BT177/2.54)^2)+((BU177/2.54)^2)+((BV177/2.54)^2)+((BW177/2.54)^2)+((BX177/2.54)^2)+((BY177/2.54)^2)+((BZ177/2.54)^2))/(BH177*3.28)</f>
        <v>0</v>
      </c>
      <c r="EN177" s="50">
        <f>3.492*AQ177*((CA177/2.54)^2 + (CB177/2.54)^2 + (CC177/2.54)^2 + (CD177/2.54)^2 + (CE177/2.54)^2 + (CF177/2.54)^2 + (CG177/2.54)^2 +(CH177/2.54)^2 +(CI177/2.54)^2 + (CJ177/2.54)^2 +(CK177/2.54)^2 + (CL177/2.54)^2 +(CM177/2.54)^2 + (CN177/2.54)^2 + (CO177/2.54)^2)/(BH177*3.28)</f>
        <v>0</v>
      </c>
      <c r="EO177" s="50">
        <f t="shared" si="125"/>
        <v>0</v>
      </c>
      <c r="EP177" s="50">
        <f t="shared" si="126"/>
        <v>0</v>
      </c>
      <c r="EQ177" s="50">
        <f t="shared" si="127"/>
        <v>0</v>
      </c>
      <c r="ER177" s="56">
        <f t="shared" si="150"/>
        <v>9.9216463414634148</v>
      </c>
      <c r="ES177" s="56">
        <f t="shared" si="151"/>
        <v>0</v>
      </c>
      <c r="ET177" s="56">
        <f t="shared" si="154"/>
        <v>9.863005016251071</v>
      </c>
      <c r="EU177" s="56">
        <f t="shared" si="154"/>
        <v>17.505761661650048</v>
      </c>
      <c r="EV177" s="56">
        <f t="shared" si="152"/>
        <v>9.9216463414634148</v>
      </c>
      <c r="EW177" s="56"/>
      <c r="EX177" s="56"/>
      <c r="EY177" s="56"/>
      <c r="EZ177" s="165"/>
      <c r="FA177" s="179"/>
      <c r="FB177" s="179"/>
      <c r="FC177" s="56"/>
      <c r="FD177" s="56"/>
      <c r="FE177" s="56"/>
      <c r="FF177" s="56"/>
      <c r="FG177" s="56"/>
      <c r="FH177" s="56"/>
      <c r="FI177" s="56"/>
      <c r="FJ177" s="56"/>
      <c r="FK177" s="56"/>
      <c r="FL177" s="56"/>
      <c r="FM177" s="56"/>
      <c r="FO177" s="54"/>
      <c r="FP177" s="54"/>
      <c r="FQ177" s="54"/>
      <c r="FR177" s="54"/>
      <c r="FS177" s="54"/>
      <c r="FT177" s="54"/>
      <c r="FU177" s="54"/>
      <c r="FV177" s="54"/>
      <c r="FW177" s="54"/>
      <c r="FX177" s="54"/>
      <c r="FY177" s="54"/>
      <c r="FZ177" s="54"/>
      <c r="GA177" s="54"/>
    </row>
    <row r="178" spans="1:183" ht="18">
      <c r="A178" s="66" t="s">
        <v>377</v>
      </c>
      <c r="B178" s="228" t="s">
        <v>278</v>
      </c>
      <c r="C178" s="228" t="s">
        <v>278</v>
      </c>
      <c r="D178" s="228" t="s">
        <v>323</v>
      </c>
      <c r="E178" s="229">
        <v>4</v>
      </c>
      <c r="F178" s="144">
        <v>23.741396355599989</v>
      </c>
      <c r="G178" s="144">
        <v>12.444845212799999</v>
      </c>
      <c r="H178" s="144"/>
      <c r="I178" s="144">
        <v>11.135035203599998</v>
      </c>
      <c r="J178" s="144">
        <v>4.4173275762000008</v>
      </c>
      <c r="K178" s="144">
        <v>23.98559842140001</v>
      </c>
      <c r="L178" s="144">
        <v>1.3433465892000003</v>
      </c>
      <c r="M178" s="232"/>
      <c r="N178" s="232"/>
      <c r="O178" s="83"/>
      <c r="P178" s="230">
        <f t="shared" si="128"/>
        <v>77.067549358799994</v>
      </c>
      <c r="Q178" s="52">
        <f t="shared" si="107"/>
        <v>0.86448205736543449</v>
      </c>
      <c r="R178" s="52">
        <f t="shared" si="108"/>
        <v>1.461185928333492</v>
      </c>
      <c r="S178" s="52">
        <f t="shared" si="109"/>
        <v>1.4267842301340221</v>
      </c>
      <c r="T178" s="53">
        <f t="shared" si="110"/>
        <v>9.0464467840898233E-2</v>
      </c>
      <c r="U178" s="53">
        <f t="shared" si="111"/>
        <v>1.3543150075115244</v>
      </c>
      <c r="V178" s="53">
        <f t="shared" si="112"/>
        <v>14.423906454856226</v>
      </c>
      <c r="W178" s="53">
        <f t="shared" si="113"/>
        <v>117.98321693335888</v>
      </c>
      <c r="X178" s="53">
        <f t="shared" si="114"/>
        <v>1.0292568678214049</v>
      </c>
      <c r="Y178" s="53">
        <f t="shared" si="115"/>
        <v>1.0234628579999543</v>
      </c>
      <c r="Z178" s="53">
        <f t="shared" si="116"/>
        <v>1.0261719205078588</v>
      </c>
      <c r="AA178" s="53">
        <f t="shared" si="117"/>
        <v>1.0304748223652427</v>
      </c>
      <c r="AB178" s="53">
        <f t="shared" si="118"/>
        <v>0.5721616961029653</v>
      </c>
      <c r="AC178" s="53">
        <f t="shared" si="119"/>
        <v>0.5706794574181957</v>
      </c>
      <c r="AD178" s="53">
        <f t="shared" si="120"/>
        <v>0.55991495061279961</v>
      </c>
      <c r="AE178" s="53">
        <f t="shared" si="121"/>
        <v>0.36696329543081191</v>
      </c>
      <c r="AF178" s="53">
        <f t="shared" si="122"/>
        <v>0.36</v>
      </c>
      <c r="AG178" s="53">
        <f t="shared" si="123"/>
        <v>0.36348164771540592</v>
      </c>
      <c r="AH178" s="64" t="s">
        <v>152</v>
      </c>
      <c r="AI178" s="62"/>
      <c r="AJ178" s="62"/>
      <c r="AK178" s="45" t="str">
        <f t="shared" si="129"/>
        <v>166-10</v>
      </c>
      <c r="AL178" s="65"/>
      <c r="AM178" s="145">
        <f t="shared" si="130"/>
        <v>4</v>
      </c>
      <c r="AN178" s="149"/>
      <c r="AO178" s="183"/>
      <c r="AP178" s="149"/>
      <c r="AQ178" s="147">
        <f t="shared" si="131"/>
        <v>1</v>
      </c>
      <c r="AR178" s="229">
        <v>0</v>
      </c>
      <c r="AS178" s="229">
        <v>8</v>
      </c>
      <c r="AT178" s="229">
        <v>10</v>
      </c>
      <c r="AU178" s="229">
        <v>0</v>
      </c>
      <c r="AV178" s="229">
        <v>4</v>
      </c>
      <c r="AW178" s="229">
        <v>5</v>
      </c>
      <c r="AX178" s="229">
        <v>0</v>
      </c>
      <c r="AY178" s="229">
        <v>6</v>
      </c>
      <c r="AZ178" s="229">
        <v>7</v>
      </c>
      <c r="BA178" s="148"/>
      <c r="BB178" s="229">
        <v>75</v>
      </c>
      <c r="BC178" s="229">
        <v>12</v>
      </c>
      <c r="BD178" s="229">
        <v>1</v>
      </c>
      <c r="BE178" s="57">
        <v>3</v>
      </c>
      <c r="BF178" s="57">
        <v>3</v>
      </c>
      <c r="BG178" s="57">
        <v>3</v>
      </c>
      <c r="BH178" s="57">
        <v>10</v>
      </c>
      <c r="BI178" s="57" t="str">
        <f t="shared" si="132"/>
        <v>Control</v>
      </c>
      <c r="BJ178" s="189" t="str">
        <f t="shared" si="133"/>
        <v>166-10</v>
      </c>
      <c r="BK178" s="173">
        <f t="shared" si="134"/>
        <v>4</v>
      </c>
      <c r="BL178" s="87">
        <v>0</v>
      </c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128"/>
      <c r="CA178" s="99">
        <v>12</v>
      </c>
      <c r="CB178" s="98"/>
      <c r="CC178" s="98"/>
      <c r="CD178" s="98"/>
      <c r="CE178" s="98"/>
      <c r="CF178" s="98"/>
      <c r="CG178" s="98"/>
      <c r="CH178" s="98"/>
      <c r="CI178" s="98"/>
      <c r="CJ178" s="98"/>
      <c r="CK178" s="98"/>
      <c r="CL178" s="98"/>
      <c r="CM178" s="62"/>
      <c r="CN178" s="62"/>
      <c r="CO178" s="128"/>
      <c r="CP178" s="88"/>
      <c r="CQ178" s="88"/>
      <c r="CR178" s="63"/>
      <c r="CS178" s="63"/>
      <c r="CT178" s="63"/>
      <c r="CU178" s="63"/>
      <c r="CV178" s="88"/>
      <c r="CW178" s="63"/>
      <c r="CX178" s="63"/>
      <c r="CY178" s="63"/>
      <c r="CZ178" s="63"/>
      <c r="DA178" s="88"/>
      <c r="DB178" s="63"/>
      <c r="DC178" s="63"/>
      <c r="DD178" s="63"/>
      <c r="DE178" s="63"/>
      <c r="DF178" s="131"/>
      <c r="DG178" s="121">
        <f t="shared" si="135"/>
        <v>0</v>
      </c>
      <c r="DH178" s="121">
        <f t="shared" si="136"/>
        <v>77.8033851628891</v>
      </c>
      <c r="DI178" s="121">
        <f t="shared" si="137"/>
        <v>128.41058071206197</v>
      </c>
      <c r="DJ178" s="121">
        <f t="shared" si="138"/>
        <v>1.6435228818722922</v>
      </c>
      <c r="DK178" s="121">
        <f t="shared" si="138"/>
        <v>3.9044437296752483</v>
      </c>
      <c r="DL178" s="121">
        <f t="shared" si="138"/>
        <v>3.4089371387021106</v>
      </c>
      <c r="DM178" s="121">
        <f t="shared" si="139"/>
        <v>0</v>
      </c>
      <c r="DN178" s="121">
        <f t="shared" si="140"/>
        <v>6.5920051452605097</v>
      </c>
      <c r="DO178" s="121">
        <f t="shared" si="141"/>
        <v>0</v>
      </c>
      <c r="DP178" s="121">
        <f t="shared" si="142"/>
        <v>0</v>
      </c>
      <c r="DQ178" s="121">
        <f t="shared" si="143"/>
        <v>0</v>
      </c>
      <c r="DR178" s="122">
        <f t="shared" si="144"/>
        <v>7.5</v>
      </c>
      <c r="DS178" s="157"/>
      <c r="DT178" s="157" t="str">
        <f t="shared" si="145"/>
        <v>Control</v>
      </c>
      <c r="DU178" s="157" t="str">
        <f t="shared" si="124"/>
        <v>166-10</v>
      </c>
      <c r="DV178" s="238">
        <f t="shared" si="146"/>
        <v>4</v>
      </c>
      <c r="EJ178" s="50">
        <f t="shared" si="147"/>
        <v>0.72660060975609753</v>
      </c>
      <c r="EK178" s="50">
        <f t="shared" si="148"/>
        <v>2.225609756097561</v>
      </c>
      <c r="EL178" s="55">
        <f t="shared" si="149"/>
        <v>1.475609756097561</v>
      </c>
      <c r="EM178" s="50">
        <f>4.656*AQ178*(((BL178/2.54)^2)+((BM178/2.54)^2)+((BN178/2.54)^2)+((BO178)/2.54^2)+((BP178/2.54)^2)+((BQ178/2.54)^2)+((BR178/2.54)^2)+((BS178/2.54)^2)+((BT178/2.54)^2)+((BU178/2.54)^2)+((BV178/2.54)^2)+((BW178/2.54)^2)+((BX178/2.54)^2)+((BY178/2.54)^2)+((BZ178/2.54)^2))/(BH178*3.28)</f>
        <v>0</v>
      </c>
      <c r="EN178" s="50">
        <f>3.492*AQ178*((CA178/2.54)^2 + (CB178/2.54)^2 + (CC178/2.54)^2 + (CD178/2.54)^2 + (CE178/2.54)^2 + (CF178/2.54)^2 + (CG178/2.54)^2 +(CH178/2.54)^2 +(CI178/2.54)^2 + (CJ178/2.54)^2 +(CK178/2.54)^2 + (CL178/2.54)^2 +(CM178/2.54)^2 + (CN178/2.54)^2 + (CO178/2.54)^2)/(BH178*3.28)</f>
        <v>2.3762681671704806</v>
      </c>
      <c r="EO178" s="50">
        <f t="shared" si="125"/>
        <v>0</v>
      </c>
      <c r="EP178" s="50">
        <f t="shared" si="126"/>
        <v>0</v>
      </c>
      <c r="EQ178" s="50">
        <f t="shared" si="127"/>
        <v>0</v>
      </c>
      <c r="ER178" s="56">
        <f t="shared" si="150"/>
        <v>4.4278201219512194</v>
      </c>
      <c r="ES178" s="56">
        <f t="shared" si="151"/>
        <v>2.3762681671704806</v>
      </c>
      <c r="ET178" s="56">
        <f t="shared" si="154"/>
        <v>0</v>
      </c>
      <c r="EU178" s="56">
        <f t="shared" si="154"/>
        <v>35.011523323300096</v>
      </c>
      <c r="EV178" s="56">
        <f t="shared" si="152"/>
        <v>6.8040882891217001</v>
      </c>
      <c r="EW178" s="56"/>
      <c r="EX178" s="56"/>
      <c r="EY178" s="56"/>
      <c r="EZ178" s="165"/>
      <c r="FA178" s="179"/>
      <c r="FB178" s="179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O178" s="54"/>
      <c r="FP178" s="54"/>
      <c r="FQ178" s="54"/>
      <c r="FR178" s="54"/>
      <c r="FS178" s="54"/>
      <c r="FT178" s="54"/>
      <c r="FU178" s="54"/>
      <c r="FV178" s="54"/>
      <c r="FW178" s="54"/>
      <c r="FX178" s="54"/>
      <c r="FY178" s="54"/>
      <c r="FZ178" s="54"/>
      <c r="GA178" s="54"/>
    </row>
    <row r="179" spans="1:183" ht="18">
      <c r="A179" s="66" t="s">
        <v>377</v>
      </c>
      <c r="B179" s="228" t="s">
        <v>278</v>
      </c>
      <c r="C179" s="228" t="s">
        <v>278</v>
      </c>
      <c r="D179" s="228" t="s">
        <v>323</v>
      </c>
      <c r="E179" s="229">
        <v>5</v>
      </c>
      <c r="F179" s="144">
        <v>23.741396355599989</v>
      </c>
      <c r="G179" s="144">
        <v>12.444845212799999</v>
      </c>
      <c r="H179" s="144"/>
      <c r="I179" s="144">
        <v>11.135035203599998</v>
      </c>
      <c r="J179" s="144">
        <v>4.4173275762000008</v>
      </c>
      <c r="K179" s="144">
        <v>23.98559842140001</v>
      </c>
      <c r="L179" s="144">
        <v>1.3433465892000003</v>
      </c>
      <c r="M179" s="232"/>
      <c r="N179" s="232"/>
      <c r="O179" s="83"/>
      <c r="P179" s="230">
        <f t="shared" si="128"/>
        <v>77.067549358799994</v>
      </c>
      <c r="Q179" s="52">
        <f t="shared" si="107"/>
        <v>0.86448205736543449</v>
      </c>
      <c r="R179" s="52">
        <f t="shared" si="108"/>
        <v>1.461185928333492</v>
      </c>
      <c r="S179" s="52">
        <f t="shared" si="109"/>
        <v>1.4267842301340221</v>
      </c>
      <c r="T179" s="53">
        <f t="shared" si="110"/>
        <v>9.0464467840898233E-2</v>
      </c>
      <c r="U179" s="53">
        <f t="shared" si="111"/>
        <v>1.3543150075115244</v>
      </c>
      <c r="V179" s="53">
        <f t="shared" si="112"/>
        <v>14.423906454856226</v>
      </c>
      <c r="W179" s="53">
        <f t="shared" si="113"/>
        <v>117.98321693335888</v>
      </c>
      <c r="X179" s="53">
        <f t="shared" si="114"/>
        <v>1.0292568678214049</v>
      </c>
      <c r="Y179" s="53">
        <f t="shared" si="115"/>
        <v>1.0234628579999543</v>
      </c>
      <c r="Z179" s="53">
        <f t="shared" si="116"/>
        <v>1.0261719205078588</v>
      </c>
      <c r="AA179" s="53">
        <f t="shared" si="117"/>
        <v>1.0304748223652427</v>
      </c>
      <c r="AB179" s="53">
        <f t="shared" si="118"/>
        <v>0.5721616961029653</v>
      </c>
      <c r="AC179" s="53">
        <f t="shared" si="119"/>
        <v>0.5706794574181957</v>
      </c>
      <c r="AD179" s="53">
        <f t="shared" si="120"/>
        <v>0.55991495061279961</v>
      </c>
      <c r="AE179" s="53">
        <f t="shared" si="121"/>
        <v>0.36696329543081191</v>
      </c>
      <c r="AF179" s="53">
        <f t="shared" si="122"/>
        <v>0.36</v>
      </c>
      <c r="AG179" s="53">
        <f t="shared" si="123"/>
        <v>0.36348164771540592</v>
      </c>
      <c r="AH179" s="64" t="s">
        <v>152</v>
      </c>
      <c r="AI179" s="62"/>
      <c r="AJ179" s="62"/>
      <c r="AK179" s="45" t="str">
        <f t="shared" si="129"/>
        <v>166-10</v>
      </c>
      <c r="AL179" s="65"/>
      <c r="AM179" s="145">
        <f t="shared" si="130"/>
        <v>5</v>
      </c>
      <c r="AN179" s="149"/>
      <c r="AO179" s="183"/>
      <c r="AP179" s="149"/>
      <c r="AQ179" s="147">
        <f t="shared" si="131"/>
        <v>1</v>
      </c>
      <c r="AR179" s="229">
        <v>1</v>
      </c>
      <c r="AS179" s="229">
        <v>5</v>
      </c>
      <c r="AT179" s="229">
        <v>8</v>
      </c>
      <c r="AU179" s="229">
        <v>0</v>
      </c>
      <c r="AV179" s="229">
        <v>1</v>
      </c>
      <c r="AW179" s="229">
        <v>4</v>
      </c>
      <c r="AX179" s="229">
        <v>0</v>
      </c>
      <c r="AY179" s="229">
        <v>2</v>
      </c>
      <c r="AZ179" s="229">
        <v>15</v>
      </c>
      <c r="BA179" s="148"/>
      <c r="BB179" s="229">
        <v>200</v>
      </c>
      <c r="BC179" s="229">
        <v>10</v>
      </c>
      <c r="BD179" s="229">
        <v>3</v>
      </c>
      <c r="BE179" s="57">
        <v>3</v>
      </c>
      <c r="BF179" s="57">
        <v>3</v>
      </c>
      <c r="BG179" s="57">
        <v>3</v>
      </c>
      <c r="BH179" s="57">
        <v>10</v>
      </c>
      <c r="BI179" s="57" t="str">
        <f t="shared" si="132"/>
        <v>Control</v>
      </c>
      <c r="BJ179" s="189" t="str">
        <f t="shared" si="133"/>
        <v>166-10</v>
      </c>
      <c r="BK179" s="173">
        <f t="shared" si="134"/>
        <v>5</v>
      </c>
      <c r="BL179" s="87">
        <v>8</v>
      </c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128"/>
      <c r="CA179" s="99"/>
      <c r="CB179" s="98"/>
      <c r="CC179" s="98"/>
      <c r="CD179" s="98"/>
      <c r="CE179" s="98"/>
      <c r="CF179" s="98"/>
      <c r="CG179" s="98"/>
      <c r="CH179" s="98"/>
      <c r="CI179" s="98"/>
      <c r="CJ179" s="98"/>
      <c r="CK179" s="98"/>
      <c r="CL179" s="98"/>
      <c r="CM179" s="62"/>
      <c r="CN179" s="62"/>
      <c r="CO179" s="128"/>
      <c r="CP179" s="88"/>
      <c r="CQ179" s="88"/>
      <c r="CR179" s="63"/>
      <c r="CS179" s="63"/>
      <c r="CT179" s="63"/>
      <c r="CU179" s="63"/>
      <c r="CV179" s="88"/>
      <c r="CW179" s="63"/>
      <c r="CX179" s="63"/>
      <c r="CY179" s="63"/>
      <c r="CZ179" s="63"/>
      <c r="DA179" s="88"/>
      <c r="DB179" s="63"/>
      <c r="DC179" s="63"/>
      <c r="DD179" s="63"/>
      <c r="DE179" s="63"/>
      <c r="DF179" s="131"/>
      <c r="DG179" s="121">
        <f t="shared" si="135"/>
        <v>7.3059296416674604</v>
      </c>
      <c r="DH179" s="121">
        <f t="shared" si="136"/>
        <v>34.579282294617379</v>
      </c>
      <c r="DI179" s="121">
        <f t="shared" si="137"/>
        <v>64.205290356030986</v>
      </c>
      <c r="DJ179" s="121">
        <f t="shared" si="138"/>
        <v>4.3827276849927799</v>
      </c>
      <c r="DK179" s="121">
        <f t="shared" si="138"/>
        <v>3.253703108062707</v>
      </c>
      <c r="DL179" s="121">
        <f t="shared" si="138"/>
        <v>10.226811416106331</v>
      </c>
      <c r="DM179" s="121">
        <f t="shared" si="139"/>
        <v>2.9864492982736603</v>
      </c>
      <c r="DN179" s="121">
        <f t="shared" si="140"/>
        <v>0</v>
      </c>
      <c r="DO179" s="121">
        <f t="shared" si="141"/>
        <v>0</v>
      </c>
      <c r="DP179" s="121">
        <f t="shared" si="142"/>
        <v>0</v>
      </c>
      <c r="DQ179" s="121">
        <f t="shared" si="143"/>
        <v>0</v>
      </c>
      <c r="DR179" s="122">
        <f t="shared" si="144"/>
        <v>6</v>
      </c>
      <c r="DS179" s="157"/>
      <c r="DT179" s="157" t="str">
        <f t="shared" si="145"/>
        <v>Control</v>
      </c>
      <c r="DU179" s="157" t="str">
        <f t="shared" si="124"/>
        <v>166-10</v>
      </c>
      <c r="DV179" s="238">
        <f t="shared" si="146"/>
        <v>5</v>
      </c>
      <c r="EJ179" s="50">
        <f t="shared" si="147"/>
        <v>1.9376016260162601</v>
      </c>
      <c r="EK179" s="50">
        <f t="shared" si="148"/>
        <v>1.8546747967479675</v>
      </c>
      <c r="EL179" s="55">
        <f t="shared" si="149"/>
        <v>4.4268292682926829</v>
      </c>
      <c r="EM179" s="50">
        <f>4.656*AQ179*(((BL179/2.54)^2)+((BM179/2.54)^2)+((BN179/2.54)^2)+((BO179)/2.54^2)+((BP179/2.54)^2)+((BQ179/2.54)^2)+((BR179/2.54)^2)+((BS179/2.54)^2)+((BT179/2.54)^2)+((BU179/2.54)^2)+((BV179/2.54)^2)+((BW179/2.54)^2)+((BX179/2.54)^2)+((BY179/2.54)^2)+((BZ179/2.54)^2))/(BH179*3.28)</f>
        <v>1.4081589138788031</v>
      </c>
      <c r="EN179" s="50">
        <f>3.492*AQ179*((CA179/2.54)^2 + (CB179/2.54)^2 + (CC179/2.54)^2 + (CD179/2.54)^2 + (CE179/2.54)^2 + (CF179/2.54)^2 + (CG179/2.54)^2 +(CH179/2.54)^2 +(CI179/2.54)^2 + (CJ179/2.54)^2 +(CK179/2.54)^2 + (CL179/2.54)^2 +(CM179/2.54)^2 + (CN179/2.54)^2 + (CO179/2.54)^2)/(BH179*3.28)</f>
        <v>0</v>
      </c>
      <c r="EO179" s="50">
        <f t="shared" si="125"/>
        <v>0</v>
      </c>
      <c r="EP179" s="50">
        <f t="shared" si="126"/>
        <v>0</v>
      </c>
      <c r="EQ179" s="50">
        <f t="shared" si="127"/>
        <v>0</v>
      </c>
      <c r="ER179" s="56">
        <f t="shared" si="150"/>
        <v>8.2191056910569102</v>
      </c>
      <c r="ES179" s="56">
        <f t="shared" si="151"/>
        <v>1.4081589138788031</v>
      </c>
      <c r="ET179" s="56">
        <f t="shared" si="154"/>
        <v>3.2876683387503571</v>
      </c>
      <c r="EU179" s="56">
        <f t="shared" si="154"/>
        <v>15.560677032577821</v>
      </c>
      <c r="EV179" s="56">
        <f t="shared" si="152"/>
        <v>9.6272646049357142</v>
      </c>
      <c r="EW179" s="56"/>
      <c r="EX179" s="56"/>
      <c r="EY179" s="56"/>
      <c r="EZ179" s="165" t="str">
        <f>D179</f>
        <v>166-10</v>
      </c>
      <c r="FA179" s="179">
        <f t="shared" si="153"/>
        <v>4.3835577850004759</v>
      </c>
      <c r="FB179" s="179">
        <f t="shared" si="153"/>
        <v>22.692654005842655</v>
      </c>
      <c r="FC179" s="56">
        <f>AVERAGE(EJ177:EJ179)</f>
        <v>1.8568682249322492</v>
      </c>
      <c r="FD179" s="56">
        <f>AVERAGE(EK177:EK179)</f>
        <v>1.731029810298103</v>
      </c>
      <c r="FE179" s="56">
        <f>AVERAGE(EL177:EL179)</f>
        <v>3.934959349593496</v>
      </c>
      <c r="FF179" s="56">
        <f>AVERAGE(EM177:EM179)</f>
        <v>0.46938630462626768</v>
      </c>
      <c r="FG179" s="56">
        <f>AVERAGE(EN177:EN179)</f>
        <v>0.79208938905682691</v>
      </c>
      <c r="FH179" s="56">
        <f t="shared" si="155"/>
        <v>0</v>
      </c>
      <c r="FI179" s="56">
        <f t="shared" si="155"/>
        <v>0</v>
      </c>
      <c r="FJ179" s="56">
        <f t="shared" si="155"/>
        <v>0</v>
      </c>
      <c r="FK179" s="56">
        <f>AVERAGE(ER177:ER179)</f>
        <v>7.5228573848238485</v>
      </c>
      <c r="FL179" s="56">
        <f>AVERAGE(ES177:ES179)</f>
        <v>1.2614756936830946</v>
      </c>
      <c r="FM179" s="56">
        <f>AVERAGE(EV177:EV179)</f>
        <v>8.7843330785069433</v>
      </c>
      <c r="FO179" s="54"/>
      <c r="FP179" s="54" t="e">
        <f>AVERAGE(#REF!)</f>
        <v>#REF!</v>
      </c>
      <c r="FQ179" s="54" t="e">
        <f>AVERAGE(#REF!)</f>
        <v>#REF!</v>
      </c>
      <c r="FR179" s="54" t="e">
        <f>AVERAGE(#REF!)</f>
        <v>#REF!</v>
      </c>
      <c r="FS179" s="54" t="e">
        <f>AVERAGE(#REF!)</f>
        <v>#REF!</v>
      </c>
      <c r="FT179" s="54" t="e">
        <f>AVERAGE(#REF!)</f>
        <v>#REF!</v>
      </c>
      <c r="FU179" s="54" t="e">
        <f>AVERAGE(#REF!)</f>
        <v>#REF!</v>
      </c>
      <c r="FV179" s="54" t="e">
        <f>AVERAGE(#REF!)</f>
        <v>#REF!</v>
      </c>
      <c r="FW179" s="54" t="e">
        <f>AVERAGE(#REF!)</f>
        <v>#REF!</v>
      </c>
      <c r="FX179" s="54" t="e">
        <f>AVERAGE(#REF!)</f>
        <v>#REF!</v>
      </c>
      <c r="FY179" s="54" t="e">
        <f>AVERAGE(#REF!)</f>
        <v>#REF!</v>
      </c>
      <c r="FZ179" s="54" t="e">
        <f>AVERAGE(#REF!)</f>
        <v>#REF!</v>
      </c>
      <c r="GA179" s="54"/>
    </row>
    <row r="180" spans="1:183" ht="18">
      <c r="A180" s="66" t="s">
        <v>377</v>
      </c>
      <c r="B180" s="228" t="s">
        <v>278</v>
      </c>
      <c r="C180" s="228" t="s">
        <v>278</v>
      </c>
      <c r="D180" s="228" t="s">
        <v>313</v>
      </c>
      <c r="E180" s="229">
        <v>1</v>
      </c>
      <c r="F180" s="144">
        <v>23.741396355599989</v>
      </c>
      <c r="G180" s="144">
        <v>12.444845212799999</v>
      </c>
      <c r="H180" s="144"/>
      <c r="I180" s="144">
        <v>11.135035203599998</v>
      </c>
      <c r="J180" s="144">
        <v>4.4173275762000008</v>
      </c>
      <c r="K180" s="144">
        <v>23.98559842140001</v>
      </c>
      <c r="L180" s="144">
        <v>1.3433465892000003</v>
      </c>
      <c r="M180" s="232"/>
      <c r="N180" s="232"/>
      <c r="O180" s="83"/>
      <c r="P180" s="230">
        <f t="shared" si="128"/>
        <v>77.067549358799994</v>
      </c>
      <c r="Q180" s="52">
        <f t="shared" si="107"/>
        <v>0.86448205736543449</v>
      </c>
      <c r="R180" s="52">
        <f t="shared" si="108"/>
        <v>1.461185928333492</v>
      </c>
      <c r="S180" s="52">
        <f t="shared" si="109"/>
        <v>1.4267842301340221</v>
      </c>
      <c r="T180" s="53">
        <f t="shared" si="110"/>
        <v>9.0464467840898233E-2</v>
      </c>
      <c r="U180" s="53">
        <f t="shared" si="111"/>
        <v>1.3543150075115244</v>
      </c>
      <c r="V180" s="53">
        <f t="shared" si="112"/>
        <v>14.423906454856226</v>
      </c>
      <c r="W180" s="53">
        <f t="shared" si="113"/>
        <v>117.98321693335888</v>
      </c>
      <c r="X180" s="53">
        <f t="shared" si="114"/>
        <v>1.0292568678214049</v>
      </c>
      <c r="Y180" s="53">
        <f t="shared" si="115"/>
        <v>1.0234628579999543</v>
      </c>
      <c r="Z180" s="53">
        <f t="shared" si="116"/>
        <v>1.0261719205078588</v>
      </c>
      <c r="AA180" s="53">
        <f t="shared" si="117"/>
        <v>1.0304748223652427</v>
      </c>
      <c r="AB180" s="53">
        <f t="shared" si="118"/>
        <v>0.5721616961029653</v>
      </c>
      <c r="AC180" s="53">
        <f t="shared" si="119"/>
        <v>0.5706794574181957</v>
      </c>
      <c r="AD180" s="53">
        <f t="shared" si="120"/>
        <v>0.55991495061279961</v>
      </c>
      <c r="AE180" s="53">
        <f t="shared" si="121"/>
        <v>0.36696329543081191</v>
      </c>
      <c r="AF180" s="53">
        <f t="shared" si="122"/>
        <v>0.36</v>
      </c>
      <c r="AG180" s="53">
        <f t="shared" si="123"/>
        <v>0.36348164771540592</v>
      </c>
      <c r="AH180" s="64" t="s">
        <v>152</v>
      </c>
      <c r="AI180" s="62"/>
      <c r="AJ180" s="62"/>
      <c r="AK180" s="45" t="str">
        <f t="shared" si="129"/>
        <v>432-27</v>
      </c>
      <c r="AL180" s="65"/>
      <c r="AM180" s="145">
        <f t="shared" si="130"/>
        <v>1</v>
      </c>
      <c r="AN180" s="149"/>
      <c r="AO180" s="183"/>
      <c r="AP180" s="149"/>
      <c r="AQ180" s="147">
        <f t="shared" si="131"/>
        <v>1</v>
      </c>
      <c r="AR180" s="229">
        <v>0</v>
      </c>
      <c r="AS180" s="229">
        <v>4</v>
      </c>
      <c r="AT180" s="229">
        <v>7</v>
      </c>
      <c r="AU180" s="229">
        <v>1</v>
      </c>
      <c r="AV180" s="229">
        <v>3</v>
      </c>
      <c r="AW180" s="229">
        <v>3</v>
      </c>
      <c r="AX180" s="229">
        <v>0</v>
      </c>
      <c r="AY180" s="229">
        <v>2</v>
      </c>
      <c r="AZ180" s="229">
        <v>21</v>
      </c>
      <c r="BA180" s="148"/>
      <c r="BB180" s="229">
        <v>300</v>
      </c>
      <c r="BC180" s="229">
        <v>11</v>
      </c>
      <c r="BD180" s="229">
        <v>0</v>
      </c>
      <c r="BE180" s="57">
        <v>3</v>
      </c>
      <c r="BF180" s="57">
        <v>3</v>
      </c>
      <c r="BG180" s="57">
        <v>3</v>
      </c>
      <c r="BH180" s="57">
        <v>10</v>
      </c>
      <c r="BI180" s="57" t="str">
        <f t="shared" si="132"/>
        <v>Control</v>
      </c>
      <c r="BJ180" s="189" t="str">
        <f t="shared" si="133"/>
        <v>432-27</v>
      </c>
      <c r="BK180" s="173">
        <f t="shared" si="134"/>
        <v>1</v>
      </c>
      <c r="BL180" s="87">
        <v>11</v>
      </c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128"/>
      <c r="CA180" s="99">
        <v>19</v>
      </c>
      <c r="CB180" s="98"/>
      <c r="CC180" s="98"/>
      <c r="CD180" s="98"/>
      <c r="CE180" s="98"/>
      <c r="CF180" s="98"/>
      <c r="CG180" s="98"/>
      <c r="CH180" s="98"/>
      <c r="CI180" s="98"/>
      <c r="CJ180" s="98"/>
      <c r="CK180" s="98"/>
      <c r="CL180" s="98"/>
      <c r="CM180" s="62"/>
      <c r="CN180" s="62"/>
      <c r="CO180" s="128"/>
      <c r="CP180" s="88"/>
      <c r="CQ180" s="88"/>
      <c r="CR180" s="63"/>
      <c r="CS180" s="63"/>
      <c r="CT180" s="63"/>
      <c r="CU180" s="63"/>
      <c r="CV180" s="88"/>
      <c r="CW180" s="63"/>
      <c r="CX180" s="63"/>
      <c r="CY180" s="63"/>
      <c r="CZ180" s="63"/>
      <c r="DA180" s="88"/>
      <c r="DB180" s="63"/>
      <c r="DC180" s="63"/>
      <c r="DD180" s="63"/>
      <c r="DE180" s="63"/>
      <c r="DF180" s="131"/>
      <c r="DG180" s="121">
        <f t="shared" si="135"/>
        <v>7.3059296416674604</v>
      </c>
      <c r="DH180" s="121">
        <f t="shared" si="136"/>
        <v>38.90169258144455</v>
      </c>
      <c r="DI180" s="121">
        <f t="shared" si="137"/>
        <v>71.339211506701105</v>
      </c>
      <c r="DJ180" s="121">
        <f t="shared" si="138"/>
        <v>6.5740915274891689</v>
      </c>
      <c r="DK180" s="121">
        <f t="shared" si="138"/>
        <v>3.5790734188689775</v>
      </c>
      <c r="DL180" s="121">
        <f t="shared" si="138"/>
        <v>0</v>
      </c>
      <c r="DM180" s="121">
        <f t="shared" si="139"/>
        <v>5.646255704548639</v>
      </c>
      <c r="DN180" s="121">
        <f t="shared" si="140"/>
        <v>16.52579067666003</v>
      </c>
      <c r="DO180" s="121">
        <f t="shared" si="141"/>
        <v>0</v>
      </c>
      <c r="DP180" s="121">
        <f t="shared" si="142"/>
        <v>0</v>
      </c>
      <c r="DQ180" s="121">
        <f t="shared" si="143"/>
        <v>0</v>
      </c>
      <c r="DR180" s="122">
        <f t="shared" si="144"/>
        <v>5</v>
      </c>
      <c r="DS180" s="157"/>
      <c r="DT180" s="157" t="str">
        <f t="shared" si="145"/>
        <v>Control</v>
      </c>
      <c r="DU180" s="157" t="str">
        <f t="shared" si="124"/>
        <v>432-27</v>
      </c>
      <c r="DV180" s="238">
        <f t="shared" si="146"/>
        <v>1</v>
      </c>
      <c r="EJ180" s="50"/>
      <c r="EK180" s="50"/>
      <c r="EL180" s="55"/>
      <c r="EM180" s="50"/>
      <c r="EN180" s="50"/>
      <c r="EO180" s="50">
        <f t="shared" si="125"/>
        <v>0</v>
      </c>
      <c r="EP180" s="50">
        <f t="shared" si="126"/>
        <v>0</v>
      </c>
      <c r="EQ180" s="50">
        <f t="shared" si="127"/>
        <v>0</v>
      </c>
      <c r="ER180" s="56"/>
      <c r="ES180" s="56"/>
      <c r="ET180" s="56">
        <f t="shared" si="154"/>
        <v>3.2876683387503571</v>
      </c>
      <c r="EU180" s="56">
        <f t="shared" si="154"/>
        <v>17.505761661650048</v>
      </c>
      <c r="EV180" s="56"/>
      <c r="EW180" s="56"/>
      <c r="EX180" s="56"/>
      <c r="EY180" s="56"/>
      <c r="EZ180" s="165"/>
      <c r="FA180" s="179"/>
      <c r="FB180" s="179"/>
      <c r="FC180" s="56"/>
      <c r="FD180" s="56"/>
      <c r="FE180" s="56"/>
      <c r="FF180" s="56"/>
      <c r="FG180" s="56"/>
      <c r="FH180" s="56"/>
      <c r="FI180" s="56"/>
      <c r="FJ180" s="56"/>
      <c r="FK180" s="56"/>
      <c r="FL180" s="56"/>
      <c r="FM180" s="56"/>
      <c r="FO180" s="54"/>
      <c r="FP180" s="54"/>
      <c r="FQ180" s="54"/>
      <c r="FR180" s="54"/>
      <c r="FS180" s="54"/>
      <c r="FT180" s="54"/>
      <c r="FU180" s="54"/>
      <c r="FV180" s="54"/>
      <c r="FW180" s="54"/>
      <c r="FX180" s="54"/>
      <c r="FY180" s="54"/>
      <c r="FZ180" s="54"/>
      <c r="GA180" s="54"/>
    </row>
    <row r="181" spans="1:183" ht="18">
      <c r="A181" s="66" t="s">
        <v>377</v>
      </c>
      <c r="B181" s="228" t="s">
        <v>278</v>
      </c>
      <c r="C181" s="228" t="s">
        <v>278</v>
      </c>
      <c r="D181" s="228" t="s">
        <v>313</v>
      </c>
      <c r="E181" s="229">
        <v>2</v>
      </c>
      <c r="F181" s="144">
        <v>23.741396355599989</v>
      </c>
      <c r="G181" s="144">
        <v>12.444845212799999</v>
      </c>
      <c r="H181" s="144"/>
      <c r="I181" s="144">
        <v>11.135035203599998</v>
      </c>
      <c r="J181" s="144">
        <v>4.4173275762000008</v>
      </c>
      <c r="K181" s="144">
        <v>23.98559842140001</v>
      </c>
      <c r="L181" s="144">
        <v>1.3433465892000003</v>
      </c>
      <c r="M181" s="144"/>
      <c r="N181" s="144"/>
      <c r="O181" s="83"/>
      <c r="P181" s="230">
        <f t="shared" si="128"/>
        <v>77.067549358799994</v>
      </c>
      <c r="Q181" s="52">
        <f t="shared" si="107"/>
        <v>0.86448205736543449</v>
      </c>
      <c r="R181" s="52">
        <f t="shared" si="108"/>
        <v>1.461185928333492</v>
      </c>
      <c r="S181" s="52">
        <f t="shared" si="109"/>
        <v>1.4267842301340221</v>
      </c>
      <c r="T181" s="53">
        <f t="shared" si="110"/>
        <v>9.0464467840898233E-2</v>
      </c>
      <c r="U181" s="53">
        <f t="shared" si="111"/>
        <v>1.3543150075115244</v>
      </c>
      <c r="V181" s="53">
        <f t="shared" si="112"/>
        <v>14.423906454856226</v>
      </c>
      <c r="W181" s="53">
        <f t="shared" si="113"/>
        <v>117.98321693335888</v>
      </c>
      <c r="X181" s="53">
        <f t="shared" si="114"/>
        <v>1.0292568678214049</v>
      </c>
      <c r="Y181" s="53">
        <f t="shared" si="115"/>
        <v>1.0234628579999543</v>
      </c>
      <c r="Z181" s="53">
        <f t="shared" si="116"/>
        <v>1.0261719205078588</v>
      </c>
      <c r="AA181" s="53">
        <f t="shared" si="117"/>
        <v>1.0304748223652427</v>
      </c>
      <c r="AB181" s="53">
        <f t="shared" si="118"/>
        <v>0.5721616961029653</v>
      </c>
      <c r="AC181" s="53">
        <f t="shared" si="119"/>
        <v>0.5706794574181957</v>
      </c>
      <c r="AD181" s="53">
        <f t="shared" si="120"/>
        <v>0.55991495061279961</v>
      </c>
      <c r="AE181" s="53">
        <f t="shared" si="121"/>
        <v>0.36696329543081191</v>
      </c>
      <c r="AF181" s="53">
        <f t="shared" si="122"/>
        <v>0.36</v>
      </c>
      <c r="AG181" s="53">
        <f t="shared" si="123"/>
        <v>0.36348164771540592</v>
      </c>
      <c r="AH181" s="64" t="s">
        <v>152</v>
      </c>
      <c r="AI181" s="62"/>
      <c r="AJ181" s="62"/>
      <c r="AK181" s="45" t="str">
        <f t="shared" si="129"/>
        <v>432-27</v>
      </c>
      <c r="AL181" s="65"/>
      <c r="AM181" s="145">
        <f t="shared" si="130"/>
        <v>2</v>
      </c>
      <c r="AN181" s="149"/>
      <c r="AO181" s="183"/>
      <c r="AP181" s="149"/>
      <c r="AQ181" s="147">
        <f t="shared" si="131"/>
        <v>1</v>
      </c>
      <c r="AR181" s="229">
        <v>0</v>
      </c>
      <c r="AS181" s="229">
        <v>2</v>
      </c>
      <c r="AT181" s="229">
        <v>12</v>
      </c>
      <c r="AU181" s="229">
        <v>0</v>
      </c>
      <c r="AV181" s="229">
        <v>4</v>
      </c>
      <c r="AW181" s="229">
        <v>12</v>
      </c>
      <c r="AX181" s="229">
        <v>1</v>
      </c>
      <c r="AY181" s="229">
        <v>2</v>
      </c>
      <c r="AZ181" s="229">
        <v>3</v>
      </c>
      <c r="BA181" s="148"/>
      <c r="BB181" s="229">
        <v>300</v>
      </c>
      <c r="BC181" s="229">
        <v>27</v>
      </c>
      <c r="BD181" s="229">
        <v>3</v>
      </c>
      <c r="BE181" s="57">
        <v>3</v>
      </c>
      <c r="BF181" s="57">
        <v>3</v>
      </c>
      <c r="BG181" s="57">
        <v>3</v>
      </c>
      <c r="BH181" s="57">
        <v>10</v>
      </c>
      <c r="BI181" s="57" t="str">
        <f t="shared" si="132"/>
        <v>Control</v>
      </c>
      <c r="BJ181" s="189" t="str">
        <f t="shared" si="133"/>
        <v>432-27</v>
      </c>
      <c r="BK181" s="173">
        <f t="shared" si="134"/>
        <v>2</v>
      </c>
      <c r="BL181" s="87">
        <v>23</v>
      </c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128"/>
      <c r="CA181" s="99"/>
      <c r="CB181" s="98"/>
      <c r="CC181" s="98"/>
      <c r="CD181" s="98"/>
      <c r="CE181" s="98"/>
      <c r="CF181" s="98"/>
      <c r="CG181" s="98"/>
      <c r="CH181" s="98"/>
      <c r="CI181" s="98"/>
      <c r="CJ181" s="98"/>
      <c r="CK181" s="98"/>
      <c r="CL181" s="98"/>
      <c r="CM181" s="62"/>
      <c r="CN181" s="62"/>
      <c r="CO181" s="128"/>
      <c r="CP181" s="88"/>
      <c r="CQ181" s="88"/>
      <c r="CR181" s="63"/>
      <c r="CS181" s="63"/>
      <c r="CT181" s="63"/>
      <c r="CU181" s="63"/>
      <c r="CV181" s="88"/>
      <c r="CW181" s="63"/>
      <c r="CX181" s="63"/>
      <c r="CY181" s="63"/>
      <c r="CZ181" s="63"/>
      <c r="DA181" s="88"/>
      <c r="DB181" s="63"/>
      <c r="DC181" s="63"/>
      <c r="DD181" s="63"/>
      <c r="DE181" s="63"/>
      <c r="DF181" s="131"/>
      <c r="DG181" s="121">
        <f t="shared" si="135"/>
        <v>7.3059296416674604</v>
      </c>
      <c r="DH181" s="121">
        <f t="shared" si="136"/>
        <v>34.579282294617379</v>
      </c>
      <c r="DI181" s="121">
        <f t="shared" si="137"/>
        <v>64.205290356030986</v>
      </c>
      <c r="DJ181" s="121">
        <f t="shared" si="138"/>
        <v>6.5740915274891689</v>
      </c>
      <c r="DK181" s="121">
        <f t="shared" si="138"/>
        <v>8.7849983917693084</v>
      </c>
      <c r="DL181" s="121">
        <f t="shared" si="138"/>
        <v>10.226811416106331</v>
      </c>
      <c r="DM181" s="121">
        <f t="shared" si="139"/>
        <v>24.684869981043224</v>
      </c>
      <c r="DN181" s="121">
        <f t="shared" si="140"/>
        <v>0</v>
      </c>
      <c r="DO181" s="121">
        <f t="shared" si="141"/>
        <v>0</v>
      </c>
      <c r="DP181" s="121">
        <f t="shared" si="142"/>
        <v>0</v>
      </c>
      <c r="DQ181" s="121">
        <f t="shared" si="143"/>
        <v>0</v>
      </c>
      <c r="DR181" s="122">
        <f t="shared" si="144"/>
        <v>12</v>
      </c>
      <c r="DS181" s="157"/>
      <c r="DT181" s="157" t="str">
        <f t="shared" si="145"/>
        <v>Control</v>
      </c>
      <c r="DU181" s="157" t="str">
        <f t="shared" si="124"/>
        <v>432-27</v>
      </c>
      <c r="DV181" s="238">
        <f t="shared" si="146"/>
        <v>2</v>
      </c>
      <c r="EJ181" s="50">
        <f t="shared" si="147"/>
        <v>2.9064024390243901</v>
      </c>
      <c r="EK181" s="50">
        <f t="shared" si="148"/>
        <v>5.0076219512195124</v>
      </c>
      <c r="EL181" s="55">
        <f t="shared" si="149"/>
        <v>4.4268292682926829</v>
      </c>
      <c r="EM181" s="50">
        <f>4.656*AQ181*(((BL181/2.54)^2)+((BM181/2.54)^2)+((BN181/2.54)^2)+((BO181)/2.54^2)+((BP181/2.54)^2)+((BQ181/2.54)^2)+((BR181/2.54)^2)+((BS181/2.54)^2)+((BT181/2.54)^2)+((BU181/2.54)^2)+((BV181/2.54)^2)+((BW181/2.54)^2)+((BX181/2.54)^2)+((BY181/2.54)^2)+((BZ181/2.54)^2))/(BH181*3.28)</f>
        <v>11.639313522529484</v>
      </c>
      <c r="EN181" s="50">
        <f>3.492*AQ181*((CA181/2.54)^2 + (CB181/2.54)^2 + (CC181/2.54)^2 + (CD181/2.54)^2 + (CE181/2.54)^2 + (CF181/2.54)^2 + (CG181/2.54)^2 +(CH181/2.54)^2 +(CI181/2.54)^2 + (CJ181/2.54)^2 +(CK181/2.54)^2 + (CL181/2.54)^2 +(CM181/2.54)^2 + (CN181/2.54)^2 + (CO181/2.54)^2)/(BH181*3.28)</f>
        <v>0</v>
      </c>
      <c r="EO181" s="50">
        <f t="shared" si="125"/>
        <v>0</v>
      </c>
      <c r="EP181" s="50">
        <f t="shared" si="126"/>
        <v>0</v>
      </c>
      <c r="EQ181" s="50">
        <f t="shared" si="127"/>
        <v>0</v>
      </c>
      <c r="ER181" s="56">
        <f t="shared" si="150"/>
        <v>12.340853658536584</v>
      </c>
      <c r="ES181" s="56">
        <f t="shared" si="151"/>
        <v>11.639313522529484</v>
      </c>
      <c r="ET181" s="56">
        <f t="shared" si="154"/>
        <v>3.2876683387503571</v>
      </c>
      <c r="EU181" s="56">
        <f t="shared" si="154"/>
        <v>15.560677032577821</v>
      </c>
      <c r="EV181" s="56">
        <f t="shared" si="152"/>
        <v>23.980167181066069</v>
      </c>
      <c r="EW181" s="56"/>
      <c r="EX181" s="56"/>
      <c r="EY181" s="56"/>
      <c r="EZ181" s="165"/>
      <c r="FA181" s="179"/>
      <c r="FB181" s="179"/>
      <c r="FC181" s="56"/>
      <c r="FD181" s="56"/>
      <c r="FE181" s="56"/>
      <c r="FF181" s="56"/>
      <c r="FG181" s="56"/>
      <c r="FH181" s="56"/>
      <c r="FI181" s="56"/>
      <c r="FJ181" s="56"/>
      <c r="FK181" s="56"/>
      <c r="FL181" s="56"/>
      <c r="FM181" s="56"/>
      <c r="FO181" s="54"/>
      <c r="FP181" s="54"/>
      <c r="FQ181" s="54"/>
      <c r="FR181" s="54"/>
      <c r="FS181" s="54"/>
      <c r="FT181" s="54"/>
      <c r="FU181" s="54"/>
      <c r="FV181" s="54"/>
      <c r="FW181" s="54"/>
      <c r="FX181" s="54"/>
      <c r="FY181" s="54"/>
      <c r="FZ181" s="54"/>
      <c r="GA181" s="54"/>
    </row>
    <row r="182" spans="1:183" ht="18">
      <c r="A182" s="66" t="s">
        <v>377</v>
      </c>
      <c r="B182" s="228" t="s">
        <v>278</v>
      </c>
      <c r="C182" s="228" t="s">
        <v>278</v>
      </c>
      <c r="D182" s="228" t="s">
        <v>313</v>
      </c>
      <c r="E182" s="229">
        <v>3</v>
      </c>
      <c r="F182" s="144">
        <v>23.741396355599989</v>
      </c>
      <c r="G182" s="144">
        <v>12.444845212799999</v>
      </c>
      <c r="H182" s="144"/>
      <c r="I182" s="144">
        <v>11.135035203599998</v>
      </c>
      <c r="J182" s="144">
        <v>4.4173275762000008</v>
      </c>
      <c r="K182" s="144">
        <v>23.98559842140001</v>
      </c>
      <c r="L182" s="144">
        <v>1.3433465892000003</v>
      </c>
      <c r="M182" s="232"/>
      <c r="N182" s="232"/>
      <c r="O182" s="83"/>
      <c r="P182" s="230">
        <f t="shared" si="128"/>
        <v>77.067549358799994</v>
      </c>
      <c r="Q182" s="52">
        <f t="shared" si="107"/>
        <v>0.86448205736543449</v>
      </c>
      <c r="R182" s="52">
        <f t="shared" si="108"/>
        <v>1.461185928333492</v>
      </c>
      <c r="S182" s="52">
        <f t="shared" si="109"/>
        <v>1.4267842301340221</v>
      </c>
      <c r="T182" s="53">
        <f t="shared" si="110"/>
        <v>9.0464467840898233E-2</v>
      </c>
      <c r="U182" s="53">
        <f t="shared" si="111"/>
        <v>1.3543150075115244</v>
      </c>
      <c r="V182" s="53">
        <f t="shared" si="112"/>
        <v>14.423906454856226</v>
      </c>
      <c r="W182" s="53">
        <f t="shared" si="113"/>
        <v>117.98321693335888</v>
      </c>
      <c r="X182" s="53">
        <f t="shared" si="114"/>
        <v>1.0292568678214049</v>
      </c>
      <c r="Y182" s="53">
        <f t="shared" si="115"/>
        <v>1.0234628579999543</v>
      </c>
      <c r="Z182" s="53">
        <f t="shared" si="116"/>
        <v>1.0261719205078588</v>
      </c>
      <c r="AA182" s="53">
        <f t="shared" si="117"/>
        <v>1.0304748223652427</v>
      </c>
      <c r="AB182" s="53">
        <f t="shared" si="118"/>
        <v>0.5721616961029653</v>
      </c>
      <c r="AC182" s="53">
        <f t="shared" si="119"/>
        <v>0.5706794574181957</v>
      </c>
      <c r="AD182" s="53">
        <f t="shared" si="120"/>
        <v>0.55991495061279961</v>
      </c>
      <c r="AE182" s="53">
        <f t="shared" si="121"/>
        <v>0.36696329543081191</v>
      </c>
      <c r="AF182" s="53">
        <f t="shared" si="122"/>
        <v>0.36</v>
      </c>
      <c r="AG182" s="53">
        <f t="shared" si="123"/>
        <v>0.36348164771540592</v>
      </c>
      <c r="AH182" s="64" t="s">
        <v>152</v>
      </c>
      <c r="AI182" s="62"/>
      <c r="AJ182" s="62"/>
      <c r="AK182" s="45" t="str">
        <f t="shared" si="129"/>
        <v>432-27</v>
      </c>
      <c r="AL182" s="65"/>
      <c r="AM182" s="145">
        <f t="shared" si="130"/>
        <v>3</v>
      </c>
      <c r="AN182" s="149"/>
      <c r="AO182" s="183"/>
      <c r="AP182" s="149"/>
      <c r="AQ182" s="147">
        <f t="shared" si="131"/>
        <v>1</v>
      </c>
      <c r="AR182" s="229">
        <v>1</v>
      </c>
      <c r="AS182" s="229">
        <v>3</v>
      </c>
      <c r="AT182" s="229">
        <v>6</v>
      </c>
      <c r="AU182" s="229">
        <v>2</v>
      </c>
      <c r="AV182" s="229">
        <v>3</v>
      </c>
      <c r="AW182" s="229">
        <v>7</v>
      </c>
      <c r="AX182" s="229">
        <v>1</v>
      </c>
      <c r="AY182" s="229">
        <v>3</v>
      </c>
      <c r="AZ182" s="229">
        <v>16</v>
      </c>
      <c r="BA182" s="148"/>
      <c r="BB182" s="229">
        <v>200</v>
      </c>
      <c r="BC182" s="229">
        <v>8</v>
      </c>
      <c r="BD182" s="229">
        <v>1</v>
      </c>
      <c r="BE182" s="57">
        <v>3</v>
      </c>
      <c r="BF182" s="57">
        <v>3</v>
      </c>
      <c r="BG182" s="57">
        <v>3</v>
      </c>
      <c r="BH182" s="57">
        <v>10</v>
      </c>
      <c r="BI182" s="57" t="str">
        <f t="shared" si="132"/>
        <v>Control</v>
      </c>
      <c r="BJ182" s="189" t="str">
        <f t="shared" si="133"/>
        <v>432-27</v>
      </c>
      <c r="BK182" s="173">
        <f t="shared" si="134"/>
        <v>3</v>
      </c>
      <c r="BL182" s="87">
        <v>9</v>
      </c>
      <c r="BM182" s="62">
        <v>9</v>
      </c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128"/>
      <c r="CA182" s="99">
        <v>15</v>
      </c>
      <c r="CB182" s="98"/>
      <c r="CC182" s="98"/>
      <c r="CD182" s="98"/>
      <c r="CE182" s="98"/>
      <c r="CF182" s="98"/>
      <c r="CG182" s="98"/>
      <c r="CH182" s="98"/>
      <c r="CI182" s="98"/>
      <c r="CJ182" s="98"/>
      <c r="CK182" s="98"/>
      <c r="CL182" s="98"/>
      <c r="CM182" s="62"/>
      <c r="CN182" s="62"/>
      <c r="CO182" s="128"/>
      <c r="CP182" s="88"/>
      <c r="CQ182" s="88"/>
      <c r="CR182" s="63"/>
      <c r="CS182" s="63"/>
      <c r="CT182" s="63"/>
      <c r="CU182" s="63"/>
      <c r="CV182" s="88"/>
      <c r="CW182" s="63"/>
      <c r="CX182" s="63"/>
      <c r="CY182" s="63"/>
      <c r="CZ182" s="63"/>
      <c r="DA182" s="88"/>
      <c r="DB182" s="63"/>
      <c r="DC182" s="63"/>
      <c r="DD182" s="63"/>
      <c r="DE182" s="63"/>
      <c r="DF182" s="131"/>
      <c r="DG182" s="121">
        <f t="shared" si="135"/>
        <v>29.223718566669842</v>
      </c>
      <c r="DH182" s="121">
        <f t="shared" si="136"/>
        <v>38.90169258144455</v>
      </c>
      <c r="DI182" s="121">
        <f t="shared" si="137"/>
        <v>92.740974958711433</v>
      </c>
      <c r="DJ182" s="121">
        <f t="shared" si="138"/>
        <v>4.3827276849927799</v>
      </c>
      <c r="DK182" s="121">
        <f t="shared" si="138"/>
        <v>2.6029624864501657</v>
      </c>
      <c r="DL182" s="121">
        <f t="shared" si="138"/>
        <v>3.4089371387021106</v>
      </c>
      <c r="DM182" s="121">
        <f t="shared" si="139"/>
        <v>7.559449786255203</v>
      </c>
      <c r="DN182" s="121">
        <f t="shared" si="140"/>
        <v>10.300008039469546</v>
      </c>
      <c r="DO182" s="121">
        <f t="shared" si="141"/>
        <v>0</v>
      </c>
      <c r="DP182" s="121">
        <f t="shared" si="142"/>
        <v>0</v>
      </c>
      <c r="DQ182" s="121">
        <f t="shared" si="143"/>
        <v>0</v>
      </c>
      <c r="DR182" s="122">
        <f t="shared" si="144"/>
        <v>6.5</v>
      </c>
      <c r="DS182" s="157"/>
      <c r="DT182" s="157" t="str">
        <f t="shared" si="145"/>
        <v>Control</v>
      </c>
      <c r="DU182" s="157" t="str">
        <f t="shared" si="124"/>
        <v>432-27</v>
      </c>
      <c r="DV182" s="238">
        <f t="shared" si="146"/>
        <v>3</v>
      </c>
      <c r="EJ182" s="50">
        <f t="shared" si="147"/>
        <v>1.9376016260162601</v>
      </c>
      <c r="EK182" s="50">
        <f t="shared" si="148"/>
        <v>1.4837398373983739</v>
      </c>
      <c r="EL182" s="55">
        <f t="shared" si="149"/>
        <v>1.475609756097561</v>
      </c>
      <c r="EM182" s="50">
        <f>4.656*AQ182*(((BL182/2.54)^2)+((BM182/2.54)^2)+((BN182/2.54)^2)+((BO182)/2.54^2)+((BP182/2.54)^2)+((BQ182/2.54)^2)+((BR182/2.54)^2)+((BS182/2.54)^2)+((BT182/2.54)^2)+((BU182/2.54)^2)+((BV182/2.54)^2)+((BW182/2.54)^2)+((BX182/2.54)^2)+((BY182/2.54)^2)+((BZ182/2.54)^2))/(BH182*3.28)</f>
        <v>3.5644022507557209</v>
      </c>
      <c r="EN182" s="50">
        <f>3.492*AQ182*((CA182/2.54)^2 + (CB182/2.54)^2 + (CC182/2.54)^2 + (CD182/2.54)^2 + (CE182/2.54)^2 + (CF182/2.54)^2 + (CG182/2.54)^2 +(CH182/2.54)^2 +(CI182/2.54)^2 + (CJ182/2.54)^2 +(CK182/2.54)^2 + (CL182/2.54)^2 +(CM182/2.54)^2 + (CN182/2.54)^2 + (CO182/2.54)^2)/(BH182*3.28)</f>
        <v>3.7129190112038764</v>
      </c>
      <c r="EO182" s="50">
        <f t="shared" si="125"/>
        <v>0</v>
      </c>
      <c r="EP182" s="50">
        <f t="shared" si="126"/>
        <v>0</v>
      </c>
      <c r="EQ182" s="50">
        <f t="shared" si="127"/>
        <v>0</v>
      </c>
      <c r="ER182" s="56">
        <f t="shared" si="150"/>
        <v>4.8969512195121947</v>
      </c>
      <c r="ES182" s="56">
        <f t="shared" si="151"/>
        <v>7.2773212619595977</v>
      </c>
      <c r="ET182" s="56">
        <f t="shared" si="154"/>
        <v>13.150673355001429</v>
      </c>
      <c r="EU182" s="56">
        <f t="shared" si="154"/>
        <v>17.505761661650048</v>
      </c>
      <c r="EV182" s="56">
        <f t="shared" si="152"/>
        <v>12.174272481471792</v>
      </c>
      <c r="EW182" s="56"/>
      <c r="EX182" s="56"/>
      <c r="EY182" s="56"/>
      <c r="EZ182" s="165"/>
      <c r="FA182" s="179"/>
      <c r="FB182" s="179"/>
      <c r="FC182" s="56"/>
      <c r="FD182" s="56"/>
      <c r="FE182" s="56"/>
      <c r="FF182" s="56"/>
      <c r="FG182" s="56"/>
      <c r="FH182" s="56"/>
      <c r="FI182" s="56"/>
      <c r="FJ182" s="56"/>
      <c r="FK182" s="56"/>
      <c r="FL182" s="56"/>
      <c r="FM182" s="56"/>
      <c r="FO182" s="54"/>
      <c r="FP182" s="54"/>
      <c r="FQ182" s="54"/>
      <c r="FR182" s="54"/>
      <c r="FS182" s="54"/>
      <c r="FT182" s="54"/>
      <c r="FU182" s="54"/>
      <c r="FV182" s="54"/>
      <c r="FW182" s="54"/>
      <c r="FX182" s="54"/>
      <c r="FY182" s="54"/>
      <c r="FZ182" s="54"/>
      <c r="GA182" s="54"/>
    </row>
    <row r="183" spans="1:183" ht="18">
      <c r="A183" s="66" t="s">
        <v>377</v>
      </c>
      <c r="B183" s="228" t="s">
        <v>278</v>
      </c>
      <c r="C183" s="228" t="s">
        <v>278</v>
      </c>
      <c r="D183" s="228" t="s">
        <v>313</v>
      </c>
      <c r="E183" s="229">
        <v>4</v>
      </c>
      <c r="F183" s="144">
        <v>23.741396355599989</v>
      </c>
      <c r="G183" s="144">
        <v>12.444845212799999</v>
      </c>
      <c r="H183" s="144"/>
      <c r="I183" s="144">
        <v>11.135035203599998</v>
      </c>
      <c r="J183" s="144">
        <v>4.4173275762000008</v>
      </c>
      <c r="K183" s="144">
        <v>23.98559842140001</v>
      </c>
      <c r="L183" s="144">
        <v>1.3433465892000003</v>
      </c>
      <c r="M183" s="232"/>
      <c r="N183" s="232"/>
      <c r="O183" s="83"/>
      <c r="P183" s="230">
        <f t="shared" si="128"/>
        <v>77.067549358799994</v>
      </c>
      <c r="Q183" s="52">
        <f t="shared" si="107"/>
        <v>0.86448205736543449</v>
      </c>
      <c r="R183" s="52">
        <f t="shared" si="108"/>
        <v>1.461185928333492</v>
      </c>
      <c r="S183" s="52">
        <f t="shared" si="109"/>
        <v>1.4267842301340221</v>
      </c>
      <c r="T183" s="53">
        <f t="shared" si="110"/>
        <v>9.0464467840898233E-2</v>
      </c>
      <c r="U183" s="53">
        <f t="shared" si="111"/>
        <v>1.3543150075115244</v>
      </c>
      <c r="V183" s="53">
        <f t="shared" si="112"/>
        <v>14.423906454856226</v>
      </c>
      <c r="W183" s="53">
        <f t="shared" si="113"/>
        <v>117.98321693335888</v>
      </c>
      <c r="X183" s="53">
        <f t="shared" si="114"/>
        <v>1.0292568678214049</v>
      </c>
      <c r="Y183" s="53">
        <f t="shared" si="115"/>
        <v>1.0234628579999543</v>
      </c>
      <c r="Z183" s="53">
        <f t="shared" si="116"/>
        <v>1.0261719205078588</v>
      </c>
      <c r="AA183" s="53">
        <f t="shared" si="117"/>
        <v>1.0304748223652427</v>
      </c>
      <c r="AB183" s="53">
        <f t="shared" si="118"/>
        <v>0.5721616961029653</v>
      </c>
      <c r="AC183" s="53">
        <f t="shared" si="119"/>
        <v>0.5706794574181957</v>
      </c>
      <c r="AD183" s="53">
        <f t="shared" si="120"/>
        <v>0.55991495061279961</v>
      </c>
      <c r="AE183" s="53">
        <f t="shared" si="121"/>
        <v>0.36696329543081191</v>
      </c>
      <c r="AF183" s="53">
        <f t="shared" si="122"/>
        <v>0.36</v>
      </c>
      <c r="AG183" s="53">
        <f t="shared" si="123"/>
        <v>0.36348164771540592</v>
      </c>
      <c r="AH183" s="64" t="s">
        <v>152</v>
      </c>
      <c r="AI183" s="62"/>
      <c r="AJ183" s="62"/>
      <c r="AK183" s="45" t="str">
        <f t="shared" si="129"/>
        <v>432-27</v>
      </c>
      <c r="AL183" s="65"/>
      <c r="AM183" s="145">
        <f t="shared" si="130"/>
        <v>4</v>
      </c>
      <c r="AN183" s="149"/>
      <c r="AO183" s="183"/>
      <c r="AP183" s="149"/>
      <c r="AQ183" s="147">
        <f t="shared" si="131"/>
        <v>1</v>
      </c>
      <c r="AR183" s="229">
        <v>0</v>
      </c>
      <c r="AS183" s="229">
        <v>1</v>
      </c>
      <c r="AT183" s="229">
        <v>1</v>
      </c>
      <c r="AU183" s="229">
        <v>0</v>
      </c>
      <c r="AV183" s="229">
        <v>2</v>
      </c>
      <c r="AW183" s="229">
        <v>2</v>
      </c>
      <c r="AX183" s="229">
        <v>0</v>
      </c>
      <c r="AY183" s="229">
        <v>1</v>
      </c>
      <c r="AZ183" s="229">
        <v>1</v>
      </c>
      <c r="BA183" s="148"/>
      <c r="BB183" s="229">
        <v>47</v>
      </c>
      <c r="BC183" s="229">
        <v>0</v>
      </c>
      <c r="BD183" s="229">
        <v>0</v>
      </c>
      <c r="BE183" s="57">
        <v>3</v>
      </c>
      <c r="BF183" s="57">
        <v>3</v>
      </c>
      <c r="BG183" s="57">
        <v>3</v>
      </c>
      <c r="BH183" s="57">
        <v>10</v>
      </c>
      <c r="BI183" s="57" t="str">
        <f t="shared" si="132"/>
        <v>Control</v>
      </c>
      <c r="BJ183" s="189" t="str">
        <f t="shared" si="133"/>
        <v>432-27</v>
      </c>
      <c r="BK183" s="173">
        <f t="shared" si="134"/>
        <v>4</v>
      </c>
      <c r="BL183" s="87">
        <v>0</v>
      </c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128"/>
      <c r="CA183" s="99"/>
      <c r="CB183" s="98"/>
      <c r="CC183" s="98"/>
      <c r="CD183" s="98"/>
      <c r="CE183" s="98"/>
      <c r="CF183" s="98"/>
      <c r="CG183" s="98"/>
      <c r="CH183" s="98"/>
      <c r="CI183" s="98"/>
      <c r="CJ183" s="98"/>
      <c r="CK183" s="98"/>
      <c r="CL183" s="98"/>
      <c r="CM183" s="62"/>
      <c r="CN183" s="62"/>
      <c r="CO183" s="128"/>
      <c r="CP183" s="88"/>
      <c r="CQ183" s="88"/>
      <c r="CR183" s="63"/>
      <c r="CS183" s="63"/>
      <c r="CT183" s="63"/>
      <c r="CU183" s="63"/>
      <c r="CV183" s="88"/>
      <c r="CW183" s="63"/>
      <c r="CX183" s="63"/>
      <c r="CY183" s="63"/>
      <c r="CZ183" s="63"/>
      <c r="DA183" s="88"/>
      <c r="DB183" s="63"/>
      <c r="DC183" s="63"/>
      <c r="DD183" s="63"/>
      <c r="DE183" s="63"/>
      <c r="DF183" s="131"/>
      <c r="DG183" s="121">
        <f t="shared" si="135"/>
        <v>0</v>
      </c>
      <c r="DH183" s="121">
        <f t="shared" si="136"/>
        <v>17.289641147308689</v>
      </c>
      <c r="DI183" s="121">
        <f t="shared" si="137"/>
        <v>28.53568460268044</v>
      </c>
      <c r="DJ183" s="121">
        <f t="shared" si="138"/>
        <v>1.029941005973303</v>
      </c>
      <c r="DK183" s="121">
        <f t="shared" si="138"/>
        <v>0</v>
      </c>
      <c r="DL183" s="121">
        <f t="shared" si="138"/>
        <v>0</v>
      </c>
      <c r="DM183" s="121">
        <f t="shared" si="139"/>
        <v>0</v>
      </c>
      <c r="DN183" s="121">
        <f t="shared" si="140"/>
        <v>0</v>
      </c>
      <c r="DO183" s="121">
        <f t="shared" si="141"/>
        <v>0</v>
      </c>
      <c r="DP183" s="121">
        <f t="shared" si="142"/>
        <v>0</v>
      </c>
      <c r="DQ183" s="121">
        <f t="shared" si="143"/>
        <v>0</v>
      </c>
      <c r="DR183" s="122">
        <f t="shared" si="144"/>
        <v>1.5</v>
      </c>
      <c r="DS183" s="157"/>
      <c r="DT183" s="157" t="str">
        <f t="shared" si="145"/>
        <v>Control</v>
      </c>
      <c r="DU183" s="157" t="str">
        <f t="shared" si="124"/>
        <v>432-27</v>
      </c>
      <c r="DV183" s="238">
        <f t="shared" si="146"/>
        <v>4</v>
      </c>
      <c r="EJ183" s="50">
        <f t="shared" si="147"/>
        <v>0.4553363821138211</v>
      </c>
      <c r="EK183" s="50">
        <f t="shared" si="148"/>
        <v>0</v>
      </c>
      <c r="EL183" s="55">
        <f t="shared" si="149"/>
        <v>0</v>
      </c>
      <c r="EM183" s="50">
        <f>4.656*AQ183*(((BL183/2.54)^2)+((BM183/2.54)^2)+((BN183/2.54)^2)+((BO183)/2.54^2)+((BP183/2.54)^2)+((BQ183/2.54)^2)+((BR183/2.54)^2)+((BS183/2.54)^2)+((BT183/2.54)^2)+((BU183/2.54)^2)+((BV183/2.54)^2)+((BW183/2.54)^2)+((BX183/2.54)^2)+((BY183/2.54)^2)+((BZ183/2.54)^2))/(BH183*3.28)</f>
        <v>0</v>
      </c>
      <c r="EN183" s="50">
        <f>3.492*AQ183*((CA183/2.54)^2 + (CB183/2.54)^2 + (CC183/2.54)^2 + (CD183/2.54)^2 + (CE183/2.54)^2 + (CF183/2.54)^2 + (CG183/2.54)^2 +(CH183/2.54)^2 +(CI183/2.54)^2 + (CJ183/2.54)^2 +(CK183/2.54)^2 + (CL183/2.54)^2 +(CM183/2.54)^2 + (CN183/2.54)^2 + (CO183/2.54)^2)/(BH183*3.28)</f>
        <v>0</v>
      </c>
      <c r="EO183" s="50">
        <f t="shared" si="125"/>
        <v>0</v>
      </c>
      <c r="EP183" s="50">
        <f t="shared" si="126"/>
        <v>0</v>
      </c>
      <c r="EQ183" s="50">
        <f t="shared" si="127"/>
        <v>0</v>
      </c>
      <c r="ER183" s="56">
        <f t="shared" si="150"/>
        <v>0.4553363821138211</v>
      </c>
      <c r="ES183" s="56">
        <f t="shared" si="151"/>
        <v>0</v>
      </c>
      <c r="ET183" s="56">
        <f t="shared" si="154"/>
        <v>0</v>
      </c>
      <c r="EU183" s="56">
        <f t="shared" si="154"/>
        <v>7.7803385162889107</v>
      </c>
      <c r="EV183" s="56">
        <f t="shared" si="152"/>
        <v>0.4553363821138211</v>
      </c>
      <c r="EW183" s="56"/>
      <c r="EX183" s="56"/>
      <c r="EY183" s="56"/>
      <c r="EZ183" s="165" t="str">
        <f>D183</f>
        <v>432-27</v>
      </c>
      <c r="FA183" s="179">
        <f t="shared" si="153"/>
        <v>5.4794472312505951</v>
      </c>
      <c r="FB183" s="179">
        <f t="shared" si="153"/>
        <v>13.615592403505593</v>
      </c>
      <c r="FC183" s="56">
        <f>AVERAGE(EJ181:EJ183)</f>
        <v>1.7664468157181572</v>
      </c>
      <c r="FD183" s="56">
        <f>AVERAGE(EK181:EK183)</f>
        <v>2.1637872628726287</v>
      </c>
      <c r="FE183" s="56">
        <f>AVERAGE(EL181:EL183)</f>
        <v>1.967479674796748</v>
      </c>
      <c r="FF183" s="56">
        <f>AVERAGE(EM181:EM183)</f>
        <v>5.0679052577617352</v>
      </c>
      <c r="FG183" s="56">
        <f>AVERAGE(EN181:EN183)</f>
        <v>1.2376396704012922</v>
      </c>
      <c r="FH183" s="56">
        <f t="shared" si="155"/>
        <v>0</v>
      </c>
      <c r="FI183" s="56">
        <f t="shared" si="155"/>
        <v>0</v>
      </c>
      <c r="FJ183" s="56">
        <f t="shared" si="155"/>
        <v>0</v>
      </c>
      <c r="FK183" s="56">
        <f>AVERAGE(ER181:ER183)</f>
        <v>5.8977137533875323</v>
      </c>
      <c r="FL183" s="56">
        <f>AVERAGE(ES181:ES183)</f>
        <v>6.3055449281630276</v>
      </c>
      <c r="FM183" s="56">
        <f>AVERAGE(EV181:EV183)</f>
        <v>12.20325868155056</v>
      </c>
      <c r="FO183" s="54"/>
      <c r="FP183" s="54" t="e">
        <f>AVERAGE(#REF!)</f>
        <v>#REF!</v>
      </c>
      <c r="FQ183" s="54" t="e">
        <f>AVERAGE(#REF!)</f>
        <v>#REF!</v>
      </c>
      <c r="FR183" s="54" t="e">
        <f>AVERAGE(#REF!)</f>
        <v>#REF!</v>
      </c>
      <c r="FS183" s="54" t="e">
        <f>AVERAGE(#REF!)</f>
        <v>#REF!</v>
      </c>
      <c r="FT183" s="54" t="e">
        <f>AVERAGE(#REF!)</f>
        <v>#REF!</v>
      </c>
      <c r="FU183" s="54" t="e">
        <f>AVERAGE(#REF!)</f>
        <v>#REF!</v>
      </c>
      <c r="FV183" s="54" t="e">
        <f>AVERAGE(#REF!)</f>
        <v>#REF!</v>
      </c>
      <c r="FW183" s="54" t="e">
        <f>AVERAGE(#REF!)</f>
        <v>#REF!</v>
      </c>
      <c r="FX183" s="54" t="e">
        <f>AVERAGE(#REF!)</f>
        <v>#REF!</v>
      </c>
      <c r="FY183" s="54" t="e">
        <f>AVERAGE(#REF!)</f>
        <v>#REF!</v>
      </c>
      <c r="FZ183" s="54" t="e">
        <f>AVERAGE(#REF!)</f>
        <v>#REF!</v>
      </c>
      <c r="GA183" s="54"/>
    </row>
    <row r="184" spans="1:183" ht="18">
      <c r="A184" s="66" t="s">
        <v>377</v>
      </c>
      <c r="B184" s="228" t="s">
        <v>278</v>
      </c>
      <c r="C184" s="228" t="s">
        <v>278</v>
      </c>
      <c r="D184" s="228" t="s">
        <v>313</v>
      </c>
      <c r="E184" s="229">
        <v>5</v>
      </c>
      <c r="F184" s="144">
        <v>23.741396355599989</v>
      </c>
      <c r="G184" s="144">
        <v>12.444845212799999</v>
      </c>
      <c r="H184" s="144"/>
      <c r="I184" s="144">
        <v>11.135035203599998</v>
      </c>
      <c r="J184" s="144">
        <v>4.4173275762000008</v>
      </c>
      <c r="K184" s="144">
        <v>23.98559842140001</v>
      </c>
      <c r="L184" s="144">
        <v>1.3433465892000003</v>
      </c>
      <c r="M184" s="232"/>
      <c r="N184" s="232"/>
      <c r="O184" s="83"/>
      <c r="P184" s="230">
        <f t="shared" si="128"/>
        <v>77.067549358799994</v>
      </c>
      <c r="Q184" s="52">
        <f t="shared" si="107"/>
        <v>0.86448205736543449</v>
      </c>
      <c r="R184" s="52">
        <f t="shared" si="108"/>
        <v>1.461185928333492</v>
      </c>
      <c r="S184" s="52">
        <f t="shared" si="109"/>
        <v>1.4267842301340221</v>
      </c>
      <c r="T184" s="53">
        <f t="shared" si="110"/>
        <v>9.0464467840898233E-2</v>
      </c>
      <c r="U184" s="53">
        <f t="shared" si="111"/>
        <v>1.3543150075115244</v>
      </c>
      <c r="V184" s="53">
        <f t="shared" si="112"/>
        <v>14.423906454856226</v>
      </c>
      <c r="W184" s="53">
        <f t="shared" si="113"/>
        <v>117.98321693335888</v>
      </c>
      <c r="X184" s="53">
        <f t="shared" si="114"/>
        <v>1.0292568678214049</v>
      </c>
      <c r="Y184" s="53">
        <f t="shared" si="115"/>
        <v>1.0234628579999543</v>
      </c>
      <c r="Z184" s="53">
        <f t="shared" si="116"/>
        <v>1.0261719205078588</v>
      </c>
      <c r="AA184" s="53">
        <f t="shared" si="117"/>
        <v>1.0304748223652427</v>
      </c>
      <c r="AB184" s="53">
        <f t="shared" si="118"/>
        <v>0.5721616961029653</v>
      </c>
      <c r="AC184" s="53">
        <f t="shared" si="119"/>
        <v>0.5706794574181957</v>
      </c>
      <c r="AD184" s="53">
        <f t="shared" si="120"/>
        <v>0.55991495061279961</v>
      </c>
      <c r="AE184" s="53">
        <f t="shared" si="121"/>
        <v>0.36696329543081191</v>
      </c>
      <c r="AF184" s="53">
        <f t="shared" si="122"/>
        <v>0.36</v>
      </c>
      <c r="AG184" s="53">
        <f t="shared" si="123"/>
        <v>0.36348164771540592</v>
      </c>
      <c r="AH184" s="64" t="s">
        <v>152</v>
      </c>
      <c r="AI184" s="62"/>
      <c r="AJ184" s="62"/>
      <c r="AK184" s="45" t="str">
        <f t="shared" si="129"/>
        <v>432-27</v>
      </c>
      <c r="AL184" s="65"/>
      <c r="AM184" s="145">
        <f t="shared" si="130"/>
        <v>5</v>
      </c>
      <c r="AN184" s="149"/>
      <c r="AO184" s="183"/>
      <c r="AP184" s="149"/>
      <c r="AQ184" s="147">
        <f t="shared" si="131"/>
        <v>1</v>
      </c>
      <c r="AR184" s="229">
        <v>0</v>
      </c>
      <c r="AS184" s="229">
        <v>2</v>
      </c>
      <c r="AT184" s="229">
        <v>8</v>
      </c>
      <c r="AU184" s="229">
        <v>1</v>
      </c>
      <c r="AV184" s="229">
        <v>3</v>
      </c>
      <c r="AW184" s="229">
        <v>4</v>
      </c>
      <c r="AX184" s="229">
        <v>1</v>
      </c>
      <c r="AY184" s="229">
        <v>3</v>
      </c>
      <c r="AZ184" s="229">
        <v>5</v>
      </c>
      <c r="BA184" s="148"/>
      <c r="BB184" s="229">
        <v>100</v>
      </c>
      <c r="BC184" s="229">
        <v>7</v>
      </c>
      <c r="BD184" s="229">
        <v>1</v>
      </c>
      <c r="BE184" s="57">
        <v>3</v>
      </c>
      <c r="BF184" s="57">
        <v>3</v>
      </c>
      <c r="BG184" s="57">
        <v>3</v>
      </c>
      <c r="BH184" s="57">
        <v>10</v>
      </c>
      <c r="BI184" s="57" t="str">
        <f t="shared" si="132"/>
        <v>Control</v>
      </c>
      <c r="BJ184" s="189" t="str">
        <f t="shared" si="133"/>
        <v>432-27</v>
      </c>
      <c r="BK184" s="173">
        <f t="shared" si="134"/>
        <v>5</v>
      </c>
      <c r="BL184" s="87">
        <v>13</v>
      </c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128"/>
      <c r="CA184" s="99"/>
      <c r="CB184" s="98"/>
      <c r="CC184" s="98"/>
      <c r="CD184" s="98"/>
      <c r="CE184" s="98"/>
      <c r="CF184" s="98"/>
      <c r="CG184" s="98"/>
      <c r="CH184" s="98"/>
      <c r="CI184" s="98"/>
      <c r="CJ184" s="98"/>
      <c r="CK184" s="98"/>
      <c r="CL184" s="98"/>
      <c r="CM184" s="62"/>
      <c r="CN184" s="62"/>
      <c r="CO184" s="128"/>
      <c r="CP184" s="88"/>
      <c r="CQ184" s="88"/>
      <c r="CR184" s="63"/>
      <c r="CS184" s="63"/>
      <c r="CT184" s="63"/>
      <c r="CU184" s="63"/>
      <c r="CV184" s="88"/>
      <c r="CW184" s="63"/>
      <c r="CX184" s="63"/>
      <c r="CY184" s="63"/>
      <c r="CZ184" s="63"/>
      <c r="DA184" s="88"/>
      <c r="DB184" s="63"/>
      <c r="DC184" s="63"/>
      <c r="DD184" s="63"/>
      <c r="DE184" s="63"/>
      <c r="DF184" s="131"/>
      <c r="DG184" s="121">
        <f t="shared" si="135"/>
        <v>14.611859283334921</v>
      </c>
      <c r="DH184" s="121">
        <f t="shared" si="136"/>
        <v>34.579282294617379</v>
      </c>
      <c r="DI184" s="121">
        <f t="shared" si="137"/>
        <v>71.339211506701105</v>
      </c>
      <c r="DJ184" s="121">
        <f t="shared" si="138"/>
        <v>2.1913638424963899</v>
      </c>
      <c r="DK184" s="121">
        <f t="shared" si="138"/>
        <v>2.2775921756438948</v>
      </c>
      <c r="DL184" s="121">
        <f t="shared" si="138"/>
        <v>3.4089371387021106</v>
      </c>
      <c r="DM184" s="121">
        <f t="shared" si="139"/>
        <v>7.8860926782538838</v>
      </c>
      <c r="DN184" s="121">
        <f t="shared" si="140"/>
        <v>0</v>
      </c>
      <c r="DO184" s="121">
        <f t="shared" si="141"/>
        <v>0</v>
      </c>
      <c r="DP184" s="121">
        <f t="shared" si="142"/>
        <v>0</v>
      </c>
      <c r="DQ184" s="121">
        <f t="shared" si="143"/>
        <v>0</v>
      </c>
      <c r="DR184" s="122">
        <f t="shared" si="144"/>
        <v>6</v>
      </c>
      <c r="DS184" s="157"/>
      <c r="DT184" s="157" t="str">
        <f t="shared" si="145"/>
        <v>Control</v>
      </c>
      <c r="DU184" s="157" t="str">
        <f t="shared" si="124"/>
        <v>432-27</v>
      </c>
      <c r="DV184" s="238">
        <f t="shared" si="146"/>
        <v>5</v>
      </c>
      <c r="EJ184" s="50"/>
      <c r="EK184" s="50"/>
      <c r="EL184" s="55"/>
      <c r="EM184" s="50"/>
      <c r="EN184" s="50"/>
      <c r="EO184" s="50">
        <f t="shared" si="125"/>
        <v>0</v>
      </c>
      <c r="EP184" s="50">
        <f t="shared" si="126"/>
        <v>0</v>
      </c>
      <c r="EQ184" s="50">
        <f t="shared" si="127"/>
        <v>0</v>
      </c>
      <c r="ER184" s="56"/>
      <c r="ES184" s="56"/>
      <c r="ET184" s="56">
        <f t="shared" si="154"/>
        <v>6.5753366775007143</v>
      </c>
      <c r="EU184" s="56">
        <f t="shared" si="154"/>
        <v>15.560677032577821</v>
      </c>
      <c r="EV184" s="56"/>
      <c r="EW184" s="56"/>
      <c r="EX184" s="56"/>
      <c r="EY184" s="56"/>
      <c r="EZ184" s="165"/>
      <c r="FA184" s="179"/>
      <c r="FB184" s="179"/>
      <c r="FC184" s="56"/>
      <c r="FD184" s="56"/>
      <c r="FE184" s="56"/>
      <c r="FF184" s="56"/>
      <c r="FG184" s="56"/>
      <c r="FH184" s="56"/>
      <c r="FI184" s="56"/>
      <c r="FJ184" s="56"/>
      <c r="FK184" s="56"/>
      <c r="FL184" s="56"/>
      <c r="FM184" s="56"/>
      <c r="FO184" s="54"/>
      <c r="FP184" s="54"/>
      <c r="FQ184" s="54"/>
      <c r="FR184" s="54"/>
      <c r="FS184" s="54"/>
      <c r="FT184" s="54"/>
      <c r="FU184" s="54"/>
      <c r="FV184" s="54"/>
      <c r="FW184" s="54"/>
      <c r="FX184" s="54"/>
      <c r="FY184" s="54"/>
      <c r="FZ184" s="54"/>
      <c r="GA184" s="54"/>
    </row>
    <row r="185" spans="1:183" ht="18">
      <c r="A185" s="66" t="s">
        <v>377</v>
      </c>
      <c r="B185" s="228" t="s">
        <v>278</v>
      </c>
      <c r="C185" s="228" t="s">
        <v>278</v>
      </c>
      <c r="D185" s="228" t="s">
        <v>314</v>
      </c>
      <c r="E185" s="229">
        <v>1</v>
      </c>
      <c r="F185" s="144">
        <v>23.741396355599989</v>
      </c>
      <c r="G185" s="144">
        <v>12.444845212799999</v>
      </c>
      <c r="H185" s="144"/>
      <c r="I185" s="144">
        <v>11.135035203599998</v>
      </c>
      <c r="J185" s="144">
        <v>4.4173275762000008</v>
      </c>
      <c r="K185" s="144">
        <v>23.98559842140001</v>
      </c>
      <c r="L185" s="144">
        <v>1.3433465892000003</v>
      </c>
      <c r="M185" s="144"/>
      <c r="N185" s="144"/>
      <c r="O185" s="83"/>
      <c r="P185" s="230">
        <f t="shared" si="128"/>
        <v>77.067549358799994</v>
      </c>
      <c r="Q185" s="52">
        <f t="shared" si="107"/>
        <v>0.86448205736543449</v>
      </c>
      <c r="R185" s="52">
        <f t="shared" si="108"/>
        <v>1.461185928333492</v>
      </c>
      <c r="S185" s="52">
        <f t="shared" si="109"/>
        <v>1.4267842301340221</v>
      </c>
      <c r="T185" s="53">
        <f t="shared" si="110"/>
        <v>9.0464467840898233E-2</v>
      </c>
      <c r="U185" s="53">
        <f t="shared" si="111"/>
        <v>1.3543150075115244</v>
      </c>
      <c r="V185" s="53">
        <f t="shared" si="112"/>
        <v>14.423906454856226</v>
      </c>
      <c r="W185" s="53">
        <f t="shared" si="113"/>
        <v>117.98321693335888</v>
      </c>
      <c r="X185" s="53">
        <f t="shared" si="114"/>
        <v>1.0292568678214049</v>
      </c>
      <c r="Y185" s="53">
        <f t="shared" si="115"/>
        <v>1.0234628579999543</v>
      </c>
      <c r="Z185" s="53">
        <f t="shared" si="116"/>
        <v>1.0261719205078588</v>
      </c>
      <c r="AA185" s="53">
        <f t="shared" si="117"/>
        <v>1.0304748223652427</v>
      </c>
      <c r="AB185" s="53">
        <f t="shared" si="118"/>
        <v>0.5721616961029653</v>
      </c>
      <c r="AC185" s="53">
        <f t="shared" si="119"/>
        <v>0.5706794574181957</v>
      </c>
      <c r="AD185" s="53">
        <f t="shared" si="120"/>
        <v>0.55991495061279961</v>
      </c>
      <c r="AE185" s="53">
        <f t="shared" si="121"/>
        <v>0.36696329543081191</v>
      </c>
      <c r="AF185" s="53">
        <f t="shared" si="122"/>
        <v>0.36</v>
      </c>
      <c r="AG185" s="53">
        <f t="shared" si="123"/>
        <v>0.36348164771540592</v>
      </c>
      <c r="AH185" s="64" t="s">
        <v>152</v>
      </c>
      <c r="AI185" s="62"/>
      <c r="AJ185" s="62"/>
      <c r="AK185" s="45" t="str">
        <f t="shared" si="129"/>
        <v>448-28</v>
      </c>
      <c r="AL185" s="65"/>
      <c r="AM185" s="145">
        <f t="shared" si="130"/>
        <v>1</v>
      </c>
      <c r="AN185" s="149"/>
      <c r="AO185" s="183"/>
      <c r="AP185" s="149"/>
      <c r="AQ185" s="147">
        <f t="shared" si="131"/>
        <v>1</v>
      </c>
      <c r="AR185" s="229">
        <v>0</v>
      </c>
      <c r="AS185" s="229">
        <v>2</v>
      </c>
      <c r="AT185" s="229">
        <v>2</v>
      </c>
      <c r="AU185" s="229">
        <v>1</v>
      </c>
      <c r="AV185" s="229">
        <v>2</v>
      </c>
      <c r="AW185" s="229">
        <v>2</v>
      </c>
      <c r="AX185" s="229">
        <v>2</v>
      </c>
      <c r="AY185" s="229">
        <v>2</v>
      </c>
      <c r="AZ185" s="229">
        <v>3</v>
      </c>
      <c r="BA185" s="148"/>
      <c r="BB185" s="229">
        <v>71</v>
      </c>
      <c r="BC185" s="229">
        <v>5</v>
      </c>
      <c r="BD185" s="229">
        <v>0</v>
      </c>
      <c r="BE185" s="57">
        <v>3</v>
      </c>
      <c r="BF185" s="57">
        <v>3</v>
      </c>
      <c r="BG185" s="57">
        <v>3</v>
      </c>
      <c r="BH185" s="57">
        <v>10</v>
      </c>
      <c r="BI185" s="57" t="str">
        <f t="shared" si="132"/>
        <v>Control</v>
      </c>
      <c r="BJ185" s="189" t="str">
        <f t="shared" si="133"/>
        <v>448-28</v>
      </c>
      <c r="BK185" s="173">
        <f t="shared" si="134"/>
        <v>1</v>
      </c>
      <c r="BL185" s="87">
        <v>0</v>
      </c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128"/>
      <c r="CA185" s="99"/>
      <c r="CB185" s="98"/>
      <c r="CC185" s="98"/>
      <c r="CD185" s="98"/>
      <c r="CE185" s="98"/>
      <c r="CF185" s="98"/>
      <c r="CG185" s="98"/>
      <c r="CH185" s="98"/>
      <c r="CI185" s="98"/>
      <c r="CJ185" s="98"/>
      <c r="CK185" s="98"/>
      <c r="CL185" s="98"/>
      <c r="CM185" s="62"/>
      <c r="CN185" s="62"/>
      <c r="CO185" s="128"/>
      <c r="CP185" s="88"/>
      <c r="CQ185" s="88"/>
      <c r="CR185" s="63"/>
      <c r="CS185" s="63"/>
      <c r="CT185" s="63"/>
      <c r="CU185" s="63"/>
      <c r="CV185" s="88"/>
      <c r="CW185" s="63"/>
      <c r="CX185" s="63"/>
      <c r="CY185" s="63"/>
      <c r="CZ185" s="63"/>
      <c r="DA185" s="88"/>
      <c r="DB185" s="63"/>
      <c r="DC185" s="63"/>
      <c r="DD185" s="63"/>
      <c r="DE185" s="63"/>
      <c r="DF185" s="131"/>
      <c r="DG185" s="121">
        <f t="shared" si="135"/>
        <v>21.91778892500238</v>
      </c>
      <c r="DH185" s="121">
        <f t="shared" si="136"/>
        <v>25.934461720963036</v>
      </c>
      <c r="DI185" s="121">
        <f t="shared" si="137"/>
        <v>64.205290356031</v>
      </c>
      <c r="DJ185" s="121">
        <f t="shared" si="138"/>
        <v>1.5558683281724368</v>
      </c>
      <c r="DK185" s="121">
        <f t="shared" si="138"/>
        <v>1.6268515540313535</v>
      </c>
      <c r="DL185" s="121">
        <f t="shared" si="138"/>
        <v>0</v>
      </c>
      <c r="DM185" s="121">
        <f t="shared" si="139"/>
        <v>0</v>
      </c>
      <c r="DN185" s="121">
        <f t="shared" si="140"/>
        <v>0</v>
      </c>
      <c r="DO185" s="121">
        <f t="shared" si="141"/>
        <v>0</v>
      </c>
      <c r="DP185" s="121">
        <f t="shared" si="142"/>
        <v>0</v>
      </c>
      <c r="DQ185" s="121">
        <f t="shared" si="143"/>
        <v>0</v>
      </c>
      <c r="DR185" s="122">
        <f t="shared" si="144"/>
        <v>2</v>
      </c>
      <c r="DS185" s="157"/>
      <c r="DT185" s="157" t="str">
        <f t="shared" si="145"/>
        <v>Control</v>
      </c>
      <c r="DU185" s="157" t="str">
        <f t="shared" si="124"/>
        <v>448-28</v>
      </c>
      <c r="DV185" s="238">
        <f t="shared" si="146"/>
        <v>1</v>
      </c>
      <c r="EJ185" s="50">
        <f t="shared" si="147"/>
        <v>0.68784857723577231</v>
      </c>
      <c r="EK185" s="50">
        <f t="shared" si="148"/>
        <v>0.92733739837398377</v>
      </c>
      <c r="EL185" s="55">
        <f t="shared" si="149"/>
        <v>0</v>
      </c>
      <c r="EM185" s="50">
        <f>4.656*AQ185*(((BL185/2.54)^2)+((BM185/2.54)^2)+((BN185/2.54)^2)+((BO185)/2.54^2)+((BP185/2.54)^2)+((BQ185/2.54)^2)+((BR185/2.54)^2)+((BS185/2.54)^2)+((BT185/2.54)^2)+((BU185/2.54)^2)+((BV185/2.54)^2)+((BW185/2.54)^2)+((BX185/2.54)^2)+((BY185/2.54)^2)+((BZ185/2.54)^2))/(BH185*3.28)</f>
        <v>0</v>
      </c>
      <c r="EN185" s="50">
        <f>3.492*AQ185*((CA185/2.54)^2 + (CB185/2.54)^2 + (CC185/2.54)^2 + (CD185/2.54)^2 + (CE185/2.54)^2 + (CF185/2.54)^2 + (CG185/2.54)^2 +(CH185/2.54)^2 +(CI185/2.54)^2 + (CJ185/2.54)^2 +(CK185/2.54)^2 + (CL185/2.54)^2 +(CM185/2.54)^2 + (CN185/2.54)^2 + (CO185/2.54)^2)/(BH185*3.28)</f>
        <v>0</v>
      </c>
      <c r="EO185" s="50">
        <f t="shared" si="125"/>
        <v>0</v>
      </c>
      <c r="EP185" s="50">
        <f t="shared" si="126"/>
        <v>0</v>
      </c>
      <c r="EQ185" s="50">
        <f t="shared" si="127"/>
        <v>0</v>
      </c>
      <c r="ER185" s="56">
        <f t="shared" si="150"/>
        <v>1.615185975609756</v>
      </c>
      <c r="ES185" s="56">
        <f t="shared" si="151"/>
        <v>0</v>
      </c>
      <c r="ET185" s="56">
        <f t="shared" si="154"/>
        <v>9.863005016251071</v>
      </c>
      <c r="EU185" s="56">
        <f t="shared" si="154"/>
        <v>11.670507774433366</v>
      </c>
      <c r="EV185" s="56">
        <f t="shared" si="152"/>
        <v>1.615185975609756</v>
      </c>
      <c r="EW185" s="56"/>
      <c r="EX185" s="56"/>
      <c r="EY185" s="56"/>
      <c r="EZ185" s="165"/>
      <c r="FA185" s="179"/>
      <c r="FB185" s="179"/>
      <c r="FC185" s="56"/>
      <c r="FD185" s="56"/>
      <c r="FE185" s="56"/>
      <c r="FF185" s="56"/>
      <c r="FG185" s="56"/>
      <c r="FH185" s="56"/>
      <c r="FI185" s="56"/>
      <c r="FJ185" s="56"/>
      <c r="FK185" s="56"/>
      <c r="FL185" s="56"/>
      <c r="FM185" s="56"/>
      <c r="FO185" s="54"/>
      <c r="FP185" s="54"/>
      <c r="FQ185" s="54"/>
      <c r="FR185" s="54"/>
      <c r="FS185" s="54"/>
      <c r="FT185" s="54"/>
      <c r="FU185" s="54"/>
      <c r="FV185" s="54"/>
      <c r="FW185" s="54"/>
      <c r="FX185" s="54"/>
      <c r="FY185" s="54"/>
      <c r="FZ185" s="54"/>
      <c r="GA185" s="54"/>
    </row>
    <row r="186" spans="1:183" ht="18">
      <c r="A186" s="66" t="s">
        <v>377</v>
      </c>
      <c r="B186" s="228" t="s">
        <v>278</v>
      </c>
      <c r="C186" s="228" t="s">
        <v>278</v>
      </c>
      <c r="D186" s="228" t="s">
        <v>314</v>
      </c>
      <c r="E186" s="229">
        <v>2</v>
      </c>
      <c r="F186" s="144">
        <v>23.741396355599989</v>
      </c>
      <c r="G186" s="144">
        <v>12.444845212799999</v>
      </c>
      <c r="H186" s="144"/>
      <c r="I186" s="144">
        <v>11.135035203599998</v>
      </c>
      <c r="J186" s="144">
        <v>4.4173275762000008</v>
      </c>
      <c r="K186" s="144">
        <v>23.98559842140001</v>
      </c>
      <c r="L186" s="144">
        <v>1.3433465892000003</v>
      </c>
      <c r="M186" s="232"/>
      <c r="N186" s="232"/>
      <c r="O186" s="83"/>
      <c r="P186" s="230">
        <f t="shared" si="128"/>
        <v>77.067549358799994</v>
      </c>
      <c r="Q186" s="52">
        <f t="shared" si="107"/>
        <v>0.86448205736543449</v>
      </c>
      <c r="R186" s="52">
        <f t="shared" si="108"/>
        <v>1.461185928333492</v>
      </c>
      <c r="S186" s="52">
        <f t="shared" si="109"/>
        <v>1.4267842301340221</v>
      </c>
      <c r="T186" s="53">
        <f t="shared" si="110"/>
        <v>9.0464467840898233E-2</v>
      </c>
      <c r="U186" s="53">
        <f t="shared" si="111"/>
        <v>1.3543150075115244</v>
      </c>
      <c r="V186" s="53">
        <f t="shared" si="112"/>
        <v>14.423906454856226</v>
      </c>
      <c r="W186" s="53">
        <f t="shared" si="113"/>
        <v>117.98321693335888</v>
      </c>
      <c r="X186" s="53">
        <f t="shared" si="114"/>
        <v>1.0292568678214049</v>
      </c>
      <c r="Y186" s="53">
        <f t="shared" si="115"/>
        <v>1.0234628579999543</v>
      </c>
      <c r="Z186" s="53">
        <f t="shared" si="116"/>
        <v>1.0261719205078588</v>
      </c>
      <c r="AA186" s="53">
        <f t="shared" si="117"/>
        <v>1.0304748223652427</v>
      </c>
      <c r="AB186" s="53">
        <f t="shared" si="118"/>
        <v>0.5721616961029653</v>
      </c>
      <c r="AC186" s="53">
        <f t="shared" si="119"/>
        <v>0.5706794574181957</v>
      </c>
      <c r="AD186" s="53">
        <f t="shared" si="120"/>
        <v>0.55991495061279961</v>
      </c>
      <c r="AE186" s="53">
        <f t="shared" si="121"/>
        <v>0.36696329543081191</v>
      </c>
      <c r="AF186" s="53">
        <f t="shared" si="122"/>
        <v>0.36</v>
      </c>
      <c r="AG186" s="53">
        <f t="shared" si="123"/>
        <v>0.36348164771540592</v>
      </c>
      <c r="AH186" s="64" t="s">
        <v>152</v>
      </c>
      <c r="AI186" s="62"/>
      <c r="AJ186" s="62"/>
      <c r="AK186" s="45" t="str">
        <f t="shared" si="129"/>
        <v>448-28</v>
      </c>
      <c r="AL186" s="65"/>
      <c r="AM186" s="145">
        <f t="shared" si="130"/>
        <v>2</v>
      </c>
      <c r="AN186" s="149"/>
      <c r="AO186" s="183"/>
      <c r="AP186" s="149"/>
      <c r="AQ186" s="147">
        <f t="shared" si="131"/>
        <v>1</v>
      </c>
      <c r="AR186" s="229">
        <v>3</v>
      </c>
      <c r="AS186" s="229">
        <v>4</v>
      </c>
      <c r="AT186" s="229">
        <v>8</v>
      </c>
      <c r="AU186" s="229">
        <v>1</v>
      </c>
      <c r="AV186" s="229">
        <v>2</v>
      </c>
      <c r="AW186" s="229">
        <v>2</v>
      </c>
      <c r="AX186" s="229">
        <v>2</v>
      </c>
      <c r="AY186" s="229">
        <v>3</v>
      </c>
      <c r="AZ186" s="229">
        <v>4</v>
      </c>
      <c r="BA186" s="148"/>
      <c r="BB186" s="229">
        <v>160</v>
      </c>
      <c r="BC186" s="229">
        <v>2</v>
      </c>
      <c r="BD186" s="229">
        <v>0</v>
      </c>
      <c r="BE186" s="57">
        <v>3</v>
      </c>
      <c r="BF186" s="57">
        <v>3</v>
      </c>
      <c r="BG186" s="57">
        <v>3</v>
      </c>
      <c r="BH186" s="57">
        <v>10</v>
      </c>
      <c r="BI186" s="57" t="str">
        <f t="shared" si="132"/>
        <v>Control</v>
      </c>
      <c r="BJ186" s="189" t="str">
        <f t="shared" si="133"/>
        <v>448-28</v>
      </c>
      <c r="BK186" s="173">
        <f t="shared" si="134"/>
        <v>2</v>
      </c>
      <c r="BL186" s="87">
        <v>8</v>
      </c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128"/>
      <c r="CA186" s="99"/>
      <c r="CB186" s="98"/>
      <c r="CC186" s="98"/>
      <c r="CD186" s="98"/>
      <c r="CE186" s="98"/>
      <c r="CF186" s="98"/>
      <c r="CG186" s="98"/>
      <c r="CH186" s="98"/>
      <c r="CI186" s="98"/>
      <c r="CJ186" s="98"/>
      <c r="CK186" s="98"/>
      <c r="CL186" s="98"/>
      <c r="CM186" s="62"/>
      <c r="CN186" s="62"/>
      <c r="CO186" s="128"/>
      <c r="CP186" s="88"/>
      <c r="CQ186" s="88"/>
      <c r="CR186" s="63"/>
      <c r="CS186" s="63"/>
      <c r="CT186" s="63"/>
      <c r="CU186" s="63"/>
      <c r="CV186" s="88"/>
      <c r="CW186" s="63"/>
      <c r="CX186" s="63"/>
      <c r="CY186" s="63"/>
      <c r="CZ186" s="63"/>
      <c r="DA186" s="88"/>
      <c r="DB186" s="63"/>
      <c r="DC186" s="63"/>
      <c r="DD186" s="63"/>
      <c r="DE186" s="63"/>
      <c r="DF186" s="131"/>
      <c r="DG186" s="121">
        <f t="shared" si="135"/>
        <v>43.835577850004761</v>
      </c>
      <c r="DH186" s="121">
        <f t="shared" si="136"/>
        <v>38.90169258144455</v>
      </c>
      <c r="DI186" s="121">
        <f t="shared" si="137"/>
        <v>107.00881726005166</v>
      </c>
      <c r="DJ186" s="121">
        <f t="shared" si="138"/>
        <v>3.5061821479942235</v>
      </c>
      <c r="DK186" s="121">
        <f t="shared" si="138"/>
        <v>0.65074062161254143</v>
      </c>
      <c r="DL186" s="121">
        <f t="shared" si="138"/>
        <v>0</v>
      </c>
      <c r="DM186" s="121">
        <f t="shared" si="139"/>
        <v>2.9864492982736603</v>
      </c>
      <c r="DN186" s="121">
        <f t="shared" si="140"/>
        <v>0</v>
      </c>
      <c r="DO186" s="121">
        <f t="shared" si="141"/>
        <v>0</v>
      </c>
      <c r="DP186" s="121">
        <f t="shared" si="142"/>
        <v>0</v>
      </c>
      <c r="DQ186" s="121">
        <f t="shared" si="143"/>
        <v>0</v>
      </c>
      <c r="DR186" s="122">
        <f t="shared" si="144"/>
        <v>5</v>
      </c>
      <c r="DS186" s="157"/>
      <c r="DT186" s="157" t="str">
        <f t="shared" si="145"/>
        <v>Control</v>
      </c>
      <c r="DU186" s="157" t="str">
        <f t="shared" si="124"/>
        <v>448-28</v>
      </c>
      <c r="DV186" s="238">
        <f t="shared" si="146"/>
        <v>2</v>
      </c>
      <c r="EJ186" s="50">
        <f t="shared" si="147"/>
        <v>1.5500813008130081</v>
      </c>
      <c r="EK186" s="50">
        <f t="shared" si="148"/>
        <v>0.37093495934959347</v>
      </c>
      <c r="EL186" s="55">
        <f t="shared" si="149"/>
        <v>0</v>
      </c>
      <c r="EM186" s="50">
        <f>4.656*AQ186*(((BL186/2.54)^2)+((BM186/2.54)^2)+((BN186/2.54)^2)+((BO186)/2.54^2)+((BP186/2.54)^2)+((BQ186/2.54)^2)+((BR186/2.54)^2)+((BS186/2.54)^2)+((BT186/2.54)^2)+((BU186/2.54)^2)+((BV186/2.54)^2)+((BW186/2.54)^2)+((BX186/2.54)^2)+((BY186/2.54)^2)+((BZ186/2.54)^2))/(BH186*3.28)</f>
        <v>1.4081589138788031</v>
      </c>
      <c r="EN186" s="50">
        <f>3.492*AQ186*((CA186/2.54)^2 + (CB186/2.54)^2 + (CC186/2.54)^2 + (CD186/2.54)^2 + (CE186/2.54)^2 + (CF186/2.54)^2 + (CG186/2.54)^2 +(CH186/2.54)^2 +(CI186/2.54)^2 + (CJ186/2.54)^2 +(CK186/2.54)^2 + (CL186/2.54)^2 +(CM186/2.54)^2 + (CN186/2.54)^2 + (CO186/2.54)^2)/(BH186*3.28)</f>
        <v>0</v>
      </c>
      <c r="EO186" s="50">
        <f t="shared" si="125"/>
        <v>0</v>
      </c>
      <c r="EP186" s="50">
        <f t="shared" si="126"/>
        <v>0</v>
      </c>
      <c r="EQ186" s="50">
        <f t="shared" si="127"/>
        <v>0</v>
      </c>
      <c r="ER186" s="56">
        <f t="shared" si="150"/>
        <v>1.9210162601626015</v>
      </c>
      <c r="ES186" s="56">
        <f t="shared" si="151"/>
        <v>1.4081589138788031</v>
      </c>
      <c r="ET186" s="56">
        <f t="shared" si="154"/>
        <v>19.726010032502142</v>
      </c>
      <c r="EU186" s="56">
        <f t="shared" si="154"/>
        <v>17.505761661650048</v>
      </c>
      <c r="EV186" s="56">
        <f t="shared" si="152"/>
        <v>3.3291751740414046</v>
      </c>
      <c r="EW186" s="56"/>
      <c r="EX186" s="56"/>
      <c r="EY186" s="56"/>
      <c r="EZ186" s="165"/>
      <c r="FA186" s="179"/>
      <c r="FB186" s="179"/>
      <c r="FC186" s="56"/>
      <c r="FD186" s="56"/>
      <c r="FE186" s="56"/>
      <c r="FF186" s="56"/>
      <c r="FG186" s="56"/>
      <c r="FH186" s="56"/>
      <c r="FI186" s="56"/>
      <c r="FJ186" s="56"/>
      <c r="FK186" s="56"/>
      <c r="FL186" s="56"/>
      <c r="FM186" s="56"/>
      <c r="FO186" s="54"/>
      <c r="FP186" s="54"/>
      <c r="FQ186" s="54"/>
      <c r="FR186" s="54"/>
      <c r="FS186" s="54"/>
      <c r="FT186" s="54"/>
      <c r="FU186" s="54"/>
      <c r="FV186" s="54"/>
      <c r="FW186" s="54"/>
      <c r="FX186" s="54"/>
      <c r="FY186" s="54"/>
      <c r="FZ186" s="54"/>
      <c r="GA186" s="54"/>
    </row>
    <row r="187" spans="1:183" ht="18">
      <c r="A187" s="66" t="s">
        <v>377</v>
      </c>
      <c r="B187" s="228" t="s">
        <v>278</v>
      </c>
      <c r="C187" s="228" t="s">
        <v>278</v>
      </c>
      <c r="D187" s="228" t="s">
        <v>314</v>
      </c>
      <c r="E187" s="229">
        <v>3</v>
      </c>
      <c r="F187" s="144">
        <v>23.741396355599989</v>
      </c>
      <c r="G187" s="144">
        <v>12.444845212799999</v>
      </c>
      <c r="H187" s="144"/>
      <c r="I187" s="144">
        <v>11.135035203599998</v>
      </c>
      <c r="J187" s="144">
        <v>4.4173275762000008</v>
      </c>
      <c r="K187" s="144">
        <v>23.98559842140001</v>
      </c>
      <c r="L187" s="144">
        <v>1.3433465892000003</v>
      </c>
      <c r="M187" s="232"/>
      <c r="N187" s="232"/>
      <c r="O187" s="83"/>
      <c r="P187" s="230">
        <f t="shared" si="128"/>
        <v>77.067549358799994</v>
      </c>
      <c r="Q187" s="52">
        <f t="shared" si="107"/>
        <v>0.86448205736543449</v>
      </c>
      <c r="R187" s="52">
        <f t="shared" si="108"/>
        <v>1.461185928333492</v>
      </c>
      <c r="S187" s="52">
        <f t="shared" si="109"/>
        <v>1.4267842301340221</v>
      </c>
      <c r="T187" s="53">
        <f t="shared" si="110"/>
        <v>9.0464467840898233E-2</v>
      </c>
      <c r="U187" s="53">
        <f t="shared" si="111"/>
        <v>1.3543150075115244</v>
      </c>
      <c r="V187" s="53">
        <f t="shared" si="112"/>
        <v>14.423906454856226</v>
      </c>
      <c r="W187" s="53">
        <f t="shared" si="113"/>
        <v>117.98321693335888</v>
      </c>
      <c r="X187" s="53">
        <f t="shared" si="114"/>
        <v>1.0292568678214049</v>
      </c>
      <c r="Y187" s="53">
        <f t="shared" si="115"/>
        <v>1.0234628579999543</v>
      </c>
      <c r="Z187" s="53">
        <f t="shared" si="116"/>
        <v>1.0261719205078588</v>
      </c>
      <c r="AA187" s="53">
        <f t="shared" si="117"/>
        <v>1.0304748223652427</v>
      </c>
      <c r="AB187" s="53">
        <f t="shared" si="118"/>
        <v>0.5721616961029653</v>
      </c>
      <c r="AC187" s="53">
        <f t="shared" si="119"/>
        <v>0.5706794574181957</v>
      </c>
      <c r="AD187" s="53">
        <f t="shared" si="120"/>
        <v>0.55991495061279961</v>
      </c>
      <c r="AE187" s="53">
        <f t="shared" si="121"/>
        <v>0.36696329543081191</v>
      </c>
      <c r="AF187" s="53">
        <f t="shared" si="122"/>
        <v>0.36</v>
      </c>
      <c r="AG187" s="53">
        <f t="shared" si="123"/>
        <v>0.36348164771540592</v>
      </c>
      <c r="AH187" s="64" t="s">
        <v>152</v>
      </c>
      <c r="AI187" s="62"/>
      <c r="AJ187" s="62"/>
      <c r="AK187" s="45" t="str">
        <f t="shared" si="129"/>
        <v>448-28</v>
      </c>
      <c r="AL187" s="65"/>
      <c r="AM187" s="145">
        <f t="shared" si="130"/>
        <v>3</v>
      </c>
      <c r="AN187" s="149"/>
      <c r="AO187" s="183"/>
      <c r="AP187" s="149"/>
      <c r="AQ187" s="147">
        <f t="shared" si="131"/>
        <v>1</v>
      </c>
      <c r="AR187" s="229">
        <v>0</v>
      </c>
      <c r="AS187" s="229">
        <v>2</v>
      </c>
      <c r="AT187" s="229">
        <v>2</v>
      </c>
      <c r="AU187" s="229">
        <v>0</v>
      </c>
      <c r="AV187" s="229">
        <v>2</v>
      </c>
      <c r="AW187" s="229">
        <v>6</v>
      </c>
      <c r="AX187" s="229">
        <v>1</v>
      </c>
      <c r="AY187" s="229">
        <v>3</v>
      </c>
      <c r="AZ187" s="229">
        <v>7</v>
      </c>
      <c r="BA187" s="148"/>
      <c r="BB187" s="229">
        <v>180</v>
      </c>
      <c r="BC187" s="229">
        <v>4</v>
      </c>
      <c r="BD187" s="229">
        <v>0</v>
      </c>
      <c r="BE187" s="57">
        <v>3</v>
      </c>
      <c r="BF187" s="57">
        <v>3</v>
      </c>
      <c r="BG187" s="57">
        <v>3</v>
      </c>
      <c r="BH187" s="57">
        <v>10</v>
      </c>
      <c r="BI187" s="57" t="str">
        <f t="shared" si="132"/>
        <v>Control</v>
      </c>
      <c r="BJ187" s="189" t="str">
        <f t="shared" si="133"/>
        <v>448-28</v>
      </c>
      <c r="BK187" s="173">
        <f t="shared" si="134"/>
        <v>3</v>
      </c>
      <c r="BL187" s="87">
        <v>0</v>
      </c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128"/>
      <c r="CA187" s="99"/>
      <c r="CB187" s="98"/>
      <c r="CC187" s="98"/>
      <c r="CD187" s="98"/>
      <c r="CE187" s="98"/>
      <c r="CF187" s="98"/>
      <c r="CG187" s="98"/>
      <c r="CH187" s="98"/>
      <c r="CI187" s="98"/>
      <c r="CJ187" s="98"/>
      <c r="CK187" s="98"/>
      <c r="CL187" s="98"/>
      <c r="CM187" s="62"/>
      <c r="CN187" s="62"/>
      <c r="CO187" s="128"/>
      <c r="CP187" s="88"/>
      <c r="CQ187" s="88"/>
      <c r="CR187" s="63"/>
      <c r="CS187" s="63"/>
      <c r="CT187" s="63"/>
      <c r="CU187" s="63"/>
      <c r="CV187" s="88"/>
      <c r="CW187" s="63"/>
      <c r="CX187" s="63"/>
      <c r="CY187" s="63"/>
      <c r="CZ187" s="63"/>
      <c r="DA187" s="88"/>
      <c r="DB187" s="63"/>
      <c r="DC187" s="63"/>
      <c r="DD187" s="63"/>
      <c r="DE187" s="63"/>
      <c r="DF187" s="131"/>
      <c r="DG187" s="121">
        <f t="shared" si="135"/>
        <v>7.3059296416674604</v>
      </c>
      <c r="DH187" s="121">
        <f t="shared" si="136"/>
        <v>30.256872007790207</v>
      </c>
      <c r="DI187" s="121">
        <f t="shared" si="137"/>
        <v>57.071369205360881</v>
      </c>
      <c r="DJ187" s="121">
        <f t="shared" si="138"/>
        <v>3.9444549164935014</v>
      </c>
      <c r="DK187" s="121">
        <f t="shared" si="138"/>
        <v>1.3014812432250829</v>
      </c>
      <c r="DL187" s="121">
        <f t="shared" si="138"/>
        <v>0</v>
      </c>
      <c r="DM187" s="121">
        <f t="shared" si="139"/>
        <v>0</v>
      </c>
      <c r="DN187" s="121">
        <f t="shared" si="140"/>
        <v>0</v>
      </c>
      <c r="DO187" s="121">
        <f t="shared" si="141"/>
        <v>0</v>
      </c>
      <c r="DP187" s="121">
        <f t="shared" si="142"/>
        <v>0</v>
      </c>
      <c r="DQ187" s="121">
        <f t="shared" si="143"/>
        <v>0</v>
      </c>
      <c r="DR187" s="122">
        <f t="shared" si="144"/>
        <v>4</v>
      </c>
      <c r="DS187" s="157"/>
      <c r="DT187" s="157" t="str">
        <f t="shared" si="145"/>
        <v>Control</v>
      </c>
      <c r="DU187" s="157" t="str">
        <f t="shared" si="124"/>
        <v>448-28</v>
      </c>
      <c r="DV187" s="238">
        <f t="shared" si="146"/>
        <v>3</v>
      </c>
      <c r="EJ187" s="50">
        <f t="shared" si="147"/>
        <v>1.743841463414634</v>
      </c>
      <c r="EK187" s="50">
        <f t="shared" si="148"/>
        <v>0.74186991869918695</v>
      </c>
      <c r="EL187" s="55">
        <f t="shared" si="149"/>
        <v>0</v>
      </c>
      <c r="EM187" s="50">
        <f>4.656*AQ187*(((BL187/2.54)^2)+((BM187/2.54)^2)+((BN187/2.54)^2)+((BO187)/2.54^2)+((BP187/2.54)^2)+((BQ187/2.54)^2)+((BR187/2.54)^2)+((BS187/2.54)^2)+((BT187/2.54)^2)+((BU187/2.54)^2)+((BV187/2.54)^2)+((BW187/2.54)^2)+((BX187/2.54)^2)+((BY187/2.54)^2)+((BZ187/2.54)^2))/(BH187*3.28)</f>
        <v>0</v>
      </c>
      <c r="EN187" s="50">
        <f>3.492*AQ187*((CA187/2.54)^2 + (CB187/2.54)^2 + (CC187/2.54)^2 + (CD187/2.54)^2 + (CE187/2.54)^2 + (CF187/2.54)^2 + (CG187/2.54)^2 +(CH187/2.54)^2 +(CI187/2.54)^2 + (CJ187/2.54)^2 +(CK187/2.54)^2 + (CL187/2.54)^2 +(CM187/2.54)^2 + (CN187/2.54)^2 + (CO187/2.54)^2)/(BH187*3.28)</f>
        <v>0</v>
      </c>
      <c r="EO187" s="50">
        <f t="shared" si="125"/>
        <v>0</v>
      </c>
      <c r="EP187" s="50">
        <f t="shared" si="126"/>
        <v>0</v>
      </c>
      <c r="EQ187" s="50">
        <f t="shared" si="127"/>
        <v>0</v>
      </c>
      <c r="ER187" s="56">
        <f t="shared" si="150"/>
        <v>2.4857113821138208</v>
      </c>
      <c r="ES187" s="56">
        <f t="shared" si="151"/>
        <v>0</v>
      </c>
      <c r="ET187" s="56">
        <f t="shared" si="154"/>
        <v>3.2876683387503571</v>
      </c>
      <c r="EU187" s="56">
        <f t="shared" si="154"/>
        <v>13.615592403505593</v>
      </c>
      <c r="EV187" s="56">
        <f t="shared" si="152"/>
        <v>2.4857113821138208</v>
      </c>
      <c r="EW187" s="56"/>
      <c r="EX187" s="56"/>
      <c r="EY187" s="56"/>
      <c r="EZ187" s="165" t="str">
        <f>D187</f>
        <v>448-28</v>
      </c>
      <c r="FA187" s="179">
        <f t="shared" si="153"/>
        <v>10.95889446250119</v>
      </c>
      <c r="FB187" s="179">
        <f t="shared" si="153"/>
        <v>14.26395394652967</v>
      </c>
      <c r="FC187" s="56">
        <f>AVERAGE(EJ185:EJ187)</f>
        <v>1.3272571138211382</v>
      </c>
      <c r="FD187" s="56">
        <f>AVERAGE(EK185:EK187)</f>
        <v>0.68004742547425467</v>
      </c>
      <c r="FE187" s="56">
        <f>AVERAGE(EL185:EL187)</f>
        <v>0</v>
      </c>
      <c r="FF187" s="56">
        <f>AVERAGE(EM185:EM187)</f>
        <v>0.46938630462626768</v>
      </c>
      <c r="FG187" s="56">
        <f>AVERAGE(EN185:EN187)</f>
        <v>0</v>
      </c>
      <c r="FH187" s="56">
        <f t="shared" si="155"/>
        <v>0</v>
      </c>
      <c r="FI187" s="56">
        <f t="shared" si="155"/>
        <v>0</v>
      </c>
      <c r="FJ187" s="56">
        <f t="shared" si="155"/>
        <v>0</v>
      </c>
      <c r="FK187" s="56">
        <f>AVERAGE(ER185:ER187)</f>
        <v>2.0073045392953928</v>
      </c>
      <c r="FL187" s="56">
        <f>AVERAGE(ES185:ES187)</f>
        <v>0.46938630462626768</v>
      </c>
      <c r="FM187" s="56">
        <f>AVERAGE(EV185:EV187)</f>
        <v>2.4766908439216606</v>
      </c>
      <c r="FO187" s="54"/>
      <c r="FP187" s="54" t="e">
        <f>AVERAGE(#REF!)</f>
        <v>#REF!</v>
      </c>
      <c r="FQ187" s="54" t="e">
        <f>AVERAGE(#REF!)</f>
        <v>#REF!</v>
      </c>
      <c r="FR187" s="54" t="e">
        <f>AVERAGE(#REF!)</f>
        <v>#REF!</v>
      </c>
      <c r="FS187" s="54" t="e">
        <f>AVERAGE(#REF!)</f>
        <v>#REF!</v>
      </c>
      <c r="FT187" s="54" t="e">
        <f>AVERAGE(#REF!)</f>
        <v>#REF!</v>
      </c>
      <c r="FU187" s="54" t="e">
        <f>AVERAGE(#REF!)</f>
        <v>#REF!</v>
      </c>
      <c r="FV187" s="54" t="e">
        <f>AVERAGE(#REF!)</f>
        <v>#REF!</v>
      </c>
      <c r="FW187" s="54" t="e">
        <f>AVERAGE(#REF!)</f>
        <v>#REF!</v>
      </c>
      <c r="FX187" s="54" t="e">
        <f>AVERAGE(#REF!)</f>
        <v>#REF!</v>
      </c>
      <c r="FY187" s="54" t="e">
        <f>AVERAGE(#REF!)</f>
        <v>#REF!</v>
      </c>
      <c r="FZ187" s="54" t="e">
        <f>AVERAGE(#REF!)</f>
        <v>#REF!</v>
      </c>
      <c r="GA187" s="54"/>
    </row>
    <row r="188" spans="1:183" ht="18">
      <c r="A188" s="66" t="s">
        <v>377</v>
      </c>
      <c r="B188" s="228" t="s">
        <v>278</v>
      </c>
      <c r="C188" s="228" t="s">
        <v>278</v>
      </c>
      <c r="D188" s="228" t="s">
        <v>314</v>
      </c>
      <c r="E188" s="229">
        <v>4</v>
      </c>
      <c r="F188" s="144">
        <v>23.741396355599989</v>
      </c>
      <c r="G188" s="144">
        <v>12.444845212799999</v>
      </c>
      <c r="H188" s="144"/>
      <c r="I188" s="144">
        <v>11.135035203599998</v>
      </c>
      <c r="J188" s="144">
        <v>4.4173275762000008</v>
      </c>
      <c r="K188" s="144">
        <v>23.98559842140001</v>
      </c>
      <c r="L188" s="144">
        <v>1.3433465892000003</v>
      </c>
      <c r="M188" s="232"/>
      <c r="N188" s="232"/>
      <c r="O188" s="83"/>
      <c r="P188" s="230">
        <f t="shared" si="128"/>
        <v>77.067549358799994</v>
      </c>
      <c r="Q188" s="52">
        <f t="shared" si="107"/>
        <v>0.86448205736543449</v>
      </c>
      <c r="R188" s="52">
        <f t="shared" si="108"/>
        <v>1.461185928333492</v>
      </c>
      <c r="S188" s="52">
        <f t="shared" si="109"/>
        <v>1.4267842301340221</v>
      </c>
      <c r="T188" s="53">
        <f t="shared" si="110"/>
        <v>9.0464467840898233E-2</v>
      </c>
      <c r="U188" s="53">
        <f t="shared" si="111"/>
        <v>1.3543150075115244</v>
      </c>
      <c r="V188" s="53">
        <f t="shared" si="112"/>
        <v>14.423906454856226</v>
      </c>
      <c r="W188" s="53">
        <f t="shared" si="113"/>
        <v>117.98321693335888</v>
      </c>
      <c r="X188" s="53">
        <f t="shared" si="114"/>
        <v>1.0292568678214049</v>
      </c>
      <c r="Y188" s="53">
        <f t="shared" si="115"/>
        <v>1.0234628579999543</v>
      </c>
      <c r="Z188" s="53">
        <f t="shared" si="116"/>
        <v>1.0261719205078588</v>
      </c>
      <c r="AA188" s="53">
        <f t="shared" si="117"/>
        <v>1.0304748223652427</v>
      </c>
      <c r="AB188" s="53">
        <f t="shared" si="118"/>
        <v>0.5721616961029653</v>
      </c>
      <c r="AC188" s="53">
        <f t="shared" si="119"/>
        <v>0.5706794574181957</v>
      </c>
      <c r="AD188" s="53">
        <f t="shared" si="120"/>
        <v>0.55991495061279961</v>
      </c>
      <c r="AE188" s="53">
        <f t="shared" si="121"/>
        <v>0.36696329543081191</v>
      </c>
      <c r="AF188" s="53">
        <f t="shared" si="122"/>
        <v>0.36</v>
      </c>
      <c r="AG188" s="53">
        <f t="shared" si="123"/>
        <v>0.36348164771540592</v>
      </c>
      <c r="AH188" s="64" t="s">
        <v>152</v>
      </c>
      <c r="AI188" s="62"/>
      <c r="AJ188" s="62"/>
      <c r="AK188" s="45" t="str">
        <f t="shared" si="129"/>
        <v>448-28</v>
      </c>
      <c r="AL188" s="65"/>
      <c r="AM188" s="145">
        <f t="shared" si="130"/>
        <v>4</v>
      </c>
      <c r="AN188" s="149"/>
      <c r="AO188" s="183"/>
      <c r="AP188" s="149"/>
      <c r="AQ188" s="147">
        <f t="shared" si="131"/>
        <v>1</v>
      </c>
      <c r="AR188" s="229">
        <v>2</v>
      </c>
      <c r="AS188" s="229">
        <v>3</v>
      </c>
      <c r="AT188" s="229">
        <v>9</v>
      </c>
      <c r="AU188" s="229">
        <v>5</v>
      </c>
      <c r="AV188" s="229">
        <v>2</v>
      </c>
      <c r="AW188" s="229">
        <v>6</v>
      </c>
      <c r="AX188" s="229">
        <v>2</v>
      </c>
      <c r="AY188" s="229">
        <v>4</v>
      </c>
      <c r="AZ188" s="229">
        <v>5</v>
      </c>
      <c r="BA188" s="148"/>
      <c r="BB188" s="229">
        <v>200</v>
      </c>
      <c r="BC188" s="229">
        <v>12</v>
      </c>
      <c r="BD188" s="229">
        <v>1</v>
      </c>
      <c r="BE188" s="57">
        <v>3</v>
      </c>
      <c r="BF188" s="57">
        <v>3</v>
      </c>
      <c r="BG188" s="57">
        <v>3</v>
      </c>
      <c r="BH188" s="57">
        <v>10</v>
      </c>
      <c r="BI188" s="57" t="str">
        <f t="shared" si="132"/>
        <v>Control</v>
      </c>
      <c r="BJ188" s="189" t="str">
        <f t="shared" si="133"/>
        <v>448-28</v>
      </c>
      <c r="BK188" s="173">
        <f t="shared" si="134"/>
        <v>4</v>
      </c>
      <c r="BL188" s="87">
        <v>0</v>
      </c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128"/>
      <c r="CA188" s="99"/>
      <c r="CB188" s="98"/>
      <c r="CC188" s="98"/>
      <c r="CD188" s="98"/>
      <c r="CE188" s="98"/>
      <c r="CF188" s="98"/>
      <c r="CG188" s="98"/>
      <c r="CH188" s="98"/>
      <c r="CI188" s="98"/>
      <c r="CJ188" s="98"/>
      <c r="CK188" s="98"/>
      <c r="CL188" s="98"/>
      <c r="CM188" s="62"/>
      <c r="CN188" s="62"/>
      <c r="CO188" s="128"/>
      <c r="CP188" s="88"/>
      <c r="CQ188" s="88"/>
      <c r="CR188" s="63"/>
      <c r="CS188" s="63"/>
      <c r="CT188" s="63"/>
      <c r="CU188" s="63"/>
      <c r="CV188" s="88"/>
      <c r="CW188" s="63"/>
      <c r="CX188" s="63"/>
      <c r="CY188" s="63"/>
      <c r="CZ188" s="63"/>
      <c r="DA188" s="88"/>
      <c r="DB188" s="63"/>
      <c r="DC188" s="63"/>
      <c r="DD188" s="63"/>
      <c r="DE188" s="63"/>
      <c r="DF188" s="131"/>
      <c r="DG188" s="121">
        <f t="shared" si="135"/>
        <v>65.753366775007137</v>
      </c>
      <c r="DH188" s="121">
        <f t="shared" si="136"/>
        <v>38.90169258144455</v>
      </c>
      <c r="DI188" s="121">
        <f t="shared" si="137"/>
        <v>128.41058071206197</v>
      </c>
      <c r="DJ188" s="121">
        <f t="shared" si="138"/>
        <v>4.3827276849927799</v>
      </c>
      <c r="DK188" s="121">
        <f t="shared" si="138"/>
        <v>3.9044437296752483</v>
      </c>
      <c r="DL188" s="121">
        <f t="shared" si="138"/>
        <v>3.4089371387021106</v>
      </c>
      <c r="DM188" s="121">
        <f t="shared" si="139"/>
        <v>0</v>
      </c>
      <c r="DN188" s="121">
        <f t="shared" si="140"/>
        <v>0</v>
      </c>
      <c r="DO188" s="121">
        <f t="shared" si="141"/>
        <v>0</v>
      </c>
      <c r="DP188" s="121">
        <f t="shared" si="142"/>
        <v>0</v>
      </c>
      <c r="DQ188" s="121">
        <f t="shared" si="143"/>
        <v>0</v>
      </c>
      <c r="DR188" s="122">
        <f t="shared" si="144"/>
        <v>7.5</v>
      </c>
      <c r="DS188" s="157"/>
      <c r="DT188" s="157" t="str">
        <f t="shared" si="145"/>
        <v>Control</v>
      </c>
      <c r="DU188" s="157" t="str">
        <f t="shared" si="124"/>
        <v>448-28</v>
      </c>
      <c r="DV188" s="238">
        <f t="shared" si="146"/>
        <v>4</v>
      </c>
      <c r="EJ188" s="50"/>
      <c r="EK188" s="50"/>
      <c r="EL188" s="55"/>
      <c r="EM188" s="50"/>
      <c r="EN188" s="50"/>
      <c r="EO188" s="50">
        <f t="shared" si="125"/>
        <v>0</v>
      </c>
      <c r="EP188" s="50">
        <f t="shared" si="126"/>
        <v>0</v>
      </c>
      <c r="EQ188" s="50">
        <f t="shared" si="127"/>
        <v>0</v>
      </c>
      <c r="ER188" s="56"/>
      <c r="ES188" s="56"/>
      <c r="ET188" s="56">
        <f t="shared" si="154"/>
        <v>29.589015048753211</v>
      </c>
      <c r="EU188" s="56">
        <f t="shared" si="154"/>
        <v>17.505761661650048</v>
      </c>
      <c r="EV188" s="56"/>
      <c r="EW188" s="56"/>
      <c r="EX188" s="56"/>
      <c r="EY188" s="56"/>
      <c r="EZ188" s="165"/>
      <c r="FA188" s="179"/>
      <c r="FB188" s="179"/>
      <c r="FC188" s="56"/>
      <c r="FD188" s="56"/>
      <c r="FE188" s="56"/>
      <c r="FF188" s="56"/>
      <c r="FG188" s="56"/>
      <c r="FH188" s="56"/>
      <c r="FI188" s="56"/>
      <c r="FJ188" s="56"/>
      <c r="FK188" s="56"/>
      <c r="FL188" s="56"/>
      <c r="FM188" s="56"/>
      <c r="FO188" s="54"/>
      <c r="FP188" s="54"/>
      <c r="FQ188" s="54"/>
      <c r="FR188" s="54"/>
      <c r="FS188" s="54"/>
      <c r="FT188" s="54"/>
      <c r="FU188" s="54"/>
      <c r="FV188" s="54"/>
      <c r="FW188" s="54"/>
      <c r="FX188" s="54"/>
      <c r="FY188" s="54"/>
      <c r="FZ188" s="54"/>
      <c r="GA188" s="54"/>
    </row>
    <row r="189" spans="1:183" ht="18">
      <c r="A189" s="66" t="s">
        <v>377</v>
      </c>
      <c r="B189" s="228" t="s">
        <v>278</v>
      </c>
      <c r="C189" s="228" t="s">
        <v>278</v>
      </c>
      <c r="D189" s="228" t="s">
        <v>314</v>
      </c>
      <c r="E189" s="229">
        <v>5</v>
      </c>
      <c r="F189" s="144">
        <v>23.741396355599989</v>
      </c>
      <c r="G189" s="144">
        <v>12.444845212799999</v>
      </c>
      <c r="H189" s="144"/>
      <c r="I189" s="144">
        <v>11.135035203599998</v>
      </c>
      <c r="J189" s="144">
        <v>4.4173275762000008</v>
      </c>
      <c r="K189" s="144">
        <v>23.98559842140001</v>
      </c>
      <c r="L189" s="144">
        <v>1.3433465892000003</v>
      </c>
      <c r="M189" s="144"/>
      <c r="N189" s="144"/>
      <c r="O189" s="83"/>
      <c r="P189" s="230">
        <f t="shared" si="128"/>
        <v>77.067549358799994</v>
      </c>
      <c r="Q189" s="52">
        <f t="shared" si="107"/>
        <v>0.86448205736543449</v>
      </c>
      <c r="R189" s="52">
        <f t="shared" si="108"/>
        <v>1.461185928333492</v>
      </c>
      <c r="S189" s="52">
        <f t="shared" si="109"/>
        <v>1.4267842301340221</v>
      </c>
      <c r="T189" s="53">
        <f t="shared" si="110"/>
        <v>9.0464467840898233E-2</v>
      </c>
      <c r="U189" s="53">
        <f t="shared" si="111"/>
        <v>1.3543150075115244</v>
      </c>
      <c r="V189" s="53">
        <f t="shared" si="112"/>
        <v>14.423906454856226</v>
      </c>
      <c r="W189" s="53">
        <f t="shared" si="113"/>
        <v>117.98321693335888</v>
      </c>
      <c r="X189" s="53">
        <f t="shared" si="114"/>
        <v>1.0292568678214049</v>
      </c>
      <c r="Y189" s="53">
        <f t="shared" si="115"/>
        <v>1.0234628579999543</v>
      </c>
      <c r="Z189" s="53">
        <f t="shared" si="116"/>
        <v>1.0261719205078588</v>
      </c>
      <c r="AA189" s="53">
        <f t="shared" si="117"/>
        <v>1.0304748223652427</v>
      </c>
      <c r="AB189" s="53">
        <f t="shared" si="118"/>
        <v>0.5721616961029653</v>
      </c>
      <c r="AC189" s="53">
        <f t="shared" si="119"/>
        <v>0.5706794574181957</v>
      </c>
      <c r="AD189" s="53">
        <f t="shared" si="120"/>
        <v>0.55991495061279961</v>
      </c>
      <c r="AE189" s="53">
        <f t="shared" si="121"/>
        <v>0.36696329543081191</v>
      </c>
      <c r="AF189" s="53">
        <f t="shared" si="122"/>
        <v>0.36</v>
      </c>
      <c r="AG189" s="53">
        <f t="shared" si="123"/>
        <v>0.36348164771540592</v>
      </c>
      <c r="AH189" s="64" t="s">
        <v>152</v>
      </c>
      <c r="AI189" s="62"/>
      <c r="AJ189" s="62"/>
      <c r="AK189" s="45" t="str">
        <f t="shared" si="129"/>
        <v>448-28</v>
      </c>
      <c r="AL189" s="65"/>
      <c r="AM189" s="145">
        <f t="shared" si="130"/>
        <v>5</v>
      </c>
      <c r="AN189" s="149"/>
      <c r="AO189" s="183"/>
      <c r="AP189" s="149"/>
      <c r="AQ189" s="147">
        <f t="shared" si="131"/>
        <v>1</v>
      </c>
      <c r="AR189" s="229">
        <v>3</v>
      </c>
      <c r="AS189" s="229">
        <v>4</v>
      </c>
      <c r="AT189" s="229">
        <v>10</v>
      </c>
      <c r="AU189" s="229">
        <v>3</v>
      </c>
      <c r="AV189" s="229">
        <v>5</v>
      </c>
      <c r="AW189" s="229">
        <v>21</v>
      </c>
      <c r="AX189" s="229">
        <v>0</v>
      </c>
      <c r="AY189" s="229">
        <v>4</v>
      </c>
      <c r="AZ189" s="229">
        <v>4</v>
      </c>
      <c r="BA189" s="148"/>
      <c r="BB189" s="229">
        <v>56</v>
      </c>
      <c r="BC189" s="229">
        <v>4</v>
      </c>
      <c r="BD189" s="229">
        <v>0</v>
      </c>
      <c r="BE189" s="57">
        <v>3</v>
      </c>
      <c r="BF189" s="57">
        <v>3</v>
      </c>
      <c r="BG189" s="57">
        <v>3</v>
      </c>
      <c r="BH189" s="57">
        <v>10</v>
      </c>
      <c r="BI189" s="57" t="str">
        <f t="shared" si="132"/>
        <v>Control</v>
      </c>
      <c r="BJ189" s="189" t="str">
        <f t="shared" si="133"/>
        <v>448-28</v>
      </c>
      <c r="BK189" s="173">
        <f t="shared" si="134"/>
        <v>5</v>
      </c>
      <c r="BL189" s="87">
        <v>0</v>
      </c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128"/>
      <c r="CA189" s="99"/>
      <c r="CB189" s="98"/>
      <c r="CC189" s="98"/>
      <c r="CD189" s="98"/>
      <c r="CE189" s="98"/>
      <c r="CF189" s="98"/>
      <c r="CG189" s="98"/>
      <c r="CH189" s="98"/>
      <c r="CI189" s="98"/>
      <c r="CJ189" s="98"/>
      <c r="CK189" s="98"/>
      <c r="CL189" s="98"/>
      <c r="CM189" s="62"/>
      <c r="CN189" s="62"/>
      <c r="CO189" s="128"/>
      <c r="CP189" s="88"/>
      <c r="CQ189" s="88"/>
      <c r="CR189" s="63"/>
      <c r="CS189" s="63"/>
      <c r="CT189" s="63"/>
      <c r="CU189" s="63"/>
      <c r="CV189" s="88"/>
      <c r="CW189" s="63"/>
      <c r="CX189" s="63"/>
      <c r="CY189" s="63"/>
      <c r="CZ189" s="63"/>
      <c r="DA189" s="88"/>
      <c r="DB189" s="63"/>
      <c r="DC189" s="63"/>
      <c r="DD189" s="63"/>
      <c r="DE189" s="63"/>
      <c r="DF189" s="131"/>
      <c r="DG189" s="121">
        <f t="shared" si="135"/>
        <v>43.835577850004761</v>
      </c>
      <c r="DH189" s="121">
        <f t="shared" si="136"/>
        <v>56.191333728753243</v>
      </c>
      <c r="DI189" s="121">
        <f t="shared" si="137"/>
        <v>135.54450186273212</v>
      </c>
      <c r="DJ189" s="121">
        <f t="shared" si="138"/>
        <v>1.2271637517979783</v>
      </c>
      <c r="DK189" s="121">
        <f t="shared" si="138"/>
        <v>1.3014812432250829</v>
      </c>
      <c r="DL189" s="121">
        <f t="shared" si="138"/>
        <v>0</v>
      </c>
      <c r="DM189" s="121">
        <f t="shared" si="139"/>
        <v>0</v>
      </c>
      <c r="DN189" s="121">
        <f t="shared" si="140"/>
        <v>0</v>
      </c>
      <c r="DO189" s="121">
        <f t="shared" si="141"/>
        <v>0</v>
      </c>
      <c r="DP189" s="121">
        <f t="shared" si="142"/>
        <v>0</v>
      </c>
      <c r="DQ189" s="121">
        <f t="shared" si="143"/>
        <v>0</v>
      </c>
      <c r="DR189" s="122">
        <f t="shared" si="144"/>
        <v>15.5</v>
      </c>
      <c r="DS189" s="157"/>
      <c r="DT189" s="157" t="str">
        <f t="shared" si="145"/>
        <v>Control</v>
      </c>
      <c r="DU189" s="157" t="str">
        <f t="shared" si="124"/>
        <v>448-28</v>
      </c>
      <c r="DV189" s="238">
        <f t="shared" si="146"/>
        <v>5</v>
      </c>
      <c r="EJ189" s="50">
        <f t="shared" si="147"/>
        <v>0.54252845528455285</v>
      </c>
      <c r="EK189" s="50">
        <f t="shared" si="148"/>
        <v>0.74186991869918695</v>
      </c>
      <c r="EL189" s="55">
        <f t="shared" si="149"/>
        <v>0</v>
      </c>
      <c r="EM189" s="50">
        <f>4.656*AQ189*(((BL189/2.54)^2)+((BM189/2.54)^2)+((BN189/2.54)^2)+((BO189)/2.54^2)+((BP189/2.54)^2)+((BQ189/2.54)^2)+((BR189/2.54)^2)+((BS189/2.54)^2)+((BT189/2.54)^2)+((BU189/2.54)^2)+((BV189/2.54)^2)+((BW189/2.54)^2)+((BX189/2.54)^2)+((BY189/2.54)^2)+((BZ189/2.54)^2))/(BH189*3.28)</f>
        <v>0</v>
      </c>
      <c r="EN189" s="50">
        <f>3.492*AQ189*((CA189/2.54)^2 + (CB189/2.54)^2 + (CC189/2.54)^2 + (CD189/2.54)^2 + (CE189/2.54)^2 + (CF189/2.54)^2 + (CG189/2.54)^2 +(CH189/2.54)^2 +(CI189/2.54)^2 + (CJ189/2.54)^2 +(CK189/2.54)^2 + (CL189/2.54)^2 +(CM189/2.54)^2 + (CN189/2.54)^2 + (CO189/2.54)^2)/(BH189*3.28)</f>
        <v>0</v>
      </c>
      <c r="EO189" s="50">
        <f t="shared" si="125"/>
        <v>0</v>
      </c>
      <c r="EP189" s="50">
        <f t="shared" si="126"/>
        <v>0</v>
      </c>
      <c r="EQ189" s="50">
        <f t="shared" si="127"/>
        <v>0</v>
      </c>
      <c r="ER189" s="56">
        <f t="shared" si="150"/>
        <v>1.2843983739837399</v>
      </c>
      <c r="ES189" s="56">
        <f t="shared" si="151"/>
        <v>0</v>
      </c>
      <c r="ET189" s="56">
        <f t="shared" si="154"/>
        <v>19.726010032502142</v>
      </c>
      <c r="EU189" s="56">
        <f t="shared" si="154"/>
        <v>25.286100177938959</v>
      </c>
      <c r="EV189" s="56">
        <f t="shared" si="152"/>
        <v>1.2843983739837399</v>
      </c>
      <c r="EW189" s="56"/>
      <c r="EX189" s="56"/>
      <c r="EY189" s="56"/>
      <c r="EZ189" s="165"/>
      <c r="FA189" s="179"/>
      <c r="FB189" s="179"/>
      <c r="FC189" s="56"/>
      <c r="FD189" s="56"/>
      <c r="FE189" s="56"/>
      <c r="FF189" s="56"/>
      <c r="FG189" s="56"/>
      <c r="FH189" s="56"/>
      <c r="FI189" s="56"/>
      <c r="FJ189" s="56"/>
      <c r="FK189" s="56"/>
      <c r="FL189" s="56"/>
      <c r="FM189" s="56"/>
      <c r="FO189" s="54"/>
      <c r="FP189" s="54"/>
      <c r="FQ189" s="54"/>
      <c r="FR189" s="54"/>
      <c r="FS189" s="54"/>
      <c r="FT189" s="54"/>
      <c r="FU189" s="54"/>
      <c r="FV189" s="54"/>
      <c r="FW189" s="54"/>
      <c r="FX189" s="54"/>
      <c r="FY189" s="54"/>
      <c r="FZ189" s="54"/>
      <c r="GA189" s="54"/>
    </row>
    <row r="190" spans="1:183" ht="18">
      <c r="A190" s="66" t="s">
        <v>377</v>
      </c>
      <c r="B190" s="228" t="s">
        <v>278</v>
      </c>
      <c r="C190" s="228" t="s">
        <v>278</v>
      </c>
      <c r="D190" s="228" t="s">
        <v>282</v>
      </c>
      <c r="E190" s="229">
        <v>1</v>
      </c>
      <c r="F190" s="144">
        <v>23.741396355599989</v>
      </c>
      <c r="G190" s="144">
        <v>12.444845212799999</v>
      </c>
      <c r="H190" s="144"/>
      <c r="I190" s="144">
        <v>11.135035203599998</v>
      </c>
      <c r="J190" s="144">
        <v>4.4173275762000008</v>
      </c>
      <c r="K190" s="144">
        <v>23.98559842140001</v>
      </c>
      <c r="L190" s="144">
        <v>1.3433465892000003</v>
      </c>
      <c r="M190" s="144"/>
      <c r="N190" s="144"/>
      <c r="O190" s="83"/>
      <c r="P190" s="230">
        <f t="shared" si="128"/>
        <v>77.067549358799994</v>
      </c>
      <c r="Q190" s="52">
        <f t="shared" si="107"/>
        <v>0.86448205736543449</v>
      </c>
      <c r="R190" s="52">
        <f t="shared" si="108"/>
        <v>1.461185928333492</v>
      </c>
      <c r="S190" s="52">
        <f t="shared" si="109"/>
        <v>1.4267842301340221</v>
      </c>
      <c r="T190" s="53">
        <f t="shared" si="110"/>
        <v>9.0464467840898233E-2</v>
      </c>
      <c r="U190" s="53">
        <f t="shared" si="111"/>
        <v>1.3543150075115244</v>
      </c>
      <c r="V190" s="53">
        <f t="shared" si="112"/>
        <v>14.423906454856226</v>
      </c>
      <c r="W190" s="53">
        <f t="shared" si="113"/>
        <v>117.98321693335888</v>
      </c>
      <c r="X190" s="53">
        <f t="shared" si="114"/>
        <v>1.0292568678214049</v>
      </c>
      <c r="Y190" s="53">
        <f t="shared" si="115"/>
        <v>1.0234628579999543</v>
      </c>
      <c r="Z190" s="53">
        <f t="shared" si="116"/>
        <v>1.0261719205078588</v>
      </c>
      <c r="AA190" s="53">
        <f t="shared" si="117"/>
        <v>1.0304748223652427</v>
      </c>
      <c r="AB190" s="53">
        <f t="shared" si="118"/>
        <v>0.5721616961029653</v>
      </c>
      <c r="AC190" s="53">
        <f t="shared" si="119"/>
        <v>0.5706794574181957</v>
      </c>
      <c r="AD190" s="53">
        <f t="shared" si="120"/>
        <v>0.55991495061279961</v>
      </c>
      <c r="AE190" s="53">
        <f t="shared" si="121"/>
        <v>0.36696329543081191</v>
      </c>
      <c r="AF190" s="53">
        <f t="shared" si="122"/>
        <v>0.36</v>
      </c>
      <c r="AG190" s="53">
        <f t="shared" si="123"/>
        <v>0.36348164771540592</v>
      </c>
      <c r="AH190" s="64" t="s">
        <v>152</v>
      </c>
      <c r="AI190" s="62"/>
      <c r="AJ190" s="62"/>
      <c r="AK190" s="45" t="str">
        <f t="shared" si="129"/>
        <v>863-26</v>
      </c>
      <c r="AL190" s="65"/>
      <c r="AM190" s="145">
        <f t="shared" si="130"/>
        <v>1</v>
      </c>
      <c r="AN190" s="149"/>
      <c r="AO190" s="183"/>
      <c r="AP190" s="149"/>
      <c r="AQ190" s="147">
        <f t="shared" si="131"/>
        <v>1</v>
      </c>
      <c r="AR190" s="229">
        <v>0</v>
      </c>
      <c r="AS190" s="229">
        <v>1</v>
      </c>
      <c r="AT190" s="229">
        <v>1</v>
      </c>
      <c r="AU190" s="229">
        <v>0</v>
      </c>
      <c r="AV190" s="229">
        <v>1</v>
      </c>
      <c r="AW190" s="229">
        <v>1</v>
      </c>
      <c r="AX190" s="229">
        <v>0</v>
      </c>
      <c r="AY190" s="229">
        <v>1</v>
      </c>
      <c r="AZ190" s="229">
        <v>1</v>
      </c>
      <c r="BA190" s="148"/>
      <c r="BB190" s="229">
        <v>32</v>
      </c>
      <c r="BC190" s="229">
        <v>0</v>
      </c>
      <c r="BD190" s="229">
        <v>0</v>
      </c>
      <c r="BE190" s="57">
        <v>3</v>
      </c>
      <c r="BF190" s="57">
        <v>3</v>
      </c>
      <c r="BG190" s="57">
        <v>3</v>
      </c>
      <c r="BH190" s="57">
        <v>10</v>
      </c>
      <c r="BI190" s="57" t="str">
        <f t="shared" si="132"/>
        <v>Control</v>
      </c>
      <c r="BJ190" s="189" t="str">
        <f t="shared" si="133"/>
        <v>863-26</v>
      </c>
      <c r="BK190" s="173">
        <f t="shared" si="134"/>
        <v>1</v>
      </c>
      <c r="BL190" s="87">
        <v>13</v>
      </c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128"/>
      <c r="CA190" s="99"/>
      <c r="CB190" s="98"/>
      <c r="CC190" s="98"/>
      <c r="CD190" s="98"/>
      <c r="CE190" s="98"/>
      <c r="CF190" s="98"/>
      <c r="CG190" s="98"/>
      <c r="CH190" s="98"/>
      <c r="CI190" s="98"/>
      <c r="CJ190" s="98"/>
      <c r="CK190" s="98"/>
      <c r="CL190" s="98"/>
      <c r="CM190" s="62"/>
      <c r="CN190" s="62"/>
      <c r="CO190" s="128"/>
      <c r="CP190" s="88"/>
      <c r="CQ190" s="88"/>
      <c r="CR190" s="63"/>
      <c r="CS190" s="63"/>
      <c r="CT190" s="63"/>
      <c r="CU190" s="63"/>
      <c r="CV190" s="88"/>
      <c r="CW190" s="63"/>
      <c r="CX190" s="63"/>
      <c r="CY190" s="63"/>
      <c r="CZ190" s="63"/>
      <c r="DA190" s="88"/>
      <c r="DB190" s="63"/>
      <c r="DC190" s="63"/>
      <c r="DD190" s="63"/>
      <c r="DE190" s="63"/>
      <c r="DF190" s="131"/>
      <c r="DG190" s="121">
        <f t="shared" si="135"/>
        <v>0</v>
      </c>
      <c r="DH190" s="121">
        <f t="shared" si="136"/>
        <v>12.967230860481518</v>
      </c>
      <c r="DI190" s="121">
        <f t="shared" si="137"/>
        <v>21.401763452010336</v>
      </c>
      <c r="DJ190" s="121">
        <f t="shared" si="138"/>
        <v>0.70123642959884469</v>
      </c>
      <c r="DK190" s="121">
        <f t="shared" si="138"/>
        <v>0</v>
      </c>
      <c r="DL190" s="121">
        <f t="shared" si="138"/>
        <v>0</v>
      </c>
      <c r="DM190" s="121">
        <f t="shared" si="139"/>
        <v>7.8860926782538838</v>
      </c>
      <c r="DN190" s="121">
        <f t="shared" si="140"/>
        <v>0</v>
      </c>
      <c r="DO190" s="121">
        <f t="shared" si="141"/>
        <v>0</v>
      </c>
      <c r="DP190" s="121">
        <f t="shared" si="142"/>
        <v>0</v>
      </c>
      <c r="DQ190" s="121">
        <f t="shared" si="143"/>
        <v>0</v>
      </c>
      <c r="DR190" s="122">
        <f t="shared" si="144"/>
        <v>1</v>
      </c>
      <c r="DS190" s="157"/>
      <c r="DT190" s="157" t="str">
        <f t="shared" si="145"/>
        <v>Control</v>
      </c>
      <c r="DU190" s="157" t="str">
        <f t="shared" si="124"/>
        <v>863-26</v>
      </c>
      <c r="DV190" s="238">
        <f t="shared" si="146"/>
        <v>1</v>
      </c>
      <c r="EJ190" s="50">
        <f t="shared" si="147"/>
        <v>0.31001626016260164</v>
      </c>
      <c r="EK190" s="50">
        <f t="shared" si="148"/>
        <v>0</v>
      </c>
      <c r="EL190" s="55">
        <f t="shared" si="149"/>
        <v>0</v>
      </c>
      <c r="EM190" s="50">
        <f>4.656*AQ190*(((BL190/2.54)^2)+((BM190/2.54)^2)+((BN190/2.54)^2)+((BO190)/2.54^2)+((BP190/2.54)^2)+((BQ190/2.54)^2)+((BR190/2.54)^2)+((BS190/2.54)^2)+((BT190/2.54)^2)+((BU190/2.54)^2)+((BV190/2.54)^2)+((BW190/2.54)^2)+((BX190/2.54)^2)+((BY190/2.54)^2)+((BZ190/2.54)^2))/(BH190*3.28)</f>
        <v>3.7184196319612148</v>
      </c>
      <c r="EN190" s="50">
        <f>3.492*AQ190*((CA190/2.54)^2 + (CB190/2.54)^2 + (CC190/2.54)^2 + (CD190/2.54)^2 + (CE190/2.54)^2 + (CF190/2.54)^2 + (CG190/2.54)^2 +(CH190/2.54)^2 +(CI190/2.54)^2 + (CJ190/2.54)^2 +(CK190/2.54)^2 + (CL190/2.54)^2 +(CM190/2.54)^2 + (CN190/2.54)^2 + (CO190/2.54)^2)/(BH190*3.28)</f>
        <v>0</v>
      </c>
      <c r="EO190" s="50">
        <f t="shared" si="125"/>
        <v>0</v>
      </c>
      <c r="EP190" s="50">
        <f t="shared" si="126"/>
        <v>0</v>
      </c>
      <c r="EQ190" s="50">
        <f t="shared" si="127"/>
        <v>0</v>
      </c>
      <c r="ER190" s="56">
        <f t="shared" si="150"/>
        <v>0.31001626016260164</v>
      </c>
      <c r="ES190" s="56">
        <f t="shared" si="151"/>
        <v>3.7184196319612148</v>
      </c>
      <c r="ET190" s="56">
        <f t="shared" si="154"/>
        <v>0</v>
      </c>
      <c r="EU190" s="56">
        <f t="shared" si="154"/>
        <v>5.835253887216683</v>
      </c>
      <c r="EV190" s="56">
        <f t="shared" si="152"/>
        <v>4.0284358921238166</v>
      </c>
      <c r="EW190" s="56"/>
      <c r="EX190" s="56"/>
      <c r="EY190" s="56"/>
      <c r="EZ190" s="165"/>
      <c r="FA190" s="179"/>
      <c r="FB190" s="179"/>
      <c r="FC190" s="56"/>
      <c r="FD190" s="56"/>
      <c r="FE190" s="56"/>
      <c r="FF190" s="56"/>
      <c r="FG190" s="56"/>
      <c r="FH190" s="56"/>
      <c r="FI190" s="56"/>
      <c r="FJ190" s="56"/>
      <c r="FK190" s="56"/>
      <c r="FL190" s="56"/>
      <c r="FM190" s="56"/>
      <c r="FO190" s="54"/>
      <c r="FP190" s="54"/>
      <c r="FQ190" s="54"/>
      <c r="FR190" s="54"/>
      <c r="FS190" s="54"/>
      <c r="FT190" s="54"/>
      <c r="FU190" s="54"/>
      <c r="FV190" s="54"/>
      <c r="FW190" s="54"/>
      <c r="FX190" s="54"/>
      <c r="FY190" s="54"/>
      <c r="FZ190" s="54"/>
      <c r="GA190" s="54"/>
    </row>
    <row r="191" spans="1:183" ht="18">
      <c r="A191" s="66" t="s">
        <v>377</v>
      </c>
      <c r="B191" s="228" t="s">
        <v>278</v>
      </c>
      <c r="C191" s="228" t="s">
        <v>278</v>
      </c>
      <c r="D191" s="228" t="s">
        <v>282</v>
      </c>
      <c r="E191" s="229">
        <v>2</v>
      </c>
      <c r="F191" s="144">
        <v>23.741396355599989</v>
      </c>
      <c r="G191" s="144">
        <v>12.444845212799999</v>
      </c>
      <c r="H191" s="144"/>
      <c r="I191" s="144">
        <v>11.135035203599998</v>
      </c>
      <c r="J191" s="144">
        <v>4.4173275762000008</v>
      </c>
      <c r="K191" s="144">
        <v>23.98559842140001</v>
      </c>
      <c r="L191" s="144">
        <v>1.3433465892000003</v>
      </c>
      <c r="M191" s="144"/>
      <c r="N191" s="144"/>
      <c r="O191" s="83"/>
      <c r="P191" s="230">
        <f t="shared" si="128"/>
        <v>77.067549358799994</v>
      </c>
      <c r="Q191" s="52">
        <f t="shared" si="107"/>
        <v>0.86448205736543449</v>
      </c>
      <c r="R191" s="52">
        <f t="shared" si="108"/>
        <v>1.461185928333492</v>
      </c>
      <c r="S191" s="52">
        <f t="shared" si="109"/>
        <v>1.4267842301340221</v>
      </c>
      <c r="T191" s="53">
        <f t="shared" si="110"/>
        <v>9.0464467840898233E-2</v>
      </c>
      <c r="U191" s="53">
        <f t="shared" si="111"/>
        <v>1.3543150075115244</v>
      </c>
      <c r="V191" s="53">
        <f t="shared" si="112"/>
        <v>14.423906454856226</v>
      </c>
      <c r="W191" s="53">
        <f t="shared" si="113"/>
        <v>117.98321693335888</v>
      </c>
      <c r="X191" s="53">
        <f t="shared" si="114"/>
        <v>1.0292568678214049</v>
      </c>
      <c r="Y191" s="53">
        <f t="shared" si="115"/>
        <v>1.0234628579999543</v>
      </c>
      <c r="Z191" s="53">
        <f t="shared" si="116"/>
        <v>1.0261719205078588</v>
      </c>
      <c r="AA191" s="53">
        <f t="shared" si="117"/>
        <v>1.0304748223652427</v>
      </c>
      <c r="AB191" s="53">
        <f t="shared" si="118"/>
        <v>0.5721616961029653</v>
      </c>
      <c r="AC191" s="53">
        <f t="shared" si="119"/>
        <v>0.5706794574181957</v>
      </c>
      <c r="AD191" s="53">
        <f t="shared" si="120"/>
        <v>0.55991495061279961</v>
      </c>
      <c r="AE191" s="53">
        <f t="shared" si="121"/>
        <v>0.36696329543081191</v>
      </c>
      <c r="AF191" s="53">
        <f t="shared" si="122"/>
        <v>0.36</v>
      </c>
      <c r="AG191" s="53">
        <f t="shared" si="123"/>
        <v>0.36348164771540592</v>
      </c>
      <c r="AH191" s="64" t="s">
        <v>152</v>
      </c>
      <c r="AI191" s="62"/>
      <c r="AJ191" s="62"/>
      <c r="AK191" s="45" t="str">
        <f t="shared" si="129"/>
        <v>863-26</v>
      </c>
      <c r="AL191" s="65"/>
      <c r="AM191" s="145">
        <f t="shared" si="130"/>
        <v>2</v>
      </c>
      <c r="AN191" s="149"/>
      <c r="AO191" s="183"/>
      <c r="AP191" s="149"/>
      <c r="AQ191" s="147">
        <f t="shared" si="131"/>
        <v>1</v>
      </c>
      <c r="AR191" s="229">
        <v>0</v>
      </c>
      <c r="AS191" s="229">
        <v>1</v>
      </c>
      <c r="AT191" s="229">
        <v>1</v>
      </c>
      <c r="AU191" s="229">
        <v>0</v>
      </c>
      <c r="AV191" s="229">
        <v>1</v>
      </c>
      <c r="AW191" s="229">
        <v>1</v>
      </c>
      <c r="AX191" s="229">
        <v>0</v>
      </c>
      <c r="AY191" s="229">
        <v>2</v>
      </c>
      <c r="AZ191" s="229">
        <v>2</v>
      </c>
      <c r="BA191" s="148"/>
      <c r="BB191" s="229">
        <v>15</v>
      </c>
      <c r="BC191" s="229">
        <v>0</v>
      </c>
      <c r="BD191" s="229">
        <v>0</v>
      </c>
      <c r="BE191" s="57">
        <v>3</v>
      </c>
      <c r="BF191" s="57">
        <v>3</v>
      </c>
      <c r="BG191" s="57">
        <v>3</v>
      </c>
      <c r="BH191" s="57">
        <v>10</v>
      </c>
      <c r="BI191" s="57" t="str">
        <f t="shared" si="132"/>
        <v>Control</v>
      </c>
      <c r="BJ191" s="189" t="str">
        <f t="shared" si="133"/>
        <v>863-26</v>
      </c>
      <c r="BK191" s="173">
        <f t="shared" si="134"/>
        <v>2</v>
      </c>
      <c r="BL191" s="87">
        <v>21</v>
      </c>
      <c r="BM191" s="62"/>
      <c r="BN191" s="62"/>
      <c r="BO191" s="62"/>
      <c r="BP191" s="62"/>
      <c r="BQ191" s="62"/>
      <c r="BR191" s="62"/>
      <c r="BS191" s="62"/>
      <c r="BT191" s="62"/>
      <c r="BU191" s="62"/>
      <c r="BV191" s="62"/>
      <c r="BW191" s="62"/>
      <c r="BX191" s="62"/>
      <c r="BY191" s="62"/>
      <c r="BZ191" s="128"/>
      <c r="CA191" s="99"/>
      <c r="CB191" s="98"/>
      <c r="CC191" s="98"/>
      <c r="CD191" s="98"/>
      <c r="CE191" s="98"/>
      <c r="CF191" s="98"/>
      <c r="CG191" s="98"/>
      <c r="CH191" s="98"/>
      <c r="CI191" s="98"/>
      <c r="CJ191" s="98"/>
      <c r="CK191" s="98"/>
      <c r="CL191" s="98"/>
      <c r="CM191" s="62"/>
      <c r="CN191" s="62"/>
      <c r="CO191" s="128"/>
      <c r="CP191" s="88"/>
      <c r="CQ191" s="88"/>
      <c r="CR191" s="63"/>
      <c r="CS191" s="63"/>
      <c r="CT191" s="63"/>
      <c r="CU191" s="63"/>
      <c r="CV191" s="88"/>
      <c r="CW191" s="63"/>
      <c r="CX191" s="63"/>
      <c r="CY191" s="63"/>
      <c r="CZ191" s="63"/>
      <c r="DA191" s="88"/>
      <c r="DB191" s="63"/>
      <c r="DC191" s="63"/>
      <c r="DD191" s="63"/>
      <c r="DE191" s="63"/>
      <c r="DF191" s="131"/>
      <c r="DG191" s="121">
        <f t="shared" si="135"/>
        <v>0</v>
      </c>
      <c r="DH191" s="121">
        <f t="shared" si="136"/>
        <v>17.289641147308689</v>
      </c>
      <c r="DI191" s="121">
        <f t="shared" si="137"/>
        <v>28.53568460268044</v>
      </c>
      <c r="DJ191" s="121">
        <f t="shared" si="138"/>
        <v>0.32870457637445849</v>
      </c>
      <c r="DK191" s="121">
        <f t="shared" si="138"/>
        <v>0</v>
      </c>
      <c r="DL191" s="121">
        <f t="shared" si="138"/>
        <v>0</v>
      </c>
      <c r="DM191" s="121">
        <f t="shared" si="139"/>
        <v>20.57850219591694</v>
      </c>
      <c r="DN191" s="121">
        <f t="shared" si="140"/>
        <v>0</v>
      </c>
      <c r="DO191" s="121">
        <f t="shared" si="141"/>
        <v>0</v>
      </c>
      <c r="DP191" s="121">
        <f t="shared" si="142"/>
        <v>0</v>
      </c>
      <c r="DQ191" s="121">
        <f t="shared" si="143"/>
        <v>0</v>
      </c>
      <c r="DR191" s="122">
        <f t="shared" si="144"/>
        <v>1</v>
      </c>
      <c r="DS191" s="157"/>
      <c r="DT191" s="157" t="str">
        <f t="shared" si="145"/>
        <v>Control</v>
      </c>
      <c r="DU191" s="157" t="str">
        <f t="shared" si="124"/>
        <v>863-26</v>
      </c>
      <c r="DV191" s="238">
        <f t="shared" si="146"/>
        <v>2</v>
      </c>
      <c r="EJ191" s="50">
        <f t="shared" si="147"/>
        <v>0.14532012195121952</v>
      </c>
      <c r="EK191" s="50">
        <f t="shared" si="148"/>
        <v>0</v>
      </c>
      <c r="EL191" s="55">
        <f t="shared" si="149"/>
        <v>0</v>
      </c>
      <c r="EM191" s="50">
        <f>4.656*AQ191*(((BL191/2.54)^2)+((BM191/2.54)^2)+((BN191/2.54)^2)+((BO191)/2.54^2)+((BP191/2.54)^2)+((BQ191/2.54)^2)+((BR191/2.54)^2)+((BS191/2.54)^2)+((BT191/2.54)^2)+((BU191/2.54)^2)+((BV191/2.54)^2)+((BW191/2.54)^2)+((BX191/2.54)^2)+((BY191/2.54)^2)+((BZ191/2.54)^2))/(BH191*3.28)</f>
        <v>9.7030950159461291</v>
      </c>
      <c r="EN191" s="50">
        <f>3.492*AQ191*((CA191/2.54)^2 + (CB191/2.54)^2 + (CC191/2.54)^2 + (CD191/2.54)^2 + (CE191/2.54)^2 + (CF191/2.54)^2 + (CG191/2.54)^2 +(CH191/2.54)^2 +(CI191/2.54)^2 + (CJ191/2.54)^2 +(CK191/2.54)^2 + (CL191/2.54)^2 +(CM191/2.54)^2 + (CN191/2.54)^2 + (CO191/2.54)^2)/(BH191*3.28)</f>
        <v>0</v>
      </c>
      <c r="EO191" s="50">
        <f t="shared" si="125"/>
        <v>0</v>
      </c>
      <c r="EP191" s="50">
        <f t="shared" si="126"/>
        <v>0</v>
      </c>
      <c r="EQ191" s="50">
        <f t="shared" si="127"/>
        <v>0</v>
      </c>
      <c r="ER191" s="56">
        <f t="shared" si="150"/>
        <v>0.14532012195121952</v>
      </c>
      <c r="ES191" s="56">
        <f t="shared" si="151"/>
        <v>9.7030950159461291</v>
      </c>
      <c r="ET191" s="56">
        <f t="shared" si="154"/>
        <v>0</v>
      </c>
      <c r="EU191" s="56">
        <f t="shared" si="154"/>
        <v>7.7803385162889107</v>
      </c>
      <c r="EV191" s="56">
        <f t="shared" si="152"/>
        <v>9.8484151378973479</v>
      </c>
      <c r="EW191" s="56"/>
      <c r="EX191" s="56"/>
      <c r="EY191" s="56"/>
      <c r="EZ191" s="165" t="str">
        <f>D191</f>
        <v>863-26</v>
      </c>
      <c r="FA191" s="179">
        <f t="shared" si="153"/>
        <v>6.5753366775007143</v>
      </c>
      <c r="FB191" s="179">
        <f t="shared" si="153"/>
        <v>12.967230860481516</v>
      </c>
      <c r="FC191" s="56">
        <f>AVERAGE(EJ189:EJ191)</f>
        <v>0.33262161246612471</v>
      </c>
      <c r="FD191" s="56">
        <f>AVERAGE(EK189:EK191)</f>
        <v>0.24728997289972898</v>
      </c>
      <c r="FE191" s="56">
        <f>AVERAGE(EL189:EL191)</f>
        <v>0</v>
      </c>
      <c r="FF191" s="56">
        <f>AVERAGE(EM189:EM191)</f>
        <v>4.4738382159691144</v>
      </c>
      <c r="FG191" s="56">
        <f>AVERAGE(EN189:EN191)</f>
        <v>0</v>
      </c>
      <c r="FH191" s="56">
        <f t="shared" si="155"/>
        <v>0</v>
      </c>
      <c r="FI191" s="56">
        <f t="shared" si="155"/>
        <v>0</v>
      </c>
      <c r="FJ191" s="56">
        <f t="shared" si="155"/>
        <v>0</v>
      </c>
      <c r="FK191" s="56">
        <f>AVERAGE(ER189:ER191)</f>
        <v>0.57991158536585374</v>
      </c>
      <c r="FL191" s="56">
        <f>AVERAGE(ES189:ES191)</f>
        <v>4.4738382159691144</v>
      </c>
      <c r="FM191" s="56">
        <f>AVERAGE(EV189:EV191)</f>
        <v>5.053749801334968</v>
      </c>
      <c r="FO191" s="54"/>
      <c r="FP191" s="54" t="e">
        <f>AVERAGE(#REF!)</f>
        <v>#REF!</v>
      </c>
      <c r="FQ191" s="54" t="e">
        <f>AVERAGE(#REF!)</f>
        <v>#REF!</v>
      </c>
      <c r="FR191" s="54" t="e">
        <f>AVERAGE(#REF!)</f>
        <v>#REF!</v>
      </c>
      <c r="FS191" s="54" t="e">
        <f>AVERAGE(#REF!)</f>
        <v>#REF!</v>
      </c>
      <c r="FT191" s="54" t="e">
        <f>AVERAGE(#REF!)</f>
        <v>#REF!</v>
      </c>
      <c r="FU191" s="54" t="e">
        <f>AVERAGE(#REF!)</f>
        <v>#REF!</v>
      </c>
      <c r="FV191" s="54" t="e">
        <f>AVERAGE(#REF!)</f>
        <v>#REF!</v>
      </c>
      <c r="FW191" s="54" t="e">
        <f>AVERAGE(#REF!)</f>
        <v>#REF!</v>
      </c>
      <c r="FX191" s="54" t="e">
        <f>AVERAGE(#REF!)</f>
        <v>#REF!</v>
      </c>
      <c r="FY191" s="54" t="e">
        <f>AVERAGE(#REF!)</f>
        <v>#REF!</v>
      </c>
      <c r="FZ191" s="54" t="e">
        <f>AVERAGE(#REF!)</f>
        <v>#REF!</v>
      </c>
      <c r="GA191" s="54"/>
    </row>
    <row r="192" spans="1:183" ht="18">
      <c r="A192" s="66" t="s">
        <v>377</v>
      </c>
      <c r="B192" s="228" t="s">
        <v>278</v>
      </c>
      <c r="C192" s="228" t="s">
        <v>278</v>
      </c>
      <c r="D192" s="228" t="s">
        <v>282</v>
      </c>
      <c r="E192" s="229">
        <v>3</v>
      </c>
      <c r="F192" s="144">
        <v>23.741396355599989</v>
      </c>
      <c r="G192" s="144">
        <v>12.444845212799999</v>
      </c>
      <c r="H192" s="144"/>
      <c r="I192" s="144">
        <v>11.135035203599998</v>
      </c>
      <c r="J192" s="144">
        <v>4.4173275762000008</v>
      </c>
      <c r="K192" s="144">
        <v>23.98559842140001</v>
      </c>
      <c r="L192" s="144">
        <v>1.3433465892000003</v>
      </c>
      <c r="M192" s="144"/>
      <c r="N192" s="144"/>
      <c r="O192" s="83"/>
      <c r="P192" s="230">
        <f t="shared" si="128"/>
        <v>77.067549358799994</v>
      </c>
      <c r="Q192" s="52">
        <f t="shared" si="107"/>
        <v>0.86448205736543449</v>
      </c>
      <c r="R192" s="52">
        <f t="shared" si="108"/>
        <v>1.461185928333492</v>
      </c>
      <c r="S192" s="52">
        <f t="shared" si="109"/>
        <v>1.4267842301340221</v>
      </c>
      <c r="T192" s="53">
        <f t="shared" si="110"/>
        <v>9.0464467840898233E-2</v>
      </c>
      <c r="U192" s="53">
        <f t="shared" si="111"/>
        <v>1.3543150075115244</v>
      </c>
      <c r="V192" s="53">
        <f t="shared" si="112"/>
        <v>14.423906454856226</v>
      </c>
      <c r="W192" s="53">
        <f t="shared" si="113"/>
        <v>117.98321693335888</v>
      </c>
      <c r="X192" s="53">
        <f t="shared" si="114"/>
        <v>1.0292568678214049</v>
      </c>
      <c r="Y192" s="53">
        <f t="shared" si="115"/>
        <v>1.0234628579999543</v>
      </c>
      <c r="Z192" s="53">
        <f t="shared" si="116"/>
        <v>1.0261719205078588</v>
      </c>
      <c r="AA192" s="53">
        <f t="shared" si="117"/>
        <v>1.0304748223652427</v>
      </c>
      <c r="AB192" s="53">
        <f t="shared" si="118"/>
        <v>0.5721616961029653</v>
      </c>
      <c r="AC192" s="53">
        <f t="shared" si="119"/>
        <v>0.5706794574181957</v>
      </c>
      <c r="AD192" s="53">
        <f t="shared" si="120"/>
        <v>0.55991495061279961</v>
      </c>
      <c r="AE192" s="53">
        <f t="shared" si="121"/>
        <v>0.36696329543081191</v>
      </c>
      <c r="AF192" s="53">
        <f t="shared" si="122"/>
        <v>0.36</v>
      </c>
      <c r="AG192" s="53">
        <f t="shared" si="123"/>
        <v>0.36348164771540592</v>
      </c>
      <c r="AH192" s="64" t="s">
        <v>152</v>
      </c>
      <c r="AI192" s="62"/>
      <c r="AJ192" s="62"/>
      <c r="AK192" s="45" t="str">
        <f t="shared" si="129"/>
        <v>863-26</v>
      </c>
      <c r="AL192" s="65"/>
      <c r="AM192" s="145">
        <f t="shared" si="130"/>
        <v>3</v>
      </c>
      <c r="AN192" s="149"/>
      <c r="AO192" s="183"/>
      <c r="AP192" s="149"/>
      <c r="AQ192" s="147">
        <f t="shared" si="131"/>
        <v>1</v>
      </c>
      <c r="AR192" s="229">
        <v>0</v>
      </c>
      <c r="AS192" s="229">
        <v>0</v>
      </c>
      <c r="AT192" s="229">
        <v>4</v>
      </c>
      <c r="AU192" s="229">
        <v>0</v>
      </c>
      <c r="AV192" s="229">
        <v>1</v>
      </c>
      <c r="AW192" s="229">
        <v>1</v>
      </c>
      <c r="AX192" s="229">
        <v>0</v>
      </c>
      <c r="AY192" s="229">
        <v>0</v>
      </c>
      <c r="AZ192" s="229">
        <v>0</v>
      </c>
      <c r="BA192" s="148"/>
      <c r="BB192" s="229">
        <v>15</v>
      </c>
      <c r="BC192" s="229">
        <v>2</v>
      </c>
      <c r="BD192" s="229">
        <v>1</v>
      </c>
      <c r="BE192" s="57">
        <v>3</v>
      </c>
      <c r="BF192" s="57">
        <v>3</v>
      </c>
      <c r="BG192" s="57">
        <v>3</v>
      </c>
      <c r="BH192" s="57">
        <v>10</v>
      </c>
      <c r="BI192" s="57" t="str">
        <f t="shared" si="132"/>
        <v>Control</v>
      </c>
      <c r="BJ192" s="189" t="str">
        <f t="shared" si="133"/>
        <v>863-26</v>
      </c>
      <c r="BK192" s="173">
        <f t="shared" si="134"/>
        <v>3</v>
      </c>
      <c r="BL192" s="87">
        <v>0</v>
      </c>
      <c r="BM192" s="62"/>
      <c r="BN192" s="62"/>
      <c r="BO192" s="62"/>
      <c r="BP192" s="62"/>
      <c r="BQ192" s="62"/>
      <c r="BR192" s="62"/>
      <c r="BS192" s="62"/>
      <c r="BT192" s="62"/>
      <c r="BU192" s="62"/>
      <c r="BV192" s="62"/>
      <c r="BW192" s="62"/>
      <c r="BX192" s="62"/>
      <c r="BY192" s="62"/>
      <c r="BZ192" s="128"/>
      <c r="CA192" s="99"/>
      <c r="CB192" s="98"/>
      <c r="CC192" s="98"/>
      <c r="CD192" s="98"/>
      <c r="CE192" s="98"/>
      <c r="CF192" s="98"/>
      <c r="CG192" s="98"/>
      <c r="CH192" s="98"/>
      <c r="CI192" s="98"/>
      <c r="CJ192" s="98"/>
      <c r="CK192" s="98"/>
      <c r="CL192" s="98"/>
      <c r="CM192" s="62"/>
      <c r="CN192" s="62"/>
      <c r="CO192" s="128"/>
      <c r="CP192" s="88"/>
      <c r="CQ192" s="88"/>
      <c r="CR192" s="63"/>
      <c r="CS192" s="63"/>
      <c r="CT192" s="63"/>
      <c r="CU192" s="63"/>
      <c r="CV192" s="88"/>
      <c r="CW192" s="63"/>
      <c r="CX192" s="63"/>
      <c r="CY192" s="63"/>
      <c r="CZ192" s="63"/>
      <c r="DA192" s="88"/>
      <c r="DB192" s="63"/>
      <c r="DC192" s="63"/>
      <c r="DD192" s="63"/>
      <c r="DE192" s="63"/>
      <c r="DF192" s="131"/>
      <c r="DG192" s="121">
        <f t="shared" si="135"/>
        <v>0</v>
      </c>
      <c r="DH192" s="121">
        <f t="shared" si="136"/>
        <v>4.3224102868271723</v>
      </c>
      <c r="DI192" s="121">
        <f t="shared" si="137"/>
        <v>7.1339211506701101</v>
      </c>
      <c r="DJ192" s="121">
        <f t="shared" si="138"/>
        <v>0.32870457637445849</v>
      </c>
      <c r="DK192" s="121">
        <f t="shared" si="138"/>
        <v>0.65074062161254143</v>
      </c>
      <c r="DL192" s="121">
        <f t="shared" si="138"/>
        <v>3.4089371387021106</v>
      </c>
      <c r="DM192" s="121">
        <f t="shared" si="139"/>
        <v>0</v>
      </c>
      <c r="DN192" s="121">
        <f t="shared" si="140"/>
        <v>0</v>
      </c>
      <c r="DO192" s="121">
        <f t="shared" si="141"/>
        <v>0</v>
      </c>
      <c r="DP192" s="121">
        <f t="shared" si="142"/>
        <v>0</v>
      </c>
      <c r="DQ192" s="121">
        <f t="shared" si="143"/>
        <v>0</v>
      </c>
      <c r="DR192" s="122">
        <f t="shared" si="144"/>
        <v>2.5</v>
      </c>
      <c r="DS192" s="157"/>
      <c r="DT192" s="157" t="str">
        <f t="shared" si="145"/>
        <v>Control</v>
      </c>
      <c r="DU192" s="157" t="str">
        <f t="shared" si="124"/>
        <v>863-26</v>
      </c>
      <c r="DV192" s="238">
        <f t="shared" si="146"/>
        <v>3</v>
      </c>
      <c r="EJ192" s="50"/>
      <c r="EK192" s="50"/>
      <c r="EL192" s="55"/>
      <c r="EM192" s="50"/>
      <c r="EN192" s="50"/>
      <c r="EO192" s="50">
        <f t="shared" si="125"/>
        <v>0</v>
      </c>
      <c r="EP192" s="50">
        <f t="shared" si="126"/>
        <v>0</v>
      </c>
      <c r="EQ192" s="50">
        <f t="shared" si="127"/>
        <v>0</v>
      </c>
      <c r="ER192" s="56"/>
      <c r="ES192" s="56"/>
      <c r="ET192" s="56">
        <f t="shared" si="154"/>
        <v>0</v>
      </c>
      <c r="EU192" s="56">
        <f t="shared" si="154"/>
        <v>1.9450846290722277</v>
      </c>
      <c r="EV192" s="56"/>
      <c r="EW192" s="56"/>
      <c r="EX192" s="56"/>
      <c r="EY192" s="56"/>
      <c r="EZ192" s="165"/>
      <c r="FA192" s="179"/>
      <c r="FB192" s="179"/>
      <c r="FC192" s="56"/>
      <c r="FD192" s="56"/>
      <c r="FE192" s="56"/>
      <c r="FF192" s="56"/>
      <c r="FG192" s="56"/>
      <c r="FH192" s="56"/>
      <c r="FI192" s="56"/>
      <c r="FJ192" s="56"/>
      <c r="FK192" s="56"/>
      <c r="FL192" s="56"/>
      <c r="FM192" s="56"/>
      <c r="FO192" s="54"/>
      <c r="FP192" s="54"/>
      <c r="FQ192" s="54"/>
      <c r="FR192" s="54"/>
      <c r="FS192" s="54"/>
      <c r="FT192" s="54"/>
      <c r="FU192" s="54"/>
      <c r="FV192" s="54"/>
      <c r="FW192" s="54"/>
      <c r="FX192" s="54"/>
      <c r="FY192" s="54"/>
      <c r="FZ192" s="54"/>
      <c r="GA192" s="54"/>
    </row>
    <row r="193" spans="1:183" ht="18">
      <c r="A193" s="66" t="s">
        <v>377</v>
      </c>
      <c r="B193" s="228" t="s">
        <v>278</v>
      </c>
      <c r="C193" s="228" t="s">
        <v>278</v>
      </c>
      <c r="D193" s="228" t="s">
        <v>282</v>
      </c>
      <c r="E193" s="229">
        <v>4</v>
      </c>
      <c r="F193" s="144">
        <v>23.741396355599989</v>
      </c>
      <c r="G193" s="144">
        <v>12.444845212799999</v>
      </c>
      <c r="H193" s="144"/>
      <c r="I193" s="144">
        <v>11.135035203599998</v>
      </c>
      <c r="J193" s="144">
        <v>4.4173275762000008</v>
      </c>
      <c r="K193" s="144">
        <v>23.98559842140001</v>
      </c>
      <c r="L193" s="144">
        <v>1.3433465892000003</v>
      </c>
      <c r="M193" s="83"/>
      <c r="N193" s="83"/>
      <c r="O193" s="83"/>
      <c r="P193" s="230">
        <f t="shared" si="128"/>
        <v>77.067549358799994</v>
      </c>
      <c r="Q193" s="52">
        <f t="shared" si="107"/>
        <v>0.86448205736543449</v>
      </c>
      <c r="R193" s="52">
        <f t="shared" si="108"/>
        <v>1.461185928333492</v>
      </c>
      <c r="S193" s="52">
        <f t="shared" si="109"/>
        <v>1.4267842301340221</v>
      </c>
      <c r="T193" s="53">
        <f t="shared" si="110"/>
        <v>9.0464467840898233E-2</v>
      </c>
      <c r="U193" s="53">
        <f t="shared" si="111"/>
        <v>1.3543150075115244</v>
      </c>
      <c r="V193" s="53">
        <f t="shared" si="112"/>
        <v>14.423906454856226</v>
      </c>
      <c r="W193" s="53">
        <f t="shared" si="113"/>
        <v>117.98321693335888</v>
      </c>
      <c r="X193" s="53">
        <f t="shared" si="114"/>
        <v>1.0292568678214049</v>
      </c>
      <c r="Y193" s="53">
        <f t="shared" si="115"/>
        <v>1.0234628579999543</v>
      </c>
      <c r="Z193" s="53">
        <f t="shared" si="116"/>
        <v>1.0261719205078588</v>
      </c>
      <c r="AA193" s="53">
        <f t="shared" si="117"/>
        <v>1.0304748223652427</v>
      </c>
      <c r="AB193" s="53">
        <f t="shared" si="118"/>
        <v>0.5721616961029653</v>
      </c>
      <c r="AC193" s="53">
        <f t="shared" si="119"/>
        <v>0.5706794574181957</v>
      </c>
      <c r="AD193" s="53">
        <f t="shared" si="120"/>
        <v>0.55991495061279961</v>
      </c>
      <c r="AE193" s="53">
        <f t="shared" si="121"/>
        <v>0.36696329543081191</v>
      </c>
      <c r="AF193" s="53">
        <f t="shared" si="122"/>
        <v>0.36</v>
      </c>
      <c r="AG193" s="53">
        <f t="shared" si="123"/>
        <v>0.36348164771540592</v>
      </c>
      <c r="AH193" s="64" t="s">
        <v>152</v>
      </c>
      <c r="AI193" s="62"/>
      <c r="AJ193" s="62"/>
      <c r="AK193" s="45" t="str">
        <f t="shared" si="129"/>
        <v>863-26</v>
      </c>
      <c r="AL193" s="65"/>
      <c r="AM193" s="145">
        <f t="shared" si="130"/>
        <v>4</v>
      </c>
      <c r="AN193" s="149"/>
      <c r="AO193" s="183"/>
      <c r="AP193" s="149"/>
      <c r="AQ193" s="147">
        <f t="shared" si="131"/>
        <v>1</v>
      </c>
      <c r="AR193" s="229">
        <v>0</v>
      </c>
      <c r="AS193" s="229">
        <v>0</v>
      </c>
      <c r="AT193" s="229">
        <v>0</v>
      </c>
      <c r="AU193" s="229">
        <v>0</v>
      </c>
      <c r="AV193" s="229">
        <v>0</v>
      </c>
      <c r="AW193" s="229">
        <v>0</v>
      </c>
      <c r="AX193" s="229">
        <v>0</v>
      </c>
      <c r="AY193" s="229">
        <v>0</v>
      </c>
      <c r="AZ193" s="229">
        <v>0</v>
      </c>
      <c r="BA193" s="148"/>
      <c r="BB193" s="229">
        <v>26</v>
      </c>
      <c r="BC193" s="229">
        <v>0</v>
      </c>
      <c r="BD193" s="229">
        <v>0</v>
      </c>
      <c r="BE193" s="57">
        <v>3</v>
      </c>
      <c r="BF193" s="57">
        <v>3</v>
      </c>
      <c r="BG193" s="57">
        <v>3</v>
      </c>
      <c r="BH193" s="57">
        <v>10</v>
      </c>
      <c r="BI193" s="57" t="str">
        <f t="shared" si="132"/>
        <v>Control</v>
      </c>
      <c r="BJ193" s="189" t="str">
        <f t="shared" si="133"/>
        <v>863-26</v>
      </c>
      <c r="BK193" s="173">
        <f t="shared" si="134"/>
        <v>4</v>
      </c>
      <c r="BL193" s="87">
        <v>0</v>
      </c>
      <c r="BM193" s="62"/>
      <c r="BN193" s="62"/>
      <c r="BO193" s="62"/>
      <c r="BP193" s="62"/>
      <c r="BQ193" s="62"/>
      <c r="BR193" s="62"/>
      <c r="BS193" s="62"/>
      <c r="BT193" s="62"/>
      <c r="BU193" s="62"/>
      <c r="BV193" s="62"/>
      <c r="BW193" s="62"/>
      <c r="BX193" s="62"/>
      <c r="BY193" s="62"/>
      <c r="BZ193" s="128"/>
      <c r="CA193" s="99"/>
      <c r="CB193" s="98"/>
      <c r="CC193" s="98"/>
      <c r="CD193" s="98"/>
      <c r="CE193" s="98"/>
      <c r="CF193" s="98"/>
      <c r="CG193" s="98"/>
      <c r="CH193" s="98"/>
      <c r="CI193" s="98"/>
      <c r="CJ193" s="98"/>
      <c r="CK193" s="98"/>
      <c r="CL193" s="98"/>
      <c r="CM193" s="62"/>
      <c r="CN193" s="62"/>
      <c r="CO193" s="128"/>
      <c r="CP193" s="88"/>
      <c r="CQ193" s="88"/>
      <c r="CR193" s="63"/>
      <c r="CS193" s="63"/>
      <c r="CT193" s="63"/>
      <c r="CU193" s="63"/>
      <c r="CV193" s="88"/>
      <c r="CW193" s="63"/>
      <c r="CX193" s="63"/>
      <c r="CY193" s="63"/>
      <c r="CZ193" s="63"/>
      <c r="DA193" s="88"/>
      <c r="DB193" s="63"/>
      <c r="DC193" s="63"/>
      <c r="DD193" s="63"/>
      <c r="DE193" s="63"/>
      <c r="DF193" s="131"/>
      <c r="DG193" s="121">
        <f t="shared" si="135"/>
        <v>0</v>
      </c>
      <c r="DH193" s="121">
        <f t="shared" si="136"/>
        <v>0</v>
      </c>
      <c r="DI193" s="121">
        <f t="shared" si="137"/>
        <v>0</v>
      </c>
      <c r="DJ193" s="121">
        <f t="shared" si="138"/>
        <v>0.56975459904906145</v>
      </c>
      <c r="DK193" s="121">
        <f t="shared" si="138"/>
        <v>0</v>
      </c>
      <c r="DL193" s="121">
        <f t="shared" si="138"/>
        <v>0</v>
      </c>
      <c r="DM193" s="121">
        <f t="shared" si="139"/>
        <v>0</v>
      </c>
      <c r="DN193" s="121">
        <f t="shared" si="140"/>
        <v>0</v>
      </c>
      <c r="DO193" s="121">
        <f t="shared" si="141"/>
        <v>0</v>
      </c>
      <c r="DP193" s="121">
        <f t="shared" si="142"/>
        <v>0</v>
      </c>
      <c r="DQ193" s="121">
        <f t="shared" si="143"/>
        <v>0</v>
      </c>
      <c r="DR193" s="122">
        <f t="shared" si="144"/>
        <v>0</v>
      </c>
      <c r="DS193" s="157"/>
      <c r="DT193" s="157" t="str">
        <f t="shared" si="145"/>
        <v>Control</v>
      </c>
      <c r="DU193" s="157" t="str">
        <f t="shared" si="124"/>
        <v>863-26</v>
      </c>
      <c r="DV193" s="238">
        <f t="shared" si="146"/>
        <v>4</v>
      </c>
      <c r="EJ193" s="50">
        <f t="shared" si="147"/>
        <v>0.25188821138211381</v>
      </c>
      <c r="EK193" s="50">
        <f t="shared" si="148"/>
        <v>0</v>
      </c>
      <c r="EL193" s="55">
        <f t="shared" si="149"/>
        <v>0</v>
      </c>
      <c r="EM193" s="50">
        <f>4.656*AQ193*(((BL193/2.54)^2)+((BM193/2.54)^2)+((BN193/2.54)^2)+((BO193)/2.54^2)+((BP193/2.54)^2)+((BQ193/2.54)^2)+((BR193/2.54)^2)+((BS193/2.54)^2)+((BT193/2.54)^2)+((BU193/2.54)^2)+((BV193/2.54)^2)+((BW193/2.54)^2)+((BX193/2.54)^2)+((BY193/2.54)^2)+((BZ193/2.54)^2))/(BH193*3.28)</f>
        <v>0</v>
      </c>
      <c r="EN193" s="50">
        <f>3.492*AQ193*((CA193/2.54)^2 + (CB193/2.54)^2 + (CC193/2.54)^2 + (CD193/2.54)^2 + (CE193/2.54)^2 + (CF193/2.54)^2 + (CG193/2.54)^2 +(CH193/2.54)^2 +(CI193/2.54)^2 + (CJ193/2.54)^2 +(CK193/2.54)^2 + (CL193/2.54)^2 +(CM193/2.54)^2 + (CN193/2.54)^2 + (CO193/2.54)^2)/(BH193*3.28)</f>
        <v>0</v>
      </c>
      <c r="EO193" s="50">
        <f t="shared" si="125"/>
        <v>0</v>
      </c>
      <c r="EP193" s="50">
        <f t="shared" si="126"/>
        <v>0</v>
      </c>
      <c r="EQ193" s="50">
        <f t="shared" si="127"/>
        <v>0</v>
      </c>
      <c r="ER193" s="56">
        <f t="shared" si="150"/>
        <v>0.25188821138211381</v>
      </c>
      <c r="ES193" s="56">
        <f t="shared" si="151"/>
        <v>0</v>
      </c>
      <c r="ET193" s="56">
        <f t="shared" si="154"/>
        <v>0</v>
      </c>
      <c r="EU193" s="56">
        <f t="shared" si="154"/>
        <v>0</v>
      </c>
      <c r="EV193" s="56">
        <f t="shared" si="152"/>
        <v>0.25188821138211381</v>
      </c>
      <c r="EW193" s="56"/>
      <c r="EX193" s="56"/>
      <c r="EY193" s="56"/>
      <c r="EZ193" s="165"/>
      <c r="FA193" s="179"/>
      <c r="FB193" s="179"/>
      <c r="FC193" s="56"/>
      <c r="FD193" s="56"/>
      <c r="FE193" s="56"/>
      <c r="FF193" s="56"/>
      <c r="FG193" s="56"/>
      <c r="FH193" s="56"/>
      <c r="FI193" s="56"/>
      <c r="FJ193" s="56"/>
      <c r="FK193" s="56"/>
      <c r="FL193" s="56"/>
      <c r="FM193" s="56"/>
      <c r="FO193" s="54"/>
      <c r="FP193" s="54"/>
      <c r="FQ193" s="54"/>
      <c r="FR193" s="54"/>
      <c r="FS193" s="54"/>
      <c r="FT193" s="54"/>
      <c r="FU193" s="54"/>
      <c r="FV193" s="54"/>
      <c r="FW193" s="54"/>
      <c r="FX193" s="54"/>
      <c r="FY193" s="54"/>
      <c r="FZ193" s="54"/>
      <c r="GA193" s="54"/>
    </row>
    <row r="194" spans="1:183" ht="18">
      <c r="A194" s="66" t="s">
        <v>377</v>
      </c>
      <c r="B194" s="228" t="s">
        <v>278</v>
      </c>
      <c r="C194" s="228" t="s">
        <v>278</v>
      </c>
      <c r="D194" s="228" t="s">
        <v>282</v>
      </c>
      <c r="E194" s="229">
        <v>5</v>
      </c>
      <c r="F194" s="144">
        <v>23.741396355599989</v>
      </c>
      <c r="G194" s="144">
        <v>12.444845212799999</v>
      </c>
      <c r="H194" s="144"/>
      <c r="I194" s="144">
        <v>11.135035203599998</v>
      </c>
      <c r="J194" s="144">
        <v>4.4173275762000008</v>
      </c>
      <c r="K194" s="144">
        <v>23.98559842140001</v>
      </c>
      <c r="L194" s="144">
        <v>1.3433465892000003</v>
      </c>
      <c r="M194" s="83"/>
      <c r="N194" s="83"/>
      <c r="O194" s="83"/>
      <c r="P194" s="230">
        <f t="shared" si="128"/>
        <v>77.067549358799994</v>
      </c>
      <c r="Q194" s="52">
        <f t="shared" si="107"/>
        <v>0.86448205736543449</v>
      </c>
      <c r="R194" s="52">
        <f t="shared" si="108"/>
        <v>1.461185928333492</v>
      </c>
      <c r="S194" s="52">
        <f t="shared" si="109"/>
        <v>1.4267842301340221</v>
      </c>
      <c r="T194" s="53">
        <f t="shared" si="110"/>
        <v>9.0464467840898233E-2</v>
      </c>
      <c r="U194" s="53">
        <f t="shared" si="111"/>
        <v>1.3543150075115244</v>
      </c>
      <c r="V194" s="53">
        <f t="shared" si="112"/>
        <v>14.423906454856226</v>
      </c>
      <c r="W194" s="53">
        <f t="shared" si="113"/>
        <v>117.98321693335888</v>
      </c>
      <c r="X194" s="53">
        <f t="shared" si="114"/>
        <v>1.0292568678214049</v>
      </c>
      <c r="Y194" s="53">
        <f t="shared" si="115"/>
        <v>1.0234628579999543</v>
      </c>
      <c r="Z194" s="53">
        <f t="shared" si="116"/>
        <v>1.0261719205078588</v>
      </c>
      <c r="AA194" s="53">
        <f t="shared" si="117"/>
        <v>1.0304748223652427</v>
      </c>
      <c r="AB194" s="53">
        <f t="shared" si="118"/>
        <v>0.5721616961029653</v>
      </c>
      <c r="AC194" s="53">
        <f t="shared" si="119"/>
        <v>0.5706794574181957</v>
      </c>
      <c r="AD194" s="53">
        <f t="shared" si="120"/>
        <v>0.55991495061279961</v>
      </c>
      <c r="AE194" s="53">
        <f t="shared" si="121"/>
        <v>0.36696329543081191</v>
      </c>
      <c r="AF194" s="53">
        <f t="shared" si="122"/>
        <v>0.36</v>
      </c>
      <c r="AG194" s="53">
        <f t="shared" si="123"/>
        <v>0.36348164771540592</v>
      </c>
      <c r="AH194" s="64" t="s">
        <v>152</v>
      </c>
      <c r="AI194" s="62"/>
      <c r="AJ194" s="62"/>
      <c r="AK194" s="45" t="str">
        <f t="shared" si="129"/>
        <v>863-26</v>
      </c>
      <c r="AL194" s="65"/>
      <c r="AM194" s="145">
        <f t="shared" si="130"/>
        <v>5</v>
      </c>
      <c r="AN194" s="149"/>
      <c r="AO194" s="183"/>
      <c r="AP194" s="149"/>
      <c r="AQ194" s="147">
        <f t="shared" si="131"/>
        <v>1</v>
      </c>
      <c r="AR194" s="229">
        <v>0</v>
      </c>
      <c r="AS194" s="229">
        <v>0</v>
      </c>
      <c r="AT194" s="229">
        <v>0</v>
      </c>
      <c r="AU194" s="229">
        <v>0</v>
      </c>
      <c r="AV194" s="229">
        <v>0</v>
      </c>
      <c r="AW194" s="229">
        <v>0</v>
      </c>
      <c r="AX194" s="229">
        <v>0</v>
      </c>
      <c r="AY194" s="229">
        <v>0</v>
      </c>
      <c r="AZ194" s="229">
        <v>0</v>
      </c>
      <c r="BA194" s="148"/>
      <c r="BB194" s="229">
        <v>10</v>
      </c>
      <c r="BC194" s="229">
        <v>3</v>
      </c>
      <c r="BD194" s="229">
        <v>2</v>
      </c>
      <c r="BE194" s="57">
        <v>3</v>
      </c>
      <c r="BF194" s="57">
        <v>3</v>
      </c>
      <c r="BG194" s="57">
        <v>3</v>
      </c>
      <c r="BH194" s="57">
        <v>10</v>
      </c>
      <c r="BI194" s="57" t="str">
        <f t="shared" si="132"/>
        <v>Control</v>
      </c>
      <c r="BJ194" s="189" t="str">
        <f t="shared" si="133"/>
        <v>863-26</v>
      </c>
      <c r="BK194" s="173">
        <f t="shared" si="134"/>
        <v>5</v>
      </c>
      <c r="BL194" s="87">
        <v>0</v>
      </c>
      <c r="BM194" s="62"/>
      <c r="BN194" s="62"/>
      <c r="BO194" s="62"/>
      <c r="BP194" s="62"/>
      <c r="BQ194" s="62"/>
      <c r="BR194" s="62"/>
      <c r="BS194" s="62"/>
      <c r="BT194" s="62"/>
      <c r="BU194" s="62"/>
      <c r="BV194" s="62"/>
      <c r="BW194" s="62"/>
      <c r="BX194" s="62"/>
      <c r="BY194" s="62"/>
      <c r="BZ194" s="128"/>
      <c r="CA194" s="99"/>
      <c r="CB194" s="98"/>
      <c r="CC194" s="98"/>
      <c r="CD194" s="98"/>
      <c r="CE194" s="98"/>
      <c r="CF194" s="98"/>
      <c r="CG194" s="98"/>
      <c r="CH194" s="98"/>
      <c r="CI194" s="98"/>
      <c r="CJ194" s="98"/>
      <c r="CK194" s="98"/>
      <c r="CL194" s="98"/>
      <c r="CM194" s="62"/>
      <c r="CN194" s="62"/>
      <c r="CO194" s="128"/>
      <c r="CP194" s="88"/>
      <c r="CQ194" s="88"/>
      <c r="CR194" s="63"/>
      <c r="CS194" s="63"/>
      <c r="CT194" s="63"/>
      <c r="CU194" s="63"/>
      <c r="CV194" s="88"/>
      <c r="CW194" s="63"/>
      <c r="CX194" s="63"/>
      <c r="CY194" s="63"/>
      <c r="CZ194" s="63"/>
      <c r="DA194" s="88"/>
      <c r="DB194" s="63"/>
      <c r="DC194" s="63"/>
      <c r="DD194" s="63"/>
      <c r="DE194" s="63"/>
      <c r="DF194" s="131"/>
      <c r="DG194" s="121">
        <f t="shared" si="135"/>
        <v>0</v>
      </c>
      <c r="DH194" s="121">
        <f t="shared" si="136"/>
        <v>0</v>
      </c>
      <c r="DI194" s="121">
        <f t="shared" si="137"/>
        <v>0</v>
      </c>
      <c r="DJ194" s="121">
        <f t="shared" si="138"/>
        <v>0.21913638424963897</v>
      </c>
      <c r="DK194" s="121">
        <f t="shared" si="138"/>
        <v>0.97611093241881208</v>
      </c>
      <c r="DL194" s="121">
        <f t="shared" si="138"/>
        <v>6.8178742774042211</v>
      </c>
      <c r="DM194" s="121">
        <f t="shared" si="139"/>
        <v>0</v>
      </c>
      <c r="DN194" s="121">
        <f t="shared" si="140"/>
        <v>0</v>
      </c>
      <c r="DO194" s="121">
        <f t="shared" si="141"/>
        <v>0</v>
      </c>
      <c r="DP194" s="121">
        <f t="shared" si="142"/>
        <v>0</v>
      </c>
      <c r="DQ194" s="121">
        <f t="shared" si="143"/>
        <v>0</v>
      </c>
      <c r="DR194" s="122">
        <f t="shared" si="144"/>
        <v>0</v>
      </c>
      <c r="DS194" s="157"/>
      <c r="DT194" s="157" t="str">
        <f t="shared" si="145"/>
        <v>Control</v>
      </c>
      <c r="DU194" s="157" t="str">
        <f t="shared" si="124"/>
        <v>863-26</v>
      </c>
      <c r="DV194" s="238">
        <f t="shared" si="146"/>
        <v>5</v>
      </c>
      <c r="EJ194" s="50">
        <f t="shared" si="147"/>
        <v>9.6880081300813006E-2</v>
      </c>
      <c r="EK194" s="50">
        <f t="shared" si="148"/>
        <v>0.55640243902439024</v>
      </c>
      <c r="EL194" s="55">
        <f t="shared" si="149"/>
        <v>2.9512195121951219</v>
      </c>
      <c r="EM194" s="50">
        <f>4.656*AQ194*(((BL194/2.54)^2)+((BM194/2.54)^2)+((BN194/2.54)^2)+((BO194)/2.54^2)+((BP194/2.54)^2)+((BQ194/2.54)^2)+((BR194/2.54)^2)+((BS194/2.54)^2)+((BT194/2.54)^2)+((BU194/2.54)^2)+((BV194/2.54)^2)+((BW194/2.54)^2)+((BX194/2.54)^2)+((BY194/2.54)^2)+((BZ194/2.54)^2))/(BH194*3.28)</f>
        <v>0</v>
      </c>
      <c r="EN194" s="50">
        <f>3.492*AQ194*((CA194/2.54)^2 + (CB194/2.54)^2 + (CC194/2.54)^2 + (CD194/2.54)^2 + (CE194/2.54)^2 + (CF194/2.54)^2 + (CG194/2.54)^2 +(CH194/2.54)^2 +(CI194/2.54)^2 + (CJ194/2.54)^2 +(CK194/2.54)^2 + (CL194/2.54)^2 +(CM194/2.54)^2 + (CN194/2.54)^2 + (CO194/2.54)^2)/(BH194*3.28)</f>
        <v>0</v>
      </c>
      <c r="EO194" s="50">
        <f t="shared" si="125"/>
        <v>0</v>
      </c>
      <c r="EP194" s="50">
        <f t="shared" si="126"/>
        <v>0</v>
      </c>
      <c r="EQ194" s="50">
        <f t="shared" si="127"/>
        <v>0</v>
      </c>
      <c r="ER194" s="56">
        <f t="shared" si="150"/>
        <v>3.6045020325203252</v>
      </c>
      <c r="ES194" s="56">
        <f t="shared" si="151"/>
        <v>0</v>
      </c>
      <c r="ET194" s="56">
        <f t="shared" si="154"/>
        <v>0</v>
      </c>
      <c r="EU194" s="56">
        <f t="shared" si="154"/>
        <v>0</v>
      </c>
      <c r="EV194" s="56">
        <f t="shared" si="152"/>
        <v>3.6045020325203252</v>
      </c>
      <c r="EW194" s="56"/>
      <c r="EX194" s="56"/>
      <c r="EY194" s="56"/>
      <c r="EZ194" s="165"/>
      <c r="FA194" s="179"/>
      <c r="FB194" s="179"/>
      <c r="FC194" s="56"/>
      <c r="FD194" s="56"/>
      <c r="FE194" s="56"/>
      <c r="FF194" s="56"/>
      <c r="FG194" s="56"/>
      <c r="FH194" s="56"/>
      <c r="FI194" s="56"/>
      <c r="FJ194" s="56"/>
      <c r="FK194" s="56"/>
      <c r="FL194" s="56"/>
      <c r="FM194" s="56"/>
      <c r="FO194" s="54"/>
      <c r="FP194" s="54"/>
      <c r="FQ194" s="54"/>
      <c r="FR194" s="54"/>
      <c r="FS194" s="54"/>
      <c r="FT194" s="54"/>
      <c r="FU194" s="54"/>
      <c r="FV194" s="54"/>
      <c r="FW194" s="54"/>
      <c r="FX194" s="54"/>
      <c r="FY194" s="54"/>
      <c r="FZ194" s="54"/>
      <c r="GA194" s="54"/>
    </row>
    <row r="195" spans="1:183" ht="18">
      <c r="A195" s="66" t="s">
        <v>377</v>
      </c>
      <c r="B195" s="228" t="s">
        <v>278</v>
      </c>
      <c r="C195" s="228" t="s">
        <v>278</v>
      </c>
      <c r="D195" s="228" t="s">
        <v>279</v>
      </c>
      <c r="E195" s="229">
        <v>1</v>
      </c>
      <c r="F195" s="144">
        <v>23.741396355599989</v>
      </c>
      <c r="G195" s="144">
        <v>12.444845212799999</v>
      </c>
      <c r="H195" s="144"/>
      <c r="I195" s="144">
        <v>11.135035203599998</v>
      </c>
      <c r="J195" s="144">
        <v>4.4173275762000008</v>
      </c>
      <c r="K195" s="144">
        <v>23.98559842140001</v>
      </c>
      <c r="L195" s="144">
        <v>1.3433465892000003</v>
      </c>
      <c r="M195" s="83"/>
      <c r="N195" s="83"/>
      <c r="O195" s="83"/>
      <c r="P195" s="230">
        <f t="shared" si="128"/>
        <v>77.067549358799994</v>
      </c>
      <c r="Q195" s="52">
        <f t="shared" si="107"/>
        <v>0.86448205736543449</v>
      </c>
      <c r="R195" s="52">
        <f t="shared" si="108"/>
        <v>1.461185928333492</v>
      </c>
      <c r="S195" s="52">
        <f t="shared" si="109"/>
        <v>1.4267842301340221</v>
      </c>
      <c r="T195" s="53">
        <f t="shared" si="110"/>
        <v>9.0464467840898233E-2</v>
      </c>
      <c r="U195" s="53">
        <f t="shared" si="111"/>
        <v>1.3543150075115244</v>
      </c>
      <c r="V195" s="53">
        <f t="shared" si="112"/>
        <v>14.423906454856226</v>
      </c>
      <c r="W195" s="53">
        <f t="shared" si="113"/>
        <v>117.98321693335888</v>
      </c>
      <c r="X195" s="53">
        <f t="shared" si="114"/>
        <v>1.0292568678214049</v>
      </c>
      <c r="Y195" s="53">
        <f t="shared" si="115"/>
        <v>1.0234628579999543</v>
      </c>
      <c r="Z195" s="53">
        <f t="shared" si="116"/>
        <v>1.0261719205078588</v>
      </c>
      <c r="AA195" s="53">
        <f t="shared" si="117"/>
        <v>1.0304748223652427</v>
      </c>
      <c r="AB195" s="53">
        <f t="shared" si="118"/>
        <v>0.5721616961029653</v>
      </c>
      <c r="AC195" s="53">
        <f t="shared" si="119"/>
        <v>0.5706794574181957</v>
      </c>
      <c r="AD195" s="53">
        <f t="shared" si="120"/>
        <v>0.55991495061279961</v>
      </c>
      <c r="AE195" s="53">
        <f t="shared" si="121"/>
        <v>0.36696329543081191</v>
      </c>
      <c r="AF195" s="53">
        <f t="shared" si="122"/>
        <v>0.36</v>
      </c>
      <c r="AG195" s="53">
        <f t="shared" si="123"/>
        <v>0.36348164771540592</v>
      </c>
      <c r="AH195" s="64" t="s">
        <v>152</v>
      </c>
      <c r="AI195" s="62"/>
      <c r="AJ195" s="62"/>
      <c r="AK195" s="45" t="str">
        <f t="shared" si="129"/>
        <v>863-26A</v>
      </c>
      <c r="AL195" s="65"/>
      <c r="AM195" s="145">
        <f t="shared" si="130"/>
        <v>1</v>
      </c>
      <c r="AN195" s="149"/>
      <c r="AO195" s="183"/>
      <c r="AP195" s="149"/>
      <c r="AQ195" s="147">
        <f t="shared" si="131"/>
        <v>1</v>
      </c>
      <c r="AR195" s="229">
        <v>0</v>
      </c>
      <c r="AS195" s="229">
        <v>1</v>
      </c>
      <c r="AT195" s="229">
        <v>1</v>
      </c>
      <c r="AU195" s="229">
        <v>0</v>
      </c>
      <c r="AV195" s="229">
        <v>0</v>
      </c>
      <c r="AW195" s="229">
        <v>0</v>
      </c>
      <c r="AX195" s="229">
        <v>0</v>
      </c>
      <c r="AY195" s="229">
        <v>0</v>
      </c>
      <c r="AZ195" s="229">
        <v>0</v>
      </c>
      <c r="BA195" s="148"/>
      <c r="BB195" s="229">
        <v>10</v>
      </c>
      <c r="BC195" s="229">
        <v>0</v>
      </c>
      <c r="BD195" s="229">
        <v>0</v>
      </c>
      <c r="BE195" s="57">
        <v>3</v>
      </c>
      <c r="BF195" s="57">
        <v>3</v>
      </c>
      <c r="BG195" s="57">
        <v>3</v>
      </c>
      <c r="BH195" s="57">
        <v>10</v>
      </c>
      <c r="BI195" s="57" t="str">
        <f t="shared" si="132"/>
        <v>Control</v>
      </c>
      <c r="BJ195" s="189" t="str">
        <f t="shared" si="133"/>
        <v>863-26A</v>
      </c>
      <c r="BK195" s="173">
        <f t="shared" si="134"/>
        <v>1</v>
      </c>
      <c r="BL195" s="87">
        <v>0</v>
      </c>
      <c r="BM195" s="62"/>
      <c r="BN195" s="62"/>
      <c r="BO195" s="62"/>
      <c r="BP195" s="62"/>
      <c r="BQ195" s="62"/>
      <c r="BR195" s="62"/>
      <c r="BS195" s="62"/>
      <c r="BT195" s="62"/>
      <c r="BU195" s="62"/>
      <c r="BV195" s="62"/>
      <c r="BW195" s="62"/>
      <c r="BX195" s="62"/>
      <c r="BY195" s="62"/>
      <c r="BZ195" s="128"/>
      <c r="CA195" s="99">
        <v>16</v>
      </c>
      <c r="CB195" s="98"/>
      <c r="CC195" s="98"/>
      <c r="CD195" s="98"/>
      <c r="CE195" s="98"/>
      <c r="CF195" s="98"/>
      <c r="CG195" s="98"/>
      <c r="CH195" s="98"/>
      <c r="CI195" s="98"/>
      <c r="CJ195" s="98"/>
      <c r="CK195" s="98"/>
      <c r="CL195" s="98"/>
      <c r="CM195" s="62"/>
      <c r="CN195" s="62"/>
      <c r="CO195" s="128"/>
      <c r="CP195" s="88"/>
      <c r="CQ195" s="88"/>
      <c r="CR195" s="63"/>
      <c r="CS195" s="63"/>
      <c r="CT195" s="63"/>
      <c r="CU195" s="63"/>
      <c r="CV195" s="88"/>
      <c r="CW195" s="63"/>
      <c r="CX195" s="63"/>
      <c r="CY195" s="63"/>
      <c r="CZ195" s="63"/>
      <c r="DA195" s="88"/>
      <c r="DB195" s="63"/>
      <c r="DC195" s="63"/>
      <c r="DD195" s="63"/>
      <c r="DE195" s="63"/>
      <c r="DF195" s="131"/>
      <c r="DG195" s="121">
        <f t="shared" si="135"/>
        <v>0</v>
      </c>
      <c r="DH195" s="121">
        <f t="shared" si="136"/>
        <v>4.3224102868271723</v>
      </c>
      <c r="DI195" s="121">
        <f t="shared" si="137"/>
        <v>7.1339211506701101</v>
      </c>
      <c r="DJ195" s="121">
        <f t="shared" si="138"/>
        <v>0.21913638424963897</v>
      </c>
      <c r="DK195" s="121">
        <f t="shared" si="138"/>
        <v>0</v>
      </c>
      <c r="DL195" s="121">
        <f t="shared" si="138"/>
        <v>0</v>
      </c>
      <c r="DM195" s="121">
        <f t="shared" si="139"/>
        <v>0</v>
      </c>
      <c r="DN195" s="121">
        <f t="shared" si="140"/>
        <v>11.719120258240906</v>
      </c>
      <c r="DO195" s="121">
        <f t="shared" si="141"/>
        <v>0</v>
      </c>
      <c r="DP195" s="121">
        <f t="shared" si="142"/>
        <v>0</v>
      </c>
      <c r="DQ195" s="121">
        <f t="shared" si="143"/>
        <v>0</v>
      </c>
      <c r="DR195" s="122">
        <f t="shared" si="144"/>
        <v>0.5</v>
      </c>
      <c r="DS195" s="157"/>
      <c r="DT195" s="157" t="str">
        <f t="shared" si="145"/>
        <v>Control</v>
      </c>
      <c r="DU195" s="157" t="str">
        <f t="shared" si="124"/>
        <v>863-26A</v>
      </c>
      <c r="DV195" s="238">
        <f t="shared" si="146"/>
        <v>1</v>
      </c>
      <c r="EJ195" s="50">
        <f t="shared" si="147"/>
        <v>9.6880081300813006E-2</v>
      </c>
      <c r="EK195" s="50">
        <f t="shared" si="148"/>
        <v>0</v>
      </c>
      <c r="EL195" s="55">
        <f t="shared" si="149"/>
        <v>0</v>
      </c>
      <c r="EM195" s="50">
        <f>4.656*AQ195*(((BL195/2.54)^2)+((BM195/2.54)^2)+((BN195/2.54)^2)+((BO195)/2.54^2)+((BP195/2.54)^2)+((BQ195/2.54)^2)+((BR195/2.54)^2)+((BS195/2.54)^2)+((BT195/2.54)^2)+((BU195/2.54)^2)+((BV195/2.54)^2)+((BW195/2.54)^2)+((BX195/2.54)^2)+((BY195/2.54)^2)+((BZ195/2.54)^2))/(BH195*3.28)</f>
        <v>0</v>
      </c>
      <c r="EN195" s="50">
        <f>3.492*AQ195*((CA195/2.54)^2 + (CB195/2.54)^2 + (CC195/2.54)^2 + (CD195/2.54)^2 + (CE195/2.54)^2 + (CF195/2.54)^2 + (CG195/2.54)^2 +(CH195/2.54)^2 +(CI195/2.54)^2 + (CJ195/2.54)^2 +(CK195/2.54)^2 + (CL195/2.54)^2 +(CM195/2.54)^2 + (CN195/2.54)^2 + (CO195/2.54)^2)/(BH195*3.28)</f>
        <v>4.2244767416364102</v>
      </c>
      <c r="EO195" s="50">
        <f t="shared" si="125"/>
        <v>0</v>
      </c>
      <c r="EP195" s="50">
        <f t="shared" si="126"/>
        <v>0</v>
      </c>
      <c r="EQ195" s="50">
        <f t="shared" si="127"/>
        <v>0</v>
      </c>
      <c r="ER195" s="56">
        <f t="shared" si="150"/>
        <v>9.6880081300813006E-2</v>
      </c>
      <c r="ES195" s="56">
        <f t="shared" si="151"/>
        <v>4.2244767416364102</v>
      </c>
      <c r="ET195" s="56">
        <f t="shared" si="154"/>
        <v>0</v>
      </c>
      <c r="EU195" s="56">
        <f t="shared" si="154"/>
        <v>1.9450846290722277</v>
      </c>
      <c r="EV195" s="56">
        <f t="shared" si="152"/>
        <v>4.321356822937223</v>
      </c>
      <c r="EW195" s="56"/>
      <c r="EX195" s="56"/>
      <c r="EY195" s="56"/>
      <c r="EZ195" s="165" t="str">
        <f>D195</f>
        <v>863-26A</v>
      </c>
      <c r="FA195" s="179">
        <f t="shared" si="153"/>
        <v>0</v>
      </c>
      <c r="FB195" s="179">
        <f t="shared" si="153"/>
        <v>0.64836154302407589</v>
      </c>
      <c r="FC195" s="56">
        <f>AVERAGE(EJ193:EJ195)</f>
        <v>0.14854945799457994</v>
      </c>
      <c r="FD195" s="56">
        <f>AVERAGE(EK193:EK195)</f>
        <v>0.18546747967479674</v>
      </c>
      <c r="FE195" s="56">
        <f>AVERAGE(EL193:EL195)</f>
        <v>0.98373983739837401</v>
      </c>
      <c r="FF195" s="56">
        <f>AVERAGE(EM193:EM195)</f>
        <v>0</v>
      </c>
      <c r="FG195" s="56">
        <f>AVERAGE(EN193:EN195)</f>
        <v>1.4081589138788033</v>
      </c>
      <c r="FH195" s="56">
        <f t="shared" si="155"/>
        <v>0</v>
      </c>
      <c r="FI195" s="56">
        <f t="shared" si="155"/>
        <v>0</v>
      </c>
      <c r="FJ195" s="56">
        <f t="shared" si="155"/>
        <v>0</v>
      </c>
      <c r="FK195" s="56">
        <f>AVERAGE(ER193:ER195)</f>
        <v>1.3177567750677506</v>
      </c>
      <c r="FL195" s="56">
        <f>AVERAGE(ES193:ES195)</f>
        <v>1.4081589138788033</v>
      </c>
      <c r="FM195" s="56">
        <f>AVERAGE(EV193:EV195)</f>
        <v>2.7259156889465537</v>
      </c>
      <c r="FO195" s="54"/>
      <c r="FP195" s="54" t="e">
        <f>AVERAGE(#REF!)</f>
        <v>#REF!</v>
      </c>
      <c r="FQ195" s="54" t="e">
        <f>AVERAGE(#REF!)</f>
        <v>#REF!</v>
      </c>
      <c r="FR195" s="54" t="e">
        <f>AVERAGE(#REF!)</f>
        <v>#REF!</v>
      </c>
      <c r="FS195" s="54" t="e">
        <f>AVERAGE(#REF!)</f>
        <v>#REF!</v>
      </c>
      <c r="FT195" s="54" t="e">
        <f>AVERAGE(#REF!)</f>
        <v>#REF!</v>
      </c>
      <c r="FU195" s="54" t="e">
        <f>AVERAGE(#REF!)</f>
        <v>#REF!</v>
      </c>
      <c r="FV195" s="54" t="e">
        <f>AVERAGE(#REF!)</f>
        <v>#REF!</v>
      </c>
      <c r="FW195" s="54" t="e">
        <f>AVERAGE(#REF!)</f>
        <v>#REF!</v>
      </c>
      <c r="FX195" s="54" t="e">
        <f>AVERAGE(#REF!)</f>
        <v>#REF!</v>
      </c>
      <c r="FY195" s="54" t="e">
        <f>AVERAGE(#REF!)</f>
        <v>#REF!</v>
      </c>
      <c r="FZ195" s="54" t="e">
        <f>AVERAGE(#REF!)</f>
        <v>#REF!</v>
      </c>
      <c r="GA195" s="54"/>
    </row>
    <row r="196" spans="1:183" ht="18">
      <c r="A196" s="66" t="s">
        <v>377</v>
      </c>
      <c r="B196" s="228" t="s">
        <v>278</v>
      </c>
      <c r="C196" s="228" t="s">
        <v>278</v>
      </c>
      <c r="D196" s="228" t="s">
        <v>279</v>
      </c>
      <c r="E196" s="229">
        <v>2</v>
      </c>
      <c r="F196" s="144">
        <v>23.741396355599989</v>
      </c>
      <c r="G196" s="144">
        <v>12.444845212799999</v>
      </c>
      <c r="H196" s="144"/>
      <c r="I196" s="144">
        <v>11.135035203599998</v>
      </c>
      <c r="J196" s="144">
        <v>4.4173275762000008</v>
      </c>
      <c r="K196" s="144">
        <v>23.98559842140001</v>
      </c>
      <c r="L196" s="144">
        <v>1.3433465892000003</v>
      </c>
      <c r="M196" s="83"/>
      <c r="N196" s="83"/>
      <c r="O196" s="83"/>
      <c r="P196" s="230">
        <f t="shared" si="128"/>
        <v>77.067549358799994</v>
      </c>
      <c r="Q196" s="52">
        <f t="shared" si="107"/>
        <v>0.86448205736543449</v>
      </c>
      <c r="R196" s="52">
        <f t="shared" si="108"/>
        <v>1.461185928333492</v>
      </c>
      <c r="S196" s="52">
        <f t="shared" si="109"/>
        <v>1.4267842301340221</v>
      </c>
      <c r="T196" s="53">
        <f t="shared" si="110"/>
        <v>9.0464467840898233E-2</v>
      </c>
      <c r="U196" s="53">
        <f t="shared" si="111"/>
        <v>1.3543150075115244</v>
      </c>
      <c r="V196" s="53">
        <f t="shared" si="112"/>
        <v>14.423906454856226</v>
      </c>
      <c r="W196" s="53">
        <f t="shared" si="113"/>
        <v>117.98321693335888</v>
      </c>
      <c r="X196" s="53">
        <f t="shared" si="114"/>
        <v>1.0292568678214049</v>
      </c>
      <c r="Y196" s="53">
        <f t="shared" si="115"/>
        <v>1.0234628579999543</v>
      </c>
      <c r="Z196" s="53">
        <f t="shared" si="116"/>
        <v>1.0261719205078588</v>
      </c>
      <c r="AA196" s="53">
        <f t="shared" si="117"/>
        <v>1.0304748223652427</v>
      </c>
      <c r="AB196" s="53">
        <f t="shared" si="118"/>
        <v>0.5721616961029653</v>
      </c>
      <c r="AC196" s="53">
        <f t="shared" si="119"/>
        <v>0.5706794574181957</v>
      </c>
      <c r="AD196" s="53">
        <f t="shared" si="120"/>
        <v>0.55991495061279961</v>
      </c>
      <c r="AE196" s="53">
        <f t="shared" si="121"/>
        <v>0.36696329543081191</v>
      </c>
      <c r="AF196" s="53">
        <f t="shared" si="122"/>
        <v>0.36</v>
      </c>
      <c r="AG196" s="53">
        <f t="shared" si="123"/>
        <v>0.36348164771540592</v>
      </c>
      <c r="AH196" s="64" t="s">
        <v>152</v>
      </c>
      <c r="AI196" s="62"/>
      <c r="AJ196" s="62"/>
      <c r="AK196" s="45" t="str">
        <f t="shared" si="129"/>
        <v>863-26A</v>
      </c>
      <c r="AL196" s="65"/>
      <c r="AM196" s="145">
        <f t="shared" si="130"/>
        <v>2</v>
      </c>
      <c r="AN196" s="149"/>
      <c r="AO196" s="183"/>
      <c r="AP196" s="149"/>
      <c r="AQ196" s="147">
        <f t="shared" si="131"/>
        <v>1</v>
      </c>
      <c r="AR196" s="229">
        <v>0</v>
      </c>
      <c r="AS196" s="229">
        <v>0</v>
      </c>
      <c r="AT196" s="229">
        <v>0</v>
      </c>
      <c r="AU196" s="229">
        <v>0</v>
      </c>
      <c r="AV196" s="229">
        <v>1</v>
      </c>
      <c r="AW196" s="229">
        <v>1</v>
      </c>
      <c r="AX196" s="229">
        <v>0</v>
      </c>
      <c r="AY196" s="229">
        <v>1</v>
      </c>
      <c r="AZ196" s="229">
        <v>2</v>
      </c>
      <c r="BA196" s="148"/>
      <c r="BB196" s="229">
        <v>25</v>
      </c>
      <c r="BC196" s="229">
        <v>1</v>
      </c>
      <c r="BD196" s="229">
        <v>0</v>
      </c>
      <c r="BE196" s="57">
        <v>3</v>
      </c>
      <c r="BF196" s="57">
        <v>3</v>
      </c>
      <c r="BG196" s="57">
        <v>3</v>
      </c>
      <c r="BH196" s="57">
        <v>10</v>
      </c>
      <c r="BI196" s="57" t="str">
        <f t="shared" si="132"/>
        <v>Control</v>
      </c>
      <c r="BJ196" s="189" t="str">
        <f t="shared" si="133"/>
        <v>863-26A</v>
      </c>
      <c r="BK196" s="173">
        <f t="shared" si="134"/>
        <v>2</v>
      </c>
      <c r="BL196" s="87">
        <v>0</v>
      </c>
      <c r="BM196" s="62"/>
      <c r="BN196" s="62"/>
      <c r="BO196" s="62"/>
      <c r="BP196" s="62"/>
      <c r="BQ196" s="62"/>
      <c r="BR196" s="62"/>
      <c r="BS196" s="62"/>
      <c r="BT196" s="62"/>
      <c r="BU196" s="62"/>
      <c r="BV196" s="62"/>
      <c r="BW196" s="62"/>
      <c r="BX196" s="62"/>
      <c r="BY196" s="62"/>
      <c r="BZ196" s="128"/>
      <c r="CA196" s="99">
        <v>9</v>
      </c>
      <c r="CB196" s="98"/>
      <c r="CC196" s="98"/>
      <c r="CD196" s="98"/>
      <c r="CE196" s="98"/>
      <c r="CF196" s="98"/>
      <c r="CG196" s="98"/>
      <c r="CH196" s="98"/>
      <c r="CI196" s="98"/>
      <c r="CJ196" s="98"/>
      <c r="CK196" s="98"/>
      <c r="CL196" s="98"/>
      <c r="CM196" s="62"/>
      <c r="CN196" s="62"/>
      <c r="CO196" s="128"/>
      <c r="CP196" s="88"/>
      <c r="CQ196" s="88"/>
      <c r="CR196" s="63"/>
      <c r="CS196" s="63"/>
      <c r="CT196" s="63"/>
      <c r="CU196" s="63"/>
      <c r="CV196" s="88"/>
      <c r="CW196" s="63"/>
      <c r="CX196" s="63"/>
      <c r="CY196" s="63"/>
      <c r="CZ196" s="63"/>
      <c r="DA196" s="88"/>
      <c r="DB196" s="63"/>
      <c r="DC196" s="63"/>
      <c r="DD196" s="63"/>
      <c r="DE196" s="63"/>
      <c r="DF196" s="131"/>
      <c r="DG196" s="121">
        <f t="shared" si="135"/>
        <v>0</v>
      </c>
      <c r="DH196" s="121">
        <f t="shared" si="136"/>
        <v>8.6448205736543446</v>
      </c>
      <c r="DI196" s="121">
        <f t="shared" si="137"/>
        <v>14.26784230134022</v>
      </c>
      <c r="DJ196" s="121">
        <f t="shared" si="138"/>
        <v>0.54784096062409748</v>
      </c>
      <c r="DK196" s="121">
        <f t="shared" si="138"/>
        <v>0.32537031080627071</v>
      </c>
      <c r="DL196" s="121">
        <f t="shared" si="138"/>
        <v>0</v>
      </c>
      <c r="DM196" s="121">
        <f t="shared" si="139"/>
        <v>0</v>
      </c>
      <c r="DN196" s="121">
        <f t="shared" si="140"/>
        <v>3.7080028942090366</v>
      </c>
      <c r="DO196" s="121">
        <f t="shared" si="141"/>
        <v>0</v>
      </c>
      <c r="DP196" s="121">
        <f t="shared" si="142"/>
        <v>0</v>
      </c>
      <c r="DQ196" s="121">
        <f t="shared" si="143"/>
        <v>0</v>
      </c>
      <c r="DR196" s="122">
        <f t="shared" si="144"/>
        <v>0.5</v>
      </c>
      <c r="DS196" s="157"/>
      <c r="DT196" s="157" t="str">
        <f t="shared" si="145"/>
        <v>Control</v>
      </c>
      <c r="DU196" s="157" t="str">
        <f t="shared" si="124"/>
        <v>863-26A</v>
      </c>
      <c r="DV196" s="238">
        <f t="shared" si="146"/>
        <v>2</v>
      </c>
      <c r="EJ196" s="50"/>
      <c r="EK196" s="50"/>
      <c r="EL196" s="55"/>
      <c r="EM196" s="50"/>
      <c r="EN196" s="50"/>
      <c r="EO196" s="50">
        <f t="shared" si="125"/>
        <v>0</v>
      </c>
      <c r="EP196" s="50">
        <f t="shared" si="126"/>
        <v>0</v>
      </c>
      <c r="EQ196" s="50">
        <f t="shared" si="127"/>
        <v>0</v>
      </c>
      <c r="ER196" s="56"/>
      <c r="ES196" s="56"/>
      <c r="ET196" s="56">
        <f t="shared" si="154"/>
        <v>0</v>
      </c>
      <c r="EU196" s="56">
        <f t="shared" si="154"/>
        <v>3.8901692581444554</v>
      </c>
      <c r="EV196" s="56"/>
      <c r="EW196" s="56"/>
      <c r="EX196" s="56"/>
      <c r="EY196" s="56"/>
      <c r="EZ196" s="165"/>
      <c r="FA196" s="179"/>
      <c r="FB196" s="179"/>
      <c r="FC196" s="56"/>
      <c r="FD196" s="56"/>
      <c r="FE196" s="56"/>
      <c r="FF196" s="56"/>
      <c r="FG196" s="56"/>
      <c r="FH196" s="56"/>
      <c r="FI196" s="56"/>
      <c r="FJ196" s="56"/>
      <c r="FK196" s="56"/>
      <c r="FL196" s="56"/>
      <c r="FM196" s="56"/>
      <c r="FO196" s="54"/>
      <c r="FP196" s="54"/>
      <c r="FQ196" s="54"/>
      <c r="FR196" s="54"/>
      <c r="FS196" s="54"/>
      <c r="FT196" s="54"/>
      <c r="FU196" s="54"/>
      <c r="FV196" s="54"/>
      <c r="FW196" s="54"/>
      <c r="FX196" s="54"/>
      <c r="FY196" s="54"/>
      <c r="FZ196" s="54"/>
      <c r="GA196" s="54"/>
    </row>
    <row r="197" spans="1:183" ht="18">
      <c r="A197" s="66" t="s">
        <v>377</v>
      </c>
      <c r="B197" s="228" t="s">
        <v>278</v>
      </c>
      <c r="C197" s="228" t="s">
        <v>278</v>
      </c>
      <c r="D197" s="228" t="s">
        <v>279</v>
      </c>
      <c r="E197" s="229">
        <v>3</v>
      </c>
      <c r="F197" s="144">
        <v>23.741396355599989</v>
      </c>
      <c r="G197" s="144">
        <v>12.444845212799999</v>
      </c>
      <c r="H197" s="144"/>
      <c r="I197" s="144">
        <v>11.135035203599998</v>
      </c>
      <c r="J197" s="144">
        <v>4.4173275762000008</v>
      </c>
      <c r="K197" s="144">
        <v>23.98559842140001</v>
      </c>
      <c r="L197" s="144">
        <v>1.3433465892000003</v>
      </c>
      <c r="M197" s="83"/>
      <c r="N197" s="83"/>
      <c r="O197" s="83"/>
      <c r="P197" s="230">
        <f t="shared" si="128"/>
        <v>77.067549358799994</v>
      </c>
      <c r="Q197" s="52">
        <f t="shared" si="107"/>
        <v>0.86448205736543449</v>
      </c>
      <c r="R197" s="52">
        <f t="shared" si="108"/>
        <v>1.461185928333492</v>
      </c>
      <c r="S197" s="52">
        <f t="shared" si="109"/>
        <v>1.4267842301340221</v>
      </c>
      <c r="T197" s="53">
        <f t="shared" si="110"/>
        <v>9.0464467840898233E-2</v>
      </c>
      <c r="U197" s="53">
        <f t="shared" si="111"/>
        <v>1.3543150075115244</v>
      </c>
      <c r="V197" s="53">
        <f t="shared" si="112"/>
        <v>14.423906454856226</v>
      </c>
      <c r="W197" s="53">
        <f t="shared" si="113"/>
        <v>117.98321693335888</v>
      </c>
      <c r="X197" s="53">
        <f t="shared" si="114"/>
        <v>1.0292568678214049</v>
      </c>
      <c r="Y197" s="53">
        <f t="shared" si="115"/>
        <v>1.0234628579999543</v>
      </c>
      <c r="Z197" s="53">
        <f t="shared" si="116"/>
        <v>1.0261719205078588</v>
      </c>
      <c r="AA197" s="53">
        <f t="shared" si="117"/>
        <v>1.0304748223652427</v>
      </c>
      <c r="AB197" s="53">
        <f t="shared" si="118"/>
        <v>0.5721616961029653</v>
      </c>
      <c r="AC197" s="53">
        <f t="shared" si="119"/>
        <v>0.5706794574181957</v>
      </c>
      <c r="AD197" s="53">
        <f t="shared" si="120"/>
        <v>0.55991495061279961</v>
      </c>
      <c r="AE197" s="53">
        <f t="shared" si="121"/>
        <v>0.36696329543081191</v>
      </c>
      <c r="AF197" s="53">
        <f t="shared" si="122"/>
        <v>0.36</v>
      </c>
      <c r="AG197" s="53">
        <f t="shared" si="123"/>
        <v>0.36348164771540592</v>
      </c>
      <c r="AH197" s="64" t="s">
        <v>152</v>
      </c>
      <c r="AI197" s="62"/>
      <c r="AJ197" s="62"/>
      <c r="AK197" s="45" t="str">
        <f t="shared" si="129"/>
        <v>863-26A</v>
      </c>
      <c r="AL197" s="65"/>
      <c r="AM197" s="145">
        <f t="shared" si="130"/>
        <v>3</v>
      </c>
      <c r="AN197" s="149"/>
      <c r="AO197" s="183"/>
      <c r="AP197" s="149"/>
      <c r="AQ197" s="147">
        <f t="shared" si="131"/>
        <v>1</v>
      </c>
      <c r="AR197" s="229">
        <v>0</v>
      </c>
      <c r="AS197" s="229">
        <v>1</v>
      </c>
      <c r="AT197" s="229">
        <v>1</v>
      </c>
      <c r="AU197" s="229">
        <v>0</v>
      </c>
      <c r="AV197" s="229">
        <v>2</v>
      </c>
      <c r="AW197" s="229">
        <v>2</v>
      </c>
      <c r="AX197" s="229">
        <v>0</v>
      </c>
      <c r="AY197" s="229">
        <v>2</v>
      </c>
      <c r="AZ197" s="229">
        <v>2</v>
      </c>
      <c r="BA197" s="148"/>
      <c r="BB197" s="229">
        <v>45</v>
      </c>
      <c r="BC197" s="229">
        <v>2</v>
      </c>
      <c r="BD197" s="229">
        <v>1</v>
      </c>
      <c r="BE197" s="57">
        <v>3</v>
      </c>
      <c r="BF197" s="57">
        <v>3</v>
      </c>
      <c r="BG197" s="57">
        <v>3</v>
      </c>
      <c r="BH197" s="57">
        <v>10</v>
      </c>
      <c r="BI197" s="57" t="str">
        <f t="shared" si="132"/>
        <v>Control</v>
      </c>
      <c r="BJ197" s="189" t="str">
        <f t="shared" si="133"/>
        <v>863-26A</v>
      </c>
      <c r="BK197" s="173">
        <f t="shared" si="134"/>
        <v>3</v>
      </c>
      <c r="BL197" s="87">
        <v>0</v>
      </c>
      <c r="BM197" s="62"/>
      <c r="BN197" s="62"/>
      <c r="BO197" s="62"/>
      <c r="BP197" s="62"/>
      <c r="BQ197" s="62"/>
      <c r="BR197" s="62"/>
      <c r="BS197" s="62"/>
      <c r="BT197" s="62"/>
      <c r="BU197" s="62"/>
      <c r="BV197" s="62"/>
      <c r="BW197" s="62"/>
      <c r="BX197" s="62"/>
      <c r="BY197" s="62"/>
      <c r="BZ197" s="128"/>
      <c r="CA197" s="99"/>
      <c r="CB197" s="98"/>
      <c r="CC197" s="98"/>
      <c r="CD197" s="98"/>
      <c r="CE197" s="98"/>
      <c r="CF197" s="98"/>
      <c r="CG197" s="98"/>
      <c r="CH197" s="98"/>
      <c r="CI197" s="98"/>
      <c r="CJ197" s="98"/>
      <c r="CK197" s="98"/>
      <c r="CL197" s="98"/>
      <c r="CM197" s="62"/>
      <c r="CN197" s="62"/>
      <c r="CO197" s="128"/>
      <c r="CP197" s="88"/>
      <c r="CQ197" s="88"/>
      <c r="CR197" s="63"/>
      <c r="CS197" s="63"/>
      <c r="CT197" s="63"/>
      <c r="CU197" s="63"/>
      <c r="CV197" s="88"/>
      <c r="CW197" s="63"/>
      <c r="CX197" s="63"/>
      <c r="CY197" s="63"/>
      <c r="CZ197" s="63"/>
      <c r="DA197" s="88"/>
      <c r="DB197" s="63"/>
      <c r="DC197" s="63"/>
      <c r="DD197" s="63"/>
      <c r="DE197" s="63"/>
      <c r="DF197" s="131"/>
      <c r="DG197" s="121">
        <f t="shared" si="135"/>
        <v>0</v>
      </c>
      <c r="DH197" s="121">
        <f t="shared" si="136"/>
        <v>21.612051434135861</v>
      </c>
      <c r="DI197" s="121">
        <f t="shared" si="137"/>
        <v>35.669605753350552</v>
      </c>
      <c r="DJ197" s="121">
        <f t="shared" si="138"/>
        <v>0.98611372912337536</v>
      </c>
      <c r="DK197" s="121">
        <f t="shared" si="138"/>
        <v>0.65074062161254143</v>
      </c>
      <c r="DL197" s="121">
        <f t="shared" si="138"/>
        <v>3.4089371387021106</v>
      </c>
      <c r="DM197" s="121">
        <f t="shared" si="139"/>
        <v>0</v>
      </c>
      <c r="DN197" s="121">
        <f t="shared" si="140"/>
        <v>0</v>
      </c>
      <c r="DO197" s="121">
        <f t="shared" si="141"/>
        <v>0</v>
      </c>
      <c r="DP197" s="121">
        <f t="shared" si="142"/>
        <v>0</v>
      </c>
      <c r="DQ197" s="121">
        <f t="shared" si="143"/>
        <v>0</v>
      </c>
      <c r="DR197" s="122">
        <f t="shared" si="144"/>
        <v>1.5</v>
      </c>
      <c r="DS197" s="157"/>
      <c r="DT197" s="157" t="str">
        <f t="shared" si="145"/>
        <v>Control</v>
      </c>
      <c r="DU197" s="157" t="str">
        <f t="shared" si="124"/>
        <v>863-26A</v>
      </c>
      <c r="DV197" s="238">
        <f t="shared" si="146"/>
        <v>3</v>
      </c>
      <c r="EJ197" s="50">
        <f t="shared" si="147"/>
        <v>0.43596036585365849</v>
      </c>
      <c r="EK197" s="50">
        <f t="shared" si="148"/>
        <v>0.37093495934959347</v>
      </c>
      <c r="EL197" s="55">
        <f t="shared" si="149"/>
        <v>1.475609756097561</v>
      </c>
      <c r="EM197" s="50">
        <f>4.656*AQ197*(((BL197/2.54)^2)+((BM197/2.54)^2)+((BN197/2.54)^2)+((BO197)/2.54^2)+((BP197/2.54)^2)+((BQ197/2.54)^2)+((BR197/2.54)^2)+((BS197/2.54)^2)+((BT197/2.54)^2)+((BU197/2.54)^2)+((BV197/2.54)^2)+((BW197/2.54)^2)+((BX197/2.54)^2)+((BY197/2.54)^2)+((BZ197/2.54)^2))/(BH197*3.28)</f>
        <v>0</v>
      </c>
      <c r="EN197" s="50">
        <f>3.492*AQ197*((CA197/2.54)^2 + (CB197/2.54)^2 + (CC197/2.54)^2 + (CD197/2.54)^2 + (CE197/2.54)^2 + (CF197/2.54)^2 + (CG197/2.54)^2 +(CH197/2.54)^2 +(CI197/2.54)^2 + (CJ197/2.54)^2 +(CK197/2.54)^2 + (CL197/2.54)^2 +(CM197/2.54)^2 + (CN197/2.54)^2 + (CO197/2.54)^2)/(BH197*3.28)</f>
        <v>0</v>
      </c>
      <c r="EO197" s="50">
        <f t="shared" si="125"/>
        <v>0</v>
      </c>
      <c r="EP197" s="50">
        <f t="shared" si="126"/>
        <v>0</v>
      </c>
      <c r="EQ197" s="50">
        <f t="shared" si="127"/>
        <v>0</v>
      </c>
      <c r="ER197" s="56">
        <f t="shared" si="150"/>
        <v>2.2825050813008128</v>
      </c>
      <c r="ES197" s="56">
        <f t="shared" si="151"/>
        <v>0</v>
      </c>
      <c r="ET197" s="56">
        <f t="shared" si="154"/>
        <v>0</v>
      </c>
      <c r="EU197" s="56">
        <f t="shared" si="154"/>
        <v>9.7254231453611375</v>
      </c>
      <c r="EV197" s="56">
        <f t="shared" si="152"/>
        <v>2.2825050813008128</v>
      </c>
      <c r="EW197" s="56"/>
      <c r="EX197" s="56"/>
      <c r="EY197" s="56"/>
      <c r="EZ197" s="165"/>
      <c r="FA197" s="179"/>
      <c r="FB197" s="179"/>
      <c r="FC197" s="56"/>
      <c r="FD197" s="56"/>
      <c r="FE197" s="56"/>
      <c r="FF197" s="56"/>
      <c r="FG197" s="56"/>
      <c r="FH197" s="56"/>
      <c r="FI197" s="56"/>
      <c r="FJ197" s="56"/>
      <c r="FK197" s="56"/>
      <c r="FL197" s="56"/>
      <c r="FM197" s="56"/>
      <c r="FO197" s="54"/>
      <c r="FP197" s="54"/>
      <c r="FQ197" s="54"/>
      <c r="FR197" s="54"/>
      <c r="FS197" s="54"/>
      <c r="FT197" s="54"/>
      <c r="FU197" s="54"/>
      <c r="FV197" s="54"/>
      <c r="FW197" s="54"/>
      <c r="FX197" s="54"/>
      <c r="FY197" s="54"/>
      <c r="FZ197" s="54"/>
      <c r="GA197" s="54"/>
    </row>
    <row r="198" spans="1:183" ht="18">
      <c r="A198" s="66" t="s">
        <v>377</v>
      </c>
      <c r="B198" s="228" t="s">
        <v>278</v>
      </c>
      <c r="C198" s="228" t="s">
        <v>278</v>
      </c>
      <c r="D198" s="228" t="s">
        <v>279</v>
      </c>
      <c r="E198" s="229">
        <v>4</v>
      </c>
      <c r="F198" s="144">
        <v>23.741396355599989</v>
      </c>
      <c r="G198" s="144">
        <v>12.444845212799999</v>
      </c>
      <c r="H198" s="144"/>
      <c r="I198" s="144">
        <v>11.135035203599998</v>
      </c>
      <c r="J198" s="144">
        <v>4.4173275762000008</v>
      </c>
      <c r="K198" s="144">
        <v>23.98559842140001</v>
      </c>
      <c r="L198" s="144">
        <v>1.3433465892000003</v>
      </c>
      <c r="M198" s="83"/>
      <c r="N198" s="83"/>
      <c r="O198" s="83"/>
      <c r="P198" s="230">
        <f t="shared" si="128"/>
        <v>77.067549358799994</v>
      </c>
      <c r="Q198" s="52">
        <f t="shared" si="107"/>
        <v>0.86448205736543449</v>
      </c>
      <c r="R198" s="52">
        <f t="shared" si="108"/>
        <v>1.461185928333492</v>
      </c>
      <c r="S198" s="52">
        <f t="shared" si="109"/>
        <v>1.4267842301340221</v>
      </c>
      <c r="T198" s="53">
        <f t="shared" si="110"/>
        <v>9.0464467840898233E-2</v>
      </c>
      <c r="U198" s="53">
        <f t="shared" si="111"/>
        <v>1.3543150075115244</v>
      </c>
      <c r="V198" s="53">
        <f t="shared" si="112"/>
        <v>14.423906454856226</v>
      </c>
      <c r="W198" s="53">
        <f t="shared" si="113"/>
        <v>117.98321693335888</v>
      </c>
      <c r="X198" s="53">
        <f t="shared" si="114"/>
        <v>1.0292568678214049</v>
      </c>
      <c r="Y198" s="53">
        <f t="shared" si="115"/>
        <v>1.0234628579999543</v>
      </c>
      <c r="Z198" s="53">
        <f t="shared" si="116"/>
        <v>1.0261719205078588</v>
      </c>
      <c r="AA198" s="53">
        <f t="shared" si="117"/>
        <v>1.0304748223652427</v>
      </c>
      <c r="AB198" s="53">
        <f t="shared" si="118"/>
        <v>0.5721616961029653</v>
      </c>
      <c r="AC198" s="53">
        <f t="shared" si="119"/>
        <v>0.5706794574181957</v>
      </c>
      <c r="AD198" s="53">
        <f t="shared" si="120"/>
        <v>0.55991495061279961</v>
      </c>
      <c r="AE198" s="53">
        <f t="shared" si="121"/>
        <v>0.36696329543081191</v>
      </c>
      <c r="AF198" s="53">
        <f t="shared" si="122"/>
        <v>0.36</v>
      </c>
      <c r="AG198" s="53">
        <f t="shared" si="123"/>
        <v>0.36348164771540592</v>
      </c>
      <c r="AH198" s="64" t="s">
        <v>152</v>
      </c>
      <c r="AI198" s="62"/>
      <c r="AJ198" s="62"/>
      <c r="AK198" s="45" t="str">
        <f t="shared" si="129"/>
        <v>863-26A</v>
      </c>
      <c r="AL198" s="65"/>
      <c r="AM198" s="145">
        <f t="shared" si="130"/>
        <v>4</v>
      </c>
      <c r="AN198" s="149"/>
      <c r="AO198" s="183"/>
      <c r="AP198" s="149"/>
      <c r="AQ198" s="147">
        <f t="shared" si="131"/>
        <v>1</v>
      </c>
      <c r="AR198" s="229">
        <v>0</v>
      </c>
      <c r="AS198" s="229">
        <v>0</v>
      </c>
      <c r="AT198" s="229">
        <v>0</v>
      </c>
      <c r="AU198" s="229">
        <v>0</v>
      </c>
      <c r="AV198" s="229">
        <v>0</v>
      </c>
      <c r="AW198" s="229">
        <v>0</v>
      </c>
      <c r="AX198" s="229">
        <v>0</v>
      </c>
      <c r="AY198" s="229">
        <v>1</v>
      </c>
      <c r="AZ198" s="229">
        <v>1</v>
      </c>
      <c r="BA198" s="148"/>
      <c r="BB198" s="229">
        <v>21</v>
      </c>
      <c r="BC198" s="229">
        <v>3</v>
      </c>
      <c r="BD198" s="229">
        <v>1</v>
      </c>
      <c r="BE198" s="57">
        <v>3</v>
      </c>
      <c r="BF198" s="57">
        <v>3</v>
      </c>
      <c r="BG198" s="57">
        <v>3</v>
      </c>
      <c r="BH198" s="57">
        <v>10</v>
      </c>
      <c r="BI198" s="57" t="str">
        <f t="shared" si="132"/>
        <v>Control</v>
      </c>
      <c r="BJ198" s="189" t="str">
        <f t="shared" si="133"/>
        <v>863-26A</v>
      </c>
      <c r="BK198" s="173">
        <f t="shared" si="134"/>
        <v>4</v>
      </c>
      <c r="BL198" s="87">
        <v>0</v>
      </c>
      <c r="BM198" s="62"/>
      <c r="BN198" s="62"/>
      <c r="BO198" s="62"/>
      <c r="BP198" s="62"/>
      <c r="BQ198" s="62"/>
      <c r="BR198" s="62"/>
      <c r="BS198" s="62"/>
      <c r="BT198" s="62"/>
      <c r="BU198" s="62"/>
      <c r="BV198" s="62"/>
      <c r="BW198" s="62"/>
      <c r="BX198" s="62"/>
      <c r="BY198" s="62"/>
      <c r="BZ198" s="128"/>
      <c r="CA198" s="99"/>
      <c r="CB198" s="98"/>
      <c r="CC198" s="98"/>
      <c r="CD198" s="98"/>
      <c r="CE198" s="98"/>
      <c r="CF198" s="98"/>
      <c r="CG198" s="98"/>
      <c r="CH198" s="98"/>
      <c r="CI198" s="98"/>
      <c r="CJ198" s="98"/>
      <c r="CK198" s="98"/>
      <c r="CL198" s="98"/>
      <c r="CM198" s="62"/>
      <c r="CN198" s="62"/>
      <c r="CO198" s="128"/>
      <c r="CP198" s="88"/>
      <c r="CQ198" s="88"/>
      <c r="CR198" s="63"/>
      <c r="CS198" s="63"/>
      <c r="CT198" s="63"/>
      <c r="CU198" s="63"/>
      <c r="CV198" s="88"/>
      <c r="CW198" s="63"/>
      <c r="CX198" s="63"/>
      <c r="CY198" s="63"/>
      <c r="CZ198" s="63"/>
      <c r="DA198" s="88"/>
      <c r="DB198" s="63"/>
      <c r="DC198" s="63"/>
      <c r="DD198" s="63"/>
      <c r="DE198" s="63"/>
      <c r="DF198" s="131"/>
      <c r="DG198" s="121">
        <f t="shared" si="135"/>
        <v>0</v>
      </c>
      <c r="DH198" s="121">
        <f t="shared" si="136"/>
        <v>4.3224102868271723</v>
      </c>
      <c r="DI198" s="121">
        <f t="shared" si="137"/>
        <v>7.1339211506701101</v>
      </c>
      <c r="DJ198" s="121">
        <f t="shared" si="138"/>
        <v>0.46018640692424184</v>
      </c>
      <c r="DK198" s="121">
        <f t="shared" si="138"/>
        <v>0.97611093241881208</v>
      </c>
      <c r="DL198" s="121">
        <f t="shared" si="138"/>
        <v>3.4089371387021106</v>
      </c>
      <c r="DM198" s="121">
        <f t="shared" si="139"/>
        <v>0</v>
      </c>
      <c r="DN198" s="121">
        <f t="shared" si="140"/>
        <v>0</v>
      </c>
      <c r="DO198" s="121">
        <f t="shared" si="141"/>
        <v>0</v>
      </c>
      <c r="DP198" s="121">
        <f t="shared" si="142"/>
        <v>0</v>
      </c>
      <c r="DQ198" s="121">
        <f t="shared" si="143"/>
        <v>0</v>
      </c>
      <c r="DR198" s="122">
        <f t="shared" si="144"/>
        <v>0</v>
      </c>
      <c r="DS198" s="157"/>
      <c r="DT198" s="157" t="str">
        <f t="shared" si="145"/>
        <v>Control</v>
      </c>
      <c r="DU198" s="157" t="str">
        <f t="shared" si="124"/>
        <v>863-26A</v>
      </c>
      <c r="DV198" s="238">
        <f t="shared" si="146"/>
        <v>4</v>
      </c>
      <c r="EJ198" s="50">
        <f t="shared" si="147"/>
        <v>0.20344817073170729</v>
      </c>
      <c r="EK198" s="50">
        <f t="shared" si="148"/>
        <v>0.55640243902439024</v>
      </c>
      <c r="EL198" s="55">
        <f t="shared" si="149"/>
        <v>1.475609756097561</v>
      </c>
      <c r="EM198" s="50">
        <f>4.656*AQ198*(((BL198/2.54)^2)+((BM198/2.54)^2)+((BN198/2.54)^2)+((BO198)/2.54^2)+((BP198/2.54)^2)+((BQ198/2.54)^2)+((BR198/2.54)^2)+((BS198/2.54)^2)+((BT198/2.54)^2)+((BU198/2.54)^2)+((BV198/2.54)^2)+((BW198/2.54)^2)+((BX198/2.54)^2)+((BY198/2.54)^2)+((BZ198/2.54)^2))/(BH198*3.28)</f>
        <v>0</v>
      </c>
      <c r="EN198" s="50">
        <f>3.492*AQ198*((CA198/2.54)^2 + (CB198/2.54)^2 + (CC198/2.54)^2 + (CD198/2.54)^2 + (CE198/2.54)^2 + (CF198/2.54)^2 + (CG198/2.54)^2 +(CH198/2.54)^2 +(CI198/2.54)^2 + (CJ198/2.54)^2 +(CK198/2.54)^2 + (CL198/2.54)^2 +(CM198/2.54)^2 + (CN198/2.54)^2 + (CO198/2.54)^2)/(BH198*3.28)</f>
        <v>0</v>
      </c>
      <c r="EO198" s="50">
        <f t="shared" si="125"/>
        <v>0</v>
      </c>
      <c r="EP198" s="50">
        <f t="shared" si="126"/>
        <v>0</v>
      </c>
      <c r="EQ198" s="50">
        <f t="shared" si="127"/>
        <v>0</v>
      </c>
      <c r="ER198" s="56">
        <f t="shared" si="150"/>
        <v>2.2354603658536583</v>
      </c>
      <c r="ES198" s="56">
        <f t="shared" si="151"/>
        <v>0</v>
      </c>
      <c r="ET198" s="56">
        <f t="shared" si="154"/>
        <v>0</v>
      </c>
      <c r="EU198" s="56">
        <f t="shared" si="154"/>
        <v>1.9450846290722277</v>
      </c>
      <c r="EV198" s="56">
        <f t="shared" si="152"/>
        <v>2.2354603658536583</v>
      </c>
      <c r="EW198" s="56"/>
      <c r="EX198" s="56"/>
      <c r="EY198" s="56"/>
      <c r="EZ198" s="165"/>
      <c r="FA198" s="179"/>
      <c r="FB198" s="179"/>
      <c r="FC198" s="56"/>
      <c r="FD198" s="56"/>
      <c r="FE198" s="56"/>
      <c r="FF198" s="56"/>
      <c r="FG198" s="56"/>
      <c r="FH198" s="56"/>
      <c r="FI198" s="56"/>
      <c r="FJ198" s="56"/>
      <c r="FK198" s="56"/>
      <c r="FL198" s="56"/>
      <c r="FM198" s="56"/>
      <c r="FO198" s="54"/>
      <c r="FP198" s="54"/>
      <c r="FQ198" s="54"/>
      <c r="FR198" s="54"/>
      <c r="FS198" s="54"/>
      <c r="FT198" s="54"/>
      <c r="FU198" s="54"/>
      <c r="FV198" s="54"/>
      <c r="FW198" s="54"/>
      <c r="FX198" s="54"/>
      <c r="FY198" s="54"/>
      <c r="FZ198" s="54"/>
      <c r="GA198" s="54"/>
    </row>
    <row r="199" spans="1:183" ht="18">
      <c r="A199" s="66" t="s">
        <v>377</v>
      </c>
      <c r="B199" s="228" t="s">
        <v>278</v>
      </c>
      <c r="C199" s="228" t="s">
        <v>278</v>
      </c>
      <c r="D199" s="228" t="s">
        <v>279</v>
      </c>
      <c r="E199" s="229">
        <v>5</v>
      </c>
      <c r="F199" s="144">
        <v>23.741396355599989</v>
      </c>
      <c r="G199" s="144">
        <v>12.444845212799999</v>
      </c>
      <c r="H199" s="144"/>
      <c r="I199" s="144">
        <v>11.135035203599998</v>
      </c>
      <c r="J199" s="144">
        <v>4.4173275762000008</v>
      </c>
      <c r="K199" s="144">
        <v>23.98559842140001</v>
      </c>
      <c r="L199" s="144">
        <v>1.3433465892000003</v>
      </c>
      <c r="M199" s="83"/>
      <c r="N199" s="83"/>
      <c r="O199" s="83"/>
      <c r="P199" s="230">
        <f t="shared" si="128"/>
        <v>77.067549358799994</v>
      </c>
      <c r="Q199" s="52">
        <f t="shared" si="107"/>
        <v>0.86448205736543449</v>
      </c>
      <c r="R199" s="52">
        <f t="shared" si="108"/>
        <v>1.461185928333492</v>
      </c>
      <c r="S199" s="52">
        <f t="shared" si="109"/>
        <v>1.4267842301340221</v>
      </c>
      <c r="T199" s="53">
        <f t="shared" si="110"/>
        <v>9.0464467840898233E-2</v>
      </c>
      <c r="U199" s="53">
        <f t="shared" si="111"/>
        <v>1.3543150075115244</v>
      </c>
      <c r="V199" s="53">
        <f t="shared" si="112"/>
        <v>14.423906454856226</v>
      </c>
      <c r="W199" s="53">
        <f t="shared" si="113"/>
        <v>117.98321693335888</v>
      </c>
      <c r="X199" s="53">
        <f t="shared" si="114"/>
        <v>1.0292568678214049</v>
      </c>
      <c r="Y199" s="53">
        <f t="shared" si="115"/>
        <v>1.0234628579999543</v>
      </c>
      <c r="Z199" s="53">
        <f t="shared" si="116"/>
        <v>1.0261719205078588</v>
      </c>
      <c r="AA199" s="53">
        <f t="shared" si="117"/>
        <v>1.0304748223652427</v>
      </c>
      <c r="AB199" s="53">
        <f t="shared" si="118"/>
        <v>0.5721616961029653</v>
      </c>
      <c r="AC199" s="53">
        <f t="shared" si="119"/>
        <v>0.5706794574181957</v>
      </c>
      <c r="AD199" s="53">
        <f t="shared" si="120"/>
        <v>0.55991495061279961</v>
      </c>
      <c r="AE199" s="53">
        <f t="shared" si="121"/>
        <v>0.36696329543081191</v>
      </c>
      <c r="AF199" s="53">
        <f t="shared" si="122"/>
        <v>0.36</v>
      </c>
      <c r="AG199" s="53">
        <f t="shared" si="123"/>
        <v>0.36348164771540592</v>
      </c>
      <c r="AH199" s="64" t="s">
        <v>152</v>
      </c>
      <c r="AI199" s="63"/>
      <c r="AJ199" s="63"/>
      <c r="AK199" s="45" t="str">
        <f t="shared" si="129"/>
        <v>863-26A</v>
      </c>
      <c r="AL199" s="65"/>
      <c r="AM199" s="145">
        <f t="shared" si="130"/>
        <v>5</v>
      </c>
      <c r="AN199" s="149"/>
      <c r="AO199" s="183"/>
      <c r="AP199" s="149"/>
      <c r="AQ199" s="147">
        <f t="shared" si="131"/>
        <v>1</v>
      </c>
      <c r="AR199" s="229">
        <v>0</v>
      </c>
      <c r="AS199" s="229">
        <v>2</v>
      </c>
      <c r="AT199" s="229">
        <v>2</v>
      </c>
      <c r="AU199" s="229">
        <v>0</v>
      </c>
      <c r="AV199" s="229">
        <v>2</v>
      </c>
      <c r="AW199" s="229">
        <v>2</v>
      </c>
      <c r="AX199" s="229">
        <v>0</v>
      </c>
      <c r="AY199" s="229">
        <v>1</v>
      </c>
      <c r="AZ199" s="229">
        <v>18</v>
      </c>
      <c r="BA199" s="63"/>
      <c r="BB199" s="229">
        <v>30</v>
      </c>
      <c r="BC199" s="229">
        <v>0</v>
      </c>
      <c r="BD199" s="229">
        <v>0</v>
      </c>
      <c r="BE199" s="57">
        <v>3</v>
      </c>
      <c r="BF199" s="57">
        <v>3</v>
      </c>
      <c r="BG199" s="57">
        <v>3</v>
      </c>
      <c r="BH199" s="57">
        <v>10</v>
      </c>
      <c r="BI199" s="57" t="str">
        <f t="shared" si="132"/>
        <v>Control</v>
      </c>
      <c r="BJ199" s="189" t="str">
        <f t="shared" si="133"/>
        <v>863-26A</v>
      </c>
      <c r="BK199" s="173">
        <f t="shared" si="134"/>
        <v>5</v>
      </c>
      <c r="BL199" s="88">
        <v>0</v>
      </c>
      <c r="BM199" s="63"/>
      <c r="BN199" s="63"/>
      <c r="BO199" s="63"/>
      <c r="BP199" s="63"/>
      <c r="BQ199" s="63"/>
      <c r="BR199" s="63"/>
      <c r="BS199" s="63"/>
      <c r="BT199" s="63"/>
      <c r="BU199" s="63"/>
      <c r="BV199" s="63"/>
      <c r="BW199" s="63"/>
      <c r="BX199" s="63"/>
      <c r="BY199" s="63"/>
      <c r="BZ199" s="63"/>
      <c r="CA199" s="95">
        <v>17</v>
      </c>
      <c r="CB199" s="94"/>
      <c r="CC199" s="94"/>
      <c r="CD199" s="94"/>
      <c r="CE199" s="94"/>
      <c r="CF199" s="94"/>
      <c r="CG199" s="94"/>
      <c r="CH199" s="94"/>
      <c r="CI199" s="94"/>
      <c r="CJ199" s="94"/>
      <c r="CK199" s="94"/>
      <c r="CL199" s="94"/>
      <c r="CM199" s="63"/>
      <c r="CN199" s="63"/>
      <c r="CO199" s="63"/>
      <c r="CP199" s="88"/>
      <c r="CQ199" s="88"/>
      <c r="CR199" s="63"/>
      <c r="CS199" s="63"/>
      <c r="CT199" s="63"/>
      <c r="CU199" s="63"/>
      <c r="CV199" s="88"/>
      <c r="CW199" s="63"/>
      <c r="CX199" s="63"/>
      <c r="CY199" s="63"/>
      <c r="CZ199" s="63"/>
      <c r="DA199" s="88"/>
      <c r="DB199" s="63"/>
      <c r="DC199" s="63"/>
      <c r="DD199" s="63"/>
      <c r="DE199" s="63"/>
      <c r="DF199" s="131"/>
      <c r="DG199" s="121">
        <f t="shared" si="135"/>
        <v>0</v>
      </c>
      <c r="DH199" s="121">
        <f t="shared" si="136"/>
        <v>21.612051434135861</v>
      </c>
      <c r="DI199" s="121">
        <f t="shared" si="137"/>
        <v>35.669605753350552</v>
      </c>
      <c r="DJ199" s="121">
        <f t="shared" si="138"/>
        <v>0.65740915274891698</v>
      </c>
      <c r="DK199" s="121">
        <f t="shared" si="138"/>
        <v>0</v>
      </c>
      <c r="DL199" s="121">
        <f t="shared" si="138"/>
        <v>0</v>
      </c>
      <c r="DM199" s="121">
        <f t="shared" si="139"/>
        <v>0</v>
      </c>
      <c r="DN199" s="121">
        <f t="shared" si="140"/>
        <v>13.229788104029774</v>
      </c>
      <c r="DO199" s="121">
        <f t="shared" si="141"/>
        <v>0</v>
      </c>
      <c r="DP199" s="121">
        <f t="shared" si="142"/>
        <v>0</v>
      </c>
      <c r="DQ199" s="121">
        <f t="shared" si="143"/>
        <v>0</v>
      </c>
      <c r="DR199" s="122">
        <f t="shared" si="144"/>
        <v>2</v>
      </c>
      <c r="DS199" s="157"/>
      <c r="DT199" s="157" t="str">
        <f t="shared" si="145"/>
        <v>Control</v>
      </c>
      <c r="DU199" s="157" t="str">
        <f t="shared" si="124"/>
        <v>863-26A</v>
      </c>
      <c r="DV199" s="238">
        <f t="shared" si="146"/>
        <v>5</v>
      </c>
      <c r="EJ199" s="50">
        <f t="shared" si="147"/>
        <v>0.29064024390243903</v>
      </c>
      <c r="EK199" s="50">
        <f t="shared" si="148"/>
        <v>0</v>
      </c>
      <c r="EL199" s="55">
        <f t="shared" si="149"/>
        <v>0</v>
      </c>
      <c r="EM199" s="50">
        <f>4.656*AQ199*(((BL199/2.54)^2)+((BM199/2.54)^2)+((BN199/2.54)^2)+((BO199)/2.54^2)+((BP199/2.54)^2)+((BQ199/2.54)^2)+((BR199/2.54)^2)+((BS199/2.54)^2)+((BT199/2.54)^2)+((BU199/2.54)^2)+((BV199/2.54)^2)+((BW199/2.54)^2)+((BX199/2.54)^2)+((BY199/2.54)^2)+((BZ199/2.54)^2))/(BH199*3.28)</f>
        <v>0</v>
      </c>
      <c r="EN199" s="50">
        <f>3.492*AQ199*((CA199/2.54)^2 + (CB199/2.54)^2 + (CC199/2.54)^2 + (CD199/2.54)^2 + (CE199/2.54)^2 + (CF199/2.54)^2 + (CG199/2.54)^2 +(CH199/2.54)^2 +(CI199/2.54)^2 + (CJ199/2.54)^2 +(CK199/2.54)^2 + (CL199/2.54)^2 +(CM199/2.54)^2 + (CN199/2.54)^2 + (CO199/2.54)^2)/(BH199*3.28)</f>
        <v>4.7690381966129785</v>
      </c>
      <c r="EO199" s="50">
        <f t="shared" si="125"/>
        <v>0</v>
      </c>
      <c r="EP199" s="50">
        <f t="shared" si="126"/>
        <v>0</v>
      </c>
      <c r="EQ199" s="50">
        <f t="shared" si="127"/>
        <v>0</v>
      </c>
      <c r="ER199" s="56">
        <f t="shared" si="150"/>
        <v>0.29064024390243903</v>
      </c>
      <c r="ES199" s="56">
        <f t="shared" si="151"/>
        <v>4.7690381966129785</v>
      </c>
      <c r="ET199" s="56">
        <f t="shared" si="154"/>
        <v>0</v>
      </c>
      <c r="EU199" s="56">
        <f t="shared" si="154"/>
        <v>9.7254231453611375</v>
      </c>
      <c r="EV199" s="56">
        <f t="shared" si="152"/>
        <v>5.0596784405154178</v>
      </c>
      <c r="EW199" s="56"/>
      <c r="EX199" s="56"/>
      <c r="EY199" s="56"/>
      <c r="EZ199" s="165" t="str">
        <f>D199</f>
        <v>863-26A</v>
      </c>
      <c r="FA199" s="179">
        <f t="shared" si="153"/>
        <v>0</v>
      </c>
      <c r="FB199" s="179">
        <f t="shared" si="153"/>
        <v>7.1319769732648339</v>
      </c>
      <c r="FC199" s="56">
        <f>AVERAGE(EJ197:EJ199)</f>
        <v>0.31001626016260159</v>
      </c>
      <c r="FD199" s="56">
        <f>AVERAGE(EK197:EK199)</f>
        <v>0.3091124661246612</v>
      </c>
      <c r="FE199" s="56">
        <f>AVERAGE(EL197:EL199)</f>
        <v>0.98373983739837401</v>
      </c>
      <c r="FF199" s="56">
        <f>AVERAGE(EM197:EM199)</f>
        <v>0</v>
      </c>
      <c r="FG199" s="56">
        <f>AVERAGE(EN197:EN199)</f>
        <v>1.5896793988709927</v>
      </c>
      <c r="FH199" s="56">
        <f t="shared" si="155"/>
        <v>0</v>
      </c>
      <c r="FI199" s="56">
        <f t="shared" si="155"/>
        <v>0</v>
      </c>
      <c r="FJ199" s="56">
        <f t="shared" si="155"/>
        <v>0</v>
      </c>
      <c r="FK199" s="56">
        <f>AVERAGE(ER197:ER199)</f>
        <v>1.6028685636856368</v>
      </c>
      <c r="FL199" s="56">
        <f>AVERAGE(ES197:ES199)</f>
        <v>1.5896793988709927</v>
      </c>
      <c r="FM199" s="56">
        <f>AVERAGE(EV197:EV199)</f>
        <v>3.1925479625566298</v>
      </c>
      <c r="FO199" s="54"/>
      <c r="FP199" s="54" t="e">
        <f>AVERAGE(#REF!)</f>
        <v>#REF!</v>
      </c>
      <c r="FQ199" s="54" t="e">
        <f>AVERAGE(#REF!)</f>
        <v>#REF!</v>
      </c>
      <c r="FR199" s="54" t="e">
        <f>AVERAGE(#REF!)</f>
        <v>#REF!</v>
      </c>
      <c r="FS199" s="54" t="e">
        <f>AVERAGE(#REF!)</f>
        <v>#REF!</v>
      </c>
      <c r="FT199" s="54" t="e">
        <f>AVERAGE(#REF!)</f>
        <v>#REF!</v>
      </c>
      <c r="FU199" s="54" t="e">
        <f>AVERAGE(#REF!)</f>
        <v>#REF!</v>
      </c>
      <c r="FV199" s="54" t="e">
        <f>AVERAGE(#REF!)</f>
        <v>#REF!</v>
      </c>
      <c r="FW199" s="54" t="e">
        <f>AVERAGE(#REF!)</f>
        <v>#REF!</v>
      </c>
      <c r="FX199" s="54" t="e">
        <f>AVERAGE(#REF!)</f>
        <v>#REF!</v>
      </c>
      <c r="FY199" s="54" t="e">
        <f>AVERAGE(#REF!)</f>
        <v>#REF!</v>
      </c>
      <c r="FZ199" s="54" t="e">
        <f>AVERAGE(#REF!)</f>
        <v>#REF!</v>
      </c>
      <c r="GA199" s="54"/>
    </row>
    <row r="200" spans="1:183" ht="18">
      <c r="A200" s="66" t="s">
        <v>377</v>
      </c>
      <c r="B200" s="228" t="s">
        <v>278</v>
      </c>
      <c r="C200" s="228" t="s">
        <v>278</v>
      </c>
      <c r="D200" s="228" t="s">
        <v>280</v>
      </c>
      <c r="E200" s="229">
        <v>1</v>
      </c>
      <c r="F200" s="144">
        <v>23.741396355599989</v>
      </c>
      <c r="G200" s="144">
        <v>12.444845212799999</v>
      </c>
      <c r="H200" s="144"/>
      <c r="I200" s="144">
        <v>11.135035203599998</v>
      </c>
      <c r="J200" s="144">
        <v>4.4173275762000008</v>
      </c>
      <c r="K200" s="144">
        <v>23.98559842140001</v>
      </c>
      <c r="L200" s="144">
        <v>1.3433465892000003</v>
      </c>
      <c r="M200" s="83"/>
      <c r="N200" s="83"/>
      <c r="O200" s="83"/>
      <c r="P200" s="230">
        <f t="shared" si="128"/>
        <v>77.067549358799994</v>
      </c>
      <c r="Q200" s="52">
        <f t="shared" si="107"/>
        <v>0.86448205736543449</v>
      </c>
      <c r="R200" s="52">
        <f t="shared" si="108"/>
        <v>1.461185928333492</v>
      </c>
      <c r="S200" s="52">
        <f t="shared" si="109"/>
        <v>1.4267842301340221</v>
      </c>
      <c r="T200" s="53">
        <f t="shared" si="110"/>
        <v>9.0464467840898233E-2</v>
      </c>
      <c r="U200" s="53">
        <f t="shared" si="111"/>
        <v>1.3543150075115244</v>
      </c>
      <c r="V200" s="53">
        <f t="shared" si="112"/>
        <v>14.423906454856226</v>
      </c>
      <c r="W200" s="53">
        <f t="shared" si="113"/>
        <v>117.98321693335888</v>
      </c>
      <c r="X200" s="53">
        <f t="shared" si="114"/>
        <v>1.0292568678214049</v>
      </c>
      <c r="Y200" s="53">
        <f t="shared" si="115"/>
        <v>1.0234628579999543</v>
      </c>
      <c r="Z200" s="53">
        <f t="shared" si="116"/>
        <v>1.0261719205078588</v>
      </c>
      <c r="AA200" s="53">
        <f t="shared" si="117"/>
        <v>1.0304748223652427</v>
      </c>
      <c r="AB200" s="53">
        <f t="shared" si="118"/>
        <v>0.5721616961029653</v>
      </c>
      <c r="AC200" s="53">
        <f t="shared" si="119"/>
        <v>0.5706794574181957</v>
      </c>
      <c r="AD200" s="53">
        <f t="shared" si="120"/>
        <v>0.55991495061279961</v>
      </c>
      <c r="AE200" s="53">
        <f t="shared" si="121"/>
        <v>0.36696329543081191</v>
      </c>
      <c r="AF200" s="53">
        <f t="shared" si="122"/>
        <v>0.36</v>
      </c>
      <c r="AG200" s="53">
        <f t="shared" si="123"/>
        <v>0.36348164771540592</v>
      </c>
      <c r="AH200" s="64" t="s">
        <v>152</v>
      </c>
      <c r="AI200" s="63"/>
      <c r="AJ200" s="63"/>
      <c r="AK200" s="45" t="str">
        <f t="shared" si="129"/>
        <v>909-24</v>
      </c>
      <c r="AL200" s="65"/>
      <c r="AM200" s="145">
        <f t="shared" si="130"/>
        <v>1</v>
      </c>
      <c r="AN200" s="149"/>
      <c r="AO200" s="183"/>
      <c r="AP200" s="149"/>
      <c r="AQ200" s="147">
        <f t="shared" si="131"/>
        <v>1</v>
      </c>
      <c r="AR200" s="229">
        <v>0</v>
      </c>
      <c r="AS200" s="229">
        <v>2</v>
      </c>
      <c r="AT200" s="229">
        <v>2</v>
      </c>
      <c r="AU200" s="229">
        <v>0</v>
      </c>
      <c r="AV200" s="229">
        <v>1</v>
      </c>
      <c r="AW200" s="229">
        <v>1</v>
      </c>
      <c r="AX200" s="229">
        <v>0</v>
      </c>
      <c r="AY200" s="229">
        <v>1</v>
      </c>
      <c r="AZ200" s="229">
        <v>1</v>
      </c>
      <c r="BA200" s="63"/>
      <c r="BB200" s="229">
        <v>1</v>
      </c>
      <c r="BC200" s="229">
        <v>1</v>
      </c>
      <c r="BD200" s="229">
        <v>1</v>
      </c>
      <c r="BE200" s="57">
        <v>3</v>
      </c>
      <c r="BF200" s="57">
        <v>3</v>
      </c>
      <c r="BG200" s="57">
        <v>3</v>
      </c>
      <c r="BH200" s="57">
        <v>10</v>
      </c>
      <c r="BI200" s="57" t="str">
        <f t="shared" si="132"/>
        <v>Control</v>
      </c>
      <c r="BJ200" s="189" t="str">
        <f t="shared" si="133"/>
        <v>909-24</v>
      </c>
      <c r="BK200" s="173">
        <f t="shared" si="134"/>
        <v>1</v>
      </c>
      <c r="BL200" s="88">
        <v>8</v>
      </c>
      <c r="BM200" s="63"/>
      <c r="BN200" s="63"/>
      <c r="BO200" s="63"/>
      <c r="BP200" s="63"/>
      <c r="BQ200" s="63"/>
      <c r="BR200" s="63"/>
      <c r="BS200" s="63"/>
      <c r="BT200" s="63"/>
      <c r="BU200" s="63"/>
      <c r="BV200" s="63"/>
      <c r="BW200" s="63"/>
      <c r="BX200" s="63"/>
      <c r="BY200" s="63"/>
      <c r="BZ200" s="63"/>
      <c r="CA200" s="95"/>
      <c r="CB200" s="94"/>
      <c r="CC200" s="94"/>
      <c r="CD200" s="94"/>
      <c r="CE200" s="94"/>
      <c r="CF200" s="94"/>
      <c r="CG200" s="94"/>
      <c r="CH200" s="94"/>
      <c r="CI200" s="94"/>
      <c r="CJ200" s="94"/>
      <c r="CK200" s="94"/>
      <c r="CL200" s="94"/>
      <c r="CM200" s="63"/>
      <c r="CN200" s="63"/>
      <c r="CO200" s="63"/>
      <c r="CP200" s="88"/>
      <c r="CQ200" s="88"/>
      <c r="CR200" s="63"/>
      <c r="CS200" s="63"/>
      <c r="CT200" s="63"/>
      <c r="CU200" s="63"/>
      <c r="CV200" s="88"/>
      <c r="CW200" s="63"/>
      <c r="CX200" s="63"/>
      <c r="CY200" s="63"/>
      <c r="CZ200" s="63"/>
      <c r="DA200" s="88"/>
      <c r="DB200" s="63"/>
      <c r="DC200" s="63"/>
      <c r="DD200" s="63"/>
      <c r="DE200" s="63"/>
      <c r="DF200" s="131"/>
      <c r="DG200" s="121">
        <f t="shared" si="135"/>
        <v>0</v>
      </c>
      <c r="DH200" s="121">
        <f t="shared" si="136"/>
        <v>17.289641147308689</v>
      </c>
      <c r="DI200" s="121">
        <f t="shared" si="137"/>
        <v>28.53568460268044</v>
      </c>
      <c r="DJ200" s="121">
        <f t="shared" si="138"/>
        <v>2.1913638424963897E-2</v>
      </c>
      <c r="DK200" s="121">
        <f t="shared" si="138"/>
        <v>0.32537031080627071</v>
      </c>
      <c r="DL200" s="121">
        <f t="shared" si="138"/>
        <v>3.4089371387021106</v>
      </c>
      <c r="DM200" s="121">
        <f t="shared" si="139"/>
        <v>2.9864492982736603</v>
      </c>
      <c r="DN200" s="121">
        <f t="shared" si="140"/>
        <v>0</v>
      </c>
      <c r="DO200" s="121">
        <f t="shared" si="141"/>
        <v>0</v>
      </c>
      <c r="DP200" s="121">
        <f t="shared" si="142"/>
        <v>0</v>
      </c>
      <c r="DQ200" s="121">
        <f t="shared" si="143"/>
        <v>0</v>
      </c>
      <c r="DR200" s="122">
        <f t="shared" si="144"/>
        <v>1.5</v>
      </c>
      <c r="DS200" s="157"/>
      <c r="DT200" s="157" t="str">
        <f t="shared" si="145"/>
        <v>Control</v>
      </c>
      <c r="DU200" s="157" t="str">
        <f t="shared" si="124"/>
        <v>909-24</v>
      </c>
      <c r="DV200" s="238">
        <f t="shared" si="146"/>
        <v>1</v>
      </c>
      <c r="EJ200" s="50"/>
      <c r="EK200" s="50"/>
      <c r="EL200" s="55"/>
      <c r="EM200" s="50"/>
      <c r="EN200" s="50"/>
      <c r="EO200" s="50">
        <f t="shared" si="125"/>
        <v>0</v>
      </c>
      <c r="EP200" s="50">
        <f t="shared" si="126"/>
        <v>0</v>
      </c>
      <c r="EQ200" s="50">
        <f t="shared" si="127"/>
        <v>0</v>
      </c>
      <c r="ER200" s="56"/>
      <c r="ES200" s="56"/>
      <c r="ET200" s="56">
        <f t="shared" si="154"/>
        <v>0</v>
      </c>
      <c r="EU200" s="56">
        <f t="shared" si="154"/>
        <v>7.7803385162889107</v>
      </c>
      <c r="EV200" s="56"/>
      <c r="EW200" s="56"/>
      <c r="EX200" s="56"/>
      <c r="EY200" s="56"/>
      <c r="EZ200" s="165"/>
      <c r="FA200" s="179"/>
      <c r="FB200" s="179"/>
      <c r="FC200" s="56"/>
      <c r="FD200" s="56"/>
      <c r="FE200" s="56"/>
      <c r="FF200" s="56"/>
      <c r="FG200" s="56"/>
      <c r="FH200" s="56"/>
      <c r="FI200" s="56"/>
      <c r="FJ200" s="56"/>
      <c r="FK200" s="56"/>
      <c r="FL200" s="56"/>
      <c r="FM200" s="56"/>
      <c r="FO200" s="54"/>
      <c r="FP200" s="54"/>
      <c r="FQ200" s="54"/>
      <c r="FR200" s="54"/>
      <c r="FS200" s="54"/>
      <c r="FT200" s="54"/>
      <c r="FU200" s="54"/>
      <c r="FV200" s="54"/>
      <c r="FW200" s="54"/>
      <c r="FX200" s="54"/>
      <c r="FY200" s="54"/>
      <c r="FZ200" s="54"/>
      <c r="GA200" s="54"/>
    </row>
    <row r="201" spans="1:183" ht="18">
      <c r="A201" s="66" t="s">
        <v>377</v>
      </c>
      <c r="B201" s="228" t="s">
        <v>278</v>
      </c>
      <c r="C201" s="228" t="s">
        <v>278</v>
      </c>
      <c r="D201" s="228" t="s">
        <v>280</v>
      </c>
      <c r="E201" s="229">
        <v>2</v>
      </c>
      <c r="F201" s="144">
        <v>23.741396355599989</v>
      </c>
      <c r="G201" s="144">
        <v>12.444845212799999</v>
      </c>
      <c r="H201" s="144"/>
      <c r="I201" s="144">
        <v>11.135035203599998</v>
      </c>
      <c r="J201" s="144">
        <v>4.4173275762000008</v>
      </c>
      <c r="K201" s="144">
        <v>23.98559842140001</v>
      </c>
      <c r="L201" s="144">
        <v>1.3433465892000003</v>
      </c>
      <c r="M201" s="83"/>
      <c r="N201" s="83"/>
      <c r="O201" s="83"/>
      <c r="P201" s="230">
        <f t="shared" si="128"/>
        <v>77.067549358799994</v>
      </c>
      <c r="Q201" s="52">
        <f t="shared" si="107"/>
        <v>0.86448205736543449</v>
      </c>
      <c r="R201" s="52">
        <f t="shared" si="108"/>
        <v>1.461185928333492</v>
      </c>
      <c r="S201" s="52">
        <f t="shared" si="109"/>
        <v>1.4267842301340221</v>
      </c>
      <c r="T201" s="53">
        <f t="shared" si="110"/>
        <v>9.0464467840898233E-2</v>
      </c>
      <c r="U201" s="53">
        <f t="shared" si="111"/>
        <v>1.3543150075115244</v>
      </c>
      <c r="V201" s="53">
        <f t="shared" si="112"/>
        <v>14.423906454856226</v>
      </c>
      <c r="W201" s="53">
        <f t="shared" si="113"/>
        <v>117.98321693335888</v>
      </c>
      <c r="X201" s="53">
        <f t="shared" si="114"/>
        <v>1.0292568678214049</v>
      </c>
      <c r="Y201" s="53">
        <f t="shared" si="115"/>
        <v>1.0234628579999543</v>
      </c>
      <c r="Z201" s="53">
        <f t="shared" si="116"/>
        <v>1.0261719205078588</v>
      </c>
      <c r="AA201" s="53">
        <f t="shared" si="117"/>
        <v>1.0304748223652427</v>
      </c>
      <c r="AB201" s="53">
        <f t="shared" si="118"/>
        <v>0.5721616961029653</v>
      </c>
      <c r="AC201" s="53">
        <f t="shared" si="119"/>
        <v>0.5706794574181957</v>
      </c>
      <c r="AD201" s="53">
        <f t="shared" si="120"/>
        <v>0.55991495061279961</v>
      </c>
      <c r="AE201" s="53">
        <f t="shared" si="121"/>
        <v>0.36696329543081191</v>
      </c>
      <c r="AF201" s="53">
        <f t="shared" si="122"/>
        <v>0.36</v>
      </c>
      <c r="AG201" s="53">
        <f t="shared" si="123"/>
        <v>0.36348164771540592</v>
      </c>
      <c r="AH201" s="64" t="s">
        <v>152</v>
      </c>
      <c r="AI201" s="63"/>
      <c r="AJ201" s="63"/>
      <c r="AK201" s="45" t="str">
        <f t="shared" si="129"/>
        <v>909-24</v>
      </c>
      <c r="AL201" s="65"/>
      <c r="AM201" s="145">
        <f t="shared" si="130"/>
        <v>2</v>
      </c>
      <c r="AN201" s="149"/>
      <c r="AO201" s="183"/>
      <c r="AP201" s="149"/>
      <c r="AQ201" s="147">
        <f t="shared" si="131"/>
        <v>1</v>
      </c>
      <c r="AR201" s="229">
        <v>0</v>
      </c>
      <c r="AS201" s="229">
        <v>1</v>
      </c>
      <c r="AT201" s="229">
        <v>1</v>
      </c>
      <c r="AU201" s="229">
        <v>0</v>
      </c>
      <c r="AV201" s="229">
        <v>0</v>
      </c>
      <c r="AW201" s="229">
        <v>0</v>
      </c>
      <c r="AX201" s="229">
        <v>0</v>
      </c>
      <c r="AY201" s="229">
        <v>1</v>
      </c>
      <c r="AZ201" s="229">
        <v>1</v>
      </c>
      <c r="BA201" s="63"/>
      <c r="BB201" s="229">
        <v>3</v>
      </c>
      <c r="BC201" s="229">
        <v>0</v>
      </c>
      <c r="BD201" s="229">
        <v>0</v>
      </c>
      <c r="BE201" s="57">
        <v>3</v>
      </c>
      <c r="BF201" s="57">
        <v>3</v>
      </c>
      <c r="BG201" s="57">
        <v>3</v>
      </c>
      <c r="BH201" s="57">
        <v>10</v>
      </c>
      <c r="BI201" s="57" t="str">
        <f t="shared" si="132"/>
        <v>Control</v>
      </c>
      <c r="BJ201" s="189" t="str">
        <f t="shared" si="133"/>
        <v>909-24</v>
      </c>
      <c r="BK201" s="173">
        <f t="shared" si="134"/>
        <v>2</v>
      </c>
      <c r="BL201" s="88">
        <v>0</v>
      </c>
      <c r="BM201" s="63"/>
      <c r="BN201" s="63"/>
      <c r="BO201" s="63"/>
      <c r="BP201" s="63"/>
      <c r="BQ201" s="63"/>
      <c r="BR201" s="63"/>
      <c r="BS201" s="63"/>
      <c r="BT201" s="63"/>
      <c r="BU201" s="63"/>
      <c r="BV201" s="63"/>
      <c r="BW201" s="63"/>
      <c r="BX201" s="63"/>
      <c r="BY201" s="63"/>
      <c r="BZ201" s="63"/>
      <c r="CA201" s="95"/>
      <c r="CB201" s="94"/>
      <c r="CC201" s="94"/>
      <c r="CD201" s="94"/>
      <c r="CE201" s="94"/>
      <c r="CF201" s="94"/>
      <c r="CG201" s="94"/>
      <c r="CH201" s="94"/>
      <c r="CI201" s="94"/>
      <c r="CJ201" s="94"/>
      <c r="CK201" s="94"/>
      <c r="CL201" s="94"/>
      <c r="CM201" s="63"/>
      <c r="CN201" s="63"/>
      <c r="CO201" s="63"/>
      <c r="CP201" s="88"/>
      <c r="CQ201" s="88"/>
      <c r="CR201" s="63"/>
      <c r="CS201" s="63"/>
      <c r="CT201" s="63"/>
      <c r="CU201" s="63"/>
      <c r="CV201" s="88"/>
      <c r="CW201" s="63"/>
      <c r="CX201" s="63"/>
      <c r="CY201" s="63"/>
      <c r="CZ201" s="63"/>
      <c r="DA201" s="88"/>
      <c r="DB201" s="63"/>
      <c r="DC201" s="63"/>
      <c r="DD201" s="63"/>
      <c r="DE201" s="63"/>
      <c r="DF201" s="131"/>
      <c r="DG201" s="121">
        <f t="shared" si="135"/>
        <v>0</v>
      </c>
      <c r="DH201" s="121">
        <f t="shared" si="136"/>
        <v>8.6448205736543446</v>
      </c>
      <c r="DI201" s="121">
        <f t="shared" si="137"/>
        <v>14.26784230134022</v>
      </c>
      <c r="DJ201" s="121">
        <f t="shared" si="138"/>
        <v>6.574091527489169E-2</v>
      </c>
      <c r="DK201" s="121">
        <f t="shared" si="138"/>
        <v>0</v>
      </c>
      <c r="DL201" s="121">
        <f t="shared" si="138"/>
        <v>0</v>
      </c>
      <c r="DM201" s="121">
        <f t="shared" si="139"/>
        <v>0</v>
      </c>
      <c r="DN201" s="121">
        <f t="shared" si="140"/>
        <v>0</v>
      </c>
      <c r="DO201" s="121">
        <f t="shared" si="141"/>
        <v>0</v>
      </c>
      <c r="DP201" s="121">
        <f t="shared" si="142"/>
        <v>0</v>
      </c>
      <c r="DQ201" s="121">
        <f t="shared" si="143"/>
        <v>0</v>
      </c>
      <c r="DR201" s="122">
        <f t="shared" si="144"/>
        <v>0.5</v>
      </c>
      <c r="DS201" s="157"/>
      <c r="DT201" s="157" t="str">
        <f t="shared" si="145"/>
        <v>Control</v>
      </c>
      <c r="DU201" s="157" t="str">
        <f t="shared" si="124"/>
        <v>909-24</v>
      </c>
      <c r="DV201" s="238">
        <f t="shared" si="146"/>
        <v>2</v>
      </c>
      <c r="EJ201" s="50">
        <f t="shared" si="147"/>
        <v>2.90640243902439E-2</v>
      </c>
      <c r="EK201" s="50">
        <f t="shared" si="148"/>
        <v>0</v>
      </c>
      <c r="EL201" s="55">
        <f t="shared" si="149"/>
        <v>0</v>
      </c>
      <c r="EM201" s="50">
        <f>4.656*AQ201*(((BL201/2.54)^2)+((BM201/2.54)^2)+((BN201/2.54)^2)+((BO201)/2.54^2)+((BP201/2.54)^2)+((BQ201/2.54)^2)+((BR201/2.54)^2)+((BS201/2.54)^2)+((BT201/2.54)^2)+((BU201/2.54)^2)+((BV201/2.54)^2)+((BW201/2.54)^2)+((BX201/2.54)^2)+((BY201/2.54)^2)+((BZ201/2.54)^2))/(BH201*3.28)</f>
        <v>0</v>
      </c>
      <c r="EN201" s="50">
        <f>3.492*AQ201*((CA201/2.54)^2 + (CB201/2.54)^2 + (CC201/2.54)^2 + (CD201/2.54)^2 + (CE201/2.54)^2 + (CF201/2.54)^2 + (CG201/2.54)^2 +(CH201/2.54)^2 +(CI201/2.54)^2 + (CJ201/2.54)^2 +(CK201/2.54)^2 + (CL201/2.54)^2 +(CM201/2.54)^2 + (CN201/2.54)^2 + (CO201/2.54)^2)/(BH201*3.28)</f>
        <v>0</v>
      </c>
      <c r="EO201" s="50">
        <f t="shared" si="125"/>
        <v>0</v>
      </c>
      <c r="EP201" s="50">
        <f t="shared" si="126"/>
        <v>0</v>
      </c>
      <c r="EQ201" s="50">
        <f t="shared" si="127"/>
        <v>0</v>
      </c>
      <c r="ER201" s="56">
        <f t="shared" si="150"/>
        <v>2.90640243902439E-2</v>
      </c>
      <c r="ES201" s="56">
        <f t="shared" si="151"/>
        <v>0</v>
      </c>
      <c r="ET201" s="56">
        <f t="shared" si="154"/>
        <v>0</v>
      </c>
      <c r="EU201" s="56">
        <f t="shared" si="154"/>
        <v>3.8901692581444554</v>
      </c>
      <c r="EV201" s="56">
        <f t="shared" si="152"/>
        <v>2.90640243902439E-2</v>
      </c>
      <c r="EW201" s="56"/>
      <c r="EX201" s="56"/>
      <c r="EY201" s="56"/>
      <c r="EZ201" s="165"/>
      <c r="FA201" s="179"/>
      <c r="FB201" s="179"/>
      <c r="FC201" s="56"/>
      <c r="FD201" s="56"/>
      <c r="FE201" s="56"/>
      <c r="FF201" s="56"/>
      <c r="FG201" s="56"/>
      <c r="FH201" s="56"/>
      <c r="FI201" s="56"/>
      <c r="FJ201" s="56"/>
      <c r="FK201" s="56"/>
      <c r="FL201" s="56"/>
      <c r="FM201" s="56"/>
      <c r="FO201" s="54"/>
      <c r="FP201" s="54"/>
      <c r="FQ201" s="54"/>
      <c r="FR201" s="54"/>
      <c r="FS201" s="54"/>
      <c r="FT201" s="54"/>
      <c r="FU201" s="54"/>
      <c r="FV201" s="54"/>
      <c r="FW201" s="54"/>
      <c r="FX201" s="54"/>
      <c r="FY201" s="54"/>
      <c r="FZ201" s="54"/>
      <c r="GA201" s="54"/>
    </row>
    <row r="202" spans="1:183" ht="18">
      <c r="A202" s="66" t="s">
        <v>377</v>
      </c>
      <c r="B202" s="228" t="s">
        <v>278</v>
      </c>
      <c r="C202" s="228" t="s">
        <v>278</v>
      </c>
      <c r="D202" s="228" t="s">
        <v>280</v>
      </c>
      <c r="E202" s="229">
        <v>3</v>
      </c>
      <c r="F202" s="144">
        <v>23.741396355599989</v>
      </c>
      <c r="G202" s="144">
        <v>12.444845212799999</v>
      </c>
      <c r="H202" s="144"/>
      <c r="I202" s="144">
        <v>11.135035203599998</v>
      </c>
      <c r="J202" s="144">
        <v>4.4173275762000008</v>
      </c>
      <c r="K202" s="144">
        <v>23.98559842140001</v>
      </c>
      <c r="L202" s="144">
        <v>1.3433465892000003</v>
      </c>
      <c r="M202" s="83"/>
      <c r="N202" s="83"/>
      <c r="O202" s="83"/>
      <c r="P202" s="230">
        <f t="shared" si="128"/>
        <v>77.067549358799994</v>
      </c>
      <c r="Q202" s="52">
        <f t="shared" si="107"/>
        <v>0.86448205736543449</v>
      </c>
      <c r="R202" s="52">
        <f t="shared" si="108"/>
        <v>1.461185928333492</v>
      </c>
      <c r="S202" s="52">
        <f t="shared" si="109"/>
        <v>1.4267842301340221</v>
      </c>
      <c r="T202" s="53">
        <f t="shared" si="110"/>
        <v>9.0464467840898233E-2</v>
      </c>
      <c r="U202" s="53">
        <f t="shared" si="111"/>
        <v>1.3543150075115244</v>
      </c>
      <c r="V202" s="53">
        <f t="shared" si="112"/>
        <v>14.423906454856226</v>
      </c>
      <c r="W202" s="53">
        <f t="shared" si="113"/>
        <v>117.98321693335888</v>
      </c>
      <c r="X202" s="53">
        <f t="shared" si="114"/>
        <v>1.0292568678214049</v>
      </c>
      <c r="Y202" s="53">
        <f t="shared" si="115"/>
        <v>1.0234628579999543</v>
      </c>
      <c r="Z202" s="53">
        <f t="shared" si="116"/>
        <v>1.0261719205078588</v>
      </c>
      <c r="AA202" s="53">
        <f t="shared" si="117"/>
        <v>1.0304748223652427</v>
      </c>
      <c r="AB202" s="53">
        <f t="shared" si="118"/>
        <v>0.5721616961029653</v>
      </c>
      <c r="AC202" s="53">
        <f t="shared" si="119"/>
        <v>0.5706794574181957</v>
      </c>
      <c r="AD202" s="53">
        <f t="shared" si="120"/>
        <v>0.55991495061279961</v>
      </c>
      <c r="AE202" s="53">
        <f t="shared" si="121"/>
        <v>0.36696329543081191</v>
      </c>
      <c r="AF202" s="53">
        <f t="shared" si="122"/>
        <v>0.36</v>
      </c>
      <c r="AG202" s="53">
        <f t="shared" si="123"/>
        <v>0.36348164771540592</v>
      </c>
      <c r="AH202" s="64" t="s">
        <v>152</v>
      </c>
      <c r="AI202" s="63"/>
      <c r="AJ202" s="63"/>
      <c r="AK202" s="45" t="str">
        <f t="shared" si="129"/>
        <v>909-24</v>
      </c>
      <c r="AL202" s="65"/>
      <c r="AM202" s="145">
        <f t="shared" si="130"/>
        <v>3</v>
      </c>
      <c r="AN202" s="149"/>
      <c r="AO202" s="183"/>
      <c r="AP202" s="149"/>
      <c r="AQ202" s="147">
        <f t="shared" si="131"/>
        <v>1</v>
      </c>
      <c r="AR202" s="229">
        <v>0</v>
      </c>
      <c r="AS202" s="229">
        <v>0</v>
      </c>
      <c r="AT202" s="229">
        <v>0</v>
      </c>
      <c r="AU202" s="229">
        <v>0</v>
      </c>
      <c r="AV202" s="229">
        <v>2</v>
      </c>
      <c r="AW202" s="229">
        <v>3</v>
      </c>
      <c r="AX202" s="229">
        <v>0</v>
      </c>
      <c r="AY202" s="229">
        <v>1</v>
      </c>
      <c r="AZ202" s="229">
        <v>1</v>
      </c>
      <c r="BA202" s="63"/>
      <c r="BB202" s="229">
        <v>11</v>
      </c>
      <c r="BC202" s="229">
        <v>0</v>
      </c>
      <c r="BD202" s="229">
        <v>0</v>
      </c>
      <c r="BE202" s="57">
        <v>3</v>
      </c>
      <c r="BF202" s="57">
        <v>3</v>
      </c>
      <c r="BG202" s="57">
        <v>3</v>
      </c>
      <c r="BH202" s="57">
        <v>10</v>
      </c>
      <c r="BI202" s="57" t="str">
        <f t="shared" si="132"/>
        <v>Control</v>
      </c>
      <c r="BJ202" s="189" t="str">
        <f t="shared" si="133"/>
        <v>909-24</v>
      </c>
      <c r="BK202" s="173">
        <f t="shared" si="134"/>
        <v>3</v>
      </c>
      <c r="BL202" s="88">
        <v>0</v>
      </c>
      <c r="BM202" s="63"/>
      <c r="BN202" s="63"/>
      <c r="BO202" s="63"/>
      <c r="BP202" s="63"/>
      <c r="BQ202" s="63"/>
      <c r="BR202" s="63"/>
      <c r="BS202" s="63"/>
      <c r="BT202" s="63"/>
      <c r="BU202" s="63"/>
      <c r="BV202" s="63"/>
      <c r="BW202" s="63"/>
      <c r="BX202" s="63"/>
      <c r="BY202" s="63"/>
      <c r="BZ202" s="63"/>
      <c r="CA202" s="95"/>
      <c r="CB202" s="94"/>
      <c r="CC202" s="94"/>
      <c r="CD202" s="94"/>
      <c r="CE202" s="94"/>
      <c r="CF202" s="94"/>
      <c r="CG202" s="94"/>
      <c r="CH202" s="94"/>
      <c r="CI202" s="94"/>
      <c r="CJ202" s="94"/>
      <c r="CK202" s="94"/>
      <c r="CL202" s="94"/>
      <c r="CM202" s="63"/>
      <c r="CN202" s="63"/>
      <c r="CO202" s="63"/>
      <c r="CP202" s="88"/>
      <c r="CQ202" s="88"/>
      <c r="CR202" s="63"/>
      <c r="CS202" s="63"/>
      <c r="CT202" s="63"/>
      <c r="CU202" s="63"/>
      <c r="CV202" s="88"/>
      <c r="CW202" s="63"/>
      <c r="CX202" s="63"/>
      <c r="CY202" s="63"/>
      <c r="CZ202" s="63"/>
      <c r="DA202" s="88"/>
      <c r="DB202" s="63"/>
      <c r="DC202" s="63"/>
      <c r="DD202" s="63"/>
      <c r="DE202" s="63"/>
      <c r="DF202" s="131"/>
      <c r="DG202" s="121">
        <f t="shared" si="135"/>
        <v>0</v>
      </c>
      <c r="DH202" s="121">
        <f t="shared" si="136"/>
        <v>12.967230860481518</v>
      </c>
      <c r="DI202" s="121">
        <f t="shared" si="137"/>
        <v>21.401763452010336</v>
      </c>
      <c r="DJ202" s="121">
        <f t="shared" si="138"/>
        <v>0.24105002267460285</v>
      </c>
      <c r="DK202" s="121">
        <f t="shared" si="138"/>
        <v>0</v>
      </c>
      <c r="DL202" s="121">
        <f t="shared" si="138"/>
        <v>0</v>
      </c>
      <c r="DM202" s="121">
        <f t="shared" si="139"/>
        <v>0</v>
      </c>
      <c r="DN202" s="121">
        <f t="shared" si="140"/>
        <v>0</v>
      </c>
      <c r="DO202" s="121">
        <f t="shared" si="141"/>
        <v>0</v>
      </c>
      <c r="DP202" s="121">
        <f t="shared" si="142"/>
        <v>0</v>
      </c>
      <c r="DQ202" s="121">
        <f t="shared" si="143"/>
        <v>0</v>
      </c>
      <c r="DR202" s="122">
        <f t="shared" si="144"/>
        <v>1.5</v>
      </c>
      <c r="DS202" s="157"/>
      <c r="DT202" s="157" t="str">
        <f t="shared" si="145"/>
        <v>Control</v>
      </c>
      <c r="DU202" s="157" t="str">
        <f t="shared" si="124"/>
        <v>909-24</v>
      </c>
      <c r="DV202" s="238">
        <f t="shared" si="146"/>
        <v>3</v>
      </c>
      <c r="EJ202" s="50">
        <f t="shared" si="147"/>
        <v>0.10656808943089431</v>
      </c>
      <c r="EK202" s="50">
        <f t="shared" si="148"/>
        <v>0</v>
      </c>
      <c r="EL202" s="55">
        <f t="shared" si="149"/>
        <v>0</v>
      </c>
      <c r="EM202" s="50">
        <f>4.656*AQ202*(((BL202/2.54)^2)+((BM202/2.54)^2)+((BN202/2.54)^2)+((BO202)/2.54^2)+((BP202/2.54)^2)+((BQ202/2.54)^2)+((BR202/2.54)^2)+((BS202/2.54)^2)+((BT202/2.54)^2)+((BU202/2.54)^2)+((BV202/2.54)^2)+((BW202/2.54)^2)+((BX202/2.54)^2)+((BY202/2.54)^2)+((BZ202/2.54)^2))/(BH202*3.28)</f>
        <v>0</v>
      </c>
      <c r="EN202" s="50">
        <f>3.492*AQ202*((CA202/2.54)^2 + (CB202/2.54)^2 + (CC202/2.54)^2 + (CD202/2.54)^2 + (CE202/2.54)^2 + (CF202/2.54)^2 + (CG202/2.54)^2 +(CH202/2.54)^2 +(CI202/2.54)^2 + (CJ202/2.54)^2 +(CK202/2.54)^2 + (CL202/2.54)^2 +(CM202/2.54)^2 + (CN202/2.54)^2 + (CO202/2.54)^2)/(BH202*3.28)</f>
        <v>0</v>
      </c>
      <c r="EO202" s="50">
        <f t="shared" si="125"/>
        <v>0</v>
      </c>
      <c r="EP202" s="50">
        <f t="shared" si="126"/>
        <v>0</v>
      </c>
      <c r="EQ202" s="50">
        <f t="shared" si="127"/>
        <v>0</v>
      </c>
      <c r="ER202" s="56">
        <f t="shared" si="150"/>
        <v>0.10656808943089431</v>
      </c>
      <c r="ES202" s="56">
        <f t="shared" si="151"/>
        <v>0</v>
      </c>
      <c r="ET202" s="56">
        <f t="shared" si="154"/>
        <v>0</v>
      </c>
      <c r="EU202" s="56">
        <f t="shared" si="154"/>
        <v>5.835253887216683</v>
      </c>
      <c r="EV202" s="56">
        <f t="shared" si="152"/>
        <v>0.10656808943089431</v>
      </c>
      <c r="EW202" s="56"/>
      <c r="EX202" s="56"/>
      <c r="EY202" s="56"/>
      <c r="EZ202" s="165"/>
      <c r="FA202" s="179"/>
      <c r="FB202" s="179"/>
      <c r="FC202" s="56"/>
      <c r="FD202" s="56"/>
      <c r="FE202" s="56"/>
      <c r="FF202" s="56"/>
      <c r="FG202" s="56"/>
      <c r="FH202" s="56"/>
      <c r="FI202" s="56"/>
      <c r="FJ202" s="56"/>
      <c r="FK202" s="56"/>
      <c r="FL202" s="56"/>
      <c r="FM202" s="56"/>
      <c r="FO202" s="54"/>
      <c r="FP202" s="54"/>
      <c r="FQ202" s="54"/>
      <c r="FR202" s="54"/>
      <c r="FS202" s="54"/>
      <c r="FT202" s="54"/>
      <c r="FU202" s="54"/>
      <c r="FV202" s="54"/>
      <c r="FW202" s="54"/>
      <c r="FX202" s="54"/>
      <c r="FY202" s="54"/>
      <c r="FZ202" s="54"/>
      <c r="GA202" s="54"/>
    </row>
    <row r="203" spans="1:183" ht="18">
      <c r="A203" s="66" t="s">
        <v>377</v>
      </c>
      <c r="B203" s="228" t="s">
        <v>278</v>
      </c>
      <c r="C203" s="228" t="s">
        <v>278</v>
      </c>
      <c r="D203" s="228" t="s">
        <v>280</v>
      </c>
      <c r="E203" s="229">
        <v>4</v>
      </c>
      <c r="F203" s="144">
        <v>23.741396355599989</v>
      </c>
      <c r="G203" s="144">
        <v>12.444845212799999</v>
      </c>
      <c r="H203" s="144"/>
      <c r="I203" s="144">
        <v>11.135035203599998</v>
      </c>
      <c r="J203" s="144">
        <v>4.4173275762000008</v>
      </c>
      <c r="K203" s="144">
        <v>23.98559842140001</v>
      </c>
      <c r="L203" s="144">
        <v>1.3433465892000003</v>
      </c>
      <c r="M203" s="83"/>
      <c r="N203" s="83"/>
      <c r="O203" s="83"/>
      <c r="P203" s="230">
        <f t="shared" si="128"/>
        <v>77.067549358799994</v>
      </c>
      <c r="Q203" s="52">
        <f t="shared" si="107"/>
        <v>0.86448205736543449</v>
      </c>
      <c r="R203" s="52">
        <f t="shared" si="108"/>
        <v>1.461185928333492</v>
      </c>
      <c r="S203" s="52">
        <f t="shared" si="109"/>
        <v>1.4267842301340221</v>
      </c>
      <c r="T203" s="53">
        <f t="shared" si="110"/>
        <v>9.0464467840898233E-2</v>
      </c>
      <c r="U203" s="53">
        <f t="shared" si="111"/>
        <v>1.3543150075115244</v>
      </c>
      <c r="V203" s="53">
        <f t="shared" si="112"/>
        <v>14.423906454856226</v>
      </c>
      <c r="W203" s="53">
        <f t="shared" si="113"/>
        <v>117.98321693335888</v>
      </c>
      <c r="X203" s="53">
        <f t="shared" si="114"/>
        <v>1.0292568678214049</v>
      </c>
      <c r="Y203" s="53">
        <f t="shared" si="115"/>
        <v>1.0234628579999543</v>
      </c>
      <c r="Z203" s="53">
        <f t="shared" si="116"/>
        <v>1.0261719205078588</v>
      </c>
      <c r="AA203" s="53">
        <f t="shared" si="117"/>
        <v>1.0304748223652427</v>
      </c>
      <c r="AB203" s="53">
        <f t="shared" si="118"/>
        <v>0.5721616961029653</v>
      </c>
      <c r="AC203" s="53">
        <f t="shared" si="119"/>
        <v>0.5706794574181957</v>
      </c>
      <c r="AD203" s="53">
        <f t="shared" si="120"/>
        <v>0.55991495061279961</v>
      </c>
      <c r="AE203" s="53">
        <f t="shared" si="121"/>
        <v>0.36696329543081191</v>
      </c>
      <c r="AF203" s="53">
        <f t="shared" si="122"/>
        <v>0.36</v>
      </c>
      <c r="AG203" s="53">
        <f t="shared" si="123"/>
        <v>0.36348164771540592</v>
      </c>
      <c r="AH203" s="64" t="s">
        <v>152</v>
      </c>
      <c r="AI203" s="63"/>
      <c r="AJ203" s="63"/>
      <c r="AK203" s="45" t="str">
        <f t="shared" si="129"/>
        <v>909-24</v>
      </c>
      <c r="AL203" s="65"/>
      <c r="AM203" s="145">
        <f t="shared" si="130"/>
        <v>4</v>
      </c>
      <c r="AN203" s="149"/>
      <c r="AO203" s="183"/>
      <c r="AP203" s="149"/>
      <c r="AQ203" s="147">
        <f t="shared" si="131"/>
        <v>1</v>
      </c>
      <c r="AR203" s="229">
        <v>0</v>
      </c>
      <c r="AS203" s="229">
        <v>1</v>
      </c>
      <c r="AT203" s="229">
        <v>1</v>
      </c>
      <c r="AU203" s="229">
        <v>0</v>
      </c>
      <c r="AV203" s="229">
        <v>0</v>
      </c>
      <c r="AW203" s="229">
        <v>0</v>
      </c>
      <c r="AX203" s="229">
        <v>0</v>
      </c>
      <c r="AY203" s="229">
        <v>1</v>
      </c>
      <c r="AZ203" s="229">
        <v>1</v>
      </c>
      <c r="BA203" s="63"/>
      <c r="BB203" s="229">
        <v>25</v>
      </c>
      <c r="BC203" s="229">
        <v>2</v>
      </c>
      <c r="BD203" s="229">
        <v>0</v>
      </c>
      <c r="BE203" s="57">
        <v>3</v>
      </c>
      <c r="BF203" s="57">
        <v>3</v>
      </c>
      <c r="BG203" s="57">
        <v>3</v>
      </c>
      <c r="BH203" s="57">
        <v>10</v>
      </c>
      <c r="BI203" s="57" t="str">
        <f t="shared" si="132"/>
        <v>Control</v>
      </c>
      <c r="BJ203" s="189" t="str">
        <f t="shared" si="133"/>
        <v>909-24</v>
      </c>
      <c r="BK203" s="173">
        <f t="shared" si="134"/>
        <v>4</v>
      </c>
      <c r="BL203" s="88">
        <v>0</v>
      </c>
      <c r="BM203" s="63"/>
      <c r="BN203" s="63"/>
      <c r="BO203" s="63"/>
      <c r="BP203" s="63"/>
      <c r="BQ203" s="63"/>
      <c r="BR203" s="63"/>
      <c r="BS203" s="63"/>
      <c r="BT203" s="63"/>
      <c r="BU203" s="63"/>
      <c r="BV203" s="63"/>
      <c r="BW203" s="63"/>
      <c r="BX203" s="63"/>
      <c r="BY203" s="63"/>
      <c r="BZ203" s="63"/>
      <c r="CA203" s="95"/>
      <c r="CB203" s="94"/>
      <c r="CC203" s="94"/>
      <c r="CD203" s="94"/>
      <c r="CE203" s="94"/>
      <c r="CF203" s="94"/>
      <c r="CG203" s="94"/>
      <c r="CH203" s="94"/>
      <c r="CI203" s="94"/>
      <c r="CJ203" s="94"/>
      <c r="CK203" s="94"/>
      <c r="CL203" s="94"/>
      <c r="CM203" s="63"/>
      <c r="CN203" s="63"/>
      <c r="CO203" s="63"/>
      <c r="CP203" s="88"/>
      <c r="CQ203" s="88"/>
      <c r="CR203" s="63"/>
      <c r="CS203" s="63"/>
      <c r="CT203" s="63"/>
      <c r="CU203" s="63"/>
      <c r="CV203" s="88"/>
      <c r="CW203" s="63"/>
      <c r="CX203" s="63"/>
      <c r="CY203" s="63"/>
      <c r="CZ203" s="63"/>
      <c r="DA203" s="88"/>
      <c r="DB203" s="63"/>
      <c r="DC203" s="63"/>
      <c r="DD203" s="63"/>
      <c r="DE203" s="63"/>
      <c r="DF203" s="131"/>
      <c r="DG203" s="121">
        <f t="shared" si="135"/>
        <v>0</v>
      </c>
      <c r="DH203" s="121">
        <f t="shared" si="136"/>
        <v>8.6448205736543446</v>
      </c>
      <c r="DI203" s="121">
        <f t="shared" si="137"/>
        <v>14.26784230134022</v>
      </c>
      <c r="DJ203" s="121">
        <f t="shared" si="138"/>
        <v>0.54784096062409748</v>
      </c>
      <c r="DK203" s="121">
        <f t="shared" si="138"/>
        <v>0.65074062161254143</v>
      </c>
      <c r="DL203" s="121">
        <f t="shared" si="138"/>
        <v>0</v>
      </c>
      <c r="DM203" s="121">
        <f t="shared" si="139"/>
        <v>0</v>
      </c>
      <c r="DN203" s="121">
        <f t="shared" si="140"/>
        <v>0</v>
      </c>
      <c r="DO203" s="121">
        <f t="shared" si="141"/>
        <v>0</v>
      </c>
      <c r="DP203" s="121">
        <f t="shared" si="142"/>
        <v>0</v>
      </c>
      <c r="DQ203" s="121">
        <f t="shared" si="143"/>
        <v>0</v>
      </c>
      <c r="DR203" s="122">
        <f t="shared" si="144"/>
        <v>0.5</v>
      </c>
      <c r="DS203" s="157"/>
      <c r="DT203" s="157" t="str">
        <f t="shared" si="145"/>
        <v>Control</v>
      </c>
      <c r="DU203" s="157" t="str">
        <f t="shared" si="124"/>
        <v>909-24</v>
      </c>
      <c r="DV203" s="238">
        <f t="shared" si="146"/>
        <v>4</v>
      </c>
      <c r="EJ203" s="50">
        <f t="shared" si="147"/>
        <v>0.24220020325203251</v>
      </c>
      <c r="EK203" s="50">
        <f t="shared" si="148"/>
        <v>0.37093495934959347</v>
      </c>
      <c r="EL203" s="55">
        <f t="shared" si="149"/>
        <v>0</v>
      </c>
      <c r="EM203" s="50">
        <f>4.656*AQ203*(((BL203/2.54)^2)+((BM203/2.54)^2)+((BN203/2.54)^2)+((BO203)/2.54^2)+((BP203/2.54)^2)+((BQ203/2.54)^2)+((BR203/2.54)^2)+((BS203/2.54)^2)+((BT203/2.54)^2)+((BU203/2.54)^2)+((BV203/2.54)^2)+((BW203/2.54)^2)+((BX203/2.54)^2)+((BY203/2.54)^2)+((BZ203/2.54)^2))/(BH203*3.28)</f>
        <v>0</v>
      </c>
      <c r="EN203" s="50">
        <f>3.492*AQ203*((CA203/2.54)^2 + (CB203/2.54)^2 + (CC203/2.54)^2 + (CD203/2.54)^2 + (CE203/2.54)^2 + (CF203/2.54)^2 + (CG203/2.54)^2 +(CH203/2.54)^2 +(CI203/2.54)^2 + (CJ203/2.54)^2 +(CK203/2.54)^2 + (CL203/2.54)^2 +(CM203/2.54)^2 + (CN203/2.54)^2 + (CO203/2.54)^2)/(BH203*3.28)</f>
        <v>0</v>
      </c>
      <c r="EO203" s="50">
        <f t="shared" si="125"/>
        <v>0</v>
      </c>
      <c r="EP203" s="50">
        <f t="shared" si="126"/>
        <v>0</v>
      </c>
      <c r="EQ203" s="50">
        <f t="shared" si="127"/>
        <v>0</v>
      </c>
      <c r="ER203" s="56">
        <f t="shared" si="150"/>
        <v>0.61313516260162593</v>
      </c>
      <c r="ES203" s="56">
        <f t="shared" si="151"/>
        <v>0</v>
      </c>
      <c r="ET203" s="56">
        <f t="shared" si="154"/>
        <v>0</v>
      </c>
      <c r="EU203" s="56">
        <f t="shared" si="154"/>
        <v>3.8901692581444554</v>
      </c>
      <c r="EV203" s="56">
        <f t="shared" si="152"/>
        <v>0.61313516260162593</v>
      </c>
      <c r="EW203" s="56"/>
      <c r="EX203" s="56"/>
      <c r="EY203" s="56"/>
      <c r="EZ203" s="165" t="str">
        <f>D203</f>
        <v>909-24</v>
      </c>
      <c r="FA203" s="179">
        <f t="shared" si="153"/>
        <v>0</v>
      </c>
      <c r="FB203" s="179">
        <f t="shared" si="153"/>
        <v>4.5385308011685312</v>
      </c>
      <c r="FC203" s="56">
        <f>AVERAGE(EJ201:EJ203)</f>
        <v>0.12594410569105691</v>
      </c>
      <c r="FD203" s="56">
        <f>AVERAGE(EK201:EK203)</f>
        <v>0.12364498644986449</v>
      </c>
      <c r="FE203" s="56">
        <f>AVERAGE(EL201:EL203)</f>
        <v>0</v>
      </c>
      <c r="FF203" s="56">
        <f>AVERAGE(EM201:EM203)</f>
        <v>0</v>
      </c>
      <c r="FG203" s="56">
        <f>AVERAGE(EN201:EN203)</f>
        <v>0</v>
      </c>
      <c r="FH203" s="56">
        <f t="shared" si="155"/>
        <v>0</v>
      </c>
      <c r="FI203" s="56">
        <f t="shared" si="155"/>
        <v>0</v>
      </c>
      <c r="FJ203" s="56">
        <f t="shared" si="155"/>
        <v>0</v>
      </c>
      <c r="FK203" s="56">
        <f>AVERAGE(ER201:ER203)</f>
        <v>0.2495890921409214</v>
      </c>
      <c r="FL203" s="56">
        <f>AVERAGE(ES201:ES203)</f>
        <v>0</v>
      </c>
      <c r="FM203" s="56">
        <f>AVERAGE(EV201:EV203)</f>
        <v>0.2495890921409214</v>
      </c>
      <c r="FO203" s="54"/>
      <c r="FP203" s="54" t="e">
        <f>AVERAGE(#REF!)</f>
        <v>#REF!</v>
      </c>
      <c r="FQ203" s="54" t="e">
        <f>AVERAGE(#REF!)</f>
        <v>#REF!</v>
      </c>
      <c r="FR203" s="54" t="e">
        <f>AVERAGE(#REF!)</f>
        <v>#REF!</v>
      </c>
      <c r="FS203" s="54" t="e">
        <f>AVERAGE(#REF!)</f>
        <v>#REF!</v>
      </c>
      <c r="FT203" s="54" t="e">
        <f>AVERAGE(#REF!)</f>
        <v>#REF!</v>
      </c>
      <c r="FU203" s="54" t="e">
        <f>AVERAGE(#REF!)</f>
        <v>#REF!</v>
      </c>
      <c r="FV203" s="54" t="e">
        <f>AVERAGE(#REF!)</f>
        <v>#REF!</v>
      </c>
      <c r="FW203" s="54" t="e">
        <f>AVERAGE(#REF!)</f>
        <v>#REF!</v>
      </c>
      <c r="FX203" s="54" t="e">
        <f>AVERAGE(#REF!)</f>
        <v>#REF!</v>
      </c>
      <c r="FY203" s="54" t="e">
        <f>AVERAGE(#REF!)</f>
        <v>#REF!</v>
      </c>
      <c r="FZ203" s="54" t="e">
        <f>AVERAGE(#REF!)</f>
        <v>#REF!</v>
      </c>
      <c r="GA203" s="54"/>
    </row>
    <row r="204" spans="1:183" ht="18">
      <c r="A204" s="66" t="s">
        <v>377</v>
      </c>
      <c r="B204" s="228" t="s">
        <v>278</v>
      </c>
      <c r="C204" s="228" t="s">
        <v>278</v>
      </c>
      <c r="D204" s="228" t="s">
        <v>280</v>
      </c>
      <c r="E204" s="229">
        <v>5</v>
      </c>
      <c r="F204" s="144">
        <v>23.741396355599989</v>
      </c>
      <c r="G204" s="144">
        <v>12.444845212799999</v>
      </c>
      <c r="H204" s="144"/>
      <c r="I204" s="144">
        <v>11.135035203599998</v>
      </c>
      <c r="J204" s="144">
        <v>4.4173275762000008</v>
      </c>
      <c r="K204" s="144">
        <v>23.98559842140001</v>
      </c>
      <c r="L204" s="144">
        <v>1.3433465892000003</v>
      </c>
      <c r="M204" s="83"/>
      <c r="N204" s="83"/>
      <c r="O204" s="83"/>
      <c r="P204" s="230">
        <f t="shared" si="128"/>
        <v>77.067549358799994</v>
      </c>
      <c r="Q204" s="52">
        <f t="shared" si="107"/>
        <v>0.86448205736543449</v>
      </c>
      <c r="R204" s="52">
        <f t="shared" si="108"/>
        <v>1.461185928333492</v>
      </c>
      <c r="S204" s="52">
        <f t="shared" si="109"/>
        <v>1.4267842301340221</v>
      </c>
      <c r="T204" s="53">
        <f t="shared" si="110"/>
        <v>9.0464467840898233E-2</v>
      </c>
      <c r="U204" s="53">
        <f t="shared" si="111"/>
        <v>1.3543150075115244</v>
      </c>
      <c r="V204" s="53">
        <f t="shared" si="112"/>
        <v>14.423906454856226</v>
      </c>
      <c r="W204" s="53">
        <f t="shared" si="113"/>
        <v>117.98321693335888</v>
      </c>
      <c r="X204" s="53">
        <f t="shared" si="114"/>
        <v>1.0292568678214049</v>
      </c>
      <c r="Y204" s="53">
        <f t="shared" si="115"/>
        <v>1.0234628579999543</v>
      </c>
      <c r="Z204" s="53">
        <f t="shared" si="116"/>
        <v>1.0261719205078588</v>
      </c>
      <c r="AA204" s="53">
        <f t="shared" si="117"/>
        <v>1.0304748223652427</v>
      </c>
      <c r="AB204" s="53">
        <f t="shared" si="118"/>
        <v>0.5721616961029653</v>
      </c>
      <c r="AC204" s="53">
        <f t="shared" si="119"/>
        <v>0.5706794574181957</v>
      </c>
      <c r="AD204" s="53">
        <f t="shared" si="120"/>
        <v>0.55991495061279961</v>
      </c>
      <c r="AE204" s="53">
        <f t="shared" si="121"/>
        <v>0.36696329543081191</v>
      </c>
      <c r="AF204" s="53">
        <f t="shared" si="122"/>
        <v>0.36</v>
      </c>
      <c r="AG204" s="53">
        <f t="shared" si="123"/>
        <v>0.36348164771540592</v>
      </c>
      <c r="AH204" s="64" t="s">
        <v>152</v>
      </c>
      <c r="AI204" s="63"/>
      <c r="AJ204" s="63"/>
      <c r="AK204" s="45" t="str">
        <f t="shared" si="129"/>
        <v>909-24</v>
      </c>
      <c r="AL204" s="65"/>
      <c r="AM204" s="145">
        <f t="shared" si="130"/>
        <v>5</v>
      </c>
      <c r="AN204" s="149"/>
      <c r="AO204" s="183"/>
      <c r="AP204" s="149"/>
      <c r="AQ204" s="147">
        <f t="shared" si="131"/>
        <v>1</v>
      </c>
      <c r="AR204" s="229">
        <v>0</v>
      </c>
      <c r="AS204" s="229">
        <v>0</v>
      </c>
      <c r="AT204" s="229">
        <v>0</v>
      </c>
      <c r="AU204" s="229">
        <v>0</v>
      </c>
      <c r="AV204" s="229">
        <v>0</v>
      </c>
      <c r="AW204" s="229">
        <v>0</v>
      </c>
      <c r="AX204" s="229">
        <v>0</v>
      </c>
      <c r="AY204" s="229">
        <v>0</v>
      </c>
      <c r="AZ204" s="229">
        <v>0</v>
      </c>
      <c r="BA204" s="63"/>
      <c r="BB204" s="229">
        <v>4</v>
      </c>
      <c r="BC204" s="229">
        <v>1</v>
      </c>
      <c r="BD204" s="229">
        <v>1</v>
      </c>
      <c r="BE204" s="57">
        <v>3</v>
      </c>
      <c r="BF204" s="57">
        <v>3</v>
      </c>
      <c r="BG204" s="57">
        <v>3</v>
      </c>
      <c r="BH204" s="57">
        <v>10</v>
      </c>
      <c r="BI204" s="57" t="str">
        <f t="shared" si="132"/>
        <v>Control</v>
      </c>
      <c r="BJ204" s="189" t="str">
        <f t="shared" si="133"/>
        <v>909-24</v>
      </c>
      <c r="BK204" s="173">
        <f t="shared" si="134"/>
        <v>5</v>
      </c>
      <c r="BL204" s="88">
        <v>0</v>
      </c>
      <c r="BM204" s="63"/>
      <c r="BN204" s="63"/>
      <c r="BO204" s="63"/>
      <c r="BP204" s="63"/>
      <c r="BQ204" s="63"/>
      <c r="BR204" s="63"/>
      <c r="BS204" s="63"/>
      <c r="BT204" s="63"/>
      <c r="BU204" s="63"/>
      <c r="BV204" s="63"/>
      <c r="BW204" s="63"/>
      <c r="BX204" s="63"/>
      <c r="BY204" s="63"/>
      <c r="BZ204" s="63"/>
      <c r="CA204" s="95">
        <v>8</v>
      </c>
      <c r="CB204" s="94"/>
      <c r="CC204" s="94"/>
      <c r="CD204" s="94"/>
      <c r="CE204" s="94"/>
      <c r="CF204" s="94"/>
      <c r="CG204" s="94"/>
      <c r="CH204" s="94"/>
      <c r="CI204" s="94"/>
      <c r="CJ204" s="94"/>
      <c r="CK204" s="94"/>
      <c r="CL204" s="94"/>
      <c r="CM204" s="63"/>
      <c r="CN204" s="63"/>
      <c r="CO204" s="63"/>
      <c r="CP204" s="88"/>
      <c r="CQ204" s="88"/>
      <c r="CR204" s="63"/>
      <c r="CS204" s="63"/>
      <c r="CT204" s="63"/>
      <c r="CU204" s="63"/>
      <c r="CV204" s="88"/>
      <c r="CW204" s="63"/>
      <c r="CX204" s="63"/>
      <c r="CY204" s="63"/>
      <c r="CZ204" s="63"/>
      <c r="DA204" s="88"/>
      <c r="DB204" s="63"/>
      <c r="DC204" s="63"/>
      <c r="DD204" s="63"/>
      <c r="DE204" s="63"/>
      <c r="DF204" s="131"/>
      <c r="DG204" s="121">
        <f t="shared" si="135"/>
        <v>0</v>
      </c>
      <c r="DH204" s="121">
        <f t="shared" si="136"/>
        <v>0</v>
      </c>
      <c r="DI204" s="121">
        <f t="shared" si="137"/>
        <v>0</v>
      </c>
      <c r="DJ204" s="121">
        <f t="shared" si="138"/>
        <v>8.7654553699855586E-2</v>
      </c>
      <c r="DK204" s="121">
        <f t="shared" si="138"/>
        <v>0.32537031080627071</v>
      </c>
      <c r="DL204" s="121">
        <f t="shared" si="138"/>
        <v>3.4089371387021106</v>
      </c>
      <c r="DM204" s="121">
        <f t="shared" si="139"/>
        <v>0</v>
      </c>
      <c r="DN204" s="121">
        <f t="shared" si="140"/>
        <v>2.9297800645602265</v>
      </c>
      <c r="DO204" s="121">
        <f t="shared" si="141"/>
        <v>0</v>
      </c>
      <c r="DP204" s="121">
        <f t="shared" si="142"/>
        <v>0</v>
      </c>
      <c r="DQ204" s="121">
        <f t="shared" si="143"/>
        <v>0</v>
      </c>
      <c r="DR204" s="122">
        <f t="shared" si="144"/>
        <v>0</v>
      </c>
      <c r="DS204" s="157"/>
      <c r="DT204" s="157" t="str">
        <f t="shared" si="145"/>
        <v>Control</v>
      </c>
      <c r="DU204" s="157" t="str">
        <f t="shared" si="124"/>
        <v>909-24</v>
      </c>
      <c r="DV204" s="238">
        <f t="shared" si="146"/>
        <v>5</v>
      </c>
      <c r="EJ204" s="50"/>
      <c r="EK204" s="50"/>
      <c r="EL204" s="55"/>
      <c r="EM204" s="50"/>
      <c r="EN204" s="50"/>
      <c r="EO204" s="50">
        <f t="shared" si="125"/>
        <v>0</v>
      </c>
      <c r="EP204" s="50">
        <f t="shared" si="126"/>
        <v>0</v>
      </c>
      <c r="EQ204" s="50">
        <f t="shared" si="127"/>
        <v>0</v>
      </c>
      <c r="ER204" s="56"/>
      <c r="ES204" s="56"/>
      <c r="ET204" s="56">
        <f t="shared" si="154"/>
        <v>0</v>
      </c>
      <c r="EU204" s="56">
        <f t="shared" si="154"/>
        <v>0</v>
      </c>
      <c r="EV204" s="56"/>
      <c r="EW204" s="56"/>
      <c r="EX204" s="56"/>
      <c r="EY204" s="56"/>
      <c r="EZ204" s="165"/>
      <c r="FA204" s="179"/>
      <c r="FB204" s="179"/>
      <c r="FC204" s="56"/>
      <c r="FD204" s="56"/>
      <c r="FE204" s="56"/>
      <c r="FF204" s="56"/>
      <c r="FG204" s="56"/>
      <c r="FH204" s="56"/>
      <c r="FI204" s="56"/>
      <c r="FJ204" s="56"/>
      <c r="FK204" s="56"/>
      <c r="FL204" s="56"/>
      <c r="FM204" s="56"/>
      <c r="FO204" s="54"/>
      <c r="FP204" s="54"/>
      <c r="FQ204" s="54"/>
      <c r="FR204" s="54"/>
      <c r="FS204" s="54"/>
      <c r="FT204" s="54"/>
      <c r="FU204" s="54"/>
      <c r="FV204" s="54"/>
      <c r="FW204" s="54"/>
      <c r="FX204" s="54"/>
      <c r="FY204" s="54"/>
      <c r="FZ204" s="54"/>
      <c r="GA204" s="54"/>
    </row>
    <row r="205" spans="1:183" ht="18">
      <c r="A205" s="66" t="s">
        <v>377</v>
      </c>
      <c r="B205" s="228" t="s">
        <v>278</v>
      </c>
      <c r="C205" s="228" t="s">
        <v>278</v>
      </c>
      <c r="D205" s="228" t="s">
        <v>281</v>
      </c>
      <c r="E205" s="229">
        <v>1</v>
      </c>
      <c r="F205" s="144">
        <v>23.741396355599989</v>
      </c>
      <c r="G205" s="144">
        <v>12.444845212799999</v>
      </c>
      <c r="H205" s="144"/>
      <c r="I205" s="144">
        <v>11.135035203599998</v>
      </c>
      <c r="J205" s="144">
        <v>4.4173275762000008</v>
      </c>
      <c r="K205" s="144">
        <v>23.98559842140001</v>
      </c>
      <c r="L205" s="144">
        <v>1.3433465892000003</v>
      </c>
      <c r="M205" s="144"/>
      <c r="N205" s="144"/>
      <c r="O205" s="144"/>
      <c r="P205" s="230">
        <f t="shared" si="128"/>
        <v>77.067549358799994</v>
      </c>
      <c r="Q205" s="52">
        <f t="shared" si="107"/>
        <v>0.86448205736543449</v>
      </c>
      <c r="R205" s="52">
        <f t="shared" si="108"/>
        <v>1.461185928333492</v>
      </c>
      <c r="S205" s="52">
        <f t="shared" si="109"/>
        <v>1.4267842301340221</v>
      </c>
      <c r="T205" s="53">
        <f t="shared" si="110"/>
        <v>9.0464467840898233E-2</v>
      </c>
      <c r="U205" s="53">
        <f t="shared" si="111"/>
        <v>1.3543150075115244</v>
      </c>
      <c r="V205" s="53">
        <f t="shared" si="112"/>
        <v>14.423906454856226</v>
      </c>
      <c r="W205" s="53">
        <f t="shared" si="113"/>
        <v>117.98321693335888</v>
      </c>
      <c r="X205" s="53">
        <f t="shared" si="114"/>
        <v>1.0292568678214049</v>
      </c>
      <c r="Y205" s="53">
        <f t="shared" si="115"/>
        <v>1.0234628579999543</v>
      </c>
      <c r="Z205" s="53">
        <f t="shared" si="116"/>
        <v>1.0261719205078588</v>
      </c>
      <c r="AA205" s="53">
        <f t="shared" si="117"/>
        <v>1.0304748223652427</v>
      </c>
      <c r="AB205" s="53">
        <f t="shared" si="118"/>
        <v>0.5721616961029653</v>
      </c>
      <c r="AC205" s="53">
        <f t="shared" si="119"/>
        <v>0.5706794574181957</v>
      </c>
      <c r="AD205" s="53">
        <f t="shared" si="120"/>
        <v>0.55991495061279961</v>
      </c>
      <c r="AE205" s="53">
        <f t="shared" si="121"/>
        <v>0.36696329543081191</v>
      </c>
      <c r="AF205" s="53">
        <f t="shared" si="122"/>
        <v>0.36</v>
      </c>
      <c r="AG205" s="53">
        <f t="shared" si="123"/>
        <v>0.36348164771540592</v>
      </c>
      <c r="AH205" s="64" t="s">
        <v>152</v>
      </c>
      <c r="AI205" s="63"/>
      <c r="AJ205" s="63"/>
      <c r="AK205" s="45" t="str">
        <f t="shared" si="129"/>
        <v>910-25</v>
      </c>
      <c r="AL205" s="65"/>
      <c r="AM205" s="145">
        <f t="shared" si="130"/>
        <v>1</v>
      </c>
      <c r="AN205" s="149"/>
      <c r="AO205" s="183"/>
      <c r="AP205" s="149"/>
      <c r="AQ205" s="147">
        <f t="shared" si="131"/>
        <v>1</v>
      </c>
      <c r="AR205" s="229">
        <v>0</v>
      </c>
      <c r="AS205" s="229">
        <v>1</v>
      </c>
      <c r="AT205" s="229">
        <v>1</v>
      </c>
      <c r="AU205" s="229">
        <v>0</v>
      </c>
      <c r="AV205" s="229">
        <v>2</v>
      </c>
      <c r="AW205" s="229">
        <v>2</v>
      </c>
      <c r="AX205" s="229">
        <v>0</v>
      </c>
      <c r="AY205" s="229">
        <v>0</v>
      </c>
      <c r="AZ205" s="229">
        <v>0</v>
      </c>
      <c r="BA205" s="63"/>
      <c r="BB205" s="229">
        <v>15</v>
      </c>
      <c r="BC205" s="229">
        <v>2</v>
      </c>
      <c r="BD205" s="229">
        <v>1</v>
      </c>
      <c r="BE205" s="57">
        <v>3</v>
      </c>
      <c r="BF205" s="57">
        <v>3</v>
      </c>
      <c r="BG205" s="57">
        <v>3</v>
      </c>
      <c r="BH205" s="57">
        <v>10</v>
      </c>
      <c r="BI205" s="57" t="str">
        <f t="shared" si="132"/>
        <v>Control</v>
      </c>
      <c r="BJ205" s="189" t="str">
        <f t="shared" si="133"/>
        <v>910-25</v>
      </c>
      <c r="BK205" s="173">
        <f t="shared" si="134"/>
        <v>1</v>
      </c>
      <c r="BL205" s="88">
        <v>0</v>
      </c>
      <c r="BM205" s="63"/>
      <c r="BN205" s="63"/>
      <c r="BO205" s="63"/>
      <c r="BP205" s="63"/>
      <c r="BQ205" s="63"/>
      <c r="BR205" s="63"/>
      <c r="BS205" s="63"/>
      <c r="BT205" s="63"/>
      <c r="BU205" s="63"/>
      <c r="BV205" s="63"/>
      <c r="BW205" s="63"/>
      <c r="BX205" s="63"/>
      <c r="BY205" s="63"/>
      <c r="BZ205" s="63"/>
      <c r="CA205" s="95"/>
      <c r="CB205" s="94"/>
      <c r="CC205" s="94"/>
      <c r="CD205" s="94"/>
      <c r="CE205" s="94"/>
      <c r="CF205" s="94"/>
      <c r="CG205" s="94"/>
      <c r="CH205" s="94"/>
      <c r="CI205" s="94"/>
      <c r="CJ205" s="94"/>
      <c r="CK205" s="94"/>
      <c r="CL205" s="94"/>
      <c r="CM205" s="63"/>
      <c r="CN205" s="63"/>
      <c r="CO205" s="63"/>
      <c r="CP205" s="88"/>
      <c r="CQ205" s="88"/>
      <c r="CR205" s="63"/>
      <c r="CS205" s="63"/>
      <c r="CT205" s="63"/>
      <c r="CU205" s="63"/>
      <c r="CV205" s="88"/>
      <c r="CW205" s="63"/>
      <c r="CX205" s="63"/>
      <c r="CY205" s="63"/>
      <c r="CZ205" s="63"/>
      <c r="DA205" s="88"/>
      <c r="DB205" s="63"/>
      <c r="DC205" s="63"/>
      <c r="DD205" s="63"/>
      <c r="DE205" s="63"/>
      <c r="DF205" s="131"/>
      <c r="DG205" s="121">
        <f t="shared" si="135"/>
        <v>0</v>
      </c>
      <c r="DH205" s="121">
        <f t="shared" si="136"/>
        <v>12.967230860481518</v>
      </c>
      <c r="DI205" s="121">
        <f t="shared" si="137"/>
        <v>21.401763452010336</v>
      </c>
      <c r="DJ205" s="121">
        <f t="shared" si="138"/>
        <v>0.32870457637445849</v>
      </c>
      <c r="DK205" s="121">
        <f t="shared" si="138"/>
        <v>0.65074062161254143</v>
      </c>
      <c r="DL205" s="121">
        <f t="shared" si="138"/>
        <v>3.4089371387021106</v>
      </c>
      <c r="DM205" s="121">
        <f t="shared" si="139"/>
        <v>0</v>
      </c>
      <c r="DN205" s="121">
        <f t="shared" si="140"/>
        <v>0</v>
      </c>
      <c r="DO205" s="121">
        <f t="shared" si="141"/>
        <v>0</v>
      </c>
      <c r="DP205" s="121">
        <f t="shared" si="142"/>
        <v>0</v>
      </c>
      <c r="DQ205" s="121">
        <f t="shared" si="143"/>
        <v>0</v>
      </c>
      <c r="DR205" s="122">
        <f t="shared" si="144"/>
        <v>1.5</v>
      </c>
      <c r="DS205" s="157"/>
      <c r="DT205" s="157" t="str">
        <f t="shared" si="145"/>
        <v>Control</v>
      </c>
      <c r="DU205" s="157" t="str">
        <f t="shared" si="124"/>
        <v>910-25</v>
      </c>
      <c r="DV205" s="238">
        <f t="shared" si="146"/>
        <v>1</v>
      </c>
      <c r="EJ205" s="50">
        <f t="shared" si="147"/>
        <v>0.14532012195121952</v>
      </c>
      <c r="EK205" s="50">
        <f t="shared" si="148"/>
        <v>0.37093495934959347</v>
      </c>
      <c r="EL205" s="55">
        <f t="shared" si="149"/>
        <v>1.475609756097561</v>
      </c>
      <c r="EM205" s="50">
        <f>4.656*AQ205*(((BL205/2.54)^2)+((BM205/2.54)^2)+((BN205/2.54)^2)+((BO205)/2.54^2)+((BP205/2.54)^2)+((BQ205/2.54)^2)+((BR205/2.54)^2)+((BS205/2.54)^2)+((BT205/2.54)^2)+((BU205/2.54)^2)+((BV205/2.54)^2)+((BW205/2.54)^2)+((BX205/2.54)^2)+((BY205/2.54)^2)+((BZ205/2.54)^2))/(BH205*3.28)</f>
        <v>0</v>
      </c>
      <c r="EN205" s="50">
        <f>3.492*AQ205*((CA205/2.54)^2 + (CB205/2.54)^2 + (CC205/2.54)^2 + (CD205/2.54)^2 + (CE205/2.54)^2 + (CF205/2.54)^2 + (CG205/2.54)^2 +(CH205/2.54)^2 +(CI205/2.54)^2 + (CJ205/2.54)^2 +(CK205/2.54)^2 + (CL205/2.54)^2 +(CM205/2.54)^2 + (CN205/2.54)^2 + (CO205/2.54)^2)/(BH205*3.28)</f>
        <v>0</v>
      </c>
      <c r="EO205" s="50">
        <f t="shared" si="125"/>
        <v>0</v>
      </c>
      <c r="EP205" s="50">
        <f t="shared" si="126"/>
        <v>0</v>
      </c>
      <c r="EQ205" s="50">
        <f t="shared" si="127"/>
        <v>0</v>
      </c>
      <c r="ER205" s="56">
        <f t="shared" si="150"/>
        <v>1.9918648373983738</v>
      </c>
      <c r="ES205" s="56">
        <f t="shared" si="151"/>
        <v>0</v>
      </c>
      <c r="ET205" s="56">
        <f t="shared" si="154"/>
        <v>0</v>
      </c>
      <c r="EU205" s="56">
        <f t="shared" si="154"/>
        <v>5.835253887216683</v>
      </c>
      <c r="EV205" s="56">
        <f t="shared" si="152"/>
        <v>1.9918648373983738</v>
      </c>
      <c r="EW205" s="56"/>
      <c r="EX205" s="56"/>
      <c r="EY205" s="56"/>
      <c r="EZ205" s="165"/>
      <c r="FA205" s="179"/>
      <c r="FB205" s="179"/>
      <c r="FC205" s="56"/>
      <c r="FD205" s="56"/>
      <c r="FE205" s="56"/>
      <c r="FF205" s="56"/>
      <c r="FG205" s="56"/>
      <c r="FH205" s="56"/>
      <c r="FI205" s="56"/>
      <c r="FJ205" s="56"/>
      <c r="FK205" s="56"/>
      <c r="FL205" s="56"/>
      <c r="FM205" s="56"/>
      <c r="FO205" s="54"/>
      <c r="FP205" s="54"/>
      <c r="FQ205" s="54"/>
      <c r="FR205" s="54"/>
      <c r="FS205" s="54"/>
      <c r="FT205" s="54"/>
      <c r="FU205" s="54"/>
      <c r="FV205" s="54"/>
      <c r="FW205" s="54"/>
      <c r="FX205" s="54"/>
      <c r="FY205" s="54"/>
      <c r="FZ205" s="54"/>
      <c r="GA205" s="54"/>
    </row>
    <row r="206" spans="1:183" ht="18">
      <c r="A206" s="66" t="s">
        <v>377</v>
      </c>
      <c r="B206" s="228" t="s">
        <v>278</v>
      </c>
      <c r="C206" s="228" t="s">
        <v>278</v>
      </c>
      <c r="D206" s="228" t="s">
        <v>281</v>
      </c>
      <c r="E206" s="229">
        <v>2</v>
      </c>
      <c r="F206" s="144">
        <v>23.741396355599989</v>
      </c>
      <c r="G206" s="144">
        <v>12.444845212799999</v>
      </c>
      <c r="H206" s="144"/>
      <c r="I206" s="144">
        <v>11.135035203599998</v>
      </c>
      <c r="J206" s="144">
        <v>4.4173275762000008</v>
      </c>
      <c r="K206" s="144">
        <v>23.98559842140001</v>
      </c>
      <c r="L206" s="144">
        <v>1.3433465892000003</v>
      </c>
      <c r="M206" s="232"/>
      <c r="N206" s="232"/>
      <c r="O206" s="144"/>
      <c r="P206" s="230">
        <f t="shared" si="128"/>
        <v>77.067549358799994</v>
      </c>
      <c r="Q206" s="52">
        <f t="shared" si="107"/>
        <v>0.86448205736543449</v>
      </c>
      <c r="R206" s="52">
        <f t="shared" si="108"/>
        <v>1.461185928333492</v>
      </c>
      <c r="S206" s="52">
        <f t="shared" si="109"/>
        <v>1.4267842301340221</v>
      </c>
      <c r="T206" s="53">
        <f t="shared" si="110"/>
        <v>9.0464467840898233E-2</v>
      </c>
      <c r="U206" s="53">
        <f t="shared" si="111"/>
        <v>1.3543150075115244</v>
      </c>
      <c r="V206" s="53">
        <f t="shared" si="112"/>
        <v>14.423906454856226</v>
      </c>
      <c r="W206" s="53">
        <f t="shared" si="113"/>
        <v>117.98321693335888</v>
      </c>
      <c r="X206" s="53">
        <f t="shared" si="114"/>
        <v>1.0292568678214049</v>
      </c>
      <c r="Y206" s="53">
        <f t="shared" si="115"/>
        <v>1.0234628579999543</v>
      </c>
      <c r="Z206" s="53">
        <f t="shared" si="116"/>
        <v>1.0261719205078588</v>
      </c>
      <c r="AA206" s="53">
        <f t="shared" si="117"/>
        <v>1.0304748223652427</v>
      </c>
      <c r="AB206" s="53">
        <f t="shared" si="118"/>
        <v>0.5721616961029653</v>
      </c>
      <c r="AC206" s="53">
        <f t="shared" si="119"/>
        <v>0.5706794574181957</v>
      </c>
      <c r="AD206" s="53">
        <f t="shared" si="120"/>
        <v>0.55991495061279961</v>
      </c>
      <c r="AE206" s="53">
        <f t="shared" si="121"/>
        <v>0.36696329543081191</v>
      </c>
      <c r="AF206" s="53">
        <f t="shared" si="122"/>
        <v>0.36</v>
      </c>
      <c r="AG206" s="53">
        <f t="shared" si="123"/>
        <v>0.36348164771540592</v>
      </c>
      <c r="AH206" s="64" t="s">
        <v>152</v>
      </c>
      <c r="AI206" s="63"/>
      <c r="AJ206" s="63"/>
      <c r="AK206" s="45" t="str">
        <f t="shared" si="129"/>
        <v>910-25</v>
      </c>
      <c r="AL206" s="65"/>
      <c r="AM206" s="145">
        <f t="shared" si="130"/>
        <v>2</v>
      </c>
      <c r="AN206" s="149"/>
      <c r="AO206" s="183"/>
      <c r="AP206" s="149"/>
      <c r="AQ206" s="147">
        <f t="shared" si="131"/>
        <v>1</v>
      </c>
      <c r="AR206" s="229">
        <v>0</v>
      </c>
      <c r="AS206" s="229">
        <v>3</v>
      </c>
      <c r="AT206" s="229">
        <v>53</v>
      </c>
      <c r="AU206" s="229">
        <v>0</v>
      </c>
      <c r="AV206" s="229">
        <v>8</v>
      </c>
      <c r="AW206" s="229">
        <v>8</v>
      </c>
      <c r="AX206" s="229">
        <v>0</v>
      </c>
      <c r="AY206" s="229">
        <v>6</v>
      </c>
      <c r="AZ206" s="229">
        <v>6</v>
      </c>
      <c r="BA206" s="63"/>
      <c r="BB206" s="229">
        <v>25</v>
      </c>
      <c r="BC206" s="229">
        <v>5</v>
      </c>
      <c r="BD206" s="229">
        <v>1</v>
      </c>
      <c r="BE206" s="57">
        <v>3</v>
      </c>
      <c r="BF206" s="57">
        <v>3</v>
      </c>
      <c r="BG206" s="57">
        <v>3</v>
      </c>
      <c r="BH206" s="57">
        <v>10</v>
      </c>
      <c r="BI206" s="57" t="str">
        <f t="shared" si="132"/>
        <v>Control</v>
      </c>
      <c r="BJ206" s="189" t="str">
        <f t="shared" si="133"/>
        <v>910-25</v>
      </c>
      <c r="BK206" s="173">
        <f t="shared" si="134"/>
        <v>2</v>
      </c>
      <c r="BL206" s="88">
        <v>0</v>
      </c>
      <c r="BM206" s="63"/>
      <c r="BN206" s="63"/>
      <c r="BO206" s="63"/>
      <c r="BP206" s="63"/>
      <c r="BQ206" s="63"/>
      <c r="BR206" s="63"/>
      <c r="BS206" s="63"/>
      <c r="BT206" s="63"/>
      <c r="BU206" s="63"/>
      <c r="BV206" s="63"/>
      <c r="BW206" s="63"/>
      <c r="BX206" s="63"/>
      <c r="BY206" s="63"/>
      <c r="BZ206" s="63"/>
      <c r="CA206" s="95"/>
      <c r="CB206" s="94"/>
      <c r="CC206" s="94"/>
      <c r="CD206" s="94"/>
      <c r="CE206" s="94"/>
      <c r="CF206" s="94"/>
      <c r="CG206" s="94"/>
      <c r="CH206" s="94"/>
      <c r="CI206" s="94"/>
      <c r="CJ206" s="94"/>
      <c r="CK206" s="94"/>
      <c r="CL206" s="94"/>
      <c r="CM206" s="63"/>
      <c r="CN206" s="63"/>
      <c r="CO206" s="63"/>
      <c r="CP206" s="88"/>
      <c r="CQ206" s="88"/>
      <c r="CR206" s="63"/>
      <c r="CS206" s="63"/>
      <c r="CT206" s="63"/>
      <c r="CU206" s="63"/>
      <c r="CV206" s="88"/>
      <c r="CW206" s="63"/>
      <c r="CX206" s="63"/>
      <c r="CY206" s="63"/>
      <c r="CZ206" s="63"/>
      <c r="DA206" s="88"/>
      <c r="DB206" s="63"/>
      <c r="DC206" s="63"/>
      <c r="DD206" s="63"/>
      <c r="DE206" s="63"/>
      <c r="DF206" s="131"/>
      <c r="DG206" s="121">
        <f t="shared" si="135"/>
        <v>0</v>
      </c>
      <c r="DH206" s="121">
        <f t="shared" si="136"/>
        <v>73.480974876061936</v>
      </c>
      <c r="DI206" s="121">
        <f t="shared" si="137"/>
        <v>121.27665956139188</v>
      </c>
      <c r="DJ206" s="121">
        <f t="shared" si="138"/>
        <v>0.54784096062409748</v>
      </c>
      <c r="DK206" s="121">
        <f t="shared" si="138"/>
        <v>1.6268515540313535</v>
      </c>
      <c r="DL206" s="121">
        <f t="shared" si="138"/>
        <v>3.4089371387021106</v>
      </c>
      <c r="DM206" s="121">
        <f t="shared" si="139"/>
        <v>0</v>
      </c>
      <c r="DN206" s="121">
        <f t="shared" si="140"/>
        <v>0</v>
      </c>
      <c r="DO206" s="121">
        <f t="shared" si="141"/>
        <v>0</v>
      </c>
      <c r="DP206" s="121">
        <f t="shared" si="142"/>
        <v>0</v>
      </c>
      <c r="DQ206" s="121">
        <f t="shared" si="143"/>
        <v>0</v>
      </c>
      <c r="DR206" s="122">
        <f t="shared" si="144"/>
        <v>30.5</v>
      </c>
      <c r="DS206" s="157"/>
      <c r="DT206" s="157" t="str">
        <f t="shared" si="145"/>
        <v>Control</v>
      </c>
      <c r="DU206" s="157" t="str">
        <f t="shared" si="124"/>
        <v>910-25</v>
      </c>
      <c r="DV206" s="238">
        <f t="shared" si="146"/>
        <v>2</v>
      </c>
      <c r="EJ206" s="50">
        <f t="shared" si="147"/>
        <v>0.24220020325203251</v>
      </c>
      <c r="EK206" s="50">
        <f t="shared" si="148"/>
        <v>0.92733739837398377</v>
      </c>
      <c r="EL206" s="55">
        <f t="shared" si="149"/>
        <v>1.475609756097561</v>
      </c>
      <c r="EM206" s="50">
        <f>4.656*AQ206*(((BL206/2.54)^2)+((BM206/2.54)^2)+((BN206/2.54)^2)+((BO206)/2.54^2)+((BP206/2.54)^2)+((BQ206/2.54)^2)+((BR206/2.54)^2)+((BS206/2.54)^2)+((BT206/2.54)^2)+((BU206/2.54)^2)+((BV206/2.54)^2)+((BW206/2.54)^2)+((BX206/2.54)^2)+((BY206/2.54)^2)+((BZ206/2.54)^2))/(BH206*3.28)</f>
        <v>0</v>
      </c>
      <c r="EN206" s="50">
        <f>3.492*AQ206*((CA206/2.54)^2 + (CB206/2.54)^2 + (CC206/2.54)^2 + (CD206/2.54)^2 + (CE206/2.54)^2 + (CF206/2.54)^2 + (CG206/2.54)^2 +(CH206/2.54)^2 +(CI206/2.54)^2 + (CJ206/2.54)^2 +(CK206/2.54)^2 + (CL206/2.54)^2 +(CM206/2.54)^2 + (CN206/2.54)^2 + (CO206/2.54)^2)/(BH206*3.28)</f>
        <v>0</v>
      </c>
      <c r="EO206" s="50">
        <f t="shared" si="125"/>
        <v>0</v>
      </c>
      <c r="EP206" s="50">
        <f t="shared" si="126"/>
        <v>0</v>
      </c>
      <c r="EQ206" s="50">
        <f t="shared" si="127"/>
        <v>0</v>
      </c>
      <c r="ER206" s="56">
        <f t="shared" si="150"/>
        <v>2.6451473577235771</v>
      </c>
      <c r="ES206" s="56">
        <f t="shared" si="151"/>
        <v>0</v>
      </c>
      <c r="ET206" s="56">
        <f t="shared" si="154"/>
        <v>0</v>
      </c>
      <c r="EU206" s="56">
        <f t="shared" si="154"/>
        <v>33.06643869422787</v>
      </c>
      <c r="EV206" s="56">
        <f t="shared" si="152"/>
        <v>2.6451473577235771</v>
      </c>
      <c r="EW206" s="56"/>
      <c r="EX206" s="56"/>
      <c r="EY206" s="56"/>
      <c r="EZ206" s="165"/>
      <c r="FA206" s="179"/>
      <c r="FB206" s="179"/>
      <c r="FC206" s="56"/>
      <c r="FD206" s="56"/>
      <c r="FE206" s="56"/>
      <c r="FF206" s="56"/>
      <c r="FG206" s="56"/>
      <c r="FH206" s="56"/>
      <c r="FI206" s="56"/>
      <c r="FJ206" s="56"/>
      <c r="FK206" s="56"/>
      <c r="FL206" s="56"/>
      <c r="FM206" s="56"/>
      <c r="FO206" s="54"/>
      <c r="FP206" s="54"/>
      <c r="FQ206" s="54"/>
      <c r="FR206" s="54"/>
      <c r="FS206" s="54"/>
      <c r="FT206" s="54"/>
      <c r="FU206" s="54"/>
      <c r="FV206" s="54"/>
      <c r="FW206" s="54"/>
      <c r="FX206" s="54"/>
      <c r="FY206" s="54"/>
      <c r="FZ206" s="54"/>
      <c r="GA206" s="54"/>
    </row>
    <row r="207" spans="1:183" ht="18">
      <c r="A207" s="66" t="s">
        <v>377</v>
      </c>
      <c r="B207" s="228" t="s">
        <v>278</v>
      </c>
      <c r="C207" s="228" t="s">
        <v>278</v>
      </c>
      <c r="D207" s="228" t="s">
        <v>281</v>
      </c>
      <c r="E207" s="229">
        <v>3</v>
      </c>
      <c r="F207" s="144">
        <v>23.741396355599989</v>
      </c>
      <c r="G207" s="144">
        <v>12.444845212799999</v>
      </c>
      <c r="H207" s="144"/>
      <c r="I207" s="144">
        <v>11.135035203599998</v>
      </c>
      <c r="J207" s="144">
        <v>4.4173275762000008</v>
      </c>
      <c r="K207" s="144">
        <v>23.98559842140001</v>
      </c>
      <c r="L207" s="144">
        <v>1.3433465892000003</v>
      </c>
      <c r="M207" s="232"/>
      <c r="N207" s="232"/>
      <c r="O207" s="144"/>
      <c r="P207" s="230">
        <f t="shared" si="128"/>
        <v>77.067549358799994</v>
      </c>
      <c r="Q207" s="52">
        <f t="shared" si="107"/>
        <v>0.86448205736543449</v>
      </c>
      <c r="R207" s="52">
        <f t="shared" si="108"/>
        <v>1.461185928333492</v>
      </c>
      <c r="S207" s="52">
        <f t="shared" si="109"/>
        <v>1.4267842301340221</v>
      </c>
      <c r="T207" s="53">
        <f t="shared" si="110"/>
        <v>9.0464467840898233E-2</v>
      </c>
      <c r="U207" s="53">
        <f t="shared" si="111"/>
        <v>1.3543150075115244</v>
      </c>
      <c r="V207" s="53">
        <f t="shared" si="112"/>
        <v>14.423906454856226</v>
      </c>
      <c r="W207" s="53">
        <f t="shared" si="113"/>
        <v>117.98321693335888</v>
      </c>
      <c r="X207" s="53">
        <f t="shared" si="114"/>
        <v>1.0292568678214049</v>
      </c>
      <c r="Y207" s="53">
        <f t="shared" si="115"/>
        <v>1.0234628579999543</v>
      </c>
      <c r="Z207" s="53">
        <f t="shared" si="116"/>
        <v>1.0261719205078588</v>
      </c>
      <c r="AA207" s="53">
        <f t="shared" si="117"/>
        <v>1.0304748223652427</v>
      </c>
      <c r="AB207" s="53">
        <f t="shared" si="118"/>
        <v>0.5721616961029653</v>
      </c>
      <c r="AC207" s="53">
        <f t="shared" si="119"/>
        <v>0.5706794574181957</v>
      </c>
      <c r="AD207" s="53">
        <f t="shared" si="120"/>
        <v>0.55991495061279961</v>
      </c>
      <c r="AE207" s="53">
        <f t="shared" si="121"/>
        <v>0.36696329543081191</v>
      </c>
      <c r="AF207" s="53">
        <f t="shared" si="122"/>
        <v>0.36</v>
      </c>
      <c r="AG207" s="53">
        <f t="shared" si="123"/>
        <v>0.36348164771540592</v>
      </c>
      <c r="AH207" s="64" t="s">
        <v>152</v>
      </c>
      <c r="AI207" s="63"/>
      <c r="AJ207" s="63"/>
      <c r="AK207" s="45" t="str">
        <f t="shared" si="129"/>
        <v>910-25</v>
      </c>
      <c r="AL207" s="65"/>
      <c r="AM207" s="145">
        <f t="shared" si="130"/>
        <v>3</v>
      </c>
      <c r="AN207" s="149"/>
      <c r="AO207" s="183"/>
      <c r="AP207" s="149"/>
      <c r="AQ207" s="147">
        <f t="shared" si="131"/>
        <v>1</v>
      </c>
      <c r="AR207" s="229">
        <v>0</v>
      </c>
      <c r="AS207" s="229">
        <v>1</v>
      </c>
      <c r="AT207" s="229">
        <v>5</v>
      </c>
      <c r="AU207" s="229">
        <v>0</v>
      </c>
      <c r="AV207" s="229">
        <v>2</v>
      </c>
      <c r="AW207" s="229">
        <v>2</v>
      </c>
      <c r="AX207" s="229">
        <v>0</v>
      </c>
      <c r="AY207" s="229">
        <v>3</v>
      </c>
      <c r="AZ207" s="229">
        <v>6</v>
      </c>
      <c r="BA207" s="63"/>
      <c r="BB207" s="229">
        <v>33</v>
      </c>
      <c r="BC207" s="229">
        <v>6</v>
      </c>
      <c r="BD207" s="229">
        <v>2</v>
      </c>
      <c r="BE207" s="57">
        <v>3</v>
      </c>
      <c r="BF207" s="57">
        <v>3</v>
      </c>
      <c r="BG207" s="57">
        <v>3</v>
      </c>
      <c r="BH207" s="57">
        <v>10</v>
      </c>
      <c r="BI207" s="57" t="str">
        <f t="shared" si="132"/>
        <v>Control</v>
      </c>
      <c r="BJ207" s="189" t="str">
        <f t="shared" si="133"/>
        <v>910-25</v>
      </c>
      <c r="BK207" s="173">
        <f t="shared" si="134"/>
        <v>3</v>
      </c>
      <c r="BL207" s="88">
        <v>0</v>
      </c>
      <c r="BM207" s="63"/>
      <c r="BN207" s="63"/>
      <c r="BO207" s="63"/>
      <c r="BP207" s="63"/>
      <c r="BQ207" s="63"/>
      <c r="BR207" s="63"/>
      <c r="BS207" s="63"/>
      <c r="BT207" s="63"/>
      <c r="BU207" s="63"/>
      <c r="BV207" s="63"/>
      <c r="BW207" s="63"/>
      <c r="BX207" s="63"/>
      <c r="BY207" s="63"/>
      <c r="BZ207" s="63"/>
      <c r="CA207" s="95">
        <v>17</v>
      </c>
      <c r="CB207" s="94">
        <v>10</v>
      </c>
      <c r="CC207" s="94">
        <v>11</v>
      </c>
      <c r="CD207" s="94"/>
      <c r="CE207" s="94"/>
      <c r="CF207" s="94"/>
      <c r="CG207" s="94"/>
      <c r="CH207" s="94"/>
      <c r="CI207" s="94"/>
      <c r="CJ207" s="94"/>
      <c r="CK207" s="94"/>
      <c r="CL207" s="94"/>
      <c r="CM207" s="63"/>
      <c r="CN207" s="63"/>
      <c r="CO207" s="63"/>
      <c r="CP207" s="88"/>
      <c r="CQ207" s="88"/>
      <c r="CR207" s="63"/>
      <c r="CS207" s="63"/>
      <c r="CT207" s="63"/>
      <c r="CU207" s="63"/>
      <c r="CV207" s="88"/>
      <c r="CW207" s="63"/>
      <c r="CX207" s="63"/>
      <c r="CY207" s="63"/>
      <c r="CZ207" s="63"/>
      <c r="DA207" s="88"/>
      <c r="DB207" s="63"/>
      <c r="DC207" s="63"/>
      <c r="DD207" s="63"/>
      <c r="DE207" s="63"/>
      <c r="DF207" s="131"/>
      <c r="DG207" s="121">
        <f t="shared" si="135"/>
        <v>0</v>
      </c>
      <c r="DH207" s="121">
        <f t="shared" si="136"/>
        <v>25.934461720963036</v>
      </c>
      <c r="DI207" s="121">
        <f t="shared" si="137"/>
        <v>42.803526904020671</v>
      </c>
      <c r="DJ207" s="121">
        <f t="shared" si="138"/>
        <v>0.72315006802380866</v>
      </c>
      <c r="DK207" s="121">
        <f t="shared" si="138"/>
        <v>1.9522218648376242</v>
      </c>
      <c r="DL207" s="121">
        <f t="shared" si="138"/>
        <v>6.8178742774042211</v>
      </c>
      <c r="DM207" s="121">
        <f t="shared" si="139"/>
        <v>0</v>
      </c>
      <c r="DN207" s="121">
        <f t="shared" si="140"/>
        <v>23.346684889464306</v>
      </c>
      <c r="DO207" s="121">
        <f t="shared" si="141"/>
        <v>0</v>
      </c>
      <c r="DP207" s="121">
        <f t="shared" si="142"/>
        <v>0</v>
      </c>
      <c r="DQ207" s="121">
        <f t="shared" si="143"/>
        <v>0</v>
      </c>
      <c r="DR207" s="122">
        <f t="shared" si="144"/>
        <v>3.5</v>
      </c>
      <c r="DS207" s="157"/>
      <c r="DT207" s="157" t="str">
        <f t="shared" si="145"/>
        <v>Control</v>
      </c>
      <c r="DU207" s="157" t="str">
        <f t="shared" si="124"/>
        <v>910-25</v>
      </c>
      <c r="DV207" s="238">
        <f t="shared" si="146"/>
        <v>3</v>
      </c>
      <c r="EJ207" s="50">
        <f t="shared" si="147"/>
        <v>0.31970426829268295</v>
      </c>
      <c r="EK207" s="50">
        <f t="shared" si="148"/>
        <v>1.1128048780487805</v>
      </c>
      <c r="EL207" s="55">
        <f t="shared" si="149"/>
        <v>2.9512195121951219</v>
      </c>
      <c r="EM207" s="50">
        <f>4.656*AQ207*(((BL207/2.54)^2)+((BM207/2.54)^2)+((BN207/2.54)^2)+((BO207)/2.54^2)+((BP207/2.54)^2)+((BQ207/2.54)^2)+((BR207/2.54)^2)+((BS207/2.54)^2)+((BT207/2.54)^2)+((BU207/2.54)^2)+((BV207/2.54)^2)+((BW207/2.54)^2)+((BX207/2.54)^2)+((BY207/2.54)^2)+((BZ207/2.54)^2))/(BH207*3.28)</f>
        <v>0</v>
      </c>
      <c r="EN207" s="50">
        <f>3.492*AQ207*((CA207/2.54)^2 + (CB207/2.54)^2 + (CC207/2.54)^2 + (CD207/2.54)^2 + (CE207/2.54)^2 + (CF207/2.54)^2 + (CG207/2.54)^2 +(CH207/2.54)^2 +(CI207/2.54)^2 + (CJ207/2.54)^2 +(CK207/2.54)^2 + (CL207/2.54)^2 +(CM207/2.54)^2 + (CN207/2.54)^2 + (CO207/2.54)^2)/(BH207*3.28)</f>
        <v>8.4159497587287859</v>
      </c>
      <c r="EO207" s="50">
        <f t="shared" si="125"/>
        <v>0</v>
      </c>
      <c r="EP207" s="50">
        <f t="shared" si="126"/>
        <v>0</v>
      </c>
      <c r="EQ207" s="50">
        <f t="shared" si="127"/>
        <v>0</v>
      </c>
      <c r="ER207" s="56">
        <f t="shared" si="150"/>
        <v>4.3837286585365849</v>
      </c>
      <c r="ES207" s="56">
        <f t="shared" si="151"/>
        <v>8.4159497587287859</v>
      </c>
      <c r="ET207" s="56">
        <f t="shared" si="154"/>
        <v>0</v>
      </c>
      <c r="EU207" s="56">
        <f t="shared" si="154"/>
        <v>11.670507774433366</v>
      </c>
      <c r="EV207" s="56">
        <f t="shared" si="152"/>
        <v>12.799678417265371</v>
      </c>
      <c r="EW207" s="56"/>
      <c r="EX207" s="56"/>
      <c r="EY207" s="56"/>
      <c r="EZ207" s="165" t="str">
        <f>D207</f>
        <v>910-25</v>
      </c>
      <c r="FA207" s="179">
        <f t="shared" si="153"/>
        <v>0</v>
      </c>
      <c r="FB207" s="179">
        <f t="shared" si="153"/>
        <v>16.857400118625971</v>
      </c>
      <c r="FC207" s="56">
        <f>AVERAGE(EJ205:EJ207)</f>
        <v>0.23574153116531163</v>
      </c>
      <c r="FD207" s="56">
        <f>AVERAGE(EK205:EK207)</f>
        <v>0.80369241192411922</v>
      </c>
      <c r="FE207" s="56">
        <f>AVERAGE(EL205:EL207)</f>
        <v>1.967479674796748</v>
      </c>
      <c r="FF207" s="56">
        <f>AVERAGE(EM205:EM207)</f>
        <v>0</v>
      </c>
      <c r="FG207" s="56">
        <f>AVERAGE(EN205:EN207)</f>
        <v>2.8053165862429288</v>
      </c>
      <c r="FH207" s="56">
        <f t="shared" si="155"/>
        <v>0</v>
      </c>
      <c r="FI207" s="56">
        <f t="shared" si="155"/>
        <v>0</v>
      </c>
      <c r="FJ207" s="56">
        <f t="shared" si="155"/>
        <v>0</v>
      </c>
      <c r="FK207" s="56">
        <f>AVERAGE(ER205:ER207)</f>
        <v>3.0069136178861786</v>
      </c>
      <c r="FL207" s="56">
        <f>AVERAGE(ES205:ES207)</f>
        <v>2.8053165862429288</v>
      </c>
      <c r="FM207" s="56">
        <f>AVERAGE(EV205:EV207)</f>
        <v>5.8122302041291078</v>
      </c>
      <c r="FO207" s="54"/>
      <c r="FP207" s="54" t="e">
        <f>AVERAGE(#REF!)</f>
        <v>#REF!</v>
      </c>
      <c r="FQ207" s="54" t="e">
        <f>AVERAGE(#REF!)</f>
        <v>#REF!</v>
      </c>
      <c r="FR207" s="54" t="e">
        <f>AVERAGE(#REF!)</f>
        <v>#REF!</v>
      </c>
      <c r="FS207" s="54" t="e">
        <f>AVERAGE(#REF!)</f>
        <v>#REF!</v>
      </c>
      <c r="FT207" s="54" t="e">
        <f>AVERAGE(#REF!)</f>
        <v>#REF!</v>
      </c>
      <c r="FU207" s="54" t="e">
        <f>AVERAGE(#REF!)</f>
        <v>#REF!</v>
      </c>
      <c r="FV207" s="54" t="e">
        <f>AVERAGE(#REF!)</f>
        <v>#REF!</v>
      </c>
      <c r="FW207" s="54" t="e">
        <f>AVERAGE(#REF!)</f>
        <v>#REF!</v>
      </c>
      <c r="FX207" s="54" t="e">
        <f>AVERAGE(#REF!)</f>
        <v>#REF!</v>
      </c>
      <c r="FY207" s="54" t="e">
        <f>AVERAGE(#REF!)</f>
        <v>#REF!</v>
      </c>
      <c r="FZ207" s="54" t="e">
        <f>AVERAGE(#REF!)</f>
        <v>#REF!</v>
      </c>
      <c r="GA207" s="54"/>
    </row>
    <row r="208" spans="1:183" s="72" customFormat="1" ht="20.25">
      <c r="A208" s="66" t="s">
        <v>377</v>
      </c>
      <c r="B208" s="228" t="s">
        <v>278</v>
      </c>
      <c r="C208" s="228" t="s">
        <v>278</v>
      </c>
      <c r="D208" s="228" t="s">
        <v>281</v>
      </c>
      <c r="E208" s="229">
        <v>4</v>
      </c>
      <c r="F208" s="144">
        <v>23.741396355599989</v>
      </c>
      <c r="G208" s="144">
        <v>12.444845212799999</v>
      </c>
      <c r="H208" s="144"/>
      <c r="I208" s="144">
        <v>11.135035203599998</v>
      </c>
      <c r="J208" s="144">
        <v>4.4173275762000008</v>
      </c>
      <c r="K208" s="144">
        <v>23.98559842140001</v>
      </c>
      <c r="L208" s="144">
        <v>1.3433465892000003</v>
      </c>
      <c r="M208" s="233"/>
      <c r="N208" s="233"/>
      <c r="O208" s="144"/>
      <c r="P208" s="230">
        <f t="shared" si="128"/>
        <v>77.067549358799994</v>
      </c>
      <c r="Q208" s="52">
        <f t="shared" si="107"/>
        <v>0.86448205736543449</v>
      </c>
      <c r="R208" s="52">
        <f t="shared" si="108"/>
        <v>1.461185928333492</v>
      </c>
      <c r="S208" s="52">
        <f t="shared" si="109"/>
        <v>1.4267842301340221</v>
      </c>
      <c r="T208" s="53">
        <f t="shared" si="110"/>
        <v>9.0464467840898233E-2</v>
      </c>
      <c r="U208" s="53">
        <f t="shared" si="111"/>
        <v>1.3543150075115244</v>
      </c>
      <c r="V208" s="53">
        <f t="shared" si="112"/>
        <v>14.423906454856226</v>
      </c>
      <c r="W208" s="53">
        <f t="shared" si="113"/>
        <v>117.98321693335888</v>
      </c>
      <c r="X208" s="53">
        <f t="shared" si="114"/>
        <v>1.0292568678214049</v>
      </c>
      <c r="Y208" s="53">
        <f t="shared" si="115"/>
        <v>1.0234628579999543</v>
      </c>
      <c r="Z208" s="53">
        <f t="shared" si="116"/>
        <v>1.0261719205078588</v>
      </c>
      <c r="AA208" s="53">
        <f t="shared" si="117"/>
        <v>1.0304748223652427</v>
      </c>
      <c r="AB208" s="53">
        <f t="shared" si="118"/>
        <v>0.5721616961029653</v>
      </c>
      <c r="AC208" s="53">
        <f t="shared" si="119"/>
        <v>0.5706794574181957</v>
      </c>
      <c r="AD208" s="53">
        <f t="shared" si="120"/>
        <v>0.55991495061279961</v>
      </c>
      <c r="AE208" s="53">
        <f t="shared" si="121"/>
        <v>0.36696329543081191</v>
      </c>
      <c r="AF208" s="53">
        <f t="shared" si="122"/>
        <v>0.36</v>
      </c>
      <c r="AG208" s="53">
        <f t="shared" si="123"/>
        <v>0.36348164771540592</v>
      </c>
      <c r="AH208" s="64" t="s">
        <v>152</v>
      </c>
      <c r="AI208" s="75"/>
      <c r="AJ208" s="75"/>
      <c r="AK208" s="45" t="str">
        <f t="shared" si="129"/>
        <v>910-25</v>
      </c>
      <c r="AL208" s="65"/>
      <c r="AM208" s="145">
        <f t="shared" si="130"/>
        <v>4</v>
      </c>
      <c r="AN208" s="149"/>
      <c r="AO208" s="183"/>
      <c r="AP208" s="149"/>
      <c r="AQ208" s="147">
        <f t="shared" si="131"/>
        <v>1</v>
      </c>
      <c r="AR208" s="229">
        <v>0</v>
      </c>
      <c r="AS208" s="229">
        <v>1</v>
      </c>
      <c r="AT208" s="229">
        <v>1</v>
      </c>
      <c r="AU208" s="229">
        <v>0</v>
      </c>
      <c r="AV208" s="229">
        <v>0</v>
      </c>
      <c r="AW208" s="229">
        <v>0</v>
      </c>
      <c r="AX208" s="229">
        <v>0</v>
      </c>
      <c r="AY208" s="229">
        <v>1</v>
      </c>
      <c r="AZ208" s="229">
        <v>1</v>
      </c>
      <c r="BA208" s="75"/>
      <c r="BB208" s="229">
        <v>18</v>
      </c>
      <c r="BC208" s="229">
        <v>3</v>
      </c>
      <c r="BD208" s="229">
        <v>3</v>
      </c>
      <c r="BE208" s="57">
        <v>3</v>
      </c>
      <c r="BF208" s="57">
        <v>3</v>
      </c>
      <c r="BG208" s="57">
        <v>3</v>
      </c>
      <c r="BH208" s="57">
        <v>10</v>
      </c>
      <c r="BI208" s="57" t="str">
        <f t="shared" si="132"/>
        <v>Control</v>
      </c>
      <c r="BJ208" s="189" t="str">
        <f t="shared" si="133"/>
        <v>910-25</v>
      </c>
      <c r="BK208" s="173">
        <f t="shared" si="134"/>
        <v>4</v>
      </c>
      <c r="BL208" s="245">
        <v>0</v>
      </c>
      <c r="BM208" s="246"/>
      <c r="BN208" s="63"/>
      <c r="BO208" s="63"/>
      <c r="BP208" s="63"/>
      <c r="BQ208" s="63"/>
      <c r="BR208" s="63"/>
      <c r="BS208" s="63"/>
      <c r="BT208" s="63"/>
      <c r="BU208" s="63"/>
      <c r="BV208" s="63"/>
      <c r="BW208" s="63"/>
      <c r="BX208" s="63"/>
      <c r="BY208" s="63"/>
      <c r="BZ208" s="63"/>
      <c r="CA208" s="95"/>
      <c r="CB208" s="94"/>
      <c r="CC208" s="94"/>
      <c r="CD208" s="94"/>
      <c r="CE208" s="94"/>
      <c r="CF208" s="94"/>
      <c r="CG208" s="94"/>
      <c r="CH208" s="94"/>
      <c r="CI208" s="94"/>
      <c r="CJ208" s="94"/>
      <c r="CK208" s="94"/>
      <c r="CL208" s="94"/>
      <c r="CM208" s="75"/>
      <c r="CN208" s="75"/>
      <c r="CO208" s="75"/>
      <c r="CP208" s="89"/>
      <c r="CQ208" s="89"/>
      <c r="CR208" s="75"/>
      <c r="CS208" s="75"/>
      <c r="CT208" s="75"/>
      <c r="CU208" s="75"/>
      <c r="CV208" s="89"/>
      <c r="CW208" s="75"/>
      <c r="CX208" s="75"/>
      <c r="CY208" s="75"/>
      <c r="CZ208" s="75"/>
      <c r="DA208" s="89"/>
      <c r="DB208" s="75"/>
      <c r="DC208" s="75"/>
      <c r="DD208" s="75"/>
      <c r="DE208" s="75"/>
      <c r="DF208" s="132"/>
      <c r="DG208" s="121">
        <f t="shared" si="135"/>
        <v>0</v>
      </c>
      <c r="DH208" s="121">
        <f t="shared" si="136"/>
        <v>8.6448205736543446</v>
      </c>
      <c r="DI208" s="121">
        <f t="shared" si="137"/>
        <v>14.26784230134022</v>
      </c>
      <c r="DJ208" s="121">
        <f t="shared" si="138"/>
        <v>0.39444549164935011</v>
      </c>
      <c r="DK208" s="121">
        <f t="shared" si="138"/>
        <v>0.97611093241881208</v>
      </c>
      <c r="DL208" s="121">
        <f t="shared" si="138"/>
        <v>10.226811416106331</v>
      </c>
      <c r="DM208" s="121">
        <f t="shared" si="139"/>
        <v>0</v>
      </c>
      <c r="DN208" s="121">
        <f t="shared" si="140"/>
        <v>0</v>
      </c>
      <c r="DO208" s="121">
        <f t="shared" si="141"/>
        <v>0</v>
      </c>
      <c r="DP208" s="121">
        <f t="shared" si="142"/>
        <v>0</v>
      </c>
      <c r="DQ208" s="121">
        <f t="shared" si="143"/>
        <v>0</v>
      </c>
      <c r="DR208" s="122">
        <f t="shared" si="144"/>
        <v>0.5</v>
      </c>
      <c r="DS208" s="157"/>
      <c r="DT208" s="157" t="str">
        <f t="shared" si="145"/>
        <v>Control</v>
      </c>
      <c r="DU208" s="157" t="str">
        <f t="shared" si="124"/>
        <v>910-25</v>
      </c>
      <c r="DV208" s="238">
        <f t="shared" si="146"/>
        <v>4</v>
      </c>
      <c r="DW208" s="239"/>
      <c r="DX208" s="239"/>
      <c r="DY208" s="239"/>
      <c r="DZ208" s="239"/>
      <c r="EA208" s="239"/>
      <c r="EB208" s="239"/>
      <c r="EC208" s="239"/>
      <c r="ED208" s="239"/>
      <c r="EE208" s="239"/>
      <c r="EF208" s="239"/>
      <c r="EG208" s="239"/>
      <c r="EH208" s="239"/>
      <c r="EI208" s="239"/>
      <c r="EJ208" s="50"/>
      <c r="EK208" s="50"/>
      <c r="EL208" s="55"/>
      <c r="EM208" s="50"/>
      <c r="EN208" s="50"/>
      <c r="EO208" s="50">
        <f t="shared" si="125"/>
        <v>0</v>
      </c>
      <c r="EP208" s="50">
        <f t="shared" si="126"/>
        <v>0</v>
      </c>
      <c r="EQ208" s="50">
        <f t="shared" si="127"/>
        <v>0</v>
      </c>
      <c r="ER208" s="56"/>
      <c r="ES208" s="56"/>
      <c r="ET208" s="56">
        <f t="shared" si="154"/>
        <v>0</v>
      </c>
      <c r="EU208" s="56">
        <f t="shared" si="154"/>
        <v>3.8901692581444554</v>
      </c>
      <c r="EV208" s="56"/>
      <c r="EW208" s="56"/>
      <c r="EX208" s="56"/>
      <c r="EY208" s="56"/>
      <c r="EZ208" s="165"/>
      <c r="FA208" s="179"/>
      <c r="FB208" s="179"/>
      <c r="FC208" s="56"/>
      <c r="FD208" s="56"/>
      <c r="FE208" s="56"/>
      <c r="FF208" s="56"/>
      <c r="FG208" s="56"/>
      <c r="FH208" s="56"/>
      <c r="FI208" s="56"/>
      <c r="FJ208" s="56"/>
      <c r="FK208" s="56"/>
      <c r="FL208" s="56"/>
      <c r="FM208" s="56"/>
      <c r="FN208" s="74"/>
      <c r="FO208" s="54"/>
      <c r="FP208" s="54"/>
      <c r="FQ208" s="54"/>
      <c r="FR208" s="54"/>
      <c r="FS208" s="54"/>
      <c r="FT208" s="54"/>
      <c r="FU208" s="54"/>
      <c r="FV208" s="54"/>
      <c r="FW208" s="54"/>
      <c r="FX208" s="54"/>
      <c r="FY208" s="54"/>
      <c r="FZ208" s="54"/>
      <c r="GA208" s="54"/>
    </row>
    <row r="209" spans="1:183" ht="18">
      <c r="A209" s="66" t="s">
        <v>377</v>
      </c>
      <c r="B209" s="228" t="s">
        <v>278</v>
      </c>
      <c r="C209" s="228" t="s">
        <v>278</v>
      </c>
      <c r="D209" s="228" t="s">
        <v>281</v>
      </c>
      <c r="E209" s="229">
        <v>5</v>
      </c>
      <c r="F209" s="144">
        <v>23.741396355599989</v>
      </c>
      <c r="G209" s="144">
        <v>12.444845212799999</v>
      </c>
      <c r="H209" s="144"/>
      <c r="I209" s="144">
        <v>11.135035203599998</v>
      </c>
      <c r="J209" s="144">
        <v>4.4173275762000008</v>
      </c>
      <c r="K209" s="144">
        <v>23.98559842140001</v>
      </c>
      <c r="L209" s="144">
        <v>1.3433465892000003</v>
      </c>
      <c r="M209" s="144"/>
      <c r="N209" s="144"/>
      <c r="O209" s="144"/>
      <c r="P209" s="230">
        <f t="shared" si="128"/>
        <v>77.067549358799994</v>
      </c>
      <c r="Q209" s="52">
        <f t="shared" si="107"/>
        <v>0.86448205736543449</v>
      </c>
      <c r="R209" s="52">
        <f t="shared" si="108"/>
        <v>1.461185928333492</v>
      </c>
      <c r="S209" s="52">
        <f t="shared" si="109"/>
        <v>1.4267842301340221</v>
      </c>
      <c r="T209" s="53">
        <f t="shared" si="110"/>
        <v>9.0464467840898233E-2</v>
      </c>
      <c r="U209" s="53">
        <f t="shared" si="111"/>
        <v>1.3543150075115244</v>
      </c>
      <c r="V209" s="53">
        <f t="shared" si="112"/>
        <v>14.423906454856226</v>
      </c>
      <c r="W209" s="53">
        <f t="shared" si="113"/>
        <v>117.98321693335888</v>
      </c>
      <c r="X209" s="53">
        <f t="shared" si="114"/>
        <v>1.0292568678214049</v>
      </c>
      <c r="Y209" s="53">
        <f t="shared" si="115"/>
        <v>1.0234628579999543</v>
      </c>
      <c r="Z209" s="53">
        <f t="shared" si="116"/>
        <v>1.0261719205078588</v>
      </c>
      <c r="AA209" s="53">
        <f t="shared" si="117"/>
        <v>1.0304748223652427</v>
      </c>
      <c r="AB209" s="53">
        <f t="shared" si="118"/>
        <v>0.5721616961029653</v>
      </c>
      <c r="AC209" s="53">
        <f t="shared" si="119"/>
        <v>0.5706794574181957</v>
      </c>
      <c r="AD209" s="53">
        <f t="shared" si="120"/>
        <v>0.55991495061279961</v>
      </c>
      <c r="AE209" s="53">
        <f t="shared" si="121"/>
        <v>0.36696329543081191</v>
      </c>
      <c r="AF209" s="53">
        <f t="shared" si="122"/>
        <v>0.36</v>
      </c>
      <c r="AG209" s="53">
        <f t="shared" si="123"/>
        <v>0.36348164771540592</v>
      </c>
      <c r="AH209" s="64" t="s">
        <v>152</v>
      </c>
      <c r="AI209" s="63"/>
      <c r="AJ209" s="63"/>
      <c r="AK209" s="45" t="str">
        <f t="shared" si="129"/>
        <v>910-25</v>
      </c>
      <c r="AL209" s="65"/>
      <c r="AM209" s="145">
        <f t="shared" si="130"/>
        <v>5</v>
      </c>
      <c r="AN209" s="149"/>
      <c r="AO209" s="183"/>
      <c r="AP209" s="149"/>
      <c r="AQ209" s="147">
        <f t="shared" si="131"/>
        <v>1</v>
      </c>
      <c r="AR209" s="229">
        <v>0</v>
      </c>
      <c r="AS209" s="229">
        <v>3</v>
      </c>
      <c r="AT209" s="229">
        <v>3</v>
      </c>
      <c r="AU209" s="229">
        <v>0</v>
      </c>
      <c r="AV209" s="229">
        <v>0</v>
      </c>
      <c r="AW209" s="229">
        <v>0</v>
      </c>
      <c r="AX209" s="229">
        <v>0</v>
      </c>
      <c r="AY209" s="229">
        <v>0</v>
      </c>
      <c r="AZ209" s="229">
        <v>0</v>
      </c>
      <c r="BA209" s="63"/>
      <c r="BB209" s="229">
        <v>16</v>
      </c>
      <c r="BC209" s="229">
        <v>0</v>
      </c>
      <c r="BD209" s="229">
        <v>0</v>
      </c>
      <c r="BE209" s="57">
        <v>3</v>
      </c>
      <c r="BF209" s="57">
        <v>3</v>
      </c>
      <c r="BG209" s="57">
        <v>3</v>
      </c>
      <c r="BH209" s="57">
        <v>10</v>
      </c>
      <c r="BI209" s="57" t="str">
        <f t="shared" si="132"/>
        <v>Control</v>
      </c>
      <c r="BJ209" s="189" t="str">
        <f t="shared" si="133"/>
        <v>910-25</v>
      </c>
      <c r="BK209" s="173">
        <f t="shared" si="134"/>
        <v>5</v>
      </c>
      <c r="BL209" s="88">
        <v>0</v>
      </c>
      <c r="BM209" s="63"/>
      <c r="BN209" s="63"/>
      <c r="BO209" s="63"/>
      <c r="BP209" s="63"/>
      <c r="BQ209" s="63"/>
      <c r="BR209" s="63"/>
      <c r="BS209" s="63"/>
      <c r="BT209" s="63"/>
      <c r="BU209" s="63"/>
      <c r="BV209" s="63"/>
      <c r="BW209" s="63"/>
      <c r="BX209" s="63"/>
      <c r="BY209" s="63"/>
      <c r="BZ209" s="63"/>
      <c r="CA209" s="95">
        <v>12</v>
      </c>
      <c r="CB209" s="94">
        <v>13</v>
      </c>
      <c r="CC209" s="94"/>
      <c r="CD209" s="94"/>
      <c r="CE209" s="94"/>
      <c r="CF209" s="94"/>
      <c r="CG209" s="94"/>
      <c r="CH209" s="94"/>
      <c r="CI209" s="94"/>
      <c r="CJ209" s="94"/>
      <c r="CK209" s="94"/>
      <c r="CL209" s="94"/>
      <c r="CM209" s="63"/>
      <c r="CN209" s="63"/>
      <c r="CO209" s="63"/>
      <c r="CP209" s="88"/>
      <c r="CQ209" s="88"/>
      <c r="CR209" s="63"/>
      <c r="CS209" s="63"/>
      <c r="CT209" s="63"/>
      <c r="CU209" s="63"/>
      <c r="CV209" s="88"/>
      <c r="CW209" s="63"/>
      <c r="CX209" s="63"/>
      <c r="CY209" s="63"/>
      <c r="CZ209" s="63"/>
      <c r="DA209" s="88"/>
      <c r="DB209" s="63"/>
      <c r="DC209" s="63"/>
      <c r="DD209" s="63"/>
      <c r="DE209" s="63"/>
      <c r="DF209" s="131"/>
      <c r="DG209" s="121">
        <f t="shared" si="135"/>
        <v>0</v>
      </c>
      <c r="DH209" s="121">
        <f t="shared" si="136"/>
        <v>12.967230860481518</v>
      </c>
      <c r="DI209" s="121">
        <f t="shared" si="137"/>
        <v>21.401763452010336</v>
      </c>
      <c r="DJ209" s="121">
        <f t="shared" si="138"/>
        <v>0.35061821479942235</v>
      </c>
      <c r="DK209" s="121">
        <f t="shared" si="138"/>
        <v>0</v>
      </c>
      <c r="DL209" s="121">
        <f t="shared" si="138"/>
        <v>0</v>
      </c>
      <c r="DM209" s="121">
        <f t="shared" si="139"/>
        <v>0</v>
      </c>
      <c r="DN209" s="121">
        <f t="shared" si="140"/>
        <v>14.328455628239857</v>
      </c>
      <c r="DO209" s="121">
        <f t="shared" si="141"/>
        <v>0</v>
      </c>
      <c r="DP209" s="121">
        <f t="shared" si="142"/>
        <v>0</v>
      </c>
      <c r="DQ209" s="121">
        <f t="shared" si="143"/>
        <v>0</v>
      </c>
      <c r="DR209" s="122">
        <f t="shared" si="144"/>
        <v>1.5</v>
      </c>
      <c r="DS209" s="157"/>
      <c r="DT209" s="157" t="str">
        <f t="shared" si="145"/>
        <v>Control</v>
      </c>
      <c r="DU209" s="157" t="str">
        <f t="shared" si="124"/>
        <v>910-25</v>
      </c>
      <c r="DV209" s="238">
        <f t="shared" si="146"/>
        <v>5</v>
      </c>
      <c r="EJ209" s="50">
        <f t="shared" si="147"/>
        <v>0.15500813008130082</v>
      </c>
      <c r="EK209" s="50">
        <f t="shared" si="148"/>
        <v>0</v>
      </c>
      <c r="EL209" s="55">
        <f t="shared" si="149"/>
        <v>0</v>
      </c>
      <c r="EM209" s="50">
        <f>4.656*AQ209*(((BL209/2.54)^2)+((BM209/2.54)^2)+((BN209/2.54)^2)+((BO209)/2.54^2)+((BP209/2.54)^2)+((BQ209/2.54)^2)+((BR209/2.54)^2)+((BS209/2.54)^2)+((BT209/2.54)^2)+((BU209/2.54)^2)+((BV209/2.54)^2)+((BW209/2.54)^2)+((BX209/2.54)^2)+((BY209/2.54)^2)+((BZ209/2.54)^2))/(BH209*3.28)</f>
        <v>0</v>
      </c>
      <c r="EN209" s="50">
        <f>3.492*AQ209*((CA209/2.54)^2 + (CB209/2.54)^2 + (CC209/2.54)^2 + (CD209/2.54)^2 + (CE209/2.54)^2 + (CF209/2.54)^2 + (CG209/2.54)^2 +(CH209/2.54)^2 +(CI209/2.54)^2 + (CJ209/2.54)^2 +(CK209/2.54)^2 + (CL209/2.54)^2 +(CM209/2.54)^2 + (CN209/2.54)^2 + (CO209/2.54)^2)/(BH209*3.28)</f>
        <v>5.1650828911413917</v>
      </c>
      <c r="EO209" s="50">
        <f t="shared" si="125"/>
        <v>0</v>
      </c>
      <c r="EP209" s="50">
        <f t="shared" si="126"/>
        <v>0</v>
      </c>
      <c r="EQ209" s="50">
        <f t="shared" si="127"/>
        <v>0</v>
      </c>
      <c r="ER209" s="56">
        <f t="shared" si="150"/>
        <v>0.15500813008130082</v>
      </c>
      <c r="ES209" s="56">
        <f t="shared" si="151"/>
        <v>5.1650828911413917</v>
      </c>
      <c r="ET209" s="56">
        <f t="shared" si="154"/>
        <v>0</v>
      </c>
      <c r="EU209" s="56">
        <f t="shared" si="154"/>
        <v>5.835253887216683</v>
      </c>
      <c r="EV209" s="56">
        <f t="shared" si="152"/>
        <v>5.3200910212226926</v>
      </c>
      <c r="EW209" s="56"/>
      <c r="EX209" s="56"/>
      <c r="EY209" s="56"/>
      <c r="EZ209" s="165"/>
      <c r="FA209" s="179"/>
      <c r="FB209" s="179"/>
      <c r="FC209" s="56"/>
      <c r="FD209" s="56"/>
      <c r="FE209" s="56"/>
      <c r="FF209" s="56"/>
      <c r="FG209" s="56"/>
      <c r="FH209" s="56"/>
      <c r="FI209" s="56"/>
      <c r="FJ209" s="56"/>
      <c r="FK209" s="56"/>
      <c r="FL209" s="56"/>
      <c r="FM209" s="56"/>
      <c r="FO209" s="54"/>
      <c r="FP209" s="54"/>
      <c r="FQ209" s="54"/>
      <c r="FR209" s="54"/>
      <c r="FS209" s="54"/>
      <c r="FT209" s="54"/>
      <c r="FU209" s="54"/>
      <c r="FV209" s="54"/>
      <c r="FW209" s="54"/>
      <c r="FX209" s="54"/>
      <c r="FY209" s="54"/>
      <c r="FZ209" s="54"/>
      <c r="GA209" s="54"/>
    </row>
    <row r="210" spans="1:183" ht="18">
      <c r="A210" s="66" t="s">
        <v>377</v>
      </c>
      <c r="B210" s="228" t="s">
        <v>278</v>
      </c>
      <c r="C210" s="228" t="s">
        <v>278</v>
      </c>
      <c r="D210" s="228" t="s">
        <v>318</v>
      </c>
      <c r="E210" s="229">
        <v>1</v>
      </c>
      <c r="F210" s="144">
        <v>23.741396355599989</v>
      </c>
      <c r="G210" s="144">
        <v>12.444845212799999</v>
      </c>
      <c r="H210" s="144"/>
      <c r="I210" s="144">
        <v>11.135035203599998</v>
      </c>
      <c r="J210" s="144">
        <v>4.4173275762000008</v>
      </c>
      <c r="K210" s="144">
        <v>23.98559842140001</v>
      </c>
      <c r="L210" s="144">
        <v>1.3433465892000003</v>
      </c>
      <c r="M210" s="232"/>
      <c r="N210" s="232"/>
      <c r="O210" s="144"/>
      <c r="P210" s="230">
        <f t="shared" si="128"/>
        <v>77.067549358799994</v>
      </c>
      <c r="Q210" s="52">
        <f t="shared" si="107"/>
        <v>0.86448205736543449</v>
      </c>
      <c r="R210" s="52">
        <f t="shared" si="108"/>
        <v>1.461185928333492</v>
      </c>
      <c r="S210" s="52">
        <f t="shared" si="109"/>
        <v>1.4267842301340221</v>
      </c>
      <c r="T210" s="53">
        <f t="shared" si="110"/>
        <v>9.0464467840898233E-2</v>
      </c>
      <c r="U210" s="53">
        <f t="shared" si="111"/>
        <v>1.3543150075115244</v>
      </c>
      <c r="V210" s="53">
        <f t="shared" si="112"/>
        <v>14.423906454856226</v>
      </c>
      <c r="W210" s="53">
        <f t="shared" si="113"/>
        <v>117.98321693335888</v>
      </c>
      <c r="X210" s="53">
        <f t="shared" si="114"/>
        <v>1.0292568678214049</v>
      </c>
      <c r="Y210" s="53">
        <f t="shared" si="115"/>
        <v>1.0234628579999543</v>
      </c>
      <c r="Z210" s="53">
        <f t="shared" si="116"/>
        <v>1.0261719205078588</v>
      </c>
      <c r="AA210" s="53">
        <f t="shared" si="117"/>
        <v>1.0304748223652427</v>
      </c>
      <c r="AB210" s="53">
        <f t="shared" si="118"/>
        <v>0.5721616961029653</v>
      </c>
      <c r="AC210" s="53">
        <f t="shared" si="119"/>
        <v>0.5706794574181957</v>
      </c>
      <c r="AD210" s="53">
        <f t="shared" si="120"/>
        <v>0.55991495061279961</v>
      </c>
      <c r="AE210" s="53">
        <f t="shared" si="121"/>
        <v>0.36696329543081191</v>
      </c>
      <c r="AF210" s="53">
        <f t="shared" si="122"/>
        <v>0.36</v>
      </c>
      <c r="AG210" s="53">
        <f t="shared" si="123"/>
        <v>0.36348164771540592</v>
      </c>
      <c r="AH210" s="64" t="s">
        <v>152</v>
      </c>
      <c r="AI210" s="63"/>
      <c r="AJ210" s="63"/>
      <c r="AK210" s="45" t="str">
        <f t="shared" si="129"/>
        <v>94-02</v>
      </c>
      <c r="AL210" s="65"/>
      <c r="AM210" s="145">
        <f t="shared" si="130"/>
        <v>1</v>
      </c>
      <c r="AN210" s="149"/>
      <c r="AO210" s="183"/>
      <c r="AP210" s="149"/>
      <c r="AQ210" s="147">
        <f t="shared" si="131"/>
        <v>1</v>
      </c>
      <c r="AR210" s="229">
        <v>1</v>
      </c>
      <c r="AS210" s="229">
        <v>2</v>
      </c>
      <c r="AT210" s="229">
        <v>2</v>
      </c>
      <c r="AU210" s="229">
        <v>2</v>
      </c>
      <c r="AV210" s="229">
        <v>3</v>
      </c>
      <c r="AW210" s="229">
        <v>3</v>
      </c>
      <c r="AX210" s="229">
        <v>2</v>
      </c>
      <c r="AY210" s="229">
        <v>1</v>
      </c>
      <c r="AZ210" s="229">
        <v>1</v>
      </c>
      <c r="BA210" s="63"/>
      <c r="BB210" s="229">
        <v>40</v>
      </c>
      <c r="BC210" s="229">
        <v>2</v>
      </c>
      <c r="BD210" s="229">
        <v>0</v>
      </c>
      <c r="BE210" s="57">
        <v>3</v>
      </c>
      <c r="BF210" s="57">
        <v>3</v>
      </c>
      <c r="BG210" s="57">
        <v>3</v>
      </c>
      <c r="BH210" s="57">
        <v>10</v>
      </c>
      <c r="BI210" s="57" t="str">
        <f t="shared" si="132"/>
        <v>Control</v>
      </c>
      <c r="BJ210" s="189" t="str">
        <f t="shared" si="133"/>
        <v>94-02</v>
      </c>
      <c r="BK210" s="173">
        <f t="shared" si="134"/>
        <v>1</v>
      </c>
      <c r="BL210" s="88">
        <v>0</v>
      </c>
      <c r="BM210" s="63"/>
      <c r="BN210" s="63"/>
      <c r="BO210" s="63"/>
      <c r="BP210" s="63"/>
      <c r="BQ210" s="63"/>
      <c r="BR210" s="63"/>
      <c r="BS210" s="63"/>
      <c r="BT210" s="63"/>
      <c r="BU210" s="63"/>
      <c r="BV210" s="63"/>
      <c r="BW210" s="63"/>
      <c r="BX210" s="63"/>
      <c r="BY210" s="63"/>
      <c r="BZ210" s="63"/>
      <c r="CA210" s="95">
        <v>11</v>
      </c>
      <c r="CB210" s="94">
        <v>19</v>
      </c>
      <c r="CC210" s="94"/>
      <c r="CD210" s="94"/>
      <c r="CE210" s="94"/>
      <c r="CF210" s="94"/>
      <c r="CG210" s="94"/>
      <c r="CH210" s="94"/>
      <c r="CI210" s="94"/>
      <c r="CJ210" s="94"/>
      <c r="CK210" s="94"/>
      <c r="CL210" s="94"/>
      <c r="CM210" s="63"/>
      <c r="CN210" s="63"/>
      <c r="CO210" s="63"/>
      <c r="CP210" s="88"/>
      <c r="CQ210" s="88"/>
      <c r="CR210" s="63"/>
      <c r="CS210" s="63"/>
      <c r="CT210" s="63"/>
      <c r="CU210" s="63"/>
      <c r="CV210" s="88"/>
      <c r="CW210" s="63"/>
      <c r="CX210" s="63"/>
      <c r="CY210" s="63"/>
      <c r="CZ210" s="63"/>
      <c r="DA210" s="88"/>
      <c r="DB210" s="63"/>
      <c r="DC210" s="63"/>
      <c r="DD210" s="63"/>
      <c r="DE210" s="63"/>
      <c r="DF210" s="131"/>
      <c r="DG210" s="121">
        <f t="shared" si="135"/>
        <v>36.529648208337299</v>
      </c>
      <c r="DH210" s="121">
        <f t="shared" si="136"/>
        <v>25.934461720963036</v>
      </c>
      <c r="DI210" s="121">
        <f t="shared" si="137"/>
        <v>78.473132657371224</v>
      </c>
      <c r="DJ210" s="121">
        <f t="shared" si="138"/>
        <v>0.87654553699855586</v>
      </c>
      <c r="DK210" s="121">
        <f t="shared" si="138"/>
        <v>0.65074062161254143</v>
      </c>
      <c r="DL210" s="121">
        <f t="shared" si="138"/>
        <v>0</v>
      </c>
      <c r="DM210" s="121">
        <f t="shared" si="139"/>
        <v>0</v>
      </c>
      <c r="DN210" s="121">
        <f t="shared" si="140"/>
        <v>22.064906111219209</v>
      </c>
      <c r="DO210" s="121">
        <f t="shared" si="141"/>
        <v>0</v>
      </c>
      <c r="DP210" s="121">
        <f t="shared" si="142"/>
        <v>0</v>
      </c>
      <c r="DQ210" s="121">
        <f t="shared" si="143"/>
        <v>0</v>
      </c>
      <c r="DR210" s="122">
        <f t="shared" si="144"/>
        <v>2.5</v>
      </c>
      <c r="DS210" s="157"/>
      <c r="DT210" s="157" t="str">
        <f t="shared" si="145"/>
        <v>Control</v>
      </c>
      <c r="DU210" s="157" t="str">
        <f t="shared" si="124"/>
        <v>94-02</v>
      </c>
      <c r="DV210" s="238">
        <f t="shared" si="146"/>
        <v>1</v>
      </c>
      <c r="EJ210" s="50">
        <f t="shared" si="147"/>
        <v>0.38752032520325203</v>
      </c>
      <c r="EK210" s="50">
        <f t="shared" si="148"/>
        <v>0.37093495934959347</v>
      </c>
      <c r="EL210" s="55">
        <f t="shared" si="149"/>
        <v>0</v>
      </c>
      <c r="EM210" s="50">
        <f>4.656*AQ210*(((BL210/2.54)^2)+((BM210/2.54)^2)+((BN210/2.54)^2)+((BO210)/2.54^2)+((BP210/2.54)^2)+((BQ210/2.54)^2)+((BR210/2.54)^2)+((BS210/2.54)^2)+((BT210/2.54)^2)+((BU210/2.54)^2)+((BV210/2.54)^2)+((BW210/2.54)^2)+((BX210/2.54)^2)+((BY210/2.54)^2)+((BZ210/2.54)^2))/(BH210*3.28)</f>
        <v>0</v>
      </c>
      <c r="EN210" s="50">
        <f>3.492*AQ210*((CA210/2.54)^2 + (CB210/2.54)^2 + (CC210/2.54)^2 + (CD210/2.54)^2 + (CE210/2.54)^2 + (CF210/2.54)^2 + (CG210/2.54)^2 +(CH210/2.54)^2 +(CI210/2.54)^2 + (CJ210/2.54)^2 +(CK210/2.54)^2 + (CL210/2.54)^2 +(CM210/2.54)^2 + (CN210/2.54)^2 + (CO210/2.54)^2)/(BH210*3.28)</f>
        <v>7.9538976151123046</v>
      </c>
      <c r="EO210" s="50">
        <f t="shared" si="125"/>
        <v>0</v>
      </c>
      <c r="EP210" s="50">
        <f t="shared" si="126"/>
        <v>0</v>
      </c>
      <c r="EQ210" s="50">
        <f t="shared" si="127"/>
        <v>0</v>
      </c>
      <c r="ER210" s="56">
        <f t="shared" si="150"/>
        <v>0.7584552845528455</v>
      </c>
      <c r="ES210" s="56">
        <f t="shared" si="151"/>
        <v>7.9538976151123046</v>
      </c>
      <c r="ET210" s="56">
        <f t="shared" si="154"/>
        <v>16.438341693751784</v>
      </c>
      <c r="EU210" s="56">
        <f t="shared" si="154"/>
        <v>11.670507774433366</v>
      </c>
      <c r="EV210" s="56">
        <f t="shared" si="152"/>
        <v>8.7123528996651505</v>
      </c>
      <c r="EW210" s="56"/>
      <c r="EX210" s="56"/>
      <c r="EY210" s="56"/>
      <c r="EZ210" s="165"/>
      <c r="FA210" s="179"/>
      <c r="FB210" s="179"/>
      <c r="FC210" s="56"/>
      <c r="FD210" s="56"/>
      <c r="FE210" s="56"/>
      <c r="FF210" s="56"/>
      <c r="FG210" s="56"/>
      <c r="FH210" s="56"/>
      <c r="FI210" s="56"/>
      <c r="FJ210" s="56"/>
      <c r="FK210" s="56"/>
      <c r="FL210" s="56"/>
      <c r="FM210" s="56"/>
      <c r="FO210" s="54"/>
      <c r="FP210" s="54"/>
      <c r="FQ210" s="54"/>
      <c r="FR210" s="54"/>
      <c r="FS210" s="54"/>
      <c r="FT210" s="54"/>
      <c r="FU210" s="54"/>
      <c r="FV210" s="54"/>
      <c r="FW210" s="54"/>
      <c r="FX210" s="54"/>
      <c r="FY210" s="54"/>
      <c r="FZ210" s="54"/>
      <c r="GA210" s="54"/>
    </row>
    <row r="211" spans="1:183" ht="18">
      <c r="A211" s="66" t="s">
        <v>377</v>
      </c>
      <c r="B211" s="228" t="s">
        <v>278</v>
      </c>
      <c r="C211" s="228" t="s">
        <v>278</v>
      </c>
      <c r="D211" s="228" t="s">
        <v>318</v>
      </c>
      <c r="E211" s="229">
        <v>2</v>
      </c>
      <c r="F211" s="144">
        <v>23.741396355599989</v>
      </c>
      <c r="G211" s="144">
        <v>12.444845212799999</v>
      </c>
      <c r="H211" s="144"/>
      <c r="I211" s="144">
        <v>11.135035203599998</v>
      </c>
      <c r="J211" s="144">
        <v>4.4173275762000008</v>
      </c>
      <c r="K211" s="144">
        <v>23.98559842140001</v>
      </c>
      <c r="L211" s="144">
        <v>1.3433465892000003</v>
      </c>
      <c r="M211" s="232"/>
      <c r="N211" s="232"/>
      <c r="O211" s="144"/>
      <c r="P211" s="230">
        <f t="shared" si="128"/>
        <v>77.067549358799994</v>
      </c>
      <c r="Q211" s="52">
        <f t="shared" si="107"/>
        <v>0.86448205736543449</v>
      </c>
      <c r="R211" s="52">
        <f t="shared" si="108"/>
        <v>1.461185928333492</v>
      </c>
      <c r="S211" s="52">
        <f t="shared" si="109"/>
        <v>1.4267842301340221</v>
      </c>
      <c r="T211" s="53">
        <f t="shared" si="110"/>
        <v>9.0464467840898233E-2</v>
      </c>
      <c r="U211" s="53">
        <f t="shared" si="111"/>
        <v>1.3543150075115244</v>
      </c>
      <c r="V211" s="53">
        <f t="shared" si="112"/>
        <v>14.423906454856226</v>
      </c>
      <c r="W211" s="53">
        <f t="shared" si="113"/>
        <v>117.98321693335888</v>
      </c>
      <c r="X211" s="53">
        <f t="shared" si="114"/>
        <v>1.0292568678214049</v>
      </c>
      <c r="Y211" s="53">
        <f t="shared" si="115"/>
        <v>1.0234628579999543</v>
      </c>
      <c r="Z211" s="53">
        <f t="shared" si="116"/>
        <v>1.0261719205078588</v>
      </c>
      <c r="AA211" s="53">
        <f t="shared" si="117"/>
        <v>1.0304748223652427</v>
      </c>
      <c r="AB211" s="53">
        <f t="shared" si="118"/>
        <v>0.5721616961029653</v>
      </c>
      <c r="AC211" s="53">
        <f t="shared" si="119"/>
        <v>0.5706794574181957</v>
      </c>
      <c r="AD211" s="53">
        <f t="shared" si="120"/>
        <v>0.55991495061279961</v>
      </c>
      <c r="AE211" s="53">
        <f t="shared" si="121"/>
        <v>0.36696329543081191</v>
      </c>
      <c r="AF211" s="53">
        <f t="shared" si="122"/>
        <v>0.36</v>
      </c>
      <c r="AG211" s="53">
        <f t="shared" si="123"/>
        <v>0.36348164771540592</v>
      </c>
      <c r="AH211" s="64" t="s">
        <v>152</v>
      </c>
      <c r="AI211" s="66"/>
      <c r="AJ211" s="66"/>
      <c r="AK211" s="45" t="str">
        <f t="shared" si="129"/>
        <v>94-02</v>
      </c>
      <c r="AL211" s="65"/>
      <c r="AM211" s="145">
        <f t="shared" si="130"/>
        <v>2</v>
      </c>
      <c r="AN211" s="149"/>
      <c r="AO211" s="183"/>
      <c r="AP211" s="149"/>
      <c r="AQ211" s="147">
        <f t="shared" si="131"/>
        <v>1</v>
      </c>
      <c r="AR211" s="229">
        <v>1</v>
      </c>
      <c r="AS211" s="229">
        <v>1</v>
      </c>
      <c r="AT211" s="229">
        <v>2</v>
      </c>
      <c r="AU211" s="229">
        <v>0</v>
      </c>
      <c r="AV211" s="229">
        <v>2</v>
      </c>
      <c r="AW211" s="229">
        <v>5</v>
      </c>
      <c r="AX211" s="229">
        <v>0</v>
      </c>
      <c r="AY211" s="229">
        <v>3</v>
      </c>
      <c r="AZ211" s="229">
        <v>3</v>
      </c>
      <c r="BA211" s="68"/>
      <c r="BB211" s="229">
        <v>30</v>
      </c>
      <c r="BC211" s="229">
        <v>1</v>
      </c>
      <c r="BD211" s="229">
        <v>0</v>
      </c>
      <c r="BE211" s="57">
        <v>3</v>
      </c>
      <c r="BF211" s="57">
        <v>3</v>
      </c>
      <c r="BG211" s="57">
        <v>3</v>
      </c>
      <c r="BH211" s="57">
        <v>10</v>
      </c>
      <c r="BI211" s="57" t="str">
        <f t="shared" si="132"/>
        <v>Control</v>
      </c>
      <c r="BJ211" s="189" t="str">
        <f t="shared" si="133"/>
        <v>94-02</v>
      </c>
      <c r="BK211" s="173">
        <f t="shared" si="134"/>
        <v>2</v>
      </c>
      <c r="BL211" s="90">
        <v>0</v>
      </c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9"/>
      <c r="BY211" s="69"/>
      <c r="BZ211" s="69"/>
      <c r="CA211" s="101"/>
      <c r="CB211" s="100"/>
      <c r="CC211" s="100"/>
      <c r="CD211" s="100"/>
      <c r="CE211" s="100"/>
      <c r="CF211" s="100"/>
      <c r="CG211" s="100"/>
      <c r="CH211" s="100"/>
      <c r="CI211" s="100"/>
      <c r="CJ211" s="100"/>
      <c r="CK211" s="100"/>
      <c r="CL211" s="100"/>
      <c r="CM211" s="69"/>
      <c r="CN211" s="69"/>
      <c r="CO211" s="69"/>
      <c r="CP211" s="90"/>
      <c r="CQ211" s="90"/>
      <c r="CR211" s="69"/>
      <c r="CS211" s="69"/>
      <c r="CT211" s="69"/>
      <c r="CU211" s="69"/>
      <c r="CV211" s="90"/>
      <c r="CW211" s="69"/>
      <c r="CX211" s="69"/>
      <c r="CY211" s="69"/>
      <c r="CZ211" s="69"/>
      <c r="DA211" s="90"/>
      <c r="DB211" s="69"/>
      <c r="DC211" s="69"/>
      <c r="DD211" s="69"/>
      <c r="DE211" s="69"/>
      <c r="DF211" s="131"/>
      <c r="DG211" s="121">
        <f t="shared" si="135"/>
        <v>7.3059296416674604</v>
      </c>
      <c r="DH211" s="121">
        <f t="shared" si="136"/>
        <v>25.934461720963036</v>
      </c>
      <c r="DI211" s="121">
        <f t="shared" si="137"/>
        <v>49.937448054690776</v>
      </c>
      <c r="DJ211" s="121">
        <f t="shared" si="138"/>
        <v>0.65740915274891698</v>
      </c>
      <c r="DK211" s="121">
        <f t="shared" si="138"/>
        <v>0.32537031080627071</v>
      </c>
      <c r="DL211" s="121">
        <f t="shared" si="138"/>
        <v>0</v>
      </c>
      <c r="DM211" s="121">
        <f t="shared" si="139"/>
        <v>0</v>
      </c>
      <c r="DN211" s="121">
        <f t="shared" si="140"/>
        <v>0</v>
      </c>
      <c r="DO211" s="121">
        <f t="shared" si="141"/>
        <v>0</v>
      </c>
      <c r="DP211" s="121">
        <f t="shared" si="142"/>
        <v>0</v>
      </c>
      <c r="DQ211" s="121">
        <f t="shared" si="143"/>
        <v>0</v>
      </c>
      <c r="DR211" s="122">
        <f t="shared" si="144"/>
        <v>3.5</v>
      </c>
      <c r="DS211" s="157"/>
      <c r="DT211" s="157" t="str">
        <f t="shared" si="145"/>
        <v>Control</v>
      </c>
      <c r="DU211" s="157" t="str">
        <f t="shared" si="124"/>
        <v>94-02</v>
      </c>
      <c r="DV211" s="238">
        <f t="shared" si="146"/>
        <v>2</v>
      </c>
      <c r="EJ211" s="50">
        <f t="shared" si="147"/>
        <v>0.29064024390243903</v>
      </c>
      <c r="EK211" s="50">
        <f t="shared" si="148"/>
        <v>0.18546747967479674</v>
      </c>
      <c r="EL211" s="55">
        <f t="shared" si="149"/>
        <v>0</v>
      </c>
      <c r="EM211" s="50">
        <f>4.656*AQ211*(((BL211/2.54)^2)+((BM211/2.54)^2)+((BN211/2.54)^2)+((BO211)/2.54^2)+((BP211/2.54)^2)+((BQ211/2.54)^2)+((BR211/2.54)^2)+((BS211/2.54)^2)+((BT211/2.54)^2)+((BU211/2.54)^2)+((BV211/2.54)^2)+((BW211/2.54)^2)+((BX211/2.54)^2)+((BY211/2.54)^2)+((BZ211/2.54)^2))/(BH211*3.28)</f>
        <v>0</v>
      </c>
      <c r="EN211" s="50">
        <f>3.492*AQ211*((CA211/2.54)^2 + (CB211/2.54)^2 + (CC211/2.54)^2 + (CD211/2.54)^2 + (CE211/2.54)^2 + (CF211/2.54)^2 + (CG211/2.54)^2 +(CH211/2.54)^2 +(CI211/2.54)^2 + (CJ211/2.54)^2 +(CK211/2.54)^2 + (CL211/2.54)^2 +(CM211/2.54)^2 + (CN211/2.54)^2 + (CO211/2.54)^2)/(BH211*3.28)</f>
        <v>0</v>
      </c>
      <c r="EO211" s="50">
        <f t="shared" si="125"/>
        <v>0</v>
      </c>
      <c r="EP211" s="50">
        <f t="shared" si="126"/>
        <v>0</v>
      </c>
      <c r="EQ211" s="50">
        <f t="shared" si="127"/>
        <v>0</v>
      </c>
      <c r="ER211" s="56">
        <f t="shared" si="150"/>
        <v>0.47610772357723574</v>
      </c>
      <c r="ES211" s="56">
        <f t="shared" si="151"/>
        <v>0</v>
      </c>
      <c r="ET211" s="56">
        <f t="shared" si="154"/>
        <v>3.2876683387503571</v>
      </c>
      <c r="EU211" s="56">
        <f t="shared" si="154"/>
        <v>11.670507774433366</v>
      </c>
      <c r="EV211" s="56">
        <f t="shared" si="152"/>
        <v>0.47610772357723574</v>
      </c>
      <c r="EW211" s="56"/>
      <c r="EX211" s="56"/>
      <c r="EY211" s="56"/>
      <c r="EZ211" s="165" t="str">
        <f>D211</f>
        <v>94-02</v>
      </c>
      <c r="FA211" s="179">
        <f t="shared" si="153"/>
        <v>6.5753366775007143</v>
      </c>
      <c r="FB211" s="179">
        <f t="shared" si="153"/>
        <v>9.7254231453611393</v>
      </c>
      <c r="FC211" s="56">
        <f>AVERAGE(EJ209:EJ211)</f>
        <v>0.27772289972899727</v>
      </c>
      <c r="FD211" s="56">
        <f>AVERAGE(EK209:EK211)</f>
        <v>0.18546747967479674</v>
      </c>
      <c r="FE211" s="56">
        <f>AVERAGE(EL209:EL211)</f>
        <v>0</v>
      </c>
      <c r="FF211" s="56">
        <f>AVERAGE(EM209:EM211)</f>
        <v>0</v>
      </c>
      <c r="FG211" s="56">
        <f>AVERAGE(EN209:EN211)</f>
        <v>4.3729935020845652</v>
      </c>
      <c r="FH211" s="56">
        <f t="shared" si="155"/>
        <v>0</v>
      </c>
      <c r="FI211" s="56">
        <f t="shared" si="155"/>
        <v>0</v>
      </c>
      <c r="FJ211" s="56">
        <f t="shared" si="155"/>
        <v>0</v>
      </c>
      <c r="FK211" s="56">
        <f>AVERAGE(ER209:ER211)</f>
        <v>0.46319037940379398</v>
      </c>
      <c r="FL211" s="56">
        <f>AVERAGE(ES209:ES211)</f>
        <v>4.3729935020845652</v>
      </c>
      <c r="FM211" s="56">
        <f>AVERAGE(EV209:EV211)</f>
        <v>4.8361838814883598</v>
      </c>
      <c r="FO211" s="54"/>
      <c r="FP211" s="54" t="e">
        <f>AVERAGE(#REF!)</f>
        <v>#REF!</v>
      </c>
      <c r="FQ211" s="54" t="e">
        <f>AVERAGE(#REF!)</f>
        <v>#REF!</v>
      </c>
      <c r="FR211" s="54" t="e">
        <f>AVERAGE(#REF!)</f>
        <v>#REF!</v>
      </c>
      <c r="FS211" s="54" t="e">
        <f>AVERAGE(#REF!)</f>
        <v>#REF!</v>
      </c>
      <c r="FT211" s="54" t="e">
        <f>AVERAGE(#REF!)</f>
        <v>#REF!</v>
      </c>
      <c r="FU211" s="54" t="e">
        <f>AVERAGE(#REF!)</f>
        <v>#REF!</v>
      </c>
      <c r="FV211" s="54" t="e">
        <f>AVERAGE(#REF!)</f>
        <v>#REF!</v>
      </c>
      <c r="FW211" s="54" t="e">
        <f>AVERAGE(#REF!)</f>
        <v>#REF!</v>
      </c>
      <c r="FX211" s="54" t="e">
        <f>AVERAGE(#REF!)</f>
        <v>#REF!</v>
      </c>
      <c r="FY211" s="54" t="e">
        <f>AVERAGE(#REF!)</f>
        <v>#REF!</v>
      </c>
      <c r="FZ211" s="54" t="e">
        <f>AVERAGE(#REF!)</f>
        <v>#REF!</v>
      </c>
      <c r="GA211" s="54"/>
    </row>
    <row r="212" spans="1:183" ht="18">
      <c r="A212" s="66" t="s">
        <v>377</v>
      </c>
      <c r="B212" s="228" t="s">
        <v>278</v>
      </c>
      <c r="C212" s="228" t="s">
        <v>278</v>
      </c>
      <c r="D212" s="228" t="s">
        <v>318</v>
      </c>
      <c r="E212" s="229">
        <v>3</v>
      </c>
      <c r="F212" s="144">
        <v>23.741396355599989</v>
      </c>
      <c r="G212" s="144">
        <v>12.444845212799999</v>
      </c>
      <c r="H212" s="144"/>
      <c r="I212" s="144">
        <v>11.135035203599998</v>
      </c>
      <c r="J212" s="144">
        <v>4.4173275762000008</v>
      </c>
      <c r="K212" s="144">
        <v>23.98559842140001</v>
      </c>
      <c r="L212" s="144">
        <v>1.3433465892000003</v>
      </c>
      <c r="M212" s="232"/>
      <c r="N212" s="232"/>
      <c r="O212" s="144"/>
      <c r="P212" s="230">
        <f t="shared" si="128"/>
        <v>77.067549358799994</v>
      </c>
      <c r="Q212" s="52">
        <f t="shared" si="107"/>
        <v>0.86448205736543449</v>
      </c>
      <c r="R212" s="52">
        <f t="shared" si="108"/>
        <v>1.461185928333492</v>
      </c>
      <c r="S212" s="52">
        <f t="shared" si="109"/>
        <v>1.4267842301340221</v>
      </c>
      <c r="T212" s="53">
        <f t="shared" si="110"/>
        <v>9.0464467840898233E-2</v>
      </c>
      <c r="U212" s="53">
        <f t="shared" si="111"/>
        <v>1.3543150075115244</v>
      </c>
      <c r="V212" s="53">
        <f t="shared" si="112"/>
        <v>14.423906454856226</v>
      </c>
      <c r="W212" s="53">
        <f t="shared" si="113"/>
        <v>117.98321693335888</v>
      </c>
      <c r="X212" s="53">
        <f t="shared" si="114"/>
        <v>1.0292568678214049</v>
      </c>
      <c r="Y212" s="53">
        <f t="shared" si="115"/>
        <v>1.0234628579999543</v>
      </c>
      <c r="Z212" s="53">
        <f t="shared" si="116"/>
        <v>1.0261719205078588</v>
      </c>
      <c r="AA212" s="53">
        <f t="shared" si="117"/>
        <v>1.0304748223652427</v>
      </c>
      <c r="AB212" s="53">
        <f t="shared" si="118"/>
        <v>0.5721616961029653</v>
      </c>
      <c r="AC212" s="53">
        <f t="shared" si="119"/>
        <v>0.5706794574181957</v>
      </c>
      <c r="AD212" s="53">
        <f t="shared" si="120"/>
        <v>0.55991495061279961</v>
      </c>
      <c r="AE212" s="53">
        <f t="shared" si="121"/>
        <v>0.36696329543081191</v>
      </c>
      <c r="AF212" s="53">
        <f t="shared" si="122"/>
        <v>0.36</v>
      </c>
      <c r="AG212" s="53">
        <f t="shared" si="123"/>
        <v>0.36348164771540592</v>
      </c>
      <c r="AH212" s="64" t="s">
        <v>152</v>
      </c>
      <c r="AI212" s="66"/>
      <c r="AJ212" s="66"/>
      <c r="AK212" s="45" t="str">
        <f t="shared" si="129"/>
        <v>94-02</v>
      </c>
      <c r="AL212" s="65"/>
      <c r="AM212" s="145">
        <f t="shared" si="130"/>
        <v>3</v>
      </c>
      <c r="AN212" s="149"/>
      <c r="AO212" s="183"/>
      <c r="AP212" s="149"/>
      <c r="AQ212" s="147">
        <f t="shared" si="131"/>
        <v>1</v>
      </c>
      <c r="AR212" s="229">
        <v>2</v>
      </c>
      <c r="AS212" s="229">
        <v>4</v>
      </c>
      <c r="AT212" s="229">
        <v>5</v>
      </c>
      <c r="AU212" s="229">
        <v>0</v>
      </c>
      <c r="AV212" s="229">
        <v>3</v>
      </c>
      <c r="AW212" s="229">
        <v>6</v>
      </c>
      <c r="AX212" s="229">
        <v>3</v>
      </c>
      <c r="AY212" s="229">
        <v>6</v>
      </c>
      <c r="AZ212" s="229">
        <v>9</v>
      </c>
      <c r="BA212" s="68"/>
      <c r="BB212" s="229">
        <v>28</v>
      </c>
      <c r="BC212" s="229">
        <v>3</v>
      </c>
      <c r="BD212" s="229">
        <v>1</v>
      </c>
      <c r="BE212" s="57">
        <v>3</v>
      </c>
      <c r="BF212" s="57">
        <v>3</v>
      </c>
      <c r="BG212" s="57">
        <v>3</v>
      </c>
      <c r="BH212" s="57">
        <v>10</v>
      </c>
      <c r="BI212" s="57" t="str">
        <f t="shared" si="132"/>
        <v>Control</v>
      </c>
      <c r="BJ212" s="189" t="str">
        <f t="shared" si="133"/>
        <v>94-02</v>
      </c>
      <c r="BK212" s="173">
        <f t="shared" si="134"/>
        <v>3</v>
      </c>
      <c r="BL212" s="90">
        <v>0</v>
      </c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9"/>
      <c r="BY212" s="69"/>
      <c r="BZ212" s="69"/>
      <c r="CA212" s="101">
        <v>21</v>
      </c>
      <c r="CB212" s="100">
        <v>13</v>
      </c>
      <c r="CC212" s="100"/>
      <c r="CD212" s="100"/>
      <c r="CE212" s="100"/>
      <c r="CF212" s="100"/>
      <c r="CG212" s="100"/>
      <c r="CH212" s="100"/>
      <c r="CI212" s="100"/>
      <c r="CJ212" s="100"/>
      <c r="CK212" s="100"/>
      <c r="CL212" s="100"/>
      <c r="CM212" s="69"/>
      <c r="CN212" s="69"/>
      <c r="CO212" s="69"/>
      <c r="CP212" s="90"/>
      <c r="CQ212" s="90"/>
      <c r="CR212" s="69"/>
      <c r="CS212" s="69"/>
      <c r="CT212" s="69"/>
      <c r="CU212" s="69"/>
      <c r="CV212" s="90"/>
      <c r="CW212" s="69"/>
      <c r="CX212" s="69"/>
      <c r="CY212" s="69"/>
      <c r="CZ212" s="69"/>
      <c r="DA212" s="90"/>
      <c r="DB212" s="69"/>
      <c r="DC212" s="69"/>
      <c r="DD212" s="69"/>
      <c r="DE212" s="69"/>
      <c r="DF212" s="131"/>
      <c r="DG212" s="121">
        <f t="shared" si="135"/>
        <v>36.529648208337299</v>
      </c>
      <c r="DH212" s="121">
        <f t="shared" si="136"/>
        <v>56.191333728753243</v>
      </c>
      <c r="DI212" s="121">
        <f t="shared" si="137"/>
        <v>128.41058071206197</v>
      </c>
      <c r="DJ212" s="121">
        <f t="shared" si="138"/>
        <v>0.61358187589898916</v>
      </c>
      <c r="DK212" s="121">
        <f t="shared" si="138"/>
        <v>0.97611093241881208</v>
      </c>
      <c r="DL212" s="121">
        <f t="shared" si="138"/>
        <v>3.4089371387021106</v>
      </c>
      <c r="DM212" s="121">
        <f t="shared" si="139"/>
        <v>0</v>
      </c>
      <c r="DN212" s="121">
        <f t="shared" si="140"/>
        <v>27.924466240339662</v>
      </c>
      <c r="DO212" s="121">
        <f t="shared" si="141"/>
        <v>0</v>
      </c>
      <c r="DP212" s="121">
        <f t="shared" si="142"/>
        <v>0</v>
      </c>
      <c r="DQ212" s="121">
        <f t="shared" si="143"/>
        <v>0</v>
      </c>
      <c r="DR212" s="122">
        <f t="shared" si="144"/>
        <v>5.5</v>
      </c>
      <c r="DS212" s="157"/>
      <c r="DT212" s="157" t="str">
        <f t="shared" si="145"/>
        <v>Control</v>
      </c>
      <c r="DU212" s="157" t="str">
        <f t="shared" si="124"/>
        <v>94-02</v>
      </c>
      <c r="DV212" s="238">
        <f t="shared" si="146"/>
        <v>3</v>
      </c>
      <c r="EJ212" s="50"/>
      <c r="EK212" s="50"/>
      <c r="EL212" s="55"/>
      <c r="EM212" s="50"/>
      <c r="EN212" s="50"/>
      <c r="EO212" s="50">
        <f t="shared" si="125"/>
        <v>0</v>
      </c>
      <c r="EP212" s="50">
        <f t="shared" si="126"/>
        <v>0</v>
      </c>
      <c r="EQ212" s="50">
        <f t="shared" si="127"/>
        <v>0</v>
      </c>
      <c r="ER212" s="56"/>
      <c r="ES212" s="56"/>
      <c r="ET212" s="56">
        <f t="shared" si="154"/>
        <v>16.438341693751784</v>
      </c>
      <c r="EU212" s="56">
        <f t="shared" si="154"/>
        <v>25.286100177938959</v>
      </c>
      <c r="EV212" s="56"/>
      <c r="EW212" s="56"/>
      <c r="EX212" s="56"/>
      <c r="EY212" s="56"/>
      <c r="EZ212" s="165"/>
      <c r="FA212" s="179"/>
      <c r="FB212" s="179"/>
      <c r="FC212" s="56"/>
      <c r="FD212" s="56"/>
      <c r="FE212" s="56"/>
      <c r="FF212" s="56"/>
      <c r="FG212" s="56"/>
      <c r="FH212" s="56"/>
      <c r="FI212" s="56"/>
      <c r="FJ212" s="56"/>
      <c r="FK212" s="56"/>
      <c r="FL212" s="56"/>
      <c r="FM212" s="56"/>
      <c r="FO212" s="54"/>
      <c r="FP212" s="54"/>
      <c r="FQ212" s="54"/>
      <c r="FR212" s="54"/>
      <c r="FS212" s="54"/>
      <c r="FT212" s="54"/>
      <c r="FU212" s="54"/>
      <c r="FV212" s="54"/>
      <c r="FW212" s="54"/>
      <c r="FX212" s="54"/>
      <c r="FY212" s="54"/>
      <c r="FZ212" s="54"/>
      <c r="GA212" s="54"/>
    </row>
    <row r="213" spans="1:183" ht="18">
      <c r="A213" s="66" t="s">
        <v>377</v>
      </c>
      <c r="B213" s="228" t="s">
        <v>278</v>
      </c>
      <c r="C213" s="228" t="s">
        <v>278</v>
      </c>
      <c r="D213" s="228" t="s">
        <v>318</v>
      </c>
      <c r="E213" s="229">
        <v>4</v>
      </c>
      <c r="F213" s="144">
        <v>23.741396355599989</v>
      </c>
      <c r="G213" s="144">
        <v>12.444845212799999</v>
      </c>
      <c r="H213" s="144"/>
      <c r="I213" s="144">
        <v>11.135035203599998</v>
      </c>
      <c r="J213" s="144">
        <v>4.4173275762000008</v>
      </c>
      <c r="K213" s="144">
        <v>23.98559842140001</v>
      </c>
      <c r="L213" s="144">
        <v>1.3433465892000003</v>
      </c>
      <c r="M213" s="144"/>
      <c r="N213" s="144"/>
      <c r="O213" s="144"/>
      <c r="P213" s="230">
        <f t="shared" si="128"/>
        <v>77.067549358799994</v>
      </c>
      <c r="Q213" s="52">
        <f t="shared" si="107"/>
        <v>0.86448205736543449</v>
      </c>
      <c r="R213" s="52">
        <f t="shared" si="108"/>
        <v>1.461185928333492</v>
      </c>
      <c r="S213" s="52">
        <f t="shared" si="109"/>
        <v>1.4267842301340221</v>
      </c>
      <c r="T213" s="53">
        <f t="shared" si="110"/>
        <v>9.0464467840898233E-2</v>
      </c>
      <c r="U213" s="53">
        <f t="shared" si="111"/>
        <v>1.3543150075115244</v>
      </c>
      <c r="V213" s="53">
        <f t="shared" si="112"/>
        <v>14.423906454856226</v>
      </c>
      <c r="W213" s="53">
        <f t="shared" si="113"/>
        <v>117.98321693335888</v>
      </c>
      <c r="X213" s="53">
        <f t="shared" si="114"/>
        <v>1.0292568678214049</v>
      </c>
      <c r="Y213" s="53">
        <f t="shared" si="115"/>
        <v>1.0234628579999543</v>
      </c>
      <c r="Z213" s="53">
        <f t="shared" si="116"/>
        <v>1.0261719205078588</v>
      </c>
      <c r="AA213" s="53">
        <f t="shared" si="117"/>
        <v>1.0304748223652427</v>
      </c>
      <c r="AB213" s="53">
        <f t="shared" si="118"/>
        <v>0.5721616961029653</v>
      </c>
      <c r="AC213" s="53">
        <f t="shared" si="119"/>
        <v>0.5706794574181957</v>
      </c>
      <c r="AD213" s="53">
        <f t="shared" si="120"/>
        <v>0.55991495061279961</v>
      </c>
      <c r="AE213" s="53">
        <f t="shared" si="121"/>
        <v>0.36696329543081191</v>
      </c>
      <c r="AF213" s="53">
        <f t="shared" si="122"/>
        <v>0.36</v>
      </c>
      <c r="AG213" s="53">
        <f t="shared" si="123"/>
        <v>0.36348164771540592</v>
      </c>
      <c r="AH213" s="64" t="s">
        <v>152</v>
      </c>
      <c r="AI213" s="66"/>
      <c r="AJ213" s="66"/>
      <c r="AK213" s="45" t="str">
        <f t="shared" si="129"/>
        <v>94-02</v>
      </c>
      <c r="AL213" s="65"/>
      <c r="AM213" s="145">
        <f t="shared" si="130"/>
        <v>4</v>
      </c>
      <c r="AN213" s="149"/>
      <c r="AO213" s="183"/>
      <c r="AP213" s="149"/>
      <c r="AQ213" s="147">
        <f t="shared" si="131"/>
        <v>1</v>
      </c>
      <c r="AR213" s="229">
        <v>2</v>
      </c>
      <c r="AS213" s="229">
        <v>2</v>
      </c>
      <c r="AT213" s="229">
        <v>2</v>
      </c>
      <c r="AU213" s="229">
        <v>0</v>
      </c>
      <c r="AV213" s="229">
        <v>4</v>
      </c>
      <c r="AW213" s="229">
        <v>4</v>
      </c>
      <c r="AX213" s="229">
        <v>0</v>
      </c>
      <c r="AY213" s="229">
        <v>2</v>
      </c>
      <c r="AZ213" s="229">
        <v>2</v>
      </c>
      <c r="BA213" s="68"/>
      <c r="BB213" s="229">
        <v>40</v>
      </c>
      <c r="BC213" s="229">
        <v>2</v>
      </c>
      <c r="BD213" s="229">
        <v>0</v>
      </c>
      <c r="BE213" s="57">
        <v>3</v>
      </c>
      <c r="BF213" s="57">
        <v>3</v>
      </c>
      <c r="BG213" s="57">
        <v>3</v>
      </c>
      <c r="BH213" s="57">
        <v>10</v>
      </c>
      <c r="BI213" s="57" t="str">
        <f t="shared" si="132"/>
        <v>Control</v>
      </c>
      <c r="BJ213" s="189" t="str">
        <f t="shared" si="133"/>
        <v>94-02</v>
      </c>
      <c r="BK213" s="173">
        <f t="shared" si="134"/>
        <v>4</v>
      </c>
      <c r="BL213" s="90">
        <v>0</v>
      </c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9"/>
      <c r="BY213" s="69"/>
      <c r="BZ213" s="69"/>
      <c r="CA213" s="101"/>
      <c r="CB213" s="100"/>
      <c r="CC213" s="100"/>
      <c r="CD213" s="100"/>
      <c r="CE213" s="100"/>
      <c r="CF213" s="100"/>
      <c r="CG213" s="100"/>
      <c r="CH213" s="100"/>
      <c r="CI213" s="100"/>
      <c r="CJ213" s="100"/>
      <c r="CK213" s="100"/>
      <c r="CL213" s="100"/>
      <c r="CM213" s="69"/>
      <c r="CN213" s="69"/>
      <c r="CO213" s="69"/>
      <c r="CP213" s="90"/>
      <c r="CQ213" s="90"/>
      <c r="CR213" s="69"/>
      <c r="CS213" s="69"/>
      <c r="CT213" s="69"/>
      <c r="CU213" s="69"/>
      <c r="CV213" s="90"/>
      <c r="CW213" s="69"/>
      <c r="CX213" s="69"/>
      <c r="CY213" s="69"/>
      <c r="CZ213" s="69"/>
      <c r="DA213" s="90"/>
      <c r="DB213" s="69"/>
      <c r="DC213" s="69"/>
      <c r="DD213" s="69"/>
      <c r="DE213" s="69"/>
      <c r="DF213" s="131"/>
      <c r="DG213" s="121">
        <f t="shared" si="135"/>
        <v>14.611859283334921</v>
      </c>
      <c r="DH213" s="121">
        <f t="shared" si="136"/>
        <v>34.579282294617379</v>
      </c>
      <c r="DI213" s="121">
        <f t="shared" si="137"/>
        <v>71.339211506701105</v>
      </c>
      <c r="DJ213" s="121">
        <f t="shared" si="138"/>
        <v>0.87654553699855586</v>
      </c>
      <c r="DK213" s="121">
        <f t="shared" si="138"/>
        <v>0.65074062161254143</v>
      </c>
      <c r="DL213" s="121">
        <f t="shared" si="138"/>
        <v>0</v>
      </c>
      <c r="DM213" s="121">
        <f t="shared" si="139"/>
        <v>0</v>
      </c>
      <c r="DN213" s="121">
        <f t="shared" si="140"/>
        <v>0</v>
      </c>
      <c r="DO213" s="121">
        <f t="shared" si="141"/>
        <v>0</v>
      </c>
      <c r="DP213" s="121">
        <f t="shared" si="142"/>
        <v>0</v>
      </c>
      <c r="DQ213" s="121">
        <f t="shared" si="143"/>
        <v>0</v>
      </c>
      <c r="DR213" s="122">
        <f t="shared" si="144"/>
        <v>3</v>
      </c>
      <c r="DS213" s="157"/>
      <c r="DT213" s="157" t="str">
        <f t="shared" si="145"/>
        <v>Control</v>
      </c>
      <c r="DU213" s="157" t="str">
        <f t="shared" si="124"/>
        <v>94-02</v>
      </c>
      <c r="DV213" s="238">
        <f t="shared" si="146"/>
        <v>4</v>
      </c>
      <c r="EJ213" s="50">
        <f t="shared" si="147"/>
        <v>0.38752032520325203</v>
      </c>
      <c r="EK213" s="50">
        <f t="shared" si="148"/>
        <v>0.37093495934959347</v>
      </c>
      <c r="EL213" s="55">
        <f t="shared" si="149"/>
        <v>0</v>
      </c>
      <c r="EM213" s="50">
        <f>4.656*AQ213*(((BL213/2.54)^2)+((BM213/2.54)^2)+((BN213/2.54)^2)+((BO213)/2.54^2)+((BP213/2.54)^2)+((BQ213/2.54)^2)+((BR213/2.54)^2)+((BS213/2.54)^2)+((BT213/2.54)^2)+((BU213/2.54)^2)+((BV213/2.54)^2)+((BW213/2.54)^2)+((BX213/2.54)^2)+((BY213/2.54)^2)+((BZ213/2.54)^2))/(BH213*3.28)</f>
        <v>0</v>
      </c>
      <c r="EN213" s="50">
        <f>3.492*AQ213*((CA213/2.54)^2 + (CB213/2.54)^2 + (CC213/2.54)^2 + (CD213/2.54)^2 + (CE213/2.54)^2 + (CF213/2.54)^2 + (CG213/2.54)^2 +(CH213/2.54)^2 +(CI213/2.54)^2 + (CJ213/2.54)^2 +(CK213/2.54)^2 + (CL213/2.54)^2 +(CM213/2.54)^2 + (CN213/2.54)^2 + (CO213/2.54)^2)/(BH213*3.28)</f>
        <v>0</v>
      </c>
      <c r="EO213" s="50">
        <f t="shared" si="125"/>
        <v>0</v>
      </c>
      <c r="EP213" s="50">
        <f t="shared" si="126"/>
        <v>0</v>
      </c>
      <c r="EQ213" s="50">
        <f t="shared" si="127"/>
        <v>0</v>
      </c>
      <c r="ER213" s="56">
        <f t="shared" si="150"/>
        <v>0.7584552845528455</v>
      </c>
      <c r="ES213" s="56">
        <f t="shared" si="151"/>
        <v>0</v>
      </c>
      <c r="ET213" s="56">
        <f t="shared" si="154"/>
        <v>6.5753366775007143</v>
      </c>
      <c r="EU213" s="56">
        <f t="shared" si="154"/>
        <v>15.560677032577821</v>
      </c>
      <c r="EV213" s="56">
        <f t="shared" si="152"/>
        <v>0.7584552845528455</v>
      </c>
      <c r="EW213" s="56"/>
      <c r="EX213" s="56"/>
      <c r="EY213" s="56"/>
      <c r="EZ213" s="165"/>
      <c r="FA213" s="179"/>
      <c r="FB213" s="179"/>
      <c r="FC213" s="56"/>
      <c r="FD213" s="56"/>
      <c r="FE213" s="56"/>
      <c r="FF213" s="56"/>
      <c r="FG213" s="56"/>
      <c r="FH213" s="56"/>
      <c r="FI213" s="56"/>
      <c r="FJ213" s="56"/>
      <c r="FK213" s="56"/>
      <c r="FL213" s="56"/>
      <c r="FM213" s="56"/>
      <c r="FO213" s="54"/>
      <c r="FP213" s="54"/>
      <c r="FQ213" s="54"/>
      <c r="FR213" s="54"/>
      <c r="FS213" s="54"/>
      <c r="FT213" s="54"/>
      <c r="FU213" s="54"/>
      <c r="FV213" s="54"/>
      <c r="FW213" s="54"/>
      <c r="FX213" s="54"/>
      <c r="FY213" s="54"/>
      <c r="FZ213" s="54"/>
      <c r="GA213" s="54"/>
    </row>
    <row r="214" spans="1:183" ht="18">
      <c r="A214" s="66" t="s">
        <v>377</v>
      </c>
      <c r="B214" s="228" t="s">
        <v>278</v>
      </c>
      <c r="C214" s="228" t="s">
        <v>278</v>
      </c>
      <c r="D214" s="228" t="s">
        <v>318</v>
      </c>
      <c r="E214" s="229">
        <v>5</v>
      </c>
      <c r="F214" s="144">
        <v>23.741396355599989</v>
      </c>
      <c r="G214" s="144">
        <v>12.444845212799999</v>
      </c>
      <c r="H214" s="144"/>
      <c r="I214" s="144">
        <v>11.135035203599998</v>
      </c>
      <c r="J214" s="144">
        <v>4.4173275762000008</v>
      </c>
      <c r="K214" s="144">
        <v>23.98559842140001</v>
      </c>
      <c r="L214" s="144">
        <v>1.3433465892000003</v>
      </c>
      <c r="M214" s="232"/>
      <c r="N214" s="232"/>
      <c r="O214" s="83"/>
      <c r="P214" s="230">
        <f t="shared" si="128"/>
        <v>77.067549358799994</v>
      </c>
      <c r="Q214" s="52">
        <f t="shared" si="107"/>
        <v>0.86448205736543449</v>
      </c>
      <c r="R214" s="52">
        <f t="shared" si="108"/>
        <v>1.461185928333492</v>
      </c>
      <c r="S214" s="52">
        <f t="shared" si="109"/>
        <v>1.4267842301340221</v>
      </c>
      <c r="T214" s="53">
        <f t="shared" si="110"/>
        <v>9.0464467840898233E-2</v>
      </c>
      <c r="U214" s="53">
        <f t="shared" si="111"/>
        <v>1.3543150075115244</v>
      </c>
      <c r="V214" s="53">
        <f t="shared" si="112"/>
        <v>14.423906454856226</v>
      </c>
      <c r="W214" s="53">
        <f t="shared" si="113"/>
        <v>117.98321693335888</v>
      </c>
      <c r="X214" s="53">
        <f t="shared" si="114"/>
        <v>1.0292568678214049</v>
      </c>
      <c r="Y214" s="53">
        <f t="shared" si="115"/>
        <v>1.0234628579999543</v>
      </c>
      <c r="Z214" s="53">
        <f t="shared" si="116"/>
        <v>1.0261719205078588</v>
      </c>
      <c r="AA214" s="53">
        <f t="shared" si="117"/>
        <v>1.0304748223652427</v>
      </c>
      <c r="AB214" s="53">
        <f t="shared" si="118"/>
        <v>0.5721616961029653</v>
      </c>
      <c r="AC214" s="53">
        <f t="shared" si="119"/>
        <v>0.5706794574181957</v>
      </c>
      <c r="AD214" s="53">
        <f t="shared" si="120"/>
        <v>0.55991495061279961</v>
      </c>
      <c r="AE214" s="53">
        <f t="shared" si="121"/>
        <v>0.36696329543081191</v>
      </c>
      <c r="AF214" s="53">
        <f t="shared" si="122"/>
        <v>0.36</v>
      </c>
      <c r="AG214" s="53">
        <f t="shared" si="123"/>
        <v>0.36348164771540592</v>
      </c>
      <c r="AH214" s="64" t="s">
        <v>152</v>
      </c>
      <c r="AI214" s="66"/>
      <c r="AJ214" s="66"/>
      <c r="AK214" s="45" t="str">
        <f t="shared" si="129"/>
        <v>94-02</v>
      </c>
      <c r="AL214" s="65"/>
      <c r="AM214" s="145">
        <f t="shared" si="130"/>
        <v>5</v>
      </c>
      <c r="AN214" s="149"/>
      <c r="AO214" s="183"/>
      <c r="AP214" s="149"/>
      <c r="AQ214" s="147">
        <f t="shared" si="131"/>
        <v>1</v>
      </c>
      <c r="AR214" s="229">
        <v>0</v>
      </c>
      <c r="AS214" s="229">
        <v>8</v>
      </c>
      <c r="AT214" s="229">
        <v>8</v>
      </c>
      <c r="AU214" s="229">
        <v>0</v>
      </c>
      <c r="AV214" s="229">
        <v>2</v>
      </c>
      <c r="AW214" s="229">
        <v>2</v>
      </c>
      <c r="AX214" s="229">
        <v>0</v>
      </c>
      <c r="AY214" s="229">
        <v>5</v>
      </c>
      <c r="AZ214" s="229">
        <v>11</v>
      </c>
      <c r="BA214" s="68"/>
      <c r="BB214" s="229">
        <v>55</v>
      </c>
      <c r="BC214" s="229">
        <v>6</v>
      </c>
      <c r="BD214" s="229">
        <v>0</v>
      </c>
      <c r="BE214" s="57">
        <v>3</v>
      </c>
      <c r="BF214" s="57">
        <v>3</v>
      </c>
      <c r="BG214" s="57">
        <v>3</v>
      </c>
      <c r="BH214" s="57">
        <v>10</v>
      </c>
      <c r="BI214" s="57" t="str">
        <f t="shared" si="132"/>
        <v>Control</v>
      </c>
      <c r="BJ214" s="189" t="str">
        <f t="shared" si="133"/>
        <v>94-02</v>
      </c>
      <c r="BK214" s="173">
        <f t="shared" si="134"/>
        <v>5</v>
      </c>
      <c r="BL214" s="90">
        <v>0</v>
      </c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9"/>
      <c r="BY214" s="69"/>
      <c r="BZ214" s="69"/>
      <c r="CA214" s="101"/>
      <c r="CB214" s="100"/>
      <c r="CC214" s="100"/>
      <c r="CD214" s="100"/>
      <c r="CE214" s="100"/>
      <c r="CF214" s="100"/>
      <c r="CG214" s="100"/>
      <c r="CH214" s="100"/>
      <c r="CI214" s="100"/>
      <c r="CJ214" s="100"/>
      <c r="CK214" s="100"/>
      <c r="CL214" s="100"/>
      <c r="CM214" s="69"/>
      <c r="CN214" s="69"/>
      <c r="CO214" s="69"/>
      <c r="CP214" s="90"/>
      <c r="CQ214" s="90"/>
      <c r="CR214" s="69"/>
      <c r="CS214" s="69"/>
      <c r="CT214" s="69"/>
      <c r="CU214" s="69"/>
      <c r="CV214" s="90"/>
      <c r="CW214" s="69"/>
      <c r="CX214" s="69"/>
      <c r="CY214" s="69"/>
      <c r="CZ214" s="69"/>
      <c r="DA214" s="90"/>
      <c r="DB214" s="69"/>
      <c r="DC214" s="69"/>
      <c r="DD214" s="69"/>
      <c r="DE214" s="69"/>
      <c r="DF214" s="131"/>
      <c r="DG214" s="121">
        <f t="shared" si="135"/>
        <v>0</v>
      </c>
      <c r="DH214" s="121">
        <f t="shared" si="136"/>
        <v>64.836154302407593</v>
      </c>
      <c r="DI214" s="121">
        <f t="shared" si="137"/>
        <v>107.00881726005166</v>
      </c>
      <c r="DJ214" s="121">
        <f t="shared" si="138"/>
        <v>1.2052501133730145</v>
      </c>
      <c r="DK214" s="121">
        <f t="shared" si="138"/>
        <v>1.9522218648376242</v>
      </c>
      <c r="DL214" s="121">
        <f t="shared" si="138"/>
        <v>0</v>
      </c>
      <c r="DM214" s="121">
        <f t="shared" si="139"/>
        <v>0</v>
      </c>
      <c r="DN214" s="121">
        <f t="shared" si="140"/>
        <v>0</v>
      </c>
      <c r="DO214" s="121">
        <f t="shared" si="141"/>
        <v>0</v>
      </c>
      <c r="DP214" s="121">
        <f t="shared" si="142"/>
        <v>0</v>
      </c>
      <c r="DQ214" s="121">
        <f t="shared" si="143"/>
        <v>0</v>
      </c>
      <c r="DR214" s="122">
        <f t="shared" si="144"/>
        <v>5</v>
      </c>
      <c r="DS214" s="157"/>
      <c r="DT214" s="157" t="str">
        <f t="shared" si="145"/>
        <v>Control</v>
      </c>
      <c r="DU214" s="157" t="str">
        <f t="shared" si="124"/>
        <v>94-02</v>
      </c>
      <c r="DV214" s="238">
        <f t="shared" si="146"/>
        <v>5</v>
      </c>
      <c r="EJ214" s="50">
        <f t="shared" si="147"/>
        <v>0.53284044715447154</v>
      </c>
      <c r="EK214" s="50">
        <f t="shared" si="148"/>
        <v>1.1128048780487805</v>
      </c>
      <c r="EL214" s="55">
        <f t="shared" si="149"/>
        <v>0</v>
      </c>
      <c r="EM214" s="50">
        <f>4.656*AQ214*(((BL214/2.54)^2)+((BM214/2.54)^2)+((BN214/2.54)^2)+((BO214)/2.54^2)+((BP214/2.54)^2)+((BQ214/2.54)^2)+((BR214/2.54)^2)+((BS214/2.54)^2)+((BT214/2.54)^2)+((BU214/2.54)^2)+((BV214/2.54)^2)+((BW214/2.54)^2)+((BX214/2.54)^2)+((BY214/2.54)^2)+((BZ214/2.54)^2))/(BH214*3.28)</f>
        <v>0</v>
      </c>
      <c r="EN214" s="50">
        <f>3.492*AQ214*((CA214/2.54)^2 + (CB214/2.54)^2 + (CC214/2.54)^2 + (CD214/2.54)^2 + (CE214/2.54)^2 + (CF214/2.54)^2 + (CG214/2.54)^2 +(CH214/2.54)^2 +(CI214/2.54)^2 + (CJ214/2.54)^2 +(CK214/2.54)^2 + (CL214/2.54)^2 +(CM214/2.54)^2 + (CN214/2.54)^2 + (CO214/2.54)^2)/(BH214*3.28)</f>
        <v>0</v>
      </c>
      <c r="EO214" s="50">
        <f t="shared" si="125"/>
        <v>0</v>
      </c>
      <c r="EP214" s="50">
        <f t="shared" si="126"/>
        <v>0</v>
      </c>
      <c r="EQ214" s="50">
        <f t="shared" si="127"/>
        <v>0</v>
      </c>
      <c r="ER214" s="56">
        <f t="shared" si="150"/>
        <v>1.6456453252032519</v>
      </c>
      <c r="ES214" s="56">
        <f t="shared" si="151"/>
        <v>0</v>
      </c>
      <c r="ET214" s="56">
        <f t="shared" si="154"/>
        <v>0</v>
      </c>
      <c r="EU214" s="56">
        <f t="shared" si="154"/>
        <v>29.176269436083416</v>
      </c>
      <c r="EV214" s="56">
        <f t="shared" si="152"/>
        <v>1.6456453252032519</v>
      </c>
      <c r="EW214" s="56"/>
      <c r="EX214" s="56"/>
      <c r="EY214" s="56"/>
      <c r="EZ214" s="165"/>
      <c r="FA214" s="179"/>
      <c r="FB214" s="179"/>
      <c r="FC214" s="56"/>
      <c r="FD214" s="56"/>
      <c r="FE214" s="56"/>
      <c r="FF214" s="56"/>
      <c r="FG214" s="56"/>
      <c r="FH214" s="56"/>
      <c r="FI214" s="56"/>
      <c r="FJ214" s="56"/>
      <c r="FK214" s="56"/>
      <c r="FL214" s="56"/>
      <c r="FM214" s="56"/>
      <c r="FO214" s="54"/>
      <c r="FP214" s="54"/>
      <c r="FQ214" s="54"/>
      <c r="FR214" s="54"/>
      <c r="FS214" s="54"/>
      <c r="FT214" s="54"/>
      <c r="FU214" s="54"/>
      <c r="FV214" s="54"/>
      <c r="FW214" s="54"/>
      <c r="FX214" s="54"/>
      <c r="FY214" s="54"/>
      <c r="FZ214" s="54"/>
      <c r="GA214" s="54"/>
    </row>
    <row r="215" spans="1:183" ht="18">
      <c r="A215" s="66" t="s">
        <v>377</v>
      </c>
      <c r="B215" s="228" t="s">
        <v>278</v>
      </c>
      <c r="C215" s="228" t="s">
        <v>278</v>
      </c>
      <c r="D215" s="228" t="s">
        <v>319</v>
      </c>
      <c r="E215" s="229">
        <v>1</v>
      </c>
      <c r="F215" s="144">
        <v>23.741396355599989</v>
      </c>
      <c r="G215" s="144">
        <v>12.444845212799999</v>
      </c>
      <c r="H215" s="144"/>
      <c r="I215" s="144">
        <v>11.135035203599998</v>
      </c>
      <c r="J215" s="144">
        <v>4.4173275762000008</v>
      </c>
      <c r="K215" s="144">
        <v>23.98559842140001</v>
      </c>
      <c r="L215" s="144">
        <v>1.3433465892000003</v>
      </c>
      <c r="M215" s="232"/>
      <c r="N215" s="232"/>
      <c r="O215" s="83"/>
      <c r="P215" s="230">
        <f t="shared" si="128"/>
        <v>77.067549358799994</v>
      </c>
      <c r="Q215" s="52">
        <f t="shared" si="107"/>
        <v>0.86448205736543449</v>
      </c>
      <c r="R215" s="52">
        <f t="shared" si="108"/>
        <v>1.461185928333492</v>
      </c>
      <c r="S215" s="52">
        <f t="shared" si="109"/>
        <v>1.4267842301340221</v>
      </c>
      <c r="T215" s="53">
        <f t="shared" si="110"/>
        <v>9.0464467840898233E-2</v>
      </c>
      <c r="U215" s="53">
        <f t="shared" si="111"/>
        <v>1.3543150075115244</v>
      </c>
      <c r="V215" s="53">
        <f t="shared" si="112"/>
        <v>14.423906454856226</v>
      </c>
      <c r="W215" s="53">
        <f t="shared" si="113"/>
        <v>117.98321693335888</v>
      </c>
      <c r="X215" s="53">
        <f t="shared" si="114"/>
        <v>1.0292568678214049</v>
      </c>
      <c r="Y215" s="53">
        <f t="shared" si="115"/>
        <v>1.0234628579999543</v>
      </c>
      <c r="Z215" s="53">
        <f t="shared" si="116"/>
        <v>1.0261719205078588</v>
      </c>
      <c r="AA215" s="53">
        <f t="shared" si="117"/>
        <v>1.0304748223652427</v>
      </c>
      <c r="AB215" s="53">
        <f t="shared" si="118"/>
        <v>0.5721616961029653</v>
      </c>
      <c r="AC215" s="53">
        <f t="shared" si="119"/>
        <v>0.5706794574181957</v>
      </c>
      <c r="AD215" s="53">
        <f t="shared" si="120"/>
        <v>0.55991495061279961</v>
      </c>
      <c r="AE215" s="53">
        <f t="shared" si="121"/>
        <v>0.36696329543081191</v>
      </c>
      <c r="AF215" s="53">
        <f t="shared" si="122"/>
        <v>0.36</v>
      </c>
      <c r="AG215" s="53">
        <f t="shared" si="123"/>
        <v>0.36348164771540592</v>
      </c>
      <c r="AH215" s="64" t="s">
        <v>152</v>
      </c>
      <c r="AI215" s="66"/>
      <c r="AJ215" s="66"/>
      <c r="AK215" s="45" t="str">
        <f t="shared" si="129"/>
        <v>95-03</v>
      </c>
      <c r="AL215" s="65"/>
      <c r="AM215" s="145">
        <f t="shared" si="130"/>
        <v>1</v>
      </c>
      <c r="AN215" s="149"/>
      <c r="AO215" s="183"/>
      <c r="AP215" s="149"/>
      <c r="AQ215" s="147">
        <f t="shared" si="131"/>
        <v>1</v>
      </c>
      <c r="AR215" s="229">
        <v>0</v>
      </c>
      <c r="AS215" s="229">
        <v>3</v>
      </c>
      <c r="AT215" s="229">
        <v>5</v>
      </c>
      <c r="AU215" s="229">
        <v>0</v>
      </c>
      <c r="AV215" s="229">
        <v>2</v>
      </c>
      <c r="AW215" s="229">
        <v>3</v>
      </c>
      <c r="AX215" s="229">
        <v>0</v>
      </c>
      <c r="AY215" s="229">
        <v>3</v>
      </c>
      <c r="AZ215" s="229">
        <v>4</v>
      </c>
      <c r="BA215" s="68"/>
      <c r="BB215" s="229">
        <v>55</v>
      </c>
      <c r="BC215" s="229">
        <v>2</v>
      </c>
      <c r="BD215" s="229">
        <v>0</v>
      </c>
      <c r="BE215" s="57">
        <v>3</v>
      </c>
      <c r="BF215" s="57">
        <v>3</v>
      </c>
      <c r="BG215" s="57">
        <v>3</v>
      </c>
      <c r="BH215" s="57">
        <v>10</v>
      </c>
      <c r="BI215" s="57" t="str">
        <f t="shared" si="132"/>
        <v>Control</v>
      </c>
      <c r="BJ215" s="189" t="str">
        <f t="shared" si="133"/>
        <v>95-03</v>
      </c>
      <c r="BK215" s="173">
        <f t="shared" si="134"/>
        <v>1</v>
      </c>
      <c r="BL215" s="90">
        <v>0</v>
      </c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9"/>
      <c r="BY215" s="69"/>
      <c r="BZ215" s="69"/>
      <c r="CA215" s="101"/>
      <c r="CB215" s="100"/>
      <c r="CC215" s="100"/>
      <c r="CD215" s="100"/>
      <c r="CE215" s="100"/>
      <c r="CF215" s="100"/>
      <c r="CG215" s="100"/>
      <c r="CH215" s="100"/>
      <c r="CI215" s="100"/>
      <c r="CJ215" s="100"/>
      <c r="CK215" s="100"/>
      <c r="CL215" s="100"/>
      <c r="CM215" s="69"/>
      <c r="CN215" s="69"/>
      <c r="CO215" s="69"/>
      <c r="CP215" s="90"/>
      <c r="CQ215" s="90"/>
      <c r="CR215" s="69"/>
      <c r="CS215" s="69"/>
      <c r="CT215" s="69"/>
      <c r="CU215" s="69"/>
      <c r="CV215" s="90"/>
      <c r="CW215" s="69"/>
      <c r="CX215" s="69"/>
      <c r="CY215" s="69"/>
      <c r="CZ215" s="69"/>
      <c r="DA215" s="90"/>
      <c r="DB215" s="69"/>
      <c r="DC215" s="69"/>
      <c r="DD215" s="69"/>
      <c r="DE215" s="69"/>
      <c r="DF215" s="131"/>
      <c r="DG215" s="121">
        <f t="shared" si="135"/>
        <v>0</v>
      </c>
      <c r="DH215" s="121">
        <f t="shared" si="136"/>
        <v>34.579282294617379</v>
      </c>
      <c r="DI215" s="121">
        <f t="shared" si="137"/>
        <v>57.071369205360881</v>
      </c>
      <c r="DJ215" s="121">
        <f t="shared" si="138"/>
        <v>1.2052501133730145</v>
      </c>
      <c r="DK215" s="121">
        <f t="shared" si="138"/>
        <v>0.65074062161254143</v>
      </c>
      <c r="DL215" s="121">
        <f t="shared" si="138"/>
        <v>0</v>
      </c>
      <c r="DM215" s="121">
        <f t="shared" si="139"/>
        <v>0</v>
      </c>
      <c r="DN215" s="121">
        <f t="shared" si="140"/>
        <v>0</v>
      </c>
      <c r="DO215" s="121">
        <f t="shared" si="141"/>
        <v>0</v>
      </c>
      <c r="DP215" s="121">
        <f t="shared" si="142"/>
        <v>0</v>
      </c>
      <c r="DQ215" s="121">
        <f t="shared" si="143"/>
        <v>0</v>
      </c>
      <c r="DR215" s="122">
        <f t="shared" si="144"/>
        <v>4</v>
      </c>
      <c r="DS215" s="157"/>
      <c r="DT215" s="157" t="str">
        <f t="shared" si="145"/>
        <v>Control</v>
      </c>
      <c r="DU215" s="157" t="str">
        <f t="shared" si="124"/>
        <v>95-03</v>
      </c>
      <c r="DV215" s="238">
        <f t="shared" si="146"/>
        <v>1</v>
      </c>
      <c r="EJ215" s="50">
        <f t="shared" si="147"/>
        <v>0.53284044715447154</v>
      </c>
      <c r="EK215" s="50">
        <f t="shared" si="148"/>
        <v>0.37093495934959347</v>
      </c>
      <c r="EL215" s="55">
        <f t="shared" si="149"/>
        <v>0</v>
      </c>
      <c r="EM215" s="50">
        <f>4.656*AQ215*(((BL215/2.54)^2)+((BM215/2.54)^2)+((BN215/2.54)^2)+((BO215)/2.54^2)+((BP215/2.54)^2)+((BQ215/2.54)^2)+((BR215/2.54)^2)+((BS215/2.54)^2)+((BT215/2.54)^2)+((BU215/2.54)^2)+((BV215/2.54)^2)+((BW215/2.54)^2)+((BX215/2.54)^2)+((BY215/2.54)^2)+((BZ215/2.54)^2))/(BH215*3.28)</f>
        <v>0</v>
      </c>
      <c r="EN215" s="50">
        <f>3.492*AQ215*((CA215/2.54)^2 + (CB215/2.54)^2 + (CC215/2.54)^2 + (CD215/2.54)^2 + (CE215/2.54)^2 + (CF215/2.54)^2 + (CG215/2.54)^2 +(CH215/2.54)^2 +(CI215/2.54)^2 + (CJ215/2.54)^2 +(CK215/2.54)^2 + (CL215/2.54)^2 +(CM215/2.54)^2 + (CN215/2.54)^2 + (CO215/2.54)^2)/(BH215*3.28)</f>
        <v>0</v>
      </c>
      <c r="EO215" s="50">
        <f t="shared" si="125"/>
        <v>0</v>
      </c>
      <c r="EP215" s="50">
        <f t="shared" si="126"/>
        <v>0</v>
      </c>
      <c r="EQ215" s="50">
        <f t="shared" si="127"/>
        <v>0</v>
      </c>
      <c r="ER215" s="56">
        <f t="shared" si="150"/>
        <v>0.90377540650406507</v>
      </c>
      <c r="ES215" s="56">
        <f t="shared" si="151"/>
        <v>0</v>
      </c>
      <c r="ET215" s="56">
        <f t="shared" si="154"/>
        <v>0</v>
      </c>
      <c r="EU215" s="56">
        <f t="shared" si="154"/>
        <v>15.560677032577821</v>
      </c>
      <c r="EV215" s="56">
        <f t="shared" si="152"/>
        <v>0.90377540650406507</v>
      </c>
      <c r="EW215" s="56"/>
      <c r="EX215" s="56"/>
      <c r="EY215" s="56"/>
      <c r="EZ215" s="165" t="str">
        <f>D215</f>
        <v>95-03</v>
      </c>
      <c r="FA215" s="179">
        <f t="shared" si="153"/>
        <v>2.1917788925002379</v>
      </c>
      <c r="FB215" s="179">
        <f t="shared" si="153"/>
        <v>20.099207833746352</v>
      </c>
      <c r="FC215" s="56">
        <f>AVERAGE(EJ213:EJ215)</f>
        <v>0.48440040650406502</v>
      </c>
      <c r="FD215" s="56">
        <f>AVERAGE(EK213:EK215)</f>
        <v>0.6182249322493224</v>
      </c>
      <c r="FE215" s="56">
        <f>AVERAGE(EL213:EL215)</f>
        <v>0</v>
      </c>
      <c r="FF215" s="56">
        <f>AVERAGE(EM213:EM215)</f>
        <v>0</v>
      </c>
      <c r="FG215" s="56">
        <f>AVERAGE(EN213:EN215)</f>
        <v>0</v>
      </c>
      <c r="FH215" s="56">
        <f t="shared" si="155"/>
        <v>0</v>
      </c>
      <c r="FI215" s="56">
        <f t="shared" si="155"/>
        <v>0</v>
      </c>
      <c r="FJ215" s="56">
        <f t="shared" si="155"/>
        <v>0</v>
      </c>
      <c r="FK215" s="56">
        <f>AVERAGE(ER213:ER215)</f>
        <v>1.1026253387533875</v>
      </c>
      <c r="FL215" s="56">
        <f>AVERAGE(ES213:ES215)</f>
        <v>0</v>
      </c>
      <c r="FM215" s="56">
        <f>AVERAGE(EV213:EV215)</f>
        <v>1.1026253387533875</v>
      </c>
      <c r="FO215" s="54"/>
      <c r="FP215" s="54" t="e">
        <f>AVERAGE(#REF!)</f>
        <v>#REF!</v>
      </c>
      <c r="FQ215" s="54" t="e">
        <f>AVERAGE(#REF!)</f>
        <v>#REF!</v>
      </c>
      <c r="FR215" s="54" t="e">
        <f>AVERAGE(#REF!)</f>
        <v>#REF!</v>
      </c>
      <c r="FS215" s="54" t="e">
        <f>AVERAGE(#REF!)</f>
        <v>#REF!</v>
      </c>
      <c r="FT215" s="54" t="e">
        <f>AVERAGE(#REF!)</f>
        <v>#REF!</v>
      </c>
      <c r="FU215" s="54" t="e">
        <f>AVERAGE(#REF!)</f>
        <v>#REF!</v>
      </c>
      <c r="FV215" s="54" t="e">
        <f>AVERAGE(#REF!)</f>
        <v>#REF!</v>
      </c>
      <c r="FW215" s="54" t="e">
        <f>AVERAGE(#REF!)</f>
        <v>#REF!</v>
      </c>
      <c r="FX215" s="54" t="e">
        <f>AVERAGE(#REF!)</f>
        <v>#REF!</v>
      </c>
      <c r="FY215" s="54" t="e">
        <f>AVERAGE(#REF!)</f>
        <v>#REF!</v>
      </c>
      <c r="FZ215" s="54" t="e">
        <f>AVERAGE(#REF!)</f>
        <v>#REF!</v>
      </c>
      <c r="GA215" s="54"/>
    </row>
    <row r="216" spans="1:183" ht="18">
      <c r="A216" s="66" t="s">
        <v>377</v>
      </c>
      <c r="B216" s="228" t="s">
        <v>278</v>
      </c>
      <c r="C216" s="228" t="s">
        <v>278</v>
      </c>
      <c r="D216" s="228" t="s">
        <v>319</v>
      </c>
      <c r="E216" s="229">
        <v>2</v>
      </c>
      <c r="F216" s="144">
        <v>23.741396355599989</v>
      </c>
      <c r="G216" s="144">
        <v>12.444845212799999</v>
      </c>
      <c r="H216" s="144"/>
      <c r="I216" s="144">
        <v>11.135035203599998</v>
      </c>
      <c r="J216" s="144">
        <v>4.4173275762000008</v>
      </c>
      <c r="K216" s="144">
        <v>23.98559842140001</v>
      </c>
      <c r="L216" s="144">
        <v>1.3433465892000003</v>
      </c>
      <c r="M216" s="232"/>
      <c r="N216" s="232"/>
      <c r="O216" s="83"/>
      <c r="P216" s="230">
        <f t="shared" si="128"/>
        <v>77.067549358799994</v>
      </c>
      <c r="Q216" s="52">
        <f t="shared" si="107"/>
        <v>0.86448205736543449</v>
      </c>
      <c r="R216" s="52">
        <f t="shared" si="108"/>
        <v>1.461185928333492</v>
      </c>
      <c r="S216" s="52">
        <f t="shared" si="109"/>
        <v>1.4267842301340221</v>
      </c>
      <c r="T216" s="53">
        <f t="shared" si="110"/>
        <v>9.0464467840898233E-2</v>
      </c>
      <c r="U216" s="53">
        <f t="shared" si="111"/>
        <v>1.3543150075115244</v>
      </c>
      <c r="V216" s="53">
        <f t="shared" si="112"/>
        <v>14.423906454856226</v>
      </c>
      <c r="W216" s="53">
        <f t="shared" si="113"/>
        <v>117.98321693335888</v>
      </c>
      <c r="X216" s="53">
        <f t="shared" si="114"/>
        <v>1.0292568678214049</v>
      </c>
      <c r="Y216" s="53">
        <f t="shared" si="115"/>
        <v>1.0234628579999543</v>
      </c>
      <c r="Z216" s="53">
        <f t="shared" si="116"/>
        <v>1.0261719205078588</v>
      </c>
      <c r="AA216" s="53">
        <f t="shared" si="117"/>
        <v>1.0304748223652427</v>
      </c>
      <c r="AB216" s="53">
        <f t="shared" si="118"/>
        <v>0.5721616961029653</v>
      </c>
      <c r="AC216" s="53">
        <f t="shared" si="119"/>
        <v>0.5706794574181957</v>
      </c>
      <c r="AD216" s="53">
        <f t="shared" si="120"/>
        <v>0.55991495061279961</v>
      </c>
      <c r="AE216" s="53">
        <f t="shared" si="121"/>
        <v>0.36696329543081191</v>
      </c>
      <c r="AF216" s="53">
        <f t="shared" si="122"/>
        <v>0.36</v>
      </c>
      <c r="AG216" s="53">
        <f t="shared" si="123"/>
        <v>0.36348164771540592</v>
      </c>
      <c r="AH216" s="64" t="s">
        <v>152</v>
      </c>
      <c r="AI216" s="66"/>
      <c r="AJ216" s="66"/>
      <c r="AK216" s="45" t="str">
        <f t="shared" si="129"/>
        <v>95-03</v>
      </c>
      <c r="AL216" s="65"/>
      <c r="AM216" s="145">
        <f t="shared" si="130"/>
        <v>2</v>
      </c>
      <c r="AN216" s="149"/>
      <c r="AO216" s="183"/>
      <c r="AP216" s="149"/>
      <c r="AQ216" s="147">
        <f t="shared" si="131"/>
        <v>1</v>
      </c>
      <c r="AR216" s="229">
        <v>0</v>
      </c>
      <c r="AS216" s="229">
        <v>12</v>
      </c>
      <c r="AT216" s="229">
        <v>18</v>
      </c>
      <c r="AU216" s="229">
        <v>0</v>
      </c>
      <c r="AV216" s="229">
        <v>4</v>
      </c>
      <c r="AW216" s="229">
        <v>8</v>
      </c>
      <c r="AX216" s="229">
        <v>0</v>
      </c>
      <c r="AY216" s="229">
        <v>2</v>
      </c>
      <c r="AZ216" s="229">
        <v>2</v>
      </c>
      <c r="BA216" s="68"/>
      <c r="BB216" s="229">
        <v>75</v>
      </c>
      <c r="BC216" s="229">
        <v>5</v>
      </c>
      <c r="BD216" s="229">
        <v>1</v>
      </c>
      <c r="BE216" s="57">
        <v>3</v>
      </c>
      <c r="BF216" s="57">
        <v>3</v>
      </c>
      <c r="BG216" s="57">
        <v>3</v>
      </c>
      <c r="BH216" s="57">
        <v>10</v>
      </c>
      <c r="BI216" s="57" t="str">
        <f t="shared" si="132"/>
        <v>Control</v>
      </c>
      <c r="BJ216" s="189" t="str">
        <f t="shared" si="133"/>
        <v>95-03</v>
      </c>
      <c r="BK216" s="173">
        <f t="shared" si="134"/>
        <v>2</v>
      </c>
      <c r="BL216" s="90">
        <v>9</v>
      </c>
      <c r="BM216" s="69">
        <v>29</v>
      </c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9"/>
      <c r="BY216" s="69"/>
      <c r="BZ216" s="69"/>
      <c r="CA216" s="101">
        <v>24</v>
      </c>
      <c r="CB216" s="100"/>
      <c r="CC216" s="100"/>
      <c r="CD216" s="100"/>
      <c r="CE216" s="100"/>
      <c r="CF216" s="100"/>
      <c r="CG216" s="100"/>
      <c r="CH216" s="100"/>
      <c r="CI216" s="100"/>
      <c r="CJ216" s="100"/>
      <c r="CK216" s="100"/>
      <c r="CL216" s="100"/>
      <c r="CM216" s="69"/>
      <c r="CN216" s="69"/>
      <c r="CO216" s="69"/>
      <c r="CP216" s="90"/>
      <c r="CQ216" s="90"/>
      <c r="CR216" s="69"/>
      <c r="CS216" s="69"/>
      <c r="CT216" s="69"/>
      <c r="CU216" s="69"/>
      <c r="CV216" s="90"/>
      <c r="CW216" s="69"/>
      <c r="CX216" s="69"/>
      <c r="CY216" s="69"/>
      <c r="CZ216" s="69"/>
      <c r="DA216" s="90"/>
      <c r="DB216" s="69"/>
      <c r="DC216" s="69"/>
      <c r="DD216" s="69"/>
      <c r="DE216" s="69"/>
      <c r="DF216" s="131"/>
      <c r="DG216" s="121">
        <f t="shared" si="135"/>
        <v>0</v>
      </c>
      <c r="DH216" s="121">
        <f t="shared" si="136"/>
        <v>77.8033851628891</v>
      </c>
      <c r="DI216" s="121">
        <f t="shared" si="137"/>
        <v>128.41058071206197</v>
      </c>
      <c r="DJ216" s="121">
        <f t="shared" si="138"/>
        <v>1.6435228818722922</v>
      </c>
      <c r="DK216" s="121">
        <f t="shared" si="138"/>
        <v>1.6268515540313535</v>
      </c>
      <c r="DL216" s="121">
        <f t="shared" si="138"/>
        <v>3.4089371387021106</v>
      </c>
      <c r="DM216" s="121">
        <f t="shared" si="139"/>
        <v>43.023535203254923</v>
      </c>
      <c r="DN216" s="121">
        <f t="shared" si="140"/>
        <v>26.368020581042039</v>
      </c>
      <c r="DO216" s="121">
        <f t="shared" si="141"/>
        <v>0</v>
      </c>
      <c r="DP216" s="121">
        <f t="shared" si="142"/>
        <v>0</v>
      </c>
      <c r="DQ216" s="121">
        <f t="shared" si="143"/>
        <v>0</v>
      </c>
      <c r="DR216" s="122">
        <f t="shared" si="144"/>
        <v>13</v>
      </c>
      <c r="DS216" s="157"/>
      <c r="DT216" s="157" t="str">
        <f t="shared" si="145"/>
        <v>Control</v>
      </c>
      <c r="DU216" s="157" t="str">
        <f t="shared" si="124"/>
        <v>95-03</v>
      </c>
      <c r="DV216" s="238">
        <f t="shared" si="146"/>
        <v>2</v>
      </c>
      <c r="EJ216" s="50"/>
      <c r="EK216" s="50"/>
      <c r="EL216" s="55"/>
      <c r="EM216" s="50"/>
      <c r="EN216" s="50"/>
      <c r="EO216" s="50">
        <f t="shared" si="125"/>
        <v>0</v>
      </c>
      <c r="EP216" s="50">
        <f t="shared" si="126"/>
        <v>0</v>
      </c>
      <c r="EQ216" s="50">
        <f t="shared" si="127"/>
        <v>0</v>
      </c>
      <c r="ER216" s="56"/>
      <c r="ES216" s="56"/>
      <c r="ET216" s="56">
        <f t="shared" si="154"/>
        <v>0</v>
      </c>
      <c r="EU216" s="56">
        <f t="shared" si="154"/>
        <v>35.011523323300096</v>
      </c>
      <c r="EV216" s="56"/>
      <c r="EW216" s="56"/>
      <c r="EX216" s="56"/>
      <c r="EY216" s="56"/>
      <c r="EZ216" s="165"/>
      <c r="FA216" s="179"/>
      <c r="FB216" s="179"/>
      <c r="FC216" s="56"/>
      <c r="FD216" s="56"/>
      <c r="FE216" s="56"/>
      <c r="FF216" s="56"/>
      <c r="FG216" s="56"/>
      <c r="FH216" s="56"/>
      <c r="FI216" s="56"/>
      <c r="FJ216" s="56"/>
      <c r="FK216" s="56"/>
      <c r="FL216" s="56"/>
      <c r="FM216" s="56"/>
      <c r="FO216" s="54"/>
      <c r="FP216" s="54"/>
      <c r="FQ216" s="54"/>
      <c r="FR216" s="54"/>
      <c r="FS216" s="54"/>
      <c r="FT216" s="54"/>
      <c r="FU216" s="54"/>
      <c r="FV216" s="54"/>
      <c r="FW216" s="54"/>
      <c r="FX216" s="54"/>
      <c r="FY216" s="54"/>
      <c r="FZ216" s="54"/>
      <c r="GA216" s="54"/>
    </row>
    <row r="217" spans="1:183" ht="18">
      <c r="A217" s="66" t="s">
        <v>377</v>
      </c>
      <c r="B217" s="228" t="s">
        <v>278</v>
      </c>
      <c r="C217" s="228" t="s">
        <v>278</v>
      </c>
      <c r="D217" s="228" t="s">
        <v>319</v>
      </c>
      <c r="E217" s="229">
        <v>3</v>
      </c>
      <c r="F217" s="144">
        <v>23.741396355599989</v>
      </c>
      <c r="G217" s="144">
        <v>12.444845212799999</v>
      </c>
      <c r="H217" s="144"/>
      <c r="I217" s="144">
        <v>11.135035203599998</v>
      </c>
      <c r="J217" s="144">
        <v>4.4173275762000008</v>
      </c>
      <c r="K217" s="144">
        <v>23.98559842140001</v>
      </c>
      <c r="L217" s="144">
        <v>1.3433465892000003</v>
      </c>
      <c r="M217" s="144"/>
      <c r="N217" s="144"/>
      <c r="O217" s="83"/>
      <c r="P217" s="230">
        <f t="shared" si="128"/>
        <v>77.067549358799994</v>
      </c>
      <c r="Q217" s="52">
        <f t="shared" ref="Q217:Q280" si="156">((F217/$P217)*$F$5) + ((G217/$P217)*$G$5) + (( H217/$P217)*$H$5) + ((I217/$P217)*$I$5) + ((J217/$P217)*$J$5) + ((K217/$P217)*$K$5) + ((L217/$P217)*$L$5) + ((M217/$P217)*$M$5) + ((N217/$P217)*$N$5) + ((O217/$P217)*$O$5)</f>
        <v>0.86448205736543449</v>
      </c>
      <c r="R217" s="52">
        <f t="shared" ref="R217:R280" si="157">((F217/$P217)*$F$6) + ((G217/$P217)*$G$6) + (( H217/$P217)*$H$6) + ((I217/$P217)*$I$6) + ((J217/$P217)*$J$6) + ((K217/$P217)*$K$6) + ((L217/$P217)*$L$6) + ((M217/$P217)*$M$6) + ((N217/$P217)*$N$6) + ((O217/$P217)*$O$6)</f>
        <v>1.461185928333492</v>
      </c>
      <c r="S217" s="52">
        <f t="shared" ref="S217:S280" si="158">((F217/$P217)*$F$7) + ((G217/$P217)*$G$7) + (( H217/$P217)*$H$7) + ((I217/$P217)*$I$7) + ((J217/$P217)*$J$7) + ((K217/$P217)*$K$7) + ((L217/$P217)*$L$7) + ((M217/$P217)*$M$7) + ((N217/$P217)*$N$7) + ((O217/$P217)*$O$7)</f>
        <v>1.4267842301340221</v>
      </c>
      <c r="T217" s="53">
        <f t="shared" ref="T217:T280" si="159">((F217/$P217)*$F$8) + ((G217/$P217)*$G$8) + (( H217/$P217)*$H$8) + ((I217/$P217)*$I$8) + ((J217/$P217)*$J$8) + ((K217/$P217)*$K$8) + ((L217/$P217)*$L$8) + ((M217/$P217)*$M$8) + ((N217/$P217)*$N$8) + ((O217/$P217)*$O$8)</f>
        <v>9.0464467840898233E-2</v>
      </c>
      <c r="U217" s="53">
        <f t="shared" ref="U217:U280" si="160">((F217/$P217)*$F$9) + ((G217/$P217)*$G$9) + (( H217/$P217)*$H$9) + ((I217/$P217)*$I$9) + ((J217/$P217)*$J$9) + ((K217/$P217)*$K$9) + ((L217/$P217)*$L$9) + ((M217/$P217)*$M$9) + ((N217/$P217)*$N$9) + ((O217/$P217)*$O$9)</f>
        <v>1.3543150075115244</v>
      </c>
      <c r="V217" s="53">
        <f t="shared" ref="V217:V280" si="161">((F217/$P217)*$F$10) + ((G217/$P217)*$G$10) + (( H217/$P217)*$H$10) + ((I217/$P217)*$I$10) + ((J217/$P217)*$J$10) + ((K217/$P217)*$K$10) + ((L217/$P217)*$L$10) + ((M217/$P217)*$M$10) + ((N217/$P217)*$N$10) + ((O217/$P217)*$O$10)</f>
        <v>14.423906454856226</v>
      </c>
      <c r="W217" s="53">
        <f t="shared" ref="W217:W280" si="162">((F217/$P217)*$F$11) + ((G217/$P217)*$G$11) + (( H217/$P217)*$H$11) + ((I217/$P217)*$I$11) + ((J217/$P217)*$J$11) + ((K217/$P217)*$K$11) + ((L217/$P217)*$L$11) + ((M217/$P217)*$M$11) + ((N217/$P217)*$N$11) + ((O217/$P217)*$O$11)</f>
        <v>117.98321693335888</v>
      </c>
      <c r="X217" s="53">
        <f t="shared" ref="X217:X280" si="163">((F217/$P217)*$F$12) + ((G217/$P217)*$G$12) + (( H217/$P217)*$H$12) + ((I217/$P217)*$I$12) + ((J217/$P217)*$J$12) + ((K217/$P217)*$K$12) + ((L217/$P217)*$L$12) + ((M217/$P217)*$M$12) + ((N217/$P217)*$N$12) + ((O217/$P217)*$O$12)</f>
        <v>1.0292568678214049</v>
      </c>
      <c r="Y217" s="53">
        <f t="shared" ref="Y217:Y280" si="164">((F217/$P217)*$F$13) + ((G217/$P217)*$G$13) + (( H217/$P217)*$H$13) + ((I217/$P217)*$I$13) + ((J217/$P217)*$J$13) + ((K217/$P217)*$K$13) + ((L217/$P217)*$L$13) + ((M217/$P217)*$M$13) + ((N217/$P217)*$N$13) + ((O217/$P217)*$O$13)</f>
        <v>1.0234628579999543</v>
      </c>
      <c r="Z217" s="53">
        <f t="shared" ref="Z217:Z280" si="165">((F217/$P217)*$F$14) + ((G217/$P217)*$G$14) + (( H217/$P217)*$H$14) + ((I217/$P217)*$I$14) + ((J217/$P217)*$J$14) + ((K217/$P217)*$K$14) + ((L217/$P217)*$L$14) + ((M217/$P217)*$M$14) + ((N217/$P217)*$N$14) + ((O217/$P217)*$O$14)</f>
        <v>1.0261719205078588</v>
      </c>
      <c r="AA217" s="53">
        <f t="shared" ref="AA217:AA280" si="166">((F217/$P217)*$F$15) + ((G217/$P217)*$G$15) + (( H217/$P217)*$H$15) + ((I217/$P217)*$I$15) + ((J217/$P217)*$J$15) + ((K217/$P217)*$K$15) + ((L217/$P217)*$L$15) + ((M217/$P217)*$M$15) + ((N217/$P217)*$N$15) + ((O217/$P217)*$O$15)</f>
        <v>1.0304748223652427</v>
      </c>
      <c r="AB217" s="53">
        <f t="shared" ref="AB217:AB280" si="167">((F217/$P217)*$F$16) + ((G217/$P217)*$G$16) + (( H217/$P217)*$H$16) + ((I217/$P217)*$I$16) + ((J217/$P217)*$J$16) + ((K217/$P217)*$K$16) + ((L217/$P217)*$L$16) + ((M217/$P217)*$M$16) + ((N217/$P217)*$N$16) + ((O217/$P217)*$O$16)</f>
        <v>0.5721616961029653</v>
      </c>
      <c r="AC217" s="53">
        <f t="shared" ref="AC217:AC280" si="168">((F217/$P217)*$F$17) + ((G217/$P217)*$G$17) + (( H217/$P217)*$H$17) + ((I217/$P217)*$I$17) + ((J217/$P217)*$J$17) + ((K217/$P217)*$K$17) + ((L217/$P217)*$L$17) + ((M217/$P217)*$M$17) + ((N217/$P217)*$N$17) + ((O217/$P217)*$O$17)</f>
        <v>0.5706794574181957</v>
      </c>
      <c r="AD217" s="53">
        <f t="shared" ref="AD217:AD280" si="169">((F217/$P217)*$F$18) + ((G217/$P217)*$G$18) + (( H217/$P217)*$H$18) + ((I217/$P217)*$I$18) + ((J217/$P217)*$J$18) + ((K217/$P217)*$K$18) + ((L217/$P217)*$L$18) + ((M217/$P217)*$M$18) + ((N217/$P217)*$N$18) + ((O217/$P217)*$O$18)</f>
        <v>0.55991495061279961</v>
      </c>
      <c r="AE217" s="53">
        <f t="shared" ref="AE217:AE280" si="170">((F217/$P217)*$F$19) + ((G217/$P217)*$G$19) + (( H217/$P217)*$H$19) + ((I217/$P217)*$I$19) + ((J217/$P217)*$J$19) + ((K217/$P217)*$K$19) + ((L217/$P217)*$L$19) + ((M217/$P217)*$M$19) + ((N217/$P217)*$N$19) + ((O217/$P217)*$O$19)</f>
        <v>0.36696329543081191</v>
      </c>
      <c r="AF217" s="53">
        <f t="shared" ref="AF217:AF280" si="171">((F217/$P217)*$F$20) + ((G217/$P217)*$G$20) + (( H217/$P217)*$H$20) + ((I217/$P217)*$I$20) + ((J217/$P217)*$J$20) + ((K217/$P217)*$K$20) + ((L217/$P217)*$L$20) + ((M217/$P217)*$M$20) + ((N217/$P217)*$N$20) + ((O217/$P217)*$O$20)</f>
        <v>0.36</v>
      </c>
      <c r="AG217" s="53">
        <f t="shared" ref="AG217:AG280" si="172">(AE217+AF217)/2</f>
        <v>0.36348164771540592</v>
      </c>
      <c r="AH217" s="64" t="s">
        <v>152</v>
      </c>
      <c r="AI217" s="66"/>
      <c r="AJ217" s="66"/>
      <c r="AK217" s="45" t="str">
        <f t="shared" si="129"/>
        <v>95-03</v>
      </c>
      <c r="AL217" s="65"/>
      <c r="AM217" s="145">
        <f t="shared" si="130"/>
        <v>3</v>
      </c>
      <c r="AN217" s="149"/>
      <c r="AO217" s="183"/>
      <c r="AP217" s="149"/>
      <c r="AQ217" s="147">
        <f t="shared" si="131"/>
        <v>1</v>
      </c>
      <c r="AR217" s="229">
        <v>0</v>
      </c>
      <c r="AS217" s="229">
        <v>3</v>
      </c>
      <c r="AT217" s="229">
        <v>6</v>
      </c>
      <c r="AU217" s="229">
        <v>0</v>
      </c>
      <c r="AV217" s="229">
        <v>2</v>
      </c>
      <c r="AW217" s="229">
        <v>2</v>
      </c>
      <c r="AX217" s="229">
        <v>0</v>
      </c>
      <c r="AY217" s="229">
        <v>1</v>
      </c>
      <c r="AZ217" s="229">
        <v>3</v>
      </c>
      <c r="BA217" s="68"/>
      <c r="BB217" s="229">
        <v>58</v>
      </c>
      <c r="BC217" s="229">
        <v>5</v>
      </c>
      <c r="BD217" s="229">
        <v>0</v>
      </c>
      <c r="BE217" s="57">
        <v>3</v>
      </c>
      <c r="BF217" s="57">
        <v>3</v>
      </c>
      <c r="BG217" s="57">
        <v>3</v>
      </c>
      <c r="BH217" s="57">
        <v>10</v>
      </c>
      <c r="BI217" s="57" t="str">
        <f t="shared" si="132"/>
        <v>Control</v>
      </c>
      <c r="BJ217" s="189" t="str">
        <f t="shared" si="133"/>
        <v>95-03</v>
      </c>
      <c r="BK217" s="173">
        <f t="shared" si="134"/>
        <v>3</v>
      </c>
      <c r="BL217" s="90">
        <v>0</v>
      </c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9"/>
      <c r="BY217" s="69"/>
      <c r="BZ217" s="69"/>
      <c r="CA217" s="101"/>
      <c r="CB217" s="100"/>
      <c r="CC217" s="100"/>
      <c r="CD217" s="100"/>
      <c r="CE217" s="100"/>
      <c r="CF217" s="100"/>
      <c r="CG217" s="100"/>
      <c r="CH217" s="100"/>
      <c r="CI217" s="100"/>
      <c r="CJ217" s="100"/>
      <c r="CK217" s="100"/>
      <c r="CL217" s="100"/>
      <c r="CM217" s="69"/>
      <c r="CN217" s="69"/>
      <c r="CO217" s="69"/>
      <c r="CP217" s="90"/>
      <c r="CQ217" s="90"/>
      <c r="CR217" s="69"/>
      <c r="CS217" s="69"/>
      <c r="CT217" s="69"/>
      <c r="CU217" s="69"/>
      <c r="CV217" s="90"/>
      <c r="CW217" s="69"/>
      <c r="CX217" s="69"/>
      <c r="CY217" s="69"/>
      <c r="CZ217" s="69"/>
      <c r="DA217" s="90"/>
      <c r="DB217" s="69"/>
      <c r="DC217" s="69"/>
      <c r="DD217" s="69"/>
      <c r="DE217" s="69"/>
      <c r="DF217" s="131"/>
      <c r="DG217" s="121">
        <f t="shared" si="135"/>
        <v>0</v>
      </c>
      <c r="DH217" s="121">
        <f t="shared" si="136"/>
        <v>25.934461720963036</v>
      </c>
      <c r="DI217" s="121">
        <f t="shared" si="137"/>
        <v>42.803526904020671</v>
      </c>
      <c r="DJ217" s="121">
        <f t="shared" si="138"/>
        <v>1.270991028647906</v>
      </c>
      <c r="DK217" s="121">
        <f t="shared" si="138"/>
        <v>1.6268515540313535</v>
      </c>
      <c r="DL217" s="121">
        <f t="shared" si="138"/>
        <v>0</v>
      </c>
      <c r="DM217" s="121">
        <f t="shared" si="139"/>
        <v>0</v>
      </c>
      <c r="DN217" s="121">
        <f t="shared" si="140"/>
        <v>0</v>
      </c>
      <c r="DO217" s="121">
        <f t="shared" si="141"/>
        <v>0</v>
      </c>
      <c r="DP217" s="121">
        <f t="shared" si="142"/>
        <v>0</v>
      </c>
      <c r="DQ217" s="121">
        <f t="shared" si="143"/>
        <v>0</v>
      </c>
      <c r="DR217" s="122">
        <f t="shared" si="144"/>
        <v>4</v>
      </c>
      <c r="DS217" s="157"/>
      <c r="DT217" s="157" t="str">
        <f t="shared" si="145"/>
        <v>Control</v>
      </c>
      <c r="DU217" s="157" t="str">
        <f t="shared" ref="DU217:DU280" si="173">D217</f>
        <v>95-03</v>
      </c>
      <c r="DV217" s="238">
        <f t="shared" si="146"/>
        <v>3</v>
      </c>
      <c r="EJ217" s="50">
        <f t="shared" si="147"/>
        <v>0.56190447154471546</v>
      </c>
      <c r="EK217" s="50">
        <f t="shared" si="148"/>
        <v>0.92733739837398377</v>
      </c>
      <c r="EL217" s="55">
        <f t="shared" si="149"/>
        <v>0</v>
      </c>
      <c r="EM217" s="50">
        <f>4.656*AQ217*(((BL217/2.54)^2)+((BM217/2.54)^2)+((BN217/2.54)^2)+((BO217)/2.54^2)+((BP217/2.54)^2)+((BQ217/2.54)^2)+((BR217/2.54)^2)+((BS217/2.54)^2)+((BT217/2.54)^2)+((BU217/2.54)^2)+((BV217/2.54)^2)+((BW217/2.54)^2)+((BX217/2.54)^2)+((BY217/2.54)^2)+((BZ217/2.54)^2))/(BH217*3.28)</f>
        <v>0</v>
      </c>
      <c r="EN217" s="50">
        <f>3.492*AQ217*((CA217/2.54)^2 + (CB217/2.54)^2 + (CC217/2.54)^2 + (CD217/2.54)^2 + (CE217/2.54)^2 + (CF217/2.54)^2 + (CG217/2.54)^2 +(CH217/2.54)^2 +(CI217/2.54)^2 + (CJ217/2.54)^2 +(CK217/2.54)^2 + (CL217/2.54)^2 +(CM217/2.54)^2 + (CN217/2.54)^2 + (CO217/2.54)^2)/(BH217*3.28)</f>
        <v>0</v>
      </c>
      <c r="EO217" s="50">
        <f t="shared" ref="EO217:EO280" si="174">4.074*AQ217*((CQ217/2.54)^2 + (CR217/2.54)^2 + (CS217/2.54)^2 + (CT217/2.54)^2 + (CU217/2.54)^2)/(BH217*3.28)</f>
        <v>0</v>
      </c>
      <c r="EP217" s="50">
        <f t="shared" ref="EP217:EP280" si="175">4.074*AQ217*((CV217/2.54)^2 + (CW217/2.54)^2 + (CX217/2.54)^2 + (CY217/2.54)^2 + (CZ217/2.54)^2)/(BH217*3.28)</f>
        <v>0</v>
      </c>
      <c r="EQ217" s="50">
        <f t="shared" ref="EQ217:EQ280" si="176">4.074*AQ217*((DA217/2.54)^2 + (DB217/2.54)^2 + (DC217/2.54)^2 + (DD217/2.54)^2 + (DE217/2.54)^2)/(BH217*3.28)</f>
        <v>0</v>
      </c>
      <c r="ER217" s="56">
        <f t="shared" si="150"/>
        <v>1.4892418699186991</v>
      </c>
      <c r="ES217" s="56">
        <f t="shared" si="151"/>
        <v>0</v>
      </c>
      <c r="ET217" s="56">
        <f t="shared" si="154"/>
        <v>0</v>
      </c>
      <c r="EU217" s="56">
        <f t="shared" si="154"/>
        <v>11.670507774433366</v>
      </c>
      <c r="EV217" s="56">
        <f t="shared" si="152"/>
        <v>1.4892418699186991</v>
      </c>
      <c r="EW217" s="56"/>
      <c r="EX217" s="56"/>
      <c r="EY217" s="56"/>
      <c r="EZ217" s="165"/>
      <c r="FA217" s="179"/>
      <c r="FB217" s="179"/>
      <c r="FC217" s="56"/>
      <c r="FD217" s="56"/>
      <c r="FE217" s="56"/>
      <c r="FF217" s="56"/>
      <c r="FG217" s="56"/>
      <c r="FH217" s="56"/>
      <c r="FI217" s="56"/>
      <c r="FJ217" s="56"/>
      <c r="FK217" s="56"/>
      <c r="FL217" s="56"/>
      <c r="FM217" s="56"/>
      <c r="FO217" s="54"/>
      <c r="FP217" s="54"/>
      <c r="FQ217" s="54"/>
      <c r="FR217" s="54"/>
      <c r="FS217" s="54"/>
      <c r="FT217" s="54"/>
      <c r="FU217" s="54"/>
      <c r="FV217" s="54"/>
      <c r="FW217" s="54"/>
      <c r="FX217" s="54"/>
      <c r="FY217" s="54"/>
      <c r="FZ217" s="54"/>
      <c r="GA217" s="54"/>
    </row>
    <row r="218" spans="1:183" ht="18">
      <c r="A218" s="66" t="s">
        <v>377</v>
      </c>
      <c r="B218" s="228" t="s">
        <v>278</v>
      </c>
      <c r="C218" s="228" t="s">
        <v>278</v>
      </c>
      <c r="D218" s="228" t="s">
        <v>319</v>
      </c>
      <c r="E218" s="229">
        <v>4</v>
      </c>
      <c r="F218" s="144">
        <v>23.741396355599989</v>
      </c>
      <c r="G218" s="144">
        <v>12.444845212799999</v>
      </c>
      <c r="H218" s="144"/>
      <c r="I218" s="144">
        <v>11.135035203599998</v>
      </c>
      <c r="J218" s="144">
        <v>4.4173275762000008</v>
      </c>
      <c r="K218" s="144">
        <v>23.98559842140001</v>
      </c>
      <c r="L218" s="144">
        <v>1.3433465892000003</v>
      </c>
      <c r="M218" s="232"/>
      <c r="N218" s="232"/>
      <c r="O218" s="83"/>
      <c r="P218" s="230">
        <f t="shared" ref="P218:P281" si="177">SUM(F218:O218)</f>
        <v>77.067549358799994</v>
      </c>
      <c r="Q218" s="52">
        <f t="shared" si="156"/>
        <v>0.86448205736543449</v>
      </c>
      <c r="R218" s="52">
        <f t="shared" si="157"/>
        <v>1.461185928333492</v>
      </c>
      <c r="S218" s="52">
        <f t="shared" si="158"/>
        <v>1.4267842301340221</v>
      </c>
      <c r="T218" s="53">
        <f t="shared" si="159"/>
        <v>9.0464467840898233E-2</v>
      </c>
      <c r="U218" s="53">
        <f t="shared" si="160"/>
        <v>1.3543150075115244</v>
      </c>
      <c r="V218" s="53">
        <f t="shared" si="161"/>
        <v>14.423906454856226</v>
      </c>
      <c r="W218" s="53">
        <f t="shared" si="162"/>
        <v>117.98321693335888</v>
      </c>
      <c r="X218" s="53">
        <f t="shared" si="163"/>
        <v>1.0292568678214049</v>
      </c>
      <c r="Y218" s="53">
        <f t="shared" si="164"/>
        <v>1.0234628579999543</v>
      </c>
      <c r="Z218" s="53">
        <f t="shared" si="165"/>
        <v>1.0261719205078588</v>
      </c>
      <c r="AA218" s="53">
        <f t="shared" si="166"/>
        <v>1.0304748223652427</v>
      </c>
      <c r="AB218" s="53">
        <f t="shared" si="167"/>
        <v>0.5721616961029653</v>
      </c>
      <c r="AC218" s="53">
        <f t="shared" si="168"/>
        <v>0.5706794574181957</v>
      </c>
      <c r="AD218" s="53">
        <f t="shared" si="169"/>
        <v>0.55991495061279961</v>
      </c>
      <c r="AE218" s="53">
        <f t="shared" si="170"/>
        <v>0.36696329543081191</v>
      </c>
      <c r="AF218" s="53">
        <f t="shared" si="171"/>
        <v>0.36</v>
      </c>
      <c r="AG218" s="53">
        <f t="shared" si="172"/>
        <v>0.36348164771540592</v>
      </c>
      <c r="AH218" s="64" t="s">
        <v>152</v>
      </c>
      <c r="AI218" s="66"/>
      <c r="AJ218" s="66"/>
      <c r="AK218" s="45" t="str">
        <f t="shared" ref="AK218:AK281" si="178">D218</f>
        <v>95-03</v>
      </c>
      <c r="AL218" s="65"/>
      <c r="AM218" s="145">
        <f t="shared" ref="AM218:AM281" si="179">E218</f>
        <v>4</v>
      </c>
      <c r="AN218" s="149"/>
      <c r="AO218" s="183"/>
      <c r="AP218" s="149"/>
      <c r="AQ218" s="147">
        <f t="shared" ref="AQ218:AQ281" si="180">(1+(AP218/100)^2)^0.5</f>
        <v>1</v>
      </c>
      <c r="AR218" s="229">
        <v>0</v>
      </c>
      <c r="AS218" s="229">
        <v>2</v>
      </c>
      <c r="AT218" s="229">
        <v>2</v>
      </c>
      <c r="AU218" s="229">
        <v>0</v>
      </c>
      <c r="AV218" s="229">
        <v>3</v>
      </c>
      <c r="AW218" s="229">
        <v>8</v>
      </c>
      <c r="AX218" s="229">
        <v>0</v>
      </c>
      <c r="AY218" s="229">
        <v>4</v>
      </c>
      <c r="AZ218" s="229">
        <v>5</v>
      </c>
      <c r="BA218" s="68"/>
      <c r="BB218" s="229">
        <v>75</v>
      </c>
      <c r="BC218" s="229">
        <v>3</v>
      </c>
      <c r="BD218" s="229">
        <v>2</v>
      </c>
      <c r="BE218" s="57">
        <v>3</v>
      </c>
      <c r="BF218" s="57">
        <v>3</v>
      </c>
      <c r="BG218" s="57">
        <v>3</v>
      </c>
      <c r="BH218" s="57">
        <v>10</v>
      </c>
      <c r="BI218" s="57" t="str">
        <f t="shared" ref="BI218:BI281" si="181">C218</f>
        <v>Control</v>
      </c>
      <c r="BJ218" s="189" t="str">
        <f t="shared" ref="BJ218:BJ281" si="182">D218</f>
        <v>95-03</v>
      </c>
      <c r="BK218" s="173">
        <f t="shared" ref="BK218:BK281" si="183">E218</f>
        <v>4</v>
      </c>
      <c r="BL218" s="90">
        <v>0</v>
      </c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101"/>
      <c r="CB218" s="100"/>
      <c r="CC218" s="100"/>
      <c r="CD218" s="100"/>
      <c r="CE218" s="100"/>
      <c r="CF218" s="100"/>
      <c r="CG218" s="100"/>
      <c r="CH218" s="100"/>
      <c r="CI218" s="100"/>
      <c r="CJ218" s="100"/>
      <c r="CK218" s="100"/>
      <c r="CL218" s="100"/>
      <c r="CM218" s="69"/>
      <c r="CN218" s="69"/>
      <c r="CO218" s="69"/>
      <c r="CP218" s="90"/>
      <c r="CQ218" s="90"/>
      <c r="CR218" s="69"/>
      <c r="CS218" s="69"/>
      <c r="CT218" s="69"/>
      <c r="CU218" s="69"/>
      <c r="CV218" s="90"/>
      <c r="CW218" s="69"/>
      <c r="CX218" s="69"/>
      <c r="CY218" s="69"/>
      <c r="CZ218" s="69"/>
      <c r="DA218" s="90"/>
      <c r="DB218" s="69"/>
      <c r="DC218" s="69"/>
      <c r="DD218" s="69"/>
      <c r="DE218" s="69"/>
      <c r="DF218" s="131"/>
      <c r="DG218" s="121">
        <f t="shared" ref="DG218:DG281" si="184">(((AR218*$R218) + (AU218*$R218)+(AX218*$R218))/2)*10</f>
        <v>0</v>
      </c>
      <c r="DH218" s="121">
        <f t="shared" ref="DH218:DH281" si="185">((($AS218*$Q218) +($AV218*$Q218)+($AY218*$Q218))/2)*10</f>
        <v>38.90169258144455</v>
      </c>
      <c r="DI218" s="121">
        <f t="shared" ref="DI218:DI281" si="186">((((AR218+AU218+AX218)*S218) +((AS218+AV218+AY218)*S218))/2)*10</f>
        <v>64.205290356030986</v>
      </c>
      <c r="DJ218" s="121">
        <f t="shared" ref="DJ218:DL281" si="187">(10*(0.1234*T218*X218*AB218*BB218))/BE218</f>
        <v>1.6435228818722922</v>
      </c>
      <c r="DK218" s="121">
        <f t="shared" si="187"/>
        <v>0.97611093241881208</v>
      </c>
      <c r="DL218" s="121">
        <f t="shared" si="187"/>
        <v>6.8178742774042211</v>
      </c>
      <c r="DM218" s="121">
        <f t="shared" ref="DM218:DM281" si="188">(10*0.1234*AA218*AE218)*((BL218^2)+(BM218^2)+(BN218^2)+(BO218^2)+(BP218^2)+(BQ218^2)+(BR218^2)+(BS218^2)+(BT218^2)+(BU218^2)+(BV218^2)+(BW218^2)+(BX218^2)+(BY218^2)+(BZ218^2))/$BH218</f>
        <v>0</v>
      </c>
      <c r="DN218" s="121">
        <f t="shared" ref="DN218:DN281" si="189">(10*0.1234*AA218*AF218*(CA218^2 + CB218^2 + CC218^2 + CD218^2 + CE218^2 + CF218^2 + CG218^2 +CH218^2 +CI218^2 + CJ218^2 +CK218^2 + CL218^2 +CM218^2 + CN218^2 + CO218^2))/$BH218</f>
        <v>0</v>
      </c>
      <c r="DO218" s="121">
        <f t="shared" ref="DO218:DO281" si="190">(10*0.1234*AA218*AG218)*((CQ218^2)+(CR218^2)+(CS218^2)+(CT218^2)+(CU218^2))/$BH218</f>
        <v>0</v>
      </c>
      <c r="DP218" s="121">
        <f t="shared" ref="DP218:DP281" si="191">(10*0.1234*AA218*AG218)*((CV218^2)+(CW218^2)+(CX218^2)+(CY218^2)+(CZ218^2))/$BH218</f>
        <v>0</v>
      </c>
      <c r="DQ218" s="121">
        <f t="shared" ref="DQ218:DQ281" si="192">(10*0.1234*AA218*AG218)*((DA218^2)+(DB218^2)+(DC218^2)+(DD218^2)+(DE218^2))/$BH218</f>
        <v>0</v>
      </c>
      <c r="DR218" s="122">
        <f t="shared" ref="DR218:DR281" si="193">AVERAGE(AT218,AW218)</f>
        <v>5</v>
      </c>
      <c r="DS218" s="157"/>
      <c r="DT218" s="157" t="str">
        <f t="shared" ref="DT218:DT281" si="194">B218</f>
        <v>Control</v>
      </c>
      <c r="DU218" s="157" t="str">
        <f t="shared" si="173"/>
        <v>95-03</v>
      </c>
      <c r="DV218" s="238">
        <f t="shared" ref="DV218:DV281" si="195">E218</f>
        <v>4</v>
      </c>
      <c r="EJ218" s="50">
        <f t="shared" ref="EJ218:EJ281" si="196">(0.09533*BB218*AQ218)/(BE218*3.28)</f>
        <v>0.72660060975609753</v>
      </c>
      <c r="EK218" s="50">
        <f t="shared" ref="EK218:EK281" si="197">(1.825*BC218*AQ218)/(BF218*3.28)</f>
        <v>0.55640243902439024</v>
      </c>
      <c r="EL218" s="55">
        <f t="shared" ref="EL218:EL281" si="198">(14.52*BD218*AQ218)/(BG218*3.28)</f>
        <v>2.9512195121951219</v>
      </c>
      <c r="EM218" s="50">
        <f>4.656*AQ218*(((BL218/2.54)^2)+((BM218/2.54)^2)+((BN218/2.54)^2)+((BO218)/2.54^2)+((BP218/2.54)^2)+((BQ218/2.54)^2)+((BR218/2.54)^2)+((BS218/2.54)^2)+((BT218/2.54)^2)+((BU218/2.54)^2)+((BV218/2.54)^2)+((BW218/2.54)^2)+((BX218/2.54)^2)+((BY218/2.54)^2)+((BZ218/2.54)^2))/(BH218*3.28)</f>
        <v>0</v>
      </c>
      <c r="EN218" s="50">
        <f>3.492*AQ218*((CA218/2.54)^2 + (CB218/2.54)^2 + (CC218/2.54)^2 + (CD218/2.54)^2 + (CE218/2.54)^2 + (CF218/2.54)^2 + (CG218/2.54)^2 +(CH218/2.54)^2 +(CI218/2.54)^2 + (CJ218/2.54)^2 +(CK218/2.54)^2 + (CL218/2.54)^2 +(CM218/2.54)^2 + (CN218/2.54)^2 + (CO218/2.54)^2)/(BH218*3.28)</f>
        <v>0</v>
      </c>
      <c r="EO218" s="50">
        <f t="shared" si="174"/>
        <v>0</v>
      </c>
      <c r="EP218" s="50">
        <f t="shared" si="175"/>
        <v>0</v>
      </c>
      <c r="EQ218" s="50">
        <f t="shared" si="176"/>
        <v>0</v>
      </c>
      <c r="ER218" s="56">
        <f t="shared" ref="ER218:ER281" si="199">EJ218+EK218+EL218</f>
        <v>4.2342225609756099</v>
      </c>
      <c r="ES218" s="56">
        <f t="shared" ref="ES218:ES281" si="200">EM218+EN218</f>
        <v>0</v>
      </c>
      <c r="ET218" s="56">
        <f t="shared" si="154"/>
        <v>0</v>
      </c>
      <c r="EU218" s="56">
        <f t="shared" si="154"/>
        <v>17.505761661650048</v>
      </c>
      <c r="EV218" s="56">
        <f t="shared" ref="EV218:EV281" si="201">ER218+ES218</f>
        <v>4.2342225609756099</v>
      </c>
      <c r="EW218" s="56"/>
      <c r="EX218" s="56"/>
      <c r="EY218" s="56"/>
      <c r="EZ218" s="165"/>
      <c r="FA218" s="179"/>
      <c r="FB218" s="179"/>
      <c r="FC218" s="56"/>
      <c r="FD218" s="56"/>
      <c r="FE218" s="56"/>
      <c r="FF218" s="56"/>
      <c r="FG218" s="56"/>
      <c r="FH218" s="56"/>
      <c r="FI218" s="56"/>
      <c r="FJ218" s="56"/>
      <c r="FK218" s="56"/>
      <c r="FL218" s="56"/>
      <c r="FM218" s="56"/>
      <c r="FO218" s="54"/>
      <c r="FP218" s="54"/>
      <c r="FQ218" s="54"/>
      <c r="FR218" s="54"/>
      <c r="FS218" s="54"/>
      <c r="FT218" s="54"/>
      <c r="FU218" s="54"/>
      <c r="FV218" s="54"/>
      <c r="FW218" s="54"/>
      <c r="FX218" s="54"/>
      <c r="FY218" s="54"/>
      <c r="FZ218" s="54"/>
      <c r="GA218" s="54"/>
    </row>
    <row r="219" spans="1:183" ht="18">
      <c r="A219" s="66" t="s">
        <v>377</v>
      </c>
      <c r="B219" s="228" t="s">
        <v>278</v>
      </c>
      <c r="C219" s="228" t="s">
        <v>278</v>
      </c>
      <c r="D219" s="228" t="s">
        <v>319</v>
      </c>
      <c r="E219" s="229">
        <v>5</v>
      </c>
      <c r="F219" s="144">
        <v>23.741396355599989</v>
      </c>
      <c r="G219" s="144">
        <v>12.444845212799999</v>
      </c>
      <c r="H219" s="144"/>
      <c r="I219" s="144">
        <v>11.135035203599998</v>
      </c>
      <c r="J219" s="144">
        <v>4.4173275762000008</v>
      </c>
      <c r="K219" s="144">
        <v>23.98559842140001</v>
      </c>
      <c r="L219" s="144">
        <v>1.3433465892000003</v>
      </c>
      <c r="M219" s="232"/>
      <c r="N219" s="232"/>
      <c r="O219" s="83"/>
      <c r="P219" s="230">
        <f t="shared" si="177"/>
        <v>77.067549358799994</v>
      </c>
      <c r="Q219" s="52">
        <f t="shared" si="156"/>
        <v>0.86448205736543449</v>
      </c>
      <c r="R219" s="52">
        <f t="shared" si="157"/>
        <v>1.461185928333492</v>
      </c>
      <c r="S219" s="52">
        <f t="shared" si="158"/>
        <v>1.4267842301340221</v>
      </c>
      <c r="T219" s="53">
        <f t="shared" si="159"/>
        <v>9.0464467840898233E-2</v>
      </c>
      <c r="U219" s="53">
        <f t="shared" si="160"/>
        <v>1.3543150075115244</v>
      </c>
      <c r="V219" s="53">
        <f t="shared" si="161"/>
        <v>14.423906454856226</v>
      </c>
      <c r="W219" s="53">
        <f t="shared" si="162"/>
        <v>117.98321693335888</v>
      </c>
      <c r="X219" s="53">
        <f t="shared" si="163"/>
        <v>1.0292568678214049</v>
      </c>
      <c r="Y219" s="53">
        <f t="shared" si="164"/>
        <v>1.0234628579999543</v>
      </c>
      <c r="Z219" s="53">
        <f t="shared" si="165"/>
        <v>1.0261719205078588</v>
      </c>
      <c r="AA219" s="53">
        <f t="shared" si="166"/>
        <v>1.0304748223652427</v>
      </c>
      <c r="AB219" s="53">
        <f t="shared" si="167"/>
        <v>0.5721616961029653</v>
      </c>
      <c r="AC219" s="53">
        <f t="shared" si="168"/>
        <v>0.5706794574181957</v>
      </c>
      <c r="AD219" s="53">
        <f t="shared" si="169"/>
        <v>0.55991495061279961</v>
      </c>
      <c r="AE219" s="53">
        <f t="shared" si="170"/>
        <v>0.36696329543081191</v>
      </c>
      <c r="AF219" s="53">
        <f t="shared" si="171"/>
        <v>0.36</v>
      </c>
      <c r="AG219" s="53">
        <f t="shared" si="172"/>
        <v>0.36348164771540592</v>
      </c>
      <c r="AH219" s="64" t="s">
        <v>152</v>
      </c>
      <c r="AI219" s="66"/>
      <c r="AJ219" s="66"/>
      <c r="AK219" s="45" t="str">
        <f t="shared" si="178"/>
        <v>95-03</v>
      </c>
      <c r="AL219" s="65"/>
      <c r="AM219" s="145">
        <f t="shared" si="179"/>
        <v>5</v>
      </c>
      <c r="AN219" s="149"/>
      <c r="AO219" s="183"/>
      <c r="AP219" s="149"/>
      <c r="AQ219" s="147">
        <f t="shared" si="180"/>
        <v>1</v>
      </c>
      <c r="AR219" s="229">
        <v>3</v>
      </c>
      <c r="AS219" s="229">
        <v>4</v>
      </c>
      <c r="AT219" s="229">
        <v>6</v>
      </c>
      <c r="AU219" s="229">
        <v>1</v>
      </c>
      <c r="AV219" s="229">
        <v>3</v>
      </c>
      <c r="AW219" s="229">
        <v>3</v>
      </c>
      <c r="AX219" s="229">
        <v>0</v>
      </c>
      <c r="AY219" s="229">
        <v>1</v>
      </c>
      <c r="AZ219" s="229">
        <v>1</v>
      </c>
      <c r="BA219" s="68"/>
      <c r="BB219" s="229">
        <v>20</v>
      </c>
      <c r="BC219" s="229">
        <v>0</v>
      </c>
      <c r="BD219" s="229">
        <v>0</v>
      </c>
      <c r="BE219" s="57">
        <v>3</v>
      </c>
      <c r="BF219" s="57">
        <v>3</v>
      </c>
      <c r="BG219" s="57">
        <v>3</v>
      </c>
      <c r="BH219" s="57">
        <v>10</v>
      </c>
      <c r="BI219" s="57" t="str">
        <f t="shared" si="181"/>
        <v>Control</v>
      </c>
      <c r="BJ219" s="189" t="str">
        <f t="shared" si="182"/>
        <v>95-03</v>
      </c>
      <c r="BK219" s="173">
        <f t="shared" si="183"/>
        <v>5</v>
      </c>
      <c r="BL219" s="90">
        <v>0</v>
      </c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101"/>
      <c r="CB219" s="100"/>
      <c r="CC219" s="100"/>
      <c r="CD219" s="100"/>
      <c r="CE219" s="100"/>
      <c r="CF219" s="100"/>
      <c r="CG219" s="100"/>
      <c r="CH219" s="100"/>
      <c r="CI219" s="100"/>
      <c r="CJ219" s="100"/>
      <c r="CK219" s="100"/>
      <c r="CL219" s="100"/>
      <c r="CM219" s="69"/>
      <c r="CN219" s="69"/>
      <c r="CO219" s="69"/>
      <c r="CP219" s="90"/>
      <c r="CQ219" s="90"/>
      <c r="CR219" s="69"/>
      <c r="CS219" s="69"/>
      <c r="CT219" s="69"/>
      <c r="CU219" s="69"/>
      <c r="CV219" s="90"/>
      <c r="CW219" s="69"/>
      <c r="CX219" s="69"/>
      <c r="CY219" s="69"/>
      <c r="CZ219" s="69"/>
      <c r="DA219" s="90"/>
      <c r="DB219" s="69"/>
      <c r="DC219" s="69"/>
      <c r="DD219" s="69"/>
      <c r="DE219" s="69"/>
      <c r="DF219" s="131"/>
      <c r="DG219" s="121">
        <f t="shared" si="184"/>
        <v>29.223718566669842</v>
      </c>
      <c r="DH219" s="121">
        <f t="shared" si="185"/>
        <v>34.579282294617379</v>
      </c>
      <c r="DI219" s="121">
        <f t="shared" si="186"/>
        <v>85.607053808041343</v>
      </c>
      <c r="DJ219" s="121">
        <f t="shared" si="187"/>
        <v>0.43827276849927793</v>
      </c>
      <c r="DK219" s="121">
        <f t="shared" si="187"/>
        <v>0</v>
      </c>
      <c r="DL219" s="121">
        <f t="shared" si="187"/>
        <v>0</v>
      </c>
      <c r="DM219" s="121">
        <f t="shared" si="188"/>
        <v>0</v>
      </c>
      <c r="DN219" s="121">
        <f t="shared" si="189"/>
        <v>0</v>
      </c>
      <c r="DO219" s="121">
        <f t="shared" si="190"/>
        <v>0</v>
      </c>
      <c r="DP219" s="121">
        <f t="shared" si="191"/>
        <v>0</v>
      </c>
      <c r="DQ219" s="121">
        <f t="shared" si="192"/>
        <v>0</v>
      </c>
      <c r="DR219" s="122">
        <f t="shared" si="193"/>
        <v>4.5</v>
      </c>
      <c r="DS219" s="157"/>
      <c r="DT219" s="157" t="str">
        <f t="shared" si="194"/>
        <v>Control</v>
      </c>
      <c r="DU219" s="157" t="str">
        <f t="shared" si="173"/>
        <v>95-03</v>
      </c>
      <c r="DV219" s="238">
        <f t="shared" si="195"/>
        <v>5</v>
      </c>
      <c r="EJ219" s="50">
        <f t="shared" si="196"/>
        <v>0.19376016260162601</v>
      </c>
      <c r="EK219" s="50">
        <f t="shared" si="197"/>
        <v>0</v>
      </c>
      <c r="EL219" s="55">
        <f t="shared" si="198"/>
        <v>0</v>
      </c>
      <c r="EM219" s="50">
        <f>4.656*AQ219*(((BL219/2.54)^2)+((BM219/2.54)^2)+((BN219/2.54)^2)+((BO219)/2.54^2)+((BP219/2.54)^2)+((BQ219/2.54)^2)+((BR219/2.54)^2)+((BS219/2.54)^2)+((BT219/2.54)^2)+((BU219/2.54)^2)+((BV219/2.54)^2)+((BW219/2.54)^2)+((BX219/2.54)^2)+((BY219/2.54)^2)+((BZ219/2.54)^2))/(BH219*3.28)</f>
        <v>0</v>
      </c>
      <c r="EN219" s="50">
        <f>3.492*AQ219*((CA219/2.54)^2 + (CB219/2.54)^2 + (CC219/2.54)^2 + (CD219/2.54)^2 + (CE219/2.54)^2 + (CF219/2.54)^2 + (CG219/2.54)^2 +(CH219/2.54)^2 +(CI219/2.54)^2 + (CJ219/2.54)^2 +(CK219/2.54)^2 + (CL219/2.54)^2 +(CM219/2.54)^2 + (CN219/2.54)^2 + (CO219/2.54)^2)/(BH219*3.28)</f>
        <v>0</v>
      </c>
      <c r="EO219" s="50">
        <f t="shared" si="174"/>
        <v>0</v>
      </c>
      <c r="EP219" s="50">
        <f t="shared" si="175"/>
        <v>0</v>
      </c>
      <c r="EQ219" s="50">
        <f t="shared" si="176"/>
        <v>0</v>
      </c>
      <c r="ER219" s="56">
        <f t="shared" si="199"/>
        <v>0.19376016260162601</v>
      </c>
      <c r="ES219" s="56">
        <f t="shared" si="200"/>
        <v>0</v>
      </c>
      <c r="ET219" s="56">
        <f t="shared" si="154"/>
        <v>13.150673355001429</v>
      </c>
      <c r="EU219" s="56">
        <f t="shared" si="154"/>
        <v>15.560677032577821</v>
      </c>
      <c r="EV219" s="56">
        <f t="shared" si="201"/>
        <v>0.19376016260162601</v>
      </c>
      <c r="EW219" s="56"/>
      <c r="EX219" s="56"/>
      <c r="EY219" s="56"/>
      <c r="EZ219" s="165" t="str">
        <f>D219</f>
        <v>95-03</v>
      </c>
      <c r="FA219" s="179">
        <f t="shared" si="153"/>
        <v>4.3835577850004759</v>
      </c>
      <c r="FB219" s="179">
        <f t="shared" si="153"/>
        <v>14.912315489553746</v>
      </c>
      <c r="FC219" s="56">
        <f>AVERAGE(EJ217:EJ219)</f>
        <v>0.49408841463414638</v>
      </c>
      <c r="FD219" s="56">
        <f>AVERAGE(EK217:EK219)</f>
        <v>0.49457994579945802</v>
      </c>
      <c r="FE219" s="56">
        <f>AVERAGE(EL217:EL219)</f>
        <v>0.98373983739837401</v>
      </c>
      <c r="FF219" s="56">
        <f>AVERAGE(EM217:EM219)</f>
        <v>0</v>
      </c>
      <c r="FG219" s="56">
        <f>AVERAGE(EN217:EN219)</f>
        <v>0</v>
      </c>
      <c r="FH219" s="56">
        <f t="shared" si="155"/>
        <v>0</v>
      </c>
      <c r="FI219" s="56">
        <f t="shared" si="155"/>
        <v>0</v>
      </c>
      <c r="FJ219" s="56">
        <f t="shared" si="155"/>
        <v>0</v>
      </c>
      <c r="FK219" s="56">
        <f>AVERAGE(ER217:ER219)</f>
        <v>1.9724081978319781</v>
      </c>
      <c r="FL219" s="56">
        <f>AVERAGE(ES217:ES219)</f>
        <v>0</v>
      </c>
      <c r="FM219" s="56">
        <f>AVERAGE(EV217:EV219)</f>
        <v>1.9724081978319781</v>
      </c>
      <c r="FO219" s="54"/>
      <c r="FP219" s="54" t="e">
        <f>AVERAGE(#REF!)</f>
        <v>#REF!</v>
      </c>
      <c r="FQ219" s="54" t="e">
        <f>AVERAGE(#REF!)</f>
        <v>#REF!</v>
      </c>
      <c r="FR219" s="54" t="e">
        <f>AVERAGE(#REF!)</f>
        <v>#REF!</v>
      </c>
      <c r="FS219" s="54" t="e">
        <f>AVERAGE(#REF!)</f>
        <v>#REF!</v>
      </c>
      <c r="FT219" s="54" t="e">
        <f>AVERAGE(#REF!)</f>
        <v>#REF!</v>
      </c>
      <c r="FU219" s="54" t="e">
        <f>AVERAGE(#REF!)</f>
        <v>#REF!</v>
      </c>
      <c r="FV219" s="54" t="e">
        <f>AVERAGE(#REF!)</f>
        <v>#REF!</v>
      </c>
      <c r="FW219" s="54" t="e">
        <f>AVERAGE(#REF!)</f>
        <v>#REF!</v>
      </c>
      <c r="FX219" s="54" t="e">
        <f>AVERAGE(#REF!)</f>
        <v>#REF!</v>
      </c>
      <c r="FY219" s="54" t="e">
        <f>AVERAGE(#REF!)</f>
        <v>#REF!</v>
      </c>
      <c r="FZ219" s="54" t="e">
        <f>AVERAGE(#REF!)</f>
        <v>#REF!</v>
      </c>
      <c r="GA219" s="54"/>
    </row>
    <row r="220" spans="1:183" ht="18">
      <c r="A220" s="66" t="s">
        <v>377</v>
      </c>
      <c r="B220" s="228" t="s">
        <v>278</v>
      </c>
      <c r="C220" s="228" t="s">
        <v>278</v>
      </c>
      <c r="D220" s="228" t="s">
        <v>315</v>
      </c>
      <c r="E220" s="229">
        <v>1</v>
      </c>
      <c r="F220" s="144">
        <v>23.741396355599989</v>
      </c>
      <c r="G220" s="144">
        <v>12.444845212799999</v>
      </c>
      <c r="H220" s="144"/>
      <c r="I220" s="144">
        <v>11.135035203599998</v>
      </c>
      <c r="J220" s="144">
        <v>4.4173275762000008</v>
      </c>
      <c r="K220" s="144">
        <v>23.98559842140001</v>
      </c>
      <c r="L220" s="144">
        <v>1.3433465892000003</v>
      </c>
      <c r="M220" s="232"/>
      <c r="N220" s="232"/>
      <c r="O220" s="83"/>
      <c r="P220" s="230">
        <f t="shared" si="177"/>
        <v>77.067549358799994</v>
      </c>
      <c r="Q220" s="52">
        <f t="shared" si="156"/>
        <v>0.86448205736543449</v>
      </c>
      <c r="R220" s="52">
        <f t="shared" si="157"/>
        <v>1.461185928333492</v>
      </c>
      <c r="S220" s="52">
        <f t="shared" si="158"/>
        <v>1.4267842301340221</v>
      </c>
      <c r="T220" s="53">
        <f t="shared" si="159"/>
        <v>9.0464467840898233E-2</v>
      </c>
      <c r="U220" s="53">
        <f t="shared" si="160"/>
        <v>1.3543150075115244</v>
      </c>
      <c r="V220" s="53">
        <f t="shared" si="161"/>
        <v>14.423906454856226</v>
      </c>
      <c r="W220" s="53">
        <f t="shared" si="162"/>
        <v>117.98321693335888</v>
      </c>
      <c r="X220" s="53">
        <f t="shared" si="163"/>
        <v>1.0292568678214049</v>
      </c>
      <c r="Y220" s="53">
        <f t="shared" si="164"/>
        <v>1.0234628579999543</v>
      </c>
      <c r="Z220" s="53">
        <f t="shared" si="165"/>
        <v>1.0261719205078588</v>
      </c>
      <c r="AA220" s="53">
        <f t="shared" si="166"/>
        <v>1.0304748223652427</v>
      </c>
      <c r="AB220" s="53">
        <f t="shared" si="167"/>
        <v>0.5721616961029653</v>
      </c>
      <c r="AC220" s="53">
        <f t="shared" si="168"/>
        <v>0.5706794574181957</v>
      </c>
      <c r="AD220" s="53">
        <f t="shared" si="169"/>
        <v>0.55991495061279961</v>
      </c>
      <c r="AE220" s="53">
        <f t="shared" si="170"/>
        <v>0.36696329543081191</v>
      </c>
      <c r="AF220" s="53">
        <f t="shared" si="171"/>
        <v>0.36</v>
      </c>
      <c r="AG220" s="53">
        <f t="shared" si="172"/>
        <v>0.36348164771540592</v>
      </c>
      <c r="AH220" s="64" t="s">
        <v>152</v>
      </c>
      <c r="AI220" s="66"/>
      <c r="AJ220" s="57"/>
      <c r="AK220" s="45" t="str">
        <f t="shared" si="178"/>
        <v>96-04</v>
      </c>
      <c r="AL220" s="65"/>
      <c r="AM220" s="145">
        <f t="shared" si="179"/>
        <v>1</v>
      </c>
      <c r="AN220" s="149"/>
      <c r="AO220" s="183"/>
      <c r="AP220" s="149"/>
      <c r="AQ220" s="147">
        <f t="shared" si="180"/>
        <v>1</v>
      </c>
      <c r="AR220" s="229">
        <v>0</v>
      </c>
      <c r="AS220" s="229">
        <v>1</v>
      </c>
      <c r="AT220" s="229">
        <v>2</v>
      </c>
      <c r="AU220" s="229">
        <v>0</v>
      </c>
      <c r="AV220" s="229">
        <v>2</v>
      </c>
      <c r="AW220" s="229">
        <v>2</v>
      </c>
      <c r="AX220" s="229">
        <v>0</v>
      </c>
      <c r="AY220" s="229">
        <v>2</v>
      </c>
      <c r="AZ220" s="229">
        <v>2</v>
      </c>
      <c r="BA220" s="58"/>
      <c r="BB220" s="229">
        <v>32</v>
      </c>
      <c r="BC220" s="229">
        <v>1</v>
      </c>
      <c r="BD220" s="229">
        <v>1</v>
      </c>
      <c r="BE220" s="57">
        <v>3</v>
      </c>
      <c r="BF220" s="57">
        <v>3</v>
      </c>
      <c r="BG220" s="57">
        <v>3</v>
      </c>
      <c r="BH220" s="57">
        <v>10</v>
      </c>
      <c r="BI220" s="57" t="str">
        <f t="shared" si="181"/>
        <v>Control</v>
      </c>
      <c r="BJ220" s="189" t="str">
        <f t="shared" si="182"/>
        <v>96-04</v>
      </c>
      <c r="BK220" s="173">
        <f t="shared" si="183"/>
        <v>1</v>
      </c>
      <c r="BL220" s="90">
        <v>14</v>
      </c>
      <c r="BM220" s="60">
        <v>8</v>
      </c>
      <c r="BN220" s="60"/>
      <c r="BO220" s="60"/>
      <c r="BP220" s="60"/>
      <c r="BQ220" s="60"/>
      <c r="BR220" s="60"/>
      <c r="BS220" s="60"/>
      <c r="BT220" s="60"/>
      <c r="BU220" s="60"/>
      <c r="BV220" s="60"/>
      <c r="BW220" s="60"/>
      <c r="BX220" s="60"/>
      <c r="BY220" s="60"/>
      <c r="BZ220" s="60"/>
      <c r="CA220" s="101"/>
      <c r="CB220" s="102"/>
      <c r="CC220" s="102"/>
      <c r="CD220" s="102"/>
      <c r="CE220" s="102"/>
      <c r="CF220" s="102"/>
      <c r="CG220" s="102"/>
      <c r="CH220" s="102"/>
      <c r="CI220" s="102"/>
      <c r="CJ220" s="102"/>
      <c r="CK220" s="102"/>
      <c r="CL220" s="102"/>
      <c r="CM220" s="60"/>
      <c r="CN220" s="60"/>
      <c r="CO220" s="60"/>
      <c r="CP220" s="90"/>
      <c r="CQ220" s="90"/>
      <c r="CR220" s="60"/>
      <c r="CS220" s="60"/>
      <c r="CT220" s="60"/>
      <c r="CU220" s="60"/>
      <c r="CV220" s="90"/>
      <c r="CW220" s="60"/>
      <c r="CX220" s="60"/>
      <c r="CY220" s="60"/>
      <c r="CZ220" s="60"/>
      <c r="DA220" s="90"/>
      <c r="DB220" s="60"/>
      <c r="DC220" s="60"/>
      <c r="DD220" s="60"/>
      <c r="DE220" s="60"/>
      <c r="DF220" s="131"/>
      <c r="DG220" s="121">
        <f t="shared" si="184"/>
        <v>0</v>
      </c>
      <c r="DH220" s="121">
        <f t="shared" si="185"/>
        <v>21.612051434135861</v>
      </c>
      <c r="DI220" s="121">
        <f t="shared" si="186"/>
        <v>35.669605753350552</v>
      </c>
      <c r="DJ220" s="121">
        <f t="shared" si="187"/>
        <v>0.70123642959884469</v>
      </c>
      <c r="DK220" s="121">
        <f t="shared" si="187"/>
        <v>0.32537031080627071</v>
      </c>
      <c r="DL220" s="121">
        <f t="shared" si="187"/>
        <v>3.4089371387021106</v>
      </c>
      <c r="DM220" s="121">
        <f t="shared" si="188"/>
        <v>12.132450274236746</v>
      </c>
      <c r="DN220" s="121">
        <f t="shared" si="189"/>
        <v>0</v>
      </c>
      <c r="DO220" s="121">
        <f t="shared" si="190"/>
        <v>0</v>
      </c>
      <c r="DP220" s="121">
        <f t="shared" si="191"/>
        <v>0</v>
      </c>
      <c r="DQ220" s="121">
        <f t="shared" si="192"/>
        <v>0</v>
      </c>
      <c r="DR220" s="122">
        <f t="shared" si="193"/>
        <v>2</v>
      </c>
      <c r="DS220" s="157"/>
      <c r="DT220" s="157" t="str">
        <f t="shared" si="194"/>
        <v>Control</v>
      </c>
      <c r="DU220" s="157" t="str">
        <f t="shared" si="173"/>
        <v>96-04</v>
      </c>
      <c r="DV220" s="238">
        <f t="shared" si="195"/>
        <v>1</v>
      </c>
      <c r="EJ220" s="50"/>
      <c r="EK220" s="50"/>
      <c r="EL220" s="55"/>
      <c r="EM220" s="50"/>
      <c r="EN220" s="50"/>
      <c r="EO220" s="50">
        <f t="shared" si="174"/>
        <v>0</v>
      </c>
      <c r="EP220" s="50">
        <f t="shared" si="175"/>
        <v>0</v>
      </c>
      <c r="EQ220" s="50">
        <f t="shared" si="176"/>
        <v>0</v>
      </c>
      <c r="ER220" s="56"/>
      <c r="ES220" s="56"/>
      <c r="ET220" s="56">
        <f t="shared" si="154"/>
        <v>0</v>
      </c>
      <c r="EU220" s="56">
        <f t="shared" si="154"/>
        <v>9.7254231453611375</v>
      </c>
      <c r="EV220" s="56"/>
      <c r="EW220" s="56"/>
      <c r="EX220" s="56"/>
      <c r="EY220" s="56"/>
      <c r="EZ220" s="165"/>
      <c r="FA220" s="179"/>
      <c r="FB220" s="179"/>
      <c r="FC220" s="56"/>
      <c r="FD220" s="56"/>
      <c r="FE220" s="56"/>
      <c r="FF220" s="56"/>
      <c r="FG220" s="56"/>
      <c r="FH220" s="56"/>
      <c r="FI220" s="56"/>
      <c r="FJ220" s="56"/>
      <c r="FK220" s="56"/>
      <c r="FL220" s="56"/>
      <c r="FM220" s="56"/>
      <c r="FO220" s="54"/>
      <c r="FP220" s="54"/>
      <c r="FQ220" s="54"/>
      <c r="FR220" s="54"/>
      <c r="FS220" s="54"/>
      <c r="FT220" s="54"/>
      <c r="FU220" s="54"/>
      <c r="FV220" s="54"/>
      <c r="FW220" s="54"/>
      <c r="FX220" s="54"/>
      <c r="FY220" s="54"/>
      <c r="FZ220" s="54"/>
      <c r="GA220" s="54"/>
    </row>
    <row r="221" spans="1:183" ht="18">
      <c r="A221" s="66" t="s">
        <v>377</v>
      </c>
      <c r="B221" s="228" t="s">
        <v>278</v>
      </c>
      <c r="C221" s="228" t="s">
        <v>278</v>
      </c>
      <c r="D221" s="228" t="s">
        <v>315</v>
      </c>
      <c r="E221" s="229">
        <v>2</v>
      </c>
      <c r="F221" s="144">
        <v>23.741396355599989</v>
      </c>
      <c r="G221" s="144">
        <v>12.444845212799999</v>
      </c>
      <c r="H221" s="144"/>
      <c r="I221" s="144">
        <v>11.135035203599998</v>
      </c>
      <c r="J221" s="144">
        <v>4.4173275762000008</v>
      </c>
      <c r="K221" s="144">
        <v>23.98559842140001</v>
      </c>
      <c r="L221" s="144">
        <v>1.3433465892000003</v>
      </c>
      <c r="M221" s="144"/>
      <c r="N221" s="144"/>
      <c r="O221" s="83"/>
      <c r="P221" s="230">
        <f t="shared" si="177"/>
        <v>77.067549358799994</v>
      </c>
      <c r="Q221" s="52">
        <f t="shared" si="156"/>
        <v>0.86448205736543449</v>
      </c>
      <c r="R221" s="52">
        <f t="shared" si="157"/>
        <v>1.461185928333492</v>
      </c>
      <c r="S221" s="52">
        <f t="shared" si="158"/>
        <v>1.4267842301340221</v>
      </c>
      <c r="T221" s="53">
        <f t="shared" si="159"/>
        <v>9.0464467840898233E-2</v>
      </c>
      <c r="U221" s="53">
        <f t="shared" si="160"/>
        <v>1.3543150075115244</v>
      </c>
      <c r="V221" s="53">
        <f t="shared" si="161"/>
        <v>14.423906454856226</v>
      </c>
      <c r="W221" s="53">
        <f t="shared" si="162"/>
        <v>117.98321693335888</v>
      </c>
      <c r="X221" s="53">
        <f t="shared" si="163"/>
        <v>1.0292568678214049</v>
      </c>
      <c r="Y221" s="53">
        <f t="shared" si="164"/>
        <v>1.0234628579999543</v>
      </c>
      <c r="Z221" s="53">
        <f t="shared" si="165"/>
        <v>1.0261719205078588</v>
      </c>
      <c r="AA221" s="53">
        <f t="shared" si="166"/>
        <v>1.0304748223652427</v>
      </c>
      <c r="AB221" s="53">
        <f t="shared" si="167"/>
        <v>0.5721616961029653</v>
      </c>
      <c r="AC221" s="53">
        <f t="shared" si="168"/>
        <v>0.5706794574181957</v>
      </c>
      <c r="AD221" s="53">
        <f t="shared" si="169"/>
        <v>0.55991495061279961</v>
      </c>
      <c r="AE221" s="53">
        <f t="shared" si="170"/>
        <v>0.36696329543081191</v>
      </c>
      <c r="AF221" s="53">
        <f t="shared" si="171"/>
        <v>0.36</v>
      </c>
      <c r="AG221" s="53">
        <f t="shared" si="172"/>
        <v>0.36348164771540592</v>
      </c>
      <c r="AH221" s="64" t="s">
        <v>152</v>
      </c>
      <c r="AI221" s="66"/>
      <c r="AJ221" s="57"/>
      <c r="AK221" s="45" t="str">
        <f t="shared" si="178"/>
        <v>96-04</v>
      </c>
      <c r="AL221" s="65"/>
      <c r="AM221" s="145">
        <f t="shared" si="179"/>
        <v>2</v>
      </c>
      <c r="AN221" s="149"/>
      <c r="AO221" s="183"/>
      <c r="AP221" s="149"/>
      <c r="AQ221" s="147">
        <f t="shared" si="180"/>
        <v>1</v>
      </c>
      <c r="AR221" s="229">
        <v>0</v>
      </c>
      <c r="AS221" s="229">
        <v>1</v>
      </c>
      <c r="AT221" s="229">
        <v>1</v>
      </c>
      <c r="AU221" s="229">
        <v>0</v>
      </c>
      <c r="AV221" s="229">
        <v>4</v>
      </c>
      <c r="AW221" s="229">
        <v>4</v>
      </c>
      <c r="AX221" s="229">
        <v>0</v>
      </c>
      <c r="AY221" s="229">
        <v>2</v>
      </c>
      <c r="AZ221" s="229">
        <v>2</v>
      </c>
      <c r="BA221" s="58"/>
      <c r="BB221" s="229">
        <v>2</v>
      </c>
      <c r="BC221" s="229">
        <v>0</v>
      </c>
      <c r="BD221" s="229">
        <v>0</v>
      </c>
      <c r="BE221" s="57">
        <v>3</v>
      </c>
      <c r="BF221" s="57">
        <v>3</v>
      </c>
      <c r="BG221" s="57">
        <v>3</v>
      </c>
      <c r="BH221" s="57">
        <v>10</v>
      </c>
      <c r="BI221" s="57" t="str">
        <f t="shared" si="181"/>
        <v>Control</v>
      </c>
      <c r="BJ221" s="189" t="str">
        <f t="shared" si="182"/>
        <v>96-04</v>
      </c>
      <c r="BK221" s="173">
        <f t="shared" si="183"/>
        <v>2</v>
      </c>
      <c r="BL221" s="90">
        <v>0</v>
      </c>
      <c r="BM221" s="60"/>
      <c r="BN221" s="60"/>
      <c r="BO221" s="60"/>
      <c r="BP221" s="60"/>
      <c r="BQ221" s="60"/>
      <c r="BR221" s="60"/>
      <c r="BS221" s="60"/>
      <c r="BT221" s="60"/>
      <c r="BU221" s="60"/>
      <c r="BV221" s="60"/>
      <c r="BW221" s="60"/>
      <c r="BX221" s="60"/>
      <c r="BY221" s="60"/>
      <c r="BZ221" s="60"/>
      <c r="CA221" s="101"/>
      <c r="CB221" s="102"/>
      <c r="CC221" s="102"/>
      <c r="CD221" s="102"/>
      <c r="CE221" s="102"/>
      <c r="CF221" s="102"/>
      <c r="CG221" s="102"/>
      <c r="CH221" s="102"/>
      <c r="CI221" s="102"/>
      <c r="CJ221" s="102"/>
      <c r="CK221" s="102"/>
      <c r="CL221" s="102"/>
      <c r="CM221" s="60"/>
      <c r="CN221" s="60"/>
      <c r="CO221" s="60"/>
      <c r="CP221" s="90"/>
      <c r="CQ221" s="90"/>
      <c r="CR221" s="60"/>
      <c r="CS221" s="60"/>
      <c r="CT221" s="60"/>
      <c r="CU221" s="60"/>
      <c r="CV221" s="90"/>
      <c r="CW221" s="60"/>
      <c r="CX221" s="60"/>
      <c r="CY221" s="60"/>
      <c r="CZ221" s="60"/>
      <c r="DA221" s="90"/>
      <c r="DB221" s="60"/>
      <c r="DC221" s="60"/>
      <c r="DD221" s="60"/>
      <c r="DE221" s="60"/>
      <c r="DF221" s="131"/>
      <c r="DG221" s="121">
        <f t="shared" si="184"/>
        <v>0</v>
      </c>
      <c r="DH221" s="121">
        <f t="shared" si="185"/>
        <v>30.256872007790207</v>
      </c>
      <c r="DI221" s="121">
        <f t="shared" si="186"/>
        <v>49.937448054690776</v>
      </c>
      <c r="DJ221" s="121">
        <f t="shared" si="187"/>
        <v>4.3827276849927793E-2</v>
      </c>
      <c r="DK221" s="121">
        <f t="shared" si="187"/>
        <v>0</v>
      </c>
      <c r="DL221" s="121">
        <f t="shared" si="187"/>
        <v>0</v>
      </c>
      <c r="DM221" s="121">
        <f t="shared" si="188"/>
        <v>0</v>
      </c>
      <c r="DN221" s="121">
        <f t="shared" si="189"/>
        <v>0</v>
      </c>
      <c r="DO221" s="121">
        <f t="shared" si="190"/>
        <v>0</v>
      </c>
      <c r="DP221" s="121">
        <f t="shared" si="191"/>
        <v>0</v>
      </c>
      <c r="DQ221" s="121">
        <f t="shared" si="192"/>
        <v>0</v>
      </c>
      <c r="DR221" s="122">
        <f t="shared" si="193"/>
        <v>2.5</v>
      </c>
      <c r="DS221" s="157"/>
      <c r="DT221" s="157" t="str">
        <f t="shared" si="194"/>
        <v>Control</v>
      </c>
      <c r="DU221" s="157" t="str">
        <f t="shared" si="173"/>
        <v>96-04</v>
      </c>
      <c r="DV221" s="238">
        <f t="shared" si="195"/>
        <v>2</v>
      </c>
      <c r="EJ221" s="50">
        <f t="shared" si="196"/>
        <v>1.9376016260162603E-2</v>
      </c>
      <c r="EK221" s="50">
        <f t="shared" si="197"/>
        <v>0</v>
      </c>
      <c r="EL221" s="55">
        <f t="shared" si="198"/>
        <v>0</v>
      </c>
      <c r="EM221" s="50">
        <f>4.656*AQ221*(((BL221/2.54)^2)+((BM221/2.54)^2)+((BN221/2.54)^2)+((BO221)/2.54^2)+((BP221/2.54)^2)+((BQ221/2.54)^2)+((BR221/2.54)^2)+((BS221/2.54)^2)+((BT221/2.54)^2)+((BU221/2.54)^2)+((BV221/2.54)^2)+((BW221/2.54)^2)+((BX221/2.54)^2)+((BY221/2.54)^2)+((BZ221/2.54)^2))/(BH221*3.28)</f>
        <v>0</v>
      </c>
      <c r="EN221" s="50">
        <f>3.492*AQ221*((CA221/2.54)^2 + (CB221/2.54)^2 + (CC221/2.54)^2 + (CD221/2.54)^2 + (CE221/2.54)^2 + (CF221/2.54)^2 + (CG221/2.54)^2 +(CH221/2.54)^2 +(CI221/2.54)^2 + (CJ221/2.54)^2 +(CK221/2.54)^2 + (CL221/2.54)^2 +(CM221/2.54)^2 + (CN221/2.54)^2 + (CO221/2.54)^2)/(BH221*3.28)</f>
        <v>0</v>
      </c>
      <c r="EO221" s="50">
        <f t="shared" si="174"/>
        <v>0</v>
      </c>
      <c r="EP221" s="50">
        <f t="shared" si="175"/>
        <v>0</v>
      </c>
      <c r="EQ221" s="50">
        <f t="shared" si="176"/>
        <v>0</v>
      </c>
      <c r="ER221" s="56">
        <f t="shared" si="199"/>
        <v>1.9376016260162603E-2</v>
      </c>
      <c r="ES221" s="56">
        <f t="shared" si="200"/>
        <v>0</v>
      </c>
      <c r="ET221" s="56">
        <f t="shared" si="154"/>
        <v>0</v>
      </c>
      <c r="EU221" s="56">
        <f t="shared" si="154"/>
        <v>13.615592403505593</v>
      </c>
      <c r="EV221" s="56">
        <f t="shared" si="201"/>
        <v>1.9376016260162603E-2</v>
      </c>
      <c r="EW221" s="56"/>
      <c r="EX221" s="56"/>
      <c r="EY221" s="56"/>
      <c r="EZ221" s="165"/>
      <c r="FA221" s="179"/>
      <c r="FB221" s="179"/>
      <c r="FC221" s="56"/>
      <c r="FD221" s="56"/>
      <c r="FE221" s="56"/>
      <c r="FF221" s="56"/>
      <c r="FG221" s="56"/>
      <c r="FH221" s="56"/>
      <c r="FI221" s="56"/>
      <c r="FJ221" s="56"/>
      <c r="FK221" s="56"/>
      <c r="FL221" s="56"/>
      <c r="FM221" s="56"/>
      <c r="FO221" s="54"/>
      <c r="FP221" s="54"/>
      <c r="FQ221" s="54"/>
      <c r="FR221" s="54"/>
      <c r="FS221" s="54"/>
      <c r="FT221" s="54"/>
      <c r="FU221" s="54"/>
      <c r="FV221" s="54"/>
      <c r="FW221" s="54"/>
      <c r="FX221" s="54"/>
      <c r="FY221" s="54"/>
      <c r="FZ221" s="54"/>
      <c r="GA221" s="54"/>
    </row>
    <row r="222" spans="1:183" ht="18">
      <c r="A222" s="66" t="s">
        <v>377</v>
      </c>
      <c r="B222" s="228" t="s">
        <v>278</v>
      </c>
      <c r="C222" s="228" t="s">
        <v>278</v>
      </c>
      <c r="D222" s="228" t="s">
        <v>315</v>
      </c>
      <c r="E222" s="229">
        <v>3</v>
      </c>
      <c r="F222" s="144">
        <v>23.741396355599989</v>
      </c>
      <c r="G222" s="144">
        <v>12.444845212799999</v>
      </c>
      <c r="H222" s="144"/>
      <c r="I222" s="144">
        <v>11.135035203599998</v>
      </c>
      <c r="J222" s="144">
        <v>4.4173275762000008</v>
      </c>
      <c r="K222" s="144">
        <v>23.98559842140001</v>
      </c>
      <c r="L222" s="144">
        <v>1.3433465892000003</v>
      </c>
      <c r="M222" s="144"/>
      <c r="N222" s="144"/>
      <c r="O222" s="83"/>
      <c r="P222" s="230">
        <f t="shared" si="177"/>
        <v>77.067549358799994</v>
      </c>
      <c r="Q222" s="52">
        <f t="shared" si="156"/>
        <v>0.86448205736543449</v>
      </c>
      <c r="R222" s="52">
        <f t="shared" si="157"/>
        <v>1.461185928333492</v>
      </c>
      <c r="S222" s="52">
        <f t="shared" si="158"/>
        <v>1.4267842301340221</v>
      </c>
      <c r="T222" s="53">
        <f t="shared" si="159"/>
        <v>9.0464467840898233E-2</v>
      </c>
      <c r="U222" s="53">
        <f t="shared" si="160"/>
        <v>1.3543150075115244</v>
      </c>
      <c r="V222" s="53">
        <f t="shared" si="161"/>
        <v>14.423906454856226</v>
      </c>
      <c r="W222" s="53">
        <f t="shared" si="162"/>
        <v>117.98321693335888</v>
      </c>
      <c r="X222" s="53">
        <f t="shared" si="163"/>
        <v>1.0292568678214049</v>
      </c>
      <c r="Y222" s="53">
        <f t="shared" si="164"/>
        <v>1.0234628579999543</v>
      </c>
      <c r="Z222" s="53">
        <f t="shared" si="165"/>
        <v>1.0261719205078588</v>
      </c>
      <c r="AA222" s="53">
        <f t="shared" si="166"/>
        <v>1.0304748223652427</v>
      </c>
      <c r="AB222" s="53">
        <f t="shared" si="167"/>
        <v>0.5721616961029653</v>
      </c>
      <c r="AC222" s="53">
        <f t="shared" si="168"/>
        <v>0.5706794574181957</v>
      </c>
      <c r="AD222" s="53">
        <f t="shared" si="169"/>
        <v>0.55991495061279961</v>
      </c>
      <c r="AE222" s="53">
        <f t="shared" si="170"/>
        <v>0.36696329543081191</v>
      </c>
      <c r="AF222" s="53">
        <f t="shared" si="171"/>
        <v>0.36</v>
      </c>
      <c r="AG222" s="53">
        <f t="shared" si="172"/>
        <v>0.36348164771540592</v>
      </c>
      <c r="AH222" s="64" t="s">
        <v>152</v>
      </c>
      <c r="AI222" s="66"/>
      <c r="AJ222" s="57"/>
      <c r="AK222" s="45" t="str">
        <f t="shared" si="178"/>
        <v>96-04</v>
      </c>
      <c r="AL222" s="65"/>
      <c r="AM222" s="145">
        <f t="shared" si="179"/>
        <v>3</v>
      </c>
      <c r="AN222" s="149"/>
      <c r="AO222" s="183"/>
      <c r="AP222" s="149"/>
      <c r="AQ222" s="147">
        <f t="shared" si="180"/>
        <v>1</v>
      </c>
      <c r="AR222" s="229">
        <v>1</v>
      </c>
      <c r="AS222" s="229">
        <v>2</v>
      </c>
      <c r="AT222" s="229">
        <v>4</v>
      </c>
      <c r="AU222" s="229">
        <v>0</v>
      </c>
      <c r="AV222" s="229">
        <v>1</v>
      </c>
      <c r="AW222" s="229">
        <v>1</v>
      </c>
      <c r="AX222" s="229">
        <v>0</v>
      </c>
      <c r="AY222" s="229">
        <v>0</v>
      </c>
      <c r="AZ222" s="229">
        <v>10</v>
      </c>
      <c r="BA222" s="58"/>
      <c r="BB222" s="229">
        <v>22</v>
      </c>
      <c r="BC222" s="229">
        <v>0</v>
      </c>
      <c r="BD222" s="229">
        <v>0</v>
      </c>
      <c r="BE222" s="57">
        <v>3</v>
      </c>
      <c r="BF222" s="57">
        <v>3</v>
      </c>
      <c r="BG222" s="57">
        <v>3</v>
      </c>
      <c r="BH222" s="57">
        <v>10</v>
      </c>
      <c r="BI222" s="57" t="str">
        <f t="shared" si="181"/>
        <v>Control</v>
      </c>
      <c r="BJ222" s="189" t="str">
        <f t="shared" si="182"/>
        <v>96-04</v>
      </c>
      <c r="BK222" s="173">
        <f t="shared" si="183"/>
        <v>3</v>
      </c>
      <c r="BL222" s="90">
        <v>0</v>
      </c>
      <c r="BM222" s="60"/>
      <c r="BN222" s="60"/>
      <c r="BO222" s="60"/>
      <c r="BP222" s="60"/>
      <c r="BQ222" s="60"/>
      <c r="BR222" s="60"/>
      <c r="BS222" s="60"/>
      <c r="BT222" s="60"/>
      <c r="BU222" s="60"/>
      <c r="BV222" s="60"/>
      <c r="BW222" s="60"/>
      <c r="BX222" s="60"/>
      <c r="BY222" s="60"/>
      <c r="BZ222" s="60"/>
      <c r="CA222" s="101">
        <v>10</v>
      </c>
      <c r="CB222" s="102">
        <v>13</v>
      </c>
      <c r="CC222" s="102"/>
      <c r="CD222" s="102"/>
      <c r="CE222" s="102"/>
      <c r="CF222" s="102"/>
      <c r="CG222" s="102"/>
      <c r="CH222" s="102"/>
      <c r="CI222" s="102"/>
      <c r="CJ222" s="102"/>
      <c r="CK222" s="102"/>
      <c r="CL222" s="102"/>
      <c r="CM222" s="60"/>
      <c r="CN222" s="60"/>
      <c r="CO222" s="60"/>
      <c r="CP222" s="90"/>
      <c r="CQ222" s="90"/>
      <c r="CR222" s="60"/>
      <c r="CS222" s="60"/>
      <c r="CT222" s="60"/>
      <c r="CU222" s="60"/>
      <c r="CV222" s="90"/>
      <c r="CW222" s="60"/>
      <c r="CX222" s="60"/>
      <c r="CY222" s="60"/>
      <c r="CZ222" s="60"/>
      <c r="DA222" s="90"/>
      <c r="DB222" s="60"/>
      <c r="DC222" s="60"/>
      <c r="DD222" s="60"/>
      <c r="DE222" s="60"/>
      <c r="DF222" s="131"/>
      <c r="DG222" s="121">
        <f t="shared" si="184"/>
        <v>7.3059296416674604</v>
      </c>
      <c r="DH222" s="121">
        <f t="shared" si="185"/>
        <v>12.967230860481518</v>
      </c>
      <c r="DI222" s="121">
        <f t="shared" si="186"/>
        <v>28.53568460268044</v>
      </c>
      <c r="DJ222" s="121">
        <f t="shared" si="187"/>
        <v>0.4821000453492057</v>
      </c>
      <c r="DK222" s="121">
        <f t="shared" si="187"/>
        <v>0</v>
      </c>
      <c r="DL222" s="121">
        <f t="shared" si="187"/>
        <v>0</v>
      </c>
      <c r="DM222" s="121">
        <f t="shared" si="188"/>
        <v>0</v>
      </c>
      <c r="DN222" s="121">
        <f t="shared" si="189"/>
        <v>12.314231833854702</v>
      </c>
      <c r="DO222" s="121">
        <f t="shared" si="190"/>
        <v>0</v>
      </c>
      <c r="DP222" s="121">
        <f t="shared" si="191"/>
        <v>0</v>
      </c>
      <c r="DQ222" s="121">
        <f t="shared" si="192"/>
        <v>0</v>
      </c>
      <c r="DR222" s="122">
        <f t="shared" si="193"/>
        <v>2.5</v>
      </c>
      <c r="DS222" s="157"/>
      <c r="DT222" s="157" t="str">
        <f t="shared" si="194"/>
        <v>Control</v>
      </c>
      <c r="DU222" s="157" t="str">
        <f t="shared" si="173"/>
        <v>96-04</v>
      </c>
      <c r="DV222" s="238">
        <f t="shared" si="195"/>
        <v>3</v>
      </c>
      <c r="EJ222" s="50">
        <f t="shared" si="196"/>
        <v>0.21313617886178862</v>
      </c>
      <c r="EK222" s="50">
        <f t="shared" si="197"/>
        <v>0</v>
      </c>
      <c r="EL222" s="55">
        <f t="shared" si="198"/>
        <v>0</v>
      </c>
      <c r="EM222" s="50">
        <f>4.656*AQ222*(((BL222/2.54)^2)+((BM222/2.54)^2)+((BN222/2.54)^2)+((BO222)/2.54^2)+((BP222/2.54)^2)+((BQ222/2.54)^2)+((BR222/2.54)^2)+((BS222/2.54)^2)+((BT222/2.54)^2)+((BU222/2.54)^2)+((BV222/2.54)^2)+((BW222/2.54)^2)+((BX222/2.54)^2)+((BY222/2.54)^2)+((BZ222/2.54)^2))/(BH222*3.28)</f>
        <v>0</v>
      </c>
      <c r="EN222" s="50">
        <f>3.492*AQ222*((CA222/2.54)^2 + (CB222/2.54)^2 + (CC222/2.54)^2 + (CD222/2.54)^2 + (CE222/2.54)^2 + (CF222/2.54)^2 + (CG222/2.54)^2 +(CH222/2.54)^2 +(CI222/2.54)^2 + (CJ222/2.54)^2 +(CK222/2.54)^2 + (CL222/2.54)^2 +(CM222/2.54)^2 + (CN222/2.54)^2 + (CO222/2.54)^2)/(BH222*3.28)</f>
        <v>4.4390009511726349</v>
      </c>
      <c r="EO222" s="50">
        <f t="shared" si="174"/>
        <v>0</v>
      </c>
      <c r="EP222" s="50">
        <f t="shared" si="175"/>
        <v>0</v>
      </c>
      <c r="EQ222" s="50">
        <f t="shared" si="176"/>
        <v>0</v>
      </c>
      <c r="ER222" s="56">
        <f t="shared" si="199"/>
        <v>0.21313617886178862</v>
      </c>
      <c r="ES222" s="56">
        <f t="shared" si="200"/>
        <v>4.4390009511726349</v>
      </c>
      <c r="ET222" s="56">
        <f t="shared" si="154"/>
        <v>3.2876683387503571</v>
      </c>
      <c r="EU222" s="56">
        <f t="shared" si="154"/>
        <v>5.835253887216683</v>
      </c>
      <c r="EV222" s="56">
        <f t="shared" si="201"/>
        <v>4.6521371300344239</v>
      </c>
      <c r="EW222" s="56"/>
      <c r="EX222" s="56"/>
      <c r="EY222" s="56"/>
      <c r="EZ222" s="165"/>
      <c r="FA222" s="179"/>
      <c r="FB222" s="179"/>
      <c r="FC222" s="56"/>
      <c r="FD222" s="56"/>
      <c r="FE222" s="56"/>
      <c r="FF222" s="56"/>
      <c r="FG222" s="56"/>
      <c r="FH222" s="56"/>
      <c r="FI222" s="56"/>
      <c r="FJ222" s="56"/>
      <c r="FK222" s="56"/>
      <c r="FL222" s="56"/>
      <c r="FM222" s="56"/>
      <c r="FO222" s="54"/>
      <c r="FP222" s="54"/>
      <c r="FQ222" s="54"/>
      <c r="FR222" s="54"/>
      <c r="FS222" s="54"/>
      <c r="FT222" s="54"/>
      <c r="FU222" s="54"/>
      <c r="FV222" s="54"/>
      <c r="FW222" s="54"/>
      <c r="FX222" s="54"/>
      <c r="FY222" s="54"/>
      <c r="FZ222" s="54"/>
      <c r="GA222" s="54"/>
    </row>
    <row r="223" spans="1:183" ht="18">
      <c r="A223" s="66" t="s">
        <v>377</v>
      </c>
      <c r="B223" s="228" t="s">
        <v>278</v>
      </c>
      <c r="C223" s="228" t="s">
        <v>278</v>
      </c>
      <c r="D223" s="228" t="s">
        <v>315</v>
      </c>
      <c r="E223" s="229">
        <v>4</v>
      </c>
      <c r="F223" s="144">
        <v>23.741396355599989</v>
      </c>
      <c r="G223" s="144">
        <v>12.444845212799999</v>
      </c>
      <c r="H223" s="144"/>
      <c r="I223" s="144">
        <v>11.135035203599998</v>
      </c>
      <c r="J223" s="144">
        <v>4.4173275762000008</v>
      </c>
      <c r="K223" s="144">
        <v>23.98559842140001</v>
      </c>
      <c r="L223" s="144">
        <v>1.3433465892000003</v>
      </c>
      <c r="M223" s="144"/>
      <c r="N223" s="144"/>
      <c r="O223" s="83"/>
      <c r="P223" s="230">
        <f t="shared" si="177"/>
        <v>77.067549358799994</v>
      </c>
      <c r="Q223" s="52">
        <f t="shared" si="156"/>
        <v>0.86448205736543449</v>
      </c>
      <c r="R223" s="52">
        <f t="shared" si="157"/>
        <v>1.461185928333492</v>
      </c>
      <c r="S223" s="52">
        <f t="shared" si="158"/>
        <v>1.4267842301340221</v>
      </c>
      <c r="T223" s="53">
        <f t="shared" si="159"/>
        <v>9.0464467840898233E-2</v>
      </c>
      <c r="U223" s="53">
        <f t="shared" si="160"/>
        <v>1.3543150075115244</v>
      </c>
      <c r="V223" s="53">
        <f t="shared" si="161"/>
        <v>14.423906454856226</v>
      </c>
      <c r="W223" s="53">
        <f t="shared" si="162"/>
        <v>117.98321693335888</v>
      </c>
      <c r="X223" s="53">
        <f t="shared" si="163"/>
        <v>1.0292568678214049</v>
      </c>
      <c r="Y223" s="53">
        <f t="shared" si="164"/>
        <v>1.0234628579999543</v>
      </c>
      <c r="Z223" s="53">
        <f t="shared" si="165"/>
        <v>1.0261719205078588</v>
      </c>
      <c r="AA223" s="53">
        <f t="shared" si="166"/>
        <v>1.0304748223652427</v>
      </c>
      <c r="AB223" s="53">
        <f t="shared" si="167"/>
        <v>0.5721616961029653</v>
      </c>
      <c r="AC223" s="53">
        <f t="shared" si="168"/>
        <v>0.5706794574181957</v>
      </c>
      <c r="AD223" s="53">
        <f t="shared" si="169"/>
        <v>0.55991495061279961</v>
      </c>
      <c r="AE223" s="53">
        <f t="shared" si="170"/>
        <v>0.36696329543081191</v>
      </c>
      <c r="AF223" s="53">
        <f t="shared" si="171"/>
        <v>0.36</v>
      </c>
      <c r="AG223" s="53">
        <f t="shared" si="172"/>
        <v>0.36348164771540592</v>
      </c>
      <c r="AH223" s="64" t="s">
        <v>152</v>
      </c>
      <c r="AI223" s="66"/>
      <c r="AJ223" s="57"/>
      <c r="AK223" s="45" t="str">
        <f t="shared" si="178"/>
        <v>96-04</v>
      </c>
      <c r="AL223" s="65"/>
      <c r="AM223" s="145">
        <f t="shared" si="179"/>
        <v>4</v>
      </c>
      <c r="AN223" s="149"/>
      <c r="AO223" s="183"/>
      <c r="AP223" s="149"/>
      <c r="AQ223" s="147">
        <f t="shared" si="180"/>
        <v>1</v>
      </c>
      <c r="AR223" s="229">
        <v>0</v>
      </c>
      <c r="AS223" s="229">
        <v>0</v>
      </c>
      <c r="AT223" s="229">
        <v>50</v>
      </c>
      <c r="AU223" s="229">
        <v>0</v>
      </c>
      <c r="AV223" s="229">
        <v>5</v>
      </c>
      <c r="AW223" s="229">
        <v>5</v>
      </c>
      <c r="AX223" s="229">
        <v>0</v>
      </c>
      <c r="AY223" s="229">
        <v>1</v>
      </c>
      <c r="AZ223" s="229">
        <v>1</v>
      </c>
      <c r="BA223" s="58"/>
      <c r="BB223" s="229">
        <v>17</v>
      </c>
      <c r="BC223" s="229">
        <v>3</v>
      </c>
      <c r="BD223" s="229">
        <v>0</v>
      </c>
      <c r="BE223" s="57">
        <v>3</v>
      </c>
      <c r="BF223" s="57">
        <v>3</v>
      </c>
      <c r="BG223" s="57">
        <v>3</v>
      </c>
      <c r="BH223" s="57">
        <v>10</v>
      </c>
      <c r="BI223" s="57" t="str">
        <f t="shared" si="181"/>
        <v>Control</v>
      </c>
      <c r="BJ223" s="189" t="str">
        <f t="shared" si="182"/>
        <v>96-04</v>
      </c>
      <c r="BK223" s="173">
        <f t="shared" si="183"/>
        <v>4</v>
      </c>
      <c r="BL223" s="90">
        <v>0</v>
      </c>
      <c r="BM223" s="60"/>
      <c r="BN223" s="60"/>
      <c r="BO223" s="60"/>
      <c r="BP223" s="60"/>
      <c r="BQ223" s="60"/>
      <c r="BR223" s="60"/>
      <c r="BS223" s="60"/>
      <c r="BT223" s="60"/>
      <c r="BU223" s="60"/>
      <c r="BV223" s="60"/>
      <c r="BW223" s="60"/>
      <c r="BX223" s="60"/>
      <c r="BY223" s="60"/>
      <c r="BZ223" s="60"/>
      <c r="CA223" s="101">
        <v>8</v>
      </c>
      <c r="CB223" s="102">
        <v>10</v>
      </c>
      <c r="CC223" s="102">
        <v>14</v>
      </c>
      <c r="CD223" s="102">
        <v>51</v>
      </c>
      <c r="CE223" s="102"/>
      <c r="CF223" s="102"/>
      <c r="CG223" s="102"/>
      <c r="CH223" s="102"/>
      <c r="CI223" s="102"/>
      <c r="CJ223" s="102"/>
      <c r="CK223" s="102"/>
      <c r="CL223" s="102"/>
      <c r="CM223" s="60"/>
      <c r="CN223" s="60"/>
      <c r="CO223" s="60"/>
      <c r="CP223" s="90"/>
      <c r="CQ223" s="90"/>
      <c r="CR223" s="60"/>
      <c r="CS223" s="60"/>
      <c r="CT223" s="60"/>
      <c r="CU223" s="60"/>
      <c r="CV223" s="90"/>
      <c r="CW223" s="60"/>
      <c r="CX223" s="60"/>
      <c r="CY223" s="60"/>
      <c r="CZ223" s="60"/>
      <c r="DA223" s="90"/>
      <c r="DB223" s="60"/>
      <c r="DC223" s="60"/>
      <c r="DD223" s="60"/>
      <c r="DE223" s="60"/>
      <c r="DF223" s="131"/>
      <c r="DG223" s="121">
        <f t="shared" si="184"/>
        <v>0</v>
      </c>
      <c r="DH223" s="121">
        <f t="shared" si="185"/>
        <v>25.934461720963036</v>
      </c>
      <c r="DI223" s="121">
        <f t="shared" si="186"/>
        <v>42.803526904020671</v>
      </c>
      <c r="DJ223" s="121">
        <f t="shared" si="187"/>
        <v>0.37253185322438626</v>
      </c>
      <c r="DK223" s="121">
        <f t="shared" si="187"/>
        <v>0.97611093241881208</v>
      </c>
      <c r="DL223" s="121">
        <f t="shared" si="187"/>
        <v>0</v>
      </c>
      <c r="DM223" s="121">
        <f t="shared" si="188"/>
        <v>0</v>
      </c>
      <c r="DN223" s="121">
        <f t="shared" si="189"/>
        <v>135.54810579941923</v>
      </c>
      <c r="DO223" s="121">
        <f t="shared" si="190"/>
        <v>0</v>
      </c>
      <c r="DP223" s="121">
        <f t="shared" si="191"/>
        <v>0</v>
      </c>
      <c r="DQ223" s="121">
        <f t="shared" si="192"/>
        <v>0</v>
      </c>
      <c r="DR223" s="122">
        <f t="shared" si="193"/>
        <v>27.5</v>
      </c>
      <c r="DS223" s="157"/>
      <c r="DT223" s="157" t="str">
        <f t="shared" si="194"/>
        <v>Control</v>
      </c>
      <c r="DU223" s="157" t="str">
        <f t="shared" si="173"/>
        <v>96-04</v>
      </c>
      <c r="DV223" s="238">
        <f t="shared" si="195"/>
        <v>4</v>
      </c>
      <c r="EJ223" s="50">
        <f t="shared" si="196"/>
        <v>0.1646961382113821</v>
      </c>
      <c r="EK223" s="50">
        <f t="shared" si="197"/>
        <v>0.55640243902439024</v>
      </c>
      <c r="EL223" s="55">
        <f t="shared" si="198"/>
        <v>0</v>
      </c>
      <c r="EM223" s="50">
        <f>4.656*AQ223*(((BL223/2.54)^2)+((BM223/2.54)^2)+((BN223/2.54)^2)+((BO223)/2.54^2)+((BP223/2.54)^2)+((BQ223/2.54)^2)+((BR223/2.54)^2)+((BS223/2.54)^2)+((BT223/2.54)^2)+((BU223/2.54)^2)+((BV223/2.54)^2)+((BW223/2.54)^2)+((BX223/2.54)^2)+((BY223/2.54)^2)+((BZ223/2.54)^2))/(BH223*3.28)</f>
        <v>0</v>
      </c>
      <c r="EN223" s="50">
        <f>3.492*AQ223*((CA223/2.54)^2 + (CB223/2.54)^2 + (CC223/2.54)^2 + (CD223/2.54)^2 + (CE223/2.54)^2 + (CF223/2.54)^2 + (CG223/2.54)^2 +(CH223/2.54)^2 +(CI223/2.54)^2 + (CJ223/2.54)^2 +(CK223/2.54)^2 + (CL223/2.54)^2 +(CM223/2.54)^2 + (CN223/2.54)^2 + (CO223/2.54)^2)/(BH223*3.28)</f>
        <v>48.862014187443009</v>
      </c>
      <c r="EO223" s="50">
        <f t="shared" si="174"/>
        <v>0</v>
      </c>
      <c r="EP223" s="50">
        <f t="shared" si="175"/>
        <v>0</v>
      </c>
      <c r="EQ223" s="50">
        <f t="shared" si="176"/>
        <v>0</v>
      </c>
      <c r="ER223" s="56">
        <f t="shared" si="199"/>
        <v>0.72109857723577231</v>
      </c>
      <c r="ES223" s="56">
        <f t="shared" si="200"/>
        <v>48.862014187443009</v>
      </c>
      <c r="ET223" s="56">
        <f t="shared" si="154"/>
        <v>0</v>
      </c>
      <c r="EU223" s="56">
        <f t="shared" si="154"/>
        <v>11.670507774433366</v>
      </c>
      <c r="EV223" s="56">
        <f t="shared" si="201"/>
        <v>49.583112764678781</v>
      </c>
      <c r="EW223" s="56"/>
      <c r="EX223" s="56"/>
      <c r="EY223" s="56"/>
      <c r="EZ223" s="165" t="str">
        <f>D223</f>
        <v>96-04</v>
      </c>
      <c r="FA223" s="179">
        <f t="shared" si="153"/>
        <v>1.095889446250119</v>
      </c>
      <c r="FB223" s="179">
        <f t="shared" si="153"/>
        <v>10.373784688385214</v>
      </c>
      <c r="FC223" s="56">
        <f>AVERAGE(EJ221:EJ223)</f>
        <v>0.13240277777777779</v>
      </c>
      <c r="FD223" s="56">
        <f>AVERAGE(EK221:EK223)</f>
        <v>0.18546747967479674</v>
      </c>
      <c r="FE223" s="56">
        <f>AVERAGE(EL221:EL223)</f>
        <v>0</v>
      </c>
      <c r="FF223" s="56">
        <f>AVERAGE(EM221:EM223)</f>
        <v>0</v>
      </c>
      <c r="FG223" s="56">
        <f>AVERAGE(EN221:EN223)</f>
        <v>17.767005046205217</v>
      </c>
      <c r="FH223" s="56">
        <f t="shared" si="155"/>
        <v>0</v>
      </c>
      <c r="FI223" s="56">
        <f t="shared" si="155"/>
        <v>0</v>
      </c>
      <c r="FJ223" s="56">
        <f t="shared" si="155"/>
        <v>0</v>
      </c>
      <c r="FK223" s="56">
        <f>AVERAGE(ER221:ER223)</f>
        <v>0.31787025745257452</v>
      </c>
      <c r="FL223" s="56">
        <f>AVERAGE(ES221:ES223)</f>
        <v>17.767005046205217</v>
      </c>
      <c r="FM223" s="56">
        <f>AVERAGE(EV221:EV223)</f>
        <v>18.084875303657789</v>
      </c>
      <c r="FO223" s="54"/>
      <c r="FP223" s="54" t="e">
        <f>AVERAGE(#REF!)</f>
        <v>#REF!</v>
      </c>
      <c r="FQ223" s="54" t="e">
        <f>AVERAGE(#REF!)</f>
        <v>#REF!</v>
      </c>
      <c r="FR223" s="54" t="e">
        <f>AVERAGE(#REF!)</f>
        <v>#REF!</v>
      </c>
      <c r="FS223" s="54" t="e">
        <f>AVERAGE(#REF!)</f>
        <v>#REF!</v>
      </c>
      <c r="FT223" s="54" t="e">
        <f>AVERAGE(#REF!)</f>
        <v>#REF!</v>
      </c>
      <c r="FU223" s="54" t="e">
        <f>AVERAGE(#REF!)</f>
        <v>#REF!</v>
      </c>
      <c r="FV223" s="54" t="e">
        <f>AVERAGE(#REF!)</f>
        <v>#REF!</v>
      </c>
      <c r="FW223" s="54" t="e">
        <f>AVERAGE(#REF!)</f>
        <v>#REF!</v>
      </c>
      <c r="FX223" s="54" t="e">
        <f>AVERAGE(#REF!)</f>
        <v>#REF!</v>
      </c>
      <c r="FY223" s="54" t="e">
        <f>AVERAGE(#REF!)</f>
        <v>#REF!</v>
      </c>
      <c r="FZ223" s="54" t="e">
        <f>AVERAGE(#REF!)</f>
        <v>#REF!</v>
      </c>
      <c r="GA223" s="54"/>
    </row>
    <row r="224" spans="1:183" ht="18">
      <c r="A224" s="66" t="s">
        <v>377</v>
      </c>
      <c r="B224" s="228" t="s">
        <v>278</v>
      </c>
      <c r="C224" s="228" t="s">
        <v>278</v>
      </c>
      <c r="D224" s="228" t="s">
        <v>315</v>
      </c>
      <c r="E224" s="229">
        <v>5</v>
      </c>
      <c r="F224" s="144">
        <v>23.741396355599989</v>
      </c>
      <c r="G224" s="144">
        <v>12.444845212799999</v>
      </c>
      <c r="H224" s="144"/>
      <c r="I224" s="144">
        <v>11.135035203599998</v>
      </c>
      <c r="J224" s="144">
        <v>4.4173275762000008</v>
      </c>
      <c r="K224" s="144">
        <v>23.98559842140001</v>
      </c>
      <c r="L224" s="144">
        <v>1.3433465892000003</v>
      </c>
      <c r="M224" s="144"/>
      <c r="N224" s="144"/>
      <c r="O224" s="83"/>
      <c r="P224" s="230">
        <f t="shared" si="177"/>
        <v>77.067549358799994</v>
      </c>
      <c r="Q224" s="52">
        <f t="shared" si="156"/>
        <v>0.86448205736543449</v>
      </c>
      <c r="R224" s="52">
        <f t="shared" si="157"/>
        <v>1.461185928333492</v>
      </c>
      <c r="S224" s="52">
        <f t="shared" si="158"/>
        <v>1.4267842301340221</v>
      </c>
      <c r="T224" s="53">
        <f t="shared" si="159"/>
        <v>9.0464467840898233E-2</v>
      </c>
      <c r="U224" s="53">
        <f t="shared" si="160"/>
        <v>1.3543150075115244</v>
      </c>
      <c r="V224" s="53">
        <f t="shared" si="161"/>
        <v>14.423906454856226</v>
      </c>
      <c r="W224" s="53">
        <f t="shared" si="162"/>
        <v>117.98321693335888</v>
      </c>
      <c r="X224" s="53">
        <f t="shared" si="163"/>
        <v>1.0292568678214049</v>
      </c>
      <c r="Y224" s="53">
        <f t="shared" si="164"/>
        <v>1.0234628579999543</v>
      </c>
      <c r="Z224" s="53">
        <f t="shared" si="165"/>
        <v>1.0261719205078588</v>
      </c>
      <c r="AA224" s="53">
        <f t="shared" si="166"/>
        <v>1.0304748223652427</v>
      </c>
      <c r="AB224" s="53">
        <f t="shared" si="167"/>
        <v>0.5721616961029653</v>
      </c>
      <c r="AC224" s="53">
        <f t="shared" si="168"/>
        <v>0.5706794574181957</v>
      </c>
      <c r="AD224" s="53">
        <f t="shared" si="169"/>
        <v>0.55991495061279961</v>
      </c>
      <c r="AE224" s="53">
        <f t="shared" si="170"/>
        <v>0.36696329543081191</v>
      </c>
      <c r="AF224" s="53">
        <f t="shared" si="171"/>
        <v>0.36</v>
      </c>
      <c r="AG224" s="53">
        <f t="shared" si="172"/>
        <v>0.36348164771540592</v>
      </c>
      <c r="AH224" s="64" t="s">
        <v>152</v>
      </c>
      <c r="AI224" s="66"/>
      <c r="AJ224" s="57"/>
      <c r="AK224" s="45" t="str">
        <f t="shared" si="178"/>
        <v>96-04</v>
      </c>
      <c r="AL224" s="65"/>
      <c r="AM224" s="145">
        <f t="shared" si="179"/>
        <v>5</v>
      </c>
      <c r="AN224" s="149"/>
      <c r="AO224" s="183"/>
      <c r="AP224" s="149"/>
      <c r="AQ224" s="147">
        <f t="shared" si="180"/>
        <v>1</v>
      </c>
      <c r="AR224" s="229">
        <v>0</v>
      </c>
      <c r="AS224" s="229">
        <v>3</v>
      </c>
      <c r="AT224" s="229">
        <v>3</v>
      </c>
      <c r="AU224" s="229">
        <v>0</v>
      </c>
      <c r="AV224" s="229">
        <v>2</v>
      </c>
      <c r="AW224" s="229">
        <v>2</v>
      </c>
      <c r="AX224" s="229">
        <v>1</v>
      </c>
      <c r="AY224" s="229">
        <v>3</v>
      </c>
      <c r="AZ224" s="229">
        <v>3</v>
      </c>
      <c r="BA224" s="58"/>
      <c r="BB224" s="229">
        <v>75</v>
      </c>
      <c r="BC224" s="229">
        <v>6</v>
      </c>
      <c r="BD224" s="229">
        <v>1</v>
      </c>
      <c r="BE224" s="57">
        <v>3</v>
      </c>
      <c r="BF224" s="57">
        <v>3</v>
      </c>
      <c r="BG224" s="57">
        <v>3</v>
      </c>
      <c r="BH224" s="57">
        <v>10</v>
      </c>
      <c r="BI224" s="57" t="str">
        <f t="shared" si="181"/>
        <v>Control</v>
      </c>
      <c r="BJ224" s="189" t="str">
        <f t="shared" si="182"/>
        <v>96-04</v>
      </c>
      <c r="BK224" s="173">
        <f t="shared" si="183"/>
        <v>5</v>
      </c>
      <c r="BL224" s="90">
        <v>0</v>
      </c>
      <c r="BM224" s="60"/>
      <c r="BN224" s="60"/>
      <c r="BO224" s="60"/>
      <c r="BP224" s="60"/>
      <c r="BQ224" s="60"/>
      <c r="BR224" s="60"/>
      <c r="BS224" s="60"/>
      <c r="BT224" s="60"/>
      <c r="BU224" s="60"/>
      <c r="BV224" s="60"/>
      <c r="BW224" s="60"/>
      <c r="BX224" s="60"/>
      <c r="BY224" s="60"/>
      <c r="BZ224" s="60"/>
      <c r="CA224" s="101"/>
      <c r="CB224" s="102"/>
      <c r="CC224" s="102"/>
      <c r="CD224" s="102"/>
      <c r="CE224" s="102"/>
      <c r="CF224" s="102"/>
      <c r="CG224" s="102"/>
      <c r="CH224" s="102"/>
      <c r="CI224" s="102"/>
      <c r="CJ224" s="102"/>
      <c r="CK224" s="102"/>
      <c r="CL224" s="102"/>
      <c r="CM224" s="60"/>
      <c r="CN224" s="60"/>
      <c r="CO224" s="60"/>
      <c r="CP224" s="90"/>
      <c r="CQ224" s="90"/>
      <c r="CR224" s="60"/>
      <c r="CS224" s="60"/>
      <c r="CT224" s="60"/>
      <c r="CU224" s="60"/>
      <c r="CV224" s="90"/>
      <c r="CW224" s="60"/>
      <c r="CX224" s="60"/>
      <c r="CY224" s="60"/>
      <c r="CZ224" s="60"/>
      <c r="DA224" s="90"/>
      <c r="DB224" s="60"/>
      <c r="DC224" s="60"/>
      <c r="DD224" s="60"/>
      <c r="DE224" s="60"/>
      <c r="DF224" s="131"/>
      <c r="DG224" s="121">
        <f t="shared" si="184"/>
        <v>7.3059296416674604</v>
      </c>
      <c r="DH224" s="121">
        <f t="shared" si="185"/>
        <v>34.579282294617379</v>
      </c>
      <c r="DI224" s="121">
        <f t="shared" si="186"/>
        <v>64.205290356030986</v>
      </c>
      <c r="DJ224" s="121">
        <f t="shared" si="187"/>
        <v>1.6435228818722922</v>
      </c>
      <c r="DK224" s="121">
        <f t="shared" si="187"/>
        <v>1.9522218648376242</v>
      </c>
      <c r="DL224" s="121">
        <f t="shared" si="187"/>
        <v>3.4089371387021106</v>
      </c>
      <c r="DM224" s="121">
        <f t="shared" si="188"/>
        <v>0</v>
      </c>
      <c r="DN224" s="121">
        <f t="shared" si="189"/>
        <v>0</v>
      </c>
      <c r="DO224" s="121">
        <f t="shared" si="190"/>
        <v>0</v>
      </c>
      <c r="DP224" s="121">
        <f t="shared" si="191"/>
        <v>0</v>
      </c>
      <c r="DQ224" s="121">
        <f t="shared" si="192"/>
        <v>0</v>
      </c>
      <c r="DR224" s="122">
        <f t="shared" si="193"/>
        <v>2.5</v>
      </c>
      <c r="DS224" s="157"/>
      <c r="DT224" s="157" t="str">
        <f t="shared" si="194"/>
        <v>Control</v>
      </c>
      <c r="DU224" s="157" t="str">
        <f t="shared" si="173"/>
        <v>96-04</v>
      </c>
      <c r="DV224" s="238">
        <f t="shared" si="195"/>
        <v>5</v>
      </c>
      <c r="EJ224" s="50"/>
      <c r="EK224" s="50"/>
      <c r="EL224" s="55"/>
      <c r="EM224" s="50"/>
      <c r="EN224" s="50"/>
      <c r="EO224" s="50">
        <f t="shared" si="174"/>
        <v>0</v>
      </c>
      <c r="EP224" s="50">
        <f t="shared" si="175"/>
        <v>0</v>
      </c>
      <c r="EQ224" s="50">
        <f t="shared" si="176"/>
        <v>0</v>
      </c>
      <c r="ER224" s="56"/>
      <c r="ES224" s="56"/>
      <c r="ET224" s="56">
        <f t="shared" si="154"/>
        <v>3.2876683387503571</v>
      </c>
      <c r="EU224" s="56">
        <f t="shared" si="154"/>
        <v>15.560677032577821</v>
      </c>
      <c r="EV224" s="56"/>
      <c r="EW224" s="56"/>
      <c r="EX224" s="56"/>
      <c r="EY224" s="56"/>
      <c r="EZ224" s="165"/>
      <c r="FA224" s="179"/>
      <c r="FB224" s="179"/>
      <c r="FC224" s="56"/>
      <c r="FD224" s="56"/>
      <c r="FE224" s="56"/>
      <c r="FF224" s="56"/>
      <c r="FG224" s="56"/>
      <c r="FH224" s="56"/>
      <c r="FI224" s="56"/>
      <c r="FJ224" s="56"/>
      <c r="FK224" s="56"/>
      <c r="FL224" s="56"/>
      <c r="FM224" s="56"/>
      <c r="FO224" s="54"/>
      <c r="FP224" s="54"/>
      <c r="FQ224" s="54"/>
      <c r="FR224" s="54"/>
      <c r="FS224" s="54"/>
      <c r="FT224" s="54"/>
      <c r="FU224" s="54"/>
      <c r="FV224" s="54"/>
      <c r="FW224" s="54"/>
      <c r="FX224" s="54"/>
      <c r="FY224" s="54"/>
      <c r="FZ224" s="54"/>
      <c r="GA224" s="54"/>
    </row>
    <row r="225" spans="1:183" ht="18">
      <c r="A225" s="66" t="s">
        <v>377</v>
      </c>
      <c r="B225" s="228" t="s">
        <v>278</v>
      </c>
      <c r="C225" s="228" t="s">
        <v>278</v>
      </c>
      <c r="D225" s="228" t="s">
        <v>316</v>
      </c>
      <c r="E225" s="229">
        <v>1</v>
      </c>
      <c r="F225" s="144">
        <v>23.741396355599989</v>
      </c>
      <c r="G225" s="144">
        <v>12.444845212799999</v>
      </c>
      <c r="H225" s="144"/>
      <c r="I225" s="144">
        <v>11.135035203599998</v>
      </c>
      <c r="J225" s="144">
        <v>4.4173275762000008</v>
      </c>
      <c r="K225" s="144">
        <v>23.98559842140001</v>
      </c>
      <c r="L225" s="144">
        <v>1.3433465892000003</v>
      </c>
      <c r="M225" s="144"/>
      <c r="N225" s="144"/>
      <c r="O225" s="83"/>
      <c r="P225" s="230">
        <f t="shared" si="177"/>
        <v>77.067549358799994</v>
      </c>
      <c r="Q225" s="52">
        <f t="shared" si="156"/>
        <v>0.86448205736543449</v>
      </c>
      <c r="R225" s="52">
        <f t="shared" si="157"/>
        <v>1.461185928333492</v>
      </c>
      <c r="S225" s="52">
        <f t="shared" si="158"/>
        <v>1.4267842301340221</v>
      </c>
      <c r="T225" s="53">
        <f t="shared" si="159"/>
        <v>9.0464467840898233E-2</v>
      </c>
      <c r="U225" s="53">
        <f t="shared" si="160"/>
        <v>1.3543150075115244</v>
      </c>
      <c r="V225" s="53">
        <f t="shared" si="161"/>
        <v>14.423906454856226</v>
      </c>
      <c r="W225" s="53">
        <f t="shared" si="162"/>
        <v>117.98321693335888</v>
      </c>
      <c r="X225" s="53">
        <f t="shared" si="163"/>
        <v>1.0292568678214049</v>
      </c>
      <c r="Y225" s="53">
        <f t="shared" si="164"/>
        <v>1.0234628579999543</v>
      </c>
      <c r="Z225" s="53">
        <f t="shared" si="165"/>
        <v>1.0261719205078588</v>
      </c>
      <c r="AA225" s="53">
        <f t="shared" si="166"/>
        <v>1.0304748223652427</v>
      </c>
      <c r="AB225" s="53">
        <f t="shared" si="167"/>
        <v>0.5721616961029653</v>
      </c>
      <c r="AC225" s="53">
        <f t="shared" si="168"/>
        <v>0.5706794574181957</v>
      </c>
      <c r="AD225" s="53">
        <f t="shared" si="169"/>
        <v>0.55991495061279961</v>
      </c>
      <c r="AE225" s="53">
        <f t="shared" si="170"/>
        <v>0.36696329543081191</v>
      </c>
      <c r="AF225" s="53">
        <f t="shared" si="171"/>
        <v>0.36</v>
      </c>
      <c r="AG225" s="53">
        <f t="shared" si="172"/>
        <v>0.36348164771540592</v>
      </c>
      <c r="AH225" s="64" t="s">
        <v>152</v>
      </c>
      <c r="AI225" s="66"/>
      <c r="AJ225" s="66"/>
      <c r="AK225" s="45" t="str">
        <f t="shared" si="178"/>
        <v>97-06</v>
      </c>
      <c r="AL225" s="65"/>
      <c r="AM225" s="145">
        <f t="shared" si="179"/>
        <v>1</v>
      </c>
      <c r="AN225" s="149"/>
      <c r="AO225" s="183"/>
      <c r="AP225" s="149"/>
      <c r="AQ225" s="147">
        <f t="shared" si="180"/>
        <v>1</v>
      </c>
      <c r="AR225" s="229">
        <v>4</v>
      </c>
      <c r="AS225" s="229">
        <v>4</v>
      </c>
      <c r="AT225" s="229">
        <v>7</v>
      </c>
      <c r="AU225" s="229">
        <v>2</v>
      </c>
      <c r="AV225" s="229">
        <v>4</v>
      </c>
      <c r="AW225" s="229">
        <v>8</v>
      </c>
      <c r="AX225" s="229">
        <v>0</v>
      </c>
      <c r="AY225" s="229">
        <v>2</v>
      </c>
      <c r="AZ225" s="229">
        <v>5</v>
      </c>
      <c r="BA225" s="68"/>
      <c r="BB225" s="229">
        <v>200</v>
      </c>
      <c r="BC225" s="229">
        <v>12</v>
      </c>
      <c r="BD225" s="229">
        <v>2</v>
      </c>
      <c r="BE225" s="57">
        <v>3</v>
      </c>
      <c r="BF225" s="57">
        <v>3</v>
      </c>
      <c r="BG225" s="57">
        <v>3</v>
      </c>
      <c r="BH225" s="57">
        <v>10</v>
      </c>
      <c r="BI225" s="57" t="str">
        <f t="shared" si="181"/>
        <v>Control</v>
      </c>
      <c r="BJ225" s="189" t="str">
        <f t="shared" si="182"/>
        <v>97-06</v>
      </c>
      <c r="BK225" s="173">
        <f t="shared" si="183"/>
        <v>1</v>
      </c>
      <c r="BL225" s="90">
        <v>0</v>
      </c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9"/>
      <c r="BY225" s="69"/>
      <c r="BZ225" s="69"/>
      <c r="CA225" s="101"/>
      <c r="CB225" s="100"/>
      <c r="CC225" s="100"/>
      <c r="CD225" s="100"/>
      <c r="CE225" s="100"/>
      <c r="CF225" s="100"/>
      <c r="CG225" s="100"/>
      <c r="CH225" s="100"/>
      <c r="CI225" s="100"/>
      <c r="CJ225" s="100"/>
      <c r="CK225" s="100"/>
      <c r="CL225" s="100"/>
      <c r="CM225" s="69"/>
      <c r="CN225" s="69"/>
      <c r="CO225" s="69"/>
      <c r="CP225" s="90"/>
      <c r="CQ225" s="90"/>
      <c r="CR225" s="69"/>
      <c r="CS225" s="69"/>
      <c r="CT225" s="69"/>
      <c r="CU225" s="69"/>
      <c r="CV225" s="90"/>
      <c r="CW225" s="69"/>
      <c r="CX225" s="69"/>
      <c r="CY225" s="69"/>
      <c r="CZ225" s="69"/>
      <c r="DA225" s="90"/>
      <c r="DB225" s="69"/>
      <c r="DC225" s="69"/>
      <c r="DD225" s="69"/>
      <c r="DE225" s="69"/>
      <c r="DF225" s="131"/>
      <c r="DG225" s="121">
        <f t="shared" si="184"/>
        <v>43.835577850004761</v>
      </c>
      <c r="DH225" s="121">
        <f t="shared" si="185"/>
        <v>43.224102868271721</v>
      </c>
      <c r="DI225" s="121">
        <f t="shared" si="186"/>
        <v>114.14273841072176</v>
      </c>
      <c r="DJ225" s="121">
        <f t="shared" si="187"/>
        <v>4.3827276849927799</v>
      </c>
      <c r="DK225" s="121">
        <f t="shared" si="187"/>
        <v>3.9044437296752483</v>
      </c>
      <c r="DL225" s="121">
        <f t="shared" si="187"/>
        <v>6.8178742774042211</v>
      </c>
      <c r="DM225" s="121">
        <f t="shared" si="188"/>
        <v>0</v>
      </c>
      <c r="DN225" s="121">
        <f t="shared" si="189"/>
        <v>0</v>
      </c>
      <c r="DO225" s="121">
        <f t="shared" si="190"/>
        <v>0</v>
      </c>
      <c r="DP225" s="121">
        <f t="shared" si="191"/>
        <v>0</v>
      </c>
      <c r="DQ225" s="121">
        <f t="shared" si="192"/>
        <v>0</v>
      </c>
      <c r="DR225" s="122">
        <f t="shared" si="193"/>
        <v>7.5</v>
      </c>
      <c r="DS225" s="157"/>
      <c r="DT225" s="157" t="str">
        <f t="shared" si="194"/>
        <v>Control</v>
      </c>
      <c r="DU225" s="157" t="str">
        <f t="shared" si="173"/>
        <v>97-06</v>
      </c>
      <c r="DV225" s="238">
        <f t="shared" si="195"/>
        <v>1</v>
      </c>
      <c r="EJ225" s="50">
        <f t="shared" si="196"/>
        <v>1.9376016260162601</v>
      </c>
      <c r="EK225" s="50">
        <f t="shared" si="197"/>
        <v>2.225609756097561</v>
      </c>
      <c r="EL225" s="55">
        <f t="shared" si="198"/>
        <v>2.9512195121951219</v>
      </c>
      <c r="EM225" s="50">
        <f>4.656*AQ225*(((BL225/2.54)^2)+((BM225/2.54)^2)+((BN225/2.54)^2)+((BO225)/2.54^2)+((BP225/2.54)^2)+((BQ225/2.54)^2)+((BR225/2.54)^2)+((BS225/2.54)^2)+((BT225/2.54)^2)+((BU225/2.54)^2)+((BV225/2.54)^2)+((BW225/2.54)^2)+((BX225/2.54)^2)+((BY225/2.54)^2)+((BZ225/2.54)^2))/(BH225*3.28)</f>
        <v>0</v>
      </c>
      <c r="EN225" s="50">
        <f>3.492*AQ225*((CA225/2.54)^2 + (CB225/2.54)^2 + (CC225/2.54)^2 + (CD225/2.54)^2 + (CE225/2.54)^2 + (CF225/2.54)^2 + (CG225/2.54)^2 +(CH225/2.54)^2 +(CI225/2.54)^2 + (CJ225/2.54)^2 +(CK225/2.54)^2 + (CL225/2.54)^2 +(CM225/2.54)^2 + (CN225/2.54)^2 + (CO225/2.54)^2)/(BH225*3.28)</f>
        <v>0</v>
      </c>
      <c r="EO225" s="50">
        <f t="shared" si="174"/>
        <v>0</v>
      </c>
      <c r="EP225" s="50">
        <f t="shared" si="175"/>
        <v>0</v>
      </c>
      <c r="EQ225" s="50">
        <f t="shared" si="176"/>
        <v>0</v>
      </c>
      <c r="ER225" s="56">
        <f t="shared" si="199"/>
        <v>7.1144308943089429</v>
      </c>
      <c r="ES225" s="56">
        <f t="shared" si="200"/>
        <v>0</v>
      </c>
      <c r="ET225" s="56">
        <f t="shared" si="154"/>
        <v>19.726010032502142</v>
      </c>
      <c r="EU225" s="56">
        <f t="shared" si="154"/>
        <v>19.450846290722275</v>
      </c>
      <c r="EV225" s="56">
        <f t="shared" si="201"/>
        <v>7.1144308943089429</v>
      </c>
      <c r="EW225" s="56"/>
      <c r="EX225" s="56"/>
      <c r="EY225" s="56"/>
      <c r="EZ225" s="165"/>
      <c r="FA225" s="179"/>
      <c r="FB225" s="179"/>
      <c r="FC225" s="56"/>
      <c r="FD225" s="56"/>
      <c r="FE225" s="56"/>
      <c r="FF225" s="56"/>
      <c r="FG225" s="56"/>
      <c r="FH225" s="56"/>
      <c r="FI225" s="56"/>
      <c r="FJ225" s="56"/>
      <c r="FK225" s="56"/>
      <c r="FL225" s="56"/>
      <c r="FM225" s="56"/>
      <c r="FO225" s="54"/>
      <c r="FP225" s="54"/>
      <c r="FQ225" s="54"/>
      <c r="FR225" s="54"/>
      <c r="FS225" s="54"/>
      <c r="FT225" s="54"/>
      <c r="FU225" s="54"/>
      <c r="FV225" s="54"/>
      <c r="FW225" s="54"/>
      <c r="FX225" s="54"/>
      <c r="FY225" s="54"/>
      <c r="FZ225" s="54"/>
      <c r="GA225" s="54"/>
    </row>
    <row r="226" spans="1:183" ht="18">
      <c r="A226" s="66" t="s">
        <v>377</v>
      </c>
      <c r="B226" s="228" t="s">
        <v>278</v>
      </c>
      <c r="C226" s="228" t="s">
        <v>278</v>
      </c>
      <c r="D226" s="228" t="s">
        <v>316</v>
      </c>
      <c r="E226" s="229">
        <v>2</v>
      </c>
      <c r="F226" s="144">
        <v>23.741396355599989</v>
      </c>
      <c r="G226" s="144">
        <v>12.444845212799999</v>
      </c>
      <c r="H226" s="144"/>
      <c r="I226" s="144">
        <v>11.135035203599998</v>
      </c>
      <c r="J226" s="144">
        <v>4.4173275762000008</v>
      </c>
      <c r="K226" s="144">
        <v>23.98559842140001</v>
      </c>
      <c r="L226" s="144">
        <v>1.3433465892000003</v>
      </c>
      <c r="M226" s="83"/>
      <c r="N226" s="83"/>
      <c r="O226" s="83"/>
      <c r="P226" s="230">
        <f t="shared" si="177"/>
        <v>77.067549358799994</v>
      </c>
      <c r="Q226" s="52">
        <f t="shared" si="156"/>
        <v>0.86448205736543449</v>
      </c>
      <c r="R226" s="52">
        <f t="shared" si="157"/>
        <v>1.461185928333492</v>
      </c>
      <c r="S226" s="52">
        <f t="shared" si="158"/>
        <v>1.4267842301340221</v>
      </c>
      <c r="T226" s="53">
        <f t="shared" si="159"/>
        <v>9.0464467840898233E-2</v>
      </c>
      <c r="U226" s="53">
        <f t="shared" si="160"/>
        <v>1.3543150075115244</v>
      </c>
      <c r="V226" s="53">
        <f t="shared" si="161"/>
        <v>14.423906454856226</v>
      </c>
      <c r="W226" s="53">
        <f t="shared" si="162"/>
        <v>117.98321693335888</v>
      </c>
      <c r="X226" s="53">
        <f t="shared" si="163"/>
        <v>1.0292568678214049</v>
      </c>
      <c r="Y226" s="53">
        <f t="shared" si="164"/>
        <v>1.0234628579999543</v>
      </c>
      <c r="Z226" s="53">
        <f t="shared" si="165"/>
        <v>1.0261719205078588</v>
      </c>
      <c r="AA226" s="53">
        <f t="shared" si="166"/>
        <v>1.0304748223652427</v>
      </c>
      <c r="AB226" s="53">
        <f t="shared" si="167"/>
        <v>0.5721616961029653</v>
      </c>
      <c r="AC226" s="53">
        <f t="shared" si="168"/>
        <v>0.5706794574181957</v>
      </c>
      <c r="AD226" s="53">
        <f t="shared" si="169"/>
        <v>0.55991495061279961</v>
      </c>
      <c r="AE226" s="53">
        <f t="shared" si="170"/>
        <v>0.36696329543081191</v>
      </c>
      <c r="AF226" s="53">
        <f t="shared" si="171"/>
        <v>0.36</v>
      </c>
      <c r="AG226" s="53">
        <f t="shared" si="172"/>
        <v>0.36348164771540592</v>
      </c>
      <c r="AH226" s="64" t="s">
        <v>152</v>
      </c>
      <c r="AI226" s="66"/>
      <c r="AJ226" s="66"/>
      <c r="AK226" s="45" t="str">
        <f t="shared" si="178"/>
        <v>97-06</v>
      </c>
      <c r="AL226" s="65"/>
      <c r="AM226" s="145">
        <f t="shared" si="179"/>
        <v>2</v>
      </c>
      <c r="AN226" s="149"/>
      <c r="AO226" s="183"/>
      <c r="AP226" s="149"/>
      <c r="AQ226" s="147">
        <f t="shared" si="180"/>
        <v>1</v>
      </c>
      <c r="AR226" s="229">
        <v>0</v>
      </c>
      <c r="AS226" s="229">
        <v>2</v>
      </c>
      <c r="AT226" s="229">
        <v>7</v>
      </c>
      <c r="AU226" s="229">
        <v>0</v>
      </c>
      <c r="AV226" s="229">
        <v>2</v>
      </c>
      <c r="AW226" s="229">
        <v>5</v>
      </c>
      <c r="AX226" s="229">
        <v>0</v>
      </c>
      <c r="AY226" s="229">
        <v>2</v>
      </c>
      <c r="AZ226" s="229">
        <v>2</v>
      </c>
      <c r="BA226" s="68"/>
      <c r="BB226" s="229">
        <v>125</v>
      </c>
      <c r="BC226" s="229">
        <v>1</v>
      </c>
      <c r="BD226" s="229">
        <v>0</v>
      </c>
      <c r="BE226" s="57">
        <v>3</v>
      </c>
      <c r="BF226" s="57">
        <v>3</v>
      </c>
      <c r="BG226" s="57">
        <v>3</v>
      </c>
      <c r="BH226" s="57">
        <v>10</v>
      </c>
      <c r="BI226" s="57" t="str">
        <f t="shared" si="181"/>
        <v>Control</v>
      </c>
      <c r="BJ226" s="189" t="str">
        <f t="shared" si="182"/>
        <v>97-06</v>
      </c>
      <c r="BK226" s="173">
        <f t="shared" si="183"/>
        <v>2</v>
      </c>
      <c r="BL226" s="90">
        <v>0</v>
      </c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101"/>
      <c r="CB226" s="100"/>
      <c r="CC226" s="100"/>
      <c r="CD226" s="100"/>
      <c r="CE226" s="100"/>
      <c r="CF226" s="100"/>
      <c r="CG226" s="100"/>
      <c r="CH226" s="100"/>
      <c r="CI226" s="100"/>
      <c r="CJ226" s="100"/>
      <c r="CK226" s="100"/>
      <c r="CL226" s="100"/>
      <c r="CM226" s="69"/>
      <c r="CN226" s="69"/>
      <c r="CO226" s="69"/>
      <c r="CP226" s="90"/>
      <c r="CQ226" s="90"/>
      <c r="CR226" s="69"/>
      <c r="CS226" s="69"/>
      <c r="CT226" s="69"/>
      <c r="CU226" s="69"/>
      <c r="CV226" s="90"/>
      <c r="CW226" s="69"/>
      <c r="CX226" s="69"/>
      <c r="CY226" s="69"/>
      <c r="CZ226" s="69"/>
      <c r="DA226" s="90"/>
      <c r="DB226" s="69"/>
      <c r="DC226" s="69"/>
      <c r="DD226" s="69"/>
      <c r="DE226" s="69"/>
      <c r="DF226" s="131"/>
      <c r="DG226" s="121">
        <f t="shared" si="184"/>
        <v>0</v>
      </c>
      <c r="DH226" s="121">
        <f t="shared" si="185"/>
        <v>25.934461720963036</v>
      </c>
      <c r="DI226" s="121">
        <f t="shared" si="186"/>
        <v>42.803526904020671</v>
      </c>
      <c r="DJ226" s="121">
        <f t="shared" si="187"/>
        <v>2.739204803120487</v>
      </c>
      <c r="DK226" s="121">
        <f t="shared" si="187"/>
        <v>0.32537031080627071</v>
      </c>
      <c r="DL226" s="121">
        <f t="shared" si="187"/>
        <v>0</v>
      </c>
      <c r="DM226" s="121">
        <f t="shared" si="188"/>
        <v>0</v>
      </c>
      <c r="DN226" s="121">
        <f t="shared" si="189"/>
        <v>0</v>
      </c>
      <c r="DO226" s="121">
        <f t="shared" si="190"/>
        <v>0</v>
      </c>
      <c r="DP226" s="121">
        <f t="shared" si="191"/>
        <v>0</v>
      </c>
      <c r="DQ226" s="121">
        <f t="shared" si="192"/>
        <v>0</v>
      </c>
      <c r="DR226" s="122">
        <f t="shared" si="193"/>
        <v>6</v>
      </c>
      <c r="DS226" s="157"/>
      <c r="DT226" s="157" t="str">
        <f t="shared" si="194"/>
        <v>Control</v>
      </c>
      <c r="DU226" s="157" t="str">
        <f t="shared" si="173"/>
        <v>97-06</v>
      </c>
      <c r="DV226" s="238">
        <f t="shared" si="195"/>
        <v>2</v>
      </c>
      <c r="EJ226" s="50">
        <f t="shared" si="196"/>
        <v>1.2110010162601625</v>
      </c>
      <c r="EK226" s="50">
        <f t="shared" si="197"/>
        <v>0.18546747967479674</v>
      </c>
      <c r="EL226" s="55">
        <f t="shared" si="198"/>
        <v>0</v>
      </c>
      <c r="EM226" s="50">
        <f>4.656*AQ226*(((BL226/2.54)^2)+((BM226/2.54)^2)+((BN226/2.54)^2)+((BO226)/2.54^2)+((BP226/2.54)^2)+((BQ226/2.54)^2)+((BR226/2.54)^2)+((BS226/2.54)^2)+((BT226/2.54)^2)+((BU226/2.54)^2)+((BV226/2.54)^2)+((BW226/2.54)^2)+((BX226/2.54)^2)+((BY226/2.54)^2)+((BZ226/2.54)^2))/(BH226*3.28)</f>
        <v>0</v>
      </c>
      <c r="EN226" s="50">
        <f>3.492*AQ226*((CA226/2.54)^2 + (CB226/2.54)^2 + (CC226/2.54)^2 + (CD226/2.54)^2 + (CE226/2.54)^2 + (CF226/2.54)^2 + (CG226/2.54)^2 +(CH226/2.54)^2 +(CI226/2.54)^2 + (CJ226/2.54)^2 +(CK226/2.54)^2 + (CL226/2.54)^2 +(CM226/2.54)^2 + (CN226/2.54)^2 + (CO226/2.54)^2)/(BH226*3.28)</f>
        <v>0</v>
      </c>
      <c r="EO226" s="50">
        <f t="shared" si="174"/>
        <v>0</v>
      </c>
      <c r="EP226" s="50">
        <f t="shared" si="175"/>
        <v>0</v>
      </c>
      <c r="EQ226" s="50">
        <f t="shared" si="176"/>
        <v>0</v>
      </c>
      <c r="ER226" s="56">
        <f t="shared" si="199"/>
        <v>1.3964684959349594</v>
      </c>
      <c r="ES226" s="56">
        <f t="shared" si="200"/>
        <v>0</v>
      </c>
      <c r="ET226" s="56">
        <f t="shared" si="154"/>
        <v>0</v>
      </c>
      <c r="EU226" s="56">
        <f t="shared" si="154"/>
        <v>11.670507774433366</v>
      </c>
      <c r="EV226" s="56">
        <f t="shared" si="201"/>
        <v>1.3964684959349594</v>
      </c>
      <c r="EW226" s="56"/>
      <c r="EX226" s="56"/>
      <c r="EY226" s="56"/>
      <c r="EZ226" s="165"/>
      <c r="FA226" s="179"/>
      <c r="FB226" s="179"/>
      <c r="FC226" s="56"/>
      <c r="FD226" s="56"/>
      <c r="FE226" s="56"/>
      <c r="FF226" s="56"/>
      <c r="FG226" s="56"/>
      <c r="FH226" s="56"/>
      <c r="FI226" s="56"/>
      <c r="FJ226" s="56"/>
      <c r="FK226" s="56"/>
      <c r="FL226" s="56"/>
      <c r="FM226" s="56"/>
      <c r="FO226" s="54"/>
      <c r="FP226" s="54"/>
      <c r="FQ226" s="54"/>
      <c r="FR226" s="54"/>
      <c r="FS226" s="54"/>
      <c r="FT226" s="54"/>
      <c r="FU226" s="54"/>
      <c r="FV226" s="54"/>
      <c r="FW226" s="54"/>
      <c r="FX226" s="54"/>
      <c r="FY226" s="54"/>
      <c r="FZ226" s="54"/>
      <c r="GA226" s="54"/>
    </row>
    <row r="227" spans="1:183" ht="18">
      <c r="A227" s="66" t="s">
        <v>377</v>
      </c>
      <c r="B227" s="228" t="s">
        <v>278</v>
      </c>
      <c r="C227" s="228" t="s">
        <v>278</v>
      </c>
      <c r="D227" s="228" t="s">
        <v>316</v>
      </c>
      <c r="E227" s="229">
        <v>3</v>
      </c>
      <c r="F227" s="144">
        <v>23.741396355599989</v>
      </c>
      <c r="G227" s="144">
        <v>12.444845212799999</v>
      </c>
      <c r="H227" s="144"/>
      <c r="I227" s="144">
        <v>11.135035203599998</v>
      </c>
      <c r="J227" s="144">
        <v>4.4173275762000008</v>
      </c>
      <c r="K227" s="144">
        <v>23.98559842140001</v>
      </c>
      <c r="L227" s="144">
        <v>1.3433465892000003</v>
      </c>
      <c r="M227" s="83"/>
      <c r="N227" s="83"/>
      <c r="O227" s="83"/>
      <c r="P227" s="230">
        <f t="shared" si="177"/>
        <v>77.067549358799994</v>
      </c>
      <c r="Q227" s="52">
        <f t="shared" si="156"/>
        <v>0.86448205736543449</v>
      </c>
      <c r="R227" s="52">
        <f t="shared" si="157"/>
        <v>1.461185928333492</v>
      </c>
      <c r="S227" s="52">
        <f t="shared" si="158"/>
        <v>1.4267842301340221</v>
      </c>
      <c r="T227" s="53">
        <f t="shared" si="159"/>
        <v>9.0464467840898233E-2</v>
      </c>
      <c r="U227" s="53">
        <f t="shared" si="160"/>
        <v>1.3543150075115244</v>
      </c>
      <c r="V227" s="53">
        <f t="shared" si="161"/>
        <v>14.423906454856226</v>
      </c>
      <c r="W227" s="53">
        <f t="shared" si="162"/>
        <v>117.98321693335888</v>
      </c>
      <c r="X227" s="53">
        <f t="shared" si="163"/>
        <v>1.0292568678214049</v>
      </c>
      <c r="Y227" s="53">
        <f t="shared" si="164"/>
        <v>1.0234628579999543</v>
      </c>
      <c r="Z227" s="53">
        <f t="shared" si="165"/>
        <v>1.0261719205078588</v>
      </c>
      <c r="AA227" s="53">
        <f t="shared" si="166"/>
        <v>1.0304748223652427</v>
      </c>
      <c r="AB227" s="53">
        <f t="shared" si="167"/>
        <v>0.5721616961029653</v>
      </c>
      <c r="AC227" s="53">
        <f t="shared" si="168"/>
        <v>0.5706794574181957</v>
      </c>
      <c r="AD227" s="53">
        <f t="shared" si="169"/>
        <v>0.55991495061279961</v>
      </c>
      <c r="AE227" s="53">
        <f t="shared" si="170"/>
        <v>0.36696329543081191</v>
      </c>
      <c r="AF227" s="53">
        <f t="shared" si="171"/>
        <v>0.36</v>
      </c>
      <c r="AG227" s="53">
        <f t="shared" si="172"/>
        <v>0.36348164771540592</v>
      </c>
      <c r="AH227" s="64" t="s">
        <v>152</v>
      </c>
      <c r="AI227" s="57"/>
      <c r="AJ227" s="66"/>
      <c r="AK227" s="45" t="str">
        <f t="shared" si="178"/>
        <v>97-06</v>
      </c>
      <c r="AL227" s="65"/>
      <c r="AM227" s="145">
        <f t="shared" si="179"/>
        <v>3</v>
      </c>
      <c r="AN227" s="149"/>
      <c r="AO227" s="183"/>
      <c r="AP227" s="149"/>
      <c r="AQ227" s="147">
        <f t="shared" si="180"/>
        <v>1</v>
      </c>
      <c r="AR227" s="229">
        <v>0</v>
      </c>
      <c r="AS227" s="229">
        <v>2</v>
      </c>
      <c r="AT227" s="229">
        <v>8</v>
      </c>
      <c r="AU227" s="229">
        <v>0</v>
      </c>
      <c r="AV227" s="229">
        <v>4</v>
      </c>
      <c r="AW227" s="229">
        <v>10</v>
      </c>
      <c r="AX227" s="229">
        <v>0</v>
      </c>
      <c r="AY227" s="229">
        <v>2</v>
      </c>
      <c r="AZ227" s="229">
        <v>2</v>
      </c>
      <c r="BA227" s="68"/>
      <c r="BB227" s="229">
        <v>300</v>
      </c>
      <c r="BC227" s="229">
        <v>12</v>
      </c>
      <c r="BD227" s="229">
        <v>2</v>
      </c>
      <c r="BE227" s="57">
        <v>3</v>
      </c>
      <c r="BF227" s="57">
        <v>3</v>
      </c>
      <c r="BG227" s="57">
        <v>3</v>
      </c>
      <c r="BH227" s="57">
        <v>10</v>
      </c>
      <c r="BI227" s="57" t="str">
        <f t="shared" si="181"/>
        <v>Control</v>
      </c>
      <c r="BJ227" s="189" t="str">
        <f t="shared" si="182"/>
        <v>97-06</v>
      </c>
      <c r="BK227" s="173">
        <f t="shared" si="183"/>
        <v>3</v>
      </c>
      <c r="BL227" s="90">
        <v>0</v>
      </c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101"/>
      <c r="CB227" s="100"/>
      <c r="CC227" s="100"/>
      <c r="CD227" s="100"/>
      <c r="CE227" s="100"/>
      <c r="CF227" s="100"/>
      <c r="CG227" s="100"/>
      <c r="CH227" s="100"/>
      <c r="CI227" s="100"/>
      <c r="CJ227" s="100"/>
      <c r="CK227" s="100"/>
      <c r="CL227" s="100"/>
      <c r="CM227" s="69"/>
      <c r="CN227" s="69"/>
      <c r="CO227" s="69"/>
      <c r="CP227" s="90"/>
      <c r="CQ227" s="90"/>
      <c r="CR227" s="69"/>
      <c r="CS227" s="69"/>
      <c r="CT227" s="69"/>
      <c r="CU227" s="69"/>
      <c r="CV227" s="90"/>
      <c r="CW227" s="69"/>
      <c r="CX227" s="69"/>
      <c r="CY227" s="69"/>
      <c r="CZ227" s="69"/>
      <c r="DA227" s="90"/>
      <c r="DB227" s="69"/>
      <c r="DC227" s="69"/>
      <c r="DD227" s="69"/>
      <c r="DE227" s="69"/>
      <c r="DF227" s="131"/>
      <c r="DG227" s="121">
        <f t="shared" si="184"/>
        <v>0</v>
      </c>
      <c r="DH227" s="121">
        <f t="shared" si="185"/>
        <v>34.579282294617379</v>
      </c>
      <c r="DI227" s="121">
        <f t="shared" si="186"/>
        <v>57.071369205360881</v>
      </c>
      <c r="DJ227" s="121">
        <f t="shared" si="187"/>
        <v>6.5740915274891689</v>
      </c>
      <c r="DK227" s="121">
        <f t="shared" si="187"/>
        <v>3.9044437296752483</v>
      </c>
      <c r="DL227" s="121">
        <f t="shared" si="187"/>
        <v>6.8178742774042211</v>
      </c>
      <c r="DM227" s="121">
        <f t="shared" si="188"/>
        <v>0</v>
      </c>
      <c r="DN227" s="121">
        <f t="shared" si="189"/>
        <v>0</v>
      </c>
      <c r="DO227" s="121">
        <f t="shared" si="190"/>
        <v>0</v>
      </c>
      <c r="DP227" s="121">
        <f t="shared" si="191"/>
        <v>0</v>
      </c>
      <c r="DQ227" s="121">
        <f t="shared" si="192"/>
        <v>0</v>
      </c>
      <c r="DR227" s="122">
        <f t="shared" si="193"/>
        <v>9</v>
      </c>
      <c r="DS227" s="157"/>
      <c r="DT227" s="157" t="str">
        <f t="shared" si="194"/>
        <v>Control</v>
      </c>
      <c r="DU227" s="157" t="str">
        <f t="shared" si="173"/>
        <v>97-06</v>
      </c>
      <c r="DV227" s="238">
        <f t="shared" si="195"/>
        <v>3</v>
      </c>
      <c r="EJ227" s="50">
        <f t="shared" si="196"/>
        <v>2.9064024390243901</v>
      </c>
      <c r="EK227" s="50">
        <f t="shared" si="197"/>
        <v>2.225609756097561</v>
      </c>
      <c r="EL227" s="55">
        <f t="shared" si="198"/>
        <v>2.9512195121951219</v>
      </c>
      <c r="EM227" s="50">
        <f>4.656*AQ227*(((BL227/2.54)^2)+((BM227/2.54)^2)+((BN227/2.54)^2)+((BO227)/2.54^2)+((BP227/2.54)^2)+((BQ227/2.54)^2)+((BR227/2.54)^2)+((BS227/2.54)^2)+((BT227/2.54)^2)+((BU227/2.54)^2)+((BV227/2.54)^2)+((BW227/2.54)^2)+((BX227/2.54)^2)+((BY227/2.54)^2)+((BZ227/2.54)^2))/(BH227*3.28)</f>
        <v>0</v>
      </c>
      <c r="EN227" s="50">
        <f>3.492*AQ227*((CA227/2.54)^2 + (CB227/2.54)^2 + (CC227/2.54)^2 + (CD227/2.54)^2 + (CE227/2.54)^2 + (CF227/2.54)^2 + (CG227/2.54)^2 +(CH227/2.54)^2 +(CI227/2.54)^2 + (CJ227/2.54)^2 +(CK227/2.54)^2 + (CL227/2.54)^2 +(CM227/2.54)^2 + (CN227/2.54)^2 + (CO227/2.54)^2)/(BH227*3.28)</f>
        <v>0</v>
      </c>
      <c r="EO227" s="50">
        <f t="shared" si="174"/>
        <v>0</v>
      </c>
      <c r="EP227" s="50">
        <f t="shared" si="175"/>
        <v>0</v>
      </c>
      <c r="EQ227" s="50">
        <f t="shared" si="176"/>
        <v>0</v>
      </c>
      <c r="ER227" s="56">
        <f t="shared" si="199"/>
        <v>8.0832317073170721</v>
      </c>
      <c r="ES227" s="56">
        <f t="shared" si="200"/>
        <v>0</v>
      </c>
      <c r="ET227" s="56">
        <f t="shared" si="154"/>
        <v>0</v>
      </c>
      <c r="EU227" s="56">
        <f t="shared" si="154"/>
        <v>15.560677032577821</v>
      </c>
      <c r="EV227" s="56">
        <f t="shared" si="201"/>
        <v>8.0832317073170721</v>
      </c>
      <c r="EW227" s="56"/>
      <c r="EX227" s="56"/>
      <c r="EY227" s="56"/>
      <c r="EZ227" s="165" t="str">
        <f>D227</f>
        <v>97-06</v>
      </c>
      <c r="FA227" s="179">
        <f t="shared" si="153"/>
        <v>6.5753366775007143</v>
      </c>
      <c r="FB227" s="179">
        <f t="shared" si="153"/>
        <v>15.560677032577821</v>
      </c>
      <c r="FC227" s="56">
        <f>AVERAGE(EJ225:EJ227)</f>
        <v>2.0183350271002709</v>
      </c>
      <c r="FD227" s="56">
        <f>AVERAGE(EK225:EK227)</f>
        <v>1.5455623306233062</v>
      </c>
      <c r="FE227" s="56">
        <f>AVERAGE(EL225:EL227)</f>
        <v>1.967479674796748</v>
      </c>
      <c r="FF227" s="56">
        <f>AVERAGE(EM225:EM227)</f>
        <v>0</v>
      </c>
      <c r="FG227" s="56">
        <f>AVERAGE(EN225:EN227)</f>
        <v>0</v>
      </c>
      <c r="FH227" s="56">
        <f t="shared" si="155"/>
        <v>0</v>
      </c>
      <c r="FI227" s="56">
        <f t="shared" si="155"/>
        <v>0</v>
      </c>
      <c r="FJ227" s="56">
        <f t="shared" si="155"/>
        <v>0</v>
      </c>
      <c r="FK227" s="56">
        <f>AVERAGE(ER225:ER227)</f>
        <v>5.5313770325203251</v>
      </c>
      <c r="FL227" s="56">
        <f>AVERAGE(ES225:ES227)</f>
        <v>0</v>
      </c>
      <c r="FM227" s="56">
        <f>AVERAGE(EV225:EV227)</f>
        <v>5.5313770325203251</v>
      </c>
      <c r="FO227" s="54"/>
      <c r="FP227" s="54" t="e">
        <f>AVERAGE(#REF!)</f>
        <v>#REF!</v>
      </c>
      <c r="FQ227" s="54" t="e">
        <f>AVERAGE(#REF!)</f>
        <v>#REF!</v>
      </c>
      <c r="FR227" s="54" t="e">
        <f>AVERAGE(#REF!)</f>
        <v>#REF!</v>
      </c>
      <c r="FS227" s="54" t="e">
        <f>AVERAGE(#REF!)</f>
        <v>#REF!</v>
      </c>
      <c r="FT227" s="54" t="e">
        <f>AVERAGE(#REF!)</f>
        <v>#REF!</v>
      </c>
      <c r="FU227" s="54" t="e">
        <f>AVERAGE(#REF!)</f>
        <v>#REF!</v>
      </c>
      <c r="FV227" s="54" t="e">
        <f>AVERAGE(#REF!)</f>
        <v>#REF!</v>
      </c>
      <c r="FW227" s="54" t="e">
        <f>AVERAGE(#REF!)</f>
        <v>#REF!</v>
      </c>
      <c r="FX227" s="54" t="e">
        <f>AVERAGE(#REF!)</f>
        <v>#REF!</v>
      </c>
      <c r="FY227" s="54" t="e">
        <f>AVERAGE(#REF!)</f>
        <v>#REF!</v>
      </c>
      <c r="FZ227" s="54" t="e">
        <f>AVERAGE(#REF!)</f>
        <v>#REF!</v>
      </c>
      <c r="GA227" s="54"/>
    </row>
    <row r="228" spans="1:183" ht="18">
      <c r="A228" s="66" t="s">
        <v>377</v>
      </c>
      <c r="B228" s="228" t="s">
        <v>278</v>
      </c>
      <c r="C228" s="228" t="s">
        <v>278</v>
      </c>
      <c r="D228" s="228" t="s">
        <v>316</v>
      </c>
      <c r="E228" s="229">
        <v>4</v>
      </c>
      <c r="F228" s="144">
        <v>23.741396355599989</v>
      </c>
      <c r="G228" s="144">
        <v>12.444845212799999</v>
      </c>
      <c r="H228" s="144"/>
      <c r="I228" s="144">
        <v>11.135035203599998</v>
      </c>
      <c r="J228" s="144">
        <v>4.4173275762000008</v>
      </c>
      <c r="K228" s="144">
        <v>23.98559842140001</v>
      </c>
      <c r="L228" s="144">
        <v>1.3433465892000003</v>
      </c>
      <c r="M228" s="83"/>
      <c r="N228" s="83"/>
      <c r="O228" s="83"/>
      <c r="P228" s="230">
        <f t="shared" si="177"/>
        <v>77.067549358799994</v>
      </c>
      <c r="Q228" s="52">
        <f t="shared" si="156"/>
        <v>0.86448205736543449</v>
      </c>
      <c r="R228" s="52">
        <f t="shared" si="157"/>
        <v>1.461185928333492</v>
      </c>
      <c r="S228" s="52">
        <f t="shared" si="158"/>
        <v>1.4267842301340221</v>
      </c>
      <c r="T228" s="53">
        <f t="shared" si="159"/>
        <v>9.0464467840898233E-2</v>
      </c>
      <c r="U228" s="53">
        <f t="shared" si="160"/>
        <v>1.3543150075115244</v>
      </c>
      <c r="V228" s="53">
        <f t="shared" si="161"/>
        <v>14.423906454856226</v>
      </c>
      <c r="W228" s="53">
        <f t="shared" si="162"/>
        <v>117.98321693335888</v>
      </c>
      <c r="X228" s="53">
        <f t="shared" si="163"/>
        <v>1.0292568678214049</v>
      </c>
      <c r="Y228" s="53">
        <f t="shared" si="164"/>
        <v>1.0234628579999543</v>
      </c>
      <c r="Z228" s="53">
        <f t="shared" si="165"/>
        <v>1.0261719205078588</v>
      </c>
      <c r="AA228" s="53">
        <f t="shared" si="166"/>
        <v>1.0304748223652427</v>
      </c>
      <c r="AB228" s="53">
        <f t="shared" si="167"/>
        <v>0.5721616961029653</v>
      </c>
      <c r="AC228" s="53">
        <f t="shared" si="168"/>
        <v>0.5706794574181957</v>
      </c>
      <c r="AD228" s="53">
        <f t="shared" si="169"/>
        <v>0.55991495061279961</v>
      </c>
      <c r="AE228" s="53">
        <f t="shared" si="170"/>
        <v>0.36696329543081191</v>
      </c>
      <c r="AF228" s="53">
        <f t="shared" si="171"/>
        <v>0.36</v>
      </c>
      <c r="AG228" s="53">
        <f t="shared" si="172"/>
        <v>0.36348164771540592</v>
      </c>
      <c r="AH228" s="64" t="s">
        <v>152</v>
      </c>
      <c r="AI228" s="57"/>
      <c r="AJ228" s="66"/>
      <c r="AK228" s="45" t="str">
        <f t="shared" si="178"/>
        <v>97-06</v>
      </c>
      <c r="AL228" s="65"/>
      <c r="AM228" s="145">
        <f t="shared" si="179"/>
        <v>4</v>
      </c>
      <c r="AN228" s="149"/>
      <c r="AO228" s="183"/>
      <c r="AP228" s="149"/>
      <c r="AQ228" s="147">
        <f t="shared" si="180"/>
        <v>1</v>
      </c>
      <c r="AR228" s="229">
        <v>0</v>
      </c>
      <c r="AS228" s="229">
        <v>3</v>
      </c>
      <c r="AT228" s="229">
        <v>6</v>
      </c>
      <c r="AU228" s="229">
        <v>0</v>
      </c>
      <c r="AV228" s="229">
        <v>3</v>
      </c>
      <c r="AW228" s="229">
        <v>24</v>
      </c>
      <c r="AX228" s="229">
        <v>0</v>
      </c>
      <c r="AY228" s="229">
        <v>3</v>
      </c>
      <c r="AZ228" s="229">
        <v>7</v>
      </c>
      <c r="BA228" s="68"/>
      <c r="BB228" s="229">
        <v>300</v>
      </c>
      <c r="BC228" s="229">
        <v>6</v>
      </c>
      <c r="BD228" s="229">
        <v>0</v>
      </c>
      <c r="BE228" s="57">
        <v>3</v>
      </c>
      <c r="BF228" s="57">
        <v>3</v>
      </c>
      <c r="BG228" s="57">
        <v>3</v>
      </c>
      <c r="BH228" s="57">
        <v>10</v>
      </c>
      <c r="BI228" s="57" t="str">
        <f t="shared" si="181"/>
        <v>Control</v>
      </c>
      <c r="BJ228" s="189" t="str">
        <f t="shared" si="182"/>
        <v>97-06</v>
      </c>
      <c r="BK228" s="173">
        <f t="shared" si="183"/>
        <v>4</v>
      </c>
      <c r="BL228" s="90">
        <v>9</v>
      </c>
      <c r="BM228" s="69">
        <v>13</v>
      </c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9"/>
      <c r="BY228" s="69"/>
      <c r="BZ228" s="69"/>
      <c r="CA228" s="101">
        <v>8</v>
      </c>
      <c r="CB228" s="100"/>
      <c r="CC228" s="100"/>
      <c r="CD228" s="100"/>
      <c r="CE228" s="100"/>
      <c r="CF228" s="100"/>
      <c r="CG228" s="100"/>
      <c r="CH228" s="100"/>
      <c r="CI228" s="100"/>
      <c r="CJ228" s="100"/>
      <c r="CK228" s="100"/>
      <c r="CL228" s="100"/>
      <c r="CM228" s="69"/>
      <c r="CN228" s="69"/>
      <c r="CO228" s="69"/>
      <c r="CP228" s="90"/>
      <c r="CQ228" s="90"/>
      <c r="CR228" s="69"/>
      <c r="CS228" s="69"/>
      <c r="CT228" s="69"/>
      <c r="CU228" s="69"/>
      <c r="CV228" s="90"/>
      <c r="CW228" s="69"/>
      <c r="CX228" s="69"/>
      <c r="CY228" s="69"/>
      <c r="CZ228" s="69"/>
      <c r="DA228" s="90"/>
      <c r="DB228" s="69"/>
      <c r="DC228" s="69"/>
      <c r="DD228" s="69"/>
      <c r="DE228" s="69"/>
      <c r="DF228" s="131"/>
      <c r="DG228" s="121">
        <f t="shared" si="184"/>
        <v>0</v>
      </c>
      <c r="DH228" s="121">
        <f t="shared" si="185"/>
        <v>38.90169258144455</v>
      </c>
      <c r="DI228" s="121">
        <f t="shared" si="186"/>
        <v>64.205290356030986</v>
      </c>
      <c r="DJ228" s="121">
        <f t="shared" si="187"/>
        <v>6.5740915274891689</v>
      </c>
      <c r="DK228" s="121">
        <f t="shared" si="187"/>
        <v>1.9522218648376242</v>
      </c>
      <c r="DL228" s="121">
        <f t="shared" si="187"/>
        <v>0</v>
      </c>
      <c r="DM228" s="121">
        <f t="shared" si="188"/>
        <v>11.665817571381485</v>
      </c>
      <c r="DN228" s="121">
        <f t="shared" si="189"/>
        <v>2.9297800645602265</v>
      </c>
      <c r="DO228" s="121">
        <f t="shared" si="190"/>
        <v>0</v>
      </c>
      <c r="DP228" s="121">
        <f t="shared" si="191"/>
        <v>0</v>
      </c>
      <c r="DQ228" s="121">
        <f t="shared" si="192"/>
        <v>0</v>
      </c>
      <c r="DR228" s="122">
        <f t="shared" si="193"/>
        <v>15</v>
      </c>
      <c r="DS228" s="157"/>
      <c r="DT228" s="157" t="str">
        <f t="shared" si="194"/>
        <v>Control</v>
      </c>
      <c r="DU228" s="157" t="str">
        <f t="shared" si="173"/>
        <v>97-06</v>
      </c>
      <c r="DV228" s="238">
        <f t="shared" si="195"/>
        <v>4</v>
      </c>
      <c r="EJ228" s="50"/>
      <c r="EK228" s="50"/>
      <c r="EL228" s="55"/>
      <c r="EM228" s="50"/>
      <c r="EN228" s="50"/>
      <c r="EO228" s="50">
        <f t="shared" si="174"/>
        <v>0</v>
      </c>
      <c r="EP228" s="50">
        <f t="shared" si="175"/>
        <v>0</v>
      </c>
      <c r="EQ228" s="50">
        <f t="shared" si="176"/>
        <v>0</v>
      </c>
      <c r="ER228" s="56"/>
      <c r="ES228" s="56"/>
      <c r="ET228" s="56">
        <f t="shared" si="154"/>
        <v>0</v>
      </c>
      <c r="EU228" s="56">
        <f t="shared" si="154"/>
        <v>17.505761661650048</v>
      </c>
      <c r="EV228" s="56"/>
      <c r="EW228" s="56"/>
      <c r="EX228" s="56"/>
      <c r="EY228" s="56"/>
      <c r="EZ228" s="165"/>
      <c r="FA228" s="179"/>
      <c r="FB228" s="179"/>
      <c r="FC228" s="56"/>
      <c r="FD228" s="56"/>
      <c r="FE228" s="56"/>
      <c r="FF228" s="56"/>
      <c r="FG228" s="56"/>
      <c r="FH228" s="56"/>
      <c r="FI228" s="56"/>
      <c r="FJ228" s="56"/>
      <c r="FK228" s="56"/>
      <c r="FL228" s="56"/>
      <c r="FM228" s="56"/>
      <c r="FO228" s="54"/>
      <c r="FP228" s="54"/>
      <c r="FQ228" s="54"/>
      <c r="FR228" s="54"/>
      <c r="FS228" s="54"/>
      <c r="FT228" s="54"/>
      <c r="FU228" s="54"/>
      <c r="FV228" s="54"/>
      <c r="FW228" s="54"/>
      <c r="FX228" s="54"/>
      <c r="FY228" s="54"/>
      <c r="FZ228" s="54"/>
      <c r="GA228" s="54"/>
    </row>
    <row r="229" spans="1:183" s="72" customFormat="1" ht="20.25">
      <c r="A229" s="66" t="s">
        <v>377</v>
      </c>
      <c r="B229" s="228" t="s">
        <v>278</v>
      </c>
      <c r="C229" s="228" t="s">
        <v>278</v>
      </c>
      <c r="D229" s="228" t="s">
        <v>316</v>
      </c>
      <c r="E229" s="229">
        <v>5</v>
      </c>
      <c r="F229" s="144">
        <v>23.741396355599989</v>
      </c>
      <c r="G229" s="144">
        <v>12.444845212799999</v>
      </c>
      <c r="H229" s="144"/>
      <c r="I229" s="144">
        <v>11.135035203599998</v>
      </c>
      <c r="J229" s="144">
        <v>4.4173275762000008</v>
      </c>
      <c r="K229" s="144">
        <v>23.98559842140001</v>
      </c>
      <c r="L229" s="144">
        <v>1.3433465892000003</v>
      </c>
      <c r="M229" s="84"/>
      <c r="N229" s="84"/>
      <c r="O229" s="84"/>
      <c r="P229" s="230">
        <f t="shared" si="177"/>
        <v>77.067549358799994</v>
      </c>
      <c r="Q229" s="52">
        <f t="shared" si="156"/>
        <v>0.86448205736543449</v>
      </c>
      <c r="R229" s="52">
        <f t="shared" si="157"/>
        <v>1.461185928333492</v>
      </c>
      <c r="S229" s="52">
        <f t="shared" si="158"/>
        <v>1.4267842301340221</v>
      </c>
      <c r="T229" s="53">
        <f t="shared" si="159"/>
        <v>9.0464467840898233E-2</v>
      </c>
      <c r="U229" s="53">
        <f t="shared" si="160"/>
        <v>1.3543150075115244</v>
      </c>
      <c r="V229" s="53">
        <f t="shared" si="161"/>
        <v>14.423906454856226</v>
      </c>
      <c r="W229" s="53">
        <f t="shared" si="162"/>
        <v>117.98321693335888</v>
      </c>
      <c r="X229" s="53">
        <f t="shared" si="163"/>
        <v>1.0292568678214049</v>
      </c>
      <c r="Y229" s="53">
        <f t="shared" si="164"/>
        <v>1.0234628579999543</v>
      </c>
      <c r="Z229" s="53">
        <f t="shared" si="165"/>
        <v>1.0261719205078588</v>
      </c>
      <c r="AA229" s="53">
        <f t="shared" si="166"/>
        <v>1.0304748223652427</v>
      </c>
      <c r="AB229" s="53">
        <f t="shared" si="167"/>
        <v>0.5721616961029653</v>
      </c>
      <c r="AC229" s="53">
        <f t="shared" si="168"/>
        <v>0.5706794574181957</v>
      </c>
      <c r="AD229" s="53">
        <f t="shared" si="169"/>
        <v>0.55991495061279961</v>
      </c>
      <c r="AE229" s="53">
        <f t="shared" si="170"/>
        <v>0.36696329543081191</v>
      </c>
      <c r="AF229" s="53">
        <f t="shared" si="171"/>
        <v>0.36</v>
      </c>
      <c r="AG229" s="53">
        <f t="shared" si="172"/>
        <v>0.36348164771540592</v>
      </c>
      <c r="AH229" s="64" t="s">
        <v>152</v>
      </c>
      <c r="AJ229" s="70"/>
      <c r="AK229" s="45" t="str">
        <f t="shared" si="178"/>
        <v>97-06</v>
      </c>
      <c r="AL229" s="65"/>
      <c r="AM229" s="145">
        <f t="shared" si="179"/>
        <v>5</v>
      </c>
      <c r="AN229" s="149"/>
      <c r="AO229" s="183"/>
      <c r="AP229" s="149"/>
      <c r="AQ229" s="147">
        <f t="shared" si="180"/>
        <v>1</v>
      </c>
      <c r="AR229" s="229">
        <v>0</v>
      </c>
      <c r="AS229" s="229">
        <v>2</v>
      </c>
      <c r="AT229" s="229">
        <v>7</v>
      </c>
      <c r="AU229" s="229">
        <v>0</v>
      </c>
      <c r="AV229" s="229">
        <v>2</v>
      </c>
      <c r="AW229" s="229">
        <v>10</v>
      </c>
      <c r="AX229" s="229">
        <v>0</v>
      </c>
      <c r="AY229" s="229">
        <v>3</v>
      </c>
      <c r="AZ229" s="229">
        <v>7</v>
      </c>
      <c r="BA229" s="77"/>
      <c r="BB229" s="229">
        <v>400</v>
      </c>
      <c r="BC229" s="229">
        <v>10</v>
      </c>
      <c r="BD229" s="229">
        <v>0</v>
      </c>
      <c r="BE229" s="57">
        <v>3</v>
      </c>
      <c r="BF229" s="57">
        <v>3</v>
      </c>
      <c r="BG229" s="57">
        <v>3</v>
      </c>
      <c r="BH229" s="57">
        <v>10</v>
      </c>
      <c r="BI229" s="57" t="str">
        <f t="shared" si="181"/>
        <v>Control</v>
      </c>
      <c r="BJ229" s="189" t="str">
        <f t="shared" si="182"/>
        <v>97-06</v>
      </c>
      <c r="BK229" s="173">
        <f t="shared" si="183"/>
        <v>5</v>
      </c>
      <c r="BL229" s="249">
        <v>0</v>
      </c>
      <c r="BM229" s="250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69"/>
      <c r="CA229" s="101"/>
      <c r="CB229" s="100"/>
      <c r="CC229" s="100"/>
      <c r="CD229" s="100"/>
      <c r="CE229" s="100"/>
      <c r="CF229" s="100"/>
      <c r="CG229" s="100"/>
      <c r="CH229" s="100"/>
      <c r="CI229" s="100"/>
      <c r="CJ229" s="100"/>
      <c r="CK229" s="100"/>
      <c r="CL229" s="100"/>
      <c r="CM229" s="78"/>
      <c r="CN229" s="78"/>
      <c r="CO229" s="78"/>
      <c r="CP229" s="91"/>
      <c r="CQ229" s="91"/>
      <c r="CR229" s="78"/>
      <c r="CS229" s="78"/>
      <c r="CT229" s="78"/>
      <c r="CU229" s="78"/>
      <c r="CV229" s="91"/>
      <c r="CW229" s="78"/>
      <c r="CX229" s="78"/>
      <c r="CY229" s="78"/>
      <c r="CZ229" s="78"/>
      <c r="DA229" s="91"/>
      <c r="DB229" s="78"/>
      <c r="DC229" s="78"/>
      <c r="DD229" s="78"/>
      <c r="DE229" s="78"/>
      <c r="DF229" s="132"/>
      <c r="DG229" s="121">
        <f t="shared" si="184"/>
        <v>0</v>
      </c>
      <c r="DH229" s="121">
        <f t="shared" si="185"/>
        <v>30.256872007790207</v>
      </c>
      <c r="DI229" s="121">
        <f t="shared" si="186"/>
        <v>49.937448054690776</v>
      </c>
      <c r="DJ229" s="121">
        <f t="shared" si="187"/>
        <v>8.7654553699855597</v>
      </c>
      <c r="DK229" s="121">
        <f t="shared" si="187"/>
        <v>3.253703108062707</v>
      </c>
      <c r="DL229" s="121">
        <f t="shared" si="187"/>
        <v>0</v>
      </c>
      <c r="DM229" s="121">
        <f t="shared" si="188"/>
        <v>0</v>
      </c>
      <c r="DN229" s="121">
        <f t="shared" si="189"/>
        <v>0</v>
      </c>
      <c r="DO229" s="121">
        <f t="shared" si="190"/>
        <v>0</v>
      </c>
      <c r="DP229" s="121">
        <f t="shared" si="191"/>
        <v>0</v>
      </c>
      <c r="DQ229" s="121">
        <f t="shared" si="192"/>
        <v>0</v>
      </c>
      <c r="DR229" s="122">
        <f t="shared" si="193"/>
        <v>8.5</v>
      </c>
      <c r="DS229" s="157"/>
      <c r="DT229" s="157" t="str">
        <f t="shared" si="194"/>
        <v>Control</v>
      </c>
      <c r="DU229" s="157" t="str">
        <f t="shared" si="173"/>
        <v>97-06</v>
      </c>
      <c r="DV229" s="238">
        <f t="shared" si="195"/>
        <v>5</v>
      </c>
      <c r="DW229" s="239"/>
      <c r="DX229" s="239"/>
      <c r="DY229" s="239"/>
      <c r="DZ229" s="239"/>
      <c r="EA229" s="239"/>
      <c r="EB229" s="239"/>
      <c r="EC229" s="239"/>
      <c r="ED229" s="239"/>
      <c r="EE229" s="239"/>
      <c r="EF229" s="239"/>
      <c r="EG229" s="239"/>
      <c r="EH229" s="239"/>
      <c r="EI229" s="239"/>
      <c r="EJ229" s="50">
        <f t="shared" si="196"/>
        <v>3.8752032520325201</v>
      </c>
      <c r="EK229" s="50">
        <f t="shared" si="197"/>
        <v>1.8546747967479675</v>
      </c>
      <c r="EL229" s="55">
        <f t="shared" si="198"/>
        <v>0</v>
      </c>
      <c r="EM229" s="50">
        <f>4.656*AQ229*(((BL229/2.54)^2)+((BM229/2.54)^2)+((BN229/2.54)^2)+((BO229)/2.54^2)+((BP229/2.54)^2)+((BQ229/2.54)^2)+((BR229/2.54)^2)+((BS229/2.54)^2)+((BT229/2.54)^2)+((BU229/2.54)^2)+((BV229/2.54)^2)+((BW229/2.54)^2)+((BX229/2.54)^2)+((BY229/2.54)^2)+((BZ229/2.54)^2))/(BH229*3.28)</f>
        <v>0</v>
      </c>
      <c r="EN229" s="50">
        <f>3.492*AQ229*((CA229/2.54)^2 + (CB229/2.54)^2 + (CC229/2.54)^2 + (CD229/2.54)^2 + (CE229/2.54)^2 + (CF229/2.54)^2 + (CG229/2.54)^2 +(CH229/2.54)^2 +(CI229/2.54)^2 + (CJ229/2.54)^2 +(CK229/2.54)^2 + (CL229/2.54)^2 +(CM229/2.54)^2 + (CN229/2.54)^2 + (CO229/2.54)^2)/(BH229*3.28)</f>
        <v>0</v>
      </c>
      <c r="EO229" s="50">
        <f t="shared" si="174"/>
        <v>0</v>
      </c>
      <c r="EP229" s="50">
        <f t="shared" si="175"/>
        <v>0</v>
      </c>
      <c r="EQ229" s="50">
        <f t="shared" si="176"/>
        <v>0</v>
      </c>
      <c r="ER229" s="56">
        <f t="shared" si="199"/>
        <v>5.7298780487804875</v>
      </c>
      <c r="ES229" s="56">
        <f t="shared" si="200"/>
        <v>0</v>
      </c>
      <c r="ET229" s="56">
        <f t="shared" si="154"/>
        <v>0</v>
      </c>
      <c r="EU229" s="56">
        <f t="shared" si="154"/>
        <v>13.615592403505593</v>
      </c>
      <c r="EV229" s="56">
        <f t="shared" si="201"/>
        <v>5.7298780487804875</v>
      </c>
      <c r="EW229" s="56"/>
      <c r="EX229" s="56"/>
      <c r="EY229" s="56"/>
      <c r="EZ229" s="165"/>
      <c r="FA229" s="179"/>
      <c r="FB229" s="179"/>
      <c r="FC229" s="56"/>
      <c r="FD229" s="56"/>
      <c r="FE229" s="56"/>
      <c r="FF229" s="56"/>
      <c r="FG229" s="56"/>
      <c r="FH229" s="56"/>
      <c r="FI229" s="56"/>
      <c r="FJ229" s="56"/>
      <c r="FK229" s="56"/>
      <c r="FL229" s="56"/>
      <c r="FM229" s="56"/>
      <c r="FN229" s="74" t="s">
        <v>93</v>
      </c>
      <c r="FO229" s="54"/>
      <c r="FP229" s="54"/>
      <c r="FQ229" s="54"/>
      <c r="FR229" s="54"/>
      <c r="FS229" s="54"/>
      <c r="FT229" s="54"/>
      <c r="FU229" s="54"/>
      <c r="FV229" s="54"/>
      <c r="FW229" s="54"/>
      <c r="FX229" s="54"/>
      <c r="FY229" s="54"/>
      <c r="FZ229" s="54"/>
      <c r="GA229" s="54"/>
    </row>
    <row r="230" spans="1:183" ht="18">
      <c r="A230" s="66" t="s">
        <v>377</v>
      </c>
      <c r="B230" s="228" t="s">
        <v>278</v>
      </c>
      <c r="C230" s="228" t="s">
        <v>278</v>
      </c>
      <c r="D230" s="228" t="s">
        <v>317</v>
      </c>
      <c r="E230" s="229">
        <v>1</v>
      </c>
      <c r="F230" s="144">
        <v>23.741396355599989</v>
      </c>
      <c r="G230" s="144">
        <v>12.444845212799999</v>
      </c>
      <c r="H230" s="144"/>
      <c r="I230" s="144">
        <v>11.135035203599998</v>
      </c>
      <c r="J230" s="144">
        <v>4.4173275762000008</v>
      </c>
      <c r="K230" s="144">
        <v>23.98559842140001</v>
      </c>
      <c r="L230" s="144">
        <v>1.3433465892000003</v>
      </c>
      <c r="M230" s="83"/>
      <c r="N230" s="83"/>
      <c r="O230" s="83"/>
      <c r="P230" s="230">
        <f t="shared" si="177"/>
        <v>77.067549358799994</v>
      </c>
      <c r="Q230" s="52">
        <f t="shared" si="156"/>
        <v>0.86448205736543449</v>
      </c>
      <c r="R230" s="52">
        <f t="shared" si="157"/>
        <v>1.461185928333492</v>
      </c>
      <c r="S230" s="52">
        <f t="shared" si="158"/>
        <v>1.4267842301340221</v>
      </c>
      <c r="T230" s="53">
        <f t="shared" si="159"/>
        <v>9.0464467840898233E-2</v>
      </c>
      <c r="U230" s="53">
        <f t="shared" si="160"/>
        <v>1.3543150075115244</v>
      </c>
      <c r="V230" s="53">
        <f t="shared" si="161"/>
        <v>14.423906454856226</v>
      </c>
      <c r="W230" s="53">
        <f t="shared" si="162"/>
        <v>117.98321693335888</v>
      </c>
      <c r="X230" s="53">
        <f t="shared" si="163"/>
        <v>1.0292568678214049</v>
      </c>
      <c r="Y230" s="53">
        <f t="shared" si="164"/>
        <v>1.0234628579999543</v>
      </c>
      <c r="Z230" s="53">
        <f t="shared" si="165"/>
        <v>1.0261719205078588</v>
      </c>
      <c r="AA230" s="53">
        <f t="shared" si="166"/>
        <v>1.0304748223652427</v>
      </c>
      <c r="AB230" s="53">
        <f t="shared" si="167"/>
        <v>0.5721616961029653</v>
      </c>
      <c r="AC230" s="53">
        <f t="shared" si="168"/>
        <v>0.5706794574181957</v>
      </c>
      <c r="AD230" s="53">
        <f t="shared" si="169"/>
        <v>0.55991495061279961</v>
      </c>
      <c r="AE230" s="53">
        <f t="shared" si="170"/>
        <v>0.36696329543081191</v>
      </c>
      <c r="AF230" s="53">
        <f t="shared" si="171"/>
        <v>0.36</v>
      </c>
      <c r="AG230" s="53">
        <f t="shared" si="172"/>
        <v>0.36348164771540592</v>
      </c>
      <c r="AH230" s="64" t="s">
        <v>152</v>
      </c>
      <c r="AI230" s="57"/>
      <c r="AJ230" s="66"/>
      <c r="AK230" s="45" t="str">
        <f t="shared" si="178"/>
        <v>98-07</v>
      </c>
      <c r="AL230" s="65"/>
      <c r="AM230" s="145">
        <f t="shared" si="179"/>
        <v>1</v>
      </c>
      <c r="AN230" s="149"/>
      <c r="AO230" s="183"/>
      <c r="AP230" s="149"/>
      <c r="AQ230" s="147">
        <f t="shared" si="180"/>
        <v>1</v>
      </c>
      <c r="AR230" s="229">
        <v>0</v>
      </c>
      <c r="AS230" s="229">
        <v>3</v>
      </c>
      <c r="AT230" s="229">
        <v>3</v>
      </c>
      <c r="AU230" s="229">
        <v>0</v>
      </c>
      <c r="AV230" s="229">
        <v>3</v>
      </c>
      <c r="AW230" s="229">
        <v>5</v>
      </c>
      <c r="AX230" s="229">
        <v>1</v>
      </c>
      <c r="AY230" s="229">
        <v>5</v>
      </c>
      <c r="AZ230" s="229">
        <v>7</v>
      </c>
      <c r="BA230" s="68"/>
      <c r="BB230" s="229">
        <v>75</v>
      </c>
      <c r="BC230" s="229">
        <v>1</v>
      </c>
      <c r="BD230" s="229">
        <v>1</v>
      </c>
      <c r="BE230" s="57">
        <v>3</v>
      </c>
      <c r="BF230" s="57">
        <v>3</v>
      </c>
      <c r="BG230" s="57">
        <v>3</v>
      </c>
      <c r="BH230" s="57">
        <v>10</v>
      </c>
      <c r="BI230" s="57" t="str">
        <f t="shared" si="181"/>
        <v>Control</v>
      </c>
      <c r="BJ230" s="189" t="str">
        <f t="shared" si="182"/>
        <v>98-07</v>
      </c>
      <c r="BK230" s="173">
        <f t="shared" si="183"/>
        <v>1</v>
      </c>
      <c r="BL230" s="90">
        <v>8</v>
      </c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9"/>
      <c r="BY230" s="69"/>
      <c r="BZ230" s="69"/>
      <c r="CA230" s="101"/>
      <c r="CB230" s="100"/>
      <c r="CC230" s="100"/>
      <c r="CD230" s="100"/>
      <c r="CE230" s="100"/>
      <c r="CF230" s="100"/>
      <c r="CG230" s="100"/>
      <c r="CH230" s="100"/>
      <c r="CI230" s="100"/>
      <c r="CJ230" s="100"/>
      <c r="CK230" s="100"/>
      <c r="CL230" s="100"/>
      <c r="CM230" s="69"/>
      <c r="CN230" s="69"/>
      <c r="CO230" s="69"/>
      <c r="CP230" s="90"/>
      <c r="CQ230" s="90"/>
      <c r="CR230" s="69"/>
      <c r="CS230" s="69"/>
      <c r="CT230" s="69"/>
      <c r="CU230" s="69"/>
      <c r="CV230" s="90"/>
      <c r="CW230" s="69"/>
      <c r="CX230" s="69"/>
      <c r="CY230" s="69"/>
      <c r="CZ230" s="69"/>
      <c r="DA230" s="90"/>
      <c r="DB230" s="69"/>
      <c r="DC230" s="69"/>
      <c r="DD230" s="69"/>
      <c r="DE230" s="69"/>
      <c r="DF230" s="131"/>
      <c r="DG230" s="121">
        <f t="shared" si="184"/>
        <v>7.3059296416674604</v>
      </c>
      <c r="DH230" s="121">
        <f t="shared" si="185"/>
        <v>47.546513155098893</v>
      </c>
      <c r="DI230" s="121">
        <f t="shared" si="186"/>
        <v>85.607053808041343</v>
      </c>
      <c r="DJ230" s="121">
        <f t="shared" si="187"/>
        <v>1.6435228818722922</v>
      </c>
      <c r="DK230" s="121">
        <f t="shared" si="187"/>
        <v>0.32537031080627071</v>
      </c>
      <c r="DL230" s="121">
        <f t="shared" si="187"/>
        <v>3.4089371387021106</v>
      </c>
      <c r="DM230" s="121">
        <f t="shared" si="188"/>
        <v>2.9864492982736603</v>
      </c>
      <c r="DN230" s="121">
        <f t="shared" si="189"/>
        <v>0</v>
      </c>
      <c r="DO230" s="121">
        <f t="shared" si="190"/>
        <v>0</v>
      </c>
      <c r="DP230" s="121">
        <f t="shared" si="191"/>
        <v>0</v>
      </c>
      <c r="DQ230" s="121">
        <f t="shared" si="192"/>
        <v>0</v>
      </c>
      <c r="DR230" s="122">
        <f t="shared" si="193"/>
        <v>4</v>
      </c>
      <c r="DS230" s="157"/>
      <c r="DT230" s="157" t="str">
        <f t="shared" si="194"/>
        <v>Control</v>
      </c>
      <c r="DU230" s="157" t="str">
        <f t="shared" si="173"/>
        <v>98-07</v>
      </c>
      <c r="DV230" s="238">
        <f t="shared" si="195"/>
        <v>1</v>
      </c>
      <c r="EJ230" s="50">
        <f t="shared" si="196"/>
        <v>0.72660060975609753</v>
      </c>
      <c r="EK230" s="50">
        <f t="shared" si="197"/>
        <v>0.18546747967479674</v>
      </c>
      <c r="EL230" s="55">
        <f t="shared" si="198"/>
        <v>1.475609756097561</v>
      </c>
      <c r="EM230" s="50">
        <f>4.656*AQ230*(((BL230/2.54)^2)+((BM230/2.54)^2)+((BN230/2.54)^2)+((BO230)/2.54^2)+((BP230/2.54)^2)+((BQ230/2.54)^2)+((BR230/2.54)^2)+((BS230/2.54)^2)+((BT230/2.54)^2)+((BU230/2.54)^2)+((BV230/2.54)^2)+((BW230/2.54)^2)+((BX230/2.54)^2)+((BY230/2.54)^2)+((BZ230/2.54)^2))/(BH230*3.28)</f>
        <v>1.4081589138788031</v>
      </c>
      <c r="EN230" s="50">
        <f>3.492*AQ230*((CA230/2.54)^2 + (CB230/2.54)^2 + (CC230/2.54)^2 + (CD230/2.54)^2 + (CE230/2.54)^2 + (CF230/2.54)^2 + (CG230/2.54)^2 +(CH230/2.54)^2 +(CI230/2.54)^2 + (CJ230/2.54)^2 +(CK230/2.54)^2 + (CL230/2.54)^2 +(CM230/2.54)^2 + (CN230/2.54)^2 + (CO230/2.54)^2)/(BH230*3.28)</f>
        <v>0</v>
      </c>
      <c r="EO230" s="50">
        <f t="shared" si="174"/>
        <v>0</v>
      </c>
      <c r="EP230" s="50">
        <f t="shared" si="175"/>
        <v>0</v>
      </c>
      <c r="EQ230" s="50">
        <f t="shared" si="176"/>
        <v>0</v>
      </c>
      <c r="ER230" s="56">
        <f t="shared" si="199"/>
        <v>2.3876778455284553</v>
      </c>
      <c r="ES230" s="56">
        <f t="shared" si="200"/>
        <v>1.4081589138788031</v>
      </c>
      <c r="ET230" s="56">
        <f t="shared" si="154"/>
        <v>3.2876683387503571</v>
      </c>
      <c r="EU230" s="56">
        <f t="shared" si="154"/>
        <v>21.395930919794502</v>
      </c>
      <c r="EV230" s="56">
        <f t="shared" si="201"/>
        <v>3.7958367594072584</v>
      </c>
      <c r="EW230" s="56"/>
      <c r="EX230" s="56"/>
      <c r="EY230" s="56"/>
      <c r="EZ230" s="165"/>
      <c r="FA230" s="179"/>
      <c r="FB230" s="179"/>
      <c r="FC230" s="56"/>
      <c r="FD230" s="56"/>
      <c r="FE230" s="56"/>
      <c r="FF230" s="56"/>
      <c r="FG230" s="56"/>
      <c r="FH230" s="56"/>
      <c r="FI230" s="56"/>
      <c r="FJ230" s="56"/>
      <c r="FK230" s="56"/>
      <c r="FL230" s="56"/>
      <c r="FM230" s="56"/>
      <c r="FO230" s="54"/>
      <c r="FP230" s="54"/>
      <c r="FQ230" s="54"/>
      <c r="FR230" s="54"/>
      <c r="FS230" s="54"/>
      <c r="FT230" s="54"/>
      <c r="FU230" s="54"/>
      <c r="FV230" s="54"/>
      <c r="FW230" s="54"/>
      <c r="FX230" s="54"/>
      <c r="FY230" s="54"/>
      <c r="FZ230" s="54"/>
      <c r="GA230" s="54"/>
    </row>
    <row r="231" spans="1:183" ht="18">
      <c r="A231" s="66" t="s">
        <v>377</v>
      </c>
      <c r="B231" s="228" t="s">
        <v>278</v>
      </c>
      <c r="C231" s="228" t="s">
        <v>278</v>
      </c>
      <c r="D231" s="228" t="s">
        <v>317</v>
      </c>
      <c r="E231" s="229">
        <v>2</v>
      </c>
      <c r="F231" s="144">
        <v>23.741396355599989</v>
      </c>
      <c r="G231" s="144">
        <v>12.444845212799999</v>
      </c>
      <c r="H231" s="144"/>
      <c r="I231" s="144">
        <v>11.135035203599998</v>
      </c>
      <c r="J231" s="144">
        <v>4.4173275762000008</v>
      </c>
      <c r="K231" s="144">
        <v>23.98559842140001</v>
      </c>
      <c r="L231" s="144">
        <v>1.3433465892000003</v>
      </c>
      <c r="M231" s="83"/>
      <c r="N231" s="83"/>
      <c r="O231" s="83"/>
      <c r="P231" s="230">
        <f t="shared" si="177"/>
        <v>77.067549358799994</v>
      </c>
      <c r="Q231" s="52">
        <f t="shared" si="156"/>
        <v>0.86448205736543449</v>
      </c>
      <c r="R231" s="52">
        <f t="shared" si="157"/>
        <v>1.461185928333492</v>
      </c>
      <c r="S231" s="52">
        <f t="shared" si="158"/>
        <v>1.4267842301340221</v>
      </c>
      <c r="T231" s="53">
        <f t="shared" si="159"/>
        <v>9.0464467840898233E-2</v>
      </c>
      <c r="U231" s="53">
        <f t="shared" si="160"/>
        <v>1.3543150075115244</v>
      </c>
      <c r="V231" s="53">
        <f t="shared" si="161"/>
        <v>14.423906454856226</v>
      </c>
      <c r="W231" s="53">
        <f t="shared" si="162"/>
        <v>117.98321693335888</v>
      </c>
      <c r="X231" s="53">
        <f t="shared" si="163"/>
        <v>1.0292568678214049</v>
      </c>
      <c r="Y231" s="53">
        <f t="shared" si="164"/>
        <v>1.0234628579999543</v>
      </c>
      <c r="Z231" s="53">
        <f t="shared" si="165"/>
        <v>1.0261719205078588</v>
      </c>
      <c r="AA231" s="53">
        <f t="shared" si="166"/>
        <v>1.0304748223652427</v>
      </c>
      <c r="AB231" s="53">
        <f t="shared" si="167"/>
        <v>0.5721616961029653</v>
      </c>
      <c r="AC231" s="53">
        <f t="shared" si="168"/>
        <v>0.5706794574181957</v>
      </c>
      <c r="AD231" s="53">
        <f t="shared" si="169"/>
        <v>0.55991495061279961</v>
      </c>
      <c r="AE231" s="53">
        <f t="shared" si="170"/>
        <v>0.36696329543081191</v>
      </c>
      <c r="AF231" s="53">
        <f t="shared" si="171"/>
        <v>0.36</v>
      </c>
      <c r="AG231" s="53">
        <f t="shared" si="172"/>
        <v>0.36348164771540592</v>
      </c>
      <c r="AH231" s="64" t="s">
        <v>152</v>
      </c>
      <c r="AI231" s="57"/>
      <c r="AJ231" s="66"/>
      <c r="AK231" s="45" t="str">
        <f t="shared" si="178"/>
        <v>98-07</v>
      </c>
      <c r="AL231" s="65"/>
      <c r="AM231" s="145">
        <f t="shared" si="179"/>
        <v>2</v>
      </c>
      <c r="AN231" s="149"/>
      <c r="AO231" s="183"/>
      <c r="AP231" s="149"/>
      <c r="AQ231" s="147">
        <f t="shared" si="180"/>
        <v>1</v>
      </c>
      <c r="AR231" s="229">
        <v>0</v>
      </c>
      <c r="AS231" s="229">
        <v>0</v>
      </c>
      <c r="AT231" s="229">
        <v>36</v>
      </c>
      <c r="AU231" s="229">
        <v>2</v>
      </c>
      <c r="AV231" s="229">
        <v>6</v>
      </c>
      <c r="AW231" s="229">
        <v>8</v>
      </c>
      <c r="AX231" s="229">
        <v>0</v>
      </c>
      <c r="AY231" s="229">
        <v>5</v>
      </c>
      <c r="AZ231" s="229">
        <v>23</v>
      </c>
      <c r="BA231" s="68"/>
      <c r="BB231" s="229">
        <v>100</v>
      </c>
      <c r="BC231" s="229">
        <v>7</v>
      </c>
      <c r="BD231" s="229">
        <v>3</v>
      </c>
      <c r="BE231" s="57">
        <v>3</v>
      </c>
      <c r="BF231" s="57">
        <v>3</v>
      </c>
      <c r="BG231" s="57">
        <v>3</v>
      </c>
      <c r="BH231" s="57">
        <v>10</v>
      </c>
      <c r="BI231" s="57" t="str">
        <f t="shared" si="181"/>
        <v>Control</v>
      </c>
      <c r="BJ231" s="189" t="str">
        <f t="shared" si="182"/>
        <v>98-07</v>
      </c>
      <c r="BK231" s="173">
        <f t="shared" si="183"/>
        <v>2</v>
      </c>
      <c r="BL231" s="90">
        <v>21</v>
      </c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9"/>
      <c r="BY231" s="69"/>
      <c r="BZ231" s="69"/>
      <c r="CA231" s="101"/>
      <c r="CB231" s="100"/>
      <c r="CC231" s="100"/>
      <c r="CD231" s="100"/>
      <c r="CE231" s="100"/>
      <c r="CF231" s="100"/>
      <c r="CG231" s="100"/>
      <c r="CH231" s="100"/>
      <c r="CI231" s="100"/>
      <c r="CJ231" s="100"/>
      <c r="CK231" s="100"/>
      <c r="CL231" s="100"/>
      <c r="CM231" s="69"/>
      <c r="CN231" s="69"/>
      <c r="CO231" s="69"/>
      <c r="CP231" s="90"/>
      <c r="CQ231" s="90"/>
      <c r="CR231" s="69"/>
      <c r="CS231" s="69"/>
      <c r="CT231" s="69"/>
      <c r="CU231" s="69"/>
      <c r="CV231" s="90"/>
      <c r="CW231" s="69"/>
      <c r="CX231" s="69"/>
      <c r="CY231" s="69"/>
      <c r="CZ231" s="69"/>
      <c r="DA231" s="90"/>
      <c r="DB231" s="69"/>
      <c r="DC231" s="69"/>
      <c r="DD231" s="69"/>
      <c r="DE231" s="69"/>
      <c r="DF231" s="131"/>
      <c r="DG231" s="121">
        <f t="shared" si="184"/>
        <v>14.611859283334921</v>
      </c>
      <c r="DH231" s="121">
        <f t="shared" si="185"/>
        <v>47.546513155098893</v>
      </c>
      <c r="DI231" s="121">
        <f t="shared" si="186"/>
        <v>92.740974958711448</v>
      </c>
      <c r="DJ231" s="121">
        <f t="shared" si="187"/>
        <v>2.1913638424963899</v>
      </c>
      <c r="DK231" s="121">
        <f t="shared" si="187"/>
        <v>2.2775921756438948</v>
      </c>
      <c r="DL231" s="121">
        <f t="shared" si="187"/>
        <v>10.226811416106331</v>
      </c>
      <c r="DM231" s="121">
        <f t="shared" si="188"/>
        <v>20.57850219591694</v>
      </c>
      <c r="DN231" s="121">
        <f t="shared" si="189"/>
        <v>0</v>
      </c>
      <c r="DO231" s="121">
        <f t="shared" si="190"/>
        <v>0</v>
      </c>
      <c r="DP231" s="121">
        <f t="shared" si="191"/>
        <v>0</v>
      </c>
      <c r="DQ231" s="121">
        <f t="shared" si="192"/>
        <v>0</v>
      </c>
      <c r="DR231" s="122">
        <f t="shared" si="193"/>
        <v>22</v>
      </c>
      <c r="DS231" s="157"/>
      <c r="DT231" s="157" t="str">
        <f t="shared" si="194"/>
        <v>Control</v>
      </c>
      <c r="DU231" s="157" t="str">
        <f t="shared" si="173"/>
        <v>98-07</v>
      </c>
      <c r="DV231" s="238">
        <f t="shared" si="195"/>
        <v>2</v>
      </c>
      <c r="EJ231" s="50">
        <f t="shared" si="196"/>
        <v>0.96880081300813004</v>
      </c>
      <c r="EK231" s="50">
        <f t="shared" si="197"/>
        <v>1.2982723577235773</v>
      </c>
      <c r="EL231" s="55">
        <f t="shared" si="198"/>
        <v>4.4268292682926829</v>
      </c>
      <c r="EM231" s="50">
        <f>4.656*AQ231*(((BL231/2.54)^2)+((BM231/2.54)^2)+((BN231/2.54)^2)+((BO231)/2.54^2)+((BP231/2.54)^2)+((BQ231/2.54)^2)+((BR231/2.54)^2)+((BS231/2.54)^2)+((BT231/2.54)^2)+((BU231/2.54)^2)+((BV231/2.54)^2)+((BW231/2.54)^2)+((BX231/2.54)^2)+((BY231/2.54)^2)+((BZ231/2.54)^2))/(BH231*3.28)</f>
        <v>9.7030950159461291</v>
      </c>
      <c r="EN231" s="50">
        <f>3.492*AQ231*((CA231/2.54)^2 + (CB231/2.54)^2 + (CC231/2.54)^2 + (CD231/2.54)^2 + (CE231/2.54)^2 + (CF231/2.54)^2 + (CG231/2.54)^2 +(CH231/2.54)^2 +(CI231/2.54)^2 + (CJ231/2.54)^2 +(CK231/2.54)^2 + (CL231/2.54)^2 +(CM231/2.54)^2 + (CN231/2.54)^2 + (CO231/2.54)^2)/(BH231*3.28)</f>
        <v>0</v>
      </c>
      <c r="EO231" s="50">
        <f t="shared" si="174"/>
        <v>0</v>
      </c>
      <c r="EP231" s="50">
        <f t="shared" si="175"/>
        <v>0</v>
      </c>
      <c r="EQ231" s="50">
        <f t="shared" si="176"/>
        <v>0</v>
      </c>
      <c r="ER231" s="56">
        <f t="shared" si="199"/>
        <v>6.6939024390243897</v>
      </c>
      <c r="ES231" s="56">
        <f t="shared" si="200"/>
        <v>9.7030950159461291</v>
      </c>
      <c r="ET231" s="56">
        <f t="shared" si="154"/>
        <v>6.5753366775007143</v>
      </c>
      <c r="EU231" s="56">
        <f t="shared" si="154"/>
        <v>21.395930919794502</v>
      </c>
      <c r="EV231" s="56">
        <f t="shared" si="201"/>
        <v>16.396997454970517</v>
      </c>
      <c r="EW231" s="56"/>
      <c r="EX231" s="56"/>
      <c r="EY231" s="56"/>
      <c r="EZ231" s="165" t="str">
        <f>D231</f>
        <v>98-07</v>
      </c>
      <c r="FA231" s="179">
        <f t="shared" ref="FA231:FB291" si="202">AVERAGE(ET229:ET231)</f>
        <v>3.2876683387503571</v>
      </c>
      <c r="FB231" s="179">
        <f t="shared" si="202"/>
        <v>18.802484747698198</v>
      </c>
      <c r="FC231" s="56">
        <f>AVERAGE(EJ229:EJ231)</f>
        <v>1.8568682249322492</v>
      </c>
      <c r="FD231" s="56">
        <f>AVERAGE(EK229:EK231)</f>
        <v>1.1128048780487805</v>
      </c>
      <c r="FE231" s="56">
        <f>AVERAGE(EL229:EL231)</f>
        <v>1.967479674796748</v>
      </c>
      <c r="FF231" s="56">
        <f>AVERAGE(EM229:EM231)</f>
        <v>3.7037513099416444</v>
      </c>
      <c r="FG231" s="56">
        <f>AVERAGE(EN229:EN231)</f>
        <v>0</v>
      </c>
      <c r="FH231" s="56">
        <f t="shared" si="155"/>
        <v>0</v>
      </c>
      <c r="FI231" s="56">
        <f t="shared" si="155"/>
        <v>0</v>
      </c>
      <c r="FJ231" s="56">
        <f t="shared" si="155"/>
        <v>0</v>
      </c>
      <c r="FK231" s="56">
        <f>AVERAGE(ER229:ER231)</f>
        <v>4.9371527777777775</v>
      </c>
      <c r="FL231" s="56">
        <f>AVERAGE(ES229:ES231)</f>
        <v>3.7037513099416444</v>
      </c>
      <c r="FM231" s="56">
        <f>AVERAGE(EV229:EV231)</f>
        <v>8.6409040877194219</v>
      </c>
      <c r="FO231" s="54"/>
      <c r="FP231" s="54" t="e">
        <f>AVERAGE(#REF!)</f>
        <v>#REF!</v>
      </c>
      <c r="FQ231" s="54" t="e">
        <f>AVERAGE(#REF!)</f>
        <v>#REF!</v>
      </c>
      <c r="FR231" s="54" t="e">
        <f>AVERAGE(#REF!)</f>
        <v>#REF!</v>
      </c>
      <c r="FS231" s="54" t="e">
        <f>AVERAGE(#REF!)</f>
        <v>#REF!</v>
      </c>
      <c r="FT231" s="54" t="e">
        <f>AVERAGE(#REF!)</f>
        <v>#REF!</v>
      </c>
      <c r="FU231" s="54" t="e">
        <f>AVERAGE(#REF!)</f>
        <v>#REF!</v>
      </c>
      <c r="FV231" s="54" t="e">
        <f>AVERAGE(#REF!)</f>
        <v>#REF!</v>
      </c>
      <c r="FW231" s="54" t="e">
        <f>AVERAGE(#REF!)</f>
        <v>#REF!</v>
      </c>
      <c r="FX231" s="54" t="e">
        <f>AVERAGE(#REF!)</f>
        <v>#REF!</v>
      </c>
      <c r="FY231" s="54" t="e">
        <f>AVERAGE(#REF!)</f>
        <v>#REF!</v>
      </c>
      <c r="FZ231" s="54" t="e">
        <f>AVERAGE(#REF!)</f>
        <v>#REF!</v>
      </c>
      <c r="GA231" s="54"/>
    </row>
    <row r="232" spans="1:183" ht="18">
      <c r="A232" s="66" t="s">
        <v>377</v>
      </c>
      <c r="B232" s="228" t="s">
        <v>278</v>
      </c>
      <c r="C232" s="228" t="s">
        <v>278</v>
      </c>
      <c r="D232" s="228" t="s">
        <v>317</v>
      </c>
      <c r="E232" s="229">
        <v>3</v>
      </c>
      <c r="F232" s="144">
        <v>23.741396355599989</v>
      </c>
      <c r="G232" s="144">
        <v>12.444845212799999</v>
      </c>
      <c r="H232" s="144"/>
      <c r="I232" s="144">
        <v>11.135035203599998</v>
      </c>
      <c r="J232" s="144">
        <v>4.4173275762000008</v>
      </c>
      <c r="K232" s="144">
        <v>23.98559842140001</v>
      </c>
      <c r="L232" s="144">
        <v>1.3433465892000003</v>
      </c>
      <c r="M232" s="83"/>
      <c r="N232" s="83"/>
      <c r="O232" s="83"/>
      <c r="P232" s="230">
        <f t="shared" si="177"/>
        <v>77.067549358799994</v>
      </c>
      <c r="Q232" s="52">
        <f t="shared" si="156"/>
        <v>0.86448205736543449</v>
      </c>
      <c r="R232" s="52">
        <f t="shared" si="157"/>
        <v>1.461185928333492</v>
      </c>
      <c r="S232" s="52">
        <f t="shared" si="158"/>
        <v>1.4267842301340221</v>
      </c>
      <c r="T232" s="53">
        <f t="shared" si="159"/>
        <v>9.0464467840898233E-2</v>
      </c>
      <c r="U232" s="53">
        <f t="shared" si="160"/>
        <v>1.3543150075115244</v>
      </c>
      <c r="V232" s="53">
        <f t="shared" si="161"/>
        <v>14.423906454856226</v>
      </c>
      <c r="W232" s="53">
        <f t="shared" si="162"/>
        <v>117.98321693335888</v>
      </c>
      <c r="X232" s="53">
        <f t="shared" si="163"/>
        <v>1.0292568678214049</v>
      </c>
      <c r="Y232" s="53">
        <f t="shared" si="164"/>
        <v>1.0234628579999543</v>
      </c>
      <c r="Z232" s="53">
        <f t="shared" si="165"/>
        <v>1.0261719205078588</v>
      </c>
      <c r="AA232" s="53">
        <f t="shared" si="166"/>
        <v>1.0304748223652427</v>
      </c>
      <c r="AB232" s="53">
        <f t="shared" si="167"/>
        <v>0.5721616961029653</v>
      </c>
      <c r="AC232" s="53">
        <f t="shared" si="168"/>
        <v>0.5706794574181957</v>
      </c>
      <c r="AD232" s="53">
        <f t="shared" si="169"/>
        <v>0.55991495061279961</v>
      </c>
      <c r="AE232" s="53">
        <f t="shared" si="170"/>
        <v>0.36696329543081191</v>
      </c>
      <c r="AF232" s="53">
        <f t="shared" si="171"/>
        <v>0.36</v>
      </c>
      <c r="AG232" s="53">
        <f t="shared" si="172"/>
        <v>0.36348164771540592</v>
      </c>
      <c r="AH232" s="64" t="s">
        <v>152</v>
      </c>
      <c r="AI232" s="63"/>
      <c r="AJ232" s="63"/>
      <c r="AK232" s="45" t="str">
        <f t="shared" si="178"/>
        <v>98-07</v>
      </c>
      <c r="AL232" s="65"/>
      <c r="AM232" s="145">
        <f t="shared" si="179"/>
        <v>3</v>
      </c>
      <c r="AN232" s="149"/>
      <c r="AO232" s="183"/>
      <c r="AP232" s="149"/>
      <c r="AQ232" s="147">
        <f t="shared" si="180"/>
        <v>1</v>
      </c>
      <c r="AR232" s="229">
        <v>1</v>
      </c>
      <c r="AS232" s="229">
        <v>1</v>
      </c>
      <c r="AT232" s="229">
        <v>1</v>
      </c>
      <c r="AU232" s="229">
        <v>2</v>
      </c>
      <c r="AV232" s="229">
        <v>3</v>
      </c>
      <c r="AW232" s="229">
        <v>3</v>
      </c>
      <c r="AX232" s="229">
        <v>0</v>
      </c>
      <c r="AY232" s="229">
        <v>3</v>
      </c>
      <c r="AZ232" s="229">
        <v>5</v>
      </c>
      <c r="BA232" s="63"/>
      <c r="BB232" s="229">
        <v>250</v>
      </c>
      <c r="BC232" s="229">
        <v>16</v>
      </c>
      <c r="BD232" s="229">
        <v>5</v>
      </c>
      <c r="BE232" s="57">
        <v>3</v>
      </c>
      <c r="BF232" s="57">
        <v>3</v>
      </c>
      <c r="BG232" s="57">
        <v>3</v>
      </c>
      <c r="BH232" s="57">
        <v>10</v>
      </c>
      <c r="BI232" s="57" t="str">
        <f t="shared" si="181"/>
        <v>Control</v>
      </c>
      <c r="BJ232" s="189" t="str">
        <f t="shared" si="182"/>
        <v>98-07</v>
      </c>
      <c r="BK232" s="173">
        <f t="shared" si="183"/>
        <v>3</v>
      </c>
      <c r="BL232" s="88">
        <v>22</v>
      </c>
      <c r="BM232" s="63">
        <v>24</v>
      </c>
      <c r="BN232" s="63">
        <v>9</v>
      </c>
      <c r="BO232" s="63"/>
      <c r="BP232" s="63"/>
      <c r="BQ232" s="63"/>
      <c r="BR232" s="63"/>
      <c r="BS232" s="63"/>
      <c r="BT232" s="63"/>
      <c r="BU232" s="63"/>
      <c r="BV232" s="63"/>
      <c r="BW232" s="63"/>
      <c r="BX232" s="63"/>
      <c r="BY232" s="63"/>
      <c r="BZ232" s="63"/>
      <c r="CA232" s="95">
        <v>8</v>
      </c>
      <c r="CB232" s="94"/>
      <c r="CC232" s="94"/>
      <c r="CD232" s="94"/>
      <c r="CE232" s="94"/>
      <c r="CF232" s="94"/>
      <c r="CG232" s="94"/>
      <c r="CH232" s="94"/>
      <c r="CI232" s="94"/>
      <c r="CJ232" s="94"/>
      <c r="CK232" s="94"/>
      <c r="CL232" s="94"/>
      <c r="CM232" s="63"/>
      <c r="CN232" s="63"/>
      <c r="CO232" s="63"/>
      <c r="CP232" s="88"/>
      <c r="CQ232" s="88"/>
      <c r="CR232" s="63"/>
      <c r="CS232" s="63"/>
      <c r="CT232" s="63"/>
      <c r="CU232" s="63"/>
      <c r="CV232" s="88"/>
      <c r="CW232" s="63"/>
      <c r="CX232" s="63"/>
      <c r="CY232" s="63"/>
      <c r="CZ232" s="63"/>
      <c r="DA232" s="88"/>
      <c r="DB232" s="63"/>
      <c r="DC232" s="63"/>
      <c r="DD232" s="63"/>
      <c r="DE232" s="63"/>
      <c r="DF232" s="131"/>
      <c r="DG232" s="121">
        <f t="shared" si="184"/>
        <v>21.91778892500238</v>
      </c>
      <c r="DH232" s="121">
        <f t="shared" si="185"/>
        <v>30.256872007790207</v>
      </c>
      <c r="DI232" s="121">
        <f t="shared" si="186"/>
        <v>71.339211506701105</v>
      </c>
      <c r="DJ232" s="121">
        <f t="shared" si="187"/>
        <v>5.478409606240974</v>
      </c>
      <c r="DK232" s="121">
        <f t="shared" si="187"/>
        <v>5.2059249729003314</v>
      </c>
      <c r="DL232" s="121">
        <f t="shared" si="187"/>
        <v>17.044685693510552</v>
      </c>
      <c r="DM232" s="121">
        <f t="shared" si="188"/>
        <v>53.242791395785105</v>
      </c>
      <c r="DN232" s="121">
        <f t="shared" si="189"/>
        <v>2.9297800645602265</v>
      </c>
      <c r="DO232" s="121">
        <f t="shared" si="190"/>
        <v>0</v>
      </c>
      <c r="DP232" s="121">
        <f t="shared" si="191"/>
        <v>0</v>
      </c>
      <c r="DQ232" s="121">
        <f t="shared" si="192"/>
        <v>0</v>
      </c>
      <c r="DR232" s="122">
        <f t="shared" si="193"/>
        <v>2</v>
      </c>
      <c r="DS232" s="157"/>
      <c r="DT232" s="157" t="str">
        <f t="shared" si="194"/>
        <v>Control</v>
      </c>
      <c r="DU232" s="157" t="str">
        <f t="shared" si="173"/>
        <v>98-07</v>
      </c>
      <c r="DV232" s="238">
        <f t="shared" si="195"/>
        <v>3</v>
      </c>
      <c r="EJ232" s="50"/>
      <c r="EK232" s="50"/>
      <c r="EL232" s="55"/>
      <c r="EM232" s="50"/>
      <c r="EN232" s="50"/>
      <c r="EO232" s="50">
        <f t="shared" si="174"/>
        <v>0</v>
      </c>
      <c r="EP232" s="50">
        <f t="shared" si="175"/>
        <v>0</v>
      </c>
      <c r="EQ232" s="50">
        <f t="shared" si="176"/>
        <v>0</v>
      </c>
      <c r="ER232" s="56"/>
      <c r="ES232" s="56"/>
      <c r="ET232" s="56">
        <f t="shared" si="154"/>
        <v>9.863005016251071</v>
      </c>
      <c r="EU232" s="56">
        <f t="shared" si="154"/>
        <v>13.615592403505593</v>
      </c>
      <c r="EV232" s="56"/>
      <c r="EW232" s="56"/>
      <c r="EX232" s="56"/>
      <c r="EY232" s="56"/>
      <c r="EZ232" s="165"/>
      <c r="FA232" s="179"/>
      <c r="FB232" s="179"/>
      <c r="FC232" s="56"/>
      <c r="FD232" s="56"/>
      <c r="FE232" s="56"/>
      <c r="FF232" s="56"/>
      <c r="FG232" s="56"/>
      <c r="FH232" s="56"/>
      <c r="FI232" s="56"/>
      <c r="FJ232" s="56"/>
      <c r="FK232" s="56"/>
      <c r="FL232" s="56"/>
      <c r="FM232" s="56"/>
      <c r="FO232" s="54"/>
      <c r="FP232" s="54"/>
      <c r="FQ232" s="54"/>
      <c r="FR232" s="54"/>
      <c r="FS232" s="54"/>
      <c r="FT232" s="54"/>
      <c r="FU232" s="54"/>
      <c r="FV232" s="54"/>
      <c r="FW232" s="54"/>
      <c r="FX232" s="54"/>
      <c r="FY232" s="54"/>
      <c r="FZ232" s="54"/>
      <c r="GA232" s="54"/>
    </row>
    <row r="233" spans="1:183" ht="18">
      <c r="A233" s="66" t="s">
        <v>377</v>
      </c>
      <c r="B233" s="228" t="s">
        <v>278</v>
      </c>
      <c r="C233" s="228" t="s">
        <v>278</v>
      </c>
      <c r="D233" s="228" t="s">
        <v>317</v>
      </c>
      <c r="E233" s="229">
        <v>4</v>
      </c>
      <c r="F233" s="144">
        <v>23.741396355599989</v>
      </c>
      <c r="G233" s="144">
        <v>12.444845212799999</v>
      </c>
      <c r="H233" s="144"/>
      <c r="I233" s="144">
        <v>11.135035203599998</v>
      </c>
      <c r="J233" s="144">
        <v>4.4173275762000008</v>
      </c>
      <c r="K233" s="144">
        <v>23.98559842140001</v>
      </c>
      <c r="L233" s="144">
        <v>1.3433465892000003</v>
      </c>
      <c r="M233" s="83"/>
      <c r="N233" s="83"/>
      <c r="O233" s="83"/>
      <c r="P233" s="230">
        <f t="shared" si="177"/>
        <v>77.067549358799994</v>
      </c>
      <c r="Q233" s="52">
        <f t="shared" si="156"/>
        <v>0.86448205736543449</v>
      </c>
      <c r="R233" s="52">
        <f t="shared" si="157"/>
        <v>1.461185928333492</v>
      </c>
      <c r="S233" s="52">
        <f t="shared" si="158"/>
        <v>1.4267842301340221</v>
      </c>
      <c r="T233" s="53">
        <f t="shared" si="159"/>
        <v>9.0464467840898233E-2</v>
      </c>
      <c r="U233" s="53">
        <f t="shared" si="160"/>
        <v>1.3543150075115244</v>
      </c>
      <c r="V233" s="53">
        <f t="shared" si="161"/>
        <v>14.423906454856226</v>
      </c>
      <c r="W233" s="53">
        <f t="shared" si="162"/>
        <v>117.98321693335888</v>
      </c>
      <c r="X233" s="53">
        <f t="shared" si="163"/>
        <v>1.0292568678214049</v>
      </c>
      <c r="Y233" s="53">
        <f t="shared" si="164"/>
        <v>1.0234628579999543</v>
      </c>
      <c r="Z233" s="53">
        <f t="shared" si="165"/>
        <v>1.0261719205078588</v>
      </c>
      <c r="AA233" s="53">
        <f t="shared" si="166"/>
        <v>1.0304748223652427</v>
      </c>
      <c r="AB233" s="53">
        <f t="shared" si="167"/>
        <v>0.5721616961029653</v>
      </c>
      <c r="AC233" s="53">
        <f t="shared" si="168"/>
        <v>0.5706794574181957</v>
      </c>
      <c r="AD233" s="53">
        <f t="shared" si="169"/>
        <v>0.55991495061279961</v>
      </c>
      <c r="AE233" s="53">
        <f t="shared" si="170"/>
        <v>0.36696329543081191</v>
      </c>
      <c r="AF233" s="53">
        <f t="shared" si="171"/>
        <v>0.36</v>
      </c>
      <c r="AG233" s="53">
        <f t="shared" si="172"/>
        <v>0.36348164771540592</v>
      </c>
      <c r="AH233" s="64" t="s">
        <v>152</v>
      </c>
      <c r="AI233" s="63"/>
      <c r="AJ233" s="63"/>
      <c r="AK233" s="45" t="str">
        <f t="shared" si="178"/>
        <v>98-07</v>
      </c>
      <c r="AL233" s="65"/>
      <c r="AM233" s="145">
        <f t="shared" si="179"/>
        <v>4</v>
      </c>
      <c r="AN233" s="149"/>
      <c r="AO233" s="183"/>
      <c r="AP233" s="149"/>
      <c r="AQ233" s="147">
        <f t="shared" si="180"/>
        <v>1</v>
      </c>
      <c r="AR233" s="229">
        <v>1</v>
      </c>
      <c r="AS233" s="229">
        <v>8</v>
      </c>
      <c r="AT233" s="229">
        <v>8</v>
      </c>
      <c r="AU233" s="229">
        <v>1</v>
      </c>
      <c r="AV233" s="229">
        <v>4</v>
      </c>
      <c r="AW233" s="229">
        <v>5</v>
      </c>
      <c r="AX233" s="229">
        <v>0</v>
      </c>
      <c r="AY233" s="229">
        <v>0</v>
      </c>
      <c r="AZ233" s="229">
        <v>45</v>
      </c>
      <c r="BA233" s="63"/>
      <c r="BB233" s="229">
        <v>150</v>
      </c>
      <c r="BC233" s="229">
        <v>15</v>
      </c>
      <c r="BD233" s="229">
        <v>5</v>
      </c>
      <c r="BE233" s="57">
        <v>3</v>
      </c>
      <c r="BF233" s="57">
        <v>3</v>
      </c>
      <c r="BG233" s="57">
        <v>3</v>
      </c>
      <c r="BH233" s="57">
        <v>10</v>
      </c>
      <c r="BI233" s="57" t="str">
        <f t="shared" si="181"/>
        <v>Control</v>
      </c>
      <c r="BJ233" s="189" t="str">
        <f t="shared" si="182"/>
        <v>98-07</v>
      </c>
      <c r="BK233" s="173">
        <f t="shared" si="183"/>
        <v>4</v>
      </c>
      <c r="BL233" s="88">
        <v>11</v>
      </c>
      <c r="BM233" s="63"/>
      <c r="BN233" s="63"/>
      <c r="BO233" s="63"/>
      <c r="BP233" s="63"/>
      <c r="BQ233" s="63"/>
      <c r="BR233" s="63"/>
      <c r="BS233" s="63"/>
      <c r="BT233" s="63"/>
      <c r="BU233" s="63"/>
      <c r="BV233" s="63"/>
      <c r="BW233" s="63"/>
      <c r="BX233" s="63"/>
      <c r="BY233" s="63"/>
      <c r="BZ233" s="63"/>
      <c r="CA233" s="95">
        <v>43</v>
      </c>
      <c r="CB233" s="94">
        <v>8</v>
      </c>
      <c r="CC233" s="94">
        <v>10</v>
      </c>
      <c r="CD233" s="94"/>
      <c r="CE233" s="94"/>
      <c r="CF233" s="94"/>
      <c r="CG233" s="94"/>
      <c r="CH233" s="94"/>
      <c r="CI233" s="94"/>
      <c r="CJ233" s="94"/>
      <c r="CK233" s="94"/>
      <c r="CL233" s="94"/>
      <c r="CM233" s="63"/>
      <c r="CN233" s="63"/>
      <c r="CO233" s="63"/>
      <c r="CP233" s="88"/>
      <c r="CQ233" s="88"/>
      <c r="CR233" s="63"/>
      <c r="CS233" s="63"/>
      <c r="CT233" s="63"/>
      <c r="CU233" s="63"/>
      <c r="CV233" s="88"/>
      <c r="CW233" s="63"/>
      <c r="CX233" s="63"/>
      <c r="CY233" s="63"/>
      <c r="CZ233" s="63"/>
      <c r="DA233" s="88"/>
      <c r="DB233" s="63"/>
      <c r="DC233" s="63"/>
      <c r="DD233" s="63"/>
      <c r="DE233" s="63"/>
      <c r="DF233" s="131"/>
      <c r="DG233" s="121">
        <f t="shared" si="184"/>
        <v>14.611859283334921</v>
      </c>
      <c r="DH233" s="121">
        <f t="shared" si="185"/>
        <v>51.868923441926071</v>
      </c>
      <c r="DI233" s="121">
        <f t="shared" si="186"/>
        <v>99.874896109381552</v>
      </c>
      <c r="DJ233" s="121">
        <f t="shared" si="187"/>
        <v>3.2870457637445845</v>
      </c>
      <c r="DK233" s="121">
        <f t="shared" si="187"/>
        <v>4.8805546620940605</v>
      </c>
      <c r="DL233" s="121">
        <f t="shared" si="187"/>
        <v>17.044685693510552</v>
      </c>
      <c r="DM233" s="121">
        <f t="shared" si="188"/>
        <v>5.646255704548639</v>
      </c>
      <c r="DN233" s="121">
        <f t="shared" si="189"/>
        <v>92.150738593120877</v>
      </c>
      <c r="DO233" s="121">
        <f t="shared" si="190"/>
        <v>0</v>
      </c>
      <c r="DP233" s="121">
        <f t="shared" si="191"/>
        <v>0</v>
      </c>
      <c r="DQ233" s="121">
        <f t="shared" si="192"/>
        <v>0</v>
      </c>
      <c r="DR233" s="122">
        <f t="shared" si="193"/>
        <v>6.5</v>
      </c>
      <c r="DS233" s="157"/>
      <c r="DT233" s="157" t="str">
        <f t="shared" si="194"/>
        <v>Control</v>
      </c>
      <c r="DU233" s="157" t="str">
        <f t="shared" si="173"/>
        <v>98-07</v>
      </c>
      <c r="DV233" s="238">
        <f t="shared" si="195"/>
        <v>4</v>
      </c>
      <c r="EJ233" s="50">
        <f t="shared" si="196"/>
        <v>1.4532012195121951</v>
      </c>
      <c r="EK233" s="50">
        <f t="shared" si="197"/>
        <v>2.7820121951219514</v>
      </c>
      <c r="EL233" s="55">
        <f t="shared" si="198"/>
        <v>7.3780487804878048</v>
      </c>
      <c r="EM233" s="50">
        <f>4.656*AQ233*(((BL233/2.54)^2)+((BM233/2.54)^2)+((BN233/2.54)^2)+((BO233)/2.54^2)+((BP233/2.54)^2)+((BQ233/2.54)^2)+((BR233/2.54)^2)+((BS233/2.54)^2)+((BT233/2.54)^2)+((BU233/2.54)^2)+((BV233/2.54)^2)+((BW233/2.54)^2)+((BX233/2.54)^2)+((BY233/2.54)^2)+((BZ233/2.54)^2))/(BH233*3.28)</f>
        <v>2.6623004465521132</v>
      </c>
      <c r="EN233" s="50">
        <f>3.492*AQ233*((CA233/2.54)^2 + (CB233/2.54)^2 + (CC233/2.54)^2 + (CD233/2.54)^2 + (CE233/2.54)^2 + (CF233/2.54)^2 + (CG233/2.54)^2 +(CH233/2.54)^2 +(CI233/2.54)^2 + (CJ233/2.54)^2 +(CK233/2.54)^2 + (CL233/2.54)^2 +(CM233/2.54)^2 + (CN233/2.54)^2 + (CO233/2.54)^2)/(BH233*3.28)</f>
        <v>33.218248753570677</v>
      </c>
      <c r="EO233" s="50">
        <f t="shared" si="174"/>
        <v>0</v>
      </c>
      <c r="EP233" s="50">
        <f t="shared" si="175"/>
        <v>0</v>
      </c>
      <c r="EQ233" s="50">
        <f t="shared" si="176"/>
        <v>0</v>
      </c>
      <c r="ER233" s="56">
        <f t="shared" si="199"/>
        <v>11.613262195121951</v>
      </c>
      <c r="ES233" s="56">
        <f t="shared" si="200"/>
        <v>35.880549200122793</v>
      </c>
      <c r="ET233" s="56">
        <f t="shared" si="154"/>
        <v>6.5753366775007143</v>
      </c>
      <c r="EU233" s="56">
        <f t="shared" si="154"/>
        <v>23.341015548866732</v>
      </c>
      <c r="EV233" s="56">
        <f t="shared" si="201"/>
        <v>47.493811395244748</v>
      </c>
      <c r="EW233" s="56"/>
      <c r="EX233" s="56"/>
      <c r="EY233" s="56"/>
      <c r="EZ233" s="165"/>
      <c r="FA233" s="179"/>
      <c r="FB233" s="179"/>
      <c r="FC233" s="56"/>
      <c r="FD233" s="56"/>
      <c r="FE233" s="56"/>
      <c r="FF233" s="56"/>
      <c r="FG233" s="56"/>
      <c r="FH233" s="56"/>
      <c r="FI233" s="56"/>
      <c r="FJ233" s="56"/>
      <c r="FK233" s="56"/>
      <c r="FL233" s="56"/>
      <c r="FM233" s="56"/>
      <c r="FO233" s="54"/>
      <c r="FP233" s="54"/>
      <c r="FQ233" s="54"/>
      <c r="FR233" s="54"/>
      <c r="FS233" s="54"/>
      <c r="FT233" s="54"/>
      <c r="FU233" s="54"/>
      <c r="FV233" s="54"/>
      <c r="FW233" s="54"/>
      <c r="FX233" s="54"/>
      <c r="FY233" s="54"/>
      <c r="FZ233" s="54"/>
      <c r="GA233" s="54"/>
    </row>
    <row r="234" spans="1:183" ht="18">
      <c r="A234" s="66" t="s">
        <v>377</v>
      </c>
      <c r="B234" s="228" t="s">
        <v>278</v>
      </c>
      <c r="C234" s="228" t="s">
        <v>278</v>
      </c>
      <c r="D234" s="228" t="s">
        <v>317</v>
      </c>
      <c r="E234" s="229">
        <v>5</v>
      </c>
      <c r="F234" s="144">
        <v>23.741396355599989</v>
      </c>
      <c r="G234" s="144">
        <v>12.444845212799999</v>
      </c>
      <c r="H234" s="144"/>
      <c r="I234" s="144">
        <v>11.135035203599998</v>
      </c>
      <c r="J234" s="144">
        <v>4.4173275762000008</v>
      </c>
      <c r="K234" s="144">
        <v>23.98559842140001</v>
      </c>
      <c r="L234" s="144">
        <v>1.3433465892000003</v>
      </c>
      <c r="M234" s="83"/>
      <c r="N234" s="83"/>
      <c r="O234" s="83"/>
      <c r="P234" s="230">
        <f t="shared" si="177"/>
        <v>77.067549358799994</v>
      </c>
      <c r="Q234" s="52">
        <f t="shared" si="156"/>
        <v>0.86448205736543449</v>
      </c>
      <c r="R234" s="52">
        <f t="shared" si="157"/>
        <v>1.461185928333492</v>
      </c>
      <c r="S234" s="52">
        <f t="shared" si="158"/>
        <v>1.4267842301340221</v>
      </c>
      <c r="T234" s="53">
        <f t="shared" si="159"/>
        <v>9.0464467840898233E-2</v>
      </c>
      <c r="U234" s="53">
        <f t="shared" si="160"/>
        <v>1.3543150075115244</v>
      </c>
      <c r="V234" s="53">
        <f t="shared" si="161"/>
        <v>14.423906454856226</v>
      </c>
      <c r="W234" s="53">
        <f t="shared" si="162"/>
        <v>117.98321693335888</v>
      </c>
      <c r="X234" s="53">
        <f t="shared" si="163"/>
        <v>1.0292568678214049</v>
      </c>
      <c r="Y234" s="53">
        <f t="shared" si="164"/>
        <v>1.0234628579999543</v>
      </c>
      <c r="Z234" s="53">
        <f t="shared" si="165"/>
        <v>1.0261719205078588</v>
      </c>
      <c r="AA234" s="53">
        <f t="shared" si="166"/>
        <v>1.0304748223652427</v>
      </c>
      <c r="AB234" s="53">
        <f t="shared" si="167"/>
        <v>0.5721616961029653</v>
      </c>
      <c r="AC234" s="53">
        <f t="shared" si="168"/>
        <v>0.5706794574181957</v>
      </c>
      <c r="AD234" s="53">
        <f t="shared" si="169"/>
        <v>0.55991495061279961</v>
      </c>
      <c r="AE234" s="53">
        <f t="shared" si="170"/>
        <v>0.36696329543081191</v>
      </c>
      <c r="AF234" s="53">
        <f t="shared" si="171"/>
        <v>0.36</v>
      </c>
      <c r="AG234" s="53">
        <f t="shared" si="172"/>
        <v>0.36348164771540592</v>
      </c>
      <c r="AH234" s="64" t="s">
        <v>152</v>
      </c>
      <c r="AI234" s="63"/>
      <c r="AJ234" s="63"/>
      <c r="AK234" s="45" t="str">
        <f t="shared" si="178"/>
        <v>98-07</v>
      </c>
      <c r="AL234" s="65"/>
      <c r="AM234" s="145">
        <f t="shared" si="179"/>
        <v>5</v>
      </c>
      <c r="AN234" s="149"/>
      <c r="AO234" s="183"/>
      <c r="AP234" s="149"/>
      <c r="AQ234" s="147">
        <f t="shared" si="180"/>
        <v>1</v>
      </c>
      <c r="AR234" s="229">
        <v>0</v>
      </c>
      <c r="AS234" s="229">
        <v>4</v>
      </c>
      <c r="AT234" s="229">
        <v>4</v>
      </c>
      <c r="AU234" s="229">
        <v>0</v>
      </c>
      <c r="AV234" s="229">
        <v>4</v>
      </c>
      <c r="AW234" s="229">
        <v>8</v>
      </c>
      <c r="AX234" s="229">
        <v>0</v>
      </c>
      <c r="AY234" s="229">
        <v>3</v>
      </c>
      <c r="AZ234" s="229">
        <v>6</v>
      </c>
      <c r="BA234" s="63"/>
      <c r="BB234" s="229">
        <v>75</v>
      </c>
      <c r="BC234" s="229">
        <v>7</v>
      </c>
      <c r="BD234" s="229">
        <v>0</v>
      </c>
      <c r="BE234" s="57">
        <v>3</v>
      </c>
      <c r="BF234" s="57">
        <v>3</v>
      </c>
      <c r="BG234" s="57">
        <v>3</v>
      </c>
      <c r="BH234" s="57">
        <v>10</v>
      </c>
      <c r="BI234" s="57" t="str">
        <f t="shared" si="181"/>
        <v>Control</v>
      </c>
      <c r="BJ234" s="189" t="str">
        <f t="shared" si="182"/>
        <v>98-07</v>
      </c>
      <c r="BK234" s="173">
        <f t="shared" si="183"/>
        <v>5</v>
      </c>
      <c r="BL234" s="88">
        <v>0</v>
      </c>
      <c r="BM234" s="63"/>
      <c r="BN234" s="63"/>
      <c r="BO234" s="63"/>
      <c r="BP234" s="63"/>
      <c r="BQ234" s="63"/>
      <c r="BR234" s="63"/>
      <c r="BS234" s="63"/>
      <c r="BT234" s="63"/>
      <c r="BU234" s="63"/>
      <c r="BV234" s="63"/>
      <c r="BW234" s="63"/>
      <c r="BX234" s="63"/>
      <c r="BY234" s="63"/>
      <c r="BZ234" s="63"/>
      <c r="CA234" s="95"/>
      <c r="CB234" s="94"/>
      <c r="CC234" s="94"/>
      <c r="CD234" s="94"/>
      <c r="CE234" s="94"/>
      <c r="CF234" s="94"/>
      <c r="CG234" s="94"/>
      <c r="CH234" s="94"/>
      <c r="CI234" s="94"/>
      <c r="CJ234" s="94"/>
      <c r="CK234" s="94"/>
      <c r="CL234" s="94"/>
      <c r="CM234" s="63"/>
      <c r="CN234" s="63"/>
      <c r="CO234" s="63"/>
      <c r="CP234" s="88"/>
      <c r="CQ234" s="88"/>
      <c r="CR234" s="63"/>
      <c r="CS234" s="63"/>
      <c r="CT234" s="63"/>
      <c r="CU234" s="63"/>
      <c r="CV234" s="88"/>
      <c r="CW234" s="63"/>
      <c r="CX234" s="63"/>
      <c r="CY234" s="63"/>
      <c r="CZ234" s="63"/>
      <c r="DA234" s="88"/>
      <c r="DB234" s="63"/>
      <c r="DC234" s="63"/>
      <c r="DD234" s="63"/>
      <c r="DE234" s="63"/>
      <c r="DF234" s="131"/>
      <c r="DG234" s="121">
        <f t="shared" si="184"/>
        <v>0</v>
      </c>
      <c r="DH234" s="121">
        <f t="shared" si="185"/>
        <v>47.546513155098893</v>
      </c>
      <c r="DI234" s="121">
        <f t="shared" si="186"/>
        <v>78.473132657371224</v>
      </c>
      <c r="DJ234" s="121">
        <f t="shared" si="187"/>
        <v>1.6435228818722922</v>
      </c>
      <c r="DK234" s="121">
        <f t="shared" si="187"/>
        <v>2.2775921756438948</v>
      </c>
      <c r="DL234" s="121">
        <f t="shared" si="187"/>
        <v>0</v>
      </c>
      <c r="DM234" s="121">
        <f t="shared" si="188"/>
        <v>0</v>
      </c>
      <c r="DN234" s="121">
        <f t="shared" si="189"/>
        <v>0</v>
      </c>
      <c r="DO234" s="121">
        <f t="shared" si="190"/>
        <v>0</v>
      </c>
      <c r="DP234" s="121">
        <f t="shared" si="191"/>
        <v>0</v>
      </c>
      <c r="DQ234" s="121">
        <f t="shared" si="192"/>
        <v>0</v>
      </c>
      <c r="DR234" s="122">
        <f t="shared" si="193"/>
        <v>6</v>
      </c>
      <c r="DS234" s="157"/>
      <c r="DT234" s="157" t="str">
        <f t="shared" si="194"/>
        <v>Control</v>
      </c>
      <c r="DU234" s="157" t="str">
        <f t="shared" si="173"/>
        <v>98-07</v>
      </c>
      <c r="DV234" s="238">
        <f t="shared" si="195"/>
        <v>5</v>
      </c>
      <c r="EJ234" s="50">
        <f t="shared" si="196"/>
        <v>0.72660060975609753</v>
      </c>
      <c r="EK234" s="50">
        <f t="shared" si="197"/>
        <v>1.2982723577235773</v>
      </c>
      <c r="EL234" s="55">
        <f t="shared" si="198"/>
        <v>0</v>
      </c>
      <c r="EM234" s="50">
        <f>4.656*AQ234*(((BL234/2.54)^2)+((BM234/2.54)^2)+((BN234/2.54)^2)+((BO234)/2.54^2)+((BP234/2.54)^2)+((BQ234/2.54)^2)+((BR234/2.54)^2)+((BS234/2.54)^2)+((BT234/2.54)^2)+((BU234/2.54)^2)+((BV234/2.54)^2)+((BW234/2.54)^2)+((BX234/2.54)^2)+((BY234/2.54)^2)+((BZ234/2.54)^2))/(BH234*3.28)</f>
        <v>0</v>
      </c>
      <c r="EN234" s="50">
        <f>3.492*AQ234*((CA234/2.54)^2 + (CB234/2.54)^2 + (CC234/2.54)^2 + (CD234/2.54)^2 + (CE234/2.54)^2 + (CF234/2.54)^2 + (CG234/2.54)^2 +(CH234/2.54)^2 +(CI234/2.54)^2 + (CJ234/2.54)^2 +(CK234/2.54)^2 + (CL234/2.54)^2 +(CM234/2.54)^2 + (CN234/2.54)^2 + (CO234/2.54)^2)/(BH234*3.28)</f>
        <v>0</v>
      </c>
      <c r="EO234" s="50">
        <f t="shared" si="174"/>
        <v>0</v>
      </c>
      <c r="EP234" s="50">
        <f t="shared" si="175"/>
        <v>0</v>
      </c>
      <c r="EQ234" s="50">
        <f t="shared" si="176"/>
        <v>0</v>
      </c>
      <c r="ER234" s="56">
        <f t="shared" si="199"/>
        <v>2.0248729674796748</v>
      </c>
      <c r="ES234" s="56">
        <f t="shared" si="200"/>
        <v>0</v>
      </c>
      <c r="ET234" s="56">
        <f t="shared" ref="ET234:EU297" si="203">DG234*0.45</f>
        <v>0</v>
      </c>
      <c r="EU234" s="56">
        <f t="shared" si="203"/>
        <v>21.395930919794502</v>
      </c>
      <c r="EV234" s="56">
        <f t="shared" si="201"/>
        <v>2.0248729674796748</v>
      </c>
      <c r="EW234" s="56"/>
      <c r="EX234" s="56"/>
      <c r="EY234" s="56"/>
      <c r="EZ234" s="165"/>
      <c r="FA234" s="179"/>
      <c r="FB234" s="179"/>
      <c r="FC234" s="56"/>
      <c r="FD234" s="56"/>
      <c r="FE234" s="56"/>
      <c r="FF234" s="56"/>
      <c r="FG234" s="56"/>
      <c r="FH234" s="56"/>
      <c r="FI234" s="56"/>
      <c r="FJ234" s="56"/>
      <c r="FK234" s="56"/>
      <c r="FL234" s="56"/>
      <c r="FM234" s="56"/>
      <c r="FO234" s="54"/>
      <c r="FP234" s="54"/>
      <c r="FQ234" s="54"/>
      <c r="FR234" s="54"/>
      <c r="FS234" s="54"/>
      <c r="FT234" s="54"/>
      <c r="FU234" s="54"/>
      <c r="FV234" s="54"/>
      <c r="FW234" s="54"/>
      <c r="FX234" s="54"/>
      <c r="FY234" s="54"/>
      <c r="FZ234" s="54"/>
      <c r="GA234" s="54"/>
    </row>
    <row r="235" spans="1:183" ht="18">
      <c r="A235" s="66" t="s">
        <v>377</v>
      </c>
      <c r="B235" s="228" t="s">
        <v>278</v>
      </c>
      <c r="C235" s="228" t="s">
        <v>278</v>
      </c>
      <c r="D235" s="228" t="s">
        <v>324</v>
      </c>
      <c r="E235" s="229">
        <v>1</v>
      </c>
      <c r="F235" s="144">
        <v>23.741396355599989</v>
      </c>
      <c r="G235" s="144">
        <v>12.444845212799999</v>
      </c>
      <c r="H235" s="144"/>
      <c r="I235" s="144">
        <v>11.135035203599998</v>
      </c>
      <c r="J235" s="144">
        <v>4.4173275762000008</v>
      </c>
      <c r="K235" s="144">
        <v>23.98559842140001</v>
      </c>
      <c r="L235" s="144">
        <v>1.3433465892000003</v>
      </c>
      <c r="M235" s="83"/>
      <c r="N235" s="83"/>
      <c r="O235" s="83"/>
      <c r="P235" s="230">
        <f t="shared" si="177"/>
        <v>77.067549358799994</v>
      </c>
      <c r="Q235" s="52">
        <f t="shared" si="156"/>
        <v>0.86448205736543449</v>
      </c>
      <c r="R235" s="52">
        <f t="shared" si="157"/>
        <v>1.461185928333492</v>
      </c>
      <c r="S235" s="52">
        <f t="shared" si="158"/>
        <v>1.4267842301340221</v>
      </c>
      <c r="T235" s="53">
        <f t="shared" si="159"/>
        <v>9.0464467840898233E-2</v>
      </c>
      <c r="U235" s="53">
        <f t="shared" si="160"/>
        <v>1.3543150075115244</v>
      </c>
      <c r="V235" s="53">
        <f t="shared" si="161"/>
        <v>14.423906454856226</v>
      </c>
      <c r="W235" s="53">
        <f t="shared" si="162"/>
        <v>117.98321693335888</v>
      </c>
      <c r="X235" s="53">
        <f t="shared" si="163"/>
        <v>1.0292568678214049</v>
      </c>
      <c r="Y235" s="53">
        <f t="shared" si="164"/>
        <v>1.0234628579999543</v>
      </c>
      <c r="Z235" s="53">
        <f t="shared" si="165"/>
        <v>1.0261719205078588</v>
      </c>
      <c r="AA235" s="53">
        <f t="shared" si="166"/>
        <v>1.0304748223652427</v>
      </c>
      <c r="AB235" s="53">
        <f t="shared" si="167"/>
        <v>0.5721616961029653</v>
      </c>
      <c r="AC235" s="53">
        <f t="shared" si="168"/>
        <v>0.5706794574181957</v>
      </c>
      <c r="AD235" s="53">
        <f t="shared" si="169"/>
        <v>0.55991495061279961</v>
      </c>
      <c r="AE235" s="53">
        <f t="shared" si="170"/>
        <v>0.36696329543081191</v>
      </c>
      <c r="AF235" s="53">
        <f t="shared" si="171"/>
        <v>0.36</v>
      </c>
      <c r="AG235" s="53">
        <f t="shared" si="172"/>
        <v>0.36348164771540592</v>
      </c>
      <c r="AH235" s="64" t="s">
        <v>152</v>
      </c>
      <c r="AI235" s="63"/>
      <c r="AJ235" s="63"/>
      <c r="AK235" s="45" t="str">
        <f t="shared" si="178"/>
        <v>99-08</v>
      </c>
      <c r="AL235" s="65"/>
      <c r="AM235" s="145">
        <f t="shared" si="179"/>
        <v>1</v>
      </c>
      <c r="AN235" s="149"/>
      <c r="AO235" s="183"/>
      <c r="AP235" s="149"/>
      <c r="AQ235" s="147">
        <f t="shared" si="180"/>
        <v>1</v>
      </c>
      <c r="AR235" s="229">
        <v>0</v>
      </c>
      <c r="AS235" s="229">
        <v>8</v>
      </c>
      <c r="AT235" s="229">
        <v>12</v>
      </c>
      <c r="AU235" s="229">
        <v>0</v>
      </c>
      <c r="AV235" s="229">
        <v>6</v>
      </c>
      <c r="AW235" s="229">
        <v>10</v>
      </c>
      <c r="AX235" s="229">
        <v>2</v>
      </c>
      <c r="AY235" s="229">
        <v>8</v>
      </c>
      <c r="AZ235" s="229">
        <v>28</v>
      </c>
      <c r="BA235" s="63"/>
      <c r="BB235" s="229">
        <v>125</v>
      </c>
      <c r="BC235" s="229">
        <v>8</v>
      </c>
      <c r="BD235" s="229">
        <v>3</v>
      </c>
      <c r="BE235" s="57">
        <v>3</v>
      </c>
      <c r="BF235" s="57">
        <v>3</v>
      </c>
      <c r="BG235" s="57">
        <v>3</v>
      </c>
      <c r="BH235" s="57">
        <v>10</v>
      </c>
      <c r="BI235" s="57" t="str">
        <f t="shared" si="181"/>
        <v>Control</v>
      </c>
      <c r="BJ235" s="189" t="str">
        <f t="shared" si="182"/>
        <v>99-08</v>
      </c>
      <c r="BK235" s="173">
        <f t="shared" si="183"/>
        <v>1</v>
      </c>
      <c r="BL235" s="88">
        <v>0</v>
      </c>
      <c r="BM235" s="63"/>
      <c r="BN235" s="63"/>
      <c r="BO235" s="63"/>
      <c r="BP235" s="63"/>
      <c r="BQ235" s="63"/>
      <c r="BR235" s="63"/>
      <c r="BS235" s="63"/>
      <c r="BT235" s="63"/>
      <c r="BU235" s="63"/>
      <c r="BV235" s="63"/>
      <c r="BW235" s="63"/>
      <c r="BX235" s="63"/>
      <c r="BY235" s="63"/>
      <c r="BZ235" s="63"/>
      <c r="CA235" s="95">
        <v>12</v>
      </c>
      <c r="CB235" s="94"/>
      <c r="CC235" s="94"/>
      <c r="CD235" s="94"/>
      <c r="CE235" s="94"/>
      <c r="CF235" s="94"/>
      <c r="CG235" s="94"/>
      <c r="CH235" s="94"/>
      <c r="CI235" s="94"/>
      <c r="CJ235" s="94"/>
      <c r="CK235" s="94"/>
      <c r="CL235" s="94"/>
      <c r="CM235" s="63"/>
      <c r="CN235" s="63"/>
      <c r="CO235" s="63"/>
      <c r="CP235" s="88"/>
      <c r="CQ235" s="88"/>
      <c r="CR235" s="63"/>
      <c r="CS235" s="63"/>
      <c r="CT235" s="63"/>
      <c r="CU235" s="63"/>
      <c r="CV235" s="88"/>
      <c r="CW235" s="63"/>
      <c r="CX235" s="63"/>
      <c r="CY235" s="63"/>
      <c r="CZ235" s="63"/>
      <c r="DA235" s="88"/>
      <c r="DB235" s="63"/>
      <c r="DC235" s="63"/>
      <c r="DD235" s="63"/>
      <c r="DE235" s="63"/>
      <c r="DF235" s="131"/>
      <c r="DG235" s="121">
        <f t="shared" si="184"/>
        <v>14.611859283334921</v>
      </c>
      <c r="DH235" s="121">
        <f t="shared" si="185"/>
        <v>95.093026310197786</v>
      </c>
      <c r="DI235" s="121">
        <f t="shared" si="186"/>
        <v>171.21410761608269</v>
      </c>
      <c r="DJ235" s="121">
        <f t="shared" si="187"/>
        <v>2.739204803120487</v>
      </c>
      <c r="DK235" s="121">
        <f t="shared" si="187"/>
        <v>2.6029624864501657</v>
      </c>
      <c r="DL235" s="121">
        <f t="shared" si="187"/>
        <v>10.226811416106331</v>
      </c>
      <c r="DM235" s="121">
        <f t="shared" si="188"/>
        <v>0</v>
      </c>
      <c r="DN235" s="121">
        <f t="shared" si="189"/>
        <v>6.5920051452605097</v>
      </c>
      <c r="DO235" s="121">
        <f t="shared" si="190"/>
        <v>0</v>
      </c>
      <c r="DP235" s="121">
        <f t="shared" si="191"/>
        <v>0</v>
      </c>
      <c r="DQ235" s="121">
        <f t="shared" si="192"/>
        <v>0</v>
      </c>
      <c r="DR235" s="122">
        <f t="shared" si="193"/>
        <v>11</v>
      </c>
      <c r="DS235" s="157"/>
      <c r="DT235" s="157" t="str">
        <f t="shared" si="194"/>
        <v>Control</v>
      </c>
      <c r="DU235" s="157" t="str">
        <f t="shared" si="173"/>
        <v>99-08</v>
      </c>
      <c r="DV235" s="238">
        <f t="shared" si="195"/>
        <v>1</v>
      </c>
      <c r="EJ235" s="50">
        <f t="shared" si="196"/>
        <v>1.2110010162601625</v>
      </c>
      <c r="EK235" s="50">
        <f t="shared" si="197"/>
        <v>1.4837398373983739</v>
      </c>
      <c r="EL235" s="55">
        <f t="shared" si="198"/>
        <v>4.4268292682926829</v>
      </c>
      <c r="EM235" s="50">
        <f>4.656*AQ235*(((BL235/2.54)^2)+((BM235/2.54)^2)+((BN235/2.54)^2)+((BO235)/2.54^2)+((BP235/2.54)^2)+((BQ235/2.54)^2)+((BR235/2.54)^2)+((BS235/2.54)^2)+((BT235/2.54)^2)+((BU235/2.54)^2)+((BV235/2.54)^2)+((BW235/2.54)^2)+((BX235/2.54)^2)+((BY235/2.54)^2)+((BZ235/2.54)^2))/(BH235*3.28)</f>
        <v>0</v>
      </c>
      <c r="EN235" s="50">
        <f>3.492*AQ235*((CA235/2.54)^2 + (CB235/2.54)^2 + (CC235/2.54)^2 + (CD235/2.54)^2 + (CE235/2.54)^2 + (CF235/2.54)^2 + (CG235/2.54)^2 +(CH235/2.54)^2 +(CI235/2.54)^2 + (CJ235/2.54)^2 +(CK235/2.54)^2 + (CL235/2.54)^2 +(CM235/2.54)^2 + (CN235/2.54)^2 + (CO235/2.54)^2)/(BH235*3.28)</f>
        <v>2.3762681671704806</v>
      </c>
      <c r="EO235" s="50">
        <f t="shared" si="174"/>
        <v>0</v>
      </c>
      <c r="EP235" s="50">
        <f t="shared" si="175"/>
        <v>0</v>
      </c>
      <c r="EQ235" s="50">
        <f t="shared" si="176"/>
        <v>0</v>
      </c>
      <c r="ER235" s="56">
        <f t="shared" si="199"/>
        <v>7.1215701219512191</v>
      </c>
      <c r="ES235" s="56">
        <f t="shared" si="200"/>
        <v>2.3762681671704806</v>
      </c>
      <c r="ET235" s="56">
        <f t="shared" si="203"/>
        <v>6.5753366775007143</v>
      </c>
      <c r="EU235" s="56">
        <f t="shared" si="203"/>
        <v>42.791861839589004</v>
      </c>
      <c r="EV235" s="56">
        <f t="shared" si="201"/>
        <v>9.4978382891216988</v>
      </c>
      <c r="EW235" s="56"/>
      <c r="EX235" s="56"/>
      <c r="EY235" s="56"/>
      <c r="EZ235" s="165" t="str">
        <f>D235</f>
        <v>99-08</v>
      </c>
      <c r="FA235" s="179">
        <f t="shared" si="202"/>
        <v>4.3835577850004759</v>
      </c>
      <c r="FB235" s="179">
        <f t="shared" si="202"/>
        <v>29.176269436083413</v>
      </c>
      <c r="FC235" s="56">
        <f>AVERAGE(EJ233:EJ235)</f>
        <v>1.1302676151761517</v>
      </c>
      <c r="FD235" s="56">
        <f>AVERAGE(EK233:EK235)</f>
        <v>1.8546747967479673</v>
      </c>
      <c r="FE235" s="56">
        <f>AVERAGE(EL233:EL235)</f>
        <v>3.934959349593496</v>
      </c>
      <c r="FF235" s="56">
        <f>AVERAGE(EM233:EM235)</f>
        <v>0.88743348218403773</v>
      </c>
      <c r="FG235" s="56">
        <f>AVERAGE(EN233:EN235)</f>
        <v>11.864838973580385</v>
      </c>
      <c r="FH235" s="56">
        <f t="shared" si="155"/>
        <v>0</v>
      </c>
      <c r="FI235" s="56">
        <f t="shared" si="155"/>
        <v>0</v>
      </c>
      <c r="FJ235" s="56">
        <f t="shared" si="155"/>
        <v>0</v>
      </c>
      <c r="FK235" s="56">
        <f>AVERAGE(ER233:ER235)</f>
        <v>6.9199017615176146</v>
      </c>
      <c r="FL235" s="56">
        <f>AVERAGE(ES233:ES235)</f>
        <v>12.752272455764425</v>
      </c>
      <c r="FM235" s="56">
        <f>AVERAGE(EV233:EV235)</f>
        <v>19.672174217282038</v>
      </c>
      <c r="FO235" s="54"/>
      <c r="FP235" s="54" t="e">
        <f>AVERAGE(#REF!)</f>
        <v>#REF!</v>
      </c>
      <c r="FQ235" s="54" t="e">
        <f>AVERAGE(#REF!)</f>
        <v>#REF!</v>
      </c>
      <c r="FR235" s="54" t="e">
        <f>AVERAGE(#REF!)</f>
        <v>#REF!</v>
      </c>
      <c r="FS235" s="54" t="e">
        <f>AVERAGE(#REF!)</f>
        <v>#REF!</v>
      </c>
      <c r="FT235" s="54" t="e">
        <f>AVERAGE(#REF!)</f>
        <v>#REF!</v>
      </c>
      <c r="FU235" s="54" t="e">
        <f>AVERAGE(#REF!)</f>
        <v>#REF!</v>
      </c>
      <c r="FV235" s="54" t="e">
        <f>AVERAGE(#REF!)</f>
        <v>#REF!</v>
      </c>
      <c r="FW235" s="54" t="e">
        <f>AVERAGE(#REF!)</f>
        <v>#REF!</v>
      </c>
      <c r="FX235" s="54" t="e">
        <f>AVERAGE(#REF!)</f>
        <v>#REF!</v>
      </c>
      <c r="FY235" s="54" t="e">
        <f>AVERAGE(#REF!)</f>
        <v>#REF!</v>
      </c>
      <c r="FZ235" s="54" t="e">
        <f>AVERAGE(#REF!)</f>
        <v>#REF!</v>
      </c>
      <c r="GA235" s="54"/>
    </row>
    <row r="236" spans="1:183" s="72" customFormat="1" ht="17.45" customHeight="1">
      <c r="A236" s="66" t="s">
        <v>377</v>
      </c>
      <c r="B236" s="228" t="s">
        <v>278</v>
      </c>
      <c r="C236" s="228" t="s">
        <v>278</v>
      </c>
      <c r="D236" s="228" t="s">
        <v>324</v>
      </c>
      <c r="E236" s="229">
        <v>2</v>
      </c>
      <c r="F236" s="144">
        <v>23.741396355599989</v>
      </c>
      <c r="G236" s="144">
        <v>12.444845212799999</v>
      </c>
      <c r="H236" s="144"/>
      <c r="I236" s="144">
        <v>11.135035203599998</v>
      </c>
      <c r="J236" s="144">
        <v>4.4173275762000008</v>
      </c>
      <c r="K236" s="144">
        <v>23.98559842140001</v>
      </c>
      <c r="L236" s="144">
        <v>1.3433465892000003</v>
      </c>
      <c r="M236" s="84"/>
      <c r="N236" s="84"/>
      <c r="O236" s="84"/>
      <c r="P236" s="230">
        <f t="shared" si="177"/>
        <v>77.067549358799994</v>
      </c>
      <c r="Q236" s="52">
        <f t="shared" si="156"/>
        <v>0.86448205736543449</v>
      </c>
      <c r="R236" s="52">
        <f t="shared" si="157"/>
        <v>1.461185928333492</v>
      </c>
      <c r="S236" s="52">
        <f t="shared" si="158"/>
        <v>1.4267842301340221</v>
      </c>
      <c r="T236" s="53">
        <f t="shared" si="159"/>
        <v>9.0464467840898233E-2</v>
      </c>
      <c r="U236" s="53">
        <f t="shared" si="160"/>
        <v>1.3543150075115244</v>
      </c>
      <c r="V236" s="53">
        <f t="shared" si="161"/>
        <v>14.423906454856226</v>
      </c>
      <c r="W236" s="53">
        <f t="shared" si="162"/>
        <v>117.98321693335888</v>
      </c>
      <c r="X236" s="53">
        <f t="shared" si="163"/>
        <v>1.0292568678214049</v>
      </c>
      <c r="Y236" s="53">
        <f t="shared" si="164"/>
        <v>1.0234628579999543</v>
      </c>
      <c r="Z236" s="53">
        <f t="shared" si="165"/>
        <v>1.0261719205078588</v>
      </c>
      <c r="AA236" s="53">
        <f t="shared" si="166"/>
        <v>1.0304748223652427</v>
      </c>
      <c r="AB236" s="53">
        <f t="shared" si="167"/>
        <v>0.5721616961029653</v>
      </c>
      <c r="AC236" s="53">
        <f t="shared" si="168"/>
        <v>0.5706794574181957</v>
      </c>
      <c r="AD236" s="53">
        <f t="shared" si="169"/>
        <v>0.55991495061279961</v>
      </c>
      <c r="AE236" s="53">
        <f t="shared" si="170"/>
        <v>0.36696329543081191</v>
      </c>
      <c r="AF236" s="53">
        <f t="shared" si="171"/>
        <v>0.36</v>
      </c>
      <c r="AG236" s="53">
        <f t="shared" si="172"/>
        <v>0.36348164771540592</v>
      </c>
      <c r="AH236" s="64" t="s">
        <v>152</v>
      </c>
      <c r="AI236" s="75"/>
      <c r="AJ236" s="75"/>
      <c r="AK236" s="45" t="str">
        <f t="shared" si="178"/>
        <v>99-08</v>
      </c>
      <c r="AL236" s="65"/>
      <c r="AM236" s="145">
        <f t="shared" si="179"/>
        <v>2</v>
      </c>
      <c r="AN236" s="149"/>
      <c r="AO236" s="183"/>
      <c r="AP236" s="149"/>
      <c r="AQ236" s="147">
        <f t="shared" si="180"/>
        <v>1</v>
      </c>
      <c r="AR236" s="229">
        <v>0</v>
      </c>
      <c r="AS236" s="229">
        <v>2</v>
      </c>
      <c r="AT236" s="229">
        <v>4</v>
      </c>
      <c r="AU236" s="229">
        <v>0</v>
      </c>
      <c r="AV236" s="229">
        <v>1</v>
      </c>
      <c r="AW236" s="229">
        <v>1</v>
      </c>
      <c r="AX236" s="229">
        <v>0</v>
      </c>
      <c r="AY236" s="229">
        <v>2</v>
      </c>
      <c r="AZ236" s="229">
        <v>2</v>
      </c>
      <c r="BA236" s="75"/>
      <c r="BB236" s="229">
        <v>16</v>
      </c>
      <c r="BC236" s="229">
        <v>2</v>
      </c>
      <c r="BD236" s="229">
        <v>0</v>
      </c>
      <c r="BE236" s="57">
        <v>3</v>
      </c>
      <c r="BF236" s="57">
        <v>3</v>
      </c>
      <c r="BG236" s="57">
        <v>3</v>
      </c>
      <c r="BH236" s="57">
        <v>10</v>
      </c>
      <c r="BI236" s="57" t="str">
        <f t="shared" si="181"/>
        <v>Control</v>
      </c>
      <c r="BJ236" s="189" t="str">
        <f t="shared" si="182"/>
        <v>99-08</v>
      </c>
      <c r="BK236" s="173">
        <f t="shared" si="183"/>
        <v>2</v>
      </c>
      <c r="BL236" s="245">
        <v>0</v>
      </c>
      <c r="BM236" s="246"/>
      <c r="BN236" s="63"/>
      <c r="BO236" s="63"/>
      <c r="BP236" s="63"/>
      <c r="BQ236" s="63"/>
      <c r="BR236" s="63"/>
      <c r="BS236" s="63"/>
      <c r="BT236" s="63"/>
      <c r="BU236" s="63"/>
      <c r="BV236" s="63"/>
      <c r="BW236" s="63"/>
      <c r="BX236" s="63"/>
      <c r="BY236" s="63"/>
      <c r="BZ236" s="63"/>
      <c r="CA236" s="95"/>
      <c r="CB236" s="94"/>
      <c r="CC236" s="94"/>
      <c r="CD236" s="94"/>
      <c r="CE236" s="94"/>
      <c r="CF236" s="94"/>
      <c r="CG236" s="94"/>
      <c r="CH236" s="94"/>
      <c r="CI236" s="94"/>
      <c r="CJ236" s="94"/>
      <c r="CK236" s="94"/>
      <c r="CL236" s="94"/>
      <c r="CM236" s="75"/>
      <c r="CN236" s="75"/>
      <c r="CO236" s="75"/>
      <c r="CP236" s="89"/>
      <c r="CQ236" s="89"/>
      <c r="CR236" s="75"/>
      <c r="CS236" s="75"/>
      <c r="CT236" s="75"/>
      <c r="CU236" s="75"/>
      <c r="CV236" s="89"/>
      <c r="CW236" s="75"/>
      <c r="CX236" s="75"/>
      <c r="CY236" s="75"/>
      <c r="CZ236" s="75"/>
      <c r="DA236" s="89"/>
      <c r="DB236" s="75"/>
      <c r="DC236" s="75"/>
      <c r="DD236" s="75"/>
      <c r="DE236" s="75"/>
      <c r="DF236" s="132"/>
      <c r="DG236" s="121">
        <f t="shared" si="184"/>
        <v>0</v>
      </c>
      <c r="DH236" s="121">
        <f t="shared" si="185"/>
        <v>21.612051434135861</v>
      </c>
      <c r="DI236" s="121">
        <f t="shared" si="186"/>
        <v>35.669605753350552</v>
      </c>
      <c r="DJ236" s="121">
        <f t="shared" si="187"/>
        <v>0.35061821479942235</v>
      </c>
      <c r="DK236" s="121">
        <f t="shared" si="187"/>
        <v>0.65074062161254143</v>
      </c>
      <c r="DL236" s="121">
        <f t="shared" si="187"/>
        <v>0</v>
      </c>
      <c r="DM236" s="121">
        <f t="shared" si="188"/>
        <v>0</v>
      </c>
      <c r="DN236" s="121">
        <f t="shared" si="189"/>
        <v>0</v>
      </c>
      <c r="DO236" s="121">
        <f t="shared" si="190"/>
        <v>0</v>
      </c>
      <c r="DP236" s="121">
        <f t="shared" si="191"/>
        <v>0</v>
      </c>
      <c r="DQ236" s="121">
        <f t="shared" si="192"/>
        <v>0</v>
      </c>
      <c r="DR236" s="122">
        <f t="shared" si="193"/>
        <v>2.5</v>
      </c>
      <c r="DS236" s="157"/>
      <c r="DT236" s="157" t="str">
        <f t="shared" si="194"/>
        <v>Control</v>
      </c>
      <c r="DU236" s="157" t="str">
        <f t="shared" si="173"/>
        <v>99-08</v>
      </c>
      <c r="DV236" s="238">
        <f t="shared" si="195"/>
        <v>2</v>
      </c>
      <c r="DW236" s="239"/>
      <c r="DX236" s="239"/>
      <c r="DY236" s="239"/>
      <c r="DZ236" s="239"/>
      <c r="EA236" s="239"/>
      <c r="EB236" s="239"/>
      <c r="EC236" s="239"/>
      <c r="ED236" s="239"/>
      <c r="EE236" s="239"/>
      <c r="EF236" s="239"/>
      <c r="EG236" s="239"/>
      <c r="EH236" s="239"/>
      <c r="EI236" s="239"/>
      <c r="EJ236" s="50"/>
      <c r="EK236" s="50"/>
      <c r="EL236" s="55"/>
      <c r="EM236" s="50"/>
      <c r="EN236" s="50"/>
      <c r="EO236" s="50">
        <f t="shared" si="174"/>
        <v>0</v>
      </c>
      <c r="EP236" s="50">
        <f t="shared" si="175"/>
        <v>0</v>
      </c>
      <c r="EQ236" s="50">
        <f t="shared" si="176"/>
        <v>0</v>
      </c>
      <c r="ER236" s="56"/>
      <c r="ES236" s="56"/>
      <c r="ET236" s="56">
        <f t="shared" si="203"/>
        <v>0</v>
      </c>
      <c r="EU236" s="56">
        <f t="shared" si="203"/>
        <v>9.7254231453611375</v>
      </c>
      <c r="EV236" s="56"/>
      <c r="EW236" s="56"/>
      <c r="EX236" s="56"/>
      <c r="EY236" s="56"/>
      <c r="EZ236" s="165"/>
      <c r="FA236" s="179"/>
      <c r="FB236" s="179"/>
      <c r="FC236" s="56"/>
      <c r="FD236" s="56"/>
      <c r="FE236" s="56"/>
      <c r="FF236" s="56"/>
      <c r="FG236" s="56"/>
      <c r="FH236" s="56"/>
      <c r="FI236" s="56"/>
      <c r="FJ236" s="56"/>
      <c r="FK236" s="56"/>
      <c r="FL236" s="56"/>
      <c r="FM236" s="56"/>
      <c r="FN236" s="74"/>
      <c r="FO236" s="54"/>
      <c r="FP236" s="54"/>
      <c r="FQ236" s="54"/>
      <c r="FR236" s="54"/>
      <c r="FS236" s="54"/>
      <c r="FT236" s="54"/>
      <c r="FU236" s="54"/>
      <c r="FV236" s="54"/>
      <c r="FW236" s="54"/>
      <c r="FX236" s="54"/>
      <c r="FY236" s="54"/>
      <c r="FZ236" s="54"/>
      <c r="GA236" s="54"/>
    </row>
    <row r="237" spans="1:183" ht="18">
      <c r="A237" s="66" t="s">
        <v>377</v>
      </c>
      <c r="B237" s="228" t="s">
        <v>278</v>
      </c>
      <c r="C237" s="228" t="s">
        <v>278</v>
      </c>
      <c r="D237" s="228" t="s">
        <v>324</v>
      </c>
      <c r="E237" s="229">
        <v>3</v>
      </c>
      <c r="F237" s="144">
        <v>23.741396355599989</v>
      </c>
      <c r="G237" s="144">
        <v>12.444845212799999</v>
      </c>
      <c r="H237" s="144"/>
      <c r="I237" s="144">
        <v>11.135035203599998</v>
      </c>
      <c r="J237" s="144">
        <v>4.4173275762000008</v>
      </c>
      <c r="K237" s="144">
        <v>23.98559842140001</v>
      </c>
      <c r="L237" s="144">
        <v>1.3433465892000003</v>
      </c>
      <c r="M237" s="83"/>
      <c r="N237" s="83"/>
      <c r="O237" s="83"/>
      <c r="P237" s="230">
        <f t="shared" si="177"/>
        <v>77.067549358799994</v>
      </c>
      <c r="Q237" s="52">
        <f t="shared" si="156"/>
        <v>0.86448205736543449</v>
      </c>
      <c r="R237" s="52">
        <f t="shared" si="157"/>
        <v>1.461185928333492</v>
      </c>
      <c r="S237" s="52">
        <f t="shared" si="158"/>
        <v>1.4267842301340221</v>
      </c>
      <c r="T237" s="53">
        <f t="shared" si="159"/>
        <v>9.0464467840898233E-2</v>
      </c>
      <c r="U237" s="53">
        <f t="shared" si="160"/>
        <v>1.3543150075115244</v>
      </c>
      <c r="V237" s="53">
        <f t="shared" si="161"/>
        <v>14.423906454856226</v>
      </c>
      <c r="W237" s="53">
        <f t="shared" si="162"/>
        <v>117.98321693335888</v>
      </c>
      <c r="X237" s="53">
        <f t="shared" si="163"/>
        <v>1.0292568678214049</v>
      </c>
      <c r="Y237" s="53">
        <f t="shared" si="164"/>
        <v>1.0234628579999543</v>
      </c>
      <c r="Z237" s="53">
        <f t="shared" si="165"/>
        <v>1.0261719205078588</v>
      </c>
      <c r="AA237" s="53">
        <f t="shared" si="166"/>
        <v>1.0304748223652427</v>
      </c>
      <c r="AB237" s="53">
        <f t="shared" si="167"/>
        <v>0.5721616961029653</v>
      </c>
      <c r="AC237" s="53">
        <f t="shared" si="168"/>
        <v>0.5706794574181957</v>
      </c>
      <c r="AD237" s="53">
        <f t="shared" si="169"/>
        <v>0.55991495061279961</v>
      </c>
      <c r="AE237" s="53">
        <f t="shared" si="170"/>
        <v>0.36696329543081191</v>
      </c>
      <c r="AF237" s="53">
        <f t="shared" si="171"/>
        <v>0.36</v>
      </c>
      <c r="AG237" s="53">
        <f t="shared" si="172"/>
        <v>0.36348164771540592</v>
      </c>
      <c r="AH237" s="64" t="s">
        <v>152</v>
      </c>
      <c r="AI237" s="63"/>
      <c r="AJ237" s="63"/>
      <c r="AK237" s="45" t="str">
        <f t="shared" si="178"/>
        <v>99-08</v>
      </c>
      <c r="AL237" s="65"/>
      <c r="AM237" s="145">
        <f t="shared" si="179"/>
        <v>3</v>
      </c>
      <c r="AN237" s="149"/>
      <c r="AO237" s="183"/>
      <c r="AP237" s="149"/>
      <c r="AQ237" s="147">
        <f t="shared" si="180"/>
        <v>1</v>
      </c>
      <c r="AR237" s="229">
        <v>4</v>
      </c>
      <c r="AS237" s="229">
        <v>4</v>
      </c>
      <c r="AT237" s="229">
        <v>1</v>
      </c>
      <c r="AU237" s="229">
        <v>0</v>
      </c>
      <c r="AV237" s="229">
        <v>5</v>
      </c>
      <c r="AW237" s="229">
        <v>5</v>
      </c>
      <c r="AX237" s="229">
        <v>0</v>
      </c>
      <c r="AY237" s="229">
        <v>4</v>
      </c>
      <c r="AZ237" s="229">
        <v>8</v>
      </c>
      <c r="BA237" s="63"/>
      <c r="BB237" s="229">
        <v>150</v>
      </c>
      <c r="BC237" s="229">
        <v>9</v>
      </c>
      <c r="BD237" s="229">
        <v>2</v>
      </c>
      <c r="BE237" s="57">
        <v>3</v>
      </c>
      <c r="BF237" s="57">
        <v>3</v>
      </c>
      <c r="BG237" s="57">
        <v>3</v>
      </c>
      <c r="BH237" s="57">
        <v>10</v>
      </c>
      <c r="BI237" s="57" t="str">
        <f t="shared" si="181"/>
        <v>Control</v>
      </c>
      <c r="BJ237" s="189" t="str">
        <f t="shared" si="182"/>
        <v>99-08</v>
      </c>
      <c r="BK237" s="173">
        <f t="shared" si="183"/>
        <v>3</v>
      </c>
      <c r="BL237" s="88">
        <v>0</v>
      </c>
      <c r="BM237" s="63"/>
      <c r="BN237" s="63"/>
      <c r="BO237" s="63"/>
      <c r="BP237" s="63"/>
      <c r="BQ237" s="63"/>
      <c r="BR237" s="63"/>
      <c r="BS237" s="63"/>
      <c r="BT237" s="63"/>
      <c r="BU237" s="63"/>
      <c r="BV237" s="63"/>
      <c r="BW237" s="63"/>
      <c r="BX237" s="63"/>
      <c r="BY237" s="63"/>
      <c r="BZ237" s="63"/>
      <c r="CA237" s="95"/>
      <c r="CB237" s="94"/>
      <c r="CC237" s="94"/>
      <c r="CD237" s="94"/>
      <c r="CE237" s="94"/>
      <c r="CF237" s="94"/>
      <c r="CG237" s="94"/>
      <c r="CH237" s="94"/>
      <c r="CI237" s="94"/>
      <c r="CJ237" s="94"/>
      <c r="CK237" s="94"/>
      <c r="CL237" s="94"/>
      <c r="CM237" s="63"/>
      <c r="CN237" s="63"/>
      <c r="CO237" s="63"/>
      <c r="CP237" s="88"/>
      <c r="CQ237" s="88"/>
      <c r="CR237" s="63"/>
      <c r="CS237" s="63"/>
      <c r="CT237" s="63"/>
      <c r="CU237" s="63"/>
      <c r="CV237" s="88"/>
      <c r="CW237" s="63"/>
      <c r="CX237" s="63"/>
      <c r="CY237" s="63"/>
      <c r="CZ237" s="63"/>
      <c r="DA237" s="88"/>
      <c r="DB237" s="63"/>
      <c r="DC237" s="63"/>
      <c r="DD237" s="63"/>
      <c r="DE237" s="63"/>
      <c r="DF237" s="131"/>
      <c r="DG237" s="121">
        <f t="shared" si="184"/>
        <v>29.223718566669842</v>
      </c>
      <c r="DH237" s="121">
        <f t="shared" si="185"/>
        <v>56.191333728753243</v>
      </c>
      <c r="DI237" s="121">
        <f t="shared" si="186"/>
        <v>121.2766595613919</v>
      </c>
      <c r="DJ237" s="121">
        <f t="shared" si="187"/>
        <v>3.2870457637445845</v>
      </c>
      <c r="DK237" s="121">
        <f t="shared" si="187"/>
        <v>2.9283327972564361</v>
      </c>
      <c r="DL237" s="121">
        <f t="shared" si="187"/>
        <v>6.8178742774042211</v>
      </c>
      <c r="DM237" s="121">
        <f t="shared" si="188"/>
        <v>0</v>
      </c>
      <c r="DN237" s="121">
        <f t="shared" si="189"/>
        <v>0</v>
      </c>
      <c r="DO237" s="121">
        <f t="shared" si="190"/>
        <v>0</v>
      </c>
      <c r="DP237" s="121">
        <f t="shared" si="191"/>
        <v>0</v>
      </c>
      <c r="DQ237" s="121">
        <f t="shared" si="192"/>
        <v>0</v>
      </c>
      <c r="DR237" s="122">
        <f t="shared" si="193"/>
        <v>3</v>
      </c>
      <c r="DS237" s="157"/>
      <c r="DT237" s="157" t="str">
        <f t="shared" si="194"/>
        <v>Control</v>
      </c>
      <c r="DU237" s="157" t="str">
        <f t="shared" si="173"/>
        <v>99-08</v>
      </c>
      <c r="DV237" s="238">
        <f t="shared" si="195"/>
        <v>3</v>
      </c>
      <c r="EJ237" s="50">
        <f t="shared" si="196"/>
        <v>1.4532012195121951</v>
      </c>
      <c r="EK237" s="50">
        <f t="shared" si="197"/>
        <v>1.6692073170731709</v>
      </c>
      <c r="EL237" s="55">
        <f t="shared" si="198"/>
        <v>2.9512195121951219</v>
      </c>
      <c r="EM237" s="50">
        <f>4.656*AQ237*(((BL237/2.54)^2)+((BM237/2.54)^2)+((BN237/2.54)^2)+((BO237)/2.54^2)+((BP237/2.54)^2)+((BQ237/2.54)^2)+((BR237/2.54)^2)+((BS237/2.54)^2)+((BT237/2.54)^2)+((BU237/2.54)^2)+((BV237/2.54)^2)+((BW237/2.54)^2)+((BX237/2.54)^2)+((BY237/2.54)^2)+((BZ237/2.54)^2))/(BH237*3.28)</f>
        <v>0</v>
      </c>
      <c r="EN237" s="50">
        <f>3.492*AQ237*((CA237/2.54)^2 + (CB237/2.54)^2 + (CC237/2.54)^2 + (CD237/2.54)^2 + (CE237/2.54)^2 + (CF237/2.54)^2 + (CG237/2.54)^2 +(CH237/2.54)^2 +(CI237/2.54)^2 + (CJ237/2.54)^2 +(CK237/2.54)^2 + (CL237/2.54)^2 +(CM237/2.54)^2 + (CN237/2.54)^2 + (CO237/2.54)^2)/(BH237*3.28)</f>
        <v>0</v>
      </c>
      <c r="EO237" s="50">
        <f t="shared" si="174"/>
        <v>0</v>
      </c>
      <c r="EP237" s="50">
        <f t="shared" si="175"/>
        <v>0</v>
      </c>
      <c r="EQ237" s="50">
        <f t="shared" si="176"/>
        <v>0</v>
      </c>
      <c r="ER237" s="56">
        <f t="shared" si="199"/>
        <v>6.0736280487804883</v>
      </c>
      <c r="ES237" s="56">
        <f t="shared" si="200"/>
        <v>0</v>
      </c>
      <c r="ET237" s="56">
        <f t="shared" si="203"/>
        <v>13.150673355001429</v>
      </c>
      <c r="EU237" s="56">
        <f t="shared" si="203"/>
        <v>25.286100177938959</v>
      </c>
      <c r="EV237" s="56">
        <f t="shared" si="201"/>
        <v>6.0736280487804883</v>
      </c>
      <c r="EW237" s="56"/>
      <c r="EX237" s="56"/>
      <c r="EY237" s="56"/>
      <c r="EZ237" s="165"/>
      <c r="FA237" s="179"/>
      <c r="FB237" s="179"/>
      <c r="FC237" s="56"/>
      <c r="FD237" s="56"/>
      <c r="FE237" s="56"/>
      <c r="FF237" s="56"/>
      <c r="FG237" s="56"/>
      <c r="FH237" s="56"/>
      <c r="FI237" s="56"/>
      <c r="FJ237" s="56"/>
      <c r="FK237" s="56"/>
      <c r="FL237" s="56"/>
      <c r="FM237" s="56"/>
      <c r="FO237" s="54"/>
      <c r="FP237" s="54"/>
      <c r="FQ237" s="54"/>
      <c r="FR237" s="54"/>
      <c r="FS237" s="54"/>
      <c r="FT237" s="54"/>
      <c r="FU237" s="54"/>
      <c r="FV237" s="54"/>
      <c r="FW237" s="54"/>
      <c r="FX237" s="54"/>
      <c r="FY237" s="54"/>
      <c r="FZ237" s="54"/>
      <c r="GA237" s="54"/>
    </row>
    <row r="238" spans="1:183" ht="18">
      <c r="A238" s="66" t="s">
        <v>377</v>
      </c>
      <c r="B238" s="228" t="s">
        <v>278</v>
      </c>
      <c r="C238" s="228" t="s">
        <v>278</v>
      </c>
      <c r="D238" s="228" t="s">
        <v>324</v>
      </c>
      <c r="E238" s="229">
        <v>4</v>
      </c>
      <c r="F238" s="144">
        <v>23.741396355599989</v>
      </c>
      <c r="G238" s="144">
        <v>12.444845212799999</v>
      </c>
      <c r="H238" s="144"/>
      <c r="I238" s="144">
        <v>11.135035203599998</v>
      </c>
      <c r="J238" s="144">
        <v>4.4173275762000008</v>
      </c>
      <c r="K238" s="144">
        <v>23.98559842140001</v>
      </c>
      <c r="L238" s="144">
        <v>1.3433465892000003</v>
      </c>
      <c r="M238" s="83"/>
      <c r="N238" s="83"/>
      <c r="O238" s="83"/>
      <c r="P238" s="230">
        <f t="shared" si="177"/>
        <v>77.067549358799994</v>
      </c>
      <c r="Q238" s="52">
        <f t="shared" si="156"/>
        <v>0.86448205736543449</v>
      </c>
      <c r="R238" s="52">
        <f t="shared" si="157"/>
        <v>1.461185928333492</v>
      </c>
      <c r="S238" s="52">
        <f t="shared" si="158"/>
        <v>1.4267842301340221</v>
      </c>
      <c r="T238" s="53">
        <f t="shared" si="159"/>
        <v>9.0464467840898233E-2</v>
      </c>
      <c r="U238" s="53">
        <f t="shared" si="160"/>
        <v>1.3543150075115244</v>
      </c>
      <c r="V238" s="53">
        <f t="shared" si="161"/>
        <v>14.423906454856226</v>
      </c>
      <c r="W238" s="53">
        <f t="shared" si="162"/>
        <v>117.98321693335888</v>
      </c>
      <c r="X238" s="53">
        <f t="shared" si="163"/>
        <v>1.0292568678214049</v>
      </c>
      <c r="Y238" s="53">
        <f t="shared" si="164"/>
        <v>1.0234628579999543</v>
      </c>
      <c r="Z238" s="53">
        <f t="shared" si="165"/>
        <v>1.0261719205078588</v>
      </c>
      <c r="AA238" s="53">
        <f t="shared" si="166"/>
        <v>1.0304748223652427</v>
      </c>
      <c r="AB238" s="53">
        <f t="shared" si="167"/>
        <v>0.5721616961029653</v>
      </c>
      <c r="AC238" s="53">
        <f t="shared" si="168"/>
        <v>0.5706794574181957</v>
      </c>
      <c r="AD238" s="53">
        <f t="shared" si="169"/>
        <v>0.55991495061279961</v>
      </c>
      <c r="AE238" s="53">
        <f t="shared" si="170"/>
        <v>0.36696329543081191</v>
      </c>
      <c r="AF238" s="53">
        <f t="shared" si="171"/>
        <v>0.36</v>
      </c>
      <c r="AG238" s="53">
        <f t="shared" si="172"/>
        <v>0.36348164771540592</v>
      </c>
      <c r="AH238" s="64" t="s">
        <v>152</v>
      </c>
      <c r="AI238" s="63"/>
      <c r="AJ238" s="63"/>
      <c r="AK238" s="45" t="str">
        <f t="shared" si="178"/>
        <v>99-08</v>
      </c>
      <c r="AL238" s="65"/>
      <c r="AM238" s="145">
        <f t="shared" si="179"/>
        <v>4</v>
      </c>
      <c r="AN238" s="149"/>
      <c r="AO238" s="183"/>
      <c r="AP238" s="149"/>
      <c r="AQ238" s="147">
        <f t="shared" si="180"/>
        <v>1</v>
      </c>
      <c r="AR238" s="229">
        <v>0</v>
      </c>
      <c r="AS238" s="229">
        <v>0</v>
      </c>
      <c r="AT238" s="229">
        <v>50</v>
      </c>
      <c r="AU238" s="229">
        <v>8</v>
      </c>
      <c r="AV238" s="229">
        <v>8</v>
      </c>
      <c r="AW238" s="229">
        <v>8</v>
      </c>
      <c r="AX238" s="229">
        <v>3</v>
      </c>
      <c r="AY238" s="229">
        <v>4</v>
      </c>
      <c r="AZ238" s="229">
        <v>5</v>
      </c>
      <c r="BA238" s="63"/>
      <c r="BB238" s="229">
        <v>125</v>
      </c>
      <c r="BC238" s="229">
        <v>10</v>
      </c>
      <c r="BD238" s="229">
        <v>3</v>
      </c>
      <c r="BE238" s="57">
        <v>3</v>
      </c>
      <c r="BF238" s="57">
        <v>3</v>
      </c>
      <c r="BG238" s="57">
        <v>3</v>
      </c>
      <c r="BH238" s="57">
        <v>10</v>
      </c>
      <c r="BI238" s="57" t="str">
        <f t="shared" si="181"/>
        <v>Control</v>
      </c>
      <c r="BJ238" s="189" t="str">
        <f t="shared" si="182"/>
        <v>99-08</v>
      </c>
      <c r="BK238" s="173">
        <f t="shared" si="183"/>
        <v>4</v>
      </c>
      <c r="BL238" s="88">
        <v>0</v>
      </c>
      <c r="BM238" s="63"/>
      <c r="BN238" s="63"/>
      <c r="BO238" s="63"/>
      <c r="BP238" s="63"/>
      <c r="BQ238" s="63"/>
      <c r="BR238" s="63"/>
      <c r="BS238" s="63"/>
      <c r="BT238" s="63"/>
      <c r="BU238" s="63"/>
      <c r="BV238" s="63"/>
      <c r="BW238" s="63"/>
      <c r="BX238" s="63"/>
      <c r="BY238" s="63"/>
      <c r="BZ238" s="63"/>
      <c r="CA238" s="95">
        <v>72</v>
      </c>
      <c r="CB238" s="94"/>
      <c r="CC238" s="94"/>
      <c r="CD238" s="94"/>
      <c r="CE238" s="94"/>
      <c r="CF238" s="94"/>
      <c r="CG238" s="94"/>
      <c r="CH238" s="94"/>
      <c r="CI238" s="94"/>
      <c r="CJ238" s="94"/>
      <c r="CK238" s="94"/>
      <c r="CL238" s="94"/>
      <c r="CM238" s="63"/>
      <c r="CN238" s="63"/>
      <c r="CO238" s="63"/>
      <c r="CP238" s="88"/>
      <c r="CQ238" s="88"/>
      <c r="CR238" s="63"/>
      <c r="CS238" s="63"/>
      <c r="CT238" s="63"/>
      <c r="CU238" s="63"/>
      <c r="CV238" s="88"/>
      <c r="CW238" s="63"/>
      <c r="CX238" s="63"/>
      <c r="CY238" s="63"/>
      <c r="CZ238" s="63"/>
      <c r="DA238" s="88"/>
      <c r="DB238" s="63"/>
      <c r="DC238" s="63"/>
      <c r="DD238" s="63"/>
      <c r="DE238" s="63"/>
      <c r="DF238" s="131"/>
      <c r="DG238" s="121">
        <f t="shared" si="184"/>
        <v>80.36522605834206</v>
      </c>
      <c r="DH238" s="121">
        <f t="shared" si="185"/>
        <v>51.868923441926071</v>
      </c>
      <c r="DI238" s="121">
        <f t="shared" si="186"/>
        <v>164.08018646541254</v>
      </c>
      <c r="DJ238" s="121">
        <f t="shared" si="187"/>
        <v>2.739204803120487</v>
      </c>
      <c r="DK238" s="121">
        <f t="shared" si="187"/>
        <v>3.253703108062707</v>
      </c>
      <c r="DL238" s="121">
        <f t="shared" si="187"/>
        <v>10.226811416106331</v>
      </c>
      <c r="DM238" s="121">
        <f t="shared" si="188"/>
        <v>0</v>
      </c>
      <c r="DN238" s="121">
        <f t="shared" si="189"/>
        <v>237.31218522937834</v>
      </c>
      <c r="DO238" s="121">
        <f t="shared" si="190"/>
        <v>0</v>
      </c>
      <c r="DP238" s="121">
        <f t="shared" si="191"/>
        <v>0</v>
      </c>
      <c r="DQ238" s="121">
        <f t="shared" si="192"/>
        <v>0</v>
      </c>
      <c r="DR238" s="122">
        <f t="shared" si="193"/>
        <v>29</v>
      </c>
      <c r="DS238" s="157"/>
      <c r="DT238" s="157" t="str">
        <f t="shared" si="194"/>
        <v>Control</v>
      </c>
      <c r="DU238" s="157" t="str">
        <f t="shared" si="173"/>
        <v>99-08</v>
      </c>
      <c r="DV238" s="238">
        <f t="shared" si="195"/>
        <v>4</v>
      </c>
      <c r="EJ238" s="50">
        <f t="shared" si="196"/>
        <v>1.2110010162601625</v>
      </c>
      <c r="EK238" s="50">
        <f t="shared" si="197"/>
        <v>1.8546747967479675</v>
      </c>
      <c r="EL238" s="55">
        <f t="shared" si="198"/>
        <v>4.4268292682926829</v>
      </c>
      <c r="EM238" s="50">
        <f>4.656*AQ238*(((BL238/2.54)^2)+((BM238/2.54)^2)+((BN238/2.54)^2)+((BO238)/2.54^2)+((BP238/2.54)^2)+((BQ238/2.54)^2)+((BR238/2.54)^2)+((BS238/2.54)^2)+((BT238/2.54)^2)+((BU238/2.54)^2)+((BV238/2.54)^2)+((BW238/2.54)^2)+((BX238/2.54)^2)+((BY238/2.54)^2)+((BZ238/2.54)^2))/(BH238*3.28)</f>
        <v>0</v>
      </c>
      <c r="EN238" s="50">
        <f>3.492*AQ238*((CA238/2.54)^2 + (CB238/2.54)^2 + (CC238/2.54)^2 + (CD238/2.54)^2 + (CE238/2.54)^2 + (CF238/2.54)^2 + (CG238/2.54)^2 +(CH238/2.54)^2 +(CI238/2.54)^2 + (CJ238/2.54)^2 +(CK238/2.54)^2 + (CL238/2.54)^2 +(CM238/2.54)^2 + (CN238/2.54)^2 + (CO238/2.54)^2)/(BH238*3.28)</f>
        <v>85.545654018137313</v>
      </c>
      <c r="EO238" s="50">
        <f t="shared" si="174"/>
        <v>0</v>
      </c>
      <c r="EP238" s="50">
        <f t="shared" si="175"/>
        <v>0</v>
      </c>
      <c r="EQ238" s="50">
        <f t="shared" si="176"/>
        <v>0</v>
      </c>
      <c r="ER238" s="56">
        <f t="shared" si="199"/>
        <v>7.4925050813008127</v>
      </c>
      <c r="ES238" s="56">
        <f t="shared" si="200"/>
        <v>85.545654018137313</v>
      </c>
      <c r="ET238" s="56">
        <f t="shared" si="203"/>
        <v>36.164351726253926</v>
      </c>
      <c r="EU238" s="56">
        <f t="shared" si="203"/>
        <v>23.341015548866732</v>
      </c>
      <c r="EV238" s="56">
        <f t="shared" si="201"/>
        <v>93.038159099438133</v>
      </c>
      <c r="EW238" s="56"/>
      <c r="EX238" s="56"/>
      <c r="EY238" s="56"/>
      <c r="EZ238" s="165"/>
      <c r="FA238" s="179"/>
      <c r="FB238" s="179"/>
      <c r="FC238" s="56"/>
      <c r="FD238" s="56"/>
      <c r="FE238" s="56"/>
      <c r="FF238" s="56"/>
      <c r="FG238" s="56"/>
      <c r="FH238" s="56"/>
      <c r="FI238" s="56"/>
      <c r="FJ238" s="56"/>
      <c r="FK238" s="56"/>
      <c r="FL238" s="56"/>
      <c r="FM238" s="56"/>
      <c r="FO238" s="54"/>
      <c r="FP238" s="54"/>
      <c r="FQ238" s="54"/>
      <c r="FR238" s="54"/>
      <c r="FS238" s="54"/>
      <c r="FT238" s="54"/>
      <c r="FU238" s="54"/>
      <c r="FV238" s="54"/>
      <c r="FW238" s="54"/>
      <c r="FX238" s="54"/>
      <c r="FY238" s="54"/>
      <c r="FZ238" s="54"/>
      <c r="GA238" s="54"/>
    </row>
    <row r="239" spans="1:183" ht="18">
      <c r="A239" s="66" t="s">
        <v>377</v>
      </c>
      <c r="B239" s="228" t="s">
        <v>278</v>
      </c>
      <c r="C239" s="228" t="s">
        <v>278</v>
      </c>
      <c r="D239" s="228" t="s">
        <v>324</v>
      </c>
      <c r="E239" s="229">
        <v>5</v>
      </c>
      <c r="F239" s="144">
        <v>23.741396355599989</v>
      </c>
      <c r="G239" s="144">
        <v>12.444845212799999</v>
      </c>
      <c r="H239" s="144"/>
      <c r="I239" s="144">
        <v>11.135035203599998</v>
      </c>
      <c r="J239" s="144">
        <v>4.4173275762000008</v>
      </c>
      <c r="K239" s="144">
        <v>23.98559842140001</v>
      </c>
      <c r="L239" s="144">
        <v>1.3433465892000003</v>
      </c>
      <c r="M239" s="83"/>
      <c r="N239" s="83"/>
      <c r="O239" s="83"/>
      <c r="P239" s="230">
        <f t="shared" si="177"/>
        <v>77.067549358799994</v>
      </c>
      <c r="Q239" s="52">
        <f t="shared" si="156"/>
        <v>0.86448205736543449</v>
      </c>
      <c r="R239" s="52">
        <f t="shared" si="157"/>
        <v>1.461185928333492</v>
      </c>
      <c r="S239" s="52">
        <f t="shared" si="158"/>
        <v>1.4267842301340221</v>
      </c>
      <c r="T239" s="53">
        <f t="shared" si="159"/>
        <v>9.0464467840898233E-2</v>
      </c>
      <c r="U239" s="53">
        <f t="shared" si="160"/>
        <v>1.3543150075115244</v>
      </c>
      <c r="V239" s="53">
        <f t="shared" si="161"/>
        <v>14.423906454856226</v>
      </c>
      <c r="W239" s="53">
        <f t="shared" si="162"/>
        <v>117.98321693335888</v>
      </c>
      <c r="X239" s="53">
        <f t="shared" si="163"/>
        <v>1.0292568678214049</v>
      </c>
      <c r="Y239" s="53">
        <f t="shared" si="164"/>
        <v>1.0234628579999543</v>
      </c>
      <c r="Z239" s="53">
        <f t="shared" si="165"/>
        <v>1.0261719205078588</v>
      </c>
      <c r="AA239" s="53">
        <f t="shared" si="166"/>
        <v>1.0304748223652427</v>
      </c>
      <c r="AB239" s="53">
        <f t="shared" si="167"/>
        <v>0.5721616961029653</v>
      </c>
      <c r="AC239" s="53">
        <f t="shared" si="168"/>
        <v>0.5706794574181957</v>
      </c>
      <c r="AD239" s="53">
        <f t="shared" si="169"/>
        <v>0.55991495061279961</v>
      </c>
      <c r="AE239" s="53">
        <f t="shared" si="170"/>
        <v>0.36696329543081191</v>
      </c>
      <c r="AF239" s="53">
        <f t="shared" si="171"/>
        <v>0.36</v>
      </c>
      <c r="AG239" s="53">
        <f t="shared" si="172"/>
        <v>0.36348164771540592</v>
      </c>
      <c r="AH239" s="64" t="s">
        <v>152</v>
      </c>
      <c r="AI239" s="63"/>
      <c r="AJ239" s="63"/>
      <c r="AK239" s="45" t="str">
        <f t="shared" si="178"/>
        <v>99-08</v>
      </c>
      <c r="AL239" s="65"/>
      <c r="AM239" s="145">
        <f t="shared" si="179"/>
        <v>5</v>
      </c>
      <c r="AN239" s="149"/>
      <c r="AO239" s="183"/>
      <c r="AP239" s="149"/>
      <c r="AQ239" s="147">
        <f t="shared" si="180"/>
        <v>1</v>
      </c>
      <c r="AR239" s="229">
        <v>0</v>
      </c>
      <c r="AS239" s="229">
        <v>4</v>
      </c>
      <c r="AT239" s="229">
        <v>50</v>
      </c>
      <c r="AU239" s="229">
        <v>0</v>
      </c>
      <c r="AV239" s="229">
        <v>4</v>
      </c>
      <c r="AW239" s="229">
        <v>50</v>
      </c>
      <c r="AX239" s="229">
        <v>0</v>
      </c>
      <c r="AY239" s="229">
        <v>5</v>
      </c>
      <c r="AZ239" s="229">
        <v>5</v>
      </c>
      <c r="BA239" s="63"/>
      <c r="BB239" s="229">
        <v>100</v>
      </c>
      <c r="BC239" s="229">
        <v>5</v>
      </c>
      <c r="BD239" s="229">
        <v>3</v>
      </c>
      <c r="BE239" s="57">
        <v>3</v>
      </c>
      <c r="BF239" s="57">
        <v>3</v>
      </c>
      <c r="BG239" s="57">
        <v>3</v>
      </c>
      <c r="BH239" s="57">
        <v>10</v>
      </c>
      <c r="BI239" s="57" t="str">
        <f t="shared" si="181"/>
        <v>Control</v>
      </c>
      <c r="BJ239" s="189" t="str">
        <f t="shared" si="182"/>
        <v>99-08</v>
      </c>
      <c r="BK239" s="173">
        <f t="shared" si="183"/>
        <v>5</v>
      </c>
      <c r="BL239" s="88">
        <v>0</v>
      </c>
      <c r="BM239" s="63"/>
      <c r="BN239" s="63"/>
      <c r="BO239" s="63"/>
      <c r="BP239" s="63"/>
      <c r="BQ239" s="63"/>
      <c r="BR239" s="63"/>
      <c r="BS239" s="63"/>
      <c r="BT239" s="63"/>
      <c r="BU239" s="63"/>
      <c r="BV239" s="63"/>
      <c r="BW239" s="63"/>
      <c r="BX239" s="63"/>
      <c r="BY239" s="63"/>
      <c r="BZ239" s="63"/>
      <c r="CA239" s="95">
        <v>28</v>
      </c>
      <c r="CB239" s="94"/>
      <c r="CC239" s="94"/>
      <c r="CD239" s="94"/>
      <c r="CE239" s="94"/>
      <c r="CF239" s="94"/>
      <c r="CG239" s="94"/>
      <c r="CH239" s="94"/>
      <c r="CI239" s="94"/>
      <c r="CJ239" s="94"/>
      <c r="CK239" s="94"/>
      <c r="CL239" s="94"/>
      <c r="CM239" s="63"/>
      <c r="CN239" s="63"/>
      <c r="CO239" s="63"/>
      <c r="CP239" s="88"/>
      <c r="CQ239" s="88"/>
      <c r="CR239" s="63"/>
      <c r="CS239" s="63"/>
      <c r="CT239" s="63"/>
      <c r="CU239" s="63"/>
      <c r="CV239" s="88"/>
      <c r="CW239" s="63"/>
      <c r="CX239" s="63"/>
      <c r="CY239" s="63"/>
      <c r="CZ239" s="63"/>
      <c r="DA239" s="88"/>
      <c r="DB239" s="63"/>
      <c r="DC239" s="63"/>
      <c r="DD239" s="63"/>
      <c r="DE239" s="63"/>
      <c r="DF239" s="131"/>
      <c r="DG239" s="121">
        <f t="shared" si="184"/>
        <v>0</v>
      </c>
      <c r="DH239" s="121">
        <f t="shared" si="185"/>
        <v>56.191333728753243</v>
      </c>
      <c r="DI239" s="121">
        <f t="shared" si="186"/>
        <v>92.740974958711448</v>
      </c>
      <c r="DJ239" s="121">
        <f t="shared" si="187"/>
        <v>2.1913638424963899</v>
      </c>
      <c r="DK239" s="121">
        <f t="shared" si="187"/>
        <v>1.6268515540313535</v>
      </c>
      <c r="DL239" s="121">
        <f t="shared" si="187"/>
        <v>10.226811416106331</v>
      </c>
      <c r="DM239" s="121">
        <f t="shared" si="188"/>
        <v>0</v>
      </c>
      <c r="DN239" s="121">
        <f t="shared" si="189"/>
        <v>35.889805790862781</v>
      </c>
      <c r="DO239" s="121">
        <f t="shared" si="190"/>
        <v>0</v>
      </c>
      <c r="DP239" s="121">
        <f t="shared" si="191"/>
        <v>0</v>
      </c>
      <c r="DQ239" s="121">
        <f t="shared" si="192"/>
        <v>0</v>
      </c>
      <c r="DR239" s="122">
        <f t="shared" si="193"/>
        <v>50</v>
      </c>
      <c r="DS239" s="157"/>
      <c r="DT239" s="157" t="str">
        <f t="shared" si="194"/>
        <v>Control</v>
      </c>
      <c r="DU239" s="157" t="str">
        <f t="shared" si="173"/>
        <v>99-08</v>
      </c>
      <c r="DV239" s="238">
        <f t="shared" si="195"/>
        <v>5</v>
      </c>
      <c r="EJ239" s="50">
        <f t="shared" si="196"/>
        <v>0.96880081300813004</v>
      </c>
      <c r="EK239" s="50">
        <f t="shared" si="197"/>
        <v>0.92733739837398377</v>
      </c>
      <c r="EL239" s="55">
        <f t="shared" si="198"/>
        <v>4.4268292682926829</v>
      </c>
      <c r="EM239" s="50">
        <f>4.656*AQ239*(((BL239/2.54)^2)+((BM239/2.54)^2)+((BN239/2.54)^2)+((BO239)/2.54^2)+((BP239/2.54)^2)+((BQ239/2.54)^2)+((BR239/2.54)^2)+((BS239/2.54)^2)+((BT239/2.54)^2)+((BU239/2.54)^2)+((BV239/2.54)^2)+((BW239/2.54)^2)+((BX239/2.54)^2)+((BY239/2.54)^2)+((BZ239/2.54)^2))/(BH239*3.28)</f>
        <v>0</v>
      </c>
      <c r="EN239" s="50">
        <f>3.492*AQ239*((CA239/2.54)^2 + (CB239/2.54)^2 + (CC239/2.54)^2 + (CD239/2.54)^2 + (CE239/2.54)^2 + (CF239/2.54)^2 + (CG239/2.54)^2 +(CH239/2.54)^2 +(CI239/2.54)^2 + (CJ239/2.54)^2 +(CK239/2.54)^2 + (CL239/2.54)^2 +(CM239/2.54)^2 + (CN239/2.54)^2 + (CO239/2.54)^2)/(BH239*3.28)</f>
        <v>12.937460021261506</v>
      </c>
      <c r="EO239" s="50">
        <f t="shared" si="174"/>
        <v>0</v>
      </c>
      <c r="EP239" s="50">
        <f t="shared" si="175"/>
        <v>0</v>
      </c>
      <c r="EQ239" s="50">
        <f t="shared" si="176"/>
        <v>0</v>
      </c>
      <c r="ER239" s="56">
        <f t="shared" si="199"/>
        <v>6.3229674796747961</v>
      </c>
      <c r="ES239" s="56">
        <f t="shared" si="200"/>
        <v>12.937460021261506</v>
      </c>
      <c r="ET239" s="56">
        <f t="shared" si="203"/>
        <v>0</v>
      </c>
      <c r="EU239" s="56">
        <f t="shared" si="203"/>
        <v>25.286100177938959</v>
      </c>
      <c r="EV239" s="56">
        <f t="shared" si="201"/>
        <v>19.260427500936302</v>
      </c>
      <c r="EW239" s="56"/>
      <c r="EX239" s="56"/>
      <c r="EY239" s="56"/>
      <c r="EZ239" s="165" t="str">
        <f>D239</f>
        <v>99-08</v>
      </c>
      <c r="FA239" s="179">
        <f t="shared" si="202"/>
        <v>16.438341693751784</v>
      </c>
      <c r="FB239" s="179">
        <f t="shared" si="202"/>
        <v>24.637738634914882</v>
      </c>
      <c r="FC239" s="56">
        <f>AVERAGE(EJ237:EJ239)</f>
        <v>1.2110010162601625</v>
      </c>
      <c r="FD239" s="56">
        <f>AVERAGE(EK237:EK239)</f>
        <v>1.4837398373983743</v>
      </c>
      <c r="FE239" s="56">
        <f>AVERAGE(EL237:EL239)</f>
        <v>3.934959349593496</v>
      </c>
      <c r="FF239" s="56">
        <f>AVERAGE(EM237:EM239)</f>
        <v>0</v>
      </c>
      <c r="FG239" s="56">
        <f>AVERAGE(EN237:EN239)</f>
        <v>32.827704679799602</v>
      </c>
      <c r="FH239" s="56">
        <f t="shared" ref="FH239:FJ299" si="204">AVERAGE(EO237:EO239)</f>
        <v>0</v>
      </c>
      <c r="FI239" s="56">
        <f t="shared" si="204"/>
        <v>0</v>
      </c>
      <c r="FJ239" s="56">
        <f t="shared" si="204"/>
        <v>0</v>
      </c>
      <c r="FK239" s="56">
        <f>AVERAGE(ER237:ER239)</f>
        <v>6.6297002032520327</v>
      </c>
      <c r="FL239" s="56">
        <f>AVERAGE(ES237:ES239)</f>
        <v>32.827704679799602</v>
      </c>
      <c r="FM239" s="56">
        <f>AVERAGE(EV237:EV239)</f>
        <v>39.457404883051645</v>
      </c>
      <c r="FO239" s="54"/>
      <c r="FP239" s="54" t="e">
        <f>AVERAGE(#REF!)</f>
        <v>#REF!</v>
      </c>
      <c r="FQ239" s="54" t="e">
        <f>AVERAGE(#REF!)</f>
        <v>#REF!</v>
      </c>
      <c r="FR239" s="54" t="e">
        <f>AVERAGE(#REF!)</f>
        <v>#REF!</v>
      </c>
      <c r="FS239" s="54" t="e">
        <f>AVERAGE(#REF!)</f>
        <v>#REF!</v>
      </c>
      <c r="FT239" s="54" t="e">
        <f>AVERAGE(#REF!)</f>
        <v>#REF!</v>
      </c>
      <c r="FU239" s="54" t="e">
        <f>AVERAGE(#REF!)</f>
        <v>#REF!</v>
      </c>
      <c r="FV239" s="54" t="e">
        <f>AVERAGE(#REF!)</f>
        <v>#REF!</v>
      </c>
      <c r="FW239" s="54" t="e">
        <f>AVERAGE(#REF!)</f>
        <v>#REF!</v>
      </c>
      <c r="FX239" s="54" t="e">
        <f>AVERAGE(#REF!)</f>
        <v>#REF!</v>
      </c>
      <c r="FY239" s="54" t="e">
        <f>AVERAGE(#REF!)</f>
        <v>#REF!</v>
      </c>
      <c r="FZ239" s="54" t="e">
        <f>AVERAGE(#REF!)</f>
        <v>#REF!</v>
      </c>
      <c r="GA239" s="54"/>
    </row>
    <row r="240" spans="1:183" ht="17.45" customHeight="1">
      <c r="A240" s="66" t="s">
        <v>377</v>
      </c>
      <c r="B240" s="228" t="s">
        <v>286</v>
      </c>
      <c r="C240" s="228">
        <v>788</v>
      </c>
      <c r="D240" s="209" t="s">
        <v>301</v>
      </c>
      <c r="E240" s="229">
        <v>1</v>
      </c>
      <c r="F240" s="144">
        <v>12.41</v>
      </c>
      <c r="G240" s="144">
        <v>5</v>
      </c>
      <c r="H240" s="144"/>
      <c r="I240" s="144">
        <v>5.47</v>
      </c>
      <c r="J240" s="82">
        <v>2.7605540793600003</v>
      </c>
      <c r="K240" s="83">
        <v>15.69</v>
      </c>
      <c r="L240" s="83">
        <v>1.9570603483200002</v>
      </c>
      <c r="M240" s="232"/>
      <c r="N240" s="83"/>
      <c r="O240" s="83"/>
      <c r="P240" s="230">
        <f t="shared" si="177"/>
        <v>43.287614427679998</v>
      </c>
      <c r="Q240" s="52">
        <f t="shared" si="156"/>
        <v>0.83399989372614647</v>
      </c>
      <c r="R240" s="52">
        <f t="shared" si="157"/>
        <v>1.4516799611077715</v>
      </c>
      <c r="S240" s="52">
        <f t="shared" si="158"/>
        <v>1.4145600305099637</v>
      </c>
      <c r="T240" s="53">
        <f t="shared" si="159"/>
        <v>9.0334723494273572E-2</v>
      </c>
      <c r="U240" s="53">
        <f t="shared" si="160"/>
        <v>1.3589153014640702</v>
      </c>
      <c r="V240" s="53">
        <f t="shared" si="161"/>
        <v>14.167574869288392</v>
      </c>
      <c r="W240" s="53">
        <f t="shared" si="162"/>
        <v>115.77841853573091</v>
      </c>
      <c r="X240" s="53">
        <f t="shared" si="163"/>
        <v>1.0294708523189267</v>
      </c>
      <c r="Y240" s="53">
        <f t="shared" si="164"/>
        <v>1.0231650055704153</v>
      </c>
      <c r="Z240" s="53">
        <f t="shared" si="165"/>
        <v>1.0260432990696924</v>
      </c>
      <c r="AA240" s="53">
        <f t="shared" si="166"/>
        <v>1.0296284922307912</v>
      </c>
      <c r="AB240" s="53">
        <f t="shared" si="167"/>
        <v>0.57342036686136544</v>
      </c>
      <c r="AC240" s="53">
        <f t="shared" si="168"/>
        <v>0.5743221245079001</v>
      </c>
      <c r="AD240" s="53">
        <f t="shared" si="169"/>
        <v>0.56107291343761145</v>
      </c>
      <c r="AE240" s="53">
        <f t="shared" si="170"/>
        <v>0.36705279802377788</v>
      </c>
      <c r="AF240" s="53">
        <f t="shared" si="171"/>
        <v>0.36</v>
      </c>
      <c r="AG240" s="53">
        <f t="shared" si="172"/>
        <v>0.36352639901188893</v>
      </c>
      <c r="AH240" s="64" t="s">
        <v>152</v>
      </c>
      <c r="AI240" s="63"/>
      <c r="AJ240" s="63"/>
      <c r="AK240" s="45" t="str">
        <f t="shared" si="178"/>
        <v>102-28</v>
      </c>
      <c r="AL240" s="65"/>
      <c r="AM240" s="145">
        <f t="shared" si="179"/>
        <v>1</v>
      </c>
      <c r="AN240" s="149"/>
      <c r="AO240" s="183"/>
      <c r="AP240" s="149"/>
      <c r="AQ240" s="147">
        <f t="shared" si="180"/>
        <v>1</v>
      </c>
      <c r="AR240" s="208">
        <v>3</v>
      </c>
      <c r="AS240" s="208">
        <v>1</v>
      </c>
      <c r="AT240" s="208">
        <v>2</v>
      </c>
      <c r="AU240" s="208">
        <v>1</v>
      </c>
      <c r="AV240" s="208">
        <v>1</v>
      </c>
      <c r="AW240" s="208">
        <v>1</v>
      </c>
      <c r="AX240" s="234">
        <v>1</v>
      </c>
      <c r="AY240" s="234">
        <v>2</v>
      </c>
      <c r="AZ240" s="234">
        <v>3</v>
      </c>
      <c r="BA240" s="63"/>
      <c r="BB240" s="208">
        <v>26</v>
      </c>
      <c r="BC240" s="208">
        <v>4</v>
      </c>
      <c r="BD240" s="208">
        <v>0</v>
      </c>
      <c r="BE240" s="57">
        <v>3</v>
      </c>
      <c r="BF240" s="57">
        <v>3</v>
      </c>
      <c r="BG240" s="57">
        <v>3</v>
      </c>
      <c r="BH240" s="57">
        <v>10</v>
      </c>
      <c r="BI240" s="57">
        <f t="shared" si="181"/>
        <v>788</v>
      </c>
      <c r="BJ240" s="189" t="str">
        <f t="shared" si="182"/>
        <v>102-28</v>
      </c>
      <c r="BK240" s="173">
        <f t="shared" si="183"/>
        <v>1</v>
      </c>
      <c r="BL240" s="88">
        <v>0</v>
      </c>
      <c r="BM240" s="63"/>
      <c r="BN240" s="63"/>
      <c r="BO240" s="63"/>
      <c r="BP240" s="63"/>
      <c r="BQ240" s="63"/>
      <c r="BR240" s="63"/>
      <c r="BS240" s="63"/>
      <c r="BT240" s="63"/>
      <c r="BU240" s="63"/>
      <c r="BV240" s="63"/>
      <c r="BW240" s="63"/>
      <c r="BX240" s="63"/>
      <c r="BY240" s="63"/>
      <c r="BZ240" s="63"/>
      <c r="CA240" s="95"/>
      <c r="CB240" s="94"/>
      <c r="CC240" s="94"/>
      <c r="CD240" s="94"/>
      <c r="CE240" s="94"/>
      <c r="CF240" s="94"/>
      <c r="CG240" s="94"/>
      <c r="CH240" s="94"/>
      <c r="CI240" s="94"/>
      <c r="CJ240" s="94"/>
      <c r="CK240" s="94"/>
      <c r="CL240" s="94"/>
      <c r="CM240" s="63"/>
      <c r="CN240" s="63"/>
      <c r="CO240" s="63"/>
      <c r="CP240" s="88"/>
      <c r="CQ240" s="88"/>
      <c r="CR240" s="63"/>
      <c r="CS240" s="63"/>
      <c r="CT240" s="63"/>
      <c r="CU240" s="63"/>
      <c r="CV240" s="88"/>
      <c r="CW240" s="63"/>
      <c r="CX240" s="63"/>
      <c r="CY240" s="63"/>
      <c r="CZ240" s="63"/>
      <c r="DA240" s="88"/>
      <c r="DB240" s="63"/>
      <c r="DC240" s="63"/>
      <c r="DD240" s="63"/>
      <c r="DE240" s="63"/>
      <c r="DF240" s="131"/>
      <c r="DG240" s="121">
        <f t="shared" si="184"/>
        <v>36.291999027694288</v>
      </c>
      <c r="DH240" s="121">
        <f t="shared" si="185"/>
        <v>16.679997874522929</v>
      </c>
      <c r="DI240" s="121">
        <f t="shared" si="186"/>
        <v>63.655201372948369</v>
      </c>
      <c r="DJ240" s="121">
        <f t="shared" si="187"/>
        <v>0.57030757701382806</v>
      </c>
      <c r="DK240" s="121">
        <f t="shared" si="187"/>
        <v>1.313855217158405</v>
      </c>
      <c r="DL240" s="121">
        <f t="shared" si="187"/>
        <v>0</v>
      </c>
      <c r="DM240" s="121">
        <f t="shared" si="188"/>
        <v>0</v>
      </c>
      <c r="DN240" s="121">
        <f t="shared" si="189"/>
        <v>0</v>
      </c>
      <c r="DO240" s="121">
        <f t="shared" si="190"/>
        <v>0</v>
      </c>
      <c r="DP240" s="121">
        <f t="shared" si="191"/>
        <v>0</v>
      </c>
      <c r="DQ240" s="121">
        <f t="shared" si="192"/>
        <v>0</v>
      </c>
      <c r="DR240" s="122">
        <f t="shared" si="193"/>
        <v>1.5</v>
      </c>
      <c r="DS240" s="157"/>
      <c r="DT240" s="157" t="str">
        <f t="shared" si="194"/>
        <v>DFPZ</v>
      </c>
      <c r="DU240" s="157" t="str">
        <f t="shared" si="173"/>
        <v>102-28</v>
      </c>
      <c r="DV240" s="238">
        <f t="shared" si="195"/>
        <v>1</v>
      </c>
      <c r="EJ240" s="50"/>
      <c r="EK240" s="50"/>
      <c r="EL240" s="55"/>
      <c r="EM240" s="50"/>
      <c r="EN240" s="50"/>
      <c r="EO240" s="50">
        <f t="shared" si="174"/>
        <v>0</v>
      </c>
      <c r="EP240" s="50">
        <f t="shared" si="175"/>
        <v>0</v>
      </c>
      <c r="EQ240" s="50">
        <f t="shared" si="176"/>
        <v>0</v>
      </c>
      <c r="ER240" s="56"/>
      <c r="ES240" s="56"/>
      <c r="ET240" s="56">
        <f t="shared" si="203"/>
        <v>16.33139956246243</v>
      </c>
      <c r="EU240" s="56">
        <f t="shared" si="203"/>
        <v>7.5059990435353185</v>
      </c>
      <c r="EV240" s="56"/>
      <c r="EW240" s="56"/>
      <c r="EX240" s="56"/>
      <c r="EY240" s="56"/>
      <c r="EZ240" s="165"/>
      <c r="FA240" s="179"/>
      <c r="FB240" s="179"/>
      <c r="FC240" s="56"/>
      <c r="FD240" s="56"/>
      <c r="FE240" s="56"/>
      <c r="FF240" s="56"/>
      <c r="FG240" s="56"/>
      <c r="FH240" s="56"/>
      <c r="FI240" s="56"/>
      <c r="FJ240" s="56"/>
      <c r="FK240" s="56"/>
      <c r="FL240" s="56"/>
      <c r="FM240" s="56"/>
      <c r="FO240" s="54"/>
      <c r="FP240" s="54"/>
      <c r="FQ240" s="54"/>
      <c r="FR240" s="54"/>
      <c r="FS240" s="54"/>
      <c r="FT240" s="54"/>
      <c r="FU240" s="54"/>
      <c r="FV240" s="54"/>
      <c r="FW240" s="54"/>
      <c r="FX240" s="54"/>
      <c r="FY240" s="54"/>
      <c r="FZ240" s="54"/>
      <c r="GA240" s="54"/>
    </row>
    <row r="241" spans="1:183" ht="18">
      <c r="A241" s="66" t="s">
        <v>377</v>
      </c>
      <c r="B241" s="228" t="s">
        <v>286</v>
      </c>
      <c r="C241" s="228">
        <v>788</v>
      </c>
      <c r="D241" s="209" t="s">
        <v>301</v>
      </c>
      <c r="E241" s="229">
        <v>2</v>
      </c>
      <c r="F241" s="144">
        <v>12.41</v>
      </c>
      <c r="G241" s="144">
        <v>5</v>
      </c>
      <c r="H241" s="144"/>
      <c r="I241" s="144">
        <v>5.47</v>
      </c>
      <c r="J241" s="82">
        <v>2.7605540793600003</v>
      </c>
      <c r="K241" s="83">
        <v>15.69</v>
      </c>
      <c r="L241" s="83">
        <v>1.9570603483200002</v>
      </c>
      <c r="M241" s="83"/>
      <c r="N241" s="83"/>
      <c r="O241" s="83"/>
      <c r="P241" s="230">
        <f t="shared" si="177"/>
        <v>43.287614427679998</v>
      </c>
      <c r="Q241" s="52">
        <f t="shared" si="156"/>
        <v>0.83399989372614647</v>
      </c>
      <c r="R241" s="52">
        <f t="shared" si="157"/>
        <v>1.4516799611077715</v>
      </c>
      <c r="S241" s="52">
        <f t="shared" si="158"/>
        <v>1.4145600305099637</v>
      </c>
      <c r="T241" s="53">
        <f t="shared" si="159"/>
        <v>9.0334723494273572E-2</v>
      </c>
      <c r="U241" s="53">
        <f t="shared" si="160"/>
        <v>1.3589153014640702</v>
      </c>
      <c r="V241" s="53">
        <f t="shared" si="161"/>
        <v>14.167574869288392</v>
      </c>
      <c r="W241" s="53">
        <f t="shared" si="162"/>
        <v>115.77841853573091</v>
      </c>
      <c r="X241" s="53">
        <f t="shared" si="163"/>
        <v>1.0294708523189267</v>
      </c>
      <c r="Y241" s="53">
        <f t="shared" si="164"/>
        <v>1.0231650055704153</v>
      </c>
      <c r="Z241" s="53">
        <f t="shared" si="165"/>
        <v>1.0260432990696924</v>
      </c>
      <c r="AA241" s="53">
        <f t="shared" si="166"/>
        <v>1.0296284922307912</v>
      </c>
      <c r="AB241" s="53">
        <f t="shared" si="167"/>
        <v>0.57342036686136544</v>
      </c>
      <c r="AC241" s="53">
        <f t="shared" si="168"/>
        <v>0.5743221245079001</v>
      </c>
      <c r="AD241" s="53">
        <f t="shared" si="169"/>
        <v>0.56107291343761145</v>
      </c>
      <c r="AE241" s="53">
        <f t="shared" si="170"/>
        <v>0.36705279802377788</v>
      </c>
      <c r="AF241" s="53">
        <f t="shared" si="171"/>
        <v>0.36</v>
      </c>
      <c r="AG241" s="53">
        <f t="shared" si="172"/>
        <v>0.36352639901188893</v>
      </c>
      <c r="AH241" s="64" t="s">
        <v>152</v>
      </c>
      <c r="AI241" s="63"/>
      <c r="AJ241" s="63"/>
      <c r="AK241" s="45" t="str">
        <f t="shared" si="178"/>
        <v>102-28</v>
      </c>
      <c r="AL241" s="65"/>
      <c r="AM241" s="145">
        <f t="shared" si="179"/>
        <v>2</v>
      </c>
      <c r="AN241" s="149"/>
      <c r="AO241" s="183"/>
      <c r="AP241" s="149"/>
      <c r="AQ241" s="147">
        <f t="shared" si="180"/>
        <v>1</v>
      </c>
      <c r="AR241" s="208">
        <v>3</v>
      </c>
      <c r="AS241" s="208">
        <v>1</v>
      </c>
      <c r="AT241" s="208">
        <v>2</v>
      </c>
      <c r="AU241" s="208">
        <v>1</v>
      </c>
      <c r="AV241" s="208">
        <v>1</v>
      </c>
      <c r="AW241" s="208">
        <v>1</v>
      </c>
      <c r="AX241" s="234">
        <v>1</v>
      </c>
      <c r="AY241" s="234">
        <v>1</v>
      </c>
      <c r="AZ241" s="234">
        <v>2</v>
      </c>
      <c r="BA241" s="63"/>
      <c r="BB241" s="208">
        <v>70</v>
      </c>
      <c r="BC241" s="208">
        <v>7</v>
      </c>
      <c r="BD241" s="208">
        <v>3</v>
      </c>
      <c r="BE241" s="57">
        <v>3</v>
      </c>
      <c r="BF241" s="57">
        <v>3</v>
      </c>
      <c r="BG241" s="57">
        <v>3</v>
      </c>
      <c r="BH241" s="57">
        <v>10</v>
      </c>
      <c r="BI241" s="57">
        <f t="shared" si="181"/>
        <v>788</v>
      </c>
      <c r="BJ241" s="189" t="str">
        <f t="shared" si="182"/>
        <v>102-28</v>
      </c>
      <c r="BK241" s="173">
        <f t="shared" si="183"/>
        <v>2</v>
      </c>
      <c r="BL241" s="88">
        <v>0</v>
      </c>
      <c r="BM241" s="63"/>
      <c r="BN241" s="63"/>
      <c r="BO241" s="63"/>
      <c r="BP241" s="63"/>
      <c r="BQ241" s="63"/>
      <c r="BR241" s="63"/>
      <c r="BS241" s="63"/>
      <c r="BT241" s="63"/>
      <c r="BU241" s="63"/>
      <c r="BV241" s="63"/>
      <c r="BW241" s="63"/>
      <c r="BX241" s="63"/>
      <c r="BY241" s="63"/>
      <c r="BZ241" s="63"/>
      <c r="CA241" s="95"/>
      <c r="CB241" s="94"/>
      <c r="CC241" s="94"/>
      <c r="CD241" s="94"/>
      <c r="CE241" s="94"/>
      <c r="CF241" s="94"/>
      <c r="CG241" s="94"/>
      <c r="CH241" s="94"/>
      <c r="CI241" s="94"/>
      <c r="CJ241" s="94"/>
      <c r="CK241" s="94"/>
      <c r="CL241" s="94"/>
      <c r="CM241" s="63"/>
      <c r="CN241" s="63"/>
      <c r="CO241" s="63"/>
      <c r="CP241" s="88"/>
      <c r="CQ241" s="88"/>
      <c r="CR241" s="63"/>
      <c r="CS241" s="63"/>
      <c r="CT241" s="63"/>
      <c r="CU241" s="63"/>
      <c r="CV241" s="88"/>
      <c r="CW241" s="63"/>
      <c r="CX241" s="63"/>
      <c r="CY241" s="63"/>
      <c r="CZ241" s="63"/>
      <c r="DA241" s="88"/>
      <c r="DB241" s="63"/>
      <c r="DC241" s="63"/>
      <c r="DD241" s="63"/>
      <c r="DE241" s="63"/>
      <c r="DF241" s="131"/>
      <c r="DG241" s="121">
        <f t="shared" si="184"/>
        <v>36.291999027694288</v>
      </c>
      <c r="DH241" s="121">
        <f t="shared" si="185"/>
        <v>12.509998405892198</v>
      </c>
      <c r="DI241" s="121">
        <f t="shared" si="186"/>
        <v>56.582401220398552</v>
      </c>
      <c r="DJ241" s="121">
        <f t="shared" si="187"/>
        <v>1.535443476575691</v>
      </c>
      <c r="DK241" s="121">
        <f t="shared" si="187"/>
        <v>2.2992466300272087</v>
      </c>
      <c r="DL241" s="121">
        <f t="shared" si="187"/>
        <v>10.064580260727825</v>
      </c>
      <c r="DM241" s="121">
        <f t="shared" si="188"/>
        <v>0</v>
      </c>
      <c r="DN241" s="121">
        <f t="shared" si="189"/>
        <v>0</v>
      </c>
      <c r="DO241" s="121">
        <f t="shared" si="190"/>
        <v>0</v>
      </c>
      <c r="DP241" s="121">
        <f t="shared" si="191"/>
        <v>0</v>
      </c>
      <c r="DQ241" s="121">
        <f t="shared" si="192"/>
        <v>0</v>
      </c>
      <c r="DR241" s="122">
        <f t="shared" si="193"/>
        <v>1.5</v>
      </c>
      <c r="DS241" s="157"/>
      <c r="DT241" s="157" t="str">
        <f t="shared" si="194"/>
        <v>DFPZ</v>
      </c>
      <c r="DU241" s="157" t="str">
        <f t="shared" si="173"/>
        <v>102-28</v>
      </c>
      <c r="DV241" s="238">
        <f t="shared" si="195"/>
        <v>2</v>
      </c>
      <c r="EJ241" s="50">
        <f t="shared" si="196"/>
        <v>0.678160569105691</v>
      </c>
      <c r="EK241" s="50">
        <f t="shared" si="197"/>
        <v>1.2982723577235773</v>
      </c>
      <c r="EL241" s="55">
        <f t="shared" si="198"/>
        <v>4.4268292682926829</v>
      </c>
      <c r="EM241" s="50">
        <f>4.656*AQ241*(((BL241/2.54)^2)+((BM241/2.54)^2)+((BN241/2.54)^2)+((BO241)/2.54^2)+((BP241/2.54)^2)+((BQ241/2.54)^2)+((BR241/2.54)^2)+((BS241/2.54)^2)+((BT241/2.54)^2)+((BU241/2.54)^2)+((BV241/2.54)^2)+((BW241/2.54)^2)+((BX241/2.54)^2)+((BY241/2.54)^2)+((BZ241/2.54)^2))/(BH241*3.28)</f>
        <v>0</v>
      </c>
      <c r="EN241" s="50">
        <f>3.492*AQ241*((CA241/2.54)^2 + (CB241/2.54)^2 + (CC241/2.54)^2 + (CD241/2.54)^2 + (CE241/2.54)^2 + (CF241/2.54)^2 + (CG241/2.54)^2 +(CH241/2.54)^2 +(CI241/2.54)^2 + (CJ241/2.54)^2 +(CK241/2.54)^2 + (CL241/2.54)^2 +(CM241/2.54)^2 + (CN241/2.54)^2 + (CO241/2.54)^2)/(BH241*3.28)</f>
        <v>0</v>
      </c>
      <c r="EO241" s="50">
        <f t="shared" si="174"/>
        <v>0</v>
      </c>
      <c r="EP241" s="50">
        <f t="shared" si="175"/>
        <v>0</v>
      </c>
      <c r="EQ241" s="50">
        <f t="shared" si="176"/>
        <v>0</v>
      </c>
      <c r="ER241" s="56">
        <f t="shared" si="199"/>
        <v>6.4032621951219513</v>
      </c>
      <c r="ES241" s="56">
        <f t="shared" si="200"/>
        <v>0</v>
      </c>
      <c r="ET241" s="56">
        <f t="shared" si="203"/>
        <v>16.33139956246243</v>
      </c>
      <c r="EU241" s="56">
        <f t="shared" si="203"/>
        <v>5.6294992826514889</v>
      </c>
      <c r="EV241" s="56">
        <f t="shared" si="201"/>
        <v>6.4032621951219513</v>
      </c>
      <c r="EW241" s="56"/>
      <c r="EX241" s="56"/>
      <c r="EY241" s="56"/>
      <c r="EZ241" s="165"/>
      <c r="FA241" s="179"/>
      <c r="FB241" s="179"/>
      <c r="FC241" s="56"/>
      <c r="FD241" s="56"/>
      <c r="FE241" s="56"/>
      <c r="FF241" s="56"/>
      <c r="FG241" s="56"/>
      <c r="FH241" s="56"/>
      <c r="FI241" s="56"/>
      <c r="FJ241" s="56"/>
      <c r="FK241" s="56"/>
      <c r="FL241" s="56"/>
      <c r="FM241" s="56"/>
      <c r="FO241" s="54"/>
      <c r="FP241" s="54"/>
      <c r="FQ241" s="54"/>
      <c r="FR241" s="54"/>
      <c r="FS241" s="54"/>
      <c r="FT241" s="54"/>
      <c r="FU241" s="54"/>
      <c r="FV241" s="54"/>
      <c r="FW241" s="54"/>
      <c r="FX241" s="54"/>
      <c r="FY241" s="54"/>
      <c r="FZ241" s="54"/>
      <c r="GA241" s="54"/>
    </row>
    <row r="242" spans="1:183" ht="18">
      <c r="A242" s="66" t="s">
        <v>377</v>
      </c>
      <c r="B242" s="228" t="s">
        <v>286</v>
      </c>
      <c r="C242" s="228">
        <v>788</v>
      </c>
      <c r="D242" s="209" t="s">
        <v>301</v>
      </c>
      <c r="E242" s="229">
        <v>3</v>
      </c>
      <c r="F242" s="144">
        <v>12.41</v>
      </c>
      <c r="G242" s="144">
        <v>5</v>
      </c>
      <c r="H242" s="144"/>
      <c r="I242" s="144">
        <v>5.47</v>
      </c>
      <c r="J242" s="82">
        <v>2.7605540793600003</v>
      </c>
      <c r="K242" s="83">
        <v>15.69</v>
      </c>
      <c r="L242" s="83">
        <v>1.9570603483200002</v>
      </c>
      <c r="M242" s="83"/>
      <c r="N242" s="83"/>
      <c r="O242" s="83"/>
      <c r="P242" s="230">
        <f t="shared" si="177"/>
        <v>43.287614427679998</v>
      </c>
      <c r="Q242" s="52">
        <f t="shared" si="156"/>
        <v>0.83399989372614647</v>
      </c>
      <c r="R242" s="52">
        <f t="shared" si="157"/>
        <v>1.4516799611077715</v>
      </c>
      <c r="S242" s="52">
        <f t="shared" si="158"/>
        <v>1.4145600305099637</v>
      </c>
      <c r="T242" s="53">
        <f t="shared" si="159"/>
        <v>9.0334723494273572E-2</v>
      </c>
      <c r="U242" s="53">
        <f t="shared" si="160"/>
        <v>1.3589153014640702</v>
      </c>
      <c r="V242" s="53">
        <f t="shared" si="161"/>
        <v>14.167574869288392</v>
      </c>
      <c r="W242" s="53">
        <f t="shared" si="162"/>
        <v>115.77841853573091</v>
      </c>
      <c r="X242" s="53">
        <f t="shared" si="163"/>
        <v>1.0294708523189267</v>
      </c>
      <c r="Y242" s="53">
        <f t="shared" si="164"/>
        <v>1.0231650055704153</v>
      </c>
      <c r="Z242" s="53">
        <f t="shared" si="165"/>
        <v>1.0260432990696924</v>
      </c>
      <c r="AA242" s="53">
        <f t="shared" si="166"/>
        <v>1.0296284922307912</v>
      </c>
      <c r="AB242" s="53">
        <f t="shared" si="167"/>
        <v>0.57342036686136544</v>
      </c>
      <c r="AC242" s="53">
        <f t="shared" si="168"/>
        <v>0.5743221245079001</v>
      </c>
      <c r="AD242" s="53">
        <f t="shared" si="169"/>
        <v>0.56107291343761145</v>
      </c>
      <c r="AE242" s="53">
        <f t="shared" si="170"/>
        <v>0.36705279802377788</v>
      </c>
      <c r="AF242" s="53">
        <f t="shared" si="171"/>
        <v>0.36</v>
      </c>
      <c r="AG242" s="53">
        <f t="shared" si="172"/>
        <v>0.36352639901188893</v>
      </c>
      <c r="AH242" s="64" t="s">
        <v>152</v>
      </c>
      <c r="AI242" s="63"/>
      <c r="AJ242" s="63"/>
      <c r="AK242" s="45" t="str">
        <f t="shared" si="178"/>
        <v>102-28</v>
      </c>
      <c r="AL242" s="65"/>
      <c r="AM242" s="145">
        <f t="shared" si="179"/>
        <v>3</v>
      </c>
      <c r="AN242" s="149"/>
      <c r="AO242" s="183"/>
      <c r="AP242" s="149"/>
      <c r="AQ242" s="147">
        <f t="shared" si="180"/>
        <v>1</v>
      </c>
      <c r="AR242" s="208">
        <v>3</v>
      </c>
      <c r="AS242" s="208">
        <v>2</v>
      </c>
      <c r="AT242" s="208">
        <v>7</v>
      </c>
      <c r="AU242" s="208">
        <v>3</v>
      </c>
      <c r="AV242" s="208">
        <v>1</v>
      </c>
      <c r="AW242" s="208">
        <v>3</v>
      </c>
      <c r="AX242" s="234">
        <v>0</v>
      </c>
      <c r="AY242" s="234">
        <v>1</v>
      </c>
      <c r="AZ242" s="234">
        <v>2</v>
      </c>
      <c r="BA242" s="63"/>
      <c r="BB242" s="208">
        <v>31</v>
      </c>
      <c r="BC242" s="208">
        <v>5</v>
      </c>
      <c r="BD242" s="208">
        <v>1</v>
      </c>
      <c r="BE242" s="57">
        <v>3</v>
      </c>
      <c r="BF242" s="57">
        <v>3</v>
      </c>
      <c r="BG242" s="57">
        <v>3</v>
      </c>
      <c r="BH242" s="57">
        <v>10</v>
      </c>
      <c r="BI242" s="57">
        <f t="shared" si="181"/>
        <v>788</v>
      </c>
      <c r="BJ242" s="189" t="str">
        <f t="shared" si="182"/>
        <v>102-28</v>
      </c>
      <c r="BK242" s="173">
        <f t="shared" si="183"/>
        <v>3</v>
      </c>
      <c r="BL242" s="88">
        <v>8</v>
      </c>
      <c r="BM242" s="63">
        <v>8</v>
      </c>
      <c r="BN242" s="63"/>
      <c r="BO242" s="63"/>
      <c r="BP242" s="63"/>
      <c r="BQ242" s="63"/>
      <c r="BR242" s="63"/>
      <c r="BS242" s="63"/>
      <c r="BT242" s="63"/>
      <c r="BU242" s="63"/>
      <c r="BV242" s="63"/>
      <c r="BW242" s="63"/>
      <c r="BX242" s="63"/>
      <c r="BY242" s="63"/>
      <c r="BZ242" s="63"/>
      <c r="CA242" s="95"/>
      <c r="CB242" s="94"/>
      <c r="CC242" s="94"/>
      <c r="CD242" s="94"/>
      <c r="CE242" s="94"/>
      <c r="CF242" s="94"/>
      <c r="CG242" s="94"/>
      <c r="CH242" s="94"/>
      <c r="CI242" s="94"/>
      <c r="CJ242" s="94"/>
      <c r="CK242" s="94"/>
      <c r="CL242" s="94"/>
      <c r="CM242" s="63"/>
      <c r="CN242" s="63"/>
      <c r="CO242" s="63"/>
      <c r="CP242" s="88"/>
      <c r="CQ242" s="88"/>
      <c r="CR242" s="63"/>
      <c r="CS242" s="63"/>
      <c r="CT242" s="63"/>
      <c r="CU242" s="63"/>
      <c r="CV242" s="88"/>
      <c r="CW242" s="63"/>
      <c r="CX242" s="63"/>
      <c r="CY242" s="63"/>
      <c r="CZ242" s="63"/>
      <c r="DA242" s="88"/>
      <c r="DB242" s="63"/>
      <c r="DC242" s="63"/>
      <c r="DD242" s="63"/>
      <c r="DE242" s="63"/>
      <c r="DF242" s="131"/>
      <c r="DG242" s="121">
        <f t="shared" si="184"/>
        <v>43.550398833233146</v>
      </c>
      <c r="DH242" s="121">
        <f t="shared" si="185"/>
        <v>16.679997874522929</v>
      </c>
      <c r="DI242" s="121">
        <f t="shared" si="186"/>
        <v>70.728001525498186</v>
      </c>
      <c r="DJ242" s="121">
        <f t="shared" si="187"/>
        <v>0.67998211105494877</v>
      </c>
      <c r="DK242" s="121">
        <f t="shared" si="187"/>
        <v>1.6423190214480063</v>
      </c>
      <c r="DL242" s="121">
        <f t="shared" si="187"/>
        <v>3.3548600869092748</v>
      </c>
      <c r="DM242" s="121">
        <f t="shared" si="188"/>
        <v>5.9694486456821938</v>
      </c>
      <c r="DN242" s="121">
        <f t="shared" si="189"/>
        <v>0</v>
      </c>
      <c r="DO242" s="121">
        <f t="shared" si="190"/>
        <v>0</v>
      </c>
      <c r="DP242" s="121">
        <f t="shared" si="191"/>
        <v>0</v>
      </c>
      <c r="DQ242" s="121">
        <f t="shared" si="192"/>
        <v>0</v>
      </c>
      <c r="DR242" s="122">
        <f t="shared" si="193"/>
        <v>5</v>
      </c>
      <c r="DS242" s="157"/>
      <c r="DT242" s="157" t="str">
        <f t="shared" si="194"/>
        <v>DFPZ</v>
      </c>
      <c r="DU242" s="157" t="str">
        <f t="shared" si="173"/>
        <v>102-28</v>
      </c>
      <c r="DV242" s="238">
        <f t="shared" si="195"/>
        <v>3</v>
      </c>
      <c r="EJ242" s="50">
        <f t="shared" si="196"/>
        <v>0.30032825203252028</v>
      </c>
      <c r="EK242" s="50">
        <f t="shared" si="197"/>
        <v>0.92733739837398377</v>
      </c>
      <c r="EL242" s="55">
        <f t="shared" si="198"/>
        <v>1.475609756097561</v>
      </c>
      <c r="EM242" s="50">
        <f>4.656*AQ242*(((BL242/2.54)^2)+((BM242/2.54)^2)+((BN242/2.54)^2)+((BO242)/2.54^2)+((BP242/2.54)^2)+((BQ242/2.54)^2)+((BR242/2.54)^2)+((BS242/2.54)^2)+((BT242/2.54)^2)+((BU242/2.54)^2)+((BV242/2.54)^2)+((BW242/2.54)^2)+((BX242/2.54)^2)+((BY242/2.54)^2)+((BZ242/2.54)^2))/(BH242*3.28)</f>
        <v>2.8163178277576062</v>
      </c>
      <c r="EN242" s="50">
        <f>3.492*AQ242*((CA242/2.54)^2 + (CB242/2.54)^2 + (CC242/2.54)^2 + (CD242/2.54)^2 + (CE242/2.54)^2 + (CF242/2.54)^2 + (CG242/2.54)^2 +(CH242/2.54)^2 +(CI242/2.54)^2 + (CJ242/2.54)^2 +(CK242/2.54)^2 + (CL242/2.54)^2 +(CM242/2.54)^2 + (CN242/2.54)^2 + (CO242/2.54)^2)/(BH242*3.28)</f>
        <v>0</v>
      </c>
      <c r="EO242" s="50">
        <f t="shared" si="174"/>
        <v>0</v>
      </c>
      <c r="EP242" s="50">
        <f t="shared" si="175"/>
        <v>0</v>
      </c>
      <c r="EQ242" s="50">
        <f t="shared" si="176"/>
        <v>0</v>
      </c>
      <c r="ER242" s="56">
        <f t="shared" si="199"/>
        <v>2.7032754065040647</v>
      </c>
      <c r="ES242" s="56">
        <f t="shared" si="200"/>
        <v>2.8163178277576062</v>
      </c>
      <c r="ET242" s="56">
        <f t="shared" si="203"/>
        <v>19.597679474954916</v>
      </c>
      <c r="EU242" s="56">
        <f t="shared" si="203"/>
        <v>7.5059990435353185</v>
      </c>
      <c r="EV242" s="56">
        <f t="shared" si="201"/>
        <v>5.5195932342616709</v>
      </c>
      <c r="EW242" s="56"/>
      <c r="EX242" s="56"/>
      <c r="EY242" s="56"/>
      <c r="EZ242" s="165"/>
      <c r="FA242" s="179"/>
      <c r="FB242" s="179"/>
      <c r="FC242" s="56"/>
      <c r="FD242" s="56"/>
      <c r="FE242" s="56"/>
      <c r="FF242" s="56"/>
      <c r="FG242" s="56"/>
      <c r="FH242" s="56"/>
      <c r="FI242" s="56"/>
      <c r="FJ242" s="56"/>
      <c r="FK242" s="56"/>
      <c r="FL242" s="56"/>
      <c r="FM242" s="56"/>
      <c r="FO242" s="54"/>
      <c r="FP242" s="54"/>
      <c r="FQ242" s="54"/>
      <c r="FR242" s="54"/>
      <c r="FS242" s="54"/>
      <c r="FT242" s="54"/>
      <c r="FU242" s="54"/>
      <c r="FV242" s="54"/>
      <c r="FW242" s="54"/>
      <c r="FX242" s="54"/>
      <c r="FY242" s="54"/>
      <c r="FZ242" s="54"/>
      <c r="GA242" s="54"/>
    </row>
    <row r="243" spans="1:183" s="72" customFormat="1" ht="17.45" customHeight="1">
      <c r="A243" s="66" t="s">
        <v>377</v>
      </c>
      <c r="B243" s="228" t="s">
        <v>286</v>
      </c>
      <c r="C243" s="228">
        <v>788</v>
      </c>
      <c r="D243" s="209" t="s">
        <v>301</v>
      </c>
      <c r="E243" s="229">
        <v>4</v>
      </c>
      <c r="F243" s="144">
        <v>12.41</v>
      </c>
      <c r="G243" s="144">
        <v>5</v>
      </c>
      <c r="H243" s="144"/>
      <c r="I243" s="144">
        <v>5.47</v>
      </c>
      <c r="J243" s="82">
        <v>2.7605540793600003</v>
      </c>
      <c r="K243" s="83">
        <v>15.69</v>
      </c>
      <c r="L243" s="83">
        <v>1.9570603483200002</v>
      </c>
      <c r="M243" s="84"/>
      <c r="N243" s="84"/>
      <c r="O243" s="84"/>
      <c r="P243" s="230">
        <f t="shared" si="177"/>
        <v>43.287614427679998</v>
      </c>
      <c r="Q243" s="52">
        <f t="shared" si="156"/>
        <v>0.83399989372614647</v>
      </c>
      <c r="R243" s="52">
        <f t="shared" si="157"/>
        <v>1.4516799611077715</v>
      </c>
      <c r="S243" s="52">
        <f t="shared" si="158"/>
        <v>1.4145600305099637</v>
      </c>
      <c r="T243" s="53">
        <f t="shared" si="159"/>
        <v>9.0334723494273572E-2</v>
      </c>
      <c r="U243" s="53">
        <f t="shared" si="160"/>
        <v>1.3589153014640702</v>
      </c>
      <c r="V243" s="53">
        <f t="shared" si="161"/>
        <v>14.167574869288392</v>
      </c>
      <c r="W243" s="53">
        <f t="shared" si="162"/>
        <v>115.77841853573091</v>
      </c>
      <c r="X243" s="53">
        <f t="shared" si="163"/>
        <v>1.0294708523189267</v>
      </c>
      <c r="Y243" s="53">
        <f t="shared" si="164"/>
        <v>1.0231650055704153</v>
      </c>
      <c r="Z243" s="53">
        <f t="shared" si="165"/>
        <v>1.0260432990696924</v>
      </c>
      <c r="AA243" s="53">
        <f t="shared" si="166"/>
        <v>1.0296284922307912</v>
      </c>
      <c r="AB243" s="53">
        <f t="shared" si="167"/>
        <v>0.57342036686136544</v>
      </c>
      <c r="AC243" s="53">
        <f t="shared" si="168"/>
        <v>0.5743221245079001</v>
      </c>
      <c r="AD243" s="53">
        <f t="shared" si="169"/>
        <v>0.56107291343761145</v>
      </c>
      <c r="AE243" s="53">
        <f t="shared" si="170"/>
        <v>0.36705279802377788</v>
      </c>
      <c r="AF243" s="53">
        <f t="shared" si="171"/>
        <v>0.36</v>
      </c>
      <c r="AG243" s="53">
        <f t="shared" si="172"/>
        <v>0.36352639901188893</v>
      </c>
      <c r="AH243" s="64" t="s">
        <v>152</v>
      </c>
      <c r="AI243" s="75"/>
      <c r="AJ243" s="75"/>
      <c r="AK243" s="45" t="str">
        <f t="shared" si="178"/>
        <v>102-28</v>
      </c>
      <c r="AL243" s="65"/>
      <c r="AM243" s="145">
        <f t="shared" si="179"/>
        <v>4</v>
      </c>
      <c r="AN243" s="149"/>
      <c r="AO243" s="183"/>
      <c r="AP243" s="149"/>
      <c r="AQ243" s="147">
        <f t="shared" si="180"/>
        <v>1</v>
      </c>
      <c r="AR243" s="208">
        <v>0</v>
      </c>
      <c r="AS243" s="208">
        <v>0</v>
      </c>
      <c r="AT243" s="208">
        <v>0</v>
      </c>
      <c r="AU243" s="208">
        <v>0</v>
      </c>
      <c r="AV243" s="208">
        <v>0</v>
      </c>
      <c r="AW243" s="208">
        <v>0</v>
      </c>
      <c r="AX243" s="208">
        <v>0</v>
      </c>
      <c r="AY243" s="208">
        <v>0</v>
      </c>
      <c r="AZ243" s="208">
        <v>0</v>
      </c>
      <c r="BA243" s="75"/>
      <c r="BB243" s="208">
        <v>2</v>
      </c>
      <c r="BC243" s="208">
        <v>1</v>
      </c>
      <c r="BD243" s="208">
        <v>0</v>
      </c>
      <c r="BE243" s="57">
        <v>3</v>
      </c>
      <c r="BF243" s="57">
        <v>3</v>
      </c>
      <c r="BG243" s="57">
        <v>3</v>
      </c>
      <c r="BH243" s="57">
        <v>10</v>
      </c>
      <c r="BI243" s="57">
        <f t="shared" si="181"/>
        <v>788</v>
      </c>
      <c r="BJ243" s="189" t="str">
        <f t="shared" si="182"/>
        <v>102-28</v>
      </c>
      <c r="BK243" s="173">
        <f t="shared" si="183"/>
        <v>4</v>
      </c>
      <c r="BL243" s="245">
        <v>0</v>
      </c>
      <c r="BM243" s="246"/>
      <c r="BN243" s="63"/>
      <c r="BO243" s="63"/>
      <c r="BP243" s="63"/>
      <c r="BQ243" s="63"/>
      <c r="BR243" s="63"/>
      <c r="BS243" s="63"/>
      <c r="BT243" s="63"/>
      <c r="BU243" s="63"/>
      <c r="BV243" s="63"/>
      <c r="BW243" s="63"/>
      <c r="BX243" s="63"/>
      <c r="BY243" s="63"/>
      <c r="BZ243" s="63"/>
      <c r="CA243" s="95"/>
      <c r="CB243" s="94"/>
      <c r="CC243" s="94"/>
      <c r="CD243" s="94"/>
      <c r="CE243" s="94"/>
      <c r="CF243" s="94"/>
      <c r="CG243" s="94"/>
      <c r="CH243" s="94"/>
      <c r="CI243" s="94"/>
      <c r="CJ243" s="94"/>
      <c r="CK243" s="94"/>
      <c r="CL243" s="94"/>
      <c r="CM243" s="75"/>
      <c r="CN243" s="75"/>
      <c r="CO243" s="75"/>
      <c r="CP243" s="89"/>
      <c r="CQ243" s="89"/>
      <c r="CR243" s="75"/>
      <c r="CS243" s="75"/>
      <c r="CT243" s="75"/>
      <c r="CU243" s="75"/>
      <c r="CV243" s="89"/>
      <c r="CW243" s="75"/>
      <c r="CX243" s="75"/>
      <c r="CY243" s="75"/>
      <c r="CZ243" s="75"/>
      <c r="DA243" s="89"/>
      <c r="DB243" s="75"/>
      <c r="DC243" s="75"/>
      <c r="DD243" s="75"/>
      <c r="DE243" s="75"/>
      <c r="DF243" s="132"/>
      <c r="DG243" s="121">
        <f t="shared" si="184"/>
        <v>0</v>
      </c>
      <c r="DH243" s="121">
        <f t="shared" si="185"/>
        <v>0</v>
      </c>
      <c r="DI243" s="121">
        <f t="shared" si="186"/>
        <v>0</v>
      </c>
      <c r="DJ243" s="121">
        <f t="shared" si="187"/>
        <v>4.3869813616448317E-2</v>
      </c>
      <c r="DK243" s="121">
        <f t="shared" si="187"/>
        <v>0.32846380428960126</v>
      </c>
      <c r="DL243" s="121">
        <f t="shared" si="187"/>
        <v>0</v>
      </c>
      <c r="DM243" s="121">
        <f t="shared" si="188"/>
        <v>0</v>
      </c>
      <c r="DN243" s="121">
        <f t="shared" si="189"/>
        <v>0</v>
      </c>
      <c r="DO243" s="121">
        <f t="shared" si="190"/>
        <v>0</v>
      </c>
      <c r="DP243" s="121">
        <f t="shared" si="191"/>
        <v>0</v>
      </c>
      <c r="DQ243" s="121">
        <f t="shared" si="192"/>
        <v>0</v>
      </c>
      <c r="DR243" s="122">
        <f t="shared" si="193"/>
        <v>0</v>
      </c>
      <c r="DS243" s="157"/>
      <c r="DT243" s="157" t="str">
        <f t="shared" si="194"/>
        <v>DFPZ</v>
      </c>
      <c r="DU243" s="157" t="str">
        <f t="shared" si="173"/>
        <v>102-28</v>
      </c>
      <c r="DV243" s="238">
        <f t="shared" si="195"/>
        <v>4</v>
      </c>
      <c r="DW243" s="239"/>
      <c r="DX243" s="239"/>
      <c r="DY243" s="239"/>
      <c r="DZ243" s="239"/>
      <c r="EA243" s="239"/>
      <c r="EB243" s="239"/>
      <c r="EC243" s="239"/>
      <c r="ED243" s="239"/>
      <c r="EE243" s="239"/>
      <c r="EF243" s="239"/>
      <c r="EG243" s="239"/>
      <c r="EH243" s="239"/>
      <c r="EI243" s="239"/>
      <c r="EJ243" s="50">
        <f t="shared" si="196"/>
        <v>1.9376016260162603E-2</v>
      </c>
      <c r="EK243" s="50">
        <f t="shared" si="197"/>
        <v>0.18546747967479674</v>
      </c>
      <c r="EL243" s="55">
        <f t="shared" si="198"/>
        <v>0</v>
      </c>
      <c r="EM243" s="50">
        <f>4.656*AQ243*(((BL243/2.54)^2)+((BM243/2.54)^2)+((BN243/2.54)^2)+((BO243)/2.54^2)+((BP243/2.54)^2)+((BQ243/2.54)^2)+((BR243/2.54)^2)+((BS243/2.54)^2)+((BT243/2.54)^2)+((BU243/2.54)^2)+((BV243/2.54)^2)+((BW243/2.54)^2)+((BX243/2.54)^2)+((BY243/2.54)^2)+((BZ243/2.54)^2))/(BH243*3.28)</f>
        <v>0</v>
      </c>
      <c r="EN243" s="50">
        <f>3.492*AQ243*((CA243/2.54)^2 + (CB243/2.54)^2 + (CC243/2.54)^2 + (CD243/2.54)^2 + (CE243/2.54)^2 + (CF243/2.54)^2 + (CG243/2.54)^2 +(CH243/2.54)^2 +(CI243/2.54)^2 + (CJ243/2.54)^2 +(CK243/2.54)^2 + (CL243/2.54)^2 +(CM243/2.54)^2 + (CN243/2.54)^2 + (CO243/2.54)^2)/(BH243*3.28)</f>
        <v>0</v>
      </c>
      <c r="EO243" s="50">
        <f t="shared" si="174"/>
        <v>0</v>
      </c>
      <c r="EP243" s="50">
        <f t="shared" si="175"/>
        <v>0</v>
      </c>
      <c r="EQ243" s="50">
        <f t="shared" si="176"/>
        <v>0</v>
      </c>
      <c r="ER243" s="56">
        <f t="shared" si="199"/>
        <v>0.20484349593495935</v>
      </c>
      <c r="ES243" s="56">
        <f t="shared" si="200"/>
        <v>0</v>
      </c>
      <c r="ET243" s="56">
        <f t="shared" si="203"/>
        <v>0</v>
      </c>
      <c r="EU243" s="56">
        <f t="shared" si="203"/>
        <v>0</v>
      </c>
      <c r="EV243" s="56">
        <f t="shared" si="201"/>
        <v>0.20484349593495935</v>
      </c>
      <c r="EW243" s="56"/>
      <c r="EX243" s="56"/>
      <c r="EY243" s="56"/>
      <c r="EZ243" s="165" t="str">
        <f>D243</f>
        <v>102-28</v>
      </c>
      <c r="FA243" s="179">
        <f t="shared" si="202"/>
        <v>11.976359679139115</v>
      </c>
      <c r="FB243" s="179">
        <f t="shared" si="202"/>
        <v>4.3784994420622692</v>
      </c>
      <c r="FC243" s="56">
        <f>AVERAGE(EJ241:EJ243)</f>
        <v>0.33262161246612459</v>
      </c>
      <c r="FD243" s="56">
        <f>AVERAGE(EK241:EK243)</f>
        <v>0.80369241192411922</v>
      </c>
      <c r="FE243" s="56">
        <f>AVERAGE(EL241:EL243)</f>
        <v>1.967479674796748</v>
      </c>
      <c r="FF243" s="56">
        <f>AVERAGE(EM241:EM243)</f>
        <v>0.93877260925253536</v>
      </c>
      <c r="FG243" s="56">
        <f>AVERAGE(EN241:EN243)</f>
        <v>0</v>
      </c>
      <c r="FH243" s="56">
        <f t="shared" si="204"/>
        <v>0</v>
      </c>
      <c r="FI243" s="56">
        <f t="shared" si="204"/>
        <v>0</v>
      </c>
      <c r="FJ243" s="56">
        <f t="shared" si="204"/>
        <v>0</v>
      </c>
      <c r="FK243" s="56">
        <f>AVERAGE(ER241:ER243)</f>
        <v>3.1037936991869919</v>
      </c>
      <c r="FL243" s="56">
        <f>AVERAGE(ES241:ES243)</f>
        <v>0.93877260925253536</v>
      </c>
      <c r="FM243" s="56">
        <f>AVERAGE(EV241:EV243)</f>
        <v>4.0425663084395271</v>
      </c>
      <c r="FN243" s="74" t="s">
        <v>93</v>
      </c>
      <c r="FO243" s="54"/>
      <c r="FP243" s="54" t="e">
        <f>AVERAGE(#REF!)</f>
        <v>#REF!</v>
      </c>
      <c r="FQ243" s="54" t="e">
        <f>AVERAGE(#REF!)</f>
        <v>#REF!</v>
      </c>
      <c r="FR243" s="54" t="e">
        <f>AVERAGE(#REF!)</f>
        <v>#REF!</v>
      </c>
      <c r="FS243" s="54" t="e">
        <f>AVERAGE(#REF!)</f>
        <v>#REF!</v>
      </c>
      <c r="FT243" s="54" t="e">
        <f>AVERAGE(#REF!)</f>
        <v>#REF!</v>
      </c>
      <c r="FU243" s="54" t="e">
        <f>AVERAGE(#REF!)</f>
        <v>#REF!</v>
      </c>
      <c r="FV243" s="54" t="e">
        <f>AVERAGE(#REF!)</f>
        <v>#REF!</v>
      </c>
      <c r="FW243" s="54" t="e">
        <f>AVERAGE(#REF!)</f>
        <v>#REF!</v>
      </c>
      <c r="FX243" s="54" t="e">
        <f>AVERAGE(#REF!)</f>
        <v>#REF!</v>
      </c>
      <c r="FY243" s="54" t="e">
        <f>AVERAGE(#REF!)</f>
        <v>#REF!</v>
      </c>
      <c r="FZ243" s="54" t="e">
        <f>AVERAGE(#REF!)</f>
        <v>#REF!</v>
      </c>
      <c r="GA243" s="54"/>
    </row>
    <row r="244" spans="1:183" ht="18">
      <c r="A244" s="66" t="s">
        <v>377</v>
      </c>
      <c r="B244" s="228" t="s">
        <v>286</v>
      </c>
      <c r="C244" s="228">
        <v>788</v>
      </c>
      <c r="D244" s="209" t="s">
        <v>301</v>
      </c>
      <c r="E244" s="229">
        <v>5</v>
      </c>
      <c r="F244" s="144">
        <v>12.41</v>
      </c>
      <c r="G244" s="144">
        <v>5</v>
      </c>
      <c r="H244" s="144"/>
      <c r="I244" s="144">
        <v>5.47</v>
      </c>
      <c r="J244" s="82">
        <v>2.7605540793600003</v>
      </c>
      <c r="K244" s="83">
        <v>15.69</v>
      </c>
      <c r="L244" s="83">
        <v>1.9570603483200002</v>
      </c>
      <c r="M244" s="83"/>
      <c r="N244" s="83"/>
      <c r="O244" s="83"/>
      <c r="P244" s="230">
        <f t="shared" si="177"/>
        <v>43.287614427679998</v>
      </c>
      <c r="Q244" s="52">
        <f t="shared" si="156"/>
        <v>0.83399989372614647</v>
      </c>
      <c r="R244" s="52">
        <f t="shared" si="157"/>
        <v>1.4516799611077715</v>
      </c>
      <c r="S244" s="52">
        <f t="shared" si="158"/>
        <v>1.4145600305099637</v>
      </c>
      <c r="T244" s="53">
        <f t="shared" si="159"/>
        <v>9.0334723494273572E-2</v>
      </c>
      <c r="U244" s="53">
        <f t="shared" si="160"/>
        <v>1.3589153014640702</v>
      </c>
      <c r="V244" s="53">
        <f t="shared" si="161"/>
        <v>14.167574869288392</v>
      </c>
      <c r="W244" s="53">
        <f t="shared" si="162"/>
        <v>115.77841853573091</v>
      </c>
      <c r="X244" s="53">
        <f t="shared" si="163"/>
        <v>1.0294708523189267</v>
      </c>
      <c r="Y244" s="53">
        <f t="shared" si="164"/>
        <v>1.0231650055704153</v>
      </c>
      <c r="Z244" s="53">
        <f t="shared" si="165"/>
        <v>1.0260432990696924</v>
      </c>
      <c r="AA244" s="53">
        <f t="shared" si="166"/>
        <v>1.0296284922307912</v>
      </c>
      <c r="AB244" s="53">
        <f t="shared" si="167"/>
        <v>0.57342036686136544</v>
      </c>
      <c r="AC244" s="53">
        <f t="shared" si="168"/>
        <v>0.5743221245079001</v>
      </c>
      <c r="AD244" s="53">
        <f t="shared" si="169"/>
        <v>0.56107291343761145</v>
      </c>
      <c r="AE244" s="53">
        <f t="shared" si="170"/>
        <v>0.36705279802377788</v>
      </c>
      <c r="AF244" s="53">
        <f t="shared" si="171"/>
        <v>0.36</v>
      </c>
      <c r="AG244" s="53">
        <f t="shared" si="172"/>
        <v>0.36352639901188893</v>
      </c>
      <c r="AH244" s="64" t="s">
        <v>152</v>
      </c>
      <c r="AI244" s="63"/>
      <c r="AJ244" s="63"/>
      <c r="AK244" s="45" t="str">
        <f t="shared" si="178"/>
        <v>102-28</v>
      </c>
      <c r="AL244" s="65"/>
      <c r="AM244" s="145">
        <f t="shared" si="179"/>
        <v>5</v>
      </c>
      <c r="AN244" s="149"/>
      <c r="AO244" s="183"/>
      <c r="AP244" s="149"/>
      <c r="AQ244" s="147">
        <f t="shared" si="180"/>
        <v>1</v>
      </c>
      <c r="AR244" s="208">
        <v>1</v>
      </c>
      <c r="AS244" s="208">
        <v>2</v>
      </c>
      <c r="AT244" s="208">
        <v>4</v>
      </c>
      <c r="AU244" s="208">
        <v>0</v>
      </c>
      <c r="AV244" s="208">
        <v>1</v>
      </c>
      <c r="AW244" s="208">
        <v>1</v>
      </c>
      <c r="AX244" s="234">
        <v>4</v>
      </c>
      <c r="AY244" s="234">
        <v>2</v>
      </c>
      <c r="AZ244" s="234">
        <v>5</v>
      </c>
      <c r="BA244" s="63"/>
      <c r="BB244" s="208">
        <v>250</v>
      </c>
      <c r="BC244" s="208">
        <v>14</v>
      </c>
      <c r="BD244" s="208">
        <v>2</v>
      </c>
      <c r="BE244" s="57">
        <v>3</v>
      </c>
      <c r="BF244" s="57">
        <v>3</v>
      </c>
      <c r="BG244" s="57">
        <v>3</v>
      </c>
      <c r="BH244" s="57">
        <v>10</v>
      </c>
      <c r="BI244" s="57">
        <f t="shared" si="181"/>
        <v>788</v>
      </c>
      <c r="BJ244" s="189" t="str">
        <f t="shared" si="182"/>
        <v>102-28</v>
      </c>
      <c r="BK244" s="173">
        <f t="shared" si="183"/>
        <v>5</v>
      </c>
      <c r="BL244" s="88">
        <v>0</v>
      </c>
      <c r="BM244" s="63"/>
      <c r="BN244" s="63"/>
      <c r="BO244" s="63"/>
      <c r="BP244" s="63"/>
      <c r="BQ244" s="63"/>
      <c r="BR244" s="63"/>
      <c r="BS244" s="63"/>
      <c r="BT244" s="63"/>
      <c r="BU244" s="63"/>
      <c r="BV244" s="63"/>
      <c r="BW244" s="63"/>
      <c r="BX244" s="63"/>
      <c r="BY244" s="63"/>
      <c r="BZ244" s="63"/>
      <c r="CA244" s="95"/>
      <c r="CB244" s="94"/>
      <c r="CC244" s="94"/>
      <c r="CD244" s="94"/>
      <c r="CE244" s="94"/>
      <c r="CF244" s="94"/>
      <c r="CG244" s="94"/>
      <c r="CH244" s="94"/>
      <c r="CI244" s="94"/>
      <c r="CJ244" s="94"/>
      <c r="CK244" s="94"/>
      <c r="CL244" s="94"/>
      <c r="CM244" s="63"/>
      <c r="CN244" s="63"/>
      <c r="CO244" s="63"/>
      <c r="CP244" s="88"/>
      <c r="CQ244" s="88"/>
      <c r="CR244" s="63"/>
      <c r="CS244" s="63"/>
      <c r="CT244" s="63"/>
      <c r="CU244" s="63"/>
      <c r="CV244" s="88"/>
      <c r="CW244" s="63"/>
      <c r="CX244" s="63"/>
      <c r="CY244" s="63"/>
      <c r="CZ244" s="63"/>
      <c r="DA244" s="88"/>
      <c r="DB244" s="63"/>
      <c r="DC244" s="63"/>
      <c r="DD244" s="63"/>
      <c r="DE244" s="63"/>
      <c r="DF244" s="131"/>
      <c r="DG244" s="121">
        <f t="shared" si="184"/>
        <v>36.291999027694288</v>
      </c>
      <c r="DH244" s="121">
        <f t="shared" si="185"/>
        <v>20.84999734315366</v>
      </c>
      <c r="DI244" s="121">
        <f t="shared" si="186"/>
        <v>70.728001525498186</v>
      </c>
      <c r="DJ244" s="121">
        <f t="shared" si="187"/>
        <v>5.483726702056039</v>
      </c>
      <c r="DK244" s="121">
        <f t="shared" si="187"/>
        <v>4.5984932600544175</v>
      </c>
      <c r="DL244" s="121">
        <f t="shared" si="187"/>
        <v>6.7097201738185497</v>
      </c>
      <c r="DM244" s="121">
        <f t="shared" si="188"/>
        <v>0</v>
      </c>
      <c r="DN244" s="121">
        <f t="shared" si="189"/>
        <v>0</v>
      </c>
      <c r="DO244" s="121">
        <f t="shared" si="190"/>
        <v>0</v>
      </c>
      <c r="DP244" s="121">
        <f t="shared" si="191"/>
        <v>0</v>
      </c>
      <c r="DQ244" s="121">
        <f t="shared" si="192"/>
        <v>0</v>
      </c>
      <c r="DR244" s="122">
        <f t="shared" si="193"/>
        <v>2.5</v>
      </c>
      <c r="DS244" s="157"/>
      <c r="DT244" s="157" t="str">
        <f t="shared" si="194"/>
        <v>DFPZ</v>
      </c>
      <c r="DU244" s="157" t="str">
        <f t="shared" si="173"/>
        <v>102-28</v>
      </c>
      <c r="DV244" s="238">
        <f t="shared" si="195"/>
        <v>5</v>
      </c>
      <c r="EJ244" s="50"/>
      <c r="EK244" s="50"/>
      <c r="EL244" s="55"/>
      <c r="EM244" s="50"/>
      <c r="EN244" s="50"/>
      <c r="EO244" s="50">
        <f t="shared" si="174"/>
        <v>0</v>
      </c>
      <c r="EP244" s="50">
        <f t="shared" si="175"/>
        <v>0</v>
      </c>
      <c r="EQ244" s="50">
        <f t="shared" si="176"/>
        <v>0</v>
      </c>
      <c r="ER244" s="56"/>
      <c r="ES244" s="56"/>
      <c r="ET244" s="56">
        <f t="shared" si="203"/>
        <v>16.33139956246243</v>
      </c>
      <c r="EU244" s="56">
        <f t="shared" si="203"/>
        <v>9.3824988044191482</v>
      </c>
      <c r="EV244" s="56"/>
      <c r="EW244" s="56"/>
      <c r="EX244" s="56"/>
      <c r="EY244" s="56"/>
      <c r="EZ244" s="165"/>
      <c r="FA244" s="179"/>
      <c r="FB244" s="179"/>
      <c r="FC244" s="56"/>
      <c r="FD244" s="56"/>
      <c r="FE244" s="56"/>
      <c r="FF244" s="56"/>
      <c r="FG244" s="56"/>
      <c r="FH244" s="56"/>
      <c r="FI244" s="56"/>
      <c r="FJ244" s="56"/>
      <c r="FK244" s="56"/>
      <c r="FL244" s="56"/>
      <c r="FM244" s="56"/>
      <c r="FO244" s="54"/>
      <c r="FP244" s="54"/>
      <c r="FQ244" s="54"/>
      <c r="FR244" s="54"/>
      <c r="FS244" s="54"/>
      <c r="FT244" s="54"/>
      <c r="FU244" s="54"/>
      <c r="FV244" s="54"/>
      <c r="FW244" s="54"/>
      <c r="FX244" s="54"/>
      <c r="FY244" s="54"/>
      <c r="FZ244" s="54"/>
      <c r="GA244" s="54"/>
    </row>
    <row r="245" spans="1:183" ht="18">
      <c r="A245" s="66" t="s">
        <v>377</v>
      </c>
      <c r="B245" s="228" t="s">
        <v>286</v>
      </c>
      <c r="C245" s="228">
        <v>789</v>
      </c>
      <c r="D245" s="228" t="s">
        <v>302</v>
      </c>
      <c r="E245" s="229">
        <v>1</v>
      </c>
      <c r="F245" s="144">
        <v>12.41</v>
      </c>
      <c r="G245" s="144">
        <v>5</v>
      </c>
      <c r="H245" s="144"/>
      <c r="I245" s="144">
        <v>5.47</v>
      </c>
      <c r="J245" s="82">
        <v>2.7605540793600003</v>
      </c>
      <c r="K245" s="83">
        <v>15.69</v>
      </c>
      <c r="L245" s="83">
        <v>1.9570603483200002</v>
      </c>
      <c r="M245" s="83"/>
      <c r="N245" s="83"/>
      <c r="O245" s="83"/>
      <c r="P245" s="230">
        <f t="shared" si="177"/>
        <v>43.287614427679998</v>
      </c>
      <c r="Q245" s="52">
        <f t="shared" si="156"/>
        <v>0.83399989372614647</v>
      </c>
      <c r="R245" s="52">
        <f t="shared" si="157"/>
        <v>1.4516799611077715</v>
      </c>
      <c r="S245" s="52">
        <f t="shared" si="158"/>
        <v>1.4145600305099637</v>
      </c>
      <c r="T245" s="53">
        <f t="shared" si="159"/>
        <v>9.0334723494273572E-2</v>
      </c>
      <c r="U245" s="53">
        <f t="shared" si="160"/>
        <v>1.3589153014640702</v>
      </c>
      <c r="V245" s="53">
        <f t="shared" si="161"/>
        <v>14.167574869288392</v>
      </c>
      <c r="W245" s="53">
        <f t="shared" si="162"/>
        <v>115.77841853573091</v>
      </c>
      <c r="X245" s="53">
        <f t="shared" si="163"/>
        <v>1.0294708523189267</v>
      </c>
      <c r="Y245" s="53">
        <f t="shared" si="164"/>
        <v>1.0231650055704153</v>
      </c>
      <c r="Z245" s="53">
        <f t="shared" si="165"/>
        <v>1.0260432990696924</v>
      </c>
      <c r="AA245" s="53">
        <f t="shared" si="166"/>
        <v>1.0296284922307912</v>
      </c>
      <c r="AB245" s="53">
        <f t="shared" si="167"/>
        <v>0.57342036686136544</v>
      </c>
      <c r="AC245" s="53">
        <f t="shared" si="168"/>
        <v>0.5743221245079001</v>
      </c>
      <c r="AD245" s="53">
        <f t="shared" si="169"/>
        <v>0.56107291343761145</v>
      </c>
      <c r="AE245" s="53">
        <f t="shared" si="170"/>
        <v>0.36705279802377788</v>
      </c>
      <c r="AF245" s="53">
        <f t="shared" si="171"/>
        <v>0.36</v>
      </c>
      <c r="AG245" s="53">
        <f t="shared" si="172"/>
        <v>0.36352639901188893</v>
      </c>
      <c r="AH245" s="64" t="s">
        <v>152</v>
      </c>
      <c r="AI245" s="63"/>
      <c r="AJ245" s="63"/>
      <c r="AK245" s="45" t="str">
        <f t="shared" si="178"/>
        <v>111-30</v>
      </c>
      <c r="AL245" s="65"/>
      <c r="AM245" s="145">
        <f t="shared" si="179"/>
        <v>1</v>
      </c>
      <c r="AN245" s="149"/>
      <c r="AO245" s="183"/>
      <c r="AP245" s="149"/>
      <c r="AQ245" s="147">
        <f t="shared" si="180"/>
        <v>1</v>
      </c>
      <c r="AR245" s="208">
        <v>0</v>
      </c>
      <c r="AS245" s="208">
        <v>1</v>
      </c>
      <c r="AT245" s="208">
        <v>2</v>
      </c>
      <c r="AU245" s="208">
        <v>0</v>
      </c>
      <c r="AV245" s="208">
        <v>1</v>
      </c>
      <c r="AW245" s="208">
        <v>1</v>
      </c>
      <c r="AX245" s="234">
        <v>0</v>
      </c>
      <c r="AY245" s="234">
        <v>1</v>
      </c>
      <c r="AZ245" s="234">
        <v>1</v>
      </c>
      <c r="BA245" s="63"/>
      <c r="BB245" s="208">
        <v>21</v>
      </c>
      <c r="BC245" s="208">
        <v>6</v>
      </c>
      <c r="BD245" s="208">
        <v>0</v>
      </c>
      <c r="BE245" s="57">
        <v>3</v>
      </c>
      <c r="BF245" s="57">
        <v>3</v>
      </c>
      <c r="BG245" s="57">
        <v>3</v>
      </c>
      <c r="BH245" s="57">
        <v>10</v>
      </c>
      <c r="BI245" s="57">
        <f t="shared" si="181"/>
        <v>789</v>
      </c>
      <c r="BJ245" s="189" t="str">
        <f t="shared" si="182"/>
        <v>111-30</v>
      </c>
      <c r="BK245" s="173">
        <f t="shared" si="183"/>
        <v>1</v>
      </c>
      <c r="BL245" s="88">
        <v>50</v>
      </c>
      <c r="BM245" s="63">
        <v>18</v>
      </c>
      <c r="BN245" s="63"/>
      <c r="BO245" s="63"/>
      <c r="BP245" s="63"/>
      <c r="BQ245" s="63"/>
      <c r="BR245" s="63"/>
      <c r="BS245" s="63"/>
      <c r="BT245" s="63"/>
      <c r="BU245" s="63"/>
      <c r="BV245" s="63"/>
      <c r="BW245" s="63"/>
      <c r="BX245" s="63"/>
      <c r="BY245" s="63"/>
      <c r="BZ245" s="63"/>
      <c r="CA245" s="95"/>
      <c r="CB245" s="94"/>
      <c r="CC245" s="94"/>
      <c r="CD245" s="94"/>
      <c r="CE245" s="94"/>
      <c r="CF245" s="94"/>
      <c r="CG245" s="94"/>
      <c r="CH245" s="94"/>
      <c r="CI245" s="94"/>
      <c r="CJ245" s="94"/>
      <c r="CK245" s="94"/>
      <c r="CL245" s="94"/>
      <c r="CM245" s="63"/>
      <c r="CN245" s="63"/>
      <c r="CO245" s="63"/>
      <c r="CP245" s="88"/>
      <c r="CQ245" s="88"/>
      <c r="CR245" s="63"/>
      <c r="CS245" s="63"/>
      <c r="CT245" s="63"/>
      <c r="CU245" s="63"/>
      <c r="CV245" s="88"/>
      <c r="CW245" s="63"/>
      <c r="CX245" s="63"/>
      <c r="CY245" s="63"/>
      <c r="CZ245" s="63"/>
      <c r="DA245" s="88"/>
      <c r="DB245" s="63"/>
      <c r="DC245" s="63"/>
      <c r="DD245" s="63"/>
      <c r="DE245" s="63"/>
      <c r="DF245" s="131"/>
      <c r="DG245" s="121">
        <f t="shared" si="184"/>
        <v>0</v>
      </c>
      <c r="DH245" s="121">
        <f t="shared" si="185"/>
        <v>12.509998405892198</v>
      </c>
      <c r="DI245" s="121">
        <f t="shared" si="186"/>
        <v>21.218400457649452</v>
      </c>
      <c r="DJ245" s="121">
        <f t="shared" si="187"/>
        <v>0.46063304297270724</v>
      </c>
      <c r="DK245" s="121">
        <f t="shared" si="187"/>
        <v>1.9707828257376079</v>
      </c>
      <c r="DL245" s="121">
        <f t="shared" si="187"/>
        <v>0</v>
      </c>
      <c r="DM245" s="121">
        <f t="shared" si="188"/>
        <v>131.7009607453634</v>
      </c>
      <c r="DN245" s="121">
        <f t="shared" si="189"/>
        <v>0</v>
      </c>
      <c r="DO245" s="121">
        <f t="shared" si="190"/>
        <v>0</v>
      </c>
      <c r="DP245" s="121">
        <f t="shared" si="191"/>
        <v>0</v>
      </c>
      <c r="DQ245" s="121">
        <f t="shared" si="192"/>
        <v>0</v>
      </c>
      <c r="DR245" s="122">
        <f t="shared" si="193"/>
        <v>1.5</v>
      </c>
      <c r="DS245" s="157"/>
      <c r="DT245" s="157" t="str">
        <f t="shared" si="194"/>
        <v>DFPZ</v>
      </c>
      <c r="DU245" s="157" t="str">
        <f t="shared" si="173"/>
        <v>111-30</v>
      </c>
      <c r="DV245" s="238">
        <f t="shared" si="195"/>
        <v>1</v>
      </c>
      <c r="EJ245" s="50">
        <f t="shared" si="196"/>
        <v>0.20344817073170729</v>
      </c>
      <c r="EK245" s="50">
        <f t="shared" si="197"/>
        <v>1.1128048780487805</v>
      </c>
      <c r="EL245" s="55">
        <f t="shared" si="198"/>
        <v>0</v>
      </c>
      <c r="EM245" s="50">
        <f>4.656*AQ245*(((BL245/2.54)^2)+((BM245/2.54)^2)+((BN245/2.54)^2)+((BO245)/2.54^2)+((BP245/2.54)^2)+((BQ245/2.54)^2)+((BR245/2.54)^2)+((BS245/2.54)^2)+((BT245/2.54)^2)+((BU245/2.54)^2)+((BV245/2.54)^2)+((BW245/2.54)^2)+((BX245/2.54)^2)+((BY245/2.54)^2)+((BZ245/2.54)^2))/(BH245*3.28)</f>
        <v>62.135012074902207</v>
      </c>
      <c r="EN245" s="50">
        <f>3.492*AQ245*((CA245/2.54)^2 + (CB245/2.54)^2 + (CC245/2.54)^2 + (CD245/2.54)^2 + (CE245/2.54)^2 + (CF245/2.54)^2 + (CG245/2.54)^2 +(CH245/2.54)^2 +(CI245/2.54)^2 + (CJ245/2.54)^2 +(CK245/2.54)^2 + (CL245/2.54)^2 +(CM245/2.54)^2 + (CN245/2.54)^2 + (CO245/2.54)^2)/(BH245*3.28)</f>
        <v>0</v>
      </c>
      <c r="EO245" s="50">
        <f t="shared" si="174"/>
        <v>0</v>
      </c>
      <c r="EP245" s="50">
        <f t="shared" si="175"/>
        <v>0</v>
      </c>
      <c r="EQ245" s="50">
        <f t="shared" si="176"/>
        <v>0</v>
      </c>
      <c r="ER245" s="56">
        <f t="shared" si="199"/>
        <v>1.3162530487804878</v>
      </c>
      <c r="ES245" s="56">
        <f t="shared" si="200"/>
        <v>62.135012074902207</v>
      </c>
      <c r="ET245" s="56">
        <f t="shared" si="203"/>
        <v>0</v>
      </c>
      <c r="EU245" s="56">
        <f t="shared" si="203"/>
        <v>5.6294992826514889</v>
      </c>
      <c r="EV245" s="56">
        <f t="shared" si="201"/>
        <v>63.451265123682695</v>
      </c>
      <c r="EW245" s="56"/>
      <c r="EX245" s="56"/>
      <c r="EY245" s="56"/>
      <c r="EZ245" s="165"/>
      <c r="FA245" s="179"/>
      <c r="FB245" s="179"/>
      <c r="FC245" s="56"/>
      <c r="FD245" s="56"/>
      <c r="FE245" s="56"/>
      <c r="FF245" s="56"/>
      <c r="FG245" s="56"/>
      <c r="FH245" s="56"/>
      <c r="FI245" s="56"/>
      <c r="FJ245" s="56"/>
      <c r="FK245" s="56"/>
      <c r="FL245" s="56"/>
      <c r="FM245" s="56"/>
      <c r="FO245" s="54"/>
      <c r="FP245" s="54"/>
      <c r="FQ245" s="54"/>
      <c r="FR245" s="54"/>
      <c r="FS245" s="54"/>
      <c r="FT245" s="54"/>
      <c r="FU245" s="54"/>
      <c r="FV245" s="54"/>
      <c r="FW245" s="54"/>
      <c r="FX245" s="54"/>
      <c r="FY245" s="54"/>
      <c r="FZ245" s="54"/>
      <c r="GA245" s="54"/>
    </row>
    <row r="246" spans="1:183" ht="18">
      <c r="A246" s="66" t="s">
        <v>377</v>
      </c>
      <c r="B246" s="228" t="s">
        <v>286</v>
      </c>
      <c r="C246" s="228">
        <v>789</v>
      </c>
      <c r="D246" s="228" t="s">
        <v>302</v>
      </c>
      <c r="E246" s="229">
        <v>2</v>
      </c>
      <c r="F246" s="144">
        <v>12.41</v>
      </c>
      <c r="G246" s="144">
        <v>5</v>
      </c>
      <c r="H246" s="144"/>
      <c r="I246" s="144">
        <v>5.47</v>
      </c>
      <c r="J246" s="82">
        <v>2.7605540793600003</v>
      </c>
      <c r="K246" s="83">
        <v>15.69</v>
      </c>
      <c r="L246" s="83">
        <v>1.9570603483200002</v>
      </c>
      <c r="M246" s="83"/>
      <c r="N246" s="83"/>
      <c r="O246" s="83"/>
      <c r="P246" s="230">
        <f t="shared" si="177"/>
        <v>43.287614427679998</v>
      </c>
      <c r="Q246" s="52">
        <f t="shared" si="156"/>
        <v>0.83399989372614647</v>
      </c>
      <c r="R246" s="52">
        <f t="shared" si="157"/>
        <v>1.4516799611077715</v>
      </c>
      <c r="S246" s="52">
        <f t="shared" si="158"/>
        <v>1.4145600305099637</v>
      </c>
      <c r="T246" s="53">
        <f t="shared" si="159"/>
        <v>9.0334723494273572E-2</v>
      </c>
      <c r="U246" s="53">
        <f t="shared" si="160"/>
        <v>1.3589153014640702</v>
      </c>
      <c r="V246" s="53">
        <f t="shared" si="161"/>
        <v>14.167574869288392</v>
      </c>
      <c r="W246" s="53">
        <f t="shared" si="162"/>
        <v>115.77841853573091</v>
      </c>
      <c r="X246" s="53">
        <f t="shared" si="163"/>
        <v>1.0294708523189267</v>
      </c>
      <c r="Y246" s="53">
        <f t="shared" si="164"/>
        <v>1.0231650055704153</v>
      </c>
      <c r="Z246" s="53">
        <f t="shared" si="165"/>
        <v>1.0260432990696924</v>
      </c>
      <c r="AA246" s="53">
        <f t="shared" si="166"/>
        <v>1.0296284922307912</v>
      </c>
      <c r="AB246" s="53">
        <f t="shared" si="167"/>
        <v>0.57342036686136544</v>
      </c>
      <c r="AC246" s="53">
        <f t="shared" si="168"/>
        <v>0.5743221245079001</v>
      </c>
      <c r="AD246" s="53">
        <f t="shared" si="169"/>
        <v>0.56107291343761145</v>
      </c>
      <c r="AE246" s="53">
        <f t="shared" si="170"/>
        <v>0.36705279802377788</v>
      </c>
      <c r="AF246" s="53">
        <f t="shared" si="171"/>
        <v>0.36</v>
      </c>
      <c r="AG246" s="53">
        <f t="shared" si="172"/>
        <v>0.36352639901188893</v>
      </c>
      <c r="AH246" s="64" t="s">
        <v>152</v>
      </c>
      <c r="AI246" s="63"/>
      <c r="AJ246" s="63"/>
      <c r="AK246" s="45" t="str">
        <f t="shared" si="178"/>
        <v>111-30</v>
      </c>
      <c r="AL246" s="65"/>
      <c r="AM246" s="145">
        <f t="shared" si="179"/>
        <v>2</v>
      </c>
      <c r="AN246" s="149"/>
      <c r="AO246" s="183"/>
      <c r="AP246" s="149"/>
      <c r="AQ246" s="147">
        <f t="shared" si="180"/>
        <v>1</v>
      </c>
      <c r="AR246" s="208">
        <v>3</v>
      </c>
      <c r="AS246" s="208">
        <v>1</v>
      </c>
      <c r="AT246" s="208">
        <v>1</v>
      </c>
      <c r="AU246" s="208">
        <v>3</v>
      </c>
      <c r="AV246" s="208">
        <v>1</v>
      </c>
      <c r="AW246" s="208">
        <v>2</v>
      </c>
      <c r="AX246" s="234">
        <v>2</v>
      </c>
      <c r="AY246" s="234">
        <v>1</v>
      </c>
      <c r="AZ246" s="234">
        <v>1</v>
      </c>
      <c r="BA246" s="63"/>
      <c r="BB246" s="208">
        <v>44</v>
      </c>
      <c r="BC246" s="208">
        <v>8</v>
      </c>
      <c r="BD246" s="208">
        <v>1</v>
      </c>
      <c r="BE246" s="57">
        <v>3</v>
      </c>
      <c r="BF246" s="57">
        <v>3</v>
      </c>
      <c r="BG246" s="57">
        <v>3</v>
      </c>
      <c r="BH246" s="57">
        <v>10</v>
      </c>
      <c r="BI246" s="57">
        <f t="shared" si="181"/>
        <v>789</v>
      </c>
      <c r="BJ246" s="189" t="str">
        <f t="shared" si="182"/>
        <v>111-30</v>
      </c>
      <c r="BK246" s="173">
        <f t="shared" si="183"/>
        <v>2</v>
      </c>
      <c r="BL246" s="88">
        <v>0</v>
      </c>
      <c r="BM246" s="63"/>
      <c r="BN246" s="63"/>
      <c r="BO246" s="63"/>
      <c r="BP246" s="63"/>
      <c r="BQ246" s="63"/>
      <c r="BR246" s="63"/>
      <c r="BS246" s="63"/>
      <c r="BT246" s="63"/>
      <c r="BU246" s="63"/>
      <c r="BV246" s="63"/>
      <c r="BW246" s="63"/>
      <c r="BX246" s="63"/>
      <c r="BY246" s="63"/>
      <c r="BZ246" s="63"/>
      <c r="CA246" s="95"/>
      <c r="CB246" s="94"/>
      <c r="CC246" s="94"/>
      <c r="CD246" s="94"/>
      <c r="CE246" s="94"/>
      <c r="CF246" s="94"/>
      <c r="CG246" s="94"/>
      <c r="CH246" s="94"/>
      <c r="CI246" s="94"/>
      <c r="CJ246" s="94"/>
      <c r="CK246" s="94"/>
      <c r="CL246" s="94"/>
      <c r="CM246" s="63"/>
      <c r="CN246" s="63"/>
      <c r="CO246" s="63"/>
      <c r="CP246" s="88"/>
      <c r="CQ246" s="88"/>
      <c r="CR246" s="63"/>
      <c r="CS246" s="63"/>
      <c r="CT246" s="63"/>
      <c r="CU246" s="63"/>
      <c r="CV246" s="88"/>
      <c r="CW246" s="63"/>
      <c r="CX246" s="63"/>
      <c r="CY246" s="63"/>
      <c r="CZ246" s="63"/>
      <c r="DA246" s="88"/>
      <c r="DB246" s="63"/>
      <c r="DC246" s="63"/>
      <c r="DD246" s="63"/>
      <c r="DE246" s="63"/>
      <c r="DF246" s="131"/>
      <c r="DG246" s="121">
        <f t="shared" si="184"/>
        <v>58.067198444310861</v>
      </c>
      <c r="DH246" s="121">
        <f t="shared" si="185"/>
        <v>12.509998405892198</v>
      </c>
      <c r="DI246" s="121">
        <f t="shared" si="186"/>
        <v>77.800801678048003</v>
      </c>
      <c r="DJ246" s="121">
        <f t="shared" si="187"/>
        <v>0.96513589956186285</v>
      </c>
      <c r="DK246" s="121">
        <f t="shared" si="187"/>
        <v>2.6277104343168101</v>
      </c>
      <c r="DL246" s="121">
        <f t="shared" si="187"/>
        <v>3.3548600869092748</v>
      </c>
      <c r="DM246" s="121">
        <f t="shared" si="188"/>
        <v>0</v>
      </c>
      <c r="DN246" s="121">
        <f t="shared" si="189"/>
        <v>0</v>
      </c>
      <c r="DO246" s="121">
        <f t="shared" si="190"/>
        <v>0</v>
      </c>
      <c r="DP246" s="121">
        <f t="shared" si="191"/>
        <v>0</v>
      </c>
      <c r="DQ246" s="121">
        <f t="shared" si="192"/>
        <v>0</v>
      </c>
      <c r="DR246" s="122">
        <f t="shared" si="193"/>
        <v>1.5</v>
      </c>
      <c r="DS246" s="157"/>
      <c r="DT246" s="157" t="str">
        <f t="shared" si="194"/>
        <v>DFPZ</v>
      </c>
      <c r="DU246" s="157" t="str">
        <f t="shared" si="173"/>
        <v>111-30</v>
      </c>
      <c r="DV246" s="238">
        <f t="shared" si="195"/>
        <v>2</v>
      </c>
      <c r="EJ246" s="50">
        <f t="shared" si="196"/>
        <v>0.42627235772357724</v>
      </c>
      <c r="EK246" s="50">
        <f t="shared" si="197"/>
        <v>1.4837398373983739</v>
      </c>
      <c r="EL246" s="55">
        <f t="shared" si="198"/>
        <v>1.475609756097561</v>
      </c>
      <c r="EM246" s="50">
        <f>4.656*AQ246*(((BL246/2.54)^2)+((BM246/2.54)^2)+((BN246/2.54)^2)+((BO246)/2.54^2)+((BP246/2.54)^2)+((BQ246/2.54)^2)+((BR246/2.54)^2)+((BS246/2.54)^2)+((BT246/2.54)^2)+((BU246/2.54)^2)+((BV246/2.54)^2)+((BW246/2.54)^2)+((BX246/2.54)^2)+((BY246/2.54)^2)+((BZ246/2.54)^2))/(BH246*3.28)</f>
        <v>0</v>
      </c>
      <c r="EN246" s="50">
        <f>3.492*AQ246*((CA246/2.54)^2 + (CB246/2.54)^2 + (CC246/2.54)^2 + (CD246/2.54)^2 + (CE246/2.54)^2 + (CF246/2.54)^2 + (CG246/2.54)^2 +(CH246/2.54)^2 +(CI246/2.54)^2 + (CJ246/2.54)^2 +(CK246/2.54)^2 + (CL246/2.54)^2 +(CM246/2.54)^2 + (CN246/2.54)^2 + (CO246/2.54)^2)/(BH246*3.28)</f>
        <v>0</v>
      </c>
      <c r="EO246" s="50">
        <f t="shared" si="174"/>
        <v>0</v>
      </c>
      <c r="EP246" s="50">
        <f t="shared" si="175"/>
        <v>0</v>
      </c>
      <c r="EQ246" s="50">
        <f t="shared" si="176"/>
        <v>0</v>
      </c>
      <c r="ER246" s="56">
        <f t="shared" si="199"/>
        <v>3.385621951219512</v>
      </c>
      <c r="ES246" s="56">
        <f t="shared" si="200"/>
        <v>0</v>
      </c>
      <c r="ET246" s="56">
        <f t="shared" si="203"/>
        <v>26.130239299939888</v>
      </c>
      <c r="EU246" s="56">
        <f t="shared" si="203"/>
        <v>5.6294992826514889</v>
      </c>
      <c r="EV246" s="56">
        <f t="shared" si="201"/>
        <v>3.385621951219512</v>
      </c>
      <c r="EW246" s="56"/>
      <c r="EX246" s="56"/>
      <c r="EY246" s="56"/>
      <c r="EZ246" s="165"/>
      <c r="FA246" s="179"/>
      <c r="FB246" s="179"/>
      <c r="FC246" s="56"/>
      <c r="FD246" s="56"/>
      <c r="FE246" s="56"/>
      <c r="FF246" s="56"/>
      <c r="FG246" s="56"/>
      <c r="FH246" s="56"/>
      <c r="FI246" s="56"/>
      <c r="FJ246" s="56"/>
      <c r="FK246" s="56"/>
      <c r="FL246" s="56"/>
      <c r="FM246" s="56"/>
      <c r="FO246" s="54"/>
      <c r="FP246" s="54"/>
      <c r="FQ246" s="54"/>
      <c r="FR246" s="54"/>
      <c r="FS246" s="54"/>
      <c r="FT246" s="54"/>
      <c r="FU246" s="54"/>
      <c r="FV246" s="54"/>
      <c r="FW246" s="54"/>
      <c r="FX246" s="54"/>
      <c r="FY246" s="54"/>
      <c r="FZ246" s="54"/>
      <c r="GA246" s="54"/>
    </row>
    <row r="247" spans="1:183" ht="18">
      <c r="A247" s="66" t="s">
        <v>377</v>
      </c>
      <c r="B247" s="228" t="s">
        <v>286</v>
      </c>
      <c r="C247" s="228">
        <v>789</v>
      </c>
      <c r="D247" s="228" t="s">
        <v>302</v>
      </c>
      <c r="E247" s="229">
        <v>3</v>
      </c>
      <c r="F247" s="144">
        <v>12.41</v>
      </c>
      <c r="G247" s="144">
        <v>5</v>
      </c>
      <c r="H247" s="144"/>
      <c r="I247" s="144">
        <v>5.47</v>
      </c>
      <c r="J247" s="82">
        <v>2.7605540793600003</v>
      </c>
      <c r="K247" s="83">
        <v>15.69</v>
      </c>
      <c r="L247" s="83">
        <v>1.9570603483200002</v>
      </c>
      <c r="M247" s="83"/>
      <c r="N247" s="83"/>
      <c r="O247" s="83"/>
      <c r="P247" s="230">
        <f t="shared" si="177"/>
        <v>43.287614427679998</v>
      </c>
      <c r="Q247" s="52">
        <f t="shared" si="156"/>
        <v>0.83399989372614647</v>
      </c>
      <c r="R247" s="52">
        <f t="shared" si="157"/>
        <v>1.4516799611077715</v>
      </c>
      <c r="S247" s="52">
        <f t="shared" si="158"/>
        <v>1.4145600305099637</v>
      </c>
      <c r="T247" s="53">
        <f t="shared" si="159"/>
        <v>9.0334723494273572E-2</v>
      </c>
      <c r="U247" s="53">
        <f t="shared" si="160"/>
        <v>1.3589153014640702</v>
      </c>
      <c r="V247" s="53">
        <f t="shared" si="161"/>
        <v>14.167574869288392</v>
      </c>
      <c r="W247" s="53">
        <f t="shared" si="162"/>
        <v>115.77841853573091</v>
      </c>
      <c r="X247" s="53">
        <f t="shared" si="163"/>
        <v>1.0294708523189267</v>
      </c>
      <c r="Y247" s="53">
        <f t="shared" si="164"/>
        <v>1.0231650055704153</v>
      </c>
      <c r="Z247" s="53">
        <f t="shared" si="165"/>
        <v>1.0260432990696924</v>
      </c>
      <c r="AA247" s="53">
        <f t="shared" si="166"/>
        <v>1.0296284922307912</v>
      </c>
      <c r="AB247" s="53">
        <f t="shared" si="167"/>
        <v>0.57342036686136544</v>
      </c>
      <c r="AC247" s="53">
        <f t="shared" si="168"/>
        <v>0.5743221245079001</v>
      </c>
      <c r="AD247" s="53">
        <f t="shared" si="169"/>
        <v>0.56107291343761145</v>
      </c>
      <c r="AE247" s="53">
        <f t="shared" si="170"/>
        <v>0.36705279802377788</v>
      </c>
      <c r="AF247" s="53">
        <f t="shared" si="171"/>
        <v>0.36</v>
      </c>
      <c r="AG247" s="53">
        <f t="shared" si="172"/>
        <v>0.36352639901188893</v>
      </c>
      <c r="AH247" s="64" t="s">
        <v>152</v>
      </c>
      <c r="AI247" s="63"/>
      <c r="AJ247" s="63"/>
      <c r="AK247" s="45" t="str">
        <f t="shared" si="178"/>
        <v>111-30</v>
      </c>
      <c r="AL247" s="65"/>
      <c r="AM247" s="145">
        <f t="shared" si="179"/>
        <v>3</v>
      </c>
      <c r="AN247" s="149"/>
      <c r="AO247" s="183"/>
      <c r="AP247" s="149"/>
      <c r="AQ247" s="147">
        <f t="shared" si="180"/>
        <v>1</v>
      </c>
      <c r="AR247" s="208">
        <v>2</v>
      </c>
      <c r="AS247" s="208">
        <v>1</v>
      </c>
      <c r="AT247" s="208">
        <v>3</v>
      </c>
      <c r="AU247" s="208">
        <v>3</v>
      </c>
      <c r="AV247" s="208">
        <v>1</v>
      </c>
      <c r="AW247" s="208">
        <v>1</v>
      </c>
      <c r="AX247" s="234">
        <v>4</v>
      </c>
      <c r="AY247" s="234">
        <v>1</v>
      </c>
      <c r="AZ247" s="234">
        <v>2</v>
      </c>
      <c r="BA247" s="63"/>
      <c r="BB247" s="208">
        <v>69</v>
      </c>
      <c r="BC247" s="208">
        <v>16</v>
      </c>
      <c r="BD247" s="208">
        <v>1</v>
      </c>
      <c r="BE247" s="57">
        <v>3</v>
      </c>
      <c r="BF247" s="57">
        <v>3</v>
      </c>
      <c r="BG247" s="57">
        <v>3</v>
      </c>
      <c r="BH247" s="57">
        <v>10</v>
      </c>
      <c r="BI247" s="57">
        <f t="shared" si="181"/>
        <v>789</v>
      </c>
      <c r="BJ247" s="189" t="str">
        <f t="shared" si="182"/>
        <v>111-30</v>
      </c>
      <c r="BK247" s="173">
        <f t="shared" si="183"/>
        <v>3</v>
      </c>
      <c r="BL247" s="88">
        <v>0</v>
      </c>
      <c r="BM247" s="63"/>
      <c r="BN247" s="63"/>
      <c r="BO247" s="63"/>
      <c r="BP247" s="63"/>
      <c r="BQ247" s="63"/>
      <c r="BR247" s="63"/>
      <c r="BS247" s="63"/>
      <c r="BT247" s="63"/>
      <c r="BU247" s="63"/>
      <c r="BV247" s="63"/>
      <c r="BW247" s="63"/>
      <c r="BX247" s="63"/>
      <c r="BY247" s="63"/>
      <c r="BZ247" s="63"/>
      <c r="CA247" s="95"/>
      <c r="CB247" s="94"/>
      <c r="CC247" s="94"/>
      <c r="CD247" s="94"/>
      <c r="CE247" s="94"/>
      <c r="CF247" s="94"/>
      <c r="CG247" s="94"/>
      <c r="CH247" s="94"/>
      <c r="CI247" s="94"/>
      <c r="CJ247" s="94"/>
      <c r="CK247" s="94"/>
      <c r="CL247" s="94"/>
      <c r="CM247" s="63"/>
      <c r="CN247" s="63"/>
      <c r="CO247" s="63"/>
      <c r="CP247" s="88"/>
      <c r="CQ247" s="88"/>
      <c r="CR247" s="63"/>
      <c r="CS247" s="63"/>
      <c r="CT247" s="63"/>
      <c r="CU247" s="63"/>
      <c r="CV247" s="88"/>
      <c r="CW247" s="63"/>
      <c r="CX247" s="63"/>
      <c r="CY247" s="63"/>
      <c r="CZ247" s="63"/>
      <c r="DA247" s="88"/>
      <c r="DB247" s="63"/>
      <c r="DC247" s="63"/>
      <c r="DD247" s="63"/>
      <c r="DE247" s="63"/>
      <c r="DF247" s="131"/>
      <c r="DG247" s="121">
        <f t="shared" si="184"/>
        <v>65.325598249849719</v>
      </c>
      <c r="DH247" s="121">
        <f t="shared" si="185"/>
        <v>12.509998405892198</v>
      </c>
      <c r="DI247" s="121">
        <f t="shared" si="186"/>
        <v>84.873601830597806</v>
      </c>
      <c r="DJ247" s="121">
        <f t="shared" si="187"/>
        <v>1.5135085697674668</v>
      </c>
      <c r="DK247" s="121">
        <f t="shared" si="187"/>
        <v>5.2554208686336201</v>
      </c>
      <c r="DL247" s="121">
        <f t="shared" si="187"/>
        <v>3.3548600869092748</v>
      </c>
      <c r="DM247" s="121">
        <f t="shared" si="188"/>
        <v>0</v>
      </c>
      <c r="DN247" s="121">
        <f t="shared" si="189"/>
        <v>0</v>
      </c>
      <c r="DO247" s="121">
        <f t="shared" si="190"/>
        <v>0</v>
      </c>
      <c r="DP247" s="121">
        <f t="shared" si="191"/>
        <v>0</v>
      </c>
      <c r="DQ247" s="121">
        <f t="shared" si="192"/>
        <v>0</v>
      </c>
      <c r="DR247" s="122">
        <f t="shared" si="193"/>
        <v>2</v>
      </c>
      <c r="DS247" s="157"/>
      <c r="DT247" s="157" t="str">
        <f t="shared" si="194"/>
        <v>DFPZ</v>
      </c>
      <c r="DU247" s="157" t="str">
        <f t="shared" si="173"/>
        <v>111-30</v>
      </c>
      <c r="DV247" s="238">
        <f t="shared" si="195"/>
        <v>3</v>
      </c>
      <c r="EJ247" s="50">
        <f t="shared" si="196"/>
        <v>0.66847256097560981</v>
      </c>
      <c r="EK247" s="50">
        <f t="shared" si="197"/>
        <v>2.9674796747967478</v>
      </c>
      <c r="EL247" s="55">
        <f t="shared" si="198"/>
        <v>1.475609756097561</v>
      </c>
      <c r="EM247" s="50">
        <f>4.656*AQ247*(((BL247/2.54)^2)+((BM247/2.54)^2)+((BN247/2.54)^2)+((BO247)/2.54^2)+((BP247/2.54)^2)+((BQ247/2.54)^2)+((BR247/2.54)^2)+((BS247/2.54)^2)+((BT247/2.54)^2)+((BU247/2.54)^2)+((BV247/2.54)^2)+((BW247/2.54)^2)+((BX247/2.54)^2)+((BY247/2.54)^2)+((BZ247/2.54)^2))/(BH247*3.28)</f>
        <v>0</v>
      </c>
      <c r="EN247" s="50">
        <f>3.492*AQ247*((CA247/2.54)^2 + (CB247/2.54)^2 + (CC247/2.54)^2 + (CD247/2.54)^2 + (CE247/2.54)^2 + (CF247/2.54)^2 + (CG247/2.54)^2 +(CH247/2.54)^2 +(CI247/2.54)^2 + (CJ247/2.54)^2 +(CK247/2.54)^2 + (CL247/2.54)^2 +(CM247/2.54)^2 + (CN247/2.54)^2 + (CO247/2.54)^2)/(BH247*3.28)</f>
        <v>0</v>
      </c>
      <c r="EO247" s="50">
        <f t="shared" si="174"/>
        <v>0</v>
      </c>
      <c r="EP247" s="50">
        <f t="shared" si="175"/>
        <v>0</v>
      </c>
      <c r="EQ247" s="50">
        <f t="shared" si="176"/>
        <v>0</v>
      </c>
      <c r="ER247" s="56">
        <f t="shared" si="199"/>
        <v>5.1115619918699187</v>
      </c>
      <c r="ES247" s="56">
        <f t="shared" si="200"/>
        <v>0</v>
      </c>
      <c r="ET247" s="56">
        <f t="shared" si="203"/>
        <v>29.396519212432374</v>
      </c>
      <c r="EU247" s="56">
        <f t="shared" si="203"/>
        <v>5.6294992826514889</v>
      </c>
      <c r="EV247" s="56">
        <f t="shared" si="201"/>
        <v>5.1115619918699187</v>
      </c>
      <c r="EW247" s="56"/>
      <c r="EX247" s="56"/>
      <c r="EY247" s="56"/>
      <c r="EZ247" s="165" t="str">
        <f>D247</f>
        <v>111-30</v>
      </c>
      <c r="FA247" s="179">
        <f t="shared" si="202"/>
        <v>18.508919504124087</v>
      </c>
      <c r="FB247" s="179">
        <f t="shared" si="202"/>
        <v>5.6294992826514898</v>
      </c>
      <c r="FC247" s="56">
        <f>AVERAGE(EJ245:EJ247)</f>
        <v>0.43273102981029804</v>
      </c>
      <c r="FD247" s="56">
        <f>AVERAGE(EK245:EK247)</f>
        <v>1.8546747967479675</v>
      </c>
      <c r="FE247" s="56">
        <f>AVERAGE(EL245:EL247)</f>
        <v>0.98373983739837401</v>
      </c>
      <c r="FF247" s="56">
        <f>AVERAGE(EM245:EM247)</f>
        <v>20.711670691634069</v>
      </c>
      <c r="FG247" s="56">
        <f>AVERAGE(EN245:EN247)</f>
        <v>0</v>
      </c>
      <c r="FH247" s="56">
        <f t="shared" si="204"/>
        <v>0</v>
      </c>
      <c r="FI247" s="56">
        <f t="shared" si="204"/>
        <v>0</v>
      </c>
      <c r="FJ247" s="56">
        <f t="shared" si="204"/>
        <v>0</v>
      </c>
      <c r="FK247" s="56">
        <f>AVERAGE(ER245:ER247)</f>
        <v>3.2711456639566392</v>
      </c>
      <c r="FL247" s="56">
        <f>AVERAGE(ES245:ES247)</f>
        <v>20.711670691634069</v>
      </c>
      <c r="FM247" s="56">
        <f>AVERAGE(EV245:EV247)</f>
        <v>23.98281635559071</v>
      </c>
      <c r="FO247" s="54"/>
      <c r="FP247" s="54" t="e">
        <f>AVERAGE(#REF!)</f>
        <v>#REF!</v>
      </c>
      <c r="FQ247" s="54" t="e">
        <f>AVERAGE(#REF!)</f>
        <v>#REF!</v>
      </c>
      <c r="FR247" s="54" t="e">
        <f>AVERAGE(#REF!)</f>
        <v>#REF!</v>
      </c>
      <c r="FS247" s="54" t="e">
        <f>AVERAGE(#REF!)</f>
        <v>#REF!</v>
      </c>
      <c r="FT247" s="54" t="e">
        <f>AVERAGE(#REF!)</f>
        <v>#REF!</v>
      </c>
      <c r="FU247" s="54" t="e">
        <f>AVERAGE(#REF!)</f>
        <v>#REF!</v>
      </c>
      <c r="FV247" s="54" t="e">
        <f>AVERAGE(#REF!)</f>
        <v>#REF!</v>
      </c>
      <c r="FW247" s="54" t="e">
        <f>AVERAGE(#REF!)</f>
        <v>#REF!</v>
      </c>
      <c r="FX247" s="54" t="e">
        <f>AVERAGE(#REF!)</f>
        <v>#REF!</v>
      </c>
      <c r="FY247" s="54" t="e">
        <f>AVERAGE(#REF!)</f>
        <v>#REF!</v>
      </c>
      <c r="FZ247" s="54" t="e">
        <f>AVERAGE(#REF!)</f>
        <v>#REF!</v>
      </c>
      <c r="GA247" s="54"/>
    </row>
    <row r="248" spans="1:183" ht="18">
      <c r="A248" s="66" t="s">
        <v>377</v>
      </c>
      <c r="B248" s="228" t="s">
        <v>286</v>
      </c>
      <c r="C248" s="228">
        <v>789</v>
      </c>
      <c r="D248" s="228" t="s">
        <v>302</v>
      </c>
      <c r="E248" s="229">
        <v>4</v>
      </c>
      <c r="F248" s="144">
        <v>12.41</v>
      </c>
      <c r="G248" s="144">
        <v>5</v>
      </c>
      <c r="H248" s="144"/>
      <c r="I248" s="144">
        <v>5.47</v>
      </c>
      <c r="J248" s="82">
        <v>2.7605540793600003</v>
      </c>
      <c r="K248" s="83">
        <v>15.69</v>
      </c>
      <c r="L248" s="83">
        <v>1.9570603483200002</v>
      </c>
      <c r="M248" s="83"/>
      <c r="N248" s="83"/>
      <c r="O248" s="83"/>
      <c r="P248" s="230">
        <f t="shared" si="177"/>
        <v>43.287614427679998</v>
      </c>
      <c r="Q248" s="52">
        <f t="shared" si="156"/>
        <v>0.83399989372614647</v>
      </c>
      <c r="R248" s="52">
        <f t="shared" si="157"/>
        <v>1.4516799611077715</v>
      </c>
      <c r="S248" s="52">
        <f t="shared" si="158"/>
        <v>1.4145600305099637</v>
      </c>
      <c r="T248" s="53">
        <f t="shared" si="159"/>
        <v>9.0334723494273572E-2</v>
      </c>
      <c r="U248" s="53">
        <f t="shared" si="160"/>
        <v>1.3589153014640702</v>
      </c>
      <c r="V248" s="53">
        <f t="shared" si="161"/>
        <v>14.167574869288392</v>
      </c>
      <c r="W248" s="53">
        <f t="shared" si="162"/>
        <v>115.77841853573091</v>
      </c>
      <c r="X248" s="53">
        <f t="shared" si="163"/>
        <v>1.0294708523189267</v>
      </c>
      <c r="Y248" s="53">
        <f t="shared" si="164"/>
        <v>1.0231650055704153</v>
      </c>
      <c r="Z248" s="53">
        <f t="shared" si="165"/>
        <v>1.0260432990696924</v>
      </c>
      <c r="AA248" s="53">
        <f t="shared" si="166"/>
        <v>1.0296284922307912</v>
      </c>
      <c r="AB248" s="53">
        <f t="shared" si="167"/>
        <v>0.57342036686136544</v>
      </c>
      <c r="AC248" s="53">
        <f t="shared" si="168"/>
        <v>0.5743221245079001</v>
      </c>
      <c r="AD248" s="53">
        <f t="shared" si="169"/>
        <v>0.56107291343761145</v>
      </c>
      <c r="AE248" s="53">
        <f t="shared" si="170"/>
        <v>0.36705279802377788</v>
      </c>
      <c r="AF248" s="53">
        <f t="shared" si="171"/>
        <v>0.36</v>
      </c>
      <c r="AG248" s="53">
        <f t="shared" si="172"/>
        <v>0.36352639901188893</v>
      </c>
      <c r="AH248" s="64" t="s">
        <v>152</v>
      </c>
      <c r="AI248" s="63"/>
      <c r="AJ248" s="63"/>
      <c r="AK248" s="45" t="str">
        <f t="shared" si="178"/>
        <v>111-30</v>
      </c>
      <c r="AL248" s="65"/>
      <c r="AM248" s="145">
        <f t="shared" si="179"/>
        <v>4</v>
      </c>
      <c r="AN248" s="149"/>
      <c r="AO248" s="183"/>
      <c r="AP248" s="149"/>
      <c r="AQ248" s="147">
        <f t="shared" si="180"/>
        <v>1</v>
      </c>
      <c r="AR248" s="208">
        <v>1</v>
      </c>
      <c r="AS248" s="208">
        <v>1</v>
      </c>
      <c r="AT248" s="208">
        <v>1</v>
      </c>
      <c r="AU248" s="208">
        <v>2</v>
      </c>
      <c r="AV248" s="208">
        <v>1</v>
      </c>
      <c r="AW248" s="208">
        <v>1</v>
      </c>
      <c r="AX248" s="234">
        <v>0</v>
      </c>
      <c r="AY248" s="234">
        <v>15</v>
      </c>
      <c r="AZ248" s="234">
        <v>15</v>
      </c>
      <c r="BA248" s="63"/>
      <c r="BB248" s="208">
        <v>35</v>
      </c>
      <c r="BC248" s="208">
        <v>2</v>
      </c>
      <c r="BD248" s="208">
        <v>0</v>
      </c>
      <c r="BE248" s="57">
        <v>3</v>
      </c>
      <c r="BF248" s="57">
        <v>3</v>
      </c>
      <c r="BG248" s="57">
        <v>3</v>
      </c>
      <c r="BH248" s="57">
        <v>10</v>
      </c>
      <c r="BI248" s="57">
        <f t="shared" si="181"/>
        <v>789</v>
      </c>
      <c r="BJ248" s="189" t="str">
        <f t="shared" si="182"/>
        <v>111-30</v>
      </c>
      <c r="BK248" s="173">
        <f t="shared" si="183"/>
        <v>4</v>
      </c>
      <c r="BL248" s="88">
        <v>10</v>
      </c>
      <c r="BM248" s="63">
        <v>10</v>
      </c>
      <c r="BN248" s="63">
        <v>15</v>
      </c>
      <c r="BO248" s="63"/>
      <c r="BP248" s="63"/>
      <c r="BQ248" s="63"/>
      <c r="BR248" s="63"/>
      <c r="BS248" s="63"/>
      <c r="BT248" s="63"/>
      <c r="BU248" s="63"/>
      <c r="BV248" s="63"/>
      <c r="BW248" s="63"/>
      <c r="BX248" s="63"/>
      <c r="BY248" s="63"/>
      <c r="BZ248" s="63"/>
      <c r="CA248" s="95"/>
      <c r="CB248" s="94"/>
      <c r="CC248" s="94"/>
      <c r="CD248" s="94"/>
      <c r="CE248" s="94"/>
      <c r="CF248" s="94"/>
      <c r="CG248" s="94"/>
      <c r="CH248" s="94"/>
      <c r="CI248" s="94"/>
      <c r="CJ248" s="94"/>
      <c r="CK248" s="94"/>
      <c r="CL248" s="94"/>
      <c r="CM248" s="63"/>
      <c r="CN248" s="63"/>
      <c r="CO248" s="63"/>
      <c r="CP248" s="88"/>
      <c r="CQ248" s="88"/>
      <c r="CR248" s="63"/>
      <c r="CS248" s="63"/>
      <c r="CT248" s="63"/>
      <c r="CU248" s="63"/>
      <c r="CV248" s="88"/>
      <c r="CW248" s="63"/>
      <c r="CX248" s="63"/>
      <c r="CY248" s="63"/>
      <c r="CZ248" s="63"/>
      <c r="DA248" s="88"/>
      <c r="DB248" s="63"/>
      <c r="DC248" s="63"/>
      <c r="DD248" s="63"/>
      <c r="DE248" s="63"/>
      <c r="DF248" s="131"/>
      <c r="DG248" s="121">
        <f t="shared" si="184"/>
        <v>21.775199416616573</v>
      </c>
      <c r="DH248" s="121">
        <f t="shared" si="185"/>
        <v>70.889990966722451</v>
      </c>
      <c r="DI248" s="121">
        <f t="shared" si="186"/>
        <v>141.45600305099637</v>
      </c>
      <c r="DJ248" s="121">
        <f t="shared" si="187"/>
        <v>0.76772173828784551</v>
      </c>
      <c r="DK248" s="121">
        <f t="shared" si="187"/>
        <v>0.65692760857920252</v>
      </c>
      <c r="DL248" s="121">
        <f t="shared" si="187"/>
        <v>0</v>
      </c>
      <c r="DM248" s="121">
        <f t="shared" si="188"/>
        <v>19.820434956366661</v>
      </c>
      <c r="DN248" s="121">
        <f t="shared" si="189"/>
        <v>0</v>
      </c>
      <c r="DO248" s="121">
        <f t="shared" si="190"/>
        <v>0</v>
      </c>
      <c r="DP248" s="121">
        <f t="shared" si="191"/>
        <v>0</v>
      </c>
      <c r="DQ248" s="121">
        <f t="shared" si="192"/>
        <v>0</v>
      </c>
      <c r="DR248" s="122">
        <f t="shared" si="193"/>
        <v>1</v>
      </c>
      <c r="DS248" s="157"/>
      <c r="DT248" s="157" t="str">
        <f t="shared" si="194"/>
        <v>DFPZ</v>
      </c>
      <c r="DU248" s="157" t="str">
        <f t="shared" si="173"/>
        <v>111-30</v>
      </c>
      <c r="DV248" s="238">
        <f t="shared" si="195"/>
        <v>4</v>
      </c>
      <c r="EJ248" s="50"/>
      <c r="EK248" s="50"/>
      <c r="EL248" s="55"/>
      <c r="EM248" s="50"/>
      <c r="EN248" s="50"/>
      <c r="EO248" s="50">
        <f t="shared" si="174"/>
        <v>0</v>
      </c>
      <c r="EP248" s="50">
        <f t="shared" si="175"/>
        <v>0</v>
      </c>
      <c r="EQ248" s="50">
        <f t="shared" si="176"/>
        <v>0</v>
      </c>
      <c r="ER248" s="56"/>
      <c r="ES248" s="56"/>
      <c r="ET248" s="56">
        <f t="shared" si="203"/>
        <v>9.7988397374774578</v>
      </c>
      <c r="EU248" s="56">
        <f t="shared" si="203"/>
        <v>31.900495935025102</v>
      </c>
      <c r="EV248" s="56"/>
      <c r="EW248" s="56"/>
      <c r="EX248" s="56"/>
      <c r="EY248" s="56"/>
      <c r="EZ248" s="165"/>
      <c r="FA248" s="179"/>
      <c r="FB248" s="179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O248" s="54"/>
      <c r="FP248" s="54"/>
      <c r="FQ248" s="54"/>
      <c r="FR248" s="54"/>
      <c r="FS248" s="54"/>
      <c r="FT248" s="54"/>
      <c r="FU248" s="54"/>
      <c r="FV248" s="54"/>
      <c r="FW248" s="54"/>
      <c r="FX248" s="54"/>
      <c r="FY248" s="54"/>
      <c r="FZ248" s="54"/>
      <c r="GA248" s="54"/>
    </row>
    <row r="249" spans="1:183" ht="18">
      <c r="A249" s="66" t="s">
        <v>377</v>
      </c>
      <c r="B249" s="228" t="s">
        <v>286</v>
      </c>
      <c r="C249" s="228">
        <v>789</v>
      </c>
      <c r="D249" s="228" t="s">
        <v>302</v>
      </c>
      <c r="E249" s="229">
        <v>5</v>
      </c>
      <c r="F249" s="144">
        <v>12.41</v>
      </c>
      <c r="G249" s="144">
        <v>5</v>
      </c>
      <c r="H249" s="144"/>
      <c r="I249" s="144">
        <v>5.47</v>
      </c>
      <c r="J249" s="82">
        <v>2.7605540793600003</v>
      </c>
      <c r="K249" s="83">
        <v>15.69</v>
      </c>
      <c r="L249" s="83">
        <v>1.9570603483200002</v>
      </c>
      <c r="M249" s="83"/>
      <c r="N249" s="83"/>
      <c r="O249" s="83"/>
      <c r="P249" s="230">
        <f t="shared" si="177"/>
        <v>43.287614427679998</v>
      </c>
      <c r="Q249" s="52">
        <f t="shared" si="156"/>
        <v>0.83399989372614647</v>
      </c>
      <c r="R249" s="52">
        <f t="shared" si="157"/>
        <v>1.4516799611077715</v>
      </c>
      <c r="S249" s="52">
        <f t="shared" si="158"/>
        <v>1.4145600305099637</v>
      </c>
      <c r="T249" s="53">
        <f t="shared" si="159"/>
        <v>9.0334723494273572E-2</v>
      </c>
      <c r="U249" s="53">
        <f t="shared" si="160"/>
        <v>1.3589153014640702</v>
      </c>
      <c r="V249" s="53">
        <f t="shared" si="161"/>
        <v>14.167574869288392</v>
      </c>
      <c r="W249" s="53">
        <f t="shared" si="162"/>
        <v>115.77841853573091</v>
      </c>
      <c r="X249" s="53">
        <f t="shared" si="163"/>
        <v>1.0294708523189267</v>
      </c>
      <c r="Y249" s="53">
        <f t="shared" si="164"/>
        <v>1.0231650055704153</v>
      </c>
      <c r="Z249" s="53">
        <f t="shared" si="165"/>
        <v>1.0260432990696924</v>
      </c>
      <c r="AA249" s="53">
        <f t="shared" si="166"/>
        <v>1.0296284922307912</v>
      </c>
      <c r="AB249" s="53">
        <f t="shared" si="167"/>
        <v>0.57342036686136544</v>
      </c>
      <c r="AC249" s="53">
        <f t="shared" si="168"/>
        <v>0.5743221245079001</v>
      </c>
      <c r="AD249" s="53">
        <f t="shared" si="169"/>
        <v>0.56107291343761145</v>
      </c>
      <c r="AE249" s="53">
        <f t="shared" si="170"/>
        <v>0.36705279802377788</v>
      </c>
      <c r="AF249" s="53">
        <f t="shared" si="171"/>
        <v>0.36</v>
      </c>
      <c r="AG249" s="53">
        <f t="shared" si="172"/>
        <v>0.36352639901188893</v>
      </c>
      <c r="AH249" s="64" t="s">
        <v>152</v>
      </c>
      <c r="AI249" s="63"/>
      <c r="AJ249" s="63"/>
      <c r="AK249" s="45" t="str">
        <f t="shared" si="178"/>
        <v>111-30</v>
      </c>
      <c r="AL249" s="65"/>
      <c r="AM249" s="145">
        <f t="shared" si="179"/>
        <v>5</v>
      </c>
      <c r="AN249" s="149"/>
      <c r="AO249" s="183"/>
      <c r="AP249" s="149"/>
      <c r="AQ249" s="147">
        <f t="shared" si="180"/>
        <v>1</v>
      </c>
      <c r="AR249" s="208">
        <v>4</v>
      </c>
      <c r="AS249" s="208">
        <v>1</v>
      </c>
      <c r="AT249" s="208">
        <v>2</v>
      </c>
      <c r="AU249" s="208">
        <v>4</v>
      </c>
      <c r="AV249" s="208">
        <v>1</v>
      </c>
      <c r="AW249" s="208">
        <v>4</v>
      </c>
      <c r="AX249" s="234">
        <v>4</v>
      </c>
      <c r="AY249" s="234">
        <v>1</v>
      </c>
      <c r="AZ249" s="234">
        <v>4</v>
      </c>
      <c r="BA249" s="63"/>
      <c r="BB249" s="208">
        <v>200</v>
      </c>
      <c r="BC249" s="208">
        <v>27</v>
      </c>
      <c r="BD249" s="208">
        <v>9</v>
      </c>
      <c r="BE249" s="57">
        <v>3</v>
      </c>
      <c r="BF249" s="57">
        <v>3</v>
      </c>
      <c r="BG249" s="57">
        <v>3</v>
      </c>
      <c r="BH249" s="57">
        <v>10</v>
      </c>
      <c r="BI249" s="57">
        <f t="shared" si="181"/>
        <v>789</v>
      </c>
      <c r="BJ249" s="189" t="str">
        <f t="shared" si="182"/>
        <v>111-30</v>
      </c>
      <c r="BK249" s="173">
        <f t="shared" si="183"/>
        <v>5</v>
      </c>
      <c r="BL249" s="88">
        <v>18</v>
      </c>
      <c r="BM249" s="63">
        <v>15</v>
      </c>
      <c r="BN249" s="63"/>
      <c r="BO249" s="63"/>
      <c r="BP249" s="63"/>
      <c r="BQ249" s="63"/>
      <c r="BR249" s="63"/>
      <c r="BS249" s="63"/>
      <c r="BT249" s="63"/>
      <c r="BU249" s="63"/>
      <c r="BV249" s="63"/>
      <c r="BW249" s="63"/>
      <c r="BX249" s="63"/>
      <c r="BY249" s="63"/>
      <c r="BZ249" s="63"/>
      <c r="CA249" s="95">
        <v>22</v>
      </c>
      <c r="CB249" s="94"/>
      <c r="CC249" s="94"/>
      <c r="CD249" s="94"/>
      <c r="CE249" s="94"/>
      <c r="CF249" s="94"/>
      <c r="CG249" s="94"/>
      <c r="CH249" s="94"/>
      <c r="CI249" s="94"/>
      <c r="CJ249" s="94"/>
      <c r="CK249" s="94"/>
      <c r="CL249" s="94"/>
      <c r="CM249" s="63"/>
      <c r="CN249" s="63"/>
      <c r="CO249" s="63"/>
      <c r="CP249" s="88"/>
      <c r="CQ249" s="88"/>
      <c r="CR249" s="63"/>
      <c r="CS249" s="63"/>
      <c r="CT249" s="63"/>
      <c r="CU249" s="63"/>
      <c r="CV249" s="88"/>
      <c r="CW249" s="63"/>
      <c r="CX249" s="63"/>
      <c r="CY249" s="63"/>
      <c r="CZ249" s="63"/>
      <c r="DA249" s="88"/>
      <c r="DB249" s="63"/>
      <c r="DC249" s="63"/>
      <c r="DD249" s="63"/>
      <c r="DE249" s="63"/>
      <c r="DF249" s="131"/>
      <c r="DG249" s="121">
        <f t="shared" si="184"/>
        <v>87.100797666466292</v>
      </c>
      <c r="DH249" s="121">
        <f t="shared" si="185"/>
        <v>12.509998405892198</v>
      </c>
      <c r="DI249" s="121">
        <f t="shared" si="186"/>
        <v>106.09200228824726</v>
      </c>
      <c r="DJ249" s="121">
        <f t="shared" si="187"/>
        <v>4.386981361644831</v>
      </c>
      <c r="DK249" s="121">
        <f t="shared" si="187"/>
        <v>8.8685227158192337</v>
      </c>
      <c r="DL249" s="121">
        <f t="shared" si="187"/>
        <v>30.193740782183472</v>
      </c>
      <c r="DM249" s="121">
        <f t="shared" si="188"/>
        <v>25.603338331871289</v>
      </c>
      <c r="DN249" s="121">
        <f t="shared" si="189"/>
        <v>22.138264611208562</v>
      </c>
      <c r="DO249" s="121">
        <f t="shared" si="190"/>
        <v>0</v>
      </c>
      <c r="DP249" s="121">
        <f t="shared" si="191"/>
        <v>0</v>
      </c>
      <c r="DQ249" s="121">
        <f t="shared" si="192"/>
        <v>0</v>
      </c>
      <c r="DR249" s="122">
        <f t="shared" si="193"/>
        <v>3</v>
      </c>
      <c r="DS249" s="157"/>
      <c r="DT249" s="157" t="str">
        <f t="shared" si="194"/>
        <v>DFPZ</v>
      </c>
      <c r="DU249" s="157" t="str">
        <f t="shared" si="173"/>
        <v>111-30</v>
      </c>
      <c r="DV249" s="238">
        <f t="shared" si="195"/>
        <v>5</v>
      </c>
      <c r="EJ249" s="50">
        <f t="shared" si="196"/>
        <v>1.9376016260162601</v>
      </c>
      <c r="EK249" s="50">
        <f t="shared" si="197"/>
        <v>5.0076219512195124</v>
      </c>
      <c r="EL249" s="55">
        <f t="shared" si="198"/>
        <v>13.280487804878049</v>
      </c>
      <c r="EM249" s="50">
        <f>4.656*AQ249*(((BL249/2.54)^2)+((BM249/2.54)^2)+((BN249/2.54)^2)+((BO249)/2.54^2)+((BP249/2.54)^2)+((BQ249/2.54)^2)+((BR249/2.54)^2)+((BS249/2.54)^2)+((BT249/2.54)^2)+((BU249/2.54)^2)+((BV249/2.54)^2)+((BW249/2.54)^2)+((BX249/2.54)^2)+((BY249/2.54)^2)+((BZ249/2.54)^2))/(BH249*3.28)</f>
        <v>12.079363183116611</v>
      </c>
      <c r="EN249" s="50">
        <f>3.492*AQ249*((CA249/2.54)^2 + (CB249/2.54)^2 + (CC249/2.54)^2 + (CD249/2.54)^2 + (CE249/2.54)^2 + (CF249/2.54)^2 + (CG249/2.54)^2 +(CH249/2.54)^2 +(CI249/2.54)^2 + (CJ249/2.54)^2 +(CK249/2.54)^2 + (CL249/2.54)^2 +(CM249/2.54)^2 + (CN249/2.54)^2 + (CO249/2.54)^2)/(BH249*3.28)</f>
        <v>7.9869013396563391</v>
      </c>
      <c r="EO249" s="50">
        <f t="shared" si="174"/>
        <v>0</v>
      </c>
      <c r="EP249" s="50">
        <f t="shared" si="175"/>
        <v>0</v>
      </c>
      <c r="EQ249" s="50">
        <f t="shared" si="176"/>
        <v>0</v>
      </c>
      <c r="ER249" s="56">
        <f t="shared" si="199"/>
        <v>20.225711382113822</v>
      </c>
      <c r="ES249" s="56">
        <f t="shared" si="200"/>
        <v>20.066264522772951</v>
      </c>
      <c r="ET249" s="56">
        <f t="shared" si="203"/>
        <v>39.195358949909831</v>
      </c>
      <c r="EU249" s="56">
        <f t="shared" si="203"/>
        <v>5.6294992826514889</v>
      </c>
      <c r="EV249" s="56">
        <f t="shared" si="201"/>
        <v>40.291975904886769</v>
      </c>
      <c r="EW249" s="56"/>
      <c r="EX249" s="56"/>
      <c r="EY249" s="56"/>
      <c r="EZ249" s="165"/>
      <c r="FA249" s="179"/>
      <c r="FB249" s="179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O249" s="54"/>
      <c r="FP249" s="54"/>
      <c r="FQ249" s="54"/>
      <c r="FR249" s="54"/>
      <c r="FS249" s="54"/>
      <c r="FT249" s="54"/>
      <c r="FU249" s="54"/>
      <c r="FV249" s="54"/>
      <c r="FW249" s="54"/>
      <c r="FX249" s="54"/>
      <c r="FY249" s="54"/>
      <c r="FZ249" s="54"/>
      <c r="GA249" s="54"/>
    </row>
    <row r="250" spans="1:183" ht="18">
      <c r="A250" s="66" t="s">
        <v>377</v>
      </c>
      <c r="B250" s="228" t="s">
        <v>286</v>
      </c>
      <c r="C250" s="228">
        <v>789</v>
      </c>
      <c r="D250" s="207" t="s">
        <v>303</v>
      </c>
      <c r="E250" s="229">
        <v>1</v>
      </c>
      <c r="F250" s="144">
        <v>12.41</v>
      </c>
      <c r="G250" s="144">
        <v>5</v>
      </c>
      <c r="H250" s="144"/>
      <c r="I250" s="144">
        <v>5.47</v>
      </c>
      <c r="J250" s="82">
        <v>2.7605540793600003</v>
      </c>
      <c r="K250" s="83">
        <v>15.69</v>
      </c>
      <c r="L250" s="83">
        <v>1.9570603483200002</v>
      </c>
      <c r="M250" s="83"/>
      <c r="N250" s="83"/>
      <c r="O250" s="83"/>
      <c r="P250" s="230">
        <f t="shared" si="177"/>
        <v>43.287614427679998</v>
      </c>
      <c r="Q250" s="52">
        <f t="shared" si="156"/>
        <v>0.83399989372614647</v>
      </c>
      <c r="R250" s="52">
        <f t="shared" si="157"/>
        <v>1.4516799611077715</v>
      </c>
      <c r="S250" s="52">
        <f t="shared" si="158"/>
        <v>1.4145600305099637</v>
      </c>
      <c r="T250" s="53">
        <f t="shared" si="159"/>
        <v>9.0334723494273572E-2</v>
      </c>
      <c r="U250" s="53">
        <f t="shared" si="160"/>
        <v>1.3589153014640702</v>
      </c>
      <c r="V250" s="53">
        <f t="shared" si="161"/>
        <v>14.167574869288392</v>
      </c>
      <c r="W250" s="53">
        <f t="shared" si="162"/>
        <v>115.77841853573091</v>
      </c>
      <c r="X250" s="53">
        <f t="shared" si="163"/>
        <v>1.0294708523189267</v>
      </c>
      <c r="Y250" s="53">
        <f t="shared" si="164"/>
        <v>1.0231650055704153</v>
      </c>
      <c r="Z250" s="53">
        <f t="shared" si="165"/>
        <v>1.0260432990696924</v>
      </c>
      <c r="AA250" s="53">
        <f t="shared" si="166"/>
        <v>1.0296284922307912</v>
      </c>
      <c r="AB250" s="53">
        <f t="shared" si="167"/>
        <v>0.57342036686136544</v>
      </c>
      <c r="AC250" s="53">
        <f t="shared" si="168"/>
        <v>0.5743221245079001</v>
      </c>
      <c r="AD250" s="53">
        <f t="shared" si="169"/>
        <v>0.56107291343761145</v>
      </c>
      <c r="AE250" s="53">
        <f t="shared" si="170"/>
        <v>0.36705279802377788</v>
      </c>
      <c r="AF250" s="53">
        <f t="shared" si="171"/>
        <v>0.36</v>
      </c>
      <c r="AG250" s="53">
        <f t="shared" si="172"/>
        <v>0.36352639901188893</v>
      </c>
      <c r="AH250" s="64" t="s">
        <v>152</v>
      </c>
      <c r="AI250" s="63"/>
      <c r="AJ250" s="63"/>
      <c r="AK250" s="45" t="str">
        <f t="shared" si="178"/>
        <v>112-29</v>
      </c>
      <c r="AL250" s="65"/>
      <c r="AM250" s="145">
        <f t="shared" si="179"/>
        <v>1</v>
      </c>
      <c r="AN250" s="149"/>
      <c r="AO250" s="183"/>
      <c r="AP250" s="149"/>
      <c r="AQ250" s="147">
        <f t="shared" si="180"/>
        <v>1</v>
      </c>
      <c r="AR250" s="208">
        <v>12</v>
      </c>
      <c r="AS250" s="208">
        <v>1</v>
      </c>
      <c r="AT250" s="208">
        <v>1</v>
      </c>
      <c r="AU250" s="208">
        <v>1</v>
      </c>
      <c r="AV250" s="208">
        <v>1</v>
      </c>
      <c r="AW250" s="208">
        <v>2</v>
      </c>
      <c r="AX250" s="234">
        <v>7</v>
      </c>
      <c r="AY250" s="234">
        <v>2</v>
      </c>
      <c r="AZ250" s="234">
        <v>3</v>
      </c>
      <c r="BA250" s="63"/>
      <c r="BB250" s="208">
        <v>57</v>
      </c>
      <c r="BC250" s="208">
        <v>8</v>
      </c>
      <c r="BD250" s="208">
        <v>8</v>
      </c>
      <c r="BE250" s="57">
        <v>3</v>
      </c>
      <c r="BF250" s="57">
        <v>3</v>
      </c>
      <c r="BG250" s="57">
        <v>3</v>
      </c>
      <c r="BH250" s="57">
        <v>10</v>
      </c>
      <c r="BI250" s="57">
        <f t="shared" si="181"/>
        <v>789</v>
      </c>
      <c r="BJ250" s="189" t="str">
        <f t="shared" si="182"/>
        <v>112-29</v>
      </c>
      <c r="BK250" s="173">
        <f t="shared" si="183"/>
        <v>1</v>
      </c>
      <c r="BL250" s="88">
        <v>0</v>
      </c>
      <c r="BM250" s="63"/>
      <c r="BN250" s="63"/>
      <c r="BO250" s="63"/>
      <c r="BP250" s="63"/>
      <c r="BQ250" s="63"/>
      <c r="BR250" s="63"/>
      <c r="BS250" s="63"/>
      <c r="BT250" s="63"/>
      <c r="BU250" s="63"/>
      <c r="BV250" s="63"/>
      <c r="BW250" s="63"/>
      <c r="BX250" s="63"/>
      <c r="BY250" s="63"/>
      <c r="BZ250" s="63"/>
      <c r="CA250" s="95"/>
      <c r="CB250" s="94"/>
      <c r="CC250" s="94"/>
      <c r="CD250" s="94"/>
      <c r="CE250" s="94"/>
      <c r="CF250" s="94"/>
      <c r="CG250" s="94"/>
      <c r="CH250" s="94"/>
      <c r="CI250" s="94"/>
      <c r="CJ250" s="94"/>
      <c r="CK250" s="94"/>
      <c r="CL250" s="94"/>
      <c r="CM250" s="63"/>
      <c r="CN250" s="63"/>
      <c r="CO250" s="63"/>
      <c r="CP250" s="88"/>
      <c r="CQ250" s="88"/>
      <c r="CR250" s="63"/>
      <c r="CS250" s="63"/>
      <c r="CT250" s="63"/>
      <c r="CU250" s="63"/>
      <c r="CV250" s="88"/>
      <c r="CW250" s="63"/>
      <c r="CX250" s="63"/>
      <c r="CY250" s="63"/>
      <c r="CZ250" s="63"/>
      <c r="DA250" s="88"/>
      <c r="DB250" s="63"/>
      <c r="DC250" s="63"/>
      <c r="DD250" s="63"/>
      <c r="DE250" s="63"/>
      <c r="DF250" s="131"/>
      <c r="DG250" s="121">
        <f t="shared" si="184"/>
        <v>145.16799611077715</v>
      </c>
      <c r="DH250" s="121">
        <f t="shared" si="185"/>
        <v>16.679997874522929</v>
      </c>
      <c r="DI250" s="121">
        <f t="shared" si="186"/>
        <v>169.74720366119567</v>
      </c>
      <c r="DJ250" s="121">
        <f t="shared" si="187"/>
        <v>1.2502896880687768</v>
      </c>
      <c r="DK250" s="121">
        <f t="shared" si="187"/>
        <v>2.6277104343168101</v>
      </c>
      <c r="DL250" s="121">
        <f t="shared" si="187"/>
        <v>26.838880695274199</v>
      </c>
      <c r="DM250" s="121">
        <f t="shared" si="188"/>
        <v>0</v>
      </c>
      <c r="DN250" s="121">
        <f t="shared" si="189"/>
        <v>0</v>
      </c>
      <c r="DO250" s="121">
        <f t="shared" si="190"/>
        <v>0</v>
      </c>
      <c r="DP250" s="121">
        <f t="shared" si="191"/>
        <v>0</v>
      </c>
      <c r="DQ250" s="121">
        <f t="shared" si="192"/>
        <v>0</v>
      </c>
      <c r="DR250" s="122">
        <f t="shared" si="193"/>
        <v>1.5</v>
      </c>
      <c r="DS250" s="157"/>
      <c r="DT250" s="157" t="str">
        <f t="shared" si="194"/>
        <v>DFPZ</v>
      </c>
      <c r="DU250" s="157" t="str">
        <f t="shared" si="173"/>
        <v>112-29</v>
      </c>
      <c r="DV250" s="238">
        <f t="shared" si="195"/>
        <v>1</v>
      </c>
      <c r="EJ250" s="50">
        <f t="shared" si="196"/>
        <v>0.55221646341463415</v>
      </c>
      <c r="EK250" s="50">
        <f t="shared" si="197"/>
        <v>1.4837398373983739</v>
      </c>
      <c r="EL250" s="55">
        <f t="shared" si="198"/>
        <v>11.804878048780488</v>
      </c>
      <c r="EM250" s="50">
        <f>4.656*AQ250*(((BL250/2.54)^2)+((BM250/2.54)^2)+((BN250/2.54)^2)+((BO250)/2.54^2)+((BP250/2.54)^2)+((BQ250/2.54)^2)+((BR250/2.54)^2)+((BS250/2.54)^2)+((BT250/2.54)^2)+((BU250/2.54)^2)+((BV250/2.54)^2)+((BW250/2.54)^2)+((BX250/2.54)^2)+((BY250/2.54)^2)+((BZ250/2.54)^2))/(BH250*3.28)</f>
        <v>0</v>
      </c>
      <c r="EN250" s="50">
        <f>3.492*AQ250*((CA250/2.54)^2 + (CB250/2.54)^2 + (CC250/2.54)^2 + (CD250/2.54)^2 + (CE250/2.54)^2 + (CF250/2.54)^2 + (CG250/2.54)^2 +(CH250/2.54)^2 +(CI250/2.54)^2 + (CJ250/2.54)^2 +(CK250/2.54)^2 + (CL250/2.54)^2 +(CM250/2.54)^2 + (CN250/2.54)^2 + (CO250/2.54)^2)/(BH250*3.28)</f>
        <v>0</v>
      </c>
      <c r="EO250" s="50">
        <f t="shared" si="174"/>
        <v>0</v>
      </c>
      <c r="EP250" s="50">
        <f t="shared" si="175"/>
        <v>0</v>
      </c>
      <c r="EQ250" s="50">
        <f t="shared" si="176"/>
        <v>0</v>
      </c>
      <c r="ER250" s="56">
        <f t="shared" si="199"/>
        <v>13.840834349593496</v>
      </c>
      <c r="ES250" s="56">
        <f t="shared" si="200"/>
        <v>0</v>
      </c>
      <c r="ET250" s="56">
        <f t="shared" si="203"/>
        <v>65.325598249849719</v>
      </c>
      <c r="EU250" s="56">
        <f t="shared" si="203"/>
        <v>7.5059990435353185</v>
      </c>
      <c r="EV250" s="56">
        <f t="shared" si="201"/>
        <v>13.840834349593496</v>
      </c>
      <c r="EW250" s="56"/>
      <c r="EX250" s="56"/>
      <c r="EY250" s="56"/>
      <c r="EZ250" s="165"/>
      <c r="FA250" s="179"/>
      <c r="FB250" s="179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O250" s="54"/>
      <c r="FP250" s="54"/>
      <c r="FQ250" s="54"/>
      <c r="FR250" s="54"/>
      <c r="FS250" s="54"/>
      <c r="FT250" s="54"/>
      <c r="FU250" s="54"/>
      <c r="FV250" s="54"/>
      <c r="FW250" s="54"/>
      <c r="FX250" s="54"/>
      <c r="FY250" s="54"/>
      <c r="FZ250" s="54"/>
      <c r="GA250" s="54"/>
    </row>
    <row r="251" spans="1:183" ht="18">
      <c r="A251" s="66" t="s">
        <v>377</v>
      </c>
      <c r="B251" s="228" t="s">
        <v>286</v>
      </c>
      <c r="C251" s="228">
        <v>789</v>
      </c>
      <c r="D251" s="207" t="s">
        <v>303</v>
      </c>
      <c r="E251" s="229">
        <v>2</v>
      </c>
      <c r="F251" s="144">
        <v>12.41</v>
      </c>
      <c r="G251" s="144">
        <v>5</v>
      </c>
      <c r="H251" s="144"/>
      <c r="I251" s="144">
        <v>5.47</v>
      </c>
      <c r="J251" s="82">
        <v>2.7605540793600003</v>
      </c>
      <c r="K251" s="83">
        <v>15.69</v>
      </c>
      <c r="L251" s="83">
        <v>1.9570603483200002</v>
      </c>
      <c r="M251" s="83"/>
      <c r="N251" s="83"/>
      <c r="O251" s="83"/>
      <c r="P251" s="230">
        <f t="shared" si="177"/>
        <v>43.287614427679998</v>
      </c>
      <c r="Q251" s="52">
        <f t="shared" si="156"/>
        <v>0.83399989372614647</v>
      </c>
      <c r="R251" s="52">
        <f t="shared" si="157"/>
        <v>1.4516799611077715</v>
      </c>
      <c r="S251" s="52">
        <f t="shared" si="158"/>
        <v>1.4145600305099637</v>
      </c>
      <c r="T251" s="53">
        <f t="shared" si="159"/>
        <v>9.0334723494273572E-2</v>
      </c>
      <c r="U251" s="53">
        <f t="shared" si="160"/>
        <v>1.3589153014640702</v>
      </c>
      <c r="V251" s="53">
        <f t="shared" si="161"/>
        <v>14.167574869288392</v>
      </c>
      <c r="W251" s="53">
        <f t="shared" si="162"/>
        <v>115.77841853573091</v>
      </c>
      <c r="X251" s="53">
        <f t="shared" si="163"/>
        <v>1.0294708523189267</v>
      </c>
      <c r="Y251" s="53">
        <f t="shared" si="164"/>
        <v>1.0231650055704153</v>
      </c>
      <c r="Z251" s="53">
        <f t="shared" si="165"/>
        <v>1.0260432990696924</v>
      </c>
      <c r="AA251" s="53">
        <f t="shared" si="166"/>
        <v>1.0296284922307912</v>
      </c>
      <c r="AB251" s="53">
        <f t="shared" si="167"/>
        <v>0.57342036686136544</v>
      </c>
      <c r="AC251" s="53">
        <f t="shared" si="168"/>
        <v>0.5743221245079001</v>
      </c>
      <c r="AD251" s="53">
        <f t="shared" si="169"/>
        <v>0.56107291343761145</v>
      </c>
      <c r="AE251" s="53">
        <f t="shared" si="170"/>
        <v>0.36705279802377788</v>
      </c>
      <c r="AF251" s="53">
        <f t="shared" si="171"/>
        <v>0.36</v>
      </c>
      <c r="AG251" s="53">
        <f t="shared" si="172"/>
        <v>0.36352639901188893</v>
      </c>
      <c r="AH251" s="64" t="s">
        <v>152</v>
      </c>
      <c r="AI251" s="63"/>
      <c r="AJ251" s="63"/>
      <c r="AK251" s="45" t="str">
        <f t="shared" si="178"/>
        <v>112-29</v>
      </c>
      <c r="AL251" s="65"/>
      <c r="AM251" s="145">
        <f t="shared" si="179"/>
        <v>2</v>
      </c>
      <c r="AN251" s="149"/>
      <c r="AO251" s="183"/>
      <c r="AP251" s="149"/>
      <c r="AQ251" s="147">
        <f t="shared" si="180"/>
        <v>1</v>
      </c>
      <c r="AR251" s="208">
        <v>2</v>
      </c>
      <c r="AS251" s="208">
        <v>2</v>
      </c>
      <c r="AT251" s="208">
        <v>5</v>
      </c>
      <c r="AU251" s="208">
        <v>2</v>
      </c>
      <c r="AV251" s="208">
        <v>1</v>
      </c>
      <c r="AW251" s="208">
        <v>2</v>
      </c>
      <c r="AX251" s="234">
        <v>4</v>
      </c>
      <c r="AY251" s="234">
        <v>1</v>
      </c>
      <c r="AZ251" s="234">
        <v>1</v>
      </c>
      <c r="BA251" s="63"/>
      <c r="BB251" s="208">
        <v>8</v>
      </c>
      <c r="BC251" s="208">
        <v>2</v>
      </c>
      <c r="BD251" s="208">
        <v>0</v>
      </c>
      <c r="BE251" s="57">
        <v>3</v>
      </c>
      <c r="BF251" s="57">
        <v>3</v>
      </c>
      <c r="BG251" s="57">
        <v>3</v>
      </c>
      <c r="BH251" s="57">
        <v>10</v>
      </c>
      <c r="BI251" s="57">
        <f t="shared" si="181"/>
        <v>789</v>
      </c>
      <c r="BJ251" s="189" t="str">
        <f t="shared" si="182"/>
        <v>112-29</v>
      </c>
      <c r="BK251" s="173">
        <f t="shared" si="183"/>
        <v>2</v>
      </c>
      <c r="BL251" s="88">
        <v>0</v>
      </c>
      <c r="BM251" s="63"/>
      <c r="BN251" s="63"/>
      <c r="BO251" s="63"/>
      <c r="BP251" s="63"/>
      <c r="BQ251" s="63"/>
      <c r="BR251" s="63"/>
      <c r="BS251" s="63"/>
      <c r="BT251" s="63"/>
      <c r="BU251" s="63"/>
      <c r="BV251" s="63"/>
      <c r="BW251" s="63"/>
      <c r="BX251" s="63"/>
      <c r="BY251" s="63"/>
      <c r="BZ251" s="63"/>
      <c r="CA251" s="95"/>
      <c r="CB251" s="94"/>
      <c r="CC251" s="94"/>
      <c r="CD251" s="94"/>
      <c r="CE251" s="94"/>
      <c r="CF251" s="94"/>
      <c r="CG251" s="94"/>
      <c r="CH251" s="94"/>
      <c r="CI251" s="94"/>
      <c r="CJ251" s="94"/>
      <c r="CK251" s="94"/>
      <c r="CL251" s="94"/>
      <c r="CM251" s="63"/>
      <c r="CN251" s="63"/>
      <c r="CO251" s="63"/>
      <c r="CP251" s="88"/>
      <c r="CQ251" s="88"/>
      <c r="CR251" s="63"/>
      <c r="CS251" s="63"/>
      <c r="CT251" s="63"/>
      <c r="CU251" s="63"/>
      <c r="CV251" s="88"/>
      <c r="CW251" s="63"/>
      <c r="CX251" s="63"/>
      <c r="CY251" s="63"/>
      <c r="CZ251" s="63"/>
      <c r="DA251" s="88"/>
      <c r="DB251" s="63"/>
      <c r="DC251" s="63"/>
      <c r="DD251" s="63"/>
      <c r="DE251" s="63"/>
      <c r="DF251" s="131"/>
      <c r="DG251" s="121">
        <f t="shared" si="184"/>
        <v>58.067198444310861</v>
      </c>
      <c r="DH251" s="121">
        <f t="shared" si="185"/>
        <v>16.679997874522929</v>
      </c>
      <c r="DI251" s="121">
        <f t="shared" si="186"/>
        <v>84.873601830597806</v>
      </c>
      <c r="DJ251" s="121">
        <f t="shared" si="187"/>
        <v>0.17547925446579327</v>
      </c>
      <c r="DK251" s="121">
        <f t="shared" si="187"/>
        <v>0.65692760857920252</v>
      </c>
      <c r="DL251" s="121">
        <f t="shared" si="187"/>
        <v>0</v>
      </c>
      <c r="DM251" s="121">
        <f t="shared" si="188"/>
        <v>0</v>
      </c>
      <c r="DN251" s="121">
        <f t="shared" si="189"/>
        <v>0</v>
      </c>
      <c r="DO251" s="121">
        <f t="shared" si="190"/>
        <v>0</v>
      </c>
      <c r="DP251" s="121">
        <f t="shared" si="191"/>
        <v>0</v>
      </c>
      <c r="DQ251" s="121">
        <f t="shared" si="192"/>
        <v>0</v>
      </c>
      <c r="DR251" s="122">
        <f t="shared" si="193"/>
        <v>3.5</v>
      </c>
      <c r="DS251" s="157"/>
      <c r="DT251" s="157" t="str">
        <f t="shared" si="194"/>
        <v>DFPZ</v>
      </c>
      <c r="DU251" s="157" t="str">
        <f t="shared" si="173"/>
        <v>112-29</v>
      </c>
      <c r="DV251" s="238">
        <f t="shared" si="195"/>
        <v>2</v>
      </c>
      <c r="EJ251" s="50">
        <f t="shared" si="196"/>
        <v>7.7504065040650411E-2</v>
      </c>
      <c r="EK251" s="50">
        <f t="shared" si="197"/>
        <v>0.37093495934959347</v>
      </c>
      <c r="EL251" s="55">
        <f t="shared" si="198"/>
        <v>0</v>
      </c>
      <c r="EM251" s="50">
        <f>4.656*AQ251*(((BL251/2.54)^2)+((BM251/2.54)^2)+((BN251/2.54)^2)+((BO251)/2.54^2)+((BP251/2.54)^2)+((BQ251/2.54)^2)+((BR251/2.54)^2)+((BS251/2.54)^2)+((BT251/2.54)^2)+((BU251/2.54)^2)+((BV251/2.54)^2)+((BW251/2.54)^2)+((BX251/2.54)^2)+((BY251/2.54)^2)+((BZ251/2.54)^2))/(BH251*3.28)</f>
        <v>0</v>
      </c>
      <c r="EN251" s="50">
        <f>3.492*AQ251*((CA251/2.54)^2 + (CB251/2.54)^2 + (CC251/2.54)^2 + (CD251/2.54)^2 + (CE251/2.54)^2 + (CF251/2.54)^2 + (CG251/2.54)^2 +(CH251/2.54)^2 +(CI251/2.54)^2 + (CJ251/2.54)^2 +(CK251/2.54)^2 + (CL251/2.54)^2 +(CM251/2.54)^2 + (CN251/2.54)^2 + (CO251/2.54)^2)/(BH251*3.28)</f>
        <v>0</v>
      </c>
      <c r="EO251" s="50">
        <f t="shared" si="174"/>
        <v>0</v>
      </c>
      <c r="EP251" s="50">
        <f t="shared" si="175"/>
        <v>0</v>
      </c>
      <c r="EQ251" s="50">
        <f t="shared" si="176"/>
        <v>0</v>
      </c>
      <c r="ER251" s="56">
        <f t="shared" si="199"/>
        <v>0.44843902439024386</v>
      </c>
      <c r="ES251" s="56">
        <f t="shared" si="200"/>
        <v>0</v>
      </c>
      <c r="ET251" s="56">
        <f t="shared" si="203"/>
        <v>26.130239299939888</v>
      </c>
      <c r="EU251" s="56">
        <f t="shared" si="203"/>
        <v>7.5059990435353185</v>
      </c>
      <c r="EV251" s="56">
        <f t="shared" si="201"/>
        <v>0.44843902439024386</v>
      </c>
      <c r="EW251" s="56"/>
      <c r="EX251" s="56"/>
      <c r="EY251" s="56"/>
      <c r="EZ251" s="165" t="str">
        <f>D251</f>
        <v>112-29</v>
      </c>
      <c r="FA251" s="179">
        <f t="shared" si="202"/>
        <v>43.550398833233146</v>
      </c>
      <c r="FB251" s="179">
        <f t="shared" si="202"/>
        <v>6.8804991232407078</v>
      </c>
      <c r="FC251" s="56">
        <f>AVERAGE(EJ249:EJ251)</f>
        <v>0.85577405149051489</v>
      </c>
      <c r="FD251" s="56">
        <f>AVERAGE(EK249:EK251)</f>
        <v>2.2874322493224932</v>
      </c>
      <c r="FE251" s="56">
        <f>AVERAGE(EL249:EL251)</f>
        <v>8.3617886178861784</v>
      </c>
      <c r="FF251" s="56">
        <f>AVERAGE(EM249:EM251)</f>
        <v>4.0264543943722035</v>
      </c>
      <c r="FG251" s="56">
        <f>AVERAGE(EN249:EN251)</f>
        <v>2.6623004465521132</v>
      </c>
      <c r="FH251" s="56">
        <f t="shared" si="204"/>
        <v>0</v>
      </c>
      <c r="FI251" s="56">
        <f t="shared" si="204"/>
        <v>0</v>
      </c>
      <c r="FJ251" s="56">
        <f t="shared" si="204"/>
        <v>0</v>
      </c>
      <c r="FK251" s="56">
        <f>AVERAGE(ER249:ER251)</f>
        <v>11.50499491869919</v>
      </c>
      <c r="FL251" s="56">
        <f>AVERAGE(ES249:ES251)</f>
        <v>6.6887548409243172</v>
      </c>
      <c r="FM251" s="56">
        <f>AVERAGE(EV249:EV251)</f>
        <v>18.193749759623504</v>
      </c>
      <c r="FO251" s="54"/>
      <c r="FP251" s="54" t="e">
        <f>AVERAGE(#REF!)</f>
        <v>#REF!</v>
      </c>
      <c r="FQ251" s="54" t="e">
        <f>AVERAGE(#REF!)</f>
        <v>#REF!</v>
      </c>
      <c r="FR251" s="54" t="e">
        <f>AVERAGE(#REF!)</f>
        <v>#REF!</v>
      </c>
      <c r="FS251" s="54" t="e">
        <f>AVERAGE(#REF!)</f>
        <v>#REF!</v>
      </c>
      <c r="FT251" s="54" t="e">
        <f>AVERAGE(#REF!)</f>
        <v>#REF!</v>
      </c>
      <c r="FU251" s="54" t="e">
        <f>AVERAGE(#REF!)</f>
        <v>#REF!</v>
      </c>
      <c r="FV251" s="54" t="e">
        <f>AVERAGE(#REF!)</f>
        <v>#REF!</v>
      </c>
      <c r="FW251" s="54" t="e">
        <f>AVERAGE(#REF!)</f>
        <v>#REF!</v>
      </c>
      <c r="FX251" s="54" t="e">
        <f>AVERAGE(#REF!)</f>
        <v>#REF!</v>
      </c>
      <c r="FY251" s="54" t="e">
        <f>AVERAGE(#REF!)</f>
        <v>#REF!</v>
      </c>
      <c r="FZ251" s="54" t="e">
        <f>AVERAGE(#REF!)</f>
        <v>#REF!</v>
      </c>
      <c r="GA251" s="54"/>
    </row>
    <row r="252" spans="1:183" s="72" customFormat="1" ht="20.25">
      <c r="A252" s="66" t="s">
        <v>377</v>
      </c>
      <c r="B252" s="228" t="s">
        <v>286</v>
      </c>
      <c r="C252" s="228">
        <v>789</v>
      </c>
      <c r="D252" s="207" t="s">
        <v>303</v>
      </c>
      <c r="E252" s="229">
        <v>3</v>
      </c>
      <c r="F252" s="144">
        <v>12.41</v>
      </c>
      <c r="G252" s="144">
        <v>5</v>
      </c>
      <c r="H252" s="144"/>
      <c r="I252" s="144">
        <v>5.47</v>
      </c>
      <c r="J252" s="82">
        <v>2.7605540793600003</v>
      </c>
      <c r="K252" s="83">
        <v>15.69</v>
      </c>
      <c r="L252" s="83">
        <v>1.9570603483200002</v>
      </c>
      <c r="M252" s="84"/>
      <c r="N252" s="84"/>
      <c r="O252" s="84"/>
      <c r="P252" s="230">
        <f t="shared" si="177"/>
        <v>43.287614427679998</v>
      </c>
      <c r="Q252" s="52">
        <f t="shared" si="156"/>
        <v>0.83399989372614647</v>
      </c>
      <c r="R252" s="52">
        <f t="shared" si="157"/>
        <v>1.4516799611077715</v>
      </c>
      <c r="S252" s="52">
        <f t="shared" si="158"/>
        <v>1.4145600305099637</v>
      </c>
      <c r="T252" s="53">
        <f t="shared" si="159"/>
        <v>9.0334723494273572E-2</v>
      </c>
      <c r="U252" s="53">
        <f t="shared" si="160"/>
        <v>1.3589153014640702</v>
      </c>
      <c r="V252" s="53">
        <f t="shared" si="161"/>
        <v>14.167574869288392</v>
      </c>
      <c r="W252" s="53">
        <f t="shared" si="162"/>
        <v>115.77841853573091</v>
      </c>
      <c r="X252" s="53">
        <f t="shared" si="163"/>
        <v>1.0294708523189267</v>
      </c>
      <c r="Y252" s="53">
        <f t="shared" si="164"/>
        <v>1.0231650055704153</v>
      </c>
      <c r="Z252" s="53">
        <f t="shared" si="165"/>
        <v>1.0260432990696924</v>
      </c>
      <c r="AA252" s="53">
        <f t="shared" si="166"/>
        <v>1.0296284922307912</v>
      </c>
      <c r="AB252" s="53">
        <f t="shared" si="167"/>
        <v>0.57342036686136544</v>
      </c>
      <c r="AC252" s="53">
        <f t="shared" si="168"/>
        <v>0.5743221245079001</v>
      </c>
      <c r="AD252" s="53">
        <f t="shared" si="169"/>
        <v>0.56107291343761145</v>
      </c>
      <c r="AE252" s="53">
        <f t="shared" si="170"/>
        <v>0.36705279802377788</v>
      </c>
      <c r="AF252" s="53">
        <f t="shared" si="171"/>
        <v>0.36</v>
      </c>
      <c r="AG252" s="53">
        <f t="shared" si="172"/>
        <v>0.36352639901188893</v>
      </c>
      <c r="AH252" s="64" t="s">
        <v>152</v>
      </c>
      <c r="AI252" s="75"/>
      <c r="AJ252" s="75"/>
      <c r="AK252" s="45" t="str">
        <f t="shared" si="178"/>
        <v>112-29</v>
      </c>
      <c r="AL252" s="65"/>
      <c r="AM252" s="145">
        <f t="shared" si="179"/>
        <v>3</v>
      </c>
      <c r="AN252" s="149"/>
      <c r="AO252" s="183"/>
      <c r="AP252" s="149"/>
      <c r="AQ252" s="147">
        <f t="shared" si="180"/>
        <v>1</v>
      </c>
      <c r="AR252" s="208">
        <v>0</v>
      </c>
      <c r="AS252" s="208">
        <v>1</v>
      </c>
      <c r="AT252" s="208">
        <v>1</v>
      </c>
      <c r="AU252" s="208">
        <v>4</v>
      </c>
      <c r="AV252" s="208">
        <v>1</v>
      </c>
      <c r="AW252" s="208">
        <v>5</v>
      </c>
      <c r="AX252" s="234">
        <v>3</v>
      </c>
      <c r="AY252" s="234">
        <v>2</v>
      </c>
      <c r="AZ252" s="234">
        <v>5</v>
      </c>
      <c r="BA252" s="75"/>
      <c r="BB252" s="208">
        <v>28</v>
      </c>
      <c r="BC252" s="208">
        <v>7</v>
      </c>
      <c r="BD252" s="208">
        <v>3</v>
      </c>
      <c r="BE252" s="57">
        <v>3</v>
      </c>
      <c r="BF252" s="57">
        <v>3</v>
      </c>
      <c r="BG252" s="57">
        <v>3</v>
      </c>
      <c r="BH252" s="57">
        <v>10</v>
      </c>
      <c r="BI252" s="57">
        <f t="shared" si="181"/>
        <v>789</v>
      </c>
      <c r="BJ252" s="189" t="str">
        <f t="shared" si="182"/>
        <v>112-29</v>
      </c>
      <c r="BK252" s="173">
        <f t="shared" si="183"/>
        <v>3</v>
      </c>
      <c r="BL252" s="245">
        <v>0</v>
      </c>
      <c r="BM252" s="246"/>
      <c r="BN252" s="63"/>
      <c r="BO252" s="63"/>
      <c r="BP252" s="63"/>
      <c r="BQ252" s="63"/>
      <c r="BR252" s="63"/>
      <c r="BS252" s="63"/>
      <c r="BT252" s="63"/>
      <c r="BU252" s="63"/>
      <c r="BV252" s="63"/>
      <c r="BW252" s="63"/>
      <c r="BX252" s="63"/>
      <c r="BY252" s="63"/>
      <c r="BZ252" s="63"/>
      <c r="CA252" s="95"/>
      <c r="CB252" s="94"/>
      <c r="CC252" s="94"/>
      <c r="CD252" s="94"/>
      <c r="CE252" s="94"/>
      <c r="CF252" s="94"/>
      <c r="CG252" s="94"/>
      <c r="CH252" s="94"/>
      <c r="CI252" s="94"/>
      <c r="CJ252" s="94"/>
      <c r="CK252" s="94"/>
      <c r="CL252" s="94"/>
      <c r="CM252" s="75"/>
      <c r="CN252" s="75"/>
      <c r="CO252" s="75"/>
      <c r="CP252" s="89"/>
      <c r="CQ252" s="89"/>
      <c r="CR252" s="75"/>
      <c r="CS252" s="75"/>
      <c r="CT252" s="75"/>
      <c r="CU252" s="75"/>
      <c r="CV252" s="89"/>
      <c r="CW252" s="75"/>
      <c r="CX252" s="75"/>
      <c r="CY252" s="75"/>
      <c r="CZ252" s="75"/>
      <c r="DA252" s="89"/>
      <c r="DB252" s="75"/>
      <c r="DC252" s="75"/>
      <c r="DD252" s="75"/>
      <c r="DE252" s="75"/>
      <c r="DF252" s="132"/>
      <c r="DG252" s="121">
        <f t="shared" si="184"/>
        <v>50.808798638772004</v>
      </c>
      <c r="DH252" s="121">
        <f t="shared" si="185"/>
        <v>16.679997874522929</v>
      </c>
      <c r="DI252" s="121">
        <f t="shared" si="186"/>
        <v>77.800801678048003</v>
      </c>
      <c r="DJ252" s="121">
        <f t="shared" si="187"/>
        <v>0.61417739063027643</v>
      </c>
      <c r="DK252" s="121">
        <f t="shared" si="187"/>
        <v>2.2992466300272087</v>
      </c>
      <c r="DL252" s="121">
        <f t="shared" si="187"/>
        <v>10.064580260727825</v>
      </c>
      <c r="DM252" s="121">
        <f t="shared" si="188"/>
        <v>0</v>
      </c>
      <c r="DN252" s="121">
        <f t="shared" si="189"/>
        <v>0</v>
      </c>
      <c r="DO252" s="121">
        <f t="shared" si="190"/>
        <v>0</v>
      </c>
      <c r="DP252" s="121">
        <f t="shared" si="191"/>
        <v>0</v>
      </c>
      <c r="DQ252" s="121">
        <f t="shared" si="192"/>
        <v>0</v>
      </c>
      <c r="DR252" s="122">
        <f t="shared" si="193"/>
        <v>3</v>
      </c>
      <c r="DS252" s="157"/>
      <c r="DT252" s="157" t="str">
        <f t="shared" si="194"/>
        <v>DFPZ</v>
      </c>
      <c r="DU252" s="157" t="str">
        <f t="shared" si="173"/>
        <v>112-29</v>
      </c>
      <c r="DV252" s="238">
        <f t="shared" si="195"/>
        <v>3</v>
      </c>
      <c r="DW252" s="239"/>
      <c r="DX252" s="239"/>
      <c r="DY252" s="239"/>
      <c r="DZ252" s="239"/>
      <c r="EA252" s="239"/>
      <c r="EB252" s="239"/>
      <c r="EC252" s="239"/>
      <c r="ED252" s="239"/>
      <c r="EE252" s="239"/>
      <c r="EF252" s="239"/>
      <c r="EG252" s="239"/>
      <c r="EH252" s="239"/>
      <c r="EI252" s="239"/>
      <c r="EJ252" s="50"/>
      <c r="EK252" s="50"/>
      <c r="EL252" s="55"/>
      <c r="EM252" s="50"/>
      <c r="EN252" s="50"/>
      <c r="EO252" s="50">
        <f t="shared" si="174"/>
        <v>0</v>
      </c>
      <c r="EP252" s="50">
        <f t="shared" si="175"/>
        <v>0</v>
      </c>
      <c r="EQ252" s="50">
        <f t="shared" si="176"/>
        <v>0</v>
      </c>
      <c r="ER252" s="56"/>
      <c r="ES252" s="56"/>
      <c r="ET252" s="56">
        <f t="shared" si="203"/>
        <v>22.863959387447402</v>
      </c>
      <c r="EU252" s="56">
        <f t="shared" si="203"/>
        <v>7.5059990435353185</v>
      </c>
      <c r="EV252" s="56"/>
      <c r="EW252" s="56"/>
      <c r="EX252" s="56"/>
      <c r="EY252" s="56"/>
      <c r="EZ252" s="165"/>
      <c r="FA252" s="179"/>
      <c r="FB252" s="179"/>
      <c r="FC252" s="56"/>
      <c r="FD252" s="56"/>
      <c r="FE252" s="56"/>
      <c r="FF252" s="56"/>
      <c r="FG252" s="56"/>
      <c r="FH252" s="56"/>
      <c r="FI252" s="56"/>
      <c r="FJ252" s="56"/>
      <c r="FK252" s="56"/>
      <c r="FL252" s="56"/>
      <c r="FM252" s="56"/>
      <c r="FN252" s="74"/>
      <c r="FO252" s="54"/>
      <c r="FP252" s="54"/>
      <c r="FQ252" s="54"/>
      <c r="FR252" s="54"/>
      <c r="FS252" s="54"/>
      <c r="FT252" s="54"/>
      <c r="FU252" s="54"/>
      <c r="FV252" s="54"/>
      <c r="FW252" s="54"/>
      <c r="FX252" s="54"/>
      <c r="FY252" s="54"/>
      <c r="FZ252" s="54"/>
      <c r="GA252" s="54"/>
    </row>
    <row r="253" spans="1:183" ht="18">
      <c r="A253" s="66" t="s">
        <v>377</v>
      </c>
      <c r="B253" s="228" t="s">
        <v>286</v>
      </c>
      <c r="C253" s="228">
        <v>789</v>
      </c>
      <c r="D253" s="207" t="s">
        <v>303</v>
      </c>
      <c r="E253" s="229">
        <v>4</v>
      </c>
      <c r="F253" s="144">
        <v>12.41</v>
      </c>
      <c r="G253" s="144">
        <v>5</v>
      </c>
      <c r="H253" s="144"/>
      <c r="I253" s="144">
        <v>5.47</v>
      </c>
      <c r="J253" s="82">
        <v>2.7605540793600003</v>
      </c>
      <c r="K253" s="83">
        <v>15.69</v>
      </c>
      <c r="L253" s="83">
        <v>1.9570603483200002</v>
      </c>
      <c r="M253" s="83"/>
      <c r="N253" s="83"/>
      <c r="O253" s="83"/>
      <c r="P253" s="230">
        <f t="shared" si="177"/>
        <v>43.287614427679998</v>
      </c>
      <c r="Q253" s="52">
        <f t="shared" si="156"/>
        <v>0.83399989372614647</v>
      </c>
      <c r="R253" s="52">
        <f t="shared" si="157"/>
        <v>1.4516799611077715</v>
      </c>
      <c r="S253" s="52">
        <f t="shared" si="158"/>
        <v>1.4145600305099637</v>
      </c>
      <c r="T253" s="53">
        <f t="shared" si="159"/>
        <v>9.0334723494273572E-2</v>
      </c>
      <c r="U253" s="53">
        <f t="shared" si="160"/>
        <v>1.3589153014640702</v>
      </c>
      <c r="V253" s="53">
        <f t="shared" si="161"/>
        <v>14.167574869288392</v>
      </c>
      <c r="W253" s="53">
        <f t="shared" si="162"/>
        <v>115.77841853573091</v>
      </c>
      <c r="X253" s="53">
        <f t="shared" si="163"/>
        <v>1.0294708523189267</v>
      </c>
      <c r="Y253" s="53">
        <f t="shared" si="164"/>
        <v>1.0231650055704153</v>
      </c>
      <c r="Z253" s="53">
        <f t="shared" si="165"/>
        <v>1.0260432990696924</v>
      </c>
      <c r="AA253" s="53">
        <f t="shared" si="166"/>
        <v>1.0296284922307912</v>
      </c>
      <c r="AB253" s="53">
        <f t="shared" si="167"/>
        <v>0.57342036686136544</v>
      </c>
      <c r="AC253" s="53">
        <f t="shared" si="168"/>
        <v>0.5743221245079001</v>
      </c>
      <c r="AD253" s="53">
        <f t="shared" si="169"/>
        <v>0.56107291343761145</v>
      </c>
      <c r="AE253" s="53">
        <f t="shared" si="170"/>
        <v>0.36705279802377788</v>
      </c>
      <c r="AF253" s="53">
        <f t="shared" si="171"/>
        <v>0.36</v>
      </c>
      <c r="AG253" s="53">
        <f t="shared" si="172"/>
        <v>0.36352639901188893</v>
      </c>
      <c r="AH253" s="64" t="s">
        <v>152</v>
      </c>
      <c r="AI253" s="63"/>
      <c r="AJ253" s="63"/>
      <c r="AK253" s="45" t="str">
        <f t="shared" si="178"/>
        <v>112-29</v>
      </c>
      <c r="AL253" s="65"/>
      <c r="AM253" s="145">
        <f t="shared" si="179"/>
        <v>4</v>
      </c>
      <c r="AN253" s="149"/>
      <c r="AO253" s="183"/>
      <c r="AP253" s="149"/>
      <c r="AQ253" s="147">
        <f t="shared" si="180"/>
        <v>1</v>
      </c>
      <c r="AR253" s="208">
        <v>4</v>
      </c>
      <c r="AS253" s="208">
        <v>2</v>
      </c>
      <c r="AT253" s="208">
        <v>4</v>
      </c>
      <c r="AU253" s="208">
        <v>1</v>
      </c>
      <c r="AV253" s="208">
        <v>2</v>
      </c>
      <c r="AW253" s="208">
        <v>3</v>
      </c>
      <c r="AX253" s="234">
        <v>4</v>
      </c>
      <c r="AY253" s="234">
        <v>2</v>
      </c>
      <c r="AZ253" s="234">
        <v>5</v>
      </c>
      <c r="BA253" s="63"/>
      <c r="BB253" s="208">
        <v>42</v>
      </c>
      <c r="BC253" s="208">
        <v>5</v>
      </c>
      <c r="BD253" s="208">
        <v>3</v>
      </c>
      <c r="BE253" s="57">
        <v>3</v>
      </c>
      <c r="BF253" s="57">
        <v>3</v>
      </c>
      <c r="BG253" s="57">
        <v>3</v>
      </c>
      <c r="BH253" s="57">
        <v>10</v>
      </c>
      <c r="BI253" s="57">
        <f t="shared" si="181"/>
        <v>789</v>
      </c>
      <c r="BJ253" s="189" t="str">
        <f t="shared" si="182"/>
        <v>112-29</v>
      </c>
      <c r="BK253" s="173">
        <f t="shared" si="183"/>
        <v>4</v>
      </c>
      <c r="BL253" s="88">
        <v>13</v>
      </c>
      <c r="BM253" s="63"/>
      <c r="BN253" s="63"/>
      <c r="BO253" s="63"/>
      <c r="BP253" s="63"/>
      <c r="BQ253" s="63"/>
      <c r="BR253" s="63"/>
      <c r="BS253" s="63"/>
      <c r="BT253" s="63"/>
      <c r="BU253" s="63"/>
      <c r="BV253" s="63"/>
      <c r="BW253" s="63"/>
      <c r="BX253" s="63"/>
      <c r="BY253" s="63"/>
      <c r="BZ253" s="63"/>
      <c r="CA253" s="95"/>
      <c r="CB253" s="94"/>
      <c r="CC253" s="94"/>
      <c r="CD253" s="94"/>
      <c r="CE253" s="94"/>
      <c r="CF253" s="94"/>
      <c r="CG253" s="94"/>
      <c r="CH253" s="94"/>
      <c r="CI253" s="94"/>
      <c r="CJ253" s="94"/>
      <c r="CK253" s="94"/>
      <c r="CL253" s="94"/>
      <c r="CM253" s="63"/>
      <c r="CN253" s="63"/>
      <c r="CO253" s="63"/>
      <c r="CP253" s="88"/>
      <c r="CQ253" s="88"/>
      <c r="CR253" s="63"/>
      <c r="CS253" s="63"/>
      <c r="CT253" s="63"/>
      <c r="CU253" s="63"/>
      <c r="CV253" s="88"/>
      <c r="CW253" s="63"/>
      <c r="CX253" s="63"/>
      <c r="CY253" s="63"/>
      <c r="CZ253" s="63"/>
      <c r="DA253" s="88"/>
      <c r="DB253" s="63"/>
      <c r="DC253" s="63"/>
      <c r="DD253" s="63"/>
      <c r="DE253" s="63"/>
      <c r="DF253" s="131"/>
      <c r="DG253" s="121">
        <f t="shared" si="184"/>
        <v>65.325598249849719</v>
      </c>
      <c r="DH253" s="121">
        <f t="shared" si="185"/>
        <v>25.019996811784395</v>
      </c>
      <c r="DI253" s="121">
        <f t="shared" si="186"/>
        <v>106.09200228824727</v>
      </c>
      <c r="DJ253" s="121">
        <f t="shared" si="187"/>
        <v>0.92126608594541448</v>
      </c>
      <c r="DK253" s="121">
        <f t="shared" si="187"/>
        <v>1.6423190214480063</v>
      </c>
      <c r="DL253" s="121">
        <f t="shared" si="187"/>
        <v>10.064580260727825</v>
      </c>
      <c r="DM253" s="121">
        <f t="shared" si="188"/>
        <v>7.8815376650022717</v>
      </c>
      <c r="DN253" s="121">
        <f t="shared" si="189"/>
        <v>0</v>
      </c>
      <c r="DO253" s="121">
        <f t="shared" si="190"/>
        <v>0</v>
      </c>
      <c r="DP253" s="121">
        <f t="shared" si="191"/>
        <v>0</v>
      </c>
      <c r="DQ253" s="121">
        <f t="shared" si="192"/>
        <v>0</v>
      </c>
      <c r="DR253" s="122">
        <f t="shared" si="193"/>
        <v>3.5</v>
      </c>
      <c r="DS253" s="157"/>
      <c r="DT253" s="157" t="str">
        <f t="shared" si="194"/>
        <v>DFPZ</v>
      </c>
      <c r="DU253" s="157" t="str">
        <f t="shared" si="173"/>
        <v>112-29</v>
      </c>
      <c r="DV253" s="238">
        <f t="shared" si="195"/>
        <v>4</v>
      </c>
      <c r="EJ253" s="50">
        <f t="shared" si="196"/>
        <v>0.40689634146341458</v>
      </c>
      <c r="EK253" s="50">
        <f t="shared" si="197"/>
        <v>0.92733739837398377</v>
      </c>
      <c r="EL253" s="55">
        <f t="shared" si="198"/>
        <v>4.4268292682926829</v>
      </c>
      <c r="EM253" s="50">
        <f>4.656*AQ253*(((BL253/2.54)^2)+((BM253/2.54)^2)+((BN253/2.54)^2)+((BO253)/2.54^2)+((BP253/2.54)^2)+((BQ253/2.54)^2)+((BR253/2.54)^2)+((BS253/2.54)^2)+((BT253/2.54)^2)+((BU253/2.54)^2)+((BV253/2.54)^2)+((BW253/2.54)^2)+((BX253/2.54)^2)+((BY253/2.54)^2)+((BZ253/2.54)^2))/(BH253*3.28)</f>
        <v>3.7184196319612148</v>
      </c>
      <c r="EN253" s="50">
        <f>3.492*AQ253*((CA253/2.54)^2 + (CB253/2.54)^2 + (CC253/2.54)^2 + (CD253/2.54)^2 + (CE253/2.54)^2 + (CF253/2.54)^2 + (CG253/2.54)^2 +(CH253/2.54)^2 +(CI253/2.54)^2 + (CJ253/2.54)^2 +(CK253/2.54)^2 + (CL253/2.54)^2 +(CM253/2.54)^2 + (CN253/2.54)^2 + (CO253/2.54)^2)/(BH253*3.28)</f>
        <v>0</v>
      </c>
      <c r="EO253" s="50">
        <f t="shared" si="174"/>
        <v>0</v>
      </c>
      <c r="EP253" s="50">
        <f t="shared" si="175"/>
        <v>0</v>
      </c>
      <c r="EQ253" s="50">
        <f t="shared" si="176"/>
        <v>0</v>
      </c>
      <c r="ER253" s="56">
        <f t="shared" si="199"/>
        <v>5.7610630081300815</v>
      </c>
      <c r="ES253" s="56">
        <f t="shared" si="200"/>
        <v>3.7184196319612148</v>
      </c>
      <c r="ET253" s="56">
        <f t="shared" si="203"/>
        <v>29.396519212432374</v>
      </c>
      <c r="EU253" s="56">
        <f t="shared" si="203"/>
        <v>11.258998565302978</v>
      </c>
      <c r="EV253" s="56">
        <f t="shared" si="201"/>
        <v>9.4794826400912964</v>
      </c>
      <c r="EW253" s="56"/>
      <c r="EX253" s="56"/>
      <c r="EY253" s="56"/>
      <c r="EZ253" s="165"/>
      <c r="FA253" s="179"/>
      <c r="FB253" s="179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O253" s="54"/>
      <c r="FP253" s="54"/>
      <c r="FQ253" s="54"/>
      <c r="FR253" s="54"/>
      <c r="FS253" s="54"/>
      <c r="FT253" s="54"/>
      <c r="FU253" s="54"/>
      <c r="FV253" s="54"/>
      <c r="FW253" s="54"/>
      <c r="FX253" s="54"/>
      <c r="FY253" s="54"/>
      <c r="FZ253" s="54"/>
      <c r="GA253" s="54"/>
    </row>
    <row r="254" spans="1:183" ht="18">
      <c r="A254" s="66" t="s">
        <v>377</v>
      </c>
      <c r="B254" s="228" t="s">
        <v>286</v>
      </c>
      <c r="C254" s="228">
        <v>789</v>
      </c>
      <c r="D254" s="207" t="s">
        <v>303</v>
      </c>
      <c r="E254" s="229">
        <v>5</v>
      </c>
      <c r="F254" s="144">
        <v>12.41</v>
      </c>
      <c r="G254" s="144">
        <v>5</v>
      </c>
      <c r="H254" s="144"/>
      <c r="I254" s="144">
        <v>5.47</v>
      </c>
      <c r="J254" s="82">
        <v>2.7605540793600003</v>
      </c>
      <c r="K254" s="83">
        <v>15.69</v>
      </c>
      <c r="L254" s="83">
        <v>1.9570603483200002</v>
      </c>
      <c r="M254" s="83"/>
      <c r="N254" s="83"/>
      <c r="O254" s="83"/>
      <c r="P254" s="230">
        <f t="shared" si="177"/>
        <v>43.287614427679998</v>
      </c>
      <c r="Q254" s="52">
        <f t="shared" si="156"/>
        <v>0.83399989372614647</v>
      </c>
      <c r="R254" s="52">
        <f t="shared" si="157"/>
        <v>1.4516799611077715</v>
      </c>
      <c r="S254" s="52">
        <f t="shared" si="158"/>
        <v>1.4145600305099637</v>
      </c>
      <c r="T254" s="53">
        <f t="shared" si="159"/>
        <v>9.0334723494273572E-2</v>
      </c>
      <c r="U254" s="53">
        <f t="shared" si="160"/>
        <v>1.3589153014640702</v>
      </c>
      <c r="V254" s="53">
        <f t="shared" si="161"/>
        <v>14.167574869288392</v>
      </c>
      <c r="W254" s="53">
        <f t="shared" si="162"/>
        <v>115.77841853573091</v>
      </c>
      <c r="X254" s="53">
        <f t="shared" si="163"/>
        <v>1.0294708523189267</v>
      </c>
      <c r="Y254" s="53">
        <f t="shared" si="164"/>
        <v>1.0231650055704153</v>
      </c>
      <c r="Z254" s="53">
        <f t="shared" si="165"/>
        <v>1.0260432990696924</v>
      </c>
      <c r="AA254" s="53">
        <f t="shared" si="166"/>
        <v>1.0296284922307912</v>
      </c>
      <c r="AB254" s="53">
        <f t="shared" si="167"/>
        <v>0.57342036686136544</v>
      </c>
      <c r="AC254" s="53">
        <f t="shared" si="168"/>
        <v>0.5743221245079001</v>
      </c>
      <c r="AD254" s="53">
        <f t="shared" si="169"/>
        <v>0.56107291343761145</v>
      </c>
      <c r="AE254" s="53">
        <f t="shared" si="170"/>
        <v>0.36705279802377788</v>
      </c>
      <c r="AF254" s="53">
        <f t="shared" si="171"/>
        <v>0.36</v>
      </c>
      <c r="AG254" s="53">
        <f t="shared" si="172"/>
        <v>0.36352639901188893</v>
      </c>
      <c r="AH254" s="64" t="s">
        <v>152</v>
      </c>
      <c r="AI254" s="63"/>
      <c r="AJ254" s="63"/>
      <c r="AK254" s="45" t="str">
        <f t="shared" si="178"/>
        <v>112-29</v>
      </c>
      <c r="AL254" s="65"/>
      <c r="AM254" s="145">
        <f t="shared" si="179"/>
        <v>5</v>
      </c>
      <c r="AN254" s="149"/>
      <c r="AO254" s="183"/>
      <c r="AP254" s="149"/>
      <c r="AQ254" s="147">
        <f t="shared" si="180"/>
        <v>1</v>
      </c>
      <c r="AR254" s="208">
        <v>5</v>
      </c>
      <c r="AS254" s="208">
        <v>3</v>
      </c>
      <c r="AT254" s="208">
        <v>7</v>
      </c>
      <c r="AU254" s="208">
        <v>1</v>
      </c>
      <c r="AV254" s="208">
        <v>1</v>
      </c>
      <c r="AW254" s="208">
        <v>3</v>
      </c>
      <c r="AX254" s="234">
        <v>0</v>
      </c>
      <c r="AY254" s="234">
        <v>0</v>
      </c>
      <c r="AZ254" s="234">
        <v>0</v>
      </c>
      <c r="BA254" s="63"/>
      <c r="BB254" s="208">
        <v>100</v>
      </c>
      <c r="BC254" s="208">
        <v>15</v>
      </c>
      <c r="BD254" s="208">
        <v>6</v>
      </c>
      <c r="BE254" s="57">
        <v>3</v>
      </c>
      <c r="BF254" s="57">
        <v>3</v>
      </c>
      <c r="BG254" s="57">
        <v>3</v>
      </c>
      <c r="BH254" s="57">
        <v>10</v>
      </c>
      <c r="BI254" s="57">
        <f t="shared" si="181"/>
        <v>789</v>
      </c>
      <c r="BJ254" s="189" t="str">
        <f t="shared" si="182"/>
        <v>112-29</v>
      </c>
      <c r="BK254" s="173">
        <f t="shared" si="183"/>
        <v>5</v>
      </c>
      <c r="BL254" s="88">
        <v>0</v>
      </c>
      <c r="BM254" s="63"/>
      <c r="BN254" s="63"/>
      <c r="BO254" s="63"/>
      <c r="BP254" s="63"/>
      <c r="BQ254" s="63"/>
      <c r="BR254" s="63"/>
      <c r="BS254" s="63"/>
      <c r="BT254" s="63"/>
      <c r="BU254" s="63"/>
      <c r="BV254" s="63"/>
      <c r="BW254" s="63"/>
      <c r="BX254" s="63"/>
      <c r="BY254" s="63"/>
      <c r="BZ254" s="63"/>
      <c r="CA254" s="95"/>
      <c r="CB254" s="94"/>
      <c r="CC254" s="94"/>
      <c r="CD254" s="94"/>
      <c r="CE254" s="94"/>
      <c r="CF254" s="94"/>
      <c r="CG254" s="94"/>
      <c r="CH254" s="94"/>
      <c r="CI254" s="94"/>
      <c r="CJ254" s="94"/>
      <c r="CK254" s="94"/>
      <c r="CL254" s="94"/>
      <c r="CM254" s="63"/>
      <c r="CN254" s="63"/>
      <c r="CO254" s="63"/>
      <c r="CP254" s="88"/>
      <c r="CQ254" s="88"/>
      <c r="CR254" s="63"/>
      <c r="CS254" s="63"/>
      <c r="CT254" s="63"/>
      <c r="CU254" s="63"/>
      <c r="CV254" s="88"/>
      <c r="CW254" s="63"/>
      <c r="CX254" s="63"/>
      <c r="CY254" s="63"/>
      <c r="CZ254" s="63"/>
      <c r="DA254" s="88"/>
      <c r="DB254" s="63"/>
      <c r="DC254" s="63"/>
      <c r="DD254" s="63"/>
      <c r="DE254" s="63"/>
      <c r="DF254" s="131"/>
      <c r="DG254" s="121">
        <f t="shared" si="184"/>
        <v>43.550398833233146</v>
      </c>
      <c r="DH254" s="121">
        <f t="shared" si="185"/>
        <v>16.679997874522929</v>
      </c>
      <c r="DI254" s="121">
        <f t="shared" si="186"/>
        <v>70.728001525498186</v>
      </c>
      <c r="DJ254" s="121">
        <f t="shared" si="187"/>
        <v>2.1934906808224155</v>
      </c>
      <c r="DK254" s="121">
        <f t="shared" si="187"/>
        <v>4.9269570643440188</v>
      </c>
      <c r="DL254" s="121">
        <f t="shared" si="187"/>
        <v>20.129160521455649</v>
      </c>
      <c r="DM254" s="121">
        <f t="shared" si="188"/>
        <v>0</v>
      </c>
      <c r="DN254" s="121">
        <f t="shared" si="189"/>
        <v>0</v>
      </c>
      <c r="DO254" s="121">
        <f t="shared" si="190"/>
        <v>0</v>
      </c>
      <c r="DP254" s="121">
        <f t="shared" si="191"/>
        <v>0</v>
      </c>
      <c r="DQ254" s="121">
        <f t="shared" si="192"/>
        <v>0</v>
      </c>
      <c r="DR254" s="122">
        <f t="shared" si="193"/>
        <v>5</v>
      </c>
      <c r="DS254" s="157"/>
      <c r="DT254" s="157" t="str">
        <f t="shared" si="194"/>
        <v>DFPZ</v>
      </c>
      <c r="DU254" s="157" t="str">
        <f t="shared" si="173"/>
        <v>112-29</v>
      </c>
      <c r="DV254" s="238">
        <f t="shared" si="195"/>
        <v>5</v>
      </c>
      <c r="EJ254" s="50">
        <f t="shared" si="196"/>
        <v>0.96880081300813004</v>
      </c>
      <c r="EK254" s="50">
        <f t="shared" si="197"/>
        <v>2.7820121951219514</v>
      </c>
      <c r="EL254" s="55">
        <f t="shared" si="198"/>
        <v>8.8536585365853657</v>
      </c>
      <c r="EM254" s="50">
        <f>4.656*AQ254*(((BL254/2.54)^2)+((BM254/2.54)^2)+((BN254/2.54)^2)+((BO254)/2.54^2)+((BP254/2.54)^2)+((BQ254/2.54)^2)+((BR254/2.54)^2)+((BS254/2.54)^2)+((BT254/2.54)^2)+((BU254/2.54)^2)+((BV254/2.54)^2)+((BW254/2.54)^2)+((BX254/2.54)^2)+((BY254/2.54)^2)+((BZ254/2.54)^2))/(BH254*3.28)</f>
        <v>0</v>
      </c>
      <c r="EN254" s="50">
        <f>3.492*AQ254*((CA254/2.54)^2 + (CB254/2.54)^2 + (CC254/2.54)^2 + (CD254/2.54)^2 + (CE254/2.54)^2 + (CF254/2.54)^2 + (CG254/2.54)^2 +(CH254/2.54)^2 +(CI254/2.54)^2 + (CJ254/2.54)^2 +(CK254/2.54)^2 + (CL254/2.54)^2 +(CM254/2.54)^2 + (CN254/2.54)^2 + (CO254/2.54)^2)/(BH254*3.28)</f>
        <v>0</v>
      </c>
      <c r="EO254" s="50">
        <f t="shared" si="174"/>
        <v>0</v>
      </c>
      <c r="EP254" s="50">
        <f t="shared" si="175"/>
        <v>0</v>
      </c>
      <c r="EQ254" s="50">
        <f t="shared" si="176"/>
        <v>0</v>
      </c>
      <c r="ER254" s="56">
        <f t="shared" si="199"/>
        <v>12.604471544715448</v>
      </c>
      <c r="ES254" s="56">
        <f t="shared" si="200"/>
        <v>0</v>
      </c>
      <c r="ET254" s="56">
        <f t="shared" si="203"/>
        <v>19.597679474954916</v>
      </c>
      <c r="EU254" s="56">
        <f t="shared" si="203"/>
        <v>7.5059990435353185</v>
      </c>
      <c r="EV254" s="56">
        <f t="shared" si="201"/>
        <v>12.604471544715448</v>
      </c>
      <c r="EW254" s="56"/>
      <c r="EX254" s="56"/>
      <c r="EY254" s="56"/>
      <c r="EZ254" s="165"/>
      <c r="FA254" s="179"/>
      <c r="FB254" s="179"/>
      <c r="FC254" s="56"/>
      <c r="FD254" s="56"/>
      <c r="FE254" s="56"/>
      <c r="FF254" s="56"/>
      <c r="FG254" s="56"/>
      <c r="FH254" s="56"/>
      <c r="FI254" s="56"/>
      <c r="FJ254" s="56"/>
      <c r="FK254" s="56"/>
      <c r="FL254" s="56"/>
      <c r="FM254" s="56"/>
      <c r="FO254" s="54"/>
      <c r="FP254" s="54"/>
      <c r="FQ254" s="54"/>
      <c r="FR254" s="54"/>
      <c r="FS254" s="54"/>
      <c r="FT254" s="54"/>
      <c r="FU254" s="54"/>
      <c r="FV254" s="54"/>
      <c r="FW254" s="54"/>
      <c r="FX254" s="54"/>
      <c r="FY254" s="54"/>
      <c r="FZ254" s="54"/>
      <c r="GA254" s="54"/>
    </row>
    <row r="255" spans="1:183" ht="18">
      <c r="A255" s="66" t="s">
        <v>377</v>
      </c>
      <c r="B255" s="228" t="s">
        <v>286</v>
      </c>
      <c r="C255" s="228">
        <v>781</v>
      </c>
      <c r="D255" s="228" t="s">
        <v>300</v>
      </c>
      <c r="E255" s="208">
        <v>1</v>
      </c>
      <c r="F255" s="144">
        <v>12.41</v>
      </c>
      <c r="G255" s="144">
        <v>5</v>
      </c>
      <c r="H255" s="144"/>
      <c r="I255" s="144">
        <v>5.47</v>
      </c>
      <c r="J255" s="82">
        <v>2.7605540793600003</v>
      </c>
      <c r="K255" s="83">
        <v>15.69</v>
      </c>
      <c r="L255" s="83">
        <v>1.9570603483200002</v>
      </c>
      <c r="M255" s="83"/>
      <c r="N255" s="83"/>
      <c r="O255" s="83"/>
      <c r="P255" s="230">
        <f t="shared" si="177"/>
        <v>43.287614427679998</v>
      </c>
      <c r="Q255" s="52">
        <f t="shared" si="156"/>
        <v>0.83399989372614647</v>
      </c>
      <c r="R255" s="52">
        <f t="shared" si="157"/>
        <v>1.4516799611077715</v>
      </c>
      <c r="S255" s="52">
        <f t="shared" si="158"/>
        <v>1.4145600305099637</v>
      </c>
      <c r="T255" s="53">
        <f t="shared" si="159"/>
        <v>9.0334723494273572E-2</v>
      </c>
      <c r="U255" s="53">
        <f t="shared" si="160"/>
        <v>1.3589153014640702</v>
      </c>
      <c r="V255" s="53">
        <f t="shared" si="161"/>
        <v>14.167574869288392</v>
      </c>
      <c r="W255" s="53">
        <f t="shared" si="162"/>
        <v>115.77841853573091</v>
      </c>
      <c r="X255" s="53">
        <f t="shared" si="163"/>
        <v>1.0294708523189267</v>
      </c>
      <c r="Y255" s="53">
        <f t="shared" si="164"/>
        <v>1.0231650055704153</v>
      </c>
      <c r="Z255" s="53">
        <f t="shared" si="165"/>
        <v>1.0260432990696924</v>
      </c>
      <c r="AA255" s="53">
        <f t="shared" si="166"/>
        <v>1.0296284922307912</v>
      </c>
      <c r="AB255" s="53">
        <f t="shared" si="167"/>
        <v>0.57342036686136544</v>
      </c>
      <c r="AC255" s="53">
        <f t="shared" si="168"/>
        <v>0.5743221245079001</v>
      </c>
      <c r="AD255" s="53">
        <f t="shared" si="169"/>
        <v>0.56107291343761145</v>
      </c>
      <c r="AE255" s="53">
        <f t="shared" si="170"/>
        <v>0.36705279802377788</v>
      </c>
      <c r="AF255" s="53">
        <f t="shared" si="171"/>
        <v>0.36</v>
      </c>
      <c r="AG255" s="53">
        <f t="shared" si="172"/>
        <v>0.36352639901188893</v>
      </c>
      <c r="AH255" s="64" t="s">
        <v>152</v>
      </c>
      <c r="AI255" s="63"/>
      <c r="AJ255" s="57"/>
      <c r="AK255" s="45" t="str">
        <f t="shared" si="178"/>
        <v>170-29</v>
      </c>
      <c r="AL255" s="65"/>
      <c r="AM255" s="145">
        <f t="shared" si="179"/>
        <v>1</v>
      </c>
      <c r="AN255" s="149"/>
      <c r="AO255" s="183"/>
      <c r="AP255" s="149"/>
      <c r="AQ255" s="147">
        <f t="shared" si="180"/>
        <v>1</v>
      </c>
      <c r="AR255" s="229">
        <v>0</v>
      </c>
      <c r="AS255" s="229">
        <v>1</v>
      </c>
      <c r="AT255" s="229">
        <v>2</v>
      </c>
      <c r="AU255" s="229">
        <v>0</v>
      </c>
      <c r="AV255" s="229">
        <v>0</v>
      </c>
      <c r="AW255" s="229">
        <v>2</v>
      </c>
      <c r="AX255" s="229">
        <v>0</v>
      </c>
      <c r="AY255" s="229">
        <v>2</v>
      </c>
      <c r="AZ255" s="229">
        <v>3</v>
      </c>
      <c r="BA255" s="59"/>
      <c r="BB255" s="229">
        <v>27</v>
      </c>
      <c r="BC255" s="229">
        <v>1</v>
      </c>
      <c r="BD255" s="229">
        <v>2</v>
      </c>
      <c r="BE255" s="57">
        <v>3</v>
      </c>
      <c r="BF255" s="57">
        <v>3</v>
      </c>
      <c r="BG255" s="57">
        <v>3</v>
      </c>
      <c r="BH255" s="57">
        <v>10</v>
      </c>
      <c r="BI255" s="57">
        <f t="shared" si="181"/>
        <v>781</v>
      </c>
      <c r="BJ255" s="189" t="str">
        <f t="shared" si="182"/>
        <v>170-29</v>
      </c>
      <c r="BK255" s="173">
        <f t="shared" si="183"/>
        <v>1</v>
      </c>
      <c r="BL255" s="90">
        <v>0</v>
      </c>
      <c r="BM255" s="60"/>
      <c r="BN255" s="60"/>
      <c r="BO255" s="60"/>
      <c r="BP255" s="60"/>
      <c r="BQ255" s="60"/>
      <c r="BR255" s="60"/>
      <c r="BS255" s="60"/>
      <c r="BT255" s="60"/>
      <c r="BU255" s="60"/>
      <c r="BV255" s="60"/>
      <c r="BW255" s="60"/>
      <c r="BX255" s="60"/>
      <c r="BY255" s="60"/>
      <c r="BZ255" s="60"/>
      <c r="CA255" s="101"/>
      <c r="CB255" s="102"/>
      <c r="CC255" s="102"/>
      <c r="CD255" s="102"/>
      <c r="CE255" s="102"/>
      <c r="CF255" s="102"/>
      <c r="CG255" s="102"/>
      <c r="CH255" s="102"/>
      <c r="CI255" s="102"/>
      <c r="CJ255" s="102"/>
      <c r="CK255" s="102"/>
      <c r="CL255" s="102"/>
      <c r="CM255" s="60"/>
      <c r="CN255" s="60"/>
      <c r="CO255" s="60"/>
      <c r="CP255" s="90"/>
      <c r="CQ255" s="90"/>
      <c r="CR255" s="60"/>
      <c r="CS255" s="60"/>
      <c r="CT255" s="60"/>
      <c r="CU255" s="60"/>
      <c r="CV255" s="90"/>
      <c r="CW255" s="60"/>
      <c r="CX255" s="60"/>
      <c r="CY255" s="60"/>
      <c r="CZ255" s="60"/>
      <c r="DA255" s="90"/>
      <c r="DB255" s="60"/>
      <c r="DC255" s="60"/>
      <c r="DD255" s="60"/>
      <c r="DE255" s="60"/>
      <c r="DF255" s="131"/>
      <c r="DG255" s="121">
        <f t="shared" si="184"/>
        <v>0</v>
      </c>
      <c r="DH255" s="121">
        <f t="shared" si="185"/>
        <v>12.509998405892198</v>
      </c>
      <c r="DI255" s="121">
        <f t="shared" si="186"/>
        <v>21.218400457649452</v>
      </c>
      <c r="DJ255" s="121">
        <f t="shared" si="187"/>
        <v>0.59224248382205225</v>
      </c>
      <c r="DK255" s="121">
        <f t="shared" si="187"/>
        <v>0.32846380428960126</v>
      </c>
      <c r="DL255" s="121">
        <f t="shared" si="187"/>
        <v>6.7097201738185497</v>
      </c>
      <c r="DM255" s="121">
        <f t="shared" si="188"/>
        <v>0</v>
      </c>
      <c r="DN255" s="121">
        <f t="shared" si="189"/>
        <v>0</v>
      </c>
      <c r="DO255" s="121">
        <f t="shared" si="190"/>
        <v>0</v>
      </c>
      <c r="DP255" s="121">
        <f t="shared" si="191"/>
        <v>0</v>
      </c>
      <c r="DQ255" s="121">
        <f t="shared" si="192"/>
        <v>0</v>
      </c>
      <c r="DR255" s="122">
        <f t="shared" si="193"/>
        <v>2</v>
      </c>
      <c r="DS255" s="157"/>
      <c r="DT255" s="157" t="str">
        <f t="shared" si="194"/>
        <v>DFPZ</v>
      </c>
      <c r="DU255" s="157" t="str">
        <f t="shared" si="173"/>
        <v>170-29</v>
      </c>
      <c r="DV255" s="238">
        <f t="shared" si="195"/>
        <v>1</v>
      </c>
      <c r="EJ255" s="50">
        <f t="shared" si="196"/>
        <v>0.26157621951219512</v>
      </c>
      <c r="EK255" s="50">
        <f t="shared" si="197"/>
        <v>0.18546747967479674</v>
      </c>
      <c r="EL255" s="55">
        <f t="shared" si="198"/>
        <v>2.9512195121951219</v>
      </c>
      <c r="EM255" s="50">
        <f>4.656*AQ255*(((BL255/2.54)^2)+((BM255/2.54)^2)+((BN255/2.54)^2)+((BO255)/2.54^2)+((BP255/2.54)^2)+((BQ255/2.54)^2)+((BR255/2.54)^2)+((BS255/2.54)^2)+((BT255/2.54)^2)+((BU255/2.54)^2)+((BV255/2.54)^2)+((BW255/2.54)^2)+((BX255/2.54)^2)+((BY255/2.54)^2)+((BZ255/2.54)^2))/(BH255*3.28)</f>
        <v>0</v>
      </c>
      <c r="EN255" s="50">
        <f>3.492*AQ255*((CA255/2.54)^2 + (CB255/2.54)^2 + (CC255/2.54)^2 + (CD255/2.54)^2 + (CE255/2.54)^2 + (CF255/2.54)^2 + (CG255/2.54)^2 +(CH255/2.54)^2 +(CI255/2.54)^2 + (CJ255/2.54)^2 +(CK255/2.54)^2 + (CL255/2.54)^2 +(CM255/2.54)^2 + (CN255/2.54)^2 + (CO255/2.54)^2)/(BH255*3.28)</f>
        <v>0</v>
      </c>
      <c r="EO255" s="50">
        <f t="shared" si="174"/>
        <v>0</v>
      </c>
      <c r="EP255" s="50">
        <f t="shared" si="175"/>
        <v>0</v>
      </c>
      <c r="EQ255" s="50">
        <f t="shared" si="176"/>
        <v>0</v>
      </c>
      <c r="ER255" s="56">
        <f t="shared" si="199"/>
        <v>3.3982632113821136</v>
      </c>
      <c r="ES255" s="56">
        <f t="shared" si="200"/>
        <v>0</v>
      </c>
      <c r="ET255" s="56">
        <f t="shared" si="203"/>
        <v>0</v>
      </c>
      <c r="EU255" s="56">
        <f t="shared" si="203"/>
        <v>5.6294992826514889</v>
      </c>
      <c r="EV255" s="56">
        <f t="shared" si="201"/>
        <v>3.3982632113821136</v>
      </c>
      <c r="EW255" s="56"/>
      <c r="EX255" s="56"/>
      <c r="EY255" s="56"/>
      <c r="EZ255" s="165" t="str">
        <f>D255</f>
        <v>170-29</v>
      </c>
      <c r="FA255" s="179">
        <f t="shared" si="202"/>
        <v>16.33139956246243</v>
      </c>
      <c r="FB255" s="179">
        <f t="shared" si="202"/>
        <v>8.1314989638299284</v>
      </c>
      <c r="FC255" s="56">
        <f>AVERAGE(EJ253:EJ255)</f>
        <v>0.54575779132791324</v>
      </c>
      <c r="FD255" s="56">
        <f>AVERAGE(EK253:EK255)</f>
        <v>1.2982723577235773</v>
      </c>
      <c r="FE255" s="56">
        <f>AVERAGE(EL253:EL255)</f>
        <v>5.4105691056910574</v>
      </c>
      <c r="FF255" s="56">
        <f>AVERAGE(EM253:EM255)</f>
        <v>1.2394732106537383</v>
      </c>
      <c r="FG255" s="56">
        <f>AVERAGE(EN253:EN255)</f>
        <v>0</v>
      </c>
      <c r="FH255" s="56">
        <f t="shared" si="204"/>
        <v>0</v>
      </c>
      <c r="FI255" s="56">
        <f t="shared" si="204"/>
        <v>0</v>
      </c>
      <c r="FJ255" s="56">
        <f t="shared" si="204"/>
        <v>0</v>
      </c>
      <c r="FK255" s="56">
        <f>AVERAGE(ER253:ER255)</f>
        <v>7.2545992547425486</v>
      </c>
      <c r="FL255" s="56">
        <f>AVERAGE(ES253:ES255)</f>
        <v>1.2394732106537383</v>
      </c>
      <c r="FM255" s="56">
        <f>AVERAGE(EV253:EV255)</f>
        <v>8.494072465396286</v>
      </c>
      <c r="FO255" s="54"/>
      <c r="FP255" s="54" t="e">
        <f>AVERAGE(#REF!)</f>
        <v>#REF!</v>
      </c>
      <c r="FQ255" s="54" t="e">
        <f>AVERAGE(#REF!)</f>
        <v>#REF!</v>
      </c>
      <c r="FR255" s="54" t="e">
        <f>AVERAGE(#REF!)</f>
        <v>#REF!</v>
      </c>
      <c r="FS255" s="54" t="e">
        <f>AVERAGE(#REF!)</f>
        <v>#REF!</v>
      </c>
      <c r="FT255" s="54" t="e">
        <f>AVERAGE(#REF!)</f>
        <v>#REF!</v>
      </c>
      <c r="FU255" s="54" t="e">
        <f>AVERAGE(#REF!)</f>
        <v>#REF!</v>
      </c>
      <c r="FV255" s="54" t="e">
        <f>AVERAGE(#REF!)</f>
        <v>#REF!</v>
      </c>
      <c r="FW255" s="54" t="e">
        <f>AVERAGE(#REF!)</f>
        <v>#REF!</v>
      </c>
      <c r="FX255" s="54" t="e">
        <f>AVERAGE(#REF!)</f>
        <v>#REF!</v>
      </c>
      <c r="FY255" s="54" t="e">
        <f>AVERAGE(#REF!)</f>
        <v>#REF!</v>
      </c>
      <c r="FZ255" s="54" t="e">
        <f>AVERAGE(#REF!)</f>
        <v>#REF!</v>
      </c>
      <c r="GA255" s="54"/>
    </row>
    <row r="256" spans="1:183" ht="18">
      <c r="A256" s="66" t="s">
        <v>377</v>
      </c>
      <c r="B256" s="228" t="s">
        <v>286</v>
      </c>
      <c r="C256" s="228">
        <v>781</v>
      </c>
      <c r="D256" s="228" t="s">
        <v>300</v>
      </c>
      <c r="E256" s="208">
        <v>2</v>
      </c>
      <c r="F256" s="144">
        <v>12.41</v>
      </c>
      <c r="G256" s="144">
        <v>5</v>
      </c>
      <c r="H256" s="144"/>
      <c r="I256" s="144">
        <v>5.47</v>
      </c>
      <c r="J256" s="82">
        <v>2.7605540793600003</v>
      </c>
      <c r="K256" s="83">
        <v>15.69</v>
      </c>
      <c r="L256" s="83">
        <v>1.9570603483200002</v>
      </c>
      <c r="M256" s="83"/>
      <c r="N256" s="83"/>
      <c r="O256" s="83"/>
      <c r="P256" s="230">
        <f t="shared" si="177"/>
        <v>43.287614427679998</v>
      </c>
      <c r="Q256" s="52">
        <f t="shared" si="156"/>
        <v>0.83399989372614647</v>
      </c>
      <c r="R256" s="52">
        <f t="shared" si="157"/>
        <v>1.4516799611077715</v>
      </c>
      <c r="S256" s="52">
        <f t="shared" si="158"/>
        <v>1.4145600305099637</v>
      </c>
      <c r="T256" s="53">
        <f t="shared" si="159"/>
        <v>9.0334723494273572E-2</v>
      </c>
      <c r="U256" s="53">
        <f t="shared" si="160"/>
        <v>1.3589153014640702</v>
      </c>
      <c r="V256" s="53">
        <f t="shared" si="161"/>
        <v>14.167574869288392</v>
      </c>
      <c r="W256" s="53">
        <f t="shared" si="162"/>
        <v>115.77841853573091</v>
      </c>
      <c r="X256" s="53">
        <f t="shared" si="163"/>
        <v>1.0294708523189267</v>
      </c>
      <c r="Y256" s="53">
        <f t="shared" si="164"/>
        <v>1.0231650055704153</v>
      </c>
      <c r="Z256" s="53">
        <f t="shared" si="165"/>
        <v>1.0260432990696924</v>
      </c>
      <c r="AA256" s="53">
        <f t="shared" si="166"/>
        <v>1.0296284922307912</v>
      </c>
      <c r="AB256" s="53">
        <f t="shared" si="167"/>
        <v>0.57342036686136544</v>
      </c>
      <c r="AC256" s="53">
        <f t="shared" si="168"/>
        <v>0.5743221245079001</v>
      </c>
      <c r="AD256" s="53">
        <f t="shared" si="169"/>
        <v>0.56107291343761145</v>
      </c>
      <c r="AE256" s="53">
        <f t="shared" si="170"/>
        <v>0.36705279802377788</v>
      </c>
      <c r="AF256" s="53">
        <f t="shared" si="171"/>
        <v>0.36</v>
      </c>
      <c r="AG256" s="53">
        <f t="shared" si="172"/>
        <v>0.36352639901188893</v>
      </c>
      <c r="AH256" s="64" t="s">
        <v>152</v>
      </c>
      <c r="AI256" s="63"/>
      <c r="AJ256" s="57"/>
      <c r="AK256" s="45" t="str">
        <f t="shared" si="178"/>
        <v>170-29</v>
      </c>
      <c r="AL256" s="65"/>
      <c r="AM256" s="145">
        <f t="shared" si="179"/>
        <v>2</v>
      </c>
      <c r="AN256" s="149"/>
      <c r="AO256" s="183"/>
      <c r="AP256" s="149"/>
      <c r="AQ256" s="147">
        <f t="shared" si="180"/>
        <v>1</v>
      </c>
      <c r="AR256" s="229">
        <v>0</v>
      </c>
      <c r="AS256" s="229">
        <v>0</v>
      </c>
      <c r="AT256" s="229">
        <v>0</v>
      </c>
      <c r="AU256" s="229">
        <v>1</v>
      </c>
      <c r="AV256" s="229">
        <v>2</v>
      </c>
      <c r="AW256" s="229">
        <v>5</v>
      </c>
      <c r="AX256" s="229">
        <v>0</v>
      </c>
      <c r="AY256" s="229">
        <v>4</v>
      </c>
      <c r="AZ256" s="229">
        <v>6</v>
      </c>
      <c r="BA256" s="58"/>
      <c r="BB256" s="229">
        <v>50</v>
      </c>
      <c r="BC256" s="229">
        <v>7</v>
      </c>
      <c r="BD256" s="229">
        <v>0</v>
      </c>
      <c r="BE256" s="57">
        <v>3</v>
      </c>
      <c r="BF256" s="57">
        <v>3</v>
      </c>
      <c r="BG256" s="57">
        <v>3</v>
      </c>
      <c r="BH256" s="57">
        <v>10</v>
      </c>
      <c r="BI256" s="57">
        <f t="shared" si="181"/>
        <v>781</v>
      </c>
      <c r="BJ256" s="189" t="str">
        <f t="shared" si="182"/>
        <v>170-29</v>
      </c>
      <c r="BK256" s="173">
        <f t="shared" si="183"/>
        <v>2</v>
      </c>
      <c r="BL256" s="90">
        <v>16</v>
      </c>
      <c r="BM256" s="60"/>
      <c r="BN256" s="60"/>
      <c r="BO256" s="60"/>
      <c r="BP256" s="60"/>
      <c r="BQ256" s="60"/>
      <c r="BR256" s="60"/>
      <c r="BS256" s="60"/>
      <c r="BT256" s="60"/>
      <c r="BU256" s="60"/>
      <c r="BV256" s="60"/>
      <c r="BW256" s="60"/>
      <c r="BX256" s="60"/>
      <c r="BY256" s="60"/>
      <c r="BZ256" s="60"/>
      <c r="CA256" s="101"/>
      <c r="CB256" s="102"/>
      <c r="CC256" s="102"/>
      <c r="CD256" s="102"/>
      <c r="CE256" s="102"/>
      <c r="CF256" s="102"/>
      <c r="CG256" s="102"/>
      <c r="CH256" s="102"/>
      <c r="CI256" s="102"/>
      <c r="CJ256" s="102"/>
      <c r="CK256" s="102"/>
      <c r="CL256" s="102"/>
      <c r="CM256" s="60"/>
      <c r="CN256" s="60"/>
      <c r="CO256" s="60"/>
      <c r="CP256" s="90"/>
      <c r="CQ256" s="90"/>
      <c r="CR256" s="60"/>
      <c r="CS256" s="60"/>
      <c r="CT256" s="60"/>
      <c r="CU256" s="60"/>
      <c r="CV256" s="90"/>
      <c r="CW256" s="60"/>
      <c r="CX256" s="60"/>
      <c r="CY256" s="60"/>
      <c r="CZ256" s="60"/>
      <c r="DA256" s="90"/>
      <c r="DB256" s="60"/>
      <c r="DC256" s="60"/>
      <c r="DD256" s="60"/>
      <c r="DE256" s="60"/>
      <c r="DF256" s="131"/>
      <c r="DG256" s="121">
        <f t="shared" si="184"/>
        <v>7.2583998055388577</v>
      </c>
      <c r="DH256" s="121">
        <f t="shared" si="185"/>
        <v>25.019996811784395</v>
      </c>
      <c r="DI256" s="121">
        <f t="shared" si="186"/>
        <v>49.509601067848727</v>
      </c>
      <c r="DJ256" s="121">
        <f t="shared" si="187"/>
        <v>1.0967453404112077</v>
      </c>
      <c r="DK256" s="121">
        <f t="shared" si="187"/>
        <v>2.2992466300272087</v>
      </c>
      <c r="DL256" s="121">
        <f t="shared" si="187"/>
        <v>0</v>
      </c>
      <c r="DM256" s="121">
        <f t="shared" si="188"/>
        <v>11.938897291364388</v>
      </c>
      <c r="DN256" s="121">
        <f t="shared" si="189"/>
        <v>0</v>
      </c>
      <c r="DO256" s="121">
        <f t="shared" si="190"/>
        <v>0</v>
      </c>
      <c r="DP256" s="121">
        <f t="shared" si="191"/>
        <v>0</v>
      </c>
      <c r="DQ256" s="121">
        <f t="shared" si="192"/>
        <v>0</v>
      </c>
      <c r="DR256" s="122">
        <f t="shared" si="193"/>
        <v>2.5</v>
      </c>
      <c r="DS256" s="157"/>
      <c r="DT256" s="157" t="str">
        <f t="shared" si="194"/>
        <v>DFPZ</v>
      </c>
      <c r="DU256" s="157" t="str">
        <f t="shared" si="173"/>
        <v>170-29</v>
      </c>
      <c r="DV256" s="238">
        <f t="shared" si="195"/>
        <v>2</v>
      </c>
      <c r="EJ256" s="50"/>
      <c r="EK256" s="50"/>
      <c r="EL256" s="55"/>
      <c r="EM256" s="50"/>
      <c r="EN256" s="50"/>
      <c r="EO256" s="50">
        <f t="shared" si="174"/>
        <v>0</v>
      </c>
      <c r="EP256" s="50">
        <f t="shared" si="175"/>
        <v>0</v>
      </c>
      <c r="EQ256" s="50">
        <f t="shared" si="176"/>
        <v>0</v>
      </c>
      <c r="ER256" s="56"/>
      <c r="ES256" s="56"/>
      <c r="ET256" s="56">
        <f t="shared" si="203"/>
        <v>3.2662799124924859</v>
      </c>
      <c r="EU256" s="56">
        <f t="shared" si="203"/>
        <v>11.258998565302978</v>
      </c>
      <c r="EV256" s="56"/>
      <c r="EW256" s="56"/>
      <c r="EX256" s="56"/>
      <c r="EY256" s="56"/>
      <c r="EZ256" s="165"/>
      <c r="FA256" s="179"/>
      <c r="FB256" s="179"/>
      <c r="FC256" s="56"/>
      <c r="FD256" s="56"/>
      <c r="FE256" s="56"/>
      <c r="FF256" s="56"/>
      <c r="FG256" s="56"/>
      <c r="FH256" s="56"/>
      <c r="FI256" s="56"/>
      <c r="FJ256" s="56"/>
      <c r="FK256" s="56"/>
      <c r="FL256" s="56"/>
      <c r="FM256" s="56"/>
      <c r="FO256" s="54"/>
      <c r="FP256" s="54"/>
      <c r="FQ256" s="54"/>
      <c r="FR256" s="54"/>
      <c r="FS256" s="54"/>
      <c r="FT256" s="54"/>
      <c r="FU256" s="54"/>
      <c r="FV256" s="54"/>
      <c r="FW256" s="54"/>
      <c r="FX256" s="54"/>
      <c r="FY256" s="54"/>
      <c r="FZ256" s="54"/>
      <c r="GA256" s="54"/>
    </row>
    <row r="257" spans="1:183" ht="18">
      <c r="A257" s="66" t="s">
        <v>377</v>
      </c>
      <c r="B257" s="228" t="s">
        <v>286</v>
      </c>
      <c r="C257" s="228">
        <v>781</v>
      </c>
      <c r="D257" s="228" t="s">
        <v>300</v>
      </c>
      <c r="E257" s="208">
        <v>3</v>
      </c>
      <c r="F257" s="144">
        <v>12.41</v>
      </c>
      <c r="G257" s="144">
        <v>5</v>
      </c>
      <c r="H257" s="144"/>
      <c r="I257" s="144">
        <v>5.47</v>
      </c>
      <c r="J257" s="82">
        <v>2.7605540793600003</v>
      </c>
      <c r="K257" s="83">
        <v>15.69</v>
      </c>
      <c r="L257" s="83">
        <v>1.9570603483200002</v>
      </c>
      <c r="M257" s="83"/>
      <c r="N257" s="83"/>
      <c r="O257" s="83"/>
      <c r="P257" s="230">
        <f t="shared" si="177"/>
        <v>43.287614427679998</v>
      </c>
      <c r="Q257" s="52">
        <f t="shared" si="156"/>
        <v>0.83399989372614647</v>
      </c>
      <c r="R257" s="52">
        <f t="shared" si="157"/>
        <v>1.4516799611077715</v>
      </c>
      <c r="S257" s="52">
        <f t="shared" si="158"/>
        <v>1.4145600305099637</v>
      </c>
      <c r="T257" s="53">
        <f t="shared" si="159"/>
        <v>9.0334723494273572E-2</v>
      </c>
      <c r="U257" s="53">
        <f t="shared" si="160"/>
        <v>1.3589153014640702</v>
      </c>
      <c r="V257" s="53">
        <f t="shared" si="161"/>
        <v>14.167574869288392</v>
      </c>
      <c r="W257" s="53">
        <f t="shared" si="162"/>
        <v>115.77841853573091</v>
      </c>
      <c r="X257" s="53">
        <f t="shared" si="163"/>
        <v>1.0294708523189267</v>
      </c>
      <c r="Y257" s="53">
        <f t="shared" si="164"/>
        <v>1.0231650055704153</v>
      </c>
      <c r="Z257" s="53">
        <f t="shared" si="165"/>
        <v>1.0260432990696924</v>
      </c>
      <c r="AA257" s="53">
        <f t="shared" si="166"/>
        <v>1.0296284922307912</v>
      </c>
      <c r="AB257" s="53">
        <f t="shared" si="167"/>
        <v>0.57342036686136544</v>
      </c>
      <c r="AC257" s="53">
        <f t="shared" si="168"/>
        <v>0.5743221245079001</v>
      </c>
      <c r="AD257" s="53">
        <f t="shared" si="169"/>
        <v>0.56107291343761145</v>
      </c>
      <c r="AE257" s="53">
        <f t="shared" si="170"/>
        <v>0.36705279802377788</v>
      </c>
      <c r="AF257" s="53">
        <f t="shared" si="171"/>
        <v>0.36</v>
      </c>
      <c r="AG257" s="53">
        <f t="shared" si="172"/>
        <v>0.36352639901188893</v>
      </c>
      <c r="AH257" s="64" t="s">
        <v>152</v>
      </c>
      <c r="AI257" s="63"/>
      <c r="AJ257" s="66"/>
      <c r="AK257" s="45" t="str">
        <f t="shared" si="178"/>
        <v>170-29</v>
      </c>
      <c r="AL257" s="65"/>
      <c r="AM257" s="145">
        <f t="shared" si="179"/>
        <v>3</v>
      </c>
      <c r="AN257" s="149"/>
      <c r="AO257" s="183"/>
      <c r="AP257" s="149"/>
      <c r="AQ257" s="147">
        <f t="shared" si="180"/>
        <v>1</v>
      </c>
      <c r="AR257" s="229">
        <v>0</v>
      </c>
      <c r="AS257" s="229">
        <v>2</v>
      </c>
      <c r="AT257" s="229">
        <v>7</v>
      </c>
      <c r="AU257" s="229">
        <v>0</v>
      </c>
      <c r="AV257" s="229">
        <v>1</v>
      </c>
      <c r="AW257" s="229">
        <v>3</v>
      </c>
      <c r="AX257" s="229">
        <v>0</v>
      </c>
      <c r="AY257" s="229">
        <v>1</v>
      </c>
      <c r="AZ257" s="229">
        <v>1</v>
      </c>
      <c r="BA257" s="67"/>
      <c r="BB257" s="229">
        <v>150</v>
      </c>
      <c r="BC257" s="229">
        <v>3</v>
      </c>
      <c r="BD257" s="229">
        <v>2</v>
      </c>
      <c r="BE257" s="57">
        <v>3</v>
      </c>
      <c r="BF257" s="57">
        <v>3</v>
      </c>
      <c r="BG257" s="57">
        <v>3</v>
      </c>
      <c r="BH257" s="57">
        <v>10</v>
      </c>
      <c r="BI257" s="57">
        <f t="shared" si="181"/>
        <v>781</v>
      </c>
      <c r="BJ257" s="189" t="str">
        <f t="shared" si="182"/>
        <v>170-29</v>
      </c>
      <c r="BK257" s="173">
        <f t="shared" si="183"/>
        <v>3</v>
      </c>
      <c r="BL257" s="90">
        <v>0</v>
      </c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101">
        <v>22</v>
      </c>
      <c r="CB257" s="100"/>
      <c r="CC257" s="100"/>
      <c r="CD257" s="100"/>
      <c r="CE257" s="100"/>
      <c r="CF257" s="100"/>
      <c r="CG257" s="100"/>
      <c r="CH257" s="100"/>
      <c r="CI257" s="100"/>
      <c r="CJ257" s="100"/>
      <c r="CK257" s="100"/>
      <c r="CL257" s="100"/>
      <c r="CM257" s="69"/>
      <c r="CN257" s="69"/>
      <c r="CO257" s="69"/>
      <c r="CP257" s="90"/>
      <c r="CQ257" s="90"/>
      <c r="CR257" s="69"/>
      <c r="CS257" s="69"/>
      <c r="CT257" s="69"/>
      <c r="CU257" s="69"/>
      <c r="CV257" s="90"/>
      <c r="CW257" s="69"/>
      <c r="CX257" s="69"/>
      <c r="CY257" s="69"/>
      <c r="CZ257" s="69"/>
      <c r="DA257" s="90"/>
      <c r="DB257" s="69"/>
      <c r="DC257" s="69"/>
      <c r="DD257" s="69"/>
      <c r="DE257" s="69"/>
      <c r="DF257" s="131"/>
      <c r="DG257" s="121">
        <f t="shared" si="184"/>
        <v>0</v>
      </c>
      <c r="DH257" s="121">
        <f t="shared" si="185"/>
        <v>16.679997874522929</v>
      </c>
      <c r="DI257" s="121">
        <f t="shared" si="186"/>
        <v>28.291200610199276</v>
      </c>
      <c r="DJ257" s="121">
        <f t="shared" si="187"/>
        <v>3.2902360212336235</v>
      </c>
      <c r="DK257" s="121">
        <f t="shared" si="187"/>
        <v>0.98539141286880394</v>
      </c>
      <c r="DL257" s="121">
        <f t="shared" si="187"/>
        <v>6.7097201738185497</v>
      </c>
      <c r="DM257" s="121">
        <f t="shared" si="188"/>
        <v>0</v>
      </c>
      <c r="DN257" s="121">
        <f t="shared" si="189"/>
        <v>22.138264611208562</v>
      </c>
      <c r="DO257" s="121">
        <f t="shared" si="190"/>
        <v>0</v>
      </c>
      <c r="DP257" s="121">
        <f t="shared" si="191"/>
        <v>0</v>
      </c>
      <c r="DQ257" s="121">
        <f t="shared" si="192"/>
        <v>0</v>
      </c>
      <c r="DR257" s="122">
        <f t="shared" si="193"/>
        <v>5</v>
      </c>
      <c r="DS257" s="157"/>
      <c r="DT257" s="157" t="str">
        <f t="shared" si="194"/>
        <v>DFPZ</v>
      </c>
      <c r="DU257" s="157" t="str">
        <f t="shared" si="173"/>
        <v>170-29</v>
      </c>
      <c r="DV257" s="238">
        <f t="shared" si="195"/>
        <v>3</v>
      </c>
      <c r="EJ257" s="50">
        <f t="shared" si="196"/>
        <v>1.4532012195121951</v>
      </c>
      <c r="EK257" s="50">
        <f t="shared" si="197"/>
        <v>0.55640243902439024</v>
      </c>
      <c r="EL257" s="55">
        <f t="shared" si="198"/>
        <v>2.9512195121951219</v>
      </c>
      <c r="EM257" s="50">
        <f>4.656*AQ257*(((BL257/2.54)^2)+((BM257/2.54)^2)+((BN257/2.54)^2)+((BO257)/2.54^2)+((BP257/2.54)^2)+((BQ257/2.54)^2)+((BR257/2.54)^2)+((BS257/2.54)^2)+((BT257/2.54)^2)+((BU257/2.54)^2)+((BV257/2.54)^2)+((BW257/2.54)^2)+((BX257/2.54)^2)+((BY257/2.54)^2)+((BZ257/2.54)^2))/(BH257*3.28)</f>
        <v>0</v>
      </c>
      <c r="EN257" s="50">
        <f>3.492*AQ257*((CA257/2.54)^2 + (CB257/2.54)^2 + (CC257/2.54)^2 + (CD257/2.54)^2 + (CE257/2.54)^2 + (CF257/2.54)^2 + (CG257/2.54)^2 +(CH257/2.54)^2 +(CI257/2.54)^2 + (CJ257/2.54)^2 +(CK257/2.54)^2 + (CL257/2.54)^2 +(CM257/2.54)^2 + (CN257/2.54)^2 + (CO257/2.54)^2)/(BH257*3.28)</f>
        <v>7.9869013396563391</v>
      </c>
      <c r="EO257" s="50">
        <f t="shared" si="174"/>
        <v>0</v>
      </c>
      <c r="EP257" s="50">
        <f t="shared" si="175"/>
        <v>0</v>
      </c>
      <c r="EQ257" s="50">
        <f t="shared" si="176"/>
        <v>0</v>
      </c>
      <c r="ER257" s="56">
        <f t="shared" si="199"/>
        <v>4.9608231707317074</v>
      </c>
      <c r="ES257" s="56">
        <f t="shared" si="200"/>
        <v>7.9869013396563391</v>
      </c>
      <c r="ET257" s="56">
        <f t="shared" si="203"/>
        <v>0</v>
      </c>
      <c r="EU257" s="56">
        <f t="shared" si="203"/>
        <v>7.5059990435353185</v>
      </c>
      <c r="EV257" s="56">
        <f t="shared" si="201"/>
        <v>12.947724510388046</v>
      </c>
      <c r="EW257" s="56"/>
      <c r="EX257" s="56"/>
      <c r="EY257" s="56"/>
      <c r="EZ257" s="165"/>
      <c r="FA257" s="179"/>
      <c r="FB257" s="179"/>
      <c r="FC257" s="56"/>
      <c r="FD257" s="56"/>
      <c r="FE257" s="56"/>
      <c r="FF257" s="56"/>
      <c r="FG257" s="56"/>
      <c r="FH257" s="56"/>
      <c r="FI257" s="56"/>
      <c r="FJ257" s="56"/>
      <c r="FK257" s="56"/>
      <c r="FL257" s="56"/>
      <c r="FM257" s="56"/>
      <c r="FO257" s="54"/>
      <c r="FP257" s="54"/>
      <c r="FQ257" s="54"/>
      <c r="FR257" s="54"/>
      <c r="FS257" s="54"/>
      <c r="FT257" s="54"/>
      <c r="FU257" s="54"/>
      <c r="FV257" s="54"/>
      <c r="FW257" s="54"/>
      <c r="FX257" s="54"/>
      <c r="FY257" s="54"/>
      <c r="FZ257" s="54"/>
      <c r="GA257" s="54"/>
    </row>
    <row r="258" spans="1:183" ht="18">
      <c r="A258" s="66" t="s">
        <v>377</v>
      </c>
      <c r="B258" s="228" t="s">
        <v>286</v>
      </c>
      <c r="C258" s="228">
        <v>781</v>
      </c>
      <c r="D258" s="228" t="s">
        <v>300</v>
      </c>
      <c r="E258" s="208">
        <v>4</v>
      </c>
      <c r="F258" s="144">
        <v>12.41</v>
      </c>
      <c r="G258" s="144">
        <v>5</v>
      </c>
      <c r="H258" s="144"/>
      <c r="I258" s="144">
        <v>5.47</v>
      </c>
      <c r="J258" s="82">
        <v>2.7605540793600003</v>
      </c>
      <c r="K258" s="83">
        <v>15.69</v>
      </c>
      <c r="L258" s="83">
        <v>1.9570603483200002</v>
      </c>
      <c r="M258" s="83"/>
      <c r="N258" s="83"/>
      <c r="O258" s="83"/>
      <c r="P258" s="230">
        <f t="shared" si="177"/>
        <v>43.287614427679998</v>
      </c>
      <c r="Q258" s="52">
        <f t="shared" si="156"/>
        <v>0.83399989372614647</v>
      </c>
      <c r="R258" s="52">
        <f t="shared" si="157"/>
        <v>1.4516799611077715</v>
      </c>
      <c r="S258" s="52">
        <f t="shared" si="158"/>
        <v>1.4145600305099637</v>
      </c>
      <c r="T258" s="53">
        <f t="shared" si="159"/>
        <v>9.0334723494273572E-2</v>
      </c>
      <c r="U258" s="53">
        <f t="shared" si="160"/>
        <v>1.3589153014640702</v>
      </c>
      <c r="V258" s="53">
        <f t="shared" si="161"/>
        <v>14.167574869288392</v>
      </c>
      <c r="W258" s="53">
        <f t="shared" si="162"/>
        <v>115.77841853573091</v>
      </c>
      <c r="X258" s="53">
        <f t="shared" si="163"/>
        <v>1.0294708523189267</v>
      </c>
      <c r="Y258" s="53">
        <f t="shared" si="164"/>
        <v>1.0231650055704153</v>
      </c>
      <c r="Z258" s="53">
        <f t="shared" si="165"/>
        <v>1.0260432990696924</v>
      </c>
      <c r="AA258" s="53">
        <f t="shared" si="166"/>
        <v>1.0296284922307912</v>
      </c>
      <c r="AB258" s="53">
        <f t="shared" si="167"/>
        <v>0.57342036686136544</v>
      </c>
      <c r="AC258" s="53">
        <f t="shared" si="168"/>
        <v>0.5743221245079001</v>
      </c>
      <c r="AD258" s="53">
        <f t="shared" si="169"/>
        <v>0.56107291343761145</v>
      </c>
      <c r="AE258" s="53">
        <f t="shared" si="170"/>
        <v>0.36705279802377788</v>
      </c>
      <c r="AF258" s="53">
        <f t="shared" si="171"/>
        <v>0.36</v>
      </c>
      <c r="AG258" s="53">
        <f t="shared" si="172"/>
        <v>0.36352639901188893</v>
      </c>
      <c r="AH258" s="64" t="s">
        <v>152</v>
      </c>
      <c r="AI258" s="63"/>
      <c r="AJ258" s="66"/>
      <c r="AK258" s="45" t="str">
        <f t="shared" si="178"/>
        <v>170-29</v>
      </c>
      <c r="AL258" s="65"/>
      <c r="AM258" s="145">
        <f t="shared" si="179"/>
        <v>4</v>
      </c>
      <c r="AN258" s="149"/>
      <c r="AO258" s="183"/>
      <c r="AP258" s="149"/>
      <c r="AQ258" s="147">
        <f t="shared" si="180"/>
        <v>1</v>
      </c>
      <c r="AR258" s="229">
        <v>0</v>
      </c>
      <c r="AS258" s="229">
        <v>3</v>
      </c>
      <c r="AT258" s="229">
        <v>3</v>
      </c>
      <c r="AU258" s="229">
        <v>0</v>
      </c>
      <c r="AV258" s="229">
        <v>2</v>
      </c>
      <c r="AW258" s="229">
        <v>19</v>
      </c>
      <c r="AX258" s="229">
        <v>0</v>
      </c>
      <c r="AY258" s="229">
        <v>2</v>
      </c>
      <c r="AZ258" s="229">
        <v>21</v>
      </c>
      <c r="BA258" s="68"/>
      <c r="BB258" s="229">
        <v>49</v>
      </c>
      <c r="BC258" s="229">
        <v>4</v>
      </c>
      <c r="BD258" s="229">
        <v>0</v>
      </c>
      <c r="BE258" s="57">
        <v>3</v>
      </c>
      <c r="BF258" s="57">
        <v>3</v>
      </c>
      <c r="BG258" s="57">
        <v>3</v>
      </c>
      <c r="BH258" s="57">
        <v>10</v>
      </c>
      <c r="BI258" s="57">
        <f t="shared" si="181"/>
        <v>781</v>
      </c>
      <c r="BJ258" s="189" t="str">
        <f t="shared" si="182"/>
        <v>170-29</v>
      </c>
      <c r="BK258" s="173">
        <f t="shared" si="183"/>
        <v>4</v>
      </c>
      <c r="BL258" s="90">
        <v>10</v>
      </c>
      <c r="BM258" s="69">
        <v>11</v>
      </c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101"/>
      <c r="CB258" s="100"/>
      <c r="CC258" s="100"/>
      <c r="CD258" s="100"/>
      <c r="CE258" s="100"/>
      <c r="CF258" s="100"/>
      <c r="CG258" s="100"/>
      <c r="CH258" s="100"/>
      <c r="CI258" s="100"/>
      <c r="CJ258" s="100"/>
      <c r="CK258" s="100"/>
      <c r="CL258" s="100"/>
      <c r="CM258" s="69"/>
      <c r="CN258" s="69"/>
      <c r="CO258" s="69"/>
      <c r="CP258" s="90"/>
      <c r="CQ258" s="90"/>
      <c r="CR258" s="69"/>
      <c r="CS258" s="69"/>
      <c r="CT258" s="69"/>
      <c r="CU258" s="69"/>
      <c r="CV258" s="90"/>
      <c r="CW258" s="69"/>
      <c r="CX258" s="69"/>
      <c r="CY258" s="69"/>
      <c r="CZ258" s="69"/>
      <c r="DA258" s="90"/>
      <c r="DB258" s="69"/>
      <c r="DC258" s="69"/>
      <c r="DD258" s="69"/>
      <c r="DE258" s="69"/>
      <c r="DF258" s="131"/>
      <c r="DG258" s="121">
        <f t="shared" si="184"/>
        <v>0</v>
      </c>
      <c r="DH258" s="121">
        <f t="shared" si="185"/>
        <v>29.189996280415123</v>
      </c>
      <c r="DI258" s="121">
        <f t="shared" si="186"/>
        <v>49.509601067848727</v>
      </c>
      <c r="DJ258" s="121">
        <f t="shared" si="187"/>
        <v>1.0748104336029838</v>
      </c>
      <c r="DK258" s="121">
        <f t="shared" si="187"/>
        <v>1.313855217158405</v>
      </c>
      <c r="DL258" s="121">
        <f t="shared" si="187"/>
        <v>0</v>
      </c>
      <c r="DM258" s="121">
        <f t="shared" si="188"/>
        <v>10.306626177310664</v>
      </c>
      <c r="DN258" s="121">
        <f t="shared" si="189"/>
        <v>0</v>
      </c>
      <c r="DO258" s="121">
        <f t="shared" si="190"/>
        <v>0</v>
      </c>
      <c r="DP258" s="121">
        <f t="shared" si="191"/>
        <v>0</v>
      </c>
      <c r="DQ258" s="121">
        <f t="shared" si="192"/>
        <v>0</v>
      </c>
      <c r="DR258" s="122">
        <f t="shared" si="193"/>
        <v>11</v>
      </c>
      <c r="DS258" s="157"/>
      <c r="DT258" s="157" t="str">
        <f t="shared" si="194"/>
        <v>DFPZ</v>
      </c>
      <c r="DU258" s="157" t="str">
        <f t="shared" si="173"/>
        <v>170-29</v>
      </c>
      <c r="DV258" s="238">
        <f t="shared" si="195"/>
        <v>4</v>
      </c>
      <c r="EJ258" s="50">
        <f t="shared" si="196"/>
        <v>0.47471239837398377</v>
      </c>
      <c r="EK258" s="50">
        <f t="shared" si="197"/>
        <v>0.74186991869918695</v>
      </c>
      <c r="EL258" s="55">
        <f t="shared" si="198"/>
        <v>0</v>
      </c>
      <c r="EM258" s="50">
        <f>4.656*AQ258*(((BL258/2.54)^2)+((BM258/2.54)^2)+((BN258/2.54)^2)+((BO258)/2.54^2)+((BP258/2.54)^2)+((BQ258/2.54)^2)+((BR258/2.54)^2)+((BS258/2.54)^2)+((BT258/2.54)^2)+((BU258/2.54)^2)+((BV258/2.54)^2)+((BW258/2.54)^2)+((BX258/2.54)^2)+((BY258/2.54)^2)+((BZ258/2.54)^2))/(BH258*3.28)</f>
        <v>4.8625487494877433</v>
      </c>
      <c r="EN258" s="50">
        <f>3.492*AQ258*((CA258/2.54)^2 + (CB258/2.54)^2 + (CC258/2.54)^2 + (CD258/2.54)^2 + (CE258/2.54)^2 + (CF258/2.54)^2 + (CG258/2.54)^2 +(CH258/2.54)^2 +(CI258/2.54)^2 + (CJ258/2.54)^2 +(CK258/2.54)^2 + (CL258/2.54)^2 +(CM258/2.54)^2 + (CN258/2.54)^2 + (CO258/2.54)^2)/(BH258*3.28)</f>
        <v>0</v>
      </c>
      <c r="EO258" s="50">
        <f t="shared" si="174"/>
        <v>0</v>
      </c>
      <c r="EP258" s="50">
        <f t="shared" si="175"/>
        <v>0</v>
      </c>
      <c r="EQ258" s="50">
        <f t="shared" si="176"/>
        <v>0</v>
      </c>
      <c r="ER258" s="56">
        <f t="shared" si="199"/>
        <v>1.2165823170731707</v>
      </c>
      <c r="ES258" s="56">
        <f t="shared" si="200"/>
        <v>4.8625487494877433</v>
      </c>
      <c r="ET258" s="56">
        <f t="shared" si="203"/>
        <v>0</v>
      </c>
      <c r="EU258" s="56">
        <f t="shared" si="203"/>
        <v>13.135498326186806</v>
      </c>
      <c r="EV258" s="56">
        <f t="shared" si="201"/>
        <v>6.0791310665609135</v>
      </c>
      <c r="EW258" s="56"/>
      <c r="EX258" s="56"/>
      <c r="EY258" s="56"/>
      <c r="EZ258" s="165"/>
      <c r="FA258" s="179"/>
      <c r="FB258" s="179"/>
      <c r="FC258" s="56"/>
      <c r="FD258" s="56"/>
      <c r="FE258" s="56"/>
      <c r="FF258" s="56"/>
      <c r="FG258" s="56"/>
      <c r="FH258" s="56"/>
      <c r="FI258" s="56"/>
      <c r="FJ258" s="56"/>
      <c r="FK258" s="56"/>
      <c r="FL258" s="56"/>
      <c r="FM258" s="56"/>
      <c r="FO258" s="54"/>
      <c r="FP258" s="54"/>
      <c r="FQ258" s="54"/>
      <c r="FR258" s="54"/>
      <c r="FS258" s="54"/>
      <c r="FT258" s="54"/>
      <c r="FU258" s="54"/>
      <c r="FV258" s="54"/>
      <c r="FW258" s="54"/>
      <c r="FX258" s="54"/>
      <c r="FY258" s="54"/>
      <c r="FZ258" s="54"/>
      <c r="GA258" s="54"/>
    </row>
    <row r="259" spans="1:183" ht="18">
      <c r="A259" s="66" t="s">
        <v>377</v>
      </c>
      <c r="B259" s="228" t="s">
        <v>286</v>
      </c>
      <c r="C259" s="228">
        <v>781</v>
      </c>
      <c r="D259" s="228" t="s">
        <v>300</v>
      </c>
      <c r="E259" s="208">
        <v>5</v>
      </c>
      <c r="F259" s="144">
        <v>12.41</v>
      </c>
      <c r="G259" s="144">
        <v>5</v>
      </c>
      <c r="H259" s="144"/>
      <c r="I259" s="144">
        <v>5.47</v>
      </c>
      <c r="J259" s="82">
        <v>2.7605540793600003</v>
      </c>
      <c r="K259" s="83">
        <v>15.69</v>
      </c>
      <c r="L259" s="83">
        <v>1.9570603483200002</v>
      </c>
      <c r="M259" s="83"/>
      <c r="N259" s="83"/>
      <c r="O259" s="83"/>
      <c r="P259" s="230">
        <f t="shared" si="177"/>
        <v>43.287614427679998</v>
      </c>
      <c r="Q259" s="52">
        <f t="shared" si="156"/>
        <v>0.83399989372614647</v>
      </c>
      <c r="R259" s="52">
        <f t="shared" si="157"/>
        <v>1.4516799611077715</v>
      </c>
      <c r="S259" s="52">
        <f t="shared" si="158"/>
        <v>1.4145600305099637</v>
      </c>
      <c r="T259" s="53">
        <f t="shared" si="159"/>
        <v>9.0334723494273572E-2</v>
      </c>
      <c r="U259" s="53">
        <f t="shared" si="160"/>
        <v>1.3589153014640702</v>
      </c>
      <c r="V259" s="53">
        <f t="shared" si="161"/>
        <v>14.167574869288392</v>
      </c>
      <c r="W259" s="53">
        <f t="shared" si="162"/>
        <v>115.77841853573091</v>
      </c>
      <c r="X259" s="53">
        <f t="shared" si="163"/>
        <v>1.0294708523189267</v>
      </c>
      <c r="Y259" s="53">
        <f t="shared" si="164"/>
        <v>1.0231650055704153</v>
      </c>
      <c r="Z259" s="53">
        <f t="shared" si="165"/>
        <v>1.0260432990696924</v>
      </c>
      <c r="AA259" s="53">
        <f t="shared" si="166"/>
        <v>1.0296284922307912</v>
      </c>
      <c r="AB259" s="53">
        <f t="shared" si="167"/>
        <v>0.57342036686136544</v>
      </c>
      <c r="AC259" s="53">
        <f t="shared" si="168"/>
        <v>0.5743221245079001</v>
      </c>
      <c r="AD259" s="53">
        <f t="shared" si="169"/>
        <v>0.56107291343761145</v>
      </c>
      <c r="AE259" s="53">
        <f t="shared" si="170"/>
        <v>0.36705279802377788</v>
      </c>
      <c r="AF259" s="53">
        <f t="shared" si="171"/>
        <v>0.36</v>
      </c>
      <c r="AG259" s="53">
        <f t="shared" si="172"/>
        <v>0.36352639901188893</v>
      </c>
      <c r="AH259" s="64" t="s">
        <v>152</v>
      </c>
      <c r="AI259" s="63"/>
      <c r="AJ259" s="66"/>
      <c r="AK259" s="45" t="str">
        <f t="shared" si="178"/>
        <v>170-29</v>
      </c>
      <c r="AL259" s="65"/>
      <c r="AM259" s="145">
        <f t="shared" si="179"/>
        <v>5</v>
      </c>
      <c r="AN259" s="149"/>
      <c r="AO259" s="183"/>
      <c r="AP259" s="149"/>
      <c r="AQ259" s="147">
        <f t="shared" si="180"/>
        <v>1</v>
      </c>
      <c r="AR259" s="229">
        <v>0</v>
      </c>
      <c r="AS259" s="229">
        <v>2</v>
      </c>
      <c r="AT259" s="229">
        <v>16</v>
      </c>
      <c r="AU259" s="229">
        <v>0</v>
      </c>
      <c r="AV259" s="229">
        <v>2</v>
      </c>
      <c r="AW259" s="229">
        <v>4</v>
      </c>
      <c r="AX259" s="229">
        <v>0</v>
      </c>
      <c r="AY259" s="229">
        <v>2</v>
      </c>
      <c r="AZ259" s="229">
        <v>2</v>
      </c>
      <c r="BA259" s="67"/>
      <c r="BB259" s="229">
        <v>56</v>
      </c>
      <c r="BC259" s="229">
        <v>2</v>
      </c>
      <c r="BD259" s="229">
        <v>0</v>
      </c>
      <c r="BE259" s="57">
        <v>3</v>
      </c>
      <c r="BF259" s="57">
        <v>3</v>
      </c>
      <c r="BG259" s="57">
        <v>3</v>
      </c>
      <c r="BH259" s="57">
        <v>10</v>
      </c>
      <c r="BI259" s="57">
        <f t="shared" si="181"/>
        <v>781</v>
      </c>
      <c r="BJ259" s="189" t="str">
        <f t="shared" si="182"/>
        <v>170-29</v>
      </c>
      <c r="BK259" s="173">
        <f t="shared" si="183"/>
        <v>5</v>
      </c>
      <c r="BL259" s="90">
        <v>0</v>
      </c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101"/>
      <c r="CB259" s="100"/>
      <c r="CC259" s="100"/>
      <c r="CD259" s="100"/>
      <c r="CE259" s="100"/>
      <c r="CF259" s="100"/>
      <c r="CG259" s="100"/>
      <c r="CH259" s="100"/>
      <c r="CI259" s="100"/>
      <c r="CJ259" s="100"/>
      <c r="CK259" s="100"/>
      <c r="CL259" s="100"/>
      <c r="CM259" s="69"/>
      <c r="CN259" s="69"/>
      <c r="CO259" s="69"/>
      <c r="CP259" s="90"/>
      <c r="CQ259" s="90"/>
      <c r="CR259" s="69"/>
      <c r="CS259" s="69"/>
      <c r="CT259" s="69"/>
      <c r="CU259" s="69"/>
      <c r="CV259" s="90"/>
      <c r="CW259" s="69"/>
      <c r="CX259" s="69"/>
      <c r="CY259" s="69"/>
      <c r="CZ259" s="69"/>
      <c r="DA259" s="90"/>
      <c r="DB259" s="69"/>
      <c r="DC259" s="69"/>
      <c r="DD259" s="69"/>
      <c r="DE259" s="69"/>
      <c r="DF259" s="131"/>
      <c r="DG259" s="121">
        <f t="shared" si="184"/>
        <v>0</v>
      </c>
      <c r="DH259" s="121">
        <f t="shared" si="185"/>
        <v>25.019996811784395</v>
      </c>
      <c r="DI259" s="121">
        <f t="shared" si="186"/>
        <v>42.436800915298903</v>
      </c>
      <c r="DJ259" s="121">
        <f t="shared" si="187"/>
        <v>1.2283547812605529</v>
      </c>
      <c r="DK259" s="121">
        <f t="shared" si="187"/>
        <v>0.65692760857920252</v>
      </c>
      <c r="DL259" s="121">
        <f t="shared" si="187"/>
        <v>0</v>
      </c>
      <c r="DM259" s="121">
        <f t="shared" si="188"/>
        <v>0</v>
      </c>
      <c r="DN259" s="121">
        <f t="shared" si="189"/>
        <v>0</v>
      </c>
      <c r="DO259" s="121">
        <f t="shared" si="190"/>
        <v>0</v>
      </c>
      <c r="DP259" s="121">
        <f t="shared" si="191"/>
        <v>0</v>
      </c>
      <c r="DQ259" s="121">
        <f t="shared" si="192"/>
        <v>0</v>
      </c>
      <c r="DR259" s="122">
        <f t="shared" si="193"/>
        <v>10</v>
      </c>
      <c r="DS259" s="157"/>
      <c r="DT259" s="157" t="str">
        <f t="shared" si="194"/>
        <v>DFPZ</v>
      </c>
      <c r="DU259" s="157" t="str">
        <f t="shared" si="173"/>
        <v>170-29</v>
      </c>
      <c r="DV259" s="238">
        <f t="shared" si="195"/>
        <v>5</v>
      </c>
      <c r="EJ259" s="50">
        <f t="shared" si="196"/>
        <v>0.54252845528455285</v>
      </c>
      <c r="EK259" s="50">
        <f t="shared" si="197"/>
        <v>0.37093495934959347</v>
      </c>
      <c r="EL259" s="55">
        <f t="shared" si="198"/>
        <v>0</v>
      </c>
      <c r="EM259" s="50">
        <f>4.656*AQ259*(((BL259/2.54)^2)+((BM259/2.54)^2)+((BN259/2.54)^2)+((BO259)/2.54^2)+((BP259/2.54)^2)+((BQ259/2.54)^2)+((BR259/2.54)^2)+((BS259/2.54)^2)+((BT259/2.54)^2)+((BU259/2.54)^2)+((BV259/2.54)^2)+((BW259/2.54)^2)+((BX259/2.54)^2)+((BY259/2.54)^2)+((BZ259/2.54)^2))/(BH259*3.28)</f>
        <v>0</v>
      </c>
      <c r="EN259" s="50">
        <f>3.492*AQ259*((CA259/2.54)^2 + (CB259/2.54)^2 + (CC259/2.54)^2 + (CD259/2.54)^2 + (CE259/2.54)^2 + (CF259/2.54)^2 + (CG259/2.54)^2 +(CH259/2.54)^2 +(CI259/2.54)^2 + (CJ259/2.54)^2 +(CK259/2.54)^2 + (CL259/2.54)^2 +(CM259/2.54)^2 + (CN259/2.54)^2 + (CO259/2.54)^2)/(BH259*3.28)</f>
        <v>0</v>
      </c>
      <c r="EO259" s="50">
        <f t="shared" si="174"/>
        <v>0</v>
      </c>
      <c r="EP259" s="50">
        <f t="shared" si="175"/>
        <v>0</v>
      </c>
      <c r="EQ259" s="50">
        <f t="shared" si="176"/>
        <v>0</v>
      </c>
      <c r="ER259" s="56">
        <f t="shared" si="199"/>
        <v>0.91346341463414626</v>
      </c>
      <c r="ES259" s="56">
        <f t="shared" si="200"/>
        <v>0</v>
      </c>
      <c r="ET259" s="56">
        <f t="shared" si="203"/>
        <v>0</v>
      </c>
      <c r="EU259" s="56">
        <f t="shared" si="203"/>
        <v>11.258998565302978</v>
      </c>
      <c r="EV259" s="56">
        <f t="shared" si="201"/>
        <v>0.91346341463414626</v>
      </c>
      <c r="EW259" s="56"/>
      <c r="EX259" s="56"/>
      <c r="EY259" s="56"/>
      <c r="EZ259" s="165" t="str">
        <f>D259</f>
        <v>170-29</v>
      </c>
      <c r="FA259" s="179">
        <f t="shared" si="202"/>
        <v>0</v>
      </c>
      <c r="FB259" s="179">
        <f t="shared" si="202"/>
        <v>10.633498645008368</v>
      </c>
      <c r="FC259" s="56">
        <f>AVERAGE(EJ257:EJ259)</f>
        <v>0.82348069105691069</v>
      </c>
      <c r="FD259" s="56">
        <f>AVERAGE(EK257:EK259)</f>
        <v>0.55640243902439024</v>
      </c>
      <c r="FE259" s="56">
        <f>AVERAGE(EL257:EL259)</f>
        <v>0.98373983739837401</v>
      </c>
      <c r="FF259" s="56">
        <f>AVERAGE(EM257:EM259)</f>
        <v>1.6208495831625811</v>
      </c>
      <c r="FG259" s="56">
        <f>AVERAGE(EN257:EN259)</f>
        <v>2.6623004465521132</v>
      </c>
      <c r="FH259" s="56">
        <f t="shared" si="204"/>
        <v>0</v>
      </c>
      <c r="FI259" s="56">
        <f t="shared" si="204"/>
        <v>0</v>
      </c>
      <c r="FJ259" s="56">
        <f t="shared" si="204"/>
        <v>0</v>
      </c>
      <c r="FK259" s="56">
        <f>AVERAGE(ER257:ER259)</f>
        <v>2.3636229674796745</v>
      </c>
      <c r="FL259" s="56">
        <f>AVERAGE(ES257:ES259)</f>
        <v>4.2831500297146938</v>
      </c>
      <c r="FM259" s="56">
        <f>AVERAGE(EV257:EV259)</f>
        <v>6.6467729971943692</v>
      </c>
      <c r="FO259" s="54"/>
      <c r="FP259" s="54" t="e">
        <f>AVERAGE(#REF!)</f>
        <v>#REF!</v>
      </c>
      <c r="FQ259" s="54" t="e">
        <f>AVERAGE(#REF!)</f>
        <v>#REF!</v>
      </c>
      <c r="FR259" s="54" t="e">
        <f>AVERAGE(#REF!)</f>
        <v>#REF!</v>
      </c>
      <c r="FS259" s="54" t="e">
        <f>AVERAGE(#REF!)</f>
        <v>#REF!</v>
      </c>
      <c r="FT259" s="54" t="e">
        <f>AVERAGE(#REF!)</f>
        <v>#REF!</v>
      </c>
      <c r="FU259" s="54" t="e">
        <f>AVERAGE(#REF!)</f>
        <v>#REF!</v>
      </c>
      <c r="FV259" s="54" t="e">
        <f>AVERAGE(#REF!)</f>
        <v>#REF!</v>
      </c>
      <c r="FW259" s="54" t="e">
        <f>AVERAGE(#REF!)</f>
        <v>#REF!</v>
      </c>
      <c r="FX259" s="54" t="e">
        <f>AVERAGE(#REF!)</f>
        <v>#REF!</v>
      </c>
      <c r="FY259" s="54" t="e">
        <f>AVERAGE(#REF!)</f>
        <v>#REF!</v>
      </c>
      <c r="FZ259" s="54" t="e">
        <f>AVERAGE(#REF!)</f>
        <v>#REF!</v>
      </c>
      <c r="GA259" s="54"/>
    </row>
    <row r="260" spans="1:183" ht="18">
      <c r="A260" s="66" t="s">
        <v>377</v>
      </c>
      <c r="B260" s="228" t="s">
        <v>286</v>
      </c>
      <c r="C260" s="228">
        <v>781</v>
      </c>
      <c r="D260" s="228" t="s">
        <v>298</v>
      </c>
      <c r="E260" s="208">
        <v>1</v>
      </c>
      <c r="F260" s="144">
        <v>12.41</v>
      </c>
      <c r="G260" s="144">
        <v>5</v>
      </c>
      <c r="H260" s="144"/>
      <c r="I260" s="144">
        <v>5.47</v>
      </c>
      <c r="J260" s="82">
        <v>2.7605540793600003</v>
      </c>
      <c r="K260" s="83">
        <v>15.69</v>
      </c>
      <c r="L260" s="83">
        <v>1.9570603483200002</v>
      </c>
      <c r="M260" s="83"/>
      <c r="N260" s="83"/>
      <c r="O260" s="83"/>
      <c r="P260" s="230">
        <f t="shared" si="177"/>
        <v>43.287614427679998</v>
      </c>
      <c r="Q260" s="52">
        <f t="shared" si="156"/>
        <v>0.83399989372614647</v>
      </c>
      <c r="R260" s="52">
        <f t="shared" si="157"/>
        <v>1.4516799611077715</v>
      </c>
      <c r="S260" s="52">
        <f t="shared" si="158"/>
        <v>1.4145600305099637</v>
      </c>
      <c r="T260" s="53">
        <f t="shared" si="159"/>
        <v>9.0334723494273572E-2</v>
      </c>
      <c r="U260" s="53">
        <f t="shared" si="160"/>
        <v>1.3589153014640702</v>
      </c>
      <c r="V260" s="53">
        <f t="shared" si="161"/>
        <v>14.167574869288392</v>
      </c>
      <c r="W260" s="53">
        <f t="shared" si="162"/>
        <v>115.77841853573091</v>
      </c>
      <c r="X260" s="53">
        <f t="shared" si="163"/>
        <v>1.0294708523189267</v>
      </c>
      <c r="Y260" s="53">
        <f t="shared" si="164"/>
        <v>1.0231650055704153</v>
      </c>
      <c r="Z260" s="53">
        <f t="shared" si="165"/>
        <v>1.0260432990696924</v>
      </c>
      <c r="AA260" s="53">
        <f t="shared" si="166"/>
        <v>1.0296284922307912</v>
      </c>
      <c r="AB260" s="53">
        <f t="shared" si="167"/>
        <v>0.57342036686136544</v>
      </c>
      <c r="AC260" s="53">
        <f t="shared" si="168"/>
        <v>0.5743221245079001</v>
      </c>
      <c r="AD260" s="53">
        <f t="shared" si="169"/>
        <v>0.56107291343761145</v>
      </c>
      <c r="AE260" s="53">
        <f t="shared" si="170"/>
        <v>0.36705279802377788</v>
      </c>
      <c r="AF260" s="53">
        <f t="shared" si="171"/>
        <v>0.36</v>
      </c>
      <c r="AG260" s="53">
        <f t="shared" si="172"/>
        <v>0.36352639901188893</v>
      </c>
      <c r="AH260" s="64" t="s">
        <v>152</v>
      </c>
      <c r="AI260" s="63"/>
      <c r="AJ260" s="66"/>
      <c r="AK260" s="45" t="str">
        <f t="shared" si="178"/>
        <v>171-30</v>
      </c>
      <c r="AL260" s="65"/>
      <c r="AM260" s="145">
        <f t="shared" si="179"/>
        <v>1</v>
      </c>
      <c r="AN260" s="149"/>
      <c r="AO260" s="183"/>
      <c r="AP260" s="149"/>
      <c r="AQ260" s="147">
        <f t="shared" si="180"/>
        <v>1</v>
      </c>
      <c r="AR260" s="229">
        <v>0</v>
      </c>
      <c r="AS260" s="229">
        <v>1</v>
      </c>
      <c r="AT260" s="229">
        <v>16</v>
      </c>
      <c r="AU260" s="229">
        <v>0</v>
      </c>
      <c r="AV260" s="229">
        <v>3</v>
      </c>
      <c r="AW260" s="229">
        <v>3</v>
      </c>
      <c r="AX260" s="229">
        <v>0</v>
      </c>
      <c r="AY260" s="229">
        <v>2</v>
      </c>
      <c r="AZ260" s="229">
        <v>2</v>
      </c>
      <c r="BA260" s="68"/>
      <c r="BB260" s="229">
        <v>130</v>
      </c>
      <c r="BC260" s="229">
        <v>9</v>
      </c>
      <c r="BD260" s="229">
        <v>0</v>
      </c>
      <c r="BE260" s="57">
        <v>3</v>
      </c>
      <c r="BF260" s="57">
        <v>3</v>
      </c>
      <c r="BG260" s="57">
        <v>3</v>
      </c>
      <c r="BH260" s="57">
        <v>10</v>
      </c>
      <c r="BI260" s="57">
        <f t="shared" si="181"/>
        <v>781</v>
      </c>
      <c r="BJ260" s="189" t="str">
        <f t="shared" si="182"/>
        <v>171-30</v>
      </c>
      <c r="BK260" s="173">
        <f t="shared" si="183"/>
        <v>1</v>
      </c>
      <c r="BL260" s="90">
        <v>0</v>
      </c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101">
        <v>29</v>
      </c>
      <c r="CB260" s="100"/>
      <c r="CC260" s="100"/>
      <c r="CD260" s="100"/>
      <c r="CE260" s="100"/>
      <c r="CF260" s="100"/>
      <c r="CG260" s="100"/>
      <c r="CH260" s="100"/>
      <c r="CI260" s="100"/>
      <c r="CJ260" s="100"/>
      <c r="CK260" s="100"/>
      <c r="CL260" s="100"/>
      <c r="CM260" s="69"/>
      <c r="CN260" s="69"/>
      <c r="CO260" s="69"/>
      <c r="CP260" s="90"/>
      <c r="CQ260" s="90"/>
      <c r="CR260" s="69"/>
      <c r="CS260" s="69"/>
      <c r="CT260" s="69"/>
      <c r="CU260" s="69"/>
      <c r="CV260" s="90"/>
      <c r="CW260" s="69"/>
      <c r="CX260" s="69"/>
      <c r="CY260" s="69"/>
      <c r="CZ260" s="69"/>
      <c r="DA260" s="90"/>
      <c r="DB260" s="69"/>
      <c r="DC260" s="69"/>
      <c r="DD260" s="69"/>
      <c r="DE260" s="69"/>
      <c r="DF260" s="131"/>
      <c r="DG260" s="121">
        <f t="shared" si="184"/>
        <v>0</v>
      </c>
      <c r="DH260" s="121">
        <f t="shared" si="185"/>
        <v>25.019996811784395</v>
      </c>
      <c r="DI260" s="121">
        <f t="shared" si="186"/>
        <v>42.436800915298903</v>
      </c>
      <c r="DJ260" s="121">
        <f t="shared" si="187"/>
        <v>2.8515378850691406</v>
      </c>
      <c r="DK260" s="121">
        <f t="shared" si="187"/>
        <v>2.9561742386064114</v>
      </c>
      <c r="DL260" s="121">
        <f t="shared" si="187"/>
        <v>0</v>
      </c>
      <c r="DM260" s="121">
        <f t="shared" si="188"/>
        <v>0</v>
      </c>
      <c r="DN260" s="121">
        <f t="shared" si="189"/>
        <v>38.467521772781822</v>
      </c>
      <c r="DO260" s="121">
        <f t="shared" si="190"/>
        <v>0</v>
      </c>
      <c r="DP260" s="121">
        <f t="shared" si="191"/>
        <v>0</v>
      </c>
      <c r="DQ260" s="121">
        <f t="shared" si="192"/>
        <v>0</v>
      </c>
      <c r="DR260" s="122">
        <f t="shared" si="193"/>
        <v>9.5</v>
      </c>
      <c r="DS260" s="157"/>
      <c r="DT260" s="157" t="str">
        <f t="shared" si="194"/>
        <v>DFPZ</v>
      </c>
      <c r="DU260" s="157" t="str">
        <f t="shared" si="173"/>
        <v>171-30</v>
      </c>
      <c r="DV260" s="238">
        <f t="shared" si="195"/>
        <v>1</v>
      </c>
      <c r="EJ260" s="50"/>
      <c r="EK260" s="50"/>
      <c r="EL260" s="55"/>
      <c r="EM260" s="50"/>
      <c r="EN260" s="50"/>
      <c r="EO260" s="50">
        <f t="shared" si="174"/>
        <v>0</v>
      </c>
      <c r="EP260" s="50">
        <f t="shared" si="175"/>
        <v>0</v>
      </c>
      <c r="EQ260" s="50">
        <f t="shared" si="176"/>
        <v>0</v>
      </c>
      <c r="ER260" s="56"/>
      <c r="ES260" s="56"/>
      <c r="ET260" s="56">
        <f t="shared" si="203"/>
        <v>0</v>
      </c>
      <c r="EU260" s="56">
        <f t="shared" si="203"/>
        <v>11.258998565302978</v>
      </c>
      <c r="EV260" s="56"/>
      <c r="EW260" s="56"/>
      <c r="EX260" s="56"/>
      <c r="EY260" s="56"/>
      <c r="EZ260" s="165"/>
      <c r="FA260" s="179"/>
      <c r="FB260" s="179"/>
      <c r="FC260" s="56"/>
      <c r="FD260" s="56"/>
      <c r="FE260" s="56"/>
      <c r="FF260" s="56"/>
      <c r="FG260" s="56"/>
      <c r="FH260" s="56"/>
      <c r="FI260" s="56"/>
      <c r="FJ260" s="56"/>
      <c r="FK260" s="56"/>
      <c r="FL260" s="56"/>
      <c r="FM260" s="56"/>
      <c r="FO260" s="54"/>
      <c r="FP260" s="54"/>
      <c r="FQ260" s="54"/>
      <c r="FR260" s="54"/>
      <c r="FS260" s="54"/>
      <c r="FT260" s="54"/>
      <c r="FU260" s="54"/>
      <c r="FV260" s="54"/>
      <c r="FW260" s="54"/>
      <c r="FX260" s="54"/>
      <c r="FY260" s="54"/>
      <c r="FZ260" s="54"/>
      <c r="GA260" s="54"/>
    </row>
    <row r="261" spans="1:183" ht="18">
      <c r="A261" s="66" t="s">
        <v>377</v>
      </c>
      <c r="B261" s="228" t="s">
        <v>286</v>
      </c>
      <c r="C261" s="228">
        <v>781</v>
      </c>
      <c r="D261" s="228" t="s">
        <v>298</v>
      </c>
      <c r="E261" s="208">
        <v>2</v>
      </c>
      <c r="F261" s="144">
        <v>12.41</v>
      </c>
      <c r="G261" s="144">
        <v>5</v>
      </c>
      <c r="H261" s="144"/>
      <c r="I261" s="144">
        <v>5.47</v>
      </c>
      <c r="J261" s="82">
        <v>2.7605540793600003</v>
      </c>
      <c r="K261" s="83">
        <v>15.69</v>
      </c>
      <c r="L261" s="83">
        <v>1.9570603483200002</v>
      </c>
      <c r="M261" s="83"/>
      <c r="N261" s="83"/>
      <c r="O261" s="83"/>
      <c r="P261" s="230">
        <f t="shared" si="177"/>
        <v>43.287614427679998</v>
      </c>
      <c r="Q261" s="52">
        <f t="shared" si="156"/>
        <v>0.83399989372614647</v>
      </c>
      <c r="R261" s="52">
        <f t="shared" si="157"/>
        <v>1.4516799611077715</v>
      </c>
      <c r="S261" s="52">
        <f t="shared" si="158"/>
        <v>1.4145600305099637</v>
      </c>
      <c r="T261" s="53">
        <f t="shared" si="159"/>
        <v>9.0334723494273572E-2</v>
      </c>
      <c r="U261" s="53">
        <f t="shared" si="160"/>
        <v>1.3589153014640702</v>
      </c>
      <c r="V261" s="53">
        <f t="shared" si="161"/>
        <v>14.167574869288392</v>
      </c>
      <c r="W261" s="53">
        <f t="shared" si="162"/>
        <v>115.77841853573091</v>
      </c>
      <c r="X261" s="53">
        <f t="shared" si="163"/>
        <v>1.0294708523189267</v>
      </c>
      <c r="Y261" s="53">
        <f t="shared" si="164"/>
        <v>1.0231650055704153</v>
      </c>
      <c r="Z261" s="53">
        <f t="shared" si="165"/>
        <v>1.0260432990696924</v>
      </c>
      <c r="AA261" s="53">
        <f t="shared" si="166"/>
        <v>1.0296284922307912</v>
      </c>
      <c r="AB261" s="53">
        <f t="shared" si="167"/>
        <v>0.57342036686136544</v>
      </c>
      <c r="AC261" s="53">
        <f t="shared" si="168"/>
        <v>0.5743221245079001</v>
      </c>
      <c r="AD261" s="53">
        <f t="shared" si="169"/>
        <v>0.56107291343761145</v>
      </c>
      <c r="AE261" s="53">
        <f t="shared" si="170"/>
        <v>0.36705279802377788</v>
      </c>
      <c r="AF261" s="53">
        <f t="shared" si="171"/>
        <v>0.36</v>
      </c>
      <c r="AG261" s="53">
        <f t="shared" si="172"/>
        <v>0.36352639901188893</v>
      </c>
      <c r="AH261" s="64" t="s">
        <v>152</v>
      </c>
      <c r="AI261" s="63"/>
      <c r="AJ261" s="66"/>
      <c r="AK261" s="45" t="str">
        <f t="shared" si="178"/>
        <v>171-30</v>
      </c>
      <c r="AL261" s="65"/>
      <c r="AM261" s="145">
        <f t="shared" si="179"/>
        <v>2</v>
      </c>
      <c r="AN261" s="149"/>
      <c r="AO261" s="183"/>
      <c r="AP261" s="149"/>
      <c r="AQ261" s="147">
        <f t="shared" si="180"/>
        <v>1</v>
      </c>
      <c r="AR261" s="229">
        <v>3</v>
      </c>
      <c r="AS261" s="229">
        <v>3</v>
      </c>
      <c r="AT261" s="229">
        <v>5</v>
      </c>
      <c r="AU261" s="229">
        <v>0</v>
      </c>
      <c r="AV261" s="229">
        <v>1</v>
      </c>
      <c r="AW261" s="229">
        <v>2</v>
      </c>
      <c r="AX261" s="229">
        <v>0</v>
      </c>
      <c r="AY261" s="229">
        <v>1</v>
      </c>
      <c r="AZ261" s="229">
        <v>2</v>
      </c>
      <c r="BA261" s="67"/>
      <c r="BB261" s="229">
        <v>55</v>
      </c>
      <c r="BC261" s="229">
        <v>2</v>
      </c>
      <c r="BD261" s="229">
        <v>1</v>
      </c>
      <c r="BE261" s="57">
        <v>3</v>
      </c>
      <c r="BF261" s="57">
        <v>3</v>
      </c>
      <c r="BG261" s="57">
        <v>3</v>
      </c>
      <c r="BH261" s="57">
        <v>10</v>
      </c>
      <c r="BI261" s="57">
        <f t="shared" si="181"/>
        <v>781</v>
      </c>
      <c r="BJ261" s="189" t="str">
        <f t="shared" si="182"/>
        <v>171-30</v>
      </c>
      <c r="BK261" s="173">
        <f t="shared" si="183"/>
        <v>2</v>
      </c>
      <c r="BL261" s="90">
        <v>0</v>
      </c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101"/>
      <c r="CB261" s="100"/>
      <c r="CC261" s="100"/>
      <c r="CD261" s="100"/>
      <c r="CE261" s="100"/>
      <c r="CF261" s="100"/>
      <c r="CG261" s="100"/>
      <c r="CH261" s="100"/>
      <c r="CI261" s="100"/>
      <c r="CJ261" s="100"/>
      <c r="CK261" s="100"/>
      <c r="CL261" s="100"/>
      <c r="CM261" s="69"/>
      <c r="CN261" s="69"/>
      <c r="CO261" s="69"/>
      <c r="CP261" s="90"/>
      <c r="CQ261" s="90"/>
      <c r="CR261" s="69"/>
      <c r="CS261" s="69"/>
      <c r="CT261" s="69"/>
      <c r="CU261" s="69"/>
      <c r="CV261" s="90"/>
      <c r="CW261" s="69"/>
      <c r="CX261" s="69"/>
      <c r="CY261" s="69"/>
      <c r="CZ261" s="69"/>
      <c r="DA261" s="90"/>
      <c r="DB261" s="69"/>
      <c r="DC261" s="69"/>
      <c r="DD261" s="69"/>
      <c r="DE261" s="69"/>
      <c r="DF261" s="131"/>
      <c r="DG261" s="121">
        <f t="shared" si="184"/>
        <v>21.775199416616573</v>
      </c>
      <c r="DH261" s="121">
        <f t="shared" si="185"/>
        <v>20.84999734315366</v>
      </c>
      <c r="DI261" s="121">
        <f t="shared" si="186"/>
        <v>56.582401220398552</v>
      </c>
      <c r="DJ261" s="121">
        <f t="shared" si="187"/>
        <v>1.2064198744523285</v>
      </c>
      <c r="DK261" s="121">
        <f t="shared" si="187"/>
        <v>0.65692760857920252</v>
      </c>
      <c r="DL261" s="121">
        <f t="shared" si="187"/>
        <v>3.3548600869092748</v>
      </c>
      <c r="DM261" s="121">
        <f t="shared" si="188"/>
        <v>0</v>
      </c>
      <c r="DN261" s="121">
        <f t="shared" si="189"/>
        <v>0</v>
      </c>
      <c r="DO261" s="121">
        <f t="shared" si="190"/>
        <v>0</v>
      </c>
      <c r="DP261" s="121">
        <f t="shared" si="191"/>
        <v>0</v>
      </c>
      <c r="DQ261" s="121">
        <f t="shared" si="192"/>
        <v>0</v>
      </c>
      <c r="DR261" s="122">
        <f t="shared" si="193"/>
        <v>3.5</v>
      </c>
      <c r="DS261" s="157"/>
      <c r="DT261" s="157" t="str">
        <f t="shared" si="194"/>
        <v>DFPZ</v>
      </c>
      <c r="DU261" s="157" t="str">
        <f t="shared" si="173"/>
        <v>171-30</v>
      </c>
      <c r="DV261" s="238">
        <f t="shared" si="195"/>
        <v>2</v>
      </c>
      <c r="EJ261" s="50">
        <f t="shared" si="196"/>
        <v>0.53284044715447154</v>
      </c>
      <c r="EK261" s="50">
        <f t="shared" si="197"/>
        <v>0.37093495934959347</v>
      </c>
      <c r="EL261" s="55">
        <f t="shared" si="198"/>
        <v>1.475609756097561</v>
      </c>
      <c r="EM261" s="50">
        <f>4.656*AQ261*(((BL261/2.54)^2)+((BM261/2.54)^2)+((BN261/2.54)^2)+((BO261)/2.54^2)+((BP261/2.54)^2)+((BQ261/2.54)^2)+((BR261/2.54)^2)+((BS261/2.54)^2)+((BT261/2.54)^2)+((BU261/2.54)^2)+((BV261/2.54)^2)+((BW261/2.54)^2)+((BX261/2.54)^2)+((BY261/2.54)^2)+((BZ261/2.54)^2))/(BH261*3.28)</f>
        <v>0</v>
      </c>
      <c r="EN261" s="50">
        <f>3.492*AQ261*((CA261/2.54)^2 + (CB261/2.54)^2 + (CC261/2.54)^2 + (CD261/2.54)^2 + (CE261/2.54)^2 + (CF261/2.54)^2 + (CG261/2.54)^2 +(CH261/2.54)^2 +(CI261/2.54)^2 + (CJ261/2.54)^2 +(CK261/2.54)^2 + (CL261/2.54)^2 +(CM261/2.54)^2 + (CN261/2.54)^2 + (CO261/2.54)^2)/(BH261*3.28)</f>
        <v>0</v>
      </c>
      <c r="EO261" s="50">
        <f t="shared" si="174"/>
        <v>0</v>
      </c>
      <c r="EP261" s="50">
        <f t="shared" si="175"/>
        <v>0</v>
      </c>
      <c r="EQ261" s="50">
        <f t="shared" si="176"/>
        <v>0</v>
      </c>
      <c r="ER261" s="56">
        <f t="shared" si="199"/>
        <v>2.379385162601626</v>
      </c>
      <c r="ES261" s="56">
        <f t="shared" si="200"/>
        <v>0</v>
      </c>
      <c r="ET261" s="56">
        <f t="shared" si="203"/>
        <v>9.7988397374774578</v>
      </c>
      <c r="EU261" s="56">
        <f t="shared" si="203"/>
        <v>9.3824988044191482</v>
      </c>
      <c r="EV261" s="56">
        <f t="shared" si="201"/>
        <v>2.379385162601626</v>
      </c>
      <c r="EW261" s="56"/>
      <c r="EX261" s="56"/>
      <c r="EY261" s="56"/>
      <c r="EZ261" s="165"/>
      <c r="FA261" s="179"/>
      <c r="FB261" s="179"/>
      <c r="FC261" s="56"/>
      <c r="FD261" s="56"/>
      <c r="FE261" s="56"/>
      <c r="FF261" s="56"/>
      <c r="FG261" s="56"/>
      <c r="FH261" s="56"/>
      <c r="FI261" s="56"/>
      <c r="FJ261" s="56"/>
      <c r="FK261" s="56"/>
      <c r="FL261" s="56"/>
      <c r="FM261" s="56"/>
      <c r="FO261" s="54"/>
      <c r="FP261" s="54"/>
      <c r="FQ261" s="54"/>
      <c r="FR261" s="54"/>
      <c r="FS261" s="54"/>
      <c r="FT261" s="54"/>
      <c r="FU261" s="54"/>
      <c r="FV261" s="54"/>
      <c r="FW261" s="54"/>
      <c r="FX261" s="54"/>
      <c r="FY261" s="54"/>
      <c r="FZ261" s="54"/>
      <c r="GA261" s="54"/>
    </row>
    <row r="262" spans="1:183" ht="18">
      <c r="A262" s="66" t="s">
        <v>377</v>
      </c>
      <c r="B262" s="228" t="s">
        <v>286</v>
      </c>
      <c r="C262" s="228">
        <v>781</v>
      </c>
      <c r="D262" s="228" t="s">
        <v>298</v>
      </c>
      <c r="E262" s="208">
        <v>3</v>
      </c>
      <c r="F262" s="144">
        <v>12.41</v>
      </c>
      <c r="G262" s="144">
        <v>5</v>
      </c>
      <c r="H262" s="144"/>
      <c r="I262" s="144">
        <v>5.47</v>
      </c>
      <c r="J262" s="82">
        <v>2.7605540793600003</v>
      </c>
      <c r="K262" s="83">
        <v>15.69</v>
      </c>
      <c r="L262" s="83">
        <v>1.9570603483200002</v>
      </c>
      <c r="M262" s="83"/>
      <c r="N262" s="83"/>
      <c r="O262" s="83"/>
      <c r="P262" s="230">
        <f t="shared" si="177"/>
        <v>43.287614427679998</v>
      </c>
      <c r="Q262" s="52">
        <f t="shared" si="156"/>
        <v>0.83399989372614647</v>
      </c>
      <c r="R262" s="52">
        <f t="shared" si="157"/>
        <v>1.4516799611077715</v>
      </c>
      <c r="S262" s="52">
        <f t="shared" si="158"/>
        <v>1.4145600305099637</v>
      </c>
      <c r="T262" s="53">
        <f t="shared" si="159"/>
        <v>9.0334723494273572E-2</v>
      </c>
      <c r="U262" s="53">
        <f t="shared" si="160"/>
        <v>1.3589153014640702</v>
      </c>
      <c r="V262" s="53">
        <f t="shared" si="161"/>
        <v>14.167574869288392</v>
      </c>
      <c r="W262" s="53">
        <f t="shared" si="162"/>
        <v>115.77841853573091</v>
      </c>
      <c r="X262" s="53">
        <f t="shared" si="163"/>
        <v>1.0294708523189267</v>
      </c>
      <c r="Y262" s="53">
        <f t="shared" si="164"/>
        <v>1.0231650055704153</v>
      </c>
      <c r="Z262" s="53">
        <f t="shared" si="165"/>
        <v>1.0260432990696924</v>
      </c>
      <c r="AA262" s="53">
        <f t="shared" si="166"/>
        <v>1.0296284922307912</v>
      </c>
      <c r="AB262" s="53">
        <f t="shared" si="167"/>
        <v>0.57342036686136544</v>
      </c>
      <c r="AC262" s="53">
        <f t="shared" si="168"/>
        <v>0.5743221245079001</v>
      </c>
      <c r="AD262" s="53">
        <f t="shared" si="169"/>
        <v>0.56107291343761145</v>
      </c>
      <c r="AE262" s="53">
        <f t="shared" si="170"/>
        <v>0.36705279802377788</v>
      </c>
      <c r="AF262" s="53">
        <f t="shared" si="171"/>
        <v>0.36</v>
      </c>
      <c r="AG262" s="53">
        <f t="shared" si="172"/>
        <v>0.36352639901188893</v>
      </c>
      <c r="AH262" s="64" t="s">
        <v>152</v>
      </c>
      <c r="AI262" s="63"/>
      <c r="AJ262" s="66"/>
      <c r="AK262" s="45" t="str">
        <f t="shared" si="178"/>
        <v>171-30</v>
      </c>
      <c r="AL262" s="65"/>
      <c r="AM262" s="145">
        <f t="shared" si="179"/>
        <v>3</v>
      </c>
      <c r="AN262" s="149"/>
      <c r="AO262" s="183"/>
      <c r="AP262" s="149"/>
      <c r="AQ262" s="147">
        <f t="shared" si="180"/>
        <v>1</v>
      </c>
      <c r="AR262" s="229">
        <v>0</v>
      </c>
      <c r="AS262" s="229">
        <v>1</v>
      </c>
      <c r="AT262" s="229">
        <v>3</v>
      </c>
      <c r="AU262" s="229">
        <v>0</v>
      </c>
      <c r="AV262" s="229">
        <v>1</v>
      </c>
      <c r="AW262" s="229">
        <v>1</v>
      </c>
      <c r="AX262" s="229">
        <v>0</v>
      </c>
      <c r="AY262" s="229">
        <v>1</v>
      </c>
      <c r="AZ262" s="229">
        <v>1</v>
      </c>
      <c r="BA262" s="68"/>
      <c r="BB262" s="229">
        <v>30</v>
      </c>
      <c r="BC262" s="229">
        <v>1</v>
      </c>
      <c r="BD262" s="229">
        <v>0</v>
      </c>
      <c r="BE262" s="57">
        <v>3</v>
      </c>
      <c r="BF262" s="57">
        <v>3</v>
      </c>
      <c r="BG262" s="57">
        <v>3</v>
      </c>
      <c r="BH262" s="57">
        <v>10</v>
      </c>
      <c r="BI262" s="57">
        <f t="shared" si="181"/>
        <v>781</v>
      </c>
      <c r="BJ262" s="189" t="str">
        <f t="shared" si="182"/>
        <v>171-30</v>
      </c>
      <c r="BK262" s="173">
        <f t="shared" si="183"/>
        <v>3</v>
      </c>
      <c r="BL262" s="90">
        <v>0</v>
      </c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101"/>
      <c r="CB262" s="100"/>
      <c r="CC262" s="100"/>
      <c r="CD262" s="100"/>
      <c r="CE262" s="100"/>
      <c r="CF262" s="100"/>
      <c r="CG262" s="100"/>
      <c r="CH262" s="100"/>
      <c r="CI262" s="100"/>
      <c r="CJ262" s="100"/>
      <c r="CK262" s="100"/>
      <c r="CL262" s="100"/>
      <c r="CM262" s="69"/>
      <c r="CN262" s="69"/>
      <c r="CO262" s="69"/>
      <c r="CP262" s="90"/>
      <c r="CQ262" s="90"/>
      <c r="CR262" s="69"/>
      <c r="CS262" s="69"/>
      <c r="CT262" s="69"/>
      <c r="CU262" s="69"/>
      <c r="CV262" s="90"/>
      <c r="CW262" s="69"/>
      <c r="CX262" s="69"/>
      <c r="CY262" s="69"/>
      <c r="CZ262" s="69"/>
      <c r="DA262" s="90"/>
      <c r="DB262" s="69"/>
      <c r="DC262" s="69"/>
      <c r="DD262" s="69"/>
      <c r="DE262" s="69"/>
      <c r="DF262" s="131"/>
      <c r="DG262" s="121">
        <f t="shared" si="184"/>
        <v>0</v>
      </c>
      <c r="DH262" s="121">
        <f t="shared" si="185"/>
        <v>12.509998405892198</v>
      </c>
      <c r="DI262" s="121">
        <f t="shared" si="186"/>
        <v>21.218400457649452</v>
      </c>
      <c r="DJ262" s="121">
        <f t="shared" si="187"/>
        <v>0.6580472042467248</v>
      </c>
      <c r="DK262" s="121">
        <f t="shared" si="187"/>
        <v>0.32846380428960126</v>
      </c>
      <c r="DL262" s="121">
        <f t="shared" si="187"/>
        <v>0</v>
      </c>
      <c r="DM262" s="121">
        <f t="shared" si="188"/>
        <v>0</v>
      </c>
      <c r="DN262" s="121">
        <f t="shared" si="189"/>
        <v>0</v>
      </c>
      <c r="DO262" s="121">
        <f t="shared" si="190"/>
        <v>0</v>
      </c>
      <c r="DP262" s="121">
        <f t="shared" si="191"/>
        <v>0</v>
      </c>
      <c r="DQ262" s="121">
        <f t="shared" si="192"/>
        <v>0</v>
      </c>
      <c r="DR262" s="122">
        <f t="shared" si="193"/>
        <v>2</v>
      </c>
      <c r="DS262" s="157"/>
      <c r="DT262" s="157" t="str">
        <f t="shared" si="194"/>
        <v>DFPZ</v>
      </c>
      <c r="DU262" s="157" t="str">
        <f t="shared" si="173"/>
        <v>171-30</v>
      </c>
      <c r="DV262" s="238">
        <f t="shared" si="195"/>
        <v>3</v>
      </c>
      <c r="EJ262" s="50">
        <f t="shared" si="196"/>
        <v>0.29064024390243903</v>
      </c>
      <c r="EK262" s="50">
        <f t="shared" si="197"/>
        <v>0.18546747967479674</v>
      </c>
      <c r="EL262" s="55">
        <f t="shared" si="198"/>
        <v>0</v>
      </c>
      <c r="EM262" s="50">
        <f>4.656*AQ262*(((BL262/2.54)^2)+((BM262/2.54)^2)+((BN262/2.54)^2)+((BO262)/2.54^2)+((BP262/2.54)^2)+((BQ262/2.54)^2)+((BR262/2.54)^2)+((BS262/2.54)^2)+((BT262/2.54)^2)+((BU262/2.54)^2)+((BV262/2.54)^2)+((BW262/2.54)^2)+((BX262/2.54)^2)+((BY262/2.54)^2)+((BZ262/2.54)^2))/(BH262*3.28)</f>
        <v>0</v>
      </c>
      <c r="EN262" s="50">
        <f>3.492*AQ262*((CA262/2.54)^2 + (CB262/2.54)^2 + (CC262/2.54)^2 + (CD262/2.54)^2 + (CE262/2.54)^2 + (CF262/2.54)^2 + (CG262/2.54)^2 +(CH262/2.54)^2 +(CI262/2.54)^2 + (CJ262/2.54)^2 +(CK262/2.54)^2 + (CL262/2.54)^2 +(CM262/2.54)^2 + (CN262/2.54)^2 + (CO262/2.54)^2)/(BH262*3.28)</f>
        <v>0</v>
      </c>
      <c r="EO262" s="50">
        <f t="shared" si="174"/>
        <v>0</v>
      </c>
      <c r="EP262" s="50">
        <f t="shared" si="175"/>
        <v>0</v>
      </c>
      <c r="EQ262" s="50">
        <f t="shared" si="176"/>
        <v>0</v>
      </c>
      <c r="ER262" s="56">
        <f t="shared" si="199"/>
        <v>0.47610772357723574</v>
      </c>
      <c r="ES262" s="56">
        <f t="shared" si="200"/>
        <v>0</v>
      </c>
      <c r="ET262" s="56">
        <f t="shared" si="203"/>
        <v>0</v>
      </c>
      <c r="EU262" s="56">
        <f t="shared" si="203"/>
        <v>5.6294992826514889</v>
      </c>
      <c r="EV262" s="56">
        <f t="shared" si="201"/>
        <v>0.47610772357723574</v>
      </c>
      <c r="EW262" s="56"/>
      <c r="EX262" s="56"/>
      <c r="EY262" s="56"/>
      <c r="EZ262" s="165"/>
      <c r="FA262" s="179"/>
      <c r="FB262" s="179"/>
      <c r="FC262" s="56"/>
      <c r="FD262" s="56"/>
      <c r="FE262" s="56"/>
      <c r="FF262" s="56"/>
      <c r="FG262" s="56"/>
      <c r="FH262" s="56"/>
      <c r="FI262" s="56"/>
      <c r="FJ262" s="56"/>
      <c r="FK262" s="56"/>
      <c r="FL262" s="56"/>
      <c r="FM262" s="56"/>
      <c r="FO262" s="54"/>
      <c r="FP262" s="54"/>
      <c r="FQ262" s="54"/>
      <c r="FR262" s="54"/>
      <c r="FS262" s="54"/>
      <c r="FT262" s="54"/>
      <c r="FU262" s="54"/>
      <c r="FV262" s="54"/>
      <c r="FW262" s="54"/>
      <c r="FX262" s="54"/>
      <c r="FY262" s="54"/>
      <c r="FZ262" s="54"/>
      <c r="GA262" s="54"/>
    </row>
    <row r="263" spans="1:183" ht="18">
      <c r="A263" s="66" t="s">
        <v>377</v>
      </c>
      <c r="B263" s="228" t="s">
        <v>286</v>
      </c>
      <c r="C263" s="228">
        <v>781</v>
      </c>
      <c r="D263" s="228" t="s">
        <v>298</v>
      </c>
      <c r="E263" s="208">
        <v>4</v>
      </c>
      <c r="F263" s="144">
        <v>12.41</v>
      </c>
      <c r="G263" s="144">
        <v>5</v>
      </c>
      <c r="H263" s="144"/>
      <c r="I263" s="144">
        <v>5.47</v>
      </c>
      <c r="J263" s="82">
        <v>2.7605540793600003</v>
      </c>
      <c r="K263" s="83">
        <v>15.69</v>
      </c>
      <c r="L263" s="83">
        <v>1.9570603483200002</v>
      </c>
      <c r="M263" s="83"/>
      <c r="N263" s="83"/>
      <c r="O263" s="83"/>
      <c r="P263" s="230">
        <f t="shared" si="177"/>
        <v>43.287614427679998</v>
      </c>
      <c r="Q263" s="52">
        <f t="shared" si="156"/>
        <v>0.83399989372614647</v>
      </c>
      <c r="R263" s="52">
        <f t="shared" si="157"/>
        <v>1.4516799611077715</v>
      </c>
      <c r="S263" s="52">
        <f t="shared" si="158"/>
        <v>1.4145600305099637</v>
      </c>
      <c r="T263" s="53">
        <f t="shared" si="159"/>
        <v>9.0334723494273572E-2</v>
      </c>
      <c r="U263" s="53">
        <f t="shared" si="160"/>
        <v>1.3589153014640702</v>
      </c>
      <c r="V263" s="53">
        <f t="shared" si="161"/>
        <v>14.167574869288392</v>
      </c>
      <c r="W263" s="53">
        <f t="shared" si="162"/>
        <v>115.77841853573091</v>
      </c>
      <c r="X263" s="53">
        <f t="shared" si="163"/>
        <v>1.0294708523189267</v>
      </c>
      <c r="Y263" s="53">
        <f t="shared" si="164"/>
        <v>1.0231650055704153</v>
      </c>
      <c r="Z263" s="53">
        <f t="shared" si="165"/>
        <v>1.0260432990696924</v>
      </c>
      <c r="AA263" s="53">
        <f t="shared" si="166"/>
        <v>1.0296284922307912</v>
      </c>
      <c r="AB263" s="53">
        <f t="shared" si="167"/>
        <v>0.57342036686136544</v>
      </c>
      <c r="AC263" s="53">
        <f t="shared" si="168"/>
        <v>0.5743221245079001</v>
      </c>
      <c r="AD263" s="53">
        <f t="shared" si="169"/>
        <v>0.56107291343761145</v>
      </c>
      <c r="AE263" s="53">
        <f t="shared" si="170"/>
        <v>0.36705279802377788</v>
      </c>
      <c r="AF263" s="53">
        <f t="shared" si="171"/>
        <v>0.36</v>
      </c>
      <c r="AG263" s="53">
        <f t="shared" si="172"/>
        <v>0.36352639901188893</v>
      </c>
      <c r="AH263" s="64" t="s">
        <v>152</v>
      </c>
      <c r="AI263" s="63"/>
      <c r="AJ263" s="66"/>
      <c r="AK263" s="45" t="str">
        <f t="shared" si="178"/>
        <v>171-30</v>
      </c>
      <c r="AL263" s="65"/>
      <c r="AM263" s="145">
        <f t="shared" si="179"/>
        <v>4</v>
      </c>
      <c r="AN263" s="149"/>
      <c r="AO263" s="183"/>
      <c r="AP263" s="149"/>
      <c r="AQ263" s="147">
        <f t="shared" si="180"/>
        <v>1</v>
      </c>
      <c r="AR263" s="229">
        <v>0</v>
      </c>
      <c r="AS263" s="229">
        <v>10</v>
      </c>
      <c r="AT263" s="229">
        <v>10</v>
      </c>
      <c r="AU263" s="229">
        <v>0</v>
      </c>
      <c r="AV263" s="229">
        <v>1</v>
      </c>
      <c r="AW263" s="229">
        <v>1</v>
      </c>
      <c r="AX263" s="229">
        <v>0</v>
      </c>
      <c r="AY263" s="229">
        <v>1</v>
      </c>
      <c r="AZ263" s="229">
        <v>1</v>
      </c>
      <c r="BA263" s="67"/>
      <c r="BB263" s="229">
        <v>75</v>
      </c>
      <c r="BC263" s="229">
        <v>4</v>
      </c>
      <c r="BD263" s="229">
        <v>1</v>
      </c>
      <c r="BE263" s="57">
        <v>3</v>
      </c>
      <c r="BF263" s="57">
        <v>3</v>
      </c>
      <c r="BG263" s="57">
        <v>3</v>
      </c>
      <c r="BH263" s="57">
        <v>10</v>
      </c>
      <c r="BI263" s="57">
        <f t="shared" si="181"/>
        <v>781</v>
      </c>
      <c r="BJ263" s="189" t="str">
        <f t="shared" si="182"/>
        <v>171-30</v>
      </c>
      <c r="BK263" s="173">
        <f t="shared" si="183"/>
        <v>4</v>
      </c>
      <c r="BL263" s="90">
        <v>33</v>
      </c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101"/>
      <c r="CB263" s="100"/>
      <c r="CC263" s="100"/>
      <c r="CD263" s="100"/>
      <c r="CE263" s="100"/>
      <c r="CF263" s="100"/>
      <c r="CG263" s="100"/>
      <c r="CH263" s="100"/>
      <c r="CI263" s="100"/>
      <c r="CJ263" s="100"/>
      <c r="CK263" s="100"/>
      <c r="CL263" s="100"/>
      <c r="CM263" s="69"/>
      <c r="CN263" s="69"/>
      <c r="CO263" s="69"/>
      <c r="CP263" s="90"/>
      <c r="CQ263" s="90"/>
      <c r="CR263" s="69"/>
      <c r="CS263" s="69"/>
      <c r="CT263" s="69"/>
      <c r="CU263" s="69"/>
      <c r="CV263" s="90"/>
      <c r="CW263" s="69"/>
      <c r="CX263" s="69"/>
      <c r="CY263" s="69"/>
      <c r="CZ263" s="69"/>
      <c r="DA263" s="90"/>
      <c r="DB263" s="69"/>
      <c r="DC263" s="69"/>
      <c r="DD263" s="69"/>
      <c r="DE263" s="69"/>
      <c r="DF263" s="131"/>
      <c r="DG263" s="121">
        <f t="shared" si="184"/>
        <v>0</v>
      </c>
      <c r="DH263" s="121">
        <f t="shared" si="185"/>
        <v>50.039993623568783</v>
      </c>
      <c r="DI263" s="121">
        <f t="shared" si="186"/>
        <v>84.873601830597806</v>
      </c>
      <c r="DJ263" s="121">
        <f t="shared" si="187"/>
        <v>1.6451180106168117</v>
      </c>
      <c r="DK263" s="121">
        <f t="shared" si="187"/>
        <v>1.313855217158405</v>
      </c>
      <c r="DL263" s="121">
        <f t="shared" si="187"/>
        <v>3.3548600869092748</v>
      </c>
      <c r="DM263" s="121">
        <f t="shared" si="188"/>
        <v>50.786949805843044</v>
      </c>
      <c r="DN263" s="121">
        <f t="shared" si="189"/>
        <v>0</v>
      </c>
      <c r="DO263" s="121">
        <f t="shared" si="190"/>
        <v>0</v>
      </c>
      <c r="DP263" s="121">
        <f t="shared" si="191"/>
        <v>0</v>
      </c>
      <c r="DQ263" s="121">
        <f t="shared" si="192"/>
        <v>0</v>
      </c>
      <c r="DR263" s="122">
        <f t="shared" si="193"/>
        <v>5.5</v>
      </c>
      <c r="DS263" s="157"/>
      <c r="DT263" s="157" t="str">
        <f t="shared" si="194"/>
        <v>DFPZ</v>
      </c>
      <c r="DU263" s="157" t="str">
        <f t="shared" si="173"/>
        <v>171-30</v>
      </c>
      <c r="DV263" s="238">
        <f t="shared" si="195"/>
        <v>4</v>
      </c>
      <c r="EJ263" s="50">
        <f t="shared" si="196"/>
        <v>0.72660060975609753</v>
      </c>
      <c r="EK263" s="50">
        <f t="shared" si="197"/>
        <v>0.74186991869918695</v>
      </c>
      <c r="EL263" s="55">
        <f t="shared" si="198"/>
        <v>1.475609756097561</v>
      </c>
      <c r="EM263" s="50">
        <f>4.656*AQ263*(((BL263/2.54)^2)+((BM263/2.54)^2)+((BN263/2.54)^2)+((BO263)/2.54^2)+((BP263/2.54)^2)+((BQ263/2.54)^2)+((BR263/2.54)^2)+((BS263/2.54)^2)+((BT263/2.54)^2)+((BU263/2.54)^2)+((BV263/2.54)^2)+((BW263/2.54)^2)+((BX263/2.54)^2)+((BY263/2.54)^2)+((BZ263/2.54)^2))/(BH263*3.28)</f>
        <v>23.960704018969015</v>
      </c>
      <c r="EN263" s="50">
        <f>3.492*AQ263*((CA263/2.54)^2 + (CB263/2.54)^2 + (CC263/2.54)^2 + (CD263/2.54)^2 + (CE263/2.54)^2 + (CF263/2.54)^2 + (CG263/2.54)^2 +(CH263/2.54)^2 +(CI263/2.54)^2 + (CJ263/2.54)^2 +(CK263/2.54)^2 + (CL263/2.54)^2 +(CM263/2.54)^2 + (CN263/2.54)^2 + (CO263/2.54)^2)/(BH263*3.28)</f>
        <v>0</v>
      </c>
      <c r="EO263" s="50">
        <f t="shared" si="174"/>
        <v>0</v>
      </c>
      <c r="EP263" s="50">
        <f t="shared" si="175"/>
        <v>0</v>
      </c>
      <c r="EQ263" s="50">
        <f t="shared" si="176"/>
        <v>0</v>
      </c>
      <c r="ER263" s="56">
        <f t="shared" si="199"/>
        <v>2.9440802845528453</v>
      </c>
      <c r="ES263" s="56">
        <f t="shared" si="200"/>
        <v>23.960704018969015</v>
      </c>
      <c r="ET263" s="56">
        <f t="shared" si="203"/>
        <v>0</v>
      </c>
      <c r="EU263" s="56">
        <f t="shared" si="203"/>
        <v>22.517997130605952</v>
      </c>
      <c r="EV263" s="56">
        <f t="shared" si="201"/>
        <v>26.904784303521861</v>
      </c>
      <c r="EW263" s="56"/>
      <c r="EX263" s="56"/>
      <c r="EY263" s="56"/>
      <c r="EZ263" s="165" t="str">
        <f>D263</f>
        <v>171-30</v>
      </c>
      <c r="FA263" s="179">
        <f t="shared" si="202"/>
        <v>3.2662799124924859</v>
      </c>
      <c r="FB263" s="179">
        <f t="shared" si="202"/>
        <v>12.509998405892196</v>
      </c>
      <c r="FC263" s="56">
        <f>AVERAGE(EJ261:EJ263)</f>
        <v>0.51669376693766933</v>
      </c>
      <c r="FD263" s="56">
        <f>AVERAGE(EK261:EK263)</f>
        <v>0.43275745257452575</v>
      </c>
      <c r="FE263" s="56">
        <f>AVERAGE(EL261:EL263)</f>
        <v>0.98373983739837401</v>
      </c>
      <c r="FF263" s="56">
        <f>AVERAGE(EM261:EM263)</f>
        <v>7.9869013396563382</v>
      </c>
      <c r="FG263" s="56">
        <f>AVERAGE(EN261:EN263)</f>
        <v>0</v>
      </c>
      <c r="FH263" s="56">
        <f t="shared" si="204"/>
        <v>0</v>
      </c>
      <c r="FI263" s="56">
        <f t="shared" si="204"/>
        <v>0</v>
      </c>
      <c r="FJ263" s="56">
        <f t="shared" si="204"/>
        <v>0</v>
      </c>
      <c r="FK263" s="56">
        <f>AVERAGE(ER261:ER263)</f>
        <v>1.9331910569105688</v>
      </c>
      <c r="FL263" s="56">
        <f>AVERAGE(ES261:ES263)</f>
        <v>7.9869013396563382</v>
      </c>
      <c r="FM263" s="56">
        <f>AVERAGE(EV261:EV263)</f>
        <v>9.9200923965669077</v>
      </c>
      <c r="FO263" s="54"/>
      <c r="FP263" s="54" t="e">
        <f>AVERAGE(#REF!)</f>
        <v>#REF!</v>
      </c>
      <c r="FQ263" s="54" t="e">
        <f>AVERAGE(#REF!)</f>
        <v>#REF!</v>
      </c>
      <c r="FR263" s="54" t="e">
        <f>AVERAGE(#REF!)</f>
        <v>#REF!</v>
      </c>
      <c r="FS263" s="54" t="e">
        <f>AVERAGE(#REF!)</f>
        <v>#REF!</v>
      </c>
      <c r="FT263" s="54" t="e">
        <f>AVERAGE(#REF!)</f>
        <v>#REF!</v>
      </c>
      <c r="FU263" s="54" t="e">
        <f>AVERAGE(#REF!)</f>
        <v>#REF!</v>
      </c>
      <c r="FV263" s="54" t="e">
        <f>AVERAGE(#REF!)</f>
        <v>#REF!</v>
      </c>
      <c r="FW263" s="54" t="e">
        <f>AVERAGE(#REF!)</f>
        <v>#REF!</v>
      </c>
      <c r="FX263" s="54" t="e">
        <f>AVERAGE(#REF!)</f>
        <v>#REF!</v>
      </c>
      <c r="FY263" s="54" t="e">
        <f>AVERAGE(#REF!)</f>
        <v>#REF!</v>
      </c>
      <c r="FZ263" s="54" t="e">
        <f>AVERAGE(#REF!)</f>
        <v>#REF!</v>
      </c>
      <c r="GA263" s="54"/>
    </row>
    <row r="264" spans="1:183" ht="16.899999999999999" customHeight="1">
      <c r="A264" s="66" t="s">
        <v>377</v>
      </c>
      <c r="B264" s="228" t="s">
        <v>286</v>
      </c>
      <c r="C264" s="228">
        <v>781</v>
      </c>
      <c r="D264" s="228" t="s">
        <v>298</v>
      </c>
      <c r="E264" s="208">
        <v>5</v>
      </c>
      <c r="F264" s="144">
        <v>12.41</v>
      </c>
      <c r="G264" s="144">
        <v>5</v>
      </c>
      <c r="H264" s="144"/>
      <c r="I264" s="144">
        <v>5.47</v>
      </c>
      <c r="J264" s="82">
        <v>2.7605540793600003</v>
      </c>
      <c r="K264" s="83">
        <v>15.69</v>
      </c>
      <c r="L264" s="83">
        <v>1.9570603483200002</v>
      </c>
      <c r="M264" s="83"/>
      <c r="N264" s="83"/>
      <c r="O264" s="83"/>
      <c r="P264" s="230">
        <f t="shared" si="177"/>
        <v>43.287614427679998</v>
      </c>
      <c r="Q264" s="52">
        <f t="shared" si="156"/>
        <v>0.83399989372614647</v>
      </c>
      <c r="R264" s="52">
        <f t="shared" si="157"/>
        <v>1.4516799611077715</v>
      </c>
      <c r="S264" s="52">
        <f t="shared" si="158"/>
        <v>1.4145600305099637</v>
      </c>
      <c r="T264" s="53">
        <f t="shared" si="159"/>
        <v>9.0334723494273572E-2</v>
      </c>
      <c r="U264" s="53">
        <f t="shared" si="160"/>
        <v>1.3589153014640702</v>
      </c>
      <c r="V264" s="53">
        <f t="shared" si="161"/>
        <v>14.167574869288392</v>
      </c>
      <c r="W264" s="53">
        <f t="shared" si="162"/>
        <v>115.77841853573091</v>
      </c>
      <c r="X264" s="53">
        <f t="shared" si="163"/>
        <v>1.0294708523189267</v>
      </c>
      <c r="Y264" s="53">
        <f t="shared" si="164"/>
        <v>1.0231650055704153</v>
      </c>
      <c r="Z264" s="53">
        <f t="shared" si="165"/>
        <v>1.0260432990696924</v>
      </c>
      <c r="AA264" s="53">
        <f t="shared" si="166"/>
        <v>1.0296284922307912</v>
      </c>
      <c r="AB264" s="53">
        <f t="shared" si="167"/>
        <v>0.57342036686136544</v>
      </c>
      <c r="AC264" s="53">
        <f t="shared" si="168"/>
        <v>0.5743221245079001</v>
      </c>
      <c r="AD264" s="53">
        <f t="shared" si="169"/>
        <v>0.56107291343761145</v>
      </c>
      <c r="AE264" s="53">
        <f t="shared" si="170"/>
        <v>0.36705279802377788</v>
      </c>
      <c r="AF264" s="53">
        <f t="shared" si="171"/>
        <v>0.36</v>
      </c>
      <c r="AG264" s="53">
        <f t="shared" si="172"/>
        <v>0.36352639901188893</v>
      </c>
      <c r="AH264" s="64" t="s">
        <v>152</v>
      </c>
      <c r="AI264" s="63"/>
      <c r="AJ264" s="66"/>
      <c r="AK264" s="45" t="str">
        <f t="shared" si="178"/>
        <v>171-30</v>
      </c>
      <c r="AL264" s="65"/>
      <c r="AM264" s="145">
        <f t="shared" si="179"/>
        <v>5</v>
      </c>
      <c r="AN264" s="149"/>
      <c r="AO264" s="183"/>
      <c r="AP264" s="149"/>
      <c r="AQ264" s="147">
        <f t="shared" si="180"/>
        <v>1</v>
      </c>
      <c r="AR264" s="229">
        <v>0</v>
      </c>
      <c r="AS264" s="229">
        <v>2</v>
      </c>
      <c r="AT264" s="229">
        <v>2</v>
      </c>
      <c r="AU264" s="229">
        <v>0</v>
      </c>
      <c r="AV264" s="229">
        <v>4</v>
      </c>
      <c r="AW264" s="229">
        <v>6</v>
      </c>
      <c r="AX264" s="229">
        <v>0</v>
      </c>
      <c r="AY264" s="229">
        <v>1</v>
      </c>
      <c r="AZ264" s="229">
        <v>7</v>
      </c>
      <c r="BA264" s="68"/>
      <c r="BB264" s="229">
        <v>66</v>
      </c>
      <c r="BC264" s="229">
        <v>6</v>
      </c>
      <c r="BD264" s="229">
        <v>1</v>
      </c>
      <c r="BE264" s="57">
        <v>3</v>
      </c>
      <c r="BF264" s="57">
        <v>3</v>
      </c>
      <c r="BG264" s="57">
        <v>3</v>
      </c>
      <c r="BH264" s="57">
        <v>10</v>
      </c>
      <c r="BI264" s="57">
        <f t="shared" si="181"/>
        <v>781</v>
      </c>
      <c r="BJ264" s="189" t="str">
        <f t="shared" si="182"/>
        <v>171-30</v>
      </c>
      <c r="BK264" s="173">
        <f t="shared" si="183"/>
        <v>5</v>
      </c>
      <c r="BL264" s="90">
        <v>0</v>
      </c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101"/>
      <c r="CB264" s="100"/>
      <c r="CC264" s="100"/>
      <c r="CD264" s="100"/>
      <c r="CE264" s="100"/>
      <c r="CF264" s="100"/>
      <c r="CG264" s="100"/>
      <c r="CH264" s="100"/>
      <c r="CI264" s="100"/>
      <c r="CJ264" s="100"/>
      <c r="CK264" s="100"/>
      <c r="CL264" s="100"/>
      <c r="CM264" s="69"/>
      <c r="CN264" s="69"/>
      <c r="CO264" s="69"/>
      <c r="CP264" s="90"/>
      <c r="CQ264" s="90"/>
      <c r="CR264" s="69"/>
      <c r="CS264" s="69"/>
      <c r="CT264" s="69"/>
      <c r="CU264" s="69"/>
      <c r="CV264" s="90"/>
      <c r="CW264" s="69"/>
      <c r="CX264" s="69"/>
      <c r="CY264" s="69"/>
      <c r="CZ264" s="69"/>
      <c r="DA264" s="90"/>
      <c r="DB264" s="69"/>
      <c r="DC264" s="69"/>
      <c r="DD264" s="69"/>
      <c r="DE264" s="69"/>
      <c r="DF264" s="131"/>
      <c r="DG264" s="121">
        <f t="shared" si="184"/>
        <v>0</v>
      </c>
      <c r="DH264" s="121">
        <f t="shared" si="185"/>
        <v>29.18999628041513</v>
      </c>
      <c r="DI264" s="121">
        <f t="shared" si="186"/>
        <v>49.509601067848727</v>
      </c>
      <c r="DJ264" s="121">
        <f t="shared" si="187"/>
        <v>1.4477038493427943</v>
      </c>
      <c r="DK264" s="121">
        <f t="shared" si="187"/>
        <v>1.9707828257376079</v>
      </c>
      <c r="DL264" s="121">
        <f t="shared" si="187"/>
        <v>3.3548600869092748</v>
      </c>
      <c r="DM264" s="121">
        <f t="shared" si="188"/>
        <v>0</v>
      </c>
      <c r="DN264" s="121">
        <f t="shared" si="189"/>
        <v>0</v>
      </c>
      <c r="DO264" s="121">
        <f t="shared" si="190"/>
        <v>0</v>
      </c>
      <c r="DP264" s="121">
        <f t="shared" si="191"/>
        <v>0</v>
      </c>
      <c r="DQ264" s="121">
        <f t="shared" si="192"/>
        <v>0</v>
      </c>
      <c r="DR264" s="122">
        <f t="shared" si="193"/>
        <v>4</v>
      </c>
      <c r="DS264" s="157"/>
      <c r="DT264" s="157" t="str">
        <f t="shared" si="194"/>
        <v>DFPZ</v>
      </c>
      <c r="DU264" s="157" t="str">
        <f t="shared" si="173"/>
        <v>171-30</v>
      </c>
      <c r="DV264" s="238">
        <f t="shared" si="195"/>
        <v>5</v>
      </c>
      <c r="EJ264" s="50"/>
      <c r="EK264" s="50"/>
      <c r="EL264" s="55"/>
      <c r="EM264" s="50"/>
      <c r="EN264" s="50"/>
      <c r="EO264" s="50">
        <f t="shared" si="174"/>
        <v>0</v>
      </c>
      <c r="EP264" s="50">
        <f t="shared" si="175"/>
        <v>0</v>
      </c>
      <c r="EQ264" s="50">
        <f t="shared" si="176"/>
        <v>0</v>
      </c>
      <c r="ER264" s="56"/>
      <c r="ES264" s="56"/>
      <c r="ET264" s="56">
        <f t="shared" si="203"/>
        <v>0</v>
      </c>
      <c r="EU264" s="56">
        <f t="shared" si="203"/>
        <v>13.135498326186809</v>
      </c>
      <c r="EV264" s="56"/>
      <c r="EW264" s="56"/>
      <c r="EX264" s="56"/>
      <c r="EY264" s="56"/>
      <c r="EZ264" s="165"/>
      <c r="FA264" s="179"/>
      <c r="FB264" s="179"/>
      <c r="FC264" s="56"/>
      <c r="FD264" s="56"/>
      <c r="FE264" s="56"/>
      <c r="FF264" s="56"/>
      <c r="FG264" s="56"/>
      <c r="FH264" s="56"/>
      <c r="FI264" s="56"/>
      <c r="FJ264" s="56"/>
      <c r="FK264" s="56"/>
      <c r="FL264" s="56"/>
      <c r="FM264" s="56"/>
      <c r="FO264" s="54"/>
      <c r="FP264" s="54"/>
      <c r="FQ264" s="54"/>
      <c r="FR264" s="54"/>
      <c r="FS264" s="54"/>
      <c r="FT264" s="54"/>
      <c r="FU264" s="54"/>
      <c r="FV264" s="54"/>
      <c r="FW264" s="54"/>
      <c r="FX264" s="54"/>
      <c r="FY264" s="54"/>
      <c r="FZ264" s="54"/>
      <c r="GA264" s="54"/>
    </row>
    <row r="265" spans="1:183" s="72" customFormat="1" ht="16.899999999999999" customHeight="1">
      <c r="A265" s="66" t="s">
        <v>377</v>
      </c>
      <c r="B265" s="228" t="s">
        <v>286</v>
      </c>
      <c r="C265" s="228">
        <v>781</v>
      </c>
      <c r="D265" s="228" t="s">
        <v>299</v>
      </c>
      <c r="E265" s="208">
        <v>1</v>
      </c>
      <c r="F265" s="144">
        <v>12.41</v>
      </c>
      <c r="G265" s="144">
        <v>5</v>
      </c>
      <c r="H265" s="144"/>
      <c r="I265" s="144">
        <v>5.47</v>
      </c>
      <c r="J265" s="82">
        <v>2.7605540793600003</v>
      </c>
      <c r="K265" s="83">
        <v>15.69</v>
      </c>
      <c r="L265" s="83">
        <v>1.9570603483200002</v>
      </c>
      <c r="M265" s="84"/>
      <c r="N265" s="84"/>
      <c r="O265" s="84"/>
      <c r="P265" s="230">
        <f t="shared" si="177"/>
        <v>43.287614427679998</v>
      </c>
      <c r="Q265" s="52">
        <f t="shared" si="156"/>
        <v>0.83399989372614647</v>
      </c>
      <c r="R265" s="52">
        <f t="shared" si="157"/>
        <v>1.4516799611077715</v>
      </c>
      <c r="S265" s="52">
        <f t="shared" si="158"/>
        <v>1.4145600305099637</v>
      </c>
      <c r="T265" s="53">
        <f t="shared" si="159"/>
        <v>9.0334723494273572E-2</v>
      </c>
      <c r="U265" s="53">
        <f t="shared" si="160"/>
        <v>1.3589153014640702</v>
      </c>
      <c r="V265" s="53">
        <f t="shared" si="161"/>
        <v>14.167574869288392</v>
      </c>
      <c r="W265" s="53">
        <f t="shared" si="162"/>
        <v>115.77841853573091</v>
      </c>
      <c r="X265" s="53">
        <f t="shared" si="163"/>
        <v>1.0294708523189267</v>
      </c>
      <c r="Y265" s="53">
        <f t="shared" si="164"/>
        <v>1.0231650055704153</v>
      </c>
      <c r="Z265" s="53">
        <f t="shared" si="165"/>
        <v>1.0260432990696924</v>
      </c>
      <c r="AA265" s="53">
        <f t="shared" si="166"/>
        <v>1.0296284922307912</v>
      </c>
      <c r="AB265" s="53">
        <f t="shared" si="167"/>
        <v>0.57342036686136544</v>
      </c>
      <c r="AC265" s="53">
        <f t="shared" si="168"/>
        <v>0.5743221245079001</v>
      </c>
      <c r="AD265" s="53">
        <f t="shared" si="169"/>
        <v>0.56107291343761145</v>
      </c>
      <c r="AE265" s="53">
        <f t="shared" si="170"/>
        <v>0.36705279802377788</v>
      </c>
      <c r="AF265" s="53">
        <f t="shared" si="171"/>
        <v>0.36</v>
      </c>
      <c r="AG265" s="53">
        <f t="shared" si="172"/>
        <v>0.36352639901188893</v>
      </c>
      <c r="AH265" s="64" t="s">
        <v>152</v>
      </c>
      <c r="AI265" s="75"/>
      <c r="AJ265" s="70"/>
      <c r="AK265" s="45" t="str">
        <f t="shared" si="178"/>
        <v>172-01</v>
      </c>
      <c r="AL265" s="65"/>
      <c r="AM265" s="145">
        <f t="shared" si="179"/>
        <v>1</v>
      </c>
      <c r="AN265" s="149"/>
      <c r="AO265" s="183"/>
      <c r="AP265" s="149"/>
      <c r="AQ265" s="147">
        <f t="shared" si="180"/>
        <v>1</v>
      </c>
      <c r="AR265" s="229">
        <v>0</v>
      </c>
      <c r="AS265" s="229">
        <v>1</v>
      </c>
      <c r="AT265" s="229">
        <v>1</v>
      </c>
      <c r="AU265" s="229">
        <v>0</v>
      </c>
      <c r="AV265" s="229">
        <v>1</v>
      </c>
      <c r="AW265" s="229">
        <v>1</v>
      </c>
      <c r="AX265" s="229">
        <v>0</v>
      </c>
      <c r="AY265" s="229">
        <v>0</v>
      </c>
      <c r="AZ265" s="229">
        <v>0</v>
      </c>
      <c r="BA265" s="77"/>
      <c r="BB265" s="229">
        <v>37</v>
      </c>
      <c r="BC265" s="229">
        <v>2</v>
      </c>
      <c r="BD265" s="229">
        <v>0</v>
      </c>
      <c r="BE265" s="57">
        <v>3</v>
      </c>
      <c r="BF265" s="57">
        <v>3</v>
      </c>
      <c r="BG265" s="57">
        <v>3</v>
      </c>
      <c r="BH265" s="57">
        <v>10</v>
      </c>
      <c r="BI265" s="57">
        <f t="shared" si="181"/>
        <v>781</v>
      </c>
      <c r="BJ265" s="189" t="str">
        <f t="shared" si="182"/>
        <v>172-01</v>
      </c>
      <c r="BK265" s="173">
        <f t="shared" si="183"/>
        <v>1</v>
      </c>
      <c r="BL265" s="249">
        <v>10</v>
      </c>
      <c r="BM265" s="250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101"/>
      <c r="CB265" s="100"/>
      <c r="CC265" s="100"/>
      <c r="CD265" s="100"/>
      <c r="CE265" s="100"/>
      <c r="CF265" s="100"/>
      <c r="CG265" s="100"/>
      <c r="CH265" s="100"/>
      <c r="CI265" s="100"/>
      <c r="CJ265" s="100"/>
      <c r="CK265" s="100"/>
      <c r="CL265" s="100"/>
      <c r="CM265" s="78"/>
      <c r="CN265" s="78"/>
      <c r="CO265" s="78"/>
      <c r="CP265" s="91"/>
      <c r="CQ265" s="90"/>
      <c r="CR265" s="78"/>
      <c r="CS265" s="78"/>
      <c r="CT265" s="78"/>
      <c r="CU265" s="78"/>
      <c r="CV265" s="90"/>
      <c r="CW265" s="69"/>
      <c r="CX265" s="69"/>
      <c r="CY265" s="69"/>
      <c r="CZ265" s="69"/>
      <c r="DA265" s="90"/>
      <c r="DB265" s="69"/>
      <c r="DC265" s="69"/>
      <c r="DD265" s="78"/>
      <c r="DE265" s="78"/>
      <c r="DF265" s="132"/>
      <c r="DG265" s="121">
        <f t="shared" si="184"/>
        <v>0</v>
      </c>
      <c r="DH265" s="121">
        <f t="shared" si="185"/>
        <v>8.3399989372614645</v>
      </c>
      <c r="DI265" s="121">
        <f t="shared" si="186"/>
        <v>14.145600305099638</v>
      </c>
      <c r="DJ265" s="121">
        <f t="shared" si="187"/>
        <v>0.81159155190429377</v>
      </c>
      <c r="DK265" s="121">
        <f t="shared" si="187"/>
        <v>0.65692760857920252</v>
      </c>
      <c r="DL265" s="121">
        <f t="shared" si="187"/>
        <v>0</v>
      </c>
      <c r="DM265" s="121">
        <f t="shared" si="188"/>
        <v>4.6636317544392139</v>
      </c>
      <c r="DN265" s="121">
        <f t="shared" si="189"/>
        <v>0</v>
      </c>
      <c r="DO265" s="121">
        <f t="shared" si="190"/>
        <v>0</v>
      </c>
      <c r="DP265" s="121">
        <f t="shared" si="191"/>
        <v>0</v>
      </c>
      <c r="DQ265" s="121">
        <f t="shared" si="192"/>
        <v>0</v>
      </c>
      <c r="DR265" s="122">
        <f t="shared" si="193"/>
        <v>1</v>
      </c>
      <c r="DS265" s="157"/>
      <c r="DT265" s="157" t="str">
        <f t="shared" si="194"/>
        <v>DFPZ</v>
      </c>
      <c r="DU265" s="157" t="str">
        <f t="shared" si="173"/>
        <v>172-01</v>
      </c>
      <c r="DV265" s="238">
        <f t="shared" si="195"/>
        <v>1</v>
      </c>
      <c r="DW265" s="239"/>
      <c r="DX265" s="239"/>
      <c r="DY265" s="239"/>
      <c r="DZ265" s="239"/>
      <c r="EA265" s="239"/>
      <c r="EB265" s="239"/>
      <c r="EC265" s="239"/>
      <c r="ED265" s="239"/>
      <c r="EE265" s="239"/>
      <c r="EF265" s="239"/>
      <c r="EG265" s="239"/>
      <c r="EH265" s="239"/>
      <c r="EI265" s="239"/>
      <c r="EJ265" s="50">
        <f t="shared" si="196"/>
        <v>0.35845630081300811</v>
      </c>
      <c r="EK265" s="50">
        <f t="shared" si="197"/>
        <v>0.37093495934959347</v>
      </c>
      <c r="EL265" s="55">
        <f t="shared" si="198"/>
        <v>0</v>
      </c>
      <c r="EM265" s="50">
        <f>4.656*AQ265*(((BL265/2.54)^2)+((BM265/2.54)^2)+((BN265/2.54)^2)+((BO265)/2.54^2)+((BP265/2.54)^2)+((BQ265/2.54)^2)+((BR265/2.54)^2)+((BS265/2.54)^2)+((BT265/2.54)^2)+((BU265/2.54)^2)+((BV265/2.54)^2)+((BW265/2.54)^2)+((BX265/2.54)^2)+((BY265/2.54)^2)+((BZ265/2.54)^2))/(BH265*3.28)</f>
        <v>2.2002483029356306</v>
      </c>
      <c r="EN265" s="50">
        <f>3.492*AQ265*((CA265/2.54)^2 + (CB265/2.54)^2 + (CC265/2.54)^2 + (CD265/2.54)^2 + (CE265/2.54)^2 + (CF265/2.54)^2 + (CG265/2.54)^2 +(CH265/2.54)^2 +(CI265/2.54)^2 + (CJ265/2.54)^2 +(CK265/2.54)^2 + (CL265/2.54)^2 +(CM265/2.54)^2 + (CN265/2.54)^2 + (CO265/2.54)^2)/(BH265*3.28)</f>
        <v>0</v>
      </c>
      <c r="EO265" s="50">
        <f t="shared" si="174"/>
        <v>0</v>
      </c>
      <c r="EP265" s="50">
        <f t="shared" si="175"/>
        <v>0</v>
      </c>
      <c r="EQ265" s="50">
        <f t="shared" si="176"/>
        <v>0</v>
      </c>
      <c r="ER265" s="56">
        <f t="shared" si="199"/>
        <v>0.72939126016260158</v>
      </c>
      <c r="ES265" s="56">
        <f t="shared" si="200"/>
        <v>2.2002483029356306</v>
      </c>
      <c r="ET265" s="56">
        <f t="shared" si="203"/>
        <v>0</v>
      </c>
      <c r="EU265" s="56">
        <f t="shared" si="203"/>
        <v>3.7529995217676593</v>
      </c>
      <c r="EV265" s="56">
        <f t="shared" si="201"/>
        <v>2.9296395630982319</v>
      </c>
      <c r="EW265" s="56"/>
      <c r="EX265" s="56"/>
      <c r="EY265" s="56"/>
      <c r="EZ265" s="165"/>
      <c r="FA265" s="179"/>
      <c r="FB265" s="179"/>
      <c r="FC265" s="56"/>
      <c r="FD265" s="56"/>
      <c r="FE265" s="56"/>
      <c r="FF265" s="56"/>
      <c r="FG265" s="56"/>
      <c r="FH265" s="56"/>
      <c r="FI265" s="56"/>
      <c r="FJ265" s="56"/>
      <c r="FK265" s="56"/>
      <c r="FL265" s="56"/>
      <c r="FM265" s="56"/>
      <c r="FN265" s="74" t="s">
        <v>93</v>
      </c>
      <c r="FO265" s="54"/>
      <c r="FP265" s="54"/>
      <c r="FQ265" s="54"/>
      <c r="FR265" s="54"/>
      <c r="FS265" s="54"/>
      <c r="FT265" s="54"/>
      <c r="FU265" s="54"/>
      <c r="FV265" s="54"/>
      <c r="FW265" s="54"/>
      <c r="FX265" s="54"/>
      <c r="FY265" s="54"/>
      <c r="FZ265" s="54"/>
      <c r="GA265" s="54"/>
    </row>
    <row r="266" spans="1:183" ht="16.899999999999999" customHeight="1">
      <c r="A266" s="66" t="s">
        <v>377</v>
      </c>
      <c r="B266" s="228" t="s">
        <v>286</v>
      </c>
      <c r="C266" s="228">
        <v>781</v>
      </c>
      <c r="D266" s="228" t="s">
        <v>299</v>
      </c>
      <c r="E266" s="208">
        <v>2</v>
      </c>
      <c r="F266" s="144">
        <v>12.41</v>
      </c>
      <c r="G266" s="144">
        <v>5</v>
      </c>
      <c r="H266" s="144"/>
      <c r="I266" s="144">
        <v>5.47</v>
      </c>
      <c r="J266" s="82">
        <v>2.7605540793600003</v>
      </c>
      <c r="K266" s="83">
        <v>15.69</v>
      </c>
      <c r="L266" s="83">
        <v>1.9570603483200002</v>
      </c>
      <c r="M266" s="83"/>
      <c r="N266" s="83"/>
      <c r="O266" s="83"/>
      <c r="P266" s="230">
        <f t="shared" si="177"/>
        <v>43.287614427679998</v>
      </c>
      <c r="Q266" s="52">
        <f t="shared" si="156"/>
        <v>0.83399989372614647</v>
      </c>
      <c r="R266" s="52">
        <f t="shared" si="157"/>
        <v>1.4516799611077715</v>
      </c>
      <c r="S266" s="52">
        <f t="shared" si="158"/>
        <v>1.4145600305099637</v>
      </c>
      <c r="T266" s="53">
        <f t="shared" si="159"/>
        <v>9.0334723494273572E-2</v>
      </c>
      <c r="U266" s="53">
        <f t="shared" si="160"/>
        <v>1.3589153014640702</v>
      </c>
      <c r="V266" s="53">
        <f t="shared" si="161"/>
        <v>14.167574869288392</v>
      </c>
      <c r="W266" s="53">
        <f t="shared" si="162"/>
        <v>115.77841853573091</v>
      </c>
      <c r="X266" s="53">
        <f t="shared" si="163"/>
        <v>1.0294708523189267</v>
      </c>
      <c r="Y266" s="53">
        <f t="shared" si="164"/>
        <v>1.0231650055704153</v>
      </c>
      <c r="Z266" s="53">
        <f t="shared" si="165"/>
        <v>1.0260432990696924</v>
      </c>
      <c r="AA266" s="53">
        <f t="shared" si="166"/>
        <v>1.0296284922307912</v>
      </c>
      <c r="AB266" s="53">
        <f t="shared" si="167"/>
        <v>0.57342036686136544</v>
      </c>
      <c r="AC266" s="53">
        <f t="shared" si="168"/>
        <v>0.5743221245079001</v>
      </c>
      <c r="AD266" s="53">
        <f t="shared" si="169"/>
        <v>0.56107291343761145</v>
      </c>
      <c r="AE266" s="53">
        <f t="shared" si="170"/>
        <v>0.36705279802377788</v>
      </c>
      <c r="AF266" s="53">
        <f t="shared" si="171"/>
        <v>0.36</v>
      </c>
      <c r="AG266" s="53">
        <f t="shared" si="172"/>
        <v>0.36352639901188893</v>
      </c>
      <c r="AH266" s="64" t="s">
        <v>152</v>
      </c>
      <c r="AI266" s="63"/>
      <c r="AJ266" s="66"/>
      <c r="AK266" s="45" t="str">
        <f t="shared" si="178"/>
        <v>172-01</v>
      </c>
      <c r="AL266" s="65"/>
      <c r="AM266" s="145">
        <f t="shared" si="179"/>
        <v>2</v>
      </c>
      <c r="AN266" s="149"/>
      <c r="AO266" s="183"/>
      <c r="AP266" s="149"/>
      <c r="AQ266" s="147">
        <f t="shared" si="180"/>
        <v>1</v>
      </c>
      <c r="AR266" s="229">
        <v>0</v>
      </c>
      <c r="AS266" s="229">
        <v>2</v>
      </c>
      <c r="AT266" s="229">
        <v>2</v>
      </c>
      <c r="AU266" s="229">
        <v>0</v>
      </c>
      <c r="AV266" s="229">
        <v>1</v>
      </c>
      <c r="AW266" s="229">
        <v>3</v>
      </c>
      <c r="AX266" s="229">
        <v>0</v>
      </c>
      <c r="AY266" s="229">
        <v>1</v>
      </c>
      <c r="AZ266" s="229">
        <v>2</v>
      </c>
      <c r="BA266" s="68"/>
      <c r="BB266" s="229">
        <v>21</v>
      </c>
      <c r="BC266" s="229">
        <v>1</v>
      </c>
      <c r="BD266" s="229">
        <v>0</v>
      </c>
      <c r="BE266" s="57">
        <v>3</v>
      </c>
      <c r="BF266" s="57">
        <v>3</v>
      </c>
      <c r="BG266" s="57">
        <v>3</v>
      </c>
      <c r="BH266" s="57">
        <v>10</v>
      </c>
      <c r="BI266" s="57">
        <f t="shared" si="181"/>
        <v>781</v>
      </c>
      <c r="BJ266" s="189" t="str">
        <f t="shared" si="182"/>
        <v>172-01</v>
      </c>
      <c r="BK266" s="173">
        <f t="shared" si="183"/>
        <v>2</v>
      </c>
      <c r="BL266" s="90">
        <v>0</v>
      </c>
      <c r="BM266" s="69"/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9"/>
      <c r="BY266" s="69"/>
      <c r="BZ266" s="69"/>
      <c r="CA266" s="101"/>
      <c r="CB266" s="100"/>
      <c r="CC266" s="100"/>
      <c r="CD266" s="100"/>
      <c r="CE266" s="100"/>
      <c r="CF266" s="100"/>
      <c r="CG266" s="100"/>
      <c r="CH266" s="100"/>
      <c r="CI266" s="100"/>
      <c r="CJ266" s="100"/>
      <c r="CK266" s="100"/>
      <c r="CL266" s="100"/>
      <c r="CM266" s="69"/>
      <c r="CN266" s="69"/>
      <c r="CO266" s="69"/>
      <c r="CP266" s="90"/>
      <c r="CQ266" s="90"/>
      <c r="CR266" s="69"/>
      <c r="CS266" s="69"/>
      <c r="CT266" s="69"/>
      <c r="CU266" s="69"/>
      <c r="CV266" s="90"/>
      <c r="CW266" s="69"/>
      <c r="CX266" s="69"/>
      <c r="CY266" s="69"/>
      <c r="CZ266" s="69"/>
      <c r="DA266" s="90"/>
      <c r="DB266" s="69"/>
      <c r="DC266" s="69"/>
      <c r="DD266" s="69"/>
      <c r="DE266" s="69"/>
      <c r="DF266" s="131"/>
      <c r="DG266" s="121">
        <f t="shared" si="184"/>
        <v>0</v>
      </c>
      <c r="DH266" s="121">
        <f t="shared" si="185"/>
        <v>16.679997874522929</v>
      </c>
      <c r="DI266" s="121">
        <f t="shared" si="186"/>
        <v>28.291200610199276</v>
      </c>
      <c r="DJ266" s="121">
        <f t="shared" si="187"/>
        <v>0.46063304297270724</v>
      </c>
      <c r="DK266" s="121">
        <f t="shared" si="187"/>
        <v>0.32846380428960126</v>
      </c>
      <c r="DL266" s="121">
        <f t="shared" si="187"/>
        <v>0</v>
      </c>
      <c r="DM266" s="121">
        <f t="shared" si="188"/>
        <v>0</v>
      </c>
      <c r="DN266" s="121">
        <f t="shared" si="189"/>
        <v>0</v>
      </c>
      <c r="DO266" s="121">
        <f t="shared" si="190"/>
        <v>0</v>
      </c>
      <c r="DP266" s="121">
        <f t="shared" si="191"/>
        <v>0</v>
      </c>
      <c r="DQ266" s="121">
        <f t="shared" si="192"/>
        <v>0</v>
      </c>
      <c r="DR266" s="122">
        <f t="shared" si="193"/>
        <v>2.5</v>
      </c>
      <c r="DS266" s="157"/>
      <c r="DT266" s="157" t="str">
        <f t="shared" si="194"/>
        <v>DFPZ</v>
      </c>
      <c r="DU266" s="157" t="str">
        <f t="shared" si="173"/>
        <v>172-01</v>
      </c>
      <c r="DV266" s="238">
        <f t="shared" si="195"/>
        <v>2</v>
      </c>
      <c r="EJ266" s="50">
        <f t="shared" si="196"/>
        <v>0.20344817073170729</v>
      </c>
      <c r="EK266" s="50">
        <f t="shared" si="197"/>
        <v>0.18546747967479674</v>
      </c>
      <c r="EL266" s="55">
        <f t="shared" si="198"/>
        <v>0</v>
      </c>
      <c r="EM266" s="50">
        <f>4.656*AQ266*(((BL266/2.54)^2)+((BM266/2.54)^2)+((BN266/2.54)^2)+((BO266)/2.54^2)+((BP266/2.54)^2)+((BQ266/2.54)^2)+((BR266/2.54)^2)+((BS266/2.54)^2)+((BT266/2.54)^2)+((BU266/2.54)^2)+((BV266/2.54)^2)+((BW266/2.54)^2)+((BX266/2.54)^2)+((BY266/2.54)^2)+((BZ266/2.54)^2))/(BH266*3.28)</f>
        <v>0</v>
      </c>
      <c r="EN266" s="50">
        <f>3.492*AQ266*((CA266/2.54)^2 + (CB266/2.54)^2 + (CC266/2.54)^2 + (CD266/2.54)^2 + (CE266/2.54)^2 + (CF266/2.54)^2 + (CG266/2.54)^2 +(CH266/2.54)^2 +(CI266/2.54)^2 + (CJ266/2.54)^2 +(CK266/2.54)^2 + (CL266/2.54)^2 +(CM266/2.54)^2 + (CN266/2.54)^2 + (CO266/2.54)^2)/(BH266*3.28)</f>
        <v>0</v>
      </c>
      <c r="EO266" s="50">
        <f t="shared" si="174"/>
        <v>0</v>
      </c>
      <c r="EP266" s="50">
        <f t="shared" si="175"/>
        <v>0</v>
      </c>
      <c r="EQ266" s="50">
        <f t="shared" si="176"/>
        <v>0</v>
      </c>
      <c r="ER266" s="56">
        <f t="shared" si="199"/>
        <v>0.388915650406504</v>
      </c>
      <c r="ES266" s="56">
        <f t="shared" si="200"/>
        <v>0</v>
      </c>
      <c r="ET266" s="56">
        <f t="shared" si="203"/>
        <v>0</v>
      </c>
      <c r="EU266" s="56">
        <f t="shared" si="203"/>
        <v>7.5059990435353185</v>
      </c>
      <c r="EV266" s="56">
        <f t="shared" si="201"/>
        <v>0.388915650406504</v>
      </c>
      <c r="EW266" s="56"/>
      <c r="EX266" s="56"/>
      <c r="EY266" s="56"/>
      <c r="EZ266" s="165"/>
      <c r="FA266" s="179"/>
      <c r="FB266" s="179"/>
      <c r="FC266" s="56"/>
      <c r="FD266" s="56"/>
      <c r="FE266" s="56"/>
      <c r="FF266" s="56"/>
      <c r="FG266" s="56"/>
      <c r="FH266" s="56"/>
      <c r="FI266" s="56"/>
      <c r="FJ266" s="56"/>
      <c r="FK266" s="56"/>
      <c r="FL266" s="56"/>
      <c r="FM266" s="56"/>
      <c r="FO266" s="54"/>
      <c r="FP266" s="54"/>
      <c r="FQ266" s="54"/>
      <c r="FR266" s="54"/>
      <c r="FS266" s="54"/>
      <c r="FT266" s="54"/>
      <c r="FU266" s="54"/>
      <c r="FV266" s="54"/>
      <c r="FW266" s="54"/>
      <c r="FX266" s="54"/>
      <c r="FY266" s="54"/>
      <c r="FZ266" s="54"/>
      <c r="GA266" s="54"/>
    </row>
    <row r="267" spans="1:183" ht="16.899999999999999" customHeight="1">
      <c r="A267" s="66" t="s">
        <v>377</v>
      </c>
      <c r="B267" s="228" t="s">
        <v>286</v>
      </c>
      <c r="C267" s="228">
        <v>781</v>
      </c>
      <c r="D267" s="228" t="s">
        <v>299</v>
      </c>
      <c r="E267" s="208">
        <v>3</v>
      </c>
      <c r="F267" s="144">
        <v>12.41</v>
      </c>
      <c r="G267" s="144">
        <v>5</v>
      </c>
      <c r="H267" s="144"/>
      <c r="I267" s="144">
        <v>5.47</v>
      </c>
      <c r="J267" s="82">
        <v>2.7605540793600003</v>
      </c>
      <c r="K267" s="83">
        <v>15.69</v>
      </c>
      <c r="L267" s="83">
        <v>1.9570603483200002</v>
      </c>
      <c r="M267" s="83"/>
      <c r="N267" s="83"/>
      <c r="O267" s="83"/>
      <c r="P267" s="230">
        <f t="shared" si="177"/>
        <v>43.287614427679998</v>
      </c>
      <c r="Q267" s="52">
        <f t="shared" si="156"/>
        <v>0.83399989372614647</v>
      </c>
      <c r="R267" s="52">
        <f t="shared" si="157"/>
        <v>1.4516799611077715</v>
      </c>
      <c r="S267" s="52">
        <f t="shared" si="158"/>
        <v>1.4145600305099637</v>
      </c>
      <c r="T267" s="53">
        <f t="shared" si="159"/>
        <v>9.0334723494273572E-2</v>
      </c>
      <c r="U267" s="53">
        <f t="shared" si="160"/>
        <v>1.3589153014640702</v>
      </c>
      <c r="V267" s="53">
        <f t="shared" si="161"/>
        <v>14.167574869288392</v>
      </c>
      <c r="W267" s="53">
        <f t="shared" si="162"/>
        <v>115.77841853573091</v>
      </c>
      <c r="X267" s="53">
        <f t="shared" si="163"/>
        <v>1.0294708523189267</v>
      </c>
      <c r="Y267" s="53">
        <f t="shared" si="164"/>
        <v>1.0231650055704153</v>
      </c>
      <c r="Z267" s="53">
        <f t="shared" si="165"/>
        <v>1.0260432990696924</v>
      </c>
      <c r="AA267" s="53">
        <f t="shared" si="166"/>
        <v>1.0296284922307912</v>
      </c>
      <c r="AB267" s="53">
        <f t="shared" si="167"/>
        <v>0.57342036686136544</v>
      </c>
      <c r="AC267" s="53">
        <f t="shared" si="168"/>
        <v>0.5743221245079001</v>
      </c>
      <c r="AD267" s="53">
        <f t="shared" si="169"/>
        <v>0.56107291343761145</v>
      </c>
      <c r="AE267" s="53">
        <f t="shared" si="170"/>
        <v>0.36705279802377788</v>
      </c>
      <c r="AF267" s="53">
        <f t="shared" si="171"/>
        <v>0.36</v>
      </c>
      <c r="AG267" s="53">
        <f t="shared" si="172"/>
        <v>0.36352639901188893</v>
      </c>
      <c r="AH267" s="64" t="s">
        <v>152</v>
      </c>
      <c r="AI267" s="63"/>
      <c r="AJ267" s="66"/>
      <c r="AK267" s="45" t="str">
        <f t="shared" si="178"/>
        <v>172-01</v>
      </c>
      <c r="AL267" s="65"/>
      <c r="AM267" s="145">
        <f t="shared" si="179"/>
        <v>3</v>
      </c>
      <c r="AN267" s="149"/>
      <c r="AO267" s="183"/>
      <c r="AP267" s="149"/>
      <c r="AQ267" s="147">
        <f t="shared" si="180"/>
        <v>1</v>
      </c>
      <c r="AR267" s="229">
        <v>0</v>
      </c>
      <c r="AS267" s="229">
        <v>1</v>
      </c>
      <c r="AT267" s="229">
        <v>1</v>
      </c>
      <c r="AU267" s="229">
        <v>0</v>
      </c>
      <c r="AV267" s="229">
        <v>0</v>
      </c>
      <c r="AW267" s="229">
        <v>0</v>
      </c>
      <c r="AX267" s="229">
        <v>0</v>
      </c>
      <c r="AY267" s="229">
        <v>3</v>
      </c>
      <c r="AZ267" s="229">
        <v>6</v>
      </c>
      <c r="BA267" s="68"/>
      <c r="BB267" s="229">
        <v>43</v>
      </c>
      <c r="BC267" s="229">
        <v>1</v>
      </c>
      <c r="BD267" s="229">
        <v>0</v>
      </c>
      <c r="BE267" s="57">
        <v>3</v>
      </c>
      <c r="BF267" s="57">
        <v>3</v>
      </c>
      <c r="BG267" s="57">
        <v>3</v>
      </c>
      <c r="BH267" s="57">
        <v>10</v>
      </c>
      <c r="BI267" s="57">
        <f t="shared" si="181"/>
        <v>781</v>
      </c>
      <c r="BJ267" s="189" t="str">
        <f t="shared" si="182"/>
        <v>172-01</v>
      </c>
      <c r="BK267" s="173">
        <f t="shared" si="183"/>
        <v>3</v>
      </c>
      <c r="BL267" s="90">
        <v>8</v>
      </c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9"/>
      <c r="BY267" s="69"/>
      <c r="BZ267" s="69"/>
      <c r="CA267" s="101"/>
      <c r="CB267" s="100"/>
      <c r="CC267" s="100"/>
      <c r="CD267" s="100"/>
      <c r="CE267" s="100"/>
      <c r="CF267" s="100"/>
      <c r="CG267" s="100"/>
      <c r="CH267" s="100"/>
      <c r="CI267" s="100"/>
      <c r="CJ267" s="100"/>
      <c r="CK267" s="100"/>
      <c r="CL267" s="100"/>
      <c r="CM267" s="69"/>
      <c r="CN267" s="69"/>
      <c r="CO267" s="69"/>
      <c r="CP267" s="90"/>
      <c r="CQ267" s="90"/>
      <c r="CR267" s="69"/>
      <c r="CS267" s="69"/>
      <c r="CT267" s="69"/>
      <c r="CU267" s="69"/>
      <c r="CV267" s="90"/>
      <c r="CW267" s="69"/>
      <c r="CX267" s="69"/>
      <c r="CY267" s="69"/>
      <c r="CZ267" s="69"/>
      <c r="DA267" s="90"/>
      <c r="DB267" s="69"/>
      <c r="DC267" s="69"/>
      <c r="DD267" s="69"/>
      <c r="DE267" s="69"/>
      <c r="DF267" s="131"/>
      <c r="DG267" s="121">
        <f t="shared" si="184"/>
        <v>0</v>
      </c>
      <c r="DH267" s="121">
        <f t="shared" si="185"/>
        <v>16.679997874522929</v>
      </c>
      <c r="DI267" s="121">
        <f t="shared" si="186"/>
        <v>28.291200610199276</v>
      </c>
      <c r="DJ267" s="121">
        <f t="shared" si="187"/>
        <v>0.94320099275363878</v>
      </c>
      <c r="DK267" s="121">
        <f t="shared" si="187"/>
        <v>0.32846380428960126</v>
      </c>
      <c r="DL267" s="121">
        <f t="shared" si="187"/>
        <v>0</v>
      </c>
      <c r="DM267" s="121">
        <f t="shared" si="188"/>
        <v>2.9847243228410969</v>
      </c>
      <c r="DN267" s="121">
        <f t="shared" si="189"/>
        <v>0</v>
      </c>
      <c r="DO267" s="121">
        <f t="shared" si="190"/>
        <v>0</v>
      </c>
      <c r="DP267" s="121">
        <f t="shared" si="191"/>
        <v>0</v>
      </c>
      <c r="DQ267" s="121">
        <f t="shared" si="192"/>
        <v>0</v>
      </c>
      <c r="DR267" s="122">
        <f t="shared" si="193"/>
        <v>0.5</v>
      </c>
      <c r="DS267" s="157"/>
      <c r="DT267" s="157" t="str">
        <f t="shared" si="194"/>
        <v>DFPZ</v>
      </c>
      <c r="DU267" s="157" t="str">
        <f t="shared" si="173"/>
        <v>172-01</v>
      </c>
      <c r="DV267" s="238">
        <f t="shared" si="195"/>
        <v>3</v>
      </c>
      <c r="EJ267" s="50">
        <f t="shared" si="196"/>
        <v>0.41658434959349594</v>
      </c>
      <c r="EK267" s="50">
        <f t="shared" si="197"/>
        <v>0.18546747967479674</v>
      </c>
      <c r="EL267" s="55">
        <f t="shared" si="198"/>
        <v>0</v>
      </c>
      <c r="EM267" s="50">
        <f>4.656*AQ267*(((BL267/2.54)^2)+((BM267/2.54)^2)+((BN267/2.54)^2)+((BO267)/2.54^2)+((BP267/2.54)^2)+((BQ267/2.54)^2)+((BR267/2.54)^2)+((BS267/2.54)^2)+((BT267/2.54)^2)+((BU267/2.54)^2)+((BV267/2.54)^2)+((BW267/2.54)^2)+((BX267/2.54)^2)+((BY267/2.54)^2)+((BZ267/2.54)^2))/(BH267*3.28)</f>
        <v>1.4081589138788031</v>
      </c>
      <c r="EN267" s="50">
        <f>3.492*AQ267*((CA267/2.54)^2 + (CB267/2.54)^2 + (CC267/2.54)^2 + (CD267/2.54)^2 + (CE267/2.54)^2 + (CF267/2.54)^2 + (CG267/2.54)^2 +(CH267/2.54)^2 +(CI267/2.54)^2 + (CJ267/2.54)^2 +(CK267/2.54)^2 + (CL267/2.54)^2 +(CM267/2.54)^2 + (CN267/2.54)^2 + (CO267/2.54)^2)/(BH267*3.28)</f>
        <v>0</v>
      </c>
      <c r="EO267" s="50">
        <f t="shared" si="174"/>
        <v>0</v>
      </c>
      <c r="EP267" s="50">
        <f t="shared" si="175"/>
        <v>0</v>
      </c>
      <c r="EQ267" s="50">
        <f t="shared" si="176"/>
        <v>0</v>
      </c>
      <c r="ER267" s="56">
        <f t="shared" si="199"/>
        <v>0.6020518292682927</v>
      </c>
      <c r="ES267" s="56">
        <f t="shared" si="200"/>
        <v>1.4081589138788031</v>
      </c>
      <c r="ET267" s="56">
        <f t="shared" si="203"/>
        <v>0</v>
      </c>
      <c r="EU267" s="56">
        <f t="shared" si="203"/>
        <v>7.5059990435353185</v>
      </c>
      <c r="EV267" s="56">
        <f t="shared" si="201"/>
        <v>2.0102107431470957</v>
      </c>
      <c r="EW267" s="56"/>
      <c r="EX267" s="56"/>
      <c r="EY267" s="56"/>
      <c r="EZ267" s="165" t="str">
        <f>D267</f>
        <v>172-01</v>
      </c>
      <c r="FA267" s="179">
        <f t="shared" si="202"/>
        <v>0</v>
      </c>
      <c r="FB267" s="179">
        <f t="shared" si="202"/>
        <v>6.2549992029460988</v>
      </c>
      <c r="FC267" s="56">
        <f>AVERAGE(EJ265:EJ267)</f>
        <v>0.3261629403794038</v>
      </c>
      <c r="FD267" s="56">
        <f>AVERAGE(EK265:EK267)</f>
        <v>0.24728997289972898</v>
      </c>
      <c r="FE267" s="56">
        <f>AVERAGE(EL265:EL267)</f>
        <v>0</v>
      </c>
      <c r="FF267" s="56">
        <f>AVERAGE(EM265:EM267)</f>
        <v>1.2028024056048112</v>
      </c>
      <c r="FG267" s="56">
        <f>AVERAGE(EN265:EN267)</f>
        <v>0</v>
      </c>
      <c r="FH267" s="56">
        <f t="shared" si="204"/>
        <v>0</v>
      </c>
      <c r="FI267" s="56">
        <f t="shared" si="204"/>
        <v>0</v>
      </c>
      <c r="FJ267" s="56">
        <f t="shared" si="204"/>
        <v>0</v>
      </c>
      <c r="FK267" s="56">
        <f>AVERAGE(ER265:ER267)</f>
        <v>0.57345291327913273</v>
      </c>
      <c r="FL267" s="56">
        <f>AVERAGE(ES265:ES267)</f>
        <v>1.2028024056048112</v>
      </c>
      <c r="FM267" s="56">
        <f>AVERAGE(EV265:EV267)</f>
        <v>1.7762553188839441</v>
      </c>
      <c r="FO267" s="54"/>
      <c r="FP267" s="54" t="e">
        <f>AVERAGE(#REF!)</f>
        <v>#REF!</v>
      </c>
      <c r="FQ267" s="54" t="e">
        <f>AVERAGE(#REF!)</f>
        <v>#REF!</v>
      </c>
      <c r="FR267" s="54" t="e">
        <f>AVERAGE(#REF!)</f>
        <v>#REF!</v>
      </c>
      <c r="FS267" s="54" t="e">
        <f>AVERAGE(#REF!)</f>
        <v>#REF!</v>
      </c>
      <c r="FT267" s="54" t="e">
        <f>AVERAGE(#REF!)</f>
        <v>#REF!</v>
      </c>
      <c r="FU267" s="54" t="e">
        <f>AVERAGE(#REF!)</f>
        <v>#REF!</v>
      </c>
      <c r="FV267" s="54" t="e">
        <f>AVERAGE(#REF!)</f>
        <v>#REF!</v>
      </c>
      <c r="FW267" s="54" t="e">
        <f>AVERAGE(#REF!)</f>
        <v>#REF!</v>
      </c>
      <c r="FX267" s="54" t="e">
        <f>AVERAGE(#REF!)</f>
        <v>#REF!</v>
      </c>
      <c r="FY267" s="54" t="e">
        <f>AVERAGE(#REF!)</f>
        <v>#REF!</v>
      </c>
      <c r="FZ267" s="54" t="e">
        <f>AVERAGE(#REF!)</f>
        <v>#REF!</v>
      </c>
      <c r="GA267" s="54"/>
    </row>
    <row r="268" spans="1:183" ht="16.899999999999999" customHeight="1">
      <c r="A268" s="66" t="s">
        <v>377</v>
      </c>
      <c r="B268" s="228" t="s">
        <v>286</v>
      </c>
      <c r="C268" s="228">
        <v>781</v>
      </c>
      <c r="D268" s="228" t="s">
        <v>299</v>
      </c>
      <c r="E268" s="208">
        <v>4</v>
      </c>
      <c r="F268" s="144">
        <v>12.41</v>
      </c>
      <c r="G268" s="144">
        <v>5</v>
      </c>
      <c r="H268" s="144"/>
      <c r="I268" s="144">
        <v>5.47</v>
      </c>
      <c r="J268" s="82">
        <v>2.7605540793600003</v>
      </c>
      <c r="K268" s="83">
        <v>15.69</v>
      </c>
      <c r="L268" s="83">
        <v>1.9570603483200002</v>
      </c>
      <c r="M268" s="83"/>
      <c r="N268" s="83"/>
      <c r="O268" s="83"/>
      <c r="P268" s="230">
        <f t="shared" si="177"/>
        <v>43.287614427679998</v>
      </c>
      <c r="Q268" s="52">
        <f t="shared" si="156"/>
        <v>0.83399989372614647</v>
      </c>
      <c r="R268" s="52">
        <f t="shared" si="157"/>
        <v>1.4516799611077715</v>
      </c>
      <c r="S268" s="52">
        <f t="shared" si="158"/>
        <v>1.4145600305099637</v>
      </c>
      <c r="T268" s="53">
        <f t="shared" si="159"/>
        <v>9.0334723494273572E-2</v>
      </c>
      <c r="U268" s="53">
        <f t="shared" si="160"/>
        <v>1.3589153014640702</v>
      </c>
      <c r="V268" s="53">
        <f t="shared" si="161"/>
        <v>14.167574869288392</v>
      </c>
      <c r="W268" s="53">
        <f t="shared" si="162"/>
        <v>115.77841853573091</v>
      </c>
      <c r="X268" s="53">
        <f t="shared" si="163"/>
        <v>1.0294708523189267</v>
      </c>
      <c r="Y268" s="53">
        <f t="shared" si="164"/>
        <v>1.0231650055704153</v>
      </c>
      <c r="Z268" s="53">
        <f t="shared" si="165"/>
        <v>1.0260432990696924</v>
      </c>
      <c r="AA268" s="53">
        <f t="shared" si="166"/>
        <v>1.0296284922307912</v>
      </c>
      <c r="AB268" s="53">
        <f t="shared" si="167"/>
        <v>0.57342036686136544</v>
      </c>
      <c r="AC268" s="53">
        <f t="shared" si="168"/>
        <v>0.5743221245079001</v>
      </c>
      <c r="AD268" s="53">
        <f t="shared" si="169"/>
        <v>0.56107291343761145</v>
      </c>
      <c r="AE268" s="53">
        <f t="shared" si="170"/>
        <v>0.36705279802377788</v>
      </c>
      <c r="AF268" s="53">
        <f t="shared" si="171"/>
        <v>0.36</v>
      </c>
      <c r="AG268" s="53">
        <f t="shared" si="172"/>
        <v>0.36352639901188893</v>
      </c>
      <c r="AH268" s="64" t="s">
        <v>152</v>
      </c>
      <c r="AI268" s="63"/>
      <c r="AJ268" s="63"/>
      <c r="AK268" s="45" t="str">
        <f t="shared" si="178"/>
        <v>172-01</v>
      </c>
      <c r="AL268" s="65"/>
      <c r="AM268" s="145">
        <f t="shared" si="179"/>
        <v>4</v>
      </c>
      <c r="AN268" s="149"/>
      <c r="AO268" s="183"/>
      <c r="AP268" s="149"/>
      <c r="AQ268" s="147">
        <f t="shared" si="180"/>
        <v>1</v>
      </c>
      <c r="AR268" s="229">
        <v>0</v>
      </c>
      <c r="AS268" s="229">
        <v>2</v>
      </c>
      <c r="AT268" s="229">
        <v>2</v>
      </c>
      <c r="AU268" s="229">
        <v>0</v>
      </c>
      <c r="AV268" s="229">
        <v>1</v>
      </c>
      <c r="AW268" s="229">
        <v>1</v>
      </c>
      <c r="AX268" s="229">
        <v>0</v>
      </c>
      <c r="AY268" s="229">
        <v>2</v>
      </c>
      <c r="AZ268" s="229">
        <v>6</v>
      </c>
      <c r="BA268" s="63"/>
      <c r="BB268" s="229">
        <v>71</v>
      </c>
      <c r="BC268" s="229">
        <v>2</v>
      </c>
      <c r="BD268" s="229">
        <v>0</v>
      </c>
      <c r="BE268" s="57">
        <v>3</v>
      </c>
      <c r="BF268" s="57">
        <v>3</v>
      </c>
      <c r="BG268" s="57">
        <v>3</v>
      </c>
      <c r="BH268" s="57">
        <v>10</v>
      </c>
      <c r="BI268" s="57">
        <f t="shared" si="181"/>
        <v>781</v>
      </c>
      <c r="BJ268" s="189" t="str">
        <f t="shared" si="182"/>
        <v>172-01</v>
      </c>
      <c r="BK268" s="173">
        <f t="shared" si="183"/>
        <v>4</v>
      </c>
      <c r="BL268" s="88">
        <v>0</v>
      </c>
      <c r="BM268" s="63"/>
      <c r="BN268" s="63"/>
      <c r="BO268" s="63"/>
      <c r="BP268" s="63"/>
      <c r="BQ268" s="63"/>
      <c r="BR268" s="63"/>
      <c r="BS268" s="63"/>
      <c r="BT268" s="63"/>
      <c r="BU268" s="63"/>
      <c r="BV268" s="63"/>
      <c r="BW268" s="63"/>
      <c r="BX268" s="63"/>
      <c r="BY268" s="63"/>
      <c r="BZ268" s="63"/>
      <c r="CA268" s="95"/>
      <c r="CB268" s="94"/>
      <c r="CC268" s="94"/>
      <c r="CD268" s="94"/>
      <c r="CE268" s="94"/>
      <c r="CF268" s="94"/>
      <c r="CG268" s="94"/>
      <c r="CH268" s="94"/>
      <c r="CI268" s="94"/>
      <c r="CJ268" s="94"/>
      <c r="CK268" s="94"/>
      <c r="CL268" s="94"/>
      <c r="CM268" s="63"/>
      <c r="CN268" s="63"/>
      <c r="CO268" s="63"/>
      <c r="CP268" s="88"/>
      <c r="CQ268" s="88"/>
      <c r="CR268" s="63"/>
      <c r="CS268" s="63"/>
      <c r="CT268" s="63"/>
      <c r="CU268" s="63"/>
      <c r="CV268" s="88"/>
      <c r="CW268" s="63"/>
      <c r="CX268" s="63"/>
      <c r="CY268" s="63"/>
      <c r="CZ268" s="63"/>
      <c r="DA268" s="88"/>
      <c r="DB268" s="63"/>
      <c r="DC268" s="63"/>
      <c r="DD268" s="63"/>
      <c r="DE268" s="63"/>
      <c r="DF268" s="131"/>
      <c r="DG268" s="121">
        <f t="shared" si="184"/>
        <v>0</v>
      </c>
      <c r="DH268" s="121">
        <f t="shared" si="185"/>
        <v>20.84999734315366</v>
      </c>
      <c r="DI268" s="121">
        <f t="shared" si="186"/>
        <v>35.364000762749093</v>
      </c>
      <c r="DJ268" s="121">
        <f t="shared" si="187"/>
        <v>1.557378383383915</v>
      </c>
      <c r="DK268" s="121">
        <f t="shared" si="187"/>
        <v>0.65692760857920252</v>
      </c>
      <c r="DL268" s="121">
        <f t="shared" si="187"/>
        <v>0</v>
      </c>
      <c r="DM268" s="121">
        <f t="shared" si="188"/>
        <v>0</v>
      </c>
      <c r="DN268" s="121">
        <f t="shared" si="189"/>
        <v>0</v>
      </c>
      <c r="DO268" s="121">
        <f t="shared" si="190"/>
        <v>0</v>
      </c>
      <c r="DP268" s="121">
        <f t="shared" si="191"/>
        <v>0</v>
      </c>
      <c r="DQ268" s="121">
        <f t="shared" si="192"/>
        <v>0</v>
      </c>
      <c r="DR268" s="122">
        <f t="shared" si="193"/>
        <v>1.5</v>
      </c>
      <c r="DS268" s="157"/>
      <c r="DT268" s="157" t="str">
        <f t="shared" si="194"/>
        <v>DFPZ</v>
      </c>
      <c r="DU268" s="157" t="str">
        <f t="shared" si="173"/>
        <v>172-01</v>
      </c>
      <c r="DV268" s="238">
        <f t="shared" si="195"/>
        <v>4</v>
      </c>
      <c r="EJ268" s="50"/>
      <c r="EK268" s="50"/>
      <c r="EL268" s="55"/>
      <c r="EM268" s="50"/>
      <c r="EN268" s="50"/>
      <c r="EO268" s="50">
        <f t="shared" si="174"/>
        <v>0</v>
      </c>
      <c r="EP268" s="50">
        <f t="shared" si="175"/>
        <v>0</v>
      </c>
      <c r="EQ268" s="50">
        <f t="shared" si="176"/>
        <v>0</v>
      </c>
      <c r="ER268" s="56"/>
      <c r="ES268" s="56"/>
      <c r="ET268" s="56">
        <f t="shared" si="203"/>
        <v>0</v>
      </c>
      <c r="EU268" s="56">
        <f t="shared" si="203"/>
        <v>9.3824988044191482</v>
      </c>
      <c r="EV268" s="56"/>
      <c r="EW268" s="56"/>
      <c r="EX268" s="56"/>
      <c r="EY268" s="56"/>
      <c r="EZ268" s="165"/>
      <c r="FA268" s="179"/>
      <c r="FB268" s="179"/>
      <c r="FC268" s="56"/>
      <c r="FD268" s="56"/>
      <c r="FE268" s="56"/>
      <c r="FF268" s="56"/>
      <c r="FG268" s="56"/>
      <c r="FH268" s="56"/>
      <c r="FI268" s="56"/>
      <c r="FJ268" s="56"/>
      <c r="FK268" s="56"/>
      <c r="FL268" s="56"/>
      <c r="FM268" s="56"/>
      <c r="FO268" s="54"/>
      <c r="FP268" s="54"/>
      <c r="FQ268" s="54"/>
      <c r="FR268" s="54"/>
      <c r="FS268" s="54"/>
      <c r="FT268" s="54"/>
      <c r="FU268" s="54"/>
      <c r="FV268" s="54"/>
      <c r="FW268" s="54"/>
      <c r="FX268" s="54"/>
      <c r="FY268" s="54"/>
      <c r="FZ268" s="54"/>
      <c r="GA268" s="54"/>
    </row>
    <row r="269" spans="1:183" ht="16.899999999999999" customHeight="1">
      <c r="A269" s="66" t="s">
        <v>377</v>
      </c>
      <c r="B269" s="228" t="s">
        <v>286</v>
      </c>
      <c r="C269" s="228">
        <v>781</v>
      </c>
      <c r="D269" s="228" t="s">
        <v>299</v>
      </c>
      <c r="E269" s="208">
        <v>5</v>
      </c>
      <c r="F269" s="144">
        <v>12.41</v>
      </c>
      <c r="G269" s="144">
        <v>5</v>
      </c>
      <c r="H269" s="144"/>
      <c r="I269" s="144">
        <v>5.47</v>
      </c>
      <c r="J269" s="82">
        <v>2.7605540793600003</v>
      </c>
      <c r="K269" s="83">
        <v>15.69</v>
      </c>
      <c r="L269" s="83">
        <v>1.9570603483200002</v>
      </c>
      <c r="M269" s="83"/>
      <c r="N269" s="83"/>
      <c r="O269" s="83"/>
      <c r="P269" s="230">
        <f t="shared" si="177"/>
        <v>43.287614427679998</v>
      </c>
      <c r="Q269" s="52">
        <f t="shared" si="156"/>
        <v>0.83399989372614647</v>
      </c>
      <c r="R269" s="52">
        <f t="shared" si="157"/>
        <v>1.4516799611077715</v>
      </c>
      <c r="S269" s="52">
        <f t="shared" si="158"/>
        <v>1.4145600305099637</v>
      </c>
      <c r="T269" s="53">
        <f t="shared" si="159"/>
        <v>9.0334723494273572E-2</v>
      </c>
      <c r="U269" s="53">
        <f t="shared" si="160"/>
        <v>1.3589153014640702</v>
      </c>
      <c r="V269" s="53">
        <f t="shared" si="161"/>
        <v>14.167574869288392</v>
      </c>
      <c r="W269" s="53">
        <f t="shared" si="162"/>
        <v>115.77841853573091</v>
      </c>
      <c r="X269" s="53">
        <f t="shared" si="163"/>
        <v>1.0294708523189267</v>
      </c>
      <c r="Y269" s="53">
        <f t="shared" si="164"/>
        <v>1.0231650055704153</v>
      </c>
      <c r="Z269" s="53">
        <f t="shared" si="165"/>
        <v>1.0260432990696924</v>
      </c>
      <c r="AA269" s="53">
        <f t="shared" si="166"/>
        <v>1.0296284922307912</v>
      </c>
      <c r="AB269" s="53">
        <f t="shared" si="167"/>
        <v>0.57342036686136544</v>
      </c>
      <c r="AC269" s="53">
        <f t="shared" si="168"/>
        <v>0.5743221245079001</v>
      </c>
      <c r="AD269" s="53">
        <f t="shared" si="169"/>
        <v>0.56107291343761145</v>
      </c>
      <c r="AE269" s="53">
        <f t="shared" si="170"/>
        <v>0.36705279802377788</v>
      </c>
      <c r="AF269" s="53">
        <f t="shared" si="171"/>
        <v>0.36</v>
      </c>
      <c r="AG269" s="53">
        <f t="shared" si="172"/>
        <v>0.36352639901188893</v>
      </c>
      <c r="AH269" s="64" t="s">
        <v>152</v>
      </c>
      <c r="AI269" s="63"/>
      <c r="AJ269" s="63"/>
      <c r="AK269" s="45" t="str">
        <f t="shared" si="178"/>
        <v>172-01</v>
      </c>
      <c r="AL269" s="65"/>
      <c r="AM269" s="145">
        <f t="shared" si="179"/>
        <v>5</v>
      </c>
      <c r="AN269" s="149"/>
      <c r="AO269" s="183"/>
      <c r="AP269" s="149"/>
      <c r="AQ269" s="147">
        <f t="shared" si="180"/>
        <v>1</v>
      </c>
      <c r="AR269" s="229">
        <v>0</v>
      </c>
      <c r="AS269" s="229">
        <v>1</v>
      </c>
      <c r="AT269" s="229">
        <v>1</v>
      </c>
      <c r="AU269" s="229">
        <v>0</v>
      </c>
      <c r="AV269" s="229">
        <v>1</v>
      </c>
      <c r="AW269" s="229">
        <v>1</v>
      </c>
      <c r="AX269" s="229">
        <v>0</v>
      </c>
      <c r="AY269" s="229">
        <v>1</v>
      </c>
      <c r="AZ269" s="229">
        <v>1</v>
      </c>
      <c r="BA269" s="63"/>
      <c r="BB269" s="229">
        <v>44</v>
      </c>
      <c r="BC269" s="229">
        <v>2</v>
      </c>
      <c r="BD269" s="229">
        <v>1</v>
      </c>
      <c r="BE269" s="57">
        <v>3</v>
      </c>
      <c r="BF269" s="57">
        <v>3</v>
      </c>
      <c r="BG269" s="57">
        <v>3</v>
      </c>
      <c r="BH269" s="57">
        <v>10</v>
      </c>
      <c r="BI269" s="57">
        <f t="shared" si="181"/>
        <v>781</v>
      </c>
      <c r="BJ269" s="189" t="str">
        <f t="shared" si="182"/>
        <v>172-01</v>
      </c>
      <c r="BK269" s="173">
        <f t="shared" si="183"/>
        <v>5</v>
      </c>
      <c r="BL269" s="88">
        <v>0</v>
      </c>
      <c r="BM269" s="63"/>
      <c r="BN269" s="63"/>
      <c r="BO269" s="63"/>
      <c r="BP269" s="63"/>
      <c r="BQ269" s="63"/>
      <c r="BR269" s="63"/>
      <c r="BS269" s="63"/>
      <c r="BT269" s="63"/>
      <c r="BU269" s="63"/>
      <c r="BV269" s="63"/>
      <c r="BW269" s="63"/>
      <c r="BX269" s="63"/>
      <c r="BY269" s="63"/>
      <c r="BZ269" s="63"/>
      <c r="CA269" s="95"/>
      <c r="CB269" s="94"/>
      <c r="CC269" s="94"/>
      <c r="CD269" s="94"/>
      <c r="CE269" s="94"/>
      <c r="CF269" s="94"/>
      <c r="CG269" s="94"/>
      <c r="CH269" s="94"/>
      <c r="CI269" s="94"/>
      <c r="CJ269" s="94"/>
      <c r="CK269" s="94"/>
      <c r="CL269" s="94"/>
      <c r="CM269" s="63"/>
      <c r="CN269" s="63"/>
      <c r="CO269" s="63"/>
      <c r="CP269" s="88"/>
      <c r="CQ269" s="88"/>
      <c r="CR269" s="63"/>
      <c r="CS269" s="63"/>
      <c r="CT269" s="63"/>
      <c r="CU269" s="63"/>
      <c r="CV269" s="88"/>
      <c r="CW269" s="63"/>
      <c r="CX269" s="63"/>
      <c r="CY269" s="63"/>
      <c r="CZ269" s="63"/>
      <c r="DA269" s="88"/>
      <c r="DB269" s="63"/>
      <c r="DC269" s="63"/>
      <c r="DD269" s="63"/>
      <c r="DE269" s="63"/>
      <c r="DF269" s="131"/>
      <c r="DG269" s="121">
        <f t="shared" si="184"/>
        <v>0</v>
      </c>
      <c r="DH269" s="121">
        <f t="shared" si="185"/>
        <v>12.509998405892198</v>
      </c>
      <c r="DI269" s="121">
        <f t="shared" si="186"/>
        <v>21.218400457649452</v>
      </c>
      <c r="DJ269" s="121">
        <f t="shared" si="187"/>
        <v>0.96513589956186285</v>
      </c>
      <c r="DK269" s="121">
        <f t="shared" si="187"/>
        <v>0.65692760857920252</v>
      </c>
      <c r="DL269" s="121">
        <f t="shared" si="187"/>
        <v>3.3548600869092748</v>
      </c>
      <c r="DM269" s="121">
        <f t="shared" si="188"/>
        <v>0</v>
      </c>
      <c r="DN269" s="121">
        <f t="shared" si="189"/>
        <v>0</v>
      </c>
      <c r="DO269" s="121">
        <f t="shared" si="190"/>
        <v>0</v>
      </c>
      <c r="DP269" s="121">
        <f t="shared" si="191"/>
        <v>0</v>
      </c>
      <c r="DQ269" s="121">
        <f t="shared" si="192"/>
        <v>0</v>
      </c>
      <c r="DR269" s="122">
        <f t="shared" si="193"/>
        <v>1</v>
      </c>
      <c r="DS269" s="157"/>
      <c r="DT269" s="157" t="str">
        <f t="shared" si="194"/>
        <v>DFPZ</v>
      </c>
      <c r="DU269" s="157" t="str">
        <f t="shared" si="173"/>
        <v>172-01</v>
      </c>
      <c r="DV269" s="238">
        <f t="shared" si="195"/>
        <v>5</v>
      </c>
      <c r="EJ269" s="50">
        <f t="shared" si="196"/>
        <v>0.42627235772357724</v>
      </c>
      <c r="EK269" s="50">
        <f t="shared" si="197"/>
        <v>0.37093495934959347</v>
      </c>
      <c r="EL269" s="55">
        <f t="shared" si="198"/>
        <v>1.475609756097561</v>
      </c>
      <c r="EM269" s="50">
        <f>4.656*AQ269*(((BL269/2.54)^2)+((BM269/2.54)^2)+((BN269/2.54)^2)+((BO269)/2.54^2)+((BP269/2.54)^2)+((BQ269/2.54)^2)+((BR269/2.54)^2)+((BS269/2.54)^2)+((BT269/2.54)^2)+((BU269/2.54)^2)+((BV269/2.54)^2)+((BW269/2.54)^2)+((BX269/2.54)^2)+((BY269/2.54)^2)+((BZ269/2.54)^2))/(BH269*3.28)</f>
        <v>0</v>
      </c>
      <c r="EN269" s="50">
        <f>3.492*AQ269*((CA269/2.54)^2 + (CB269/2.54)^2 + (CC269/2.54)^2 + (CD269/2.54)^2 + (CE269/2.54)^2 + (CF269/2.54)^2 + (CG269/2.54)^2 +(CH269/2.54)^2 +(CI269/2.54)^2 + (CJ269/2.54)^2 +(CK269/2.54)^2 + (CL269/2.54)^2 +(CM269/2.54)^2 + (CN269/2.54)^2 + (CO269/2.54)^2)/(BH269*3.28)</f>
        <v>0</v>
      </c>
      <c r="EO269" s="50">
        <f t="shared" si="174"/>
        <v>0</v>
      </c>
      <c r="EP269" s="50">
        <f t="shared" si="175"/>
        <v>0</v>
      </c>
      <c r="EQ269" s="50">
        <f t="shared" si="176"/>
        <v>0</v>
      </c>
      <c r="ER269" s="56">
        <f t="shared" si="199"/>
        <v>2.2728170731707316</v>
      </c>
      <c r="ES269" s="56">
        <f t="shared" si="200"/>
        <v>0</v>
      </c>
      <c r="ET269" s="56">
        <f t="shared" si="203"/>
        <v>0</v>
      </c>
      <c r="EU269" s="56">
        <f t="shared" si="203"/>
        <v>5.6294992826514889</v>
      </c>
      <c r="EV269" s="56">
        <f t="shared" si="201"/>
        <v>2.2728170731707316</v>
      </c>
      <c r="EW269" s="56"/>
      <c r="EX269" s="56"/>
      <c r="EY269" s="56"/>
      <c r="EZ269" s="165"/>
      <c r="FA269" s="179"/>
      <c r="FB269" s="179"/>
      <c r="FC269" s="56"/>
      <c r="FD269" s="56"/>
      <c r="FE269" s="56"/>
      <c r="FF269" s="56"/>
      <c r="FG269" s="56"/>
      <c r="FH269" s="56"/>
      <c r="FI269" s="56"/>
      <c r="FJ269" s="56"/>
      <c r="FK269" s="56"/>
      <c r="FL269" s="56"/>
      <c r="FM269" s="56"/>
      <c r="FO269" s="54"/>
      <c r="FP269" s="54"/>
      <c r="FQ269" s="54"/>
      <c r="FR269" s="54"/>
      <c r="FS269" s="54"/>
      <c r="FT269" s="54"/>
      <c r="FU269" s="54"/>
      <c r="FV269" s="54"/>
      <c r="FW269" s="54"/>
      <c r="FX269" s="54"/>
      <c r="FY269" s="54"/>
      <c r="FZ269" s="54"/>
      <c r="GA269" s="54"/>
    </row>
    <row r="270" spans="1:183" ht="16.899999999999999" customHeight="1">
      <c r="A270" s="66" t="s">
        <v>377</v>
      </c>
      <c r="B270" s="228" t="s">
        <v>286</v>
      </c>
      <c r="C270" s="228">
        <v>678</v>
      </c>
      <c r="D270" s="228" t="s">
        <v>325</v>
      </c>
      <c r="E270" s="229">
        <v>1</v>
      </c>
      <c r="F270" s="144">
        <v>12.41</v>
      </c>
      <c r="G270" s="144">
        <v>5</v>
      </c>
      <c r="H270" s="144"/>
      <c r="I270" s="144">
        <v>5.47</v>
      </c>
      <c r="J270" s="82">
        <v>2.7605540793600003</v>
      </c>
      <c r="K270" s="83">
        <v>15.69</v>
      </c>
      <c r="L270" s="83">
        <v>1.9570603483200002</v>
      </c>
      <c r="M270" s="83"/>
      <c r="N270" s="83"/>
      <c r="O270" s="83"/>
      <c r="P270" s="230">
        <f t="shared" si="177"/>
        <v>43.287614427679998</v>
      </c>
      <c r="Q270" s="52">
        <f t="shared" si="156"/>
        <v>0.83399989372614647</v>
      </c>
      <c r="R270" s="52">
        <f t="shared" si="157"/>
        <v>1.4516799611077715</v>
      </c>
      <c r="S270" s="52">
        <f t="shared" si="158"/>
        <v>1.4145600305099637</v>
      </c>
      <c r="T270" s="53">
        <f t="shared" si="159"/>
        <v>9.0334723494273572E-2</v>
      </c>
      <c r="U270" s="53">
        <f t="shared" si="160"/>
        <v>1.3589153014640702</v>
      </c>
      <c r="V270" s="53">
        <f t="shared" si="161"/>
        <v>14.167574869288392</v>
      </c>
      <c r="W270" s="53">
        <f t="shared" si="162"/>
        <v>115.77841853573091</v>
      </c>
      <c r="X270" s="53">
        <f t="shared" si="163"/>
        <v>1.0294708523189267</v>
      </c>
      <c r="Y270" s="53">
        <f t="shared" si="164"/>
        <v>1.0231650055704153</v>
      </c>
      <c r="Z270" s="53">
        <f t="shared" si="165"/>
        <v>1.0260432990696924</v>
      </c>
      <c r="AA270" s="53">
        <f t="shared" si="166"/>
        <v>1.0296284922307912</v>
      </c>
      <c r="AB270" s="53">
        <f t="shared" si="167"/>
        <v>0.57342036686136544</v>
      </c>
      <c r="AC270" s="53">
        <f t="shared" si="168"/>
        <v>0.5743221245079001</v>
      </c>
      <c r="AD270" s="53">
        <f t="shared" si="169"/>
        <v>0.56107291343761145</v>
      </c>
      <c r="AE270" s="53">
        <f t="shared" si="170"/>
        <v>0.36705279802377788</v>
      </c>
      <c r="AF270" s="53">
        <f t="shared" si="171"/>
        <v>0.36</v>
      </c>
      <c r="AG270" s="53">
        <f t="shared" si="172"/>
        <v>0.36352639901188893</v>
      </c>
      <c r="AH270" s="64" t="s">
        <v>152</v>
      </c>
      <c r="AI270" s="63"/>
      <c r="AJ270" s="63"/>
      <c r="AK270" s="45" t="str">
        <f t="shared" si="178"/>
        <v>225-01</v>
      </c>
      <c r="AL270" s="65"/>
      <c r="AM270" s="145">
        <f t="shared" si="179"/>
        <v>1</v>
      </c>
      <c r="AN270" s="149"/>
      <c r="AO270" s="183"/>
      <c r="AP270" s="149"/>
      <c r="AQ270" s="147">
        <f t="shared" si="180"/>
        <v>1</v>
      </c>
      <c r="AR270" s="229">
        <v>0</v>
      </c>
      <c r="AS270" s="229">
        <v>0</v>
      </c>
      <c r="AT270" s="229">
        <v>0</v>
      </c>
      <c r="AU270" s="229">
        <v>0</v>
      </c>
      <c r="AV270" s="229">
        <v>0</v>
      </c>
      <c r="AW270" s="229">
        <v>0</v>
      </c>
      <c r="AX270" s="229">
        <v>0</v>
      </c>
      <c r="AY270" s="229">
        <v>1</v>
      </c>
      <c r="AZ270" s="229">
        <v>3</v>
      </c>
      <c r="BA270" s="63"/>
      <c r="BB270" s="229">
        <v>3</v>
      </c>
      <c r="BC270" s="229">
        <v>1</v>
      </c>
      <c r="BD270" s="229">
        <v>0</v>
      </c>
      <c r="BE270" s="57">
        <v>3</v>
      </c>
      <c r="BF270" s="57">
        <v>3</v>
      </c>
      <c r="BG270" s="57">
        <v>3</v>
      </c>
      <c r="BH270" s="57">
        <v>10</v>
      </c>
      <c r="BI270" s="57">
        <f t="shared" si="181"/>
        <v>678</v>
      </c>
      <c r="BJ270" s="189" t="str">
        <f t="shared" si="182"/>
        <v>225-01</v>
      </c>
      <c r="BK270" s="173">
        <f t="shared" si="183"/>
        <v>1</v>
      </c>
      <c r="BL270" s="88">
        <v>0</v>
      </c>
      <c r="BM270" s="63"/>
      <c r="BN270" s="63"/>
      <c r="BO270" s="63"/>
      <c r="BP270" s="63"/>
      <c r="BQ270" s="63"/>
      <c r="BR270" s="63"/>
      <c r="BS270" s="63"/>
      <c r="BT270" s="63"/>
      <c r="BU270" s="63"/>
      <c r="BV270" s="63"/>
      <c r="BW270" s="63"/>
      <c r="BX270" s="63"/>
      <c r="BY270" s="63"/>
      <c r="BZ270" s="63"/>
      <c r="CA270" s="95"/>
      <c r="CB270" s="94"/>
      <c r="CC270" s="94"/>
      <c r="CD270" s="94"/>
      <c r="CE270" s="94"/>
      <c r="CF270" s="94"/>
      <c r="CG270" s="94"/>
      <c r="CH270" s="94"/>
      <c r="CI270" s="94"/>
      <c r="CJ270" s="94"/>
      <c r="CK270" s="94"/>
      <c r="CL270" s="94"/>
      <c r="CM270" s="63"/>
      <c r="CN270" s="63"/>
      <c r="CO270" s="63"/>
      <c r="CP270" s="88"/>
      <c r="CQ270" s="88"/>
      <c r="CR270" s="63"/>
      <c r="CS270" s="63"/>
      <c r="CT270" s="63"/>
      <c r="CU270" s="63"/>
      <c r="CV270" s="88"/>
      <c r="CW270" s="63"/>
      <c r="CX270" s="63"/>
      <c r="CY270" s="63"/>
      <c r="CZ270" s="63"/>
      <c r="DA270" s="88"/>
      <c r="DB270" s="63"/>
      <c r="DC270" s="63"/>
      <c r="DD270" s="63"/>
      <c r="DE270" s="63"/>
      <c r="DF270" s="131"/>
      <c r="DG270" s="121">
        <f t="shared" si="184"/>
        <v>0</v>
      </c>
      <c r="DH270" s="121">
        <f t="shared" si="185"/>
        <v>4.1699994686307322</v>
      </c>
      <c r="DI270" s="121">
        <f t="shared" si="186"/>
        <v>7.072800152549819</v>
      </c>
      <c r="DJ270" s="121">
        <f t="shared" si="187"/>
        <v>6.5804720424672461E-2</v>
      </c>
      <c r="DK270" s="121">
        <f t="shared" si="187"/>
        <v>0.32846380428960126</v>
      </c>
      <c r="DL270" s="121">
        <f t="shared" si="187"/>
        <v>0</v>
      </c>
      <c r="DM270" s="121">
        <f t="shared" si="188"/>
        <v>0</v>
      </c>
      <c r="DN270" s="121">
        <f t="shared" si="189"/>
        <v>0</v>
      </c>
      <c r="DO270" s="121">
        <f t="shared" si="190"/>
        <v>0</v>
      </c>
      <c r="DP270" s="121">
        <f t="shared" si="191"/>
        <v>0</v>
      </c>
      <c r="DQ270" s="121">
        <f t="shared" si="192"/>
        <v>0</v>
      </c>
      <c r="DR270" s="122">
        <f t="shared" si="193"/>
        <v>0</v>
      </c>
      <c r="DS270" s="157"/>
      <c r="DT270" s="157" t="str">
        <f t="shared" si="194"/>
        <v>DFPZ</v>
      </c>
      <c r="DU270" s="157" t="str">
        <f t="shared" si="173"/>
        <v>225-01</v>
      </c>
      <c r="DV270" s="238">
        <f t="shared" si="195"/>
        <v>1</v>
      </c>
      <c r="EJ270" s="50">
        <f t="shared" si="196"/>
        <v>2.90640243902439E-2</v>
      </c>
      <c r="EK270" s="50">
        <f t="shared" si="197"/>
        <v>0.18546747967479674</v>
      </c>
      <c r="EL270" s="55">
        <f t="shared" si="198"/>
        <v>0</v>
      </c>
      <c r="EM270" s="50">
        <f>4.656*AQ270*(((BL270/2.54)^2)+((BM270/2.54)^2)+((BN270/2.54)^2)+((BO270)/2.54^2)+((BP270/2.54)^2)+((BQ270/2.54)^2)+((BR270/2.54)^2)+((BS270/2.54)^2)+((BT270/2.54)^2)+((BU270/2.54)^2)+((BV270/2.54)^2)+((BW270/2.54)^2)+((BX270/2.54)^2)+((BY270/2.54)^2)+((BZ270/2.54)^2))/(BH270*3.28)</f>
        <v>0</v>
      </c>
      <c r="EN270" s="50">
        <f>3.492*AQ270*((CA270/2.54)^2 + (CB270/2.54)^2 + (CC270/2.54)^2 + (CD270/2.54)^2 + (CE270/2.54)^2 + (CF270/2.54)^2 + (CG270/2.54)^2 +(CH270/2.54)^2 +(CI270/2.54)^2 + (CJ270/2.54)^2 +(CK270/2.54)^2 + (CL270/2.54)^2 +(CM270/2.54)^2 + (CN270/2.54)^2 + (CO270/2.54)^2)/(BH270*3.28)</f>
        <v>0</v>
      </c>
      <c r="EO270" s="50">
        <f t="shared" si="174"/>
        <v>0</v>
      </c>
      <c r="EP270" s="50">
        <f t="shared" si="175"/>
        <v>0</v>
      </c>
      <c r="EQ270" s="50">
        <f t="shared" si="176"/>
        <v>0</v>
      </c>
      <c r="ER270" s="56">
        <f t="shared" si="199"/>
        <v>0.21453150406504062</v>
      </c>
      <c r="ES270" s="56">
        <f t="shared" si="200"/>
        <v>0</v>
      </c>
      <c r="ET270" s="56">
        <f t="shared" si="203"/>
        <v>0</v>
      </c>
      <c r="EU270" s="56">
        <f t="shared" si="203"/>
        <v>1.8764997608838296</v>
      </c>
      <c r="EV270" s="56">
        <f t="shared" si="201"/>
        <v>0.21453150406504062</v>
      </c>
      <c r="EW270" s="56"/>
      <c r="EX270" s="56"/>
      <c r="EY270" s="56"/>
      <c r="EZ270" s="165"/>
      <c r="FA270" s="179"/>
      <c r="FB270" s="179"/>
      <c r="FC270" s="56"/>
      <c r="FD270" s="56"/>
      <c r="FE270" s="56"/>
      <c r="FF270" s="56"/>
      <c r="FG270" s="56"/>
      <c r="FH270" s="56"/>
      <c r="FI270" s="56"/>
      <c r="FJ270" s="56"/>
      <c r="FK270" s="56"/>
      <c r="FL270" s="56"/>
      <c r="FM270" s="56"/>
      <c r="FO270" s="54"/>
      <c r="FP270" s="54"/>
      <c r="FQ270" s="54"/>
      <c r="FR270" s="54"/>
      <c r="FS270" s="54"/>
      <c r="FT270" s="54"/>
      <c r="FU270" s="54"/>
      <c r="FV270" s="54"/>
      <c r="FW270" s="54"/>
      <c r="FX270" s="54"/>
      <c r="FY270" s="54"/>
      <c r="FZ270" s="54"/>
      <c r="GA270" s="54"/>
    </row>
    <row r="271" spans="1:183" ht="16.899999999999999" customHeight="1">
      <c r="A271" s="66" t="s">
        <v>377</v>
      </c>
      <c r="B271" s="228" t="s">
        <v>286</v>
      </c>
      <c r="C271" s="228">
        <v>678</v>
      </c>
      <c r="D271" s="228" t="s">
        <v>325</v>
      </c>
      <c r="E271" s="229">
        <v>2</v>
      </c>
      <c r="F271" s="144">
        <v>12.41</v>
      </c>
      <c r="G271" s="144">
        <v>5</v>
      </c>
      <c r="H271" s="144"/>
      <c r="I271" s="144">
        <v>5.47</v>
      </c>
      <c r="J271" s="82">
        <v>2.7605540793600003</v>
      </c>
      <c r="K271" s="83">
        <v>15.69</v>
      </c>
      <c r="L271" s="83">
        <v>1.9570603483200002</v>
      </c>
      <c r="M271" s="83"/>
      <c r="N271" s="83"/>
      <c r="O271" s="83"/>
      <c r="P271" s="230">
        <f t="shared" si="177"/>
        <v>43.287614427679998</v>
      </c>
      <c r="Q271" s="52">
        <f t="shared" si="156"/>
        <v>0.83399989372614647</v>
      </c>
      <c r="R271" s="52">
        <f t="shared" si="157"/>
        <v>1.4516799611077715</v>
      </c>
      <c r="S271" s="52">
        <f t="shared" si="158"/>
        <v>1.4145600305099637</v>
      </c>
      <c r="T271" s="53">
        <f t="shared" si="159"/>
        <v>9.0334723494273572E-2</v>
      </c>
      <c r="U271" s="53">
        <f t="shared" si="160"/>
        <v>1.3589153014640702</v>
      </c>
      <c r="V271" s="53">
        <f t="shared" si="161"/>
        <v>14.167574869288392</v>
      </c>
      <c r="W271" s="53">
        <f t="shared" si="162"/>
        <v>115.77841853573091</v>
      </c>
      <c r="X271" s="53">
        <f t="shared" si="163"/>
        <v>1.0294708523189267</v>
      </c>
      <c r="Y271" s="53">
        <f t="shared" si="164"/>
        <v>1.0231650055704153</v>
      </c>
      <c r="Z271" s="53">
        <f t="shared" si="165"/>
        <v>1.0260432990696924</v>
      </c>
      <c r="AA271" s="53">
        <f t="shared" si="166"/>
        <v>1.0296284922307912</v>
      </c>
      <c r="AB271" s="53">
        <f t="shared" si="167"/>
        <v>0.57342036686136544</v>
      </c>
      <c r="AC271" s="53">
        <f t="shared" si="168"/>
        <v>0.5743221245079001</v>
      </c>
      <c r="AD271" s="53">
        <f t="shared" si="169"/>
        <v>0.56107291343761145</v>
      </c>
      <c r="AE271" s="53">
        <f t="shared" si="170"/>
        <v>0.36705279802377788</v>
      </c>
      <c r="AF271" s="53">
        <f t="shared" si="171"/>
        <v>0.36</v>
      </c>
      <c r="AG271" s="53">
        <f t="shared" si="172"/>
        <v>0.36352639901188893</v>
      </c>
      <c r="AH271" s="64" t="s">
        <v>152</v>
      </c>
      <c r="AI271" s="63"/>
      <c r="AJ271" s="63"/>
      <c r="AK271" s="45" t="str">
        <f t="shared" si="178"/>
        <v>225-01</v>
      </c>
      <c r="AL271" s="65"/>
      <c r="AM271" s="145">
        <f t="shared" si="179"/>
        <v>2</v>
      </c>
      <c r="AN271" s="149"/>
      <c r="AO271" s="183"/>
      <c r="AP271" s="149"/>
      <c r="AQ271" s="147">
        <f t="shared" si="180"/>
        <v>1</v>
      </c>
      <c r="AR271" s="229">
        <v>0</v>
      </c>
      <c r="AS271" s="229">
        <v>1</v>
      </c>
      <c r="AT271" s="229">
        <v>1</v>
      </c>
      <c r="AU271" s="229">
        <v>0</v>
      </c>
      <c r="AV271" s="229">
        <v>1</v>
      </c>
      <c r="AW271" s="229">
        <v>1</v>
      </c>
      <c r="AX271" s="229">
        <v>0</v>
      </c>
      <c r="AY271" s="229">
        <v>1</v>
      </c>
      <c r="AZ271" s="229">
        <v>1</v>
      </c>
      <c r="BA271" s="63"/>
      <c r="BB271" s="229">
        <v>19</v>
      </c>
      <c r="BC271" s="229">
        <v>2</v>
      </c>
      <c r="BD271" s="229">
        <v>0</v>
      </c>
      <c r="BE271" s="57">
        <v>3</v>
      </c>
      <c r="BF271" s="57">
        <v>3</v>
      </c>
      <c r="BG271" s="57">
        <v>3</v>
      </c>
      <c r="BH271" s="57">
        <v>10</v>
      </c>
      <c r="BI271" s="57">
        <f t="shared" si="181"/>
        <v>678</v>
      </c>
      <c r="BJ271" s="189" t="str">
        <f t="shared" si="182"/>
        <v>225-01</v>
      </c>
      <c r="BK271" s="173">
        <f t="shared" si="183"/>
        <v>2</v>
      </c>
      <c r="BL271" s="88">
        <v>0</v>
      </c>
      <c r="BM271" s="63"/>
      <c r="BN271" s="63"/>
      <c r="BO271" s="63"/>
      <c r="BP271" s="63"/>
      <c r="BQ271" s="63"/>
      <c r="BR271" s="63"/>
      <c r="BS271" s="63"/>
      <c r="BT271" s="63"/>
      <c r="BU271" s="63"/>
      <c r="BV271" s="63"/>
      <c r="BW271" s="63"/>
      <c r="BX271" s="63"/>
      <c r="BY271" s="63"/>
      <c r="BZ271" s="63"/>
      <c r="CA271" s="95"/>
      <c r="CB271" s="94"/>
      <c r="CC271" s="94"/>
      <c r="CD271" s="94"/>
      <c r="CE271" s="94"/>
      <c r="CF271" s="94"/>
      <c r="CG271" s="94"/>
      <c r="CH271" s="94"/>
      <c r="CI271" s="94"/>
      <c r="CJ271" s="94"/>
      <c r="CK271" s="94"/>
      <c r="CL271" s="94"/>
      <c r="CM271" s="63"/>
      <c r="CN271" s="63"/>
      <c r="CO271" s="63"/>
      <c r="CP271" s="88"/>
      <c r="CQ271" s="88"/>
      <c r="CR271" s="63"/>
      <c r="CS271" s="63"/>
      <c r="CT271" s="63"/>
      <c r="CU271" s="63"/>
      <c r="CV271" s="88"/>
      <c r="CW271" s="63"/>
      <c r="CX271" s="63"/>
      <c r="CY271" s="63"/>
      <c r="CZ271" s="63"/>
      <c r="DA271" s="88"/>
      <c r="DB271" s="63"/>
      <c r="DC271" s="63"/>
      <c r="DD271" s="63"/>
      <c r="DE271" s="63"/>
      <c r="DF271" s="131"/>
      <c r="DG271" s="121">
        <f t="shared" si="184"/>
        <v>0</v>
      </c>
      <c r="DH271" s="121">
        <f t="shared" si="185"/>
        <v>12.509998405892198</v>
      </c>
      <c r="DI271" s="121">
        <f t="shared" si="186"/>
        <v>21.218400457649452</v>
      </c>
      <c r="DJ271" s="121">
        <f t="shared" si="187"/>
        <v>0.41676322935625904</v>
      </c>
      <c r="DK271" s="121">
        <f t="shared" si="187"/>
        <v>0.65692760857920252</v>
      </c>
      <c r="DL271" s="121">
        <f t="shared" si="187"/>
        <v>0</v>
      </c>
      <c r="DM271" s="121">
        <f t="shared" si="188"/>
        <v>0</v>
      </c>
      <c r="DN271" s="121">
        <f t="shared" si="189"/>
        <v>0</v>
      </c>
      <c r="DO271" s="121">
        <f t="shared" si="190"/>
        <v>0</v>
      </c>
      <c r="DP271" s="121">
        <f t="shared" si="191"/>
        <v>0</v>
      </c>
      <c r="DQ271" s="121">
        <f t="shared" si="192"/>
        <v>0</v>
      </c>
      <c r="DR271" s="122">
        <f t="shared" si="193"/>
        <v>1</v>
      </c>
      <c r="DS271" s="157"/>
      <c r="DT271" s="157" t="str">
        <f t="shared" si="194"/>
        <v>DFPZ</v>
      </c>
      <c r="DU271" s="157" t="str">
        <f t="shared" si="173"/>
        <v>225-01</v>
      </c>
      <c r="DV271" s="238">
        <f t="shared" si="195"/>
        <v>2</v>
      </c>
      <c r="EJ271" s="50">
        <f t="shared" si="196"/>
        <v>0.18407215447154471</v>
      </c>
      <c r="EK271" s="50">
        <f t="shared" si="197"/>
        <v>0.37093495934959347</v>
      </c>
      <c r="EL271" s="55">
        <f t="shared" si="198"/>
        <v>0</v>
      </c>
      <c r="EM271" s="50">
        <f>4.656*AQ271*(((BL271/2.54)^2)+((BM271/2.54)^2)+((BN271/2.54)^2)+((BO271)/2.54^2)+((BP271/2.54)^2)+((BQ271/2.54)^2)+((BR271/2.54)^2)+((BS271/2.54)^2)+((BT271/2.54)^2)+((BU271/2.54)^2)+((BV271/2.54)^2)+((BW271/2.54)^2)+((BX271/2.54)^2)+((BY271/2.54)^2)+((BZ271/2.54)^2))/(BH271*3.28)</f>
        <v>0</v>
      </c>
      <c r="EN271" s="50">
        <f>3.492*AQ271*((CA271/2.54)^2 + (CB271/2.54)^2 + (CC271/2.54)^2 + (CD271/2.54)^2 + (CE271/2.54)^2 + (CF271/2.54)^2 + (CG271/2.54)^2 +(CH271/2.54)^2 +(CI271/2.54)^2 + (CJ271/2.54)^2 +(CK271/2.54)^2 + (CL271/2.54)^2 +(CM271/2.54)^2 + (CN271/2.54)^2 + (CO271/2.54)^2)/(BH271*3.28)</f>
        <v>0</v>
      </c>
      <c r="EO271" s="50">
        <f t="shared" si="174"/>
        <v>0</v>
      </c>
      <c r="EP271" s="50">
        <f t="shared" si="175"/>
        <v>0</v>
      </c>
      <c r="EQ271" s="50">
        <f t="shared" si="176"/>
        <v>0</v>
      </c>
      <c r="ER271" s="56">
        <f t="shared" si="199"/>
        <v>0.55500711382113821</v>
      </c>
      <c r="ES271" s="56">
        <f t="shared" si="200"/>
        <v>0</v>
      </c>
      <c r="ET271" s="56">
        <f t="shared" si="203"/>
        <v>0</v>
      </c>
      <c r="EU271" s="56">
        <f t="shared" si="203"/>
        <v>5.6294992826514889</v>
      </c>
      <c r="EV271" s="56">
        <f t="shared" si="201"/>
        <v>0.55500711382113821</v>
      </c>
      <c r="EW271" s="56"/>
      <c r="EX271" s="56"/>
      <c r="EY271" s="56"/>
      <c r="EZ271" s="165" t="str">
        <f>D271</f>
        <v>225-01</v>
      </c>
      <c r="FA271" s="179">
        <f t="shared" si="202"/>
        <v>0</v>
      </c>
      <c r="FB271" s="179">
        <f t="shared" si="202"/>
        <v>4.3784994420622692</v>
      </c>
      <c r="FC271" s="56">
        <f>AVERAGE(EJ269:EJ271)</f>
        <v>0.21313617886178862</v>
      </c>
      <c r="FD271" s="56">
        <f>AVERAGE(EK269:EK271)</f>
        <v>0.3091124661246612</v>
      </c>
      <c r="FE271" s="56">
        <f>AVERAGE(EL269:EL271)</f>
        <v>0.491869918699187</v>
      </c>
      <c r="FF271" s="56">
        <f>AVERAGE(EM269:EM271)</f>
        <v>0</v>
      </c>
      <c r="FG271" s="56">
        <f>AVERAGE(EN269:EN271)</f>
        <v>0</v>
      </c>
      <c r="FH271" s="56">
        <f t="shared" si="204"/>
        <v>0</v>
      </c>
      <c r="FI271" s="56">
        <f t="shared" si="204"/>
        <v>0</v>
      </c>
      <c r="FJ271" s="56">
        <f t="shared" si="204"/>
        <v>0</v>
      </c>
      <c r="FK271" s="56">
        <f>AVERAGE(ER269:ER271)</f>
        <v>1.0141185636856367</v>
      </c>
      <c r="FL271" s="56">
        <f>AVERAGE(ES269:ES271)</f>
        <v>0</v>
      </c>
      <c r="FM271" s="56">
        <f>AVERAGE(EV269:EV271)</f>
        <v>1.0141185636856367</v>
      </c>
      <c r="FO271" s="54"/>
      <c r="FP271" s="54" t="e">
        <f>AVERAGE(#REF!)</f>
        <v>#REF!</v>
      </c>
      <c r="FQ271" s="54" t="e">
        <f>AVERAGE(#REF!)</f>
        <v>#REF!</v>
      </c>
      <c r="FR271" s="54" t="e">
        <f>AVERAGE(#REF!)</f>
        <v>#REF!</v>
      </c>
      <c r="FS271" s="54" t="e">
        <f>AVERAGE(#REF!)</f>
        <v>#REF!</v>
      </c>
      <c r="FT271" s="54" t="e">
        <f>AVERAGE(#REF!)</f>
        <v>#REF!</v>
      </c>
      <c r="FU271" s="54" t="e">
        <f>AVERAGE(#REF!)</f>
        <v>#REF!</v>
      </c>
      <c r="FV271" s="54" t="e">
        <f>AVERAGE(#REF!)</f>
        <v>#REF!</v>
      </c>
      <c r="FW271" s="54" t="e">
        <f>AVERAGE(#REF!)</f>
        <v>#REF!</v>
      </c>
      <c r="FX271" s="54" t="e">
        <f>AVERAGE(#REF!)</f>
        <v>#REF!</v>
      </c>
      <c r="FY271" s="54" t="e">
        <f>AVERAGE(#REF!)</f>
        <v>#REF!</v>
      </c>
      <c r="FZ271" s="54" t="e">
        <f>AVERAGE(#REF!)</f>
        <v>#REF!</v>
      </c>
      <c r="GA271" s="54"/>
    </row>
    <row r="272" spans="1:183" ht="16.899999999999999" customHeight="1">
      <c r="A272" s="66" t="s">
        <v>377</v>
      </c>
      <c r="B272" s="228" t="s">
        <v>286</v>
      </c>
      <c r="C272" s="228">
        <v>678</v>
      </c>
      <c r="D272" s="228" t="s">
        <v>325</v>
      </c>
      <c r="E272" s="229">
        <v>3</v>
      </c>
      <c r="F272" s="144">
        <v>12.41</v>
      </c>
      <c r="G272" s="144">
        <v>5</v>
      </c>
      <c r="H272" s="144"/>
      <c r="I272" s="144">
        <v>5.47</v>
      </c>
      <c r="J272" s="82">
        <v>2.7605540793600003</v>
      </c>
      <c r="K272" s="83">
        <v>15.69</v>
      </c>
      <c r="L272" s="83">
        <v>1.9570603483200002</v>
      </c>
      <c r="M272" s="83"/>
      <c r="N272" s="83"/>
      <c r="O272" s="83"/>
      <c r="P272" s="230">
        <f t="shared" si="177"/>
        <v>43.287614427679998</v>
      </c>
      <c r="Q272" s="52">
        <f t="shared" si="156"/>
        <v>0.83399989372614647</v>
      </c>
      <c r="R272" s="52">
        <f t="shared" si="157"/>
        <v>1.4516799611077715</v>
      </c>
      <c r="S272" s="52">
        <f t="shared" si="158"/>
        <v>1.4145600305099637</v>
      </c>
      <c r="T272" s="53">
        <f t="shared" si="159"/>
        <v>9.0334723494273572E-2</v>
      </c>
      <c r="U272" s="53">
        <f t="shared" si="160"/>
        <v>1.3589153014640702</v>
      </c>
      <c r="V272" s="53">
        <f t="shared" si="161"/>
        <v>14.167574869288392</v>
      </c>
      <c r="W272" s="53">
        <f t="shared" si="162"/>
        <v>115.77841853573091</v>
      </c>
      <c r="X272" s="53">
        <f t="shared" si="163"/>
        <v>1.0294708523189267</v>
      </c>
      <c r="Y272" s="53">
        <f t="shared" si="164"/>
        <v>1.0231650055704153</v>
      </c>
      <c r="Z272" s="53">
        <f t="shared" si="165"/>
        <v>1.0260432990696924</v>
      </c>
      <c r="AA272" s="53">
        <f t="shared" si="166"/>
        <v>1.0296284922307912</v>
      </c>
      <c r="AB272" s="53">
        <f t="shared" si="167"/>
        <v>0.57342036686136544</v>
      </c>
      <c r="AC272" s="53">
        <f t="shared" si="168"/>
        <v>0.5743221245079001</v>
      </c>
      <c r="AD272" s="53">
        <f t="shared" si="169"/>
        <v>0.56107291343761145</v>
      </c>
      <c r="AE272" s="53">
        <f t="shared" si="170"/>
        <v>0.36705279802377788</v>
      </c>
      <c r="AF272" s="53">
        <f t="shared" si="171"/>
        <v>0.36</v>
      </c>
      <c r="AG272" s="53">
        <f t="shared" si="172"/>
        <v>0.36352639901188893</v>
      </c>
      <c r="AH272" s="64" t="s">
        <v>152</v>
      </c>
      <c r="AI272" s="63"/>
      <c r="AJ272" s="63"/>
      <c r="AK272" s="45" t="str">
        <f t="shared" si="178"/>
        <v>225-01</v>
      </c>
      <c r="AL272" s="65"/>
      <c r="AM272" s="145">
        <f t="shared" si="179"/>
        <v>3</v>
      </c>
      <c r="AN272" s="149"/>
      <c r="AO272" s="183"/>
      <c r="AP272" s="149"/>
      <c r="AQ272" s="147">
        <f t="shared" si="180"/>
        <v>1</v>
      </c>
      <c r="AR272" s="229">
        <v>0</v>
      </c>
      <c r="AS272" s="229">
        <v>1</v>
      </c>
      <c r="AT272" s="229">
        <v>1</v>
      </c>
      <c r="AU272" s="229">
        <v>0</v>
      </c>
      <c r="AV272" s="229">
        <v>1</v>
      </c>
      <c r="AW272" s="229">
        <v>5</v>
      </c>
      <c r="AX272" s="229">
        <v>0</v>
      </c>
      <c r="AY272" s="229">
        <v>0</v>
      </c>
      <c r="AZ272" s="229">
        <v>0</v>
      </c>
      <c r="BA272" s="63"/>
      <c r="BB272" s="229">
        <v>55</v>
      </c>
      <c r="BC272" s="229">
        <v>2</v>
      </c>
      <c r="BD272" s="229">
        <v>0</v>
      </c>
      <c r="BE272" s="57">
        <v>3</v>
      </c>
      <c r="BF272" s="57">
        <v>3</v>
      </c>
      <c r="BG272" s="57">
        <v>3</v>
      </c>
      <c r="BH272" s="57">
        <v>10</v>
      </c>
      <c r="BI272" s="57">
        <f t="shared" si="181"/>
        <v>678</v>
      </c>
      <c r="BJ272" s="189" t="str">
        <f t="shared" si="182"/>
        <v>225-01</v>
      </c>
      <c r="BK272" s="173">
        <f t="shared" si="183"/>
        <v>3</v>
      </c>
      <c r="BL272" s="88">
        <v>8</v>
      </c>
      <c r="BM272" s="63"/>
      <c r="BN272" s="63"/>
      <c r="BO272" s="63"/>
      <c r="BP272" s="63"/>
      <c r="BQ272" s="63"/>
      <c r="BR272" s="63"/>
      <c r="BS272" s="63"/>
      <c r="BT272" s="63"/>
      <c r="BU272" s="63"/>
      <c r="BV272" s="63"/>
      <c r="BW272" s="63"/>
      <c r="BX272" s="63"/>
      <c r="BY272" s="63"/>
      <c r="BZ272" s="63"/>
      <c r="CA272" s="95"/>
      <c r="CB272" s="94"/>
      <c r="CC272" s="94"/>
      <c r="CD272" s="94"/>
      <c r="CE272" s="94"/>
      <c r="CF272" s="94"/>
      <c r="CG272" s="94"/>
      <c r="CH272" s="94"/>
      <c r="CI272" s="94"/>
      <c r="CJ272" s="94"/>
      <c r="CK272" s="94"/>
      <c r="CL272" s="94"/>
      <c r="CM272" s="63"/>
      <c r="CN272" s="63"/>
      <c r="CO272" s="63"/>
      <c r="CP272" s="88"/>
      <c r="CQ272" s="88"/>
      <c r="CR272" s="63"/>
      <c r="CS272" s="63"/>
      <c r="CT272" s="63"/>
      <c r="CU272" s="63"/>
      <c r="CV272" s="88"/>
      <c r="CW272" s="63"/>
      <c r="CX272" s="63"/>
      <c r="CY272" s="63"/>
      <c r="CZ272" s="63"/>
      <c r="DA272" s="88"/>
      <c r="DB272" s="63"/>
      <c r="DC272" s="63"/>
      <c r="DD272" s="63"/>
      <c r="DE272" s="63"/>
      <c r="DF272" s="131"/>
      <c r="DG272" s="121">
        <f t="shared" si="184"/>
        <v>0</v>
      </c>
      <c r="DH272" s="121">
        <f t="shared" si="185"/>
        <v>8.3399989372614645</v>
      </c>
      <c r="DI272" s="121">
        <f t="shared" si="186"/>
        <v>14.145600305099638</v>
      </c>
      <c r="DJ272" s="121">
        <f t="shared" si="187"/>
        <v>1.2064198744523285</v>
      </c>
      <c r="DK272" s="121">
        <f t="shared" si="187"/>
        <v>0.65692760857920252</v>
      </c>
      <c r="DL272" s="121">
        <f t="shared" si="187"/>
        <v>0</v>
      </c>
      <c r="DM272" s="121">
        <f t="shared" si="188"/>
        <v>2.9847243228410969</v>
      </c>
      <c r="DN272" s="121">
        <f t="shared" si="189"/>
        <v>0</v>
      </c>
      <c r="DO272" s="121">
        <f t="shared" si="190"/>
        <v>0</v>
      </c>
      <c r="DP272" s="121">
        <f t="shared" si="191"/>
        <v>0</v>
      </c>
      <c r="DQ272" s="121">
        <f t="shared" si="192"/>
        <v>0</v>
      </c>
      <c r="DR272" s="122">
        <f t="shared" si="193"/>
        <v>3</v>
      </c>
      <c r="DS272" s="157"/>
      <c r="DT272" s="157" t="str">
        <f t="shared" si="194"/>
        <v>DFPZ</v>
      </c>
      <c r="DU272" s="157" t="str">
        <f t="shared" si="173"/>
        <v>225-01</v>
      </c>
      <c r="DV272" s="238">
        <f t="shared" si="195"/>
        <v>3</v>
      </c>
      <c r="DW272" s="158"/>
      <c r="DX272" s="158"/>
      <c r="DY272" s="158"/>
      <c r="DZ272" s="158"/>
      <c r="EA272" s="158"/>
      <c r="EB272" s="158"/>
      <c r="EC272" s="158"/>
      <c r="ED272" s="158"/>
      <c r="EE272" s="158"/>
      <c r="EF272" s="158"/>
      <c r="EG272" s="158"/>
      <c r="EH272" s="158"/>
      <c r="EI272" s="158"/>
      <c r="EJ272" s="50"/>
      <c r="EK272" s="50"/>
      <c r="EL272" s="55"/>
      <c r="EM272" s="50"/>
      <c r="EN272" s="50"/>
      <c r="EO272" s="50">
        <f t="shared" si="174"/>
        <v>0</v>
      </c>
      <c r="EP272" s="50">
        <f t="shared" si="175"/>
        <v>0</v>
      </c>
      <c r="EQ272" s="50">
        <f t="shared" si="176"/>
        <v>0</v>
      </c>
      <c r="ER272" s="56"/>
      <c r="ES272" s="56"/>
      <c r="ET272" s="56">
        <f t="shared" si="203"/>
        <v>0</v>
      </c>
      <c r="EU272" s="56">
        <f t="shared" si="203"/>
        <v>3.7529995217676593</v>
      </c>
      <c r="EV272" s="56"/>
      <c r="EW272" s="56"/>
      <c r="EX272" s="56"/>
      <c r="EY272" s="56"/>
      <c r="EZ272" s="165"/>
      <c r="FA272" s="179"/>
      <c r="FB272" s="179"/>
      <c r="FC272" s="56"/>
      <c r="FD272" s="56"/>
      <c r="FE272" s="56"/>
      <c r="FF272" s="56"/>
      <c r="FG272" s="56"/>
      <c r="FH272" s="56"/>
      <c r="FI272" s="56"/>
      <c r="FJ272" s="56"/>
      <c r="FK272" s="56"/>
      <c r="FL272" s="56"/>
      <c r="FM272" s="56"/>
      <c r="FO272" s="54"/>
      <c r="FP272" s="54"/>
      <c r="FQ272" s="54"/>
      <c r="FR272" s="54"/>
      <c r="FS272" s="54"/>
      <c r="FT272" s="54"/>
      <c r="FU272" s="54"/>
      <c r="FV272" s="54"/>
      <c r="FW272" s="54"/>
      <c r="FX272" s="54"/>
      <c r="FY272" s="54"/>
      <c r="FZ272" s="54"/>
      <c r="GA272" s="54"/>
    </row>
    <row r="273" spans="1:183" ht="16.899999999999999" customHeight="1">
      <c r="A273" s="66" t="s">
        <v>377</v>
      </c>
      <c r="B273" s="228" t="s">
        <v>286</v>
      </c>
      <c r="C273" s="228">
        <v>678</v>
      </c>
      <c r="D273" s="228" t="s">
        <v>325</v>
      </c>
      <c r="E273" s="229">
        <v>4</v>
      </c>
      <c r="F273" s="144">
        <v>12.41</v>
      </c>
      <c r="G273" s="144">
        <v>5</v>
      </c>
      <c r="H273" s="144"/>
      <c r="I273" s="144">
        <v>5.47</v>
      </c>
      <c r="J273" s="82">
        <v>2.7605540793600003</v>
      </c>
      <c r="K273" s="83">
        <v>15.69</v>
      </c>
      <c r="L273" s="83">
        <v>1.9570603483200002</v>
      </c>
      <c r="M273" s="83"/>
      <c r="N273" s="83"/>
      <c r="O273" s="83"/>
      <c r="P273" s="230">
        <f t="shared" si="177"/>
        <v>43.287614427679998</v>
      </c>
      <c r="Q273" s="52">
        <f t="shared" si="156"/>
        <v>0.83399989372614647</v>
      </c>
      <c r="R273" s="52">
        <f t="shared" si="157"/>
        <v>1.4516799611077715</v>
      </c>
      <c r="S273" s="52">
        <f t="shared" si="158"/>
        <v>1.4145600305099637</v>
      </c>
      <c r="T273" s="53">
        <f t="shared" si="159"/>
        <v>9.0334723494273572E-2</v>
      </c>
      <c r="U273" s="53">
        <f t="shared" si="160"/>
        <v>1.3589153014640702</v>
      </c>
      <c r="V273" s="53">
        <f t="shared" si="161"/>
        <v>14.167574869288392</v>
      </c>
      <c r="W273" s="53">
        <f t="shared" si="162"/>
        <v>115.77841853573091</v>
      </c>
      <c r="X273" s="53">
        <f t="shared" si="163"/>
        <v>1.0294708523189267</v>
      </c>
      <c r="Y273" s="53">
        <f t="shared" si="164"/>
        <v>1.0231650055704153</v>
      </c>
      <c r="Z273" s="53">
        <f t="shared" si="165"/>
        <v>1.0260432990696924</v>
      </c>
      <c r="AA273" s="53">
        <f t="shared" si="166"/>
        <v>1.0296284922307912</v>
      </c>
      <c r="AB273" s="53">
        <f t="shared" si="167"/>
        <v>0.57342036686136544</v>
      </c>
      <c r="AC273" s="53">
        <f t="shared" si="168"/>
        <v>0.5743221245079001</v>
      </c>
      <c r="AD273" s="53">
        <f t="shared" si="169"/>
        <v>0.56107291343761145</v>
      </c>
      <c r="AE273" s="53">
        <f t="shared" si="170"/>
        <v>0.36705279802377788</v>
      </c>
      <c r="AF273" s="53">
        <f t="shared" si="171"/>
        <v>0.36</v>
      </c>
      <c r="AG273" s="53">
        <f t="shared" si="172"/>
        <v>0.36352639901188893</v>
      </c>
      <c r="AH273" s="64" t="s">
        <v>152</v>
      </c>
      <c r="AI273" s="63"/>
      <c r="AJ273" s="63"/>
      <c r="AK273" s="45" t="str">
        <f t="shared" si="178"/>
        <v>225-01</v>
      </c>
      <c r="AL273" s="65"/>
      <c r="AM273" s="145">
        <f t="shared" si="179"/>
        <v>4</v>
      </c>
      <c r="AN273" s="149"/>
      <c r="AO273" s="183"/>
      <c r="AP273" s="149"/>
      <c r="AQ273" s="147">
        <f t="shared" si="180"/>
        <v>1</v>
      </c>
      <c r="AR273" s="229">
        <v>0</v>
      </c>
      <c r="AS273" s="229">
        <v>1</v>
      </c>
      <c r="AT273" s="229">
        <v>1</v>
      </c>
      <c r="AU273" s="229">
        <v>0</v>
      </c>
      <c r="AV273" s="229">
        <v>1</v>
      </c>
      <c r="AW273" s="229">
        <v>1</v>
      </c>
      <c r="AX273" s="229">
        <v>0</v>
      </c>
      <c r="AY273" s="229">
        <v>4</v>
      </c>
      <c r="AZ273" s="229">
        <v>15</v>
      </c>
      <c r="BA273" s="63"/>
      <c r="BB273" s="229">
        <v>12</v>
      </c>
      <c r="BC273" s="229">
        <v>4</v>
      </c>
      <c r="BD273" s="229">
        <v>0</v>
      </c>
      <c r="BE273" s="57">
        <v>3</v>
      </c>
      <c r="BF273" s="57">
        <v>3</v>
      </c>
      <c r="BG273" s="57">
        <v>3</v>
      </c>
      <c r="BH273" s="57">
        <v>10</v>
      </c>
      <c r="BI273" s="57">
        <f t="shared" si="181"/>
        <v>678</v>
      </c>
      <c r="BJ273" s="189" t="str">
        <f t="shared" si="182"/>
        <v>225-01</v>
      </c>
      <c r="BK273" s="173">
        <f t="shared" si="183"/>
        <v>4</v>
      </c>
      <c r="BL273" s="88">
        <v>0</v>
      </c>
      <c r="BM273" s="63"/>
      <c r="BN273" s="63"/>
      <c r="BO273" s="63"/>
      <c r="BP273" s="63"/>
      <c r="BQ273" s="63"/>
      <c r="BR273" s="63"/>
      <c r="BS273" s="63"/>
      <c r="BT273" s="63"/>
      <c r="BU273" s="63"/>
      <c r="BV273" s="63"/>
      <c r="BW273" s="63"/>
      <c r="BX273" s="63"/>
      <c r="BY273" s="63"/>
      <c r="BZ273" s="63"/>
      <c r="CA273" s="95">
        <v>9</v>
      </c>
      <c r="CB273" s="94">
        <v>9</v>
      </c>
      <c r="CC273" s="94"/>
      <c r="CD273" s="94"/>
      <c r="CE273" s="94"/>
      <c r="CF273" s="94"/>
      <c r="CG273" s="94"/>
      <c r="CH273" s="94"/>
      <c r="CI273" s="94"/>
      <c r="CJ273" s="94"/>
      <c r="CK273" s="94"/>
      <c r="CL273" s="94"/>
      <c r="CM273" s="63"/>
      <c r="CN273" s="63"/>
      <c r="CO273" s="63"/>
      <c r="CP273" s="88"/>
      <c r="CQ273" s="88"/>
      <c r="CR273" s="63"/>
      <c r="CS273" s="63"/>
      <c r="CT273" s="63"/>
      <c r="CU273" s="63"/>
      <c r="CV273" s="88"/>
      <c r="CW273" s="63"/>
      <c r="CX273" s="63"/>
      <c r="CY273" s="63"/>
      <c r="CZ273" s="63"/>
      <c r="DA273" s="88"/>
      <c r="DB273" s="63"/>
      <c r="DC273" s="63"/>
      <c r="DD273" s="63"/>
      <c r="DE273" s="63"/>
      <c r="DF273" s="131"/>
      <c r="DG273" s="121">
        <f t="shared" si="184"/>
        <v>0</v>
      </c>
      <c r="DH273" s="121">
        <f t="shared" si="185"/>
        <v>25.019996811784395</v>
      </c>
      <c r="DI273" s="121">
        <f t="shared" si="186"/>
        <v>42.436800915298903</v>
      </c>
      <c r="DJ273" s="121">
        <f t="shared" si="187"/>
        <v>0.26321888169868984</v>
      </c>
      <c r="DK273" s="121">
        <f t="shared" si="187"/>
        <v>1.313855217158405</v>
      </c>
      <c r="DL273" s="121">
        <f t="shared" si="187"/>
        <v>0</v>
      </c>
      <c r="DM273" s="121">
        <f t="shared" si="188"/>
        <v>0</v>
      </c>
      <c r="DN273" s="121">
        <f t="shared" si="189"/>
        <v>7.4099150144954278</v>
      </c>
      <c r="DO273" s="121">
        <f t="shared" si="190"/>
        <v>0</v>
      </c>
      <c r="DP273" s="121">
        <f t="shared" si="191"/>
        <v>0</v>
      </c>
      <c r="DQ273" s="121">
        <f t="shared" si="192"/>
        <v>0</v>
      </c>
      <c r="DR273" s="122">
        <f t="shared" si="193"/>
        <v>1</v>
      </c>
      <c r="DS273" s="157"/>
      <c r="DT273" s="157" t="str">
        <f t="shared" si="194"/>
        <v>DFPZ</v>
      </c>
      <c r="DU273" s="157" t="str">
        <f t="shared" si="173"/>
        <v>225-01</v>
      </c>
      <c r="DV273" s="238">
        <f t="shared" si="195"/>
        <v>4</v>
      </c>
      <c r="DW273" s="158"/>
      <c r="DX273" s="158"/>
      <c r="DY273" s="158"/>
      <c r="DZ273" s="158"/>
      <c r="EA273" s="158"/>
      <c r="EB273" s="158"/>
      <c r="EC273" s="158"/>
      <c r="ED273" s="158"/>
      <c r="EE273" s="158"/>
      <c r="EF273" s="158"/>
      <c r="EG273" s="158"/>
      <c r="EH273" s="158"/>
      <c r="EI273" s="158"/>
      <c r="EJ273" s="50">
        <f t="shared" si="196"/>
        <v>0.1162560975609756</v>
      </c>
      <c r="EK273" s="50">
        <f t="shared" si="197"/>
        <v>0.74186991869918695</v>
      </c>
      <c r="EL273" s="55">
        <f t="shared" si="198"/>
        <v>0</v>
      </c>
      <c r="EM273" s="50">
        <f>4.656*AQ273*(((BL273/2.54)^2)+((BM273/2.54)^2)+((BN273/2.54)^2)+((BO273)/2.54^2)+((BP273/2.54)^2)+((BQ273/2.54)^2)+((BR273/2.54)^2)+((BS273/2.54)^2)+((BT273/2.54)^2)+((BU273/2.54)^2)+((BV273/2.54)^2)+((BW273/2.54)^2)+((BX273/2.54)^2)+((BY273/2.54)^2)+((BZ273/2.54)^2))/(BH273*3.28)</f>
        <v>0</v>
      </c>
      <c r="EN273" s="50">
        <f>3.492*AQ273*((CA273/2.54)^2 + (CB273/2.54)^2 + (CC273/2.54)^2 + (CD273/2.54)^2 + (CE273/2.54)^2 + (CF273/2.54)^2 + (CG273/2.54)^2 +(CH273/2.54)^2 +(CI273/2.54)^2 + (CJ273/2.54)^2 +(CK273/2.54)^2 + (CL273/2.54)^2 +(CM273/2.54)^2 + (CN273/2.54)^2 + (CO273/2.54)^2)/(BH273*3.28)</f>
        <v>2.673301688066791</v>
      </c>
      <c r="EO273" s="50">
        <f t="shared" si="174"/>
        <v>0</v>
      </c>
      <c r="EP273" s="50">
        <f t="shared" si="175"/>
        <v>0</v>
      </c>
      <c r="EQ273" s="50">
        <f t="shared" si="176"/>
        <v>0</v>
      </c>
      <c r="ER273" s="56">
        <f t="shared" si="199"/>
        <v>0.85812601626016249</v>
      </c>
      <c r="ES273" s="56">
        <f t="shared" si="200"/>
        <v>2.673301688066791</v>
      </c>
      <c r="ET273" s="56">
        <f t="shared" si="203"/>
        <v>0</v>
      </c>
      <c r="EU273" s="56">
        <f t="shared" si="203"/>
        <v>11.258998565302978</v>
      </c>
      <c r="EV273" s="56">
        <f t="shared" si="201"/>
        <v>3.5314277043269535</v>
      </c>
      <c r="EW273" s="56"/>
      <c r="EX273" s="56"/>
      <c r="EY273" s="56"/>
      <c r="EZ273" s="165"/>
      <c r="FA273" s="179"/>
      <c r="FB273" s="179"/>
      <c r="FC273" s="56"/>
      <c r="FD273" s="56"/>
      <c r="FE273" s="56"/>
      <c r="FF273" s="56"/>
      <c r="FG273" s="56"/>
      <c r="FH273" s="56"/>
      <c r="FI273" s="56"/>
      <c r="FJ273" s="56"/>
      <c r="FK273" s="56"/>
      <c r="FL273" s="56"/>
      <c r="FM273" s="56"/>
      <c r="FO273" s="54"/>
      <c r="FP273" s="54"/>
      <c r="FQ273" s="54"/>
      <c r="FR273" s="54"/>
      <c r="FS273" s="54"/>
      <c r="FT273" s="54"/>
      <c r="FU273" s="54"/>
      <c r="FV273" s="54"/>
      <c r="FW273" s="54"/>
      <c r="FX273" s="54"/>
      <c r="FY273" s="54"/>
      <c r="FZ273" s="54"/>
      <c r="GA273" s="54"/>
    </row>
    <row r="274" spans="1:183" s="72" customFormat="1" ht="16.899999999999999" customHeight="1">
      <c r="A274" s="66" t="s">
        <v>377</v>
      </c>
      <c r="B274" s="228" t="s">
        <v>286</v>
      </c>
      <c r="C274" s="228">
        <v>678</v>
      </c>
      <c r="D274" s="228" t="s">
        <v>325</v>
      </c>
      <c r="E274" s="229">
        <v>5</v>
      </c>
      <c r="F274" s="144">
        <v>12.41</v>
      </c>
      <c r="G274" s="144">
        <v>5</v>
      </c>
      <c r="H274" s="144"/>
      <c r="I274" s="144">
        <v>5.47</v>
      </c>
      <c r="J274" s="82">
        <v>2.7605540793600003</v>
      </c>
      <c r="K274" s="83">
        <v>15.69</v>
      </c>
      <c r="L274" s="83">
        <v>1.9570603483200002</v>
      </c>
      <c r="M274" s="84"/>
      <c r="N274" s="84"/>
      <c r="O274" s="84"/>
      <c r="P274" s="230">
        <f t="shared" si="177"/>
        <v>43.287614427679998</v>
      </c>
      <c r="Q274" s="52">
        <f t="shared" si="156"/>
        <v>0.83399989372614647</v>
      </c>
      <c r="R274" s="52">
        <f t="shared" si="157"/>
        <v>1.4516799611077715</v>
      </c>
      <c r="S274" s="52">
        <f t="shared" si="158"/>
        <v>1.4145600305099637</v>
      </c>
      <c r="T274" s="53">
        <f t="shared" si="159"/>
        <v>9.0334723494273572E-2</v>
      </c>
      <c r="U274" s="53">
        <f t="shared" si="160"/>
        <v>1.3589153014640702</v>
      </c>
      <c r="V274" s="53">
        <f t="shared" si="161"/>
        <v>14.167574869288392</v>
      </c>
      <c r="W274" s="53">
        <f t="shared" si="162"/>
        <v>115.77841853573091</v>
      </c>
      <c r="X274" s="53">
        <f t="shared" si="163"/>
        <v>1.0294708523189267</v>
      </c>
      <c r="Y274" s="53">
        <f t="shared" si="164"/>
        <v>1.0231650055704153</v>
      </c>
      <c r="Z274" s="53">
        <f t="shared" si="165"/>
        <v>1.0260432990696924</v>
      </c>
      <c r="AA274" s="53">
        <f t="shared" si="166"/>
        <v>1.0296284922307912</v>
      </c>
      <c r="AB274" s="53">
        <f t="shared" si="167"/>
        <v>0.57342036686136544</v>
      </c>
      <c r="AC274" s="53">
        <f t="shared" si="168"/>
        <v>0.5743221245079001</v>
      </c>
      <c r="AD274" s="53">
        <f t="shared" si="169"/>
        <v>0.56107291343761145</v>
      </c>
      <c r="AE274" s="53">
        <f t="shared" si="170"/>
        <v>0.36705279802377788</v>
      </c>
      <c r="AF274" s="53">
        <f t="shared" si="171"/>
        <v>0.36</v>
      </c>
      <c r="AG274" s="53">
        <f t="shared" si="172"/>
        <v>0.36352639901188893</v>
      </c>
      <c r="AH274" s="64" t="s">
        <v>152</v>
      </c>
      <c r="AI274" s="75"/>
      <c r="AJ274" s="75"/>
      <c r="AK274" s="45" t="str">
        <f t="shared" si="178"/>
        <v>225-01</v>
      </c>
      <c r="AL274" s="65"/>
      <c r="AM274" s="145">
        <f t="shared" si="179"/>
        <v>5</v>
      </c>
      <c r="AN274" s="149"/>
      <c r="AO274" s="183"/>
      <c r="AP274" s="149"/>
      <c r="AQ274" s="147">
        <f t="shared" si="180"/>
        <v>1</v>
      </c>
      <c r="AR274" s="229">
        <v>0</v>
      </c>
      <c r="AS274" s="229">
        <v>1</v>
      </c>
      <c r="AT274" s="229">
        <v>1</v>
      </c>
      <c r="AU274" s="229">
        <v>0</v>
      </c>
      <c r="AV274" s="229">
        <v>1</v>
      </c>
      <c r="AW274" s="229">
        <v>1</v>
      </c>
      <c r="AX274" s="229">
        <v>0</v>
      </c>
      <c r="AY274" s="229">
        <v>1</v>
      </c>
      <c r="AZ274" s="229">
        <v>1</v>
      </c>
      <c r="BA274" s="75"/>
      <c r="BB274" s="229">
        <v>15</v>
      </c>
      <c r="BC274" s="229">
        <v>4</v>
      </c>
      <c r="BD274" s="229">
        <v>1</v>
      </c>
      <c r="BE274" s="57">
        <v>3</v>
      </c>
      <c r="BF274" s="57">
        <v>3</v>
      </c>
      <c r="BG274" s="57">
        <v>3</v>
      </c>
      <c r="BH274" s="57">
        <v>10</v>
      </c>
      <c r="BI274" s="57">
        <f t="shared" si="181"/>
        <v>678</v>
      </c>
      <c r="BJ274" s="189" t="str">
        <f t="shared" si="182"/>
        <v>225-01</v>
      </c>
      <c r="BK274" s="173">
        <f t="shared" si="183"/>
        <v>5</v>
      </c>
      <c r="BL274" s="245">
        <v>0</v>
      </c>
      <c r="BM274" s="246"/>
      <c r="BN274" s="63"/>
      <c r="BO274" s="63"/>
      <c r="BP274" s="63"/>
      <c r="BQ274" s="63"/>
      <c r="BR274" s="63"/>
      <c r="BS274" s="63"/>
      <c r="BT274" s="63"/>
      <c r="BU274" s="63"/>
      <c r="BV274" s="63"/>
      <c r="BW274" s="63"/>
      <c r="BX274" s="63"/>
      <c r="BY274" s="63"/>
      <c r="BZ274" s="63"/>
      <c r="CA274" s="95"/>
      <c r="CB274" s="94"/>
      <c r="CC274" s="94"/>
      <c r="CD274" s="94"/>
      <c r="CE274" s="94"/>
      <c r="CF274" s="94"/>
      <c r="CG274" s="94"/>
      <c r="CH274" s="94"/>
      <c r="CI274" s="94"/>
      <c r="CJ274" s="94"/>
      <c r="CK274" s="94"/>
      <c r="CL274" s="94"/>
      <c r="CM274" s="75"/>
      <c r="CN274" s="75"/>
      <c r="CO274" s="75"/>
      <c r="CP274" s="89"/>
      <c r="CQ274" s="89"/>
      <c r="CR274" s="75"/>
      <c r="CS274" s="75"/>
      <c r="CT274" s="75"/>
      <c r="CU274" s="75"/>
      <c r="CV274" s="89"/>
      <c r="CW274" s="75"/>
      <c r="CX274" s="75"/>
      <c r="CY274" s="75"/>
      <c r="CZ274" s="75"/>
      <c r="DA274" s="89"/>
      <c r="DB274" s="75"/>
      <c r="DC274" s="75"/>
      <c r="DD274" s="75"/>
      <c r="DE274" s="75"/>
      <c r="DF274" s="132"/>
      <c r="DG274" s="121">
        <f t="shared" si="184"/>
        <v>0</v>
      </c>
      <c r="DH274" s="121">
        <f t="shared" si="185"/>
        <v>12.509998405892198</v>
      </c>
      <c r="DI274" s="121">
        <f t="shared" si="186"/>
        <v>21.218400457649452</v>
      </c>
      <c r="DJ274" s="121">
        <f t="shared" si="187"/>
        <v>0.3290236021233624</v>
      </c>
      <c r="DK274" s="121">
        <f t="shared" si="187"/>
        <v>1.313855217158405</v>
      </c>
      <c r="DL274" s="121">
        <f t="shared" si="187"/>
        <v>3.3548600869092748</v>
      </c>
      <c r="DM274" s="121">
        <f t="shared" si="188"/>
        <v>0</v>
      </c>
      <c r="DN274" s="121">
        <f t="shared" si="189"/>
        <v>0</v>
      </c>
      <c r="DO274" s="121">
        <f t="shared" si="190"/>
        <v>0</v>
      </c>
      <c r="DP274" s="121">
        <f t="shared" si="191"/>
        <v>0</v>
      </c>
      <c r="DQ274" s="121">
        <f t="shared" si="192"/>
        <v>0</v>
      </c>
      <c r="DR274" s="122">
        <f t="shared" si="193"/>
        <v>1</v>
      </c>
      <c r="DS274" s="157"/>
      <c r="DT274" s="157" t="str">
        <f t="shared" si="194"/>
        <v>DFPZ</v>
      </c>
      <c r="DU274" s="157" t="str">
        <f t="shared" si="173"/>
        <v>225-01</v>
      </c>
      <c r="DV274" s="238">
        <f t="shared" si="195"/>
        <v>5</v>
      </c>
      <c r="DW274" s="158"/>
      <c r="DX274" s="158"/>
      <c r="DY274" s="158"/>
      <c r="DZ274" s="158"/>
      <c r="EA274" s="158"/>
      <c r="EB274" s="158"/>
      <c r="EC274" s="158"/>
      <c r="ED274" s="158"/>
      <c r="EE274" s="158"/>
      <c r="EF274" s="158"/>
      <c r="EG274" s="158"/>
      <c r="EH274" s="158"/>
      <c r="EI274" s="158"/>
      <c r="EJ274" s="50">
        <f t="shared" si="196"/>
        <v>0.14532012195121952</v>
      </c>
      <c r="EK274" s="50">
        <f t="shared" si="197"/>
        <v>0.74186991869918695</v>
      </c>
      <c r="EL274" s="55">
        <f t="shared" si="198"/>
        <v>1.475609756097561</v>
      </c>
      <c r="EM274" s="50">
        <f>4.656*AQ274*(((BL274/2.54)^2)+((BM274/2.54)^2)+((BN274/2.54)^2)+((BO274)/2.54^2)+((BP274/2.54)^2)+((BQ274/2.54)^2)+((BR274/2.54)^2)+((BS274/2.54)^2)+((BT274/2.54)^2)+((BU274/2.54)^2)+((BV274/2.54)^2)+((BW274/2.54)^2)+((BX274/2.54)^2)+((BY274/2.54)^2)+((BZ274/2.54)^2))/(BH274*3.28)</f>
        <v>0</v>
      </c>
      <c r="EN274" s="50">
        <f>3.492*AQ274*((CA274/2.54)^2 + (CB274/2.54)^2 + (CC274/2.54)^2 + (CD274/2.54)^2 + (CE274/2.54)^2 + (CF274/2.54)^2 + (CG274/2.54)^2 +(CH274/2.54)^2 +(CI274/2.54)^2 + (CJ274/2.54)^2 +(CK274/2.54)^2 + (CL274/2.54)^2 +(CM274/2.54)^2 + (CN274/2.54)^2 + (CO274/2.54)^2)/(BH274*3.28)</f>
        <v>0</v>
      </c>
      <c r="EO274" s="50">
        <f t="shared" si="174"/>
        <v>0</v>
      </c>
      <c r="EP274" s="50">
        <f t="shared" si="175"/>
        <v>0</v>
      </c>
      <c r="EQ274" s="50">
        <f t="shared" si="176"/>
        <v>0</v>
      </c>
      <c r="ER274" s="56">
        <f t="shared" si="199"/>
        <v>2.3627997967479675</v>
      </c>
      <c r="ES274" s="56">
        <f t="shared" si="200"/>
        <v>0</v>
      </c>
      <c r="ET274" s="56">
        <f t="shared" si="203"/>
        <v>0</v>
      </c>
      <c r="EU274" s="56">
        <f t="shared" si="203"/>
        <v>5.6294992826514889</v>
      </c>
      <c r="EV274" s="56">
        <f t="shared" si="201"/>
        <v>2.3627997967479675</v>
      </c>
      <c r="EW274" s="56"/>
      <c r="EX274" s="56"/>
      <c r="EY274" s="56"/>
      <c r="EZ274" s="165"/>
      <c r="FA274" s="179"/>
      <c r="FB274" s="179"/>
      <c r="FC274" s="56"/>
      <c r="FD274" s="56"/>
      <c r="FE274" s="56"/>
      <c r="FF274" s="56"/>
      <c r="FG274" s="56"/>
      <c r="FH274" s="56"/>
      <c r="FI274" s="56"/>
      <c r="FJ274" s="56"/>
      <c r="FK274" s="56"/>
      <c r="FL274" s="56"/>
      <c r="FM274" s="56"/>
      <c r="FN274" s="74" t="s">
        <v>93</v>
      </c>
      <c r="FO274" s="54"/>
      <c r="FP274" s="54"/>
      <c r="FQ274" s="54"/>
      <c r="FR274" s="54"/>
      <c r="FS274" s="54"/>
      <c r="FT274" s="54"/>
      <c r="FU274" s="54"/>
      <c r="FV274" s="54"/>
      <c r="FW274" s="54"/>
      <c r="FX274" s="54"/>
      <c r="FY274" s="54"/>
      <c r="FZ274" s="54"/>
      <c r="GA274" s="54"/>
    </row>
    <row r="275" spans="1:183" ht="16.899999999999999" customHeight="1">
      <c r="A275" s="66" t="s">
        <v>377</v>
      </c>
      <c r="B275" s="228" t="s">
        <v>286</v>
      </c>
      <c r="C275" s="228">
        <v>678</v>
      </c>
      <c r="D275" s="228" t="s">
        <v>326</v>
      </c>
      <c r="E275" s="229">
        <v>1</v>
      </c>
      <c r="F275" s="144">
        <v>12.41</v>
      </c>
      <c r="G275" s="144">
        <v>5</v>
      </c>
      <c r="H275" s="144"/>
      <c r="I275" s="144">
        <v>5.47</v>
      </c>
      <c r="J275" s="82">
        <v>2.7605540793600003</v>
      </c>
      <c r="K275" s="83">
        <v>15.69</v>
      </c>
      <c r="L275" s="83">
        <v>1.9570603483200002</v>
      </c>
      <c r="M275" s="83"/>
      <c r="N275" s="83"/>
      <c r="O275" s="83"/>
      <c r="P275" s="230">
        <f t="shared" si="177"/>
        <v>43.287614427679998</v>
      </c>
      <c r="Q275" s="52">
        <f t="shared" si="156"/>
        <v>0.83399989372614647</v>
      </c>
      <c r="R275" s="52">
        <f t="shared" si="157"/>
        <v>1.4516799611077715</v>
      </c>
      <c r="S275" s="52">
        <f t="shared" si="158"/>
        <v>1.4145600305099637</v>
      </c>
      <c r="T275" s="53">
        <f t="shared" si="159"/>
        <v>9.0334723494273572E-2</v>
      </c>
      <c r="U275" s="53">
        <f t="shared" si="160"/>
        <v>1.3589153014640702</v>
      </c>
      <c r="V275" s="53">
        <f t="shared" si="161"/>
        <v>14.167574869288392</v>
      </c>
      <c r="W275" s="53">
        <f t="shared" si="162"/>
        <v>115.77841853573091</v>
      </c>
      <c r="X275" s="53">
        <f t="shared" si="163"/>
        <v>1.0294708523189267</v>
      </c>
      <c r="Y275" s="53">
        <f t="shared" si="164"/>
        <v>1.0231650055704153</v>
      </c>
      <c r="Z275" s="53">
        <f t="shared" si="165"/>
        <v>1.0260432990696924</v>
      </c>
      <c r="AA275" s="53">
        <f t="shared" si="166"/>
        <v>1.0296284922307912</v>
      </c>
      <c r="AB275" s="53">
        <f t="shared" si="167"/>
        <v>0.57342036686136544</v>
      </c>
      <c r="AC275" s="53">
        <f t="shared" si="168"/>
        <v>0.5743221245079001</v>
      </c>
      <c r="AD275" s="53">
        <f t="shared" si="169"/>
        <v>0.56107291343761145</v>
      </c>
      <c r="AE275" s="53">
        <f t="shared" si="170"/>
        <v>0.36705279802377788</v>
      </c>
      <c r="AF275" s="53">
        <f t="shared" si="171"/>
        <v>0.36</v>
      </c>
      <c r="AG275" s="53">
        <f t="shared" si="172"/>
        <v>0.36352639901188893</v>
      </c>
      <c r="AH275" s="64" t="s">
        <v>152</v>
      </c>
      <c r="AI275" s="63"/>
      <c r="AJ275" s="63"/>
      <c r="AK275" s="45" t="str">
        <f t="shared" si="178"/>
        <v>235-30</v>
      </c>
      <c r="AL275" s="65"/>
      <c r="AM275" s="145">
        <f t="shared" si="179"/>
        <v>1</v>
      </c>
      <c r="AN275" s="149"/>
      <c r="AO275" s="183"/>
      <c r="AP275" s="149"/>
      <c r="AQ275" s="147">
        <f t="shared" si="180"/>
        <v>1</v>
      </c>
      <c r="AR275" s="229">
        <v>0</v>
      </c>
      <c r="AS275" s="229">
        <v>2</v>
      </c>
      <c r="AT275" s="229">
        <v>2</v>
      </c>
      <c r="AU275" s="229">
        <v>3</v>
      </c>
      <c r="AV275" s="229">
        <v>5</v>
      </c>
      <c r="AW275" s="229">
        <v>5</v>
      </c>
      <c r="AX275" s="229">
        <v>2</v>
      </c>
      <c r="AY275" s="229">
        <v>5</v>
      </c>
      <c r="AZ275" s="229">
        <v>5</v>
      </c>
      <c r="BA275" s="63"/>
      <c r="BB275" s="229">
        <v>34</v>
      </c>
      <c r="BC275" s="229">
        <v>5</v>
      </c>
      <c r="BD275" s="229">
        <v>0</v>
      </c>
      <c r="BE275" s="57">
        <v>3</v>
      </c>
      <c r="BF275" s="57">
        <v>3</v>
      </c>
      <c r="BG275" s="57">
        <v>3</v>
      </c>
      <c r="BH275" s="57">
        <v>10</v>
      </c>
      <c r="BI275" s="57">
        <f t="shared" si="181"/>
        <v>678</v>
      </c>
      <c r="BJ275" s="189" t="str">
        <f t="shared" si="182"/>
        <v>235-30</v>
      </c>
      <c r="BK275" s="173">
        <f t="shared" si="183"/>
        <v>1</v>
      </c>
      <c r="BL275" s="88">
        <v>0</v>
      </c>
      <c r="BM275" s="63"/>
      <c r="BN275" s="63"/>
      <c r="BO275" s="63"/>
      <c r="BP275" s="63"/>
      <c r="BQ275" s="63"/>
      <c r="BR275" s="63"/>
      <c r="BS275" s="63"/>
      <c r="BT275" s="63"/>
      <c r="BU275" s="63"/>
      <c r="BV275" s="63"/>
      <c r="BW275" s="63"/>
      <c r="BX275" s="63"/>
      <c r="BY275" s="63"/>
      <c r="BZ275" s="63"/>
      <c r="CA275" s="95"/>
      <c r="CB275" s="94"/>
      <c r="CC275" s="94"/>
      <c r="CD275" s="94"/>
      <c r="CE275" s="94"/>
      <c r="CF275" s="94"/>
      <c r="CG275" s="94"/>
      <c r="CH275" s="94"/>
      <c r="CI275" s="94"/>
      <c r="CJ275" s="94"/>
      <c r="CK275" s="94"/>
      <c r="CL275" s="94"/>
      <c r="CM275" s="63"/>
      <c r="CN275" s="63"/>
      <c r="CO275" s="63"/>
      <c r="CP275" s="88"/>
      <c r="CQ275" s="88"/>
      <c r="CR275" s="63"/>
      <c r="CS275" s="63"/>
      <c r="CT275" s="63"/>
      <c r="CU275" s="63"/>
      <c r="CV275" s="88"/>
      <c r="CW275" s="63"/>
      <c r="CX275" s="63"/>
      <c r="CY275" s="63"/>
      <c r="CZ275" s="63"/>
      <c r="DA275" s="88"/>
      <c r="DB275" s="63"/>
      <c r="DC275" s="63"/>
      <c r="DD275" s="63"/>
      <c r="DE275" s="63"/>
      <c r="DF275" s="131"/>
      <c r="DG275" s="121">
        <f t="shared" si="184"/>
        <v>36.291999027694288</v>
      </c>
      <c r="DH275" s="121">
        <f t="shared" si="185"/>
        <v>50.03999362356879</v>
      </c>
      <c r="DI275" s="121">
        <f t="shared" si="186"/>
        <v>120.23760259334691</v>
      </c>
      <c r="DJ275" s="121">
        <f t="shared" si="187"/>
        <v>0.74578683147962133</v>
      </c>
      <c r="DK275" s="121">
        <f t="shared" si="187"/>
        <v>1.6423190214480063</v>
      </c>
      <c r="DL275" s="121">
        <f t="shared" si="187"/>
        <v>0</v>
      </c>
      <c r="DM275" s="121">
        <f t="shared" si="188"/>
        <v>0</v>
      </c>
      <c r="DN275" s="121">
        <f t="shared" si="189"/>
        <v>0</v>
      </c>
      <c r="DO275" s="121">
        <f t="shared" si="190"/>
        <v>0</v>
      </c>
      <c r="DP275" s="121">
        <f t="shared" si="191"/>
        <v>0</v>
      </c>
      <c r="DQ275" s="121">
        <f t="shared" si="192"/>
        <v>0</v>
      </c>
      <c r="DR275" s="122">
        <f t="shared" si="193"/>
        <v>3.5</v>
      </c>
      <c r="DS275" s="157"/>
      <c r="DT275" s="157" t="str">
        <f t="shared" si="194"/>
        <v>DFPZ</v>
      </c>
      <c r="DU275" s="157" t="str">
        <f t="shared" si="173"/>
        <v>235-30</v>
      </c>
      <c r="DV275" s="238">
        <f t="shared" si="195"/>
        <v>1</v>
      </c>
      <c r="DW275" s="158"/>
      <c r="DX275" s="158"/>
      <c r="DY275" s="158"/>
      <c r="DZ275" s="158"/>
      <c r="EA275" s="158"/>
      <c r="EB275" s="158"/>
      <c r="EC275" s="158"/>
      <c r="ED275" s="158"/>
      <c r="EE275" s="158"/>
      <c r="EF275" s="158"/>
      <c r="EG275" s="158"/>
      <c r="EH275" s="158"/>
      <c r="EI275" s="158"/>
      <c r="EJ275" s="50">
        <f t="shared" si="196"/>
        <v>0.3293922764227642</v>
      </c>
      <c r="EK275" s="50">
        <f t="shared" si="197"/>
        <v>0.92733739837398377</v>
      </c>
      <c r="EL275" s="55">
        <f t="shared" si="198"/>
        <v>0</v>
      </c>
      <c r="EM275" s="50">
        <f>4.656*AQ275*(((BL275/2.54)^2)+((BM275/2.54)^2)+((BN275/2.54)^2)+((BO275)/2.54^2)+((BP275/2.54)^2)+((BQ275/2.54)^2)+((BR275/2.54)^2)+((BS275/2.54)^2)+((BT275/2.54)^2)+((BU275/2.54)^2)+((BV275/2.54)^2)+((BW275/2.54)^2)+((BX275/2.54)^2)+((BY275/2.54)^2)+((BZ275/2.54)^2))/(BH275*3.28)</f>
        <v>0</v>
      </c>
      <c r="EN275" s="50">
        <f>3.492*AQ275*((CA275/2.54)^2 + (CB275/2.54)^2 + (CC275/2.54)^2 + (CD275/2.54)^2 + (CE275/2.54)^2 + (CF275/2.54)^2 + (CG275/2.54)^2 +(CH275/2.54)^2 +(CI275/2.54)^2 + (CJ275/2.54)^2 +(CK275/2.54)^2 + (CL275/2.54)^2 +(CM275/2.54)^2 + (CN275/2.54)^2 + (CO275/2.54)^2)/(BH275*3.28)</f>
        <v>0</v>
      </c>
      <c r="EO275" s="50">
        <f t="shared" si="174"/>
        <v>0</v>
      </c>
      <c r="EP275" s="50">
        <f t="shared" si="175"/>
        <v>0</v>
      </c>
      <c r="EQ275" s="50">
        <f t="shared" si="176"/>
        <v>0</v>
      </c>
      <c r="ER275" s="56">
        <f t="shared" si="199"/>
        <v>1.256729674796748</v>
      </c>
      <c r="ES275" s="56">
        <f t="shared" si="200"/>
        <v>0</v>
      </c>
      <c r="ET275" s="56">
        <f t="shared" si="203"/>
        <v>16.33139956246243</v>
      </c>
      <c r="EU275" s="56">
        <f t="shared" si="203"/>
        <v>22.517997130605956</v>
      </c>
      <c r="EV275" s="56">
        <f t="shared" si="201"/>
        <v>1.256729674796748</v>
      </c>
      <c r="EW275" s="56"/>
      <c r="EX275" s="56"/>
      <c r="EY275" s="56"/>
      <c r="EZ275" s="165" t="str">
        <f>D275</f>
        <v>235-30</v>
      </c>
      <c r="FA275" s="179">
        <f t="shared" si="202"/>
        <v>5.4437998541541432</v>
      </c>
      <c r="FB275" s="179">
        <f t="shared" si="202"/>
        <v>13.135498326186807</v>
      </c>
      <c r="FC275" s="56">
        <f>AVERAGE(EJ273:EJ275)</f>
        <v>0.19698949864498641</v>
      </c>
      <c r="FD275" s="56">
        <f>AVERAGE(EK273:EK275)</f>
        <v>0.80369241192411922</v>
      </c>
      <c r="FE275" s="56">
        <f>AVERAGE(EL273:EL275)</f>
        <v>0.491869918699187</v>
      </c>
      <c r="FF275" s="56">
        <f>AVERAGE(EM273:EM275)</f>
        <v>0</v>
      </c>
      <c r="FG275" s="56">
        <f>AVERAGE(EN273:EN275)</f>
        <v>0.89110056268893034</v>
      </c>
      <c r="FH275" s="56">
        <f t="shared" si="204"/>
        <v>0</v>
      </c>
      <c r="FI275" s="56">
        <f t="shared" si="204"/>
        <v>0</v>
      </c>
      <c r="FJ275" s="56">
        <f t="shared" si="204"/>
        <v>0</v>
      </c>
      <c r="FK275" s="56">
        <f>AVERAGE(ER273:ER275)</f>
        <v>1.4925518292682927</v>
      </c>
      <c r="FL275" s="56">
        <f>AVERAGE(ES273:ES275)</f>
        <v>0.89110056268893034</v>
      </c>
      <c r="FM275" s="56">
        <f>AVERAGE(EV273:EV275)</f>
        <v>2.3836523919572232</v>
      </c>
      <c r="FO275" s="54"/>
      <c r="FP275" s="54" t="e">
        <f>AVERAGE(#REF!)</f>
        <v>#REF!</v>
      </c>
      <c r="FQ275" s="54" t="e">
        <f>AVERAGE(#REF!)</f>
        <v>#REF!</v>
      </c>
      <c r="FR275" s="54" t="e">
        <f>AVERAGE(#REF!)</f>
        <v>#REF!</v>
      </c>
      <c r="FS275" s="54" t="e">
        <f>AVERAGE(#REF!)</f>
        <v>#REF!</v>
      </c>
      <c r="FT275" s="54" t="e">
        <f>AVERAGE(#REF!)</f>
        <v>#REF!</v>
      </c>
      <c r="FU275" s="54" t="e">
        <f>AVERAGE(#REF!)</f>
        <v>#REF!</v>
      </c>
      <c r="FV275" s="54" t="e">
        <f>AVERAGE(#REF!)</f>
        <v>#REF!</v>
      </c>
      <c r="FW275" s="54" t="e">
        <f>AVERAGE(#REF!)</f>
        <v>#REF!</v>
      </c>
      <c r="FX275" s="54" t="e">
        <f>AVERAGE(#REF!)</f>
        <v>#REF!</v>
      </c>
      <c r="FY275" s="54" t="e">
        <f>AVERAGE(#REF!)</f>
        <v>#REF!</v>
      </c>
      <c r="FZ275" s="54" t="e">
        <f>AVERAGE(#REF!)</f>
        <v>#REF!</v>
      </c>
      <c r="GA275" s="54"/>
    </row>
    <row r="276" spans="1:183" ht="16.899999999999999" customHeight="1">
      <c r="A276" s="66" t="s">
        <v>377</v>
      </c>
      <c r="B276" s="228" t="s">
        <v>286</v>
      </c>
      <c r="C276" s="228">
        <v>678</v>
      </c>
      <c r="D276" s="228" t="s">
        <v>326</v>
      </c>
      <c r="E276" s="229">
        <v>2</v>
      </c>
      <c r="F276" s="144">
        <v>12.41</v>
      </c>
      <c r="G276" s="144">
        <v>5</v>
      </c>
      <c r="H276" s="144"/>
      <c r="I276" s="144">
        <v>5.47</v>
      </c>
      <c r="J276" s="82">
        <v>2.7605540793600003</v>
      </c>
      <c r="K276" s="83">
        <v>15.69</v>
      </c>
      <c r="L276" s="83">
        <v>1.9570603483200002</v>
      </c>
      <c r="M276" s="83"/>
      <c r="N276" s="83"/>
      <c r="O276" s="83"/>
      <c r="P276" s="230">
        <f t="shared" si="177"/>
        <v>43.287614427679998</v>
      </c>
      <c r="Q276" s="52">
        <f t="shared" si="156"/>
        <v>0.83399989372614647</v>
      </c>
      <c r="R276" s="52">
        <f t="shared" si="157"/>
        <v>1.4516799611077715</v>
      </c>
      <c r="S276" s="52">
        <f t="shared" si="158"/>
        <v>1.4145600305099637</v>
      </c>
      <c r="T276" s="53">
        <f t="shared" si="159"/>
        <v>9.0334723494273572E-2</v>
      </c>
      <c r="U276" s="53">
        <f t="shared" si="160"/>
        <v>1.3589153014640702</v>
      </c>
      <c r="V276" s="53">
        <f t="shared" si="161"/>
        <v>14.167574869288392</v>
      </c>
      <c r="W276" s="53">
        <f t="shared" si="162"/>
        <v>115.77841853573091</v>
      </c>
      <c r="X276" s="53">
        <f t="shared" si="163"/>
        <v>1.0294708523189267</v>
      </c>
      <c r="Y276" s="53">
        <f t="shared" si="164"/>
        <v>1.0231650055704153</v>
      </c>
      <c r="Z276" s="53">
        <f t="shared" si="165"/>
        <v>1.0260432990696924</v>
      </c>
      <c r="AA276" s="53">
        <f t="shared" si="166"/>
        <v>1.0296284922307912</v>
      </c>
      <c r="AB276" s="53">
        <f t="shared" si="167"/>
        <v>0.57342036686136544</v>
      </c>
      <c r="AC276" s="53">
        <f t="shared" si="168"/>
        <v>0.5743221245079001</v>
      </c>
      <c r="AD276" s="53">
        <f t="shared" si="169"/>
        <v>0.56107291343761145</v>
      </c>
      <c r="AE276" s="53">
        <f t="shared" si="170"/>
        <v>0.36705279802377788</v>
      </c>
      <c r="AF276" s="53">
        <f t="shared" si="171"/>
        <v>0.36</v>
      </c>
      <c r="AG276" s="53">
        <f t="shared" si="172"/>
        <v>0.36352639901188893</v>
      </c>
      <c r="AH276" s="64" t="s">
        <v>152</v>
      </c>
      <c r="AI276" s="63"/>
      <c r="AJ276" s="63"/>
      <c r="AK276" s="45" t="str">
        <f t="shared" si="178"/>
        <v>235-30</v>
      </c>
      <c r="AL276" s="65"/>
      <c r="AM276" s="145">
        <f t="shared" si="179"/>
        <v>2</v>
      </c>
      <c r="AN276" s="149"/>
      <c r="AO276" s="183"/>
      <c r="AP276" s="149"/>
      <c r="AQ276" s="147">
        <f t="shared" si="180"/>
        <v>1</v>
      </c>
      <c r="AR276" s="229">
        <v>0</v>
      </c>
      <c r="AS276" s="229">
        <v>2</v>
      </c>
      <c r="AT276" s="229">
        <v>2</v>
      </c>
      <c r="AU276" s="229">
        <v>0</v>
      </c>
      <c r="AV276" s="229">
        <v>4</v>
      </c>
      <c r="AW276" s="229">
        <v>40</v>
      </c>
      <c r="AX276" s="229">
        <v>0</v>
      </c>
      <c r="AY276" s="229">
        <v>0</v>
      </c>
      <c r="AZ276" s="229">
        <v>16</v>
      </c>
      <c r="BA276" s="63"/>
      <c r="BB276" s="229">
        <v>24</v>
      </c>
      <c r="BC276" s="229">
        <v>3</v>
      </c>
      <c r="BD276" s="229">
        <v>0</v>
      </c>
      <c r="BE276" s="57">
        <v>3</v>
      </c>
      <c r="BF276" s="57">
        <v>3</v>
      </c>
      <c r="BG276" s="57">
        <v>3</v>
      </c>
      <c r="BH276" s="57">
        <v>10</v>
      </c>
      <c r="BI276" s="57">
        <f t="shared" si="181"/>
        <v>678</v>
      </c>
      <c r="BJ276" s="189" t="str">
        <f t="shared" si="182"/>
        <v>235-30</v>
      </c>
      <c r="BK276" s="173">
        <f t="shared" si="183"/>
        <v>2</v>
      </c>
      <c r="BL276" s="88">
        <v>13</v>
      </c>
      <c r="BM276" s="63"/>
      <c r="BN276" s="63"/>
      <c r="BO276" s="63"/>
      <c r="BP276" s="63"/>
      <c r="BQ276" s="63"/>
      <c r="BR276" s="63"/>
      <c r="BS276" s="63"/>
      <c r="BT276" s="63"/>
      <c r="BU276" s="63"/>
      <c r="BV276" s="63"/>
      <c r="BW276" s="63"/>
      <c r="BX276" s="63"/>
      <c r="BY276" s="63"/>
      <c r="BZ276" s="63"/>
      <c r="CA276" s="95"/>
      <c r="CB276" s="94"/>
      <c r="CC276" s="94"/>
      <c r="CD276" s="94"/>
      <c r="CE276" s="94"/>
      <c r="CF276" s="94"/>
      <c r="CG276" s="94"/>
      <c r="CH276" s="94"/>
      <c r="CI276" s="94"/>
      <c r="CJ276" s="94"/>
      <c r="CK276" s="94"/>
      <c r="CL276" s="94"/>
      <c r="CM276" s="63"/>
      <c r="CN276" s="63"/>
      <c r="CO276" s="63"/>
      <c r="CP276" s="88"/>
      <c r="CQ276" s="88"/>
      <c r="CR276" s="63"/>
      <c r="CS276" s="63"/>
      <c r="CT276" s="63"/>
      <c r="CU276" s="63"/>
      <c r="CV276" s="88"/>
      <c r="CW276" s="63"/>
      <c r="CX276" s="63"/>
      <c r="CY276" s="63"/>
      <c r="CZ276" s="63"/>
      <c r="DA276" s="88"/>
      <c r="DB276" s="63"/>
      <c r="DC276" s="63"/>
      <c r="DD276" s="63"/>
      <c r="DE276" s="63"/>
      <c r="DF276" s="131"/>
      <c r="DG276" s="121">
        <f t="shared" si="184"/>
        <v>0</v>
      </c>
      <c r="DH276" s="121">
        <f t="shared" si="185"/>
        <v>25.019996811784395</v>
      </c>
      <c r="DI276" s="121">
        <f t="shared" si="186"/>
        <v>42.436800915298903</v>
      </c>
      <c r="DJ276" s="121">
        <f t="shared" si="187"/>
        <v>0.52643776339737969</v>
      </c>
      <c r="DK276" s="121">
        <f t="shared" si="187"/>
        <v>0.98539141286880394</v>
      </c>
      <c r="DL276" s="121">
        <f t="shared" si="187"/>
        <v>0</v>
      </c>
      <c r="DM276" s="121">
        <f t="shared" si="188"/>
        <v>7.8815376650022717</v>
      </c>
      <c r="DN276" s="121">
        <f t="shared" si="189"/>
        <v>0</v>
      </c>
      <c r="DO276" s="121">
        <f t="shared" si="190"/>
        <v>0</v>
      </c>
      <c r="DP276" s="121">
        <f t="shared" si="191"/>
        <v>0</v>
      </c>
      <c r="DQ276" s="121">
        <f t="shared" si="192"/>
        <v>0</v>
      </c>
      <c r="DR276" s="122">
        <f t="shared" si="193"/>
        <v>21</v>
      </c>
      <c r="DS276" s="157"/>
      <c r="DT276" s="157" t="str">
        <f t="shared" si="194"/>
        <v>DFPZ</v>
      </c>
      <c r="DU276" s="157" t="str">
        <f t="shared" si="173"/>
        <v>235-30</v>
      </c>
      <c r="DV276" s="238">
        <f t="shared" si="195"/>
        <v>2</v>
      </c>
      <c r="DW276" s="158"/>
      <c r="DX276" s="158"/>
      <c r="DY276" s="158"/>
      <c r="DZ276" s="158"/>
      <c r="EA276" s="158"/>
      <c r="EB276" s="158"/>
      <c r="EC276" s="158"/>
      <c r="ED276" s="158"/>
      <c r="EE276" s="158"/>
      <c r="EF276" s="158"/>
      <c r="EG276" s="158"/>
      <c r="EH276" s="158"/>
      <c r="EI276" s="158"/>
      <c r="EJ276" s="50"/>
      <c r="EK276" s="50"/>
      <c r="EL276" s="55"/>
      <c r="EM276" s="50"/>
      <c r="EN276" s="50"/>
      <c r="EO276" s="50">
        <f t="shared" si="174"/>
        <v>0</v>
      </c>
      <c r="EP276" s="50">
        <f t="shared" si="175"/>
        <v>0</v>
      </c>
      <c r="EQ276" s="50">
        <f t="shared" si="176"/>
        <v>0</v>
      </c>
      <c r="ER276" s="56"/>
      <c r="ES276" s="56"/>
      <c r="ET276" s="56">
        <f t="shared" si="203"/>
        <v>0</v>
      </c>
      <c r="EU276" s="56">
        <f t="shared" si="203"/>
        <v>11.258998565302978</v>
      </c>
      <c r="EV276" s="56"/>
      <c r="EW276" s="56"/>
      <c r="EX276" s="56"/>
      <c r="EY276" s="56"/>
      <c r="EZ276" s="165"/>
      <c r="FA276" s="179"/>
      <c r="FB276" s="179"/>
      <c r="FC276" s="56"/>
      <c r="FD276" s="56"/>
      <c r="FE276" s="56"/>
      <c r="FF276" s="56"/>
      <c r="FG276" s="56"/>
      <c r="FH276" s="56"/>
      <c r="FI276" s="56"/>
      <c r="FJ276" s="56"/>
      <c r="FK276" s="56"/>
      <c r="FL276" s="56"/>
      <c r="FM276" s="56"/>
      <c r="FO276" s="54"/>
      <c r="FP276" s="54"/>
      <c r="FQ276" s="54"/>
      <c r="FR276" s="54"/>
      <c r="FS276" s="54"/>
      <c r="FT276" s="54"/>
      <c r="FU276" s="54"/>
      <c r="FV276" s="54"/>
      <c r="FW276" s="54"/>
      <c r="FX276" s="54"/>
      <c r="FY276" s="54"/>
      <c r="FZ276" s="54"/>
      <c r="GA276" s="54"/>
    </row>
    <row r="277" spans="1:183" ht="16.899999999999999" customHeight="1">
      <c r="A277" s="66" t="s">
        <v>377</v>
      </c>
      <c r="B277" s="228" t="s">
        <v>286</v>
      </c>
      <c r="C277" s="228">
        <v>678</v>
      </c>
      <c r="D277" s="228" t="s">
        <v>326</v>
      </c>
      <c r="E277" s="229">
        <v>3</v>
      </c>
      <c r="F277" s="144">
        <v>12.41</v>
      </c>
      <c r="G277" s="144">
        <v>5</v>
      </c>
      <c r="H277" s="144"/>
      <c r="I277" s="144">
        <v>5.47</v>
      </c>
      <c r="J277" s="82">
        <v>2.7605540793600003</v>
      </c>
      <c r="K277" s="83">
        <v>15.69</v>
      </c>
      <c r="L277" s="83">
        <v>1.9570603483200002</v>
      </c>
      <c r="M277" s="83"/>
      <c r="N277" s="83"/>
      <c r="O277" s="83"/>
      <c r="P277" s="230">
        <f t="shared" si="177"/>
        <v>43.287614427679998</v>
      </c>
      <c r="Q277" s="52">
        <f t="shared" si="156"/>
        <v>0.83399989372614647</v>
      </c>
      <c r="R277" s="52">
        <f t="shared" si="157"/>
        <v>1.4516799611077715</v>
      </c>
      <c r="S277" s="52">
        <f t="shared" si="158"/>
        <v>1.4145600305099637</v>
      </c>
      <c r="T277" s="53">
        <f t="shared" si="159"/>
        <v>9.0334723494273572E-2</v>
      </c>
      <c r="U277" s="53">
        <f t="shared" si="160"/>
        <v>1.3589153014640702</v>
      </c>
      <c r="V277" s="53">
        <f t="shared" si="161"/>
        <v>14.167574869288392</v>
      </c>
      <c r="W277" s="53">
        <f t="shared" si="162"/>
        <v>115.77841853573091</v>
      </c>
      <c r="X277" s="53">
        <f t="shared" si="163"/>
        <v>1.0294708523189267</v>
      </c>
      <c r="Y277" s="53">
        <f t="shared" si="164"/>
        <v>1.0231650055704153</v>
      </c>
      <c r="Z277" s="53">
        <f t="shared" si="165"/>
        <v>1.0260432990696924</v>
      </c>
      <c r="AA277" s="53">
        <f t="shared" si="166"/>
        <v>1.0296284922307912</v>
      </c>
      <c r="AB277" s="53">
        <f t="shared" si="167"/>
        <v>0.57342036686136544</v>
      </c>
      <c r="AC277" s="53">
        <f t="shared" si="168"/>
        <v>0.5743221245079001</v>
      </c>
      <c r="AD277" s="53">
        <f t="shared" si="169"/>
        <v>0.56107291343761145</v>
      </c>
      <c r="AE277" s="53">
        <f t="shared" si="170"/>
        <v>0.36705279802377788</v>
      </c>
      <c r="AF277" s="53">
        <f t="shared" si="171"/>
        <v>0.36</v>
      </c>
      <c r="AG277" s="53">
        <f t="shared" si="172"/>
        <v>0.36352639901188893</v>
      </c>
      <c r="AH277" s="64" t="s">
        <v>152</v>
      </c>
      <c r="AI277" s="63"/>
      <c r="AJ277" s="63"/>
      <c r="AK277" s="45" t="str">
        <f t="shared" si="178"/>
        <v>235-30</v>
      </c>
      <c r="AL277" s="65"/>
      <c r="AM277" s="145">
        <f t="shared" si="179"/>
        <v>3</v>
      </c>
      <c r="AN277" s="149"/>
      <c r="AO277" s="183"/>
      <c r="AP277" s="149"/>
      <c r="AQ277" s="147">
        <f t="shared" si="180"/>
        <v>1</v>
      </c>
      <c r="AR277" s="229">
        <v>0</v>
      </c>
      <c r="AS277" s="229">
        <v>1</v>
      </c>
      <c r="AT277" s="229">
        <v>1</v>
      </c>
      <c r="AU277" s="229">
        <v>0</v>
      </c>
      <c r="AV277" s="229">
        <v>1</v>
      </c>
      <c r="AW277" s="229">
        <v>1</v>
      </c>
      <c r="AX277" s="229">
        <v>0</v>
      </c>
      <c r="AY277" s="229">
        <v>1</v>
      </c>
      <c r="AZ277" s="229">
        <v>1</v>
      </c>
      <c r="BA277" s="63"/>
      <c r="BB277" s="229">
        <v>3</v>
      </c>
      <c r="BC277" s="229">
        <v>0</v>
      </c>
      <c r="BD277" s="229">
        <v>0</v>
      </c>
      <c r="BE277" s="57">
        <v>3</v>
      </c>
      <c r="BF277" s="57">
        <v>3</v>
      </c>
      <c r="BG277" s="57">
        <v>3</v>
      </c>
      <c r="BH277" s="57">
        <v>10</v>
      </c>
      <c r="BI277" s="57">
        <f t="shared" si="181"/>
        <v>678</v>
      </c>
      <c r="BJ277" s="189" t="str">
        <f t="shared" si="182"/>
        <v>235-30</v>
      </c>
      <c r="BK277" s="173">
        <f t="shared" si="183"/>
        <v>3</v>
      </c>
      <c r="BL277" s="88">
        <v>0</v>
      </c>
      <c r="BM277" s="63"/>
      <c r="BN277" s="63"/>
      <c r="BO277" s="63"/>
      <c r="BP277" s="63"/>
      <c r="BQ277" s="63"/>
      <c r="BR277" s="63"/>
      <c r="BS277" s="63"/>
      <c r="BT277" s="63"/>
      <c r="BU277" s="63"/>
      <c r="BV277" s="63"/>
      <c r="BW277" s="63"/>
      <c r="BX277" s="63"/>
      <c r="BY277" s="63"/>
      <c r="BZ277" s="63"/>
      <c r="CA277" s="95"/>
      <c r="CB277" s="94"/>
      <c r="CC277" s="94"/>
      <c r="CD277" s="94"/>
      <c r="CE277" s="94"/>
      <c r="CF277" s="94"/>
      <c r="CG277" s="94"/>
      <c r="CH277" s="94"/>
      <c r="CI277" s="94"/>
      <c r="CJ277" s="94"/>
      <c r="CK277" s="94"/>
      <c r="CL277" s="94"/>
      <c r="CM277" s="63"/>
      <c r="CN277" s="63"/>
      <c r="CO277" s="63"/>
      <c r="CP277" s="88"/>
      <c r="CQ277" s="88"/>
      <c r="CR277" s="63"/>
      <c r="CS277" s="63"/>
      <c r="CT277" s="63"/>
      <c r="CU277" s="63"/>
      <c r="CV277" s="88"/>
      <c r="CW277" s="63"/>
      <c r="CX277" s="63"/>
      <c r="CY277" s="63"/>
      <c r="CZ277" s="63"/>
      <c r="DA277" s="88"/>
      <c r="DB277" s="63"/>
      <c r="DC277" s="63"/>
      <c r="DD277" s="63"/>
      <c r="DE277" s="63"/>
      <c r="DF277" s="131"/>
      <c r="DG277" s="121">
        <f t="shared" si="184"/>
        <v>0</v>
      </c>
      <c r="DH277" s="121">
        <f t="shared" si="185"/>
        <v>12.509998405892198</v>
      </c>
      <c r="DI277" s="121">
        <f t="shared" si="186"/>
        <v>21.218400457649452</v>
      </c>
      <c r="DJ277" s="121">
        <f t="shared" si="187"/>
        <v>6.5804720424672461E-2</v>
      </c>
      <c r="DK277" s="121">
        <f t="shared" si="187"/>
        <v>0</v>
      </c>
      <c r="DL277" s="121">
        <f t="shared" si="187"/>
        <v>0</v>
      </c>
      <c r="DM277" s="121">
        <f t="shared" si="188"/>
        <v>0</v>
      </c>
      <c r="DN277" s="121">
        <f t="shared" si="189"/>
        <v>0</v>
      </c>
      <c r="DO277" s="121">
        <f t="shared" si="190"/>
        <v>0</v>
      </c>
      <c r="DP277" s="121">
        <f t="shared" si="191"/>
        <v>0</v>
      </c>
      <c r="DQ277" s="121">
        <f t="shared" si="192"/>
        <v>0</v>
      </c>
      <c r="DR277" s="122">
        <f t="shared" si="193"/>
        <v>1</v>
      </c>
      <c r="DS277" s="157"/>
      <c r="DT277" s="157" t="str">
        <f t="shared" si="194"/>
        <v>DFPZ</v>
      </c>
      <c r="DU277" s="157" t="str">
        <f t="shared" si="173"/>
        <v>235-30</v>
      </c>
      <c r="DV277" s="238">
        <f t="shared" si="195"/>
        <v>3</v>
      </c>
      <c r="EJ277" s="50">
        <f t="shared" si="196"/>
        <v>2.90640243902439E-2</v>
      </c>
      <c r="EK277" s="50">
        <f t="shared" si="197"/>
        <v>0</v>
      </c>
      <c r="EL277" s="55">
        <f t="shared" si="198"/>
        <v>0</v>
      </c>
      <c r="EM277" s="50">
        <f>4.656*AQ277*(((BL277/2.54)^2)+((BM277/2.54)^2)+((BN277/2.54)^2)+((BO277)/2.54^2)+((BP277/2.54)^2)+((BQ277/2.54)^2)+((BR277/2.54)^2)+((BS277/2.54)^2)+((BT277/2.54)^2)+((BU277/2.54)^2)+((BV277/2.54)^2)+((BW277/2.54)^2)+((BX277/2.54)^2)+((BY277/2.54)^2)+((BZ277/2.54)^2))/(BH277*3.28)</f>
        <v>0</v>
      </c>
      <c r="EN277" s="50">
        <f>3.492*AQ277*((CA277/2.54)^2 + (CB277/2.54)^2 + (CC277/2.54)^2 + (CD277/2.54)^2 + (CE277/2.54)^2 + (CF277/2.54)^2 + (CG277/2.54)^2 +(CH277/2.54)^2 +(CI277/2.54)^2 + (CJ277/2.54)^2 +(CK277/2.54)^2 + (CL277/2.54)^2 +(CM277/2.54)^2 + (CN277/2.54)^2 + (CO277/2.54)^2)/(BH277*3.28)</f>
        <v>0</v>
      </c>
      <c r="EO277" s="50">
        <f t="shared" si="174"/>
        <v>0</v>
      </c>
      <c r="EP277" s="50">
        <f t="shared" si="175"/>
        <v>0</v>
      </c>
      <c r="EQ277" s="50">
        <f t="shared" si="176"/>
        <v>0</v>
      </c>
      <c r="ER277" s="56">
        <f t="shared" si="199"/>
        <v>2.90640243902439E-2</v>
      </c>
      <c r="ES277" s="56">
        <f t="shared" si="200"/>
        <v>0</v>
      </c>
      <c r="ET277" s="56">
        <f t="shared" si="203"/>
        <v>0</v>
      </c>
      <c r="EU277" s="56">
        <f t="shared" si="203"/>
        <v>5.6294992826514889</v>
      </c>
      <c r="EV277" s="56">
        <f t="shared" si="201"/>
        <v>2.90640243902439E-2</v>
      </c>
      <c r="EW277" s="56"/>
      <c r="EX277" s="56"/>
      <c r="EY277" s="56"/>
      <c r="EZ277" s="165"/>
      <c r="FA277" s="179"/>
      <c r="FB277" s="179"/>
      <c r="FC277" s="56"/>
      <c r="FD277" s="56"/>
      <c r="FE277" s="56"/>
      <c r="FF277" s="56"/>
      <c r="FG277" s="56"/>
      <c r="FH277" s="56"/>
      <c r="FI277" s="56"/>
      <c r="FJ277" s="56"/>
      <c r="FK277" s="56"/>
      <c r="FL277" s="56"/>
      <c r="FM277" s="56"/>
      <c r="FO277" s="54"/>
      <c r="FP277" s="54"/>
      <c r="FQ277" s="54"/>
      <c r="FR277" s="54"/>
      <c r="FS277" s="54"/>
      <c r="FT277" s="54"/>
      <c r="FU277" s="54"/>
      <c r="FV277" s="54"/>
      <c r="FW277" s="54"/>
      <c r="FX277" s="54"/>
      <c r="FY277" s="54"/>
      <c r="FZ277" s="54"/>
      <c r="GA277" s="54"/>
    </row>
    <row r="278" spans="1:183" ht="16.899999999999999" customHeight="1">
      <c r="A278" s="66" t="s">
        <v>377</v>
      </c>
      <c r="B278" s="228" t="s">
        <v>286</v>
      </c>
      <c r="C278" s="228">
        <v>678</v>
      </c>
      <c r="D278" s="228" t="s">
        <v>326</v>
      </c>
      <c r="E278" s="229">
        <v>4</v>
      </c>
      <c r="F278" s="144">
        <v>12.41</v>
      </c>
      <c r="G278" s="144">
        <v>5</v>
      </c>
      <c r="H278" s="144"/>
      <c r="I278" s="144">
        <v>5.47</v>
      </c>
      <c r="J278" s="82">
        <v>2.7605540793600003</v>
      </c>
      <c r="K278" s="83">
        <v>15.69</v>
      </c>
      <c r="L278" s="83">
        <v>1.9570603483200002</v>
      </c>
      <c r="M278" s="83"/>
      <c r="N278" s="83"/>
      <c r="O278" s="83"/>
      <c r="P278" s="230">
        <f t="shared" si="177"/>
        <v>43.287614427679998</v>
      </c>
      <c r="Q278" s="52">
        <f t="shared" si="156"/>
        <v>0.83399989372614647</v>
      </c>
      <c r="R278" s="52">
        <f t="shared" si="157"/>
        <v>1.4516799611077715</v>
      </c>
      <c r="S278" s="52">
        <f t="shared" si="158"/>
        <v>1.4145600305099637</v>
      </c>
      <c r="T278" s="53">
        <f t="shared" si="159"/>
        <v>9.0334723494273572E-2</v>
      </c>
      <c r="U278" s="53">
        <f t="shared" si="160"/>
        <v>1.3589153014640702</v>
      </c>
      <c r="V278" s="53">
        <f t="shared" si="161"/>
        <v>14.167574869288392</v>
      </c>
      <c r="W278" s="53">
        <f t="shared" si="162"/>
        <v>115.77841853573091</v>
      </c>
      <c r="X278" s="53">
        <f t="shared" si="163"/>
        <v>1.0294708523189267</v>
      </c>
      <c r="Y278" s="53">
        <f t="shared" si="164"/>
        <v>1.0231650055704153</v>
      </c>
      <c r="Z278" s="53">
        <f t="shared" si="165"/>
        <v>1.0260432990696924</v>
      </c>
      <c r="AA278" s="53">
        <f t="shared" si="166"/>
        <v>1.0296284922307912</v>
      </c>
      <c r="AB278" s="53">
        <f t="shared" si="167"/>
        <v>0.57342036686136544</v>
      </c>
      <c r="AC278" s="53">
        <f t="shared" si="168"/>
        <v>0.5743221245079001</v>
      </c>
      <c r="AD278" s="53">
        <f t="shared" si="169"/>
        <v>0.56107291343761145</v>
      </c>
      <c r="AE278" s="53">
        <f t="shared" si="170"/>
        <v>0.36705279802377788</v>
      </c>
      <c r="AF278" s="53">
        <f t="shared" si="171"/>
        <v>0.36</v>
      </c>
      <c r="AG278" s="53">
        <f t="shared" si="172"/>
        <v>0.36352639901188893</v>
      </c>
      <c r="AH278" s="64" t="s">
        <v>152</v>
      </c>
      <c r="AI278" s="63"/>
      <c r="AJ278" s="63"/>
      <c r="AK278" s="45" t="str">
        <f t="shared" si="178"/>
        <v>235-30</v>
      </c>
      <c r="AL278" s="65"/>
      <c r="AM278" s="145">
        <f t="shared" si="179"/>
        <v>4</v>
      </c>
      <c r="AN278" s="149"/>
      <c r="AO278" s="183"/>
      <c r="AP278" s="149"/>
      <c r="AQ278" s="147">
        <f t="shared" si="180"/>
        <v>1</v>
      </c>
      <c r="AR278" s="229">
        <v>0</v>
      </c>
      <c r="AS278" s="229">
        <v>1</v>
      </c>
      <c r="AT278" s="229">
        <v>1</v>
      </c>
      <c r="AU278" s="229">
        <v>0</v>
      </c>
      <c r="AV278" s="229">
        <v>1</v>
      </c>
      <c r="AW278" s="229">
        <v>3</v>
      </c>
      <c r="AX278" s="229">
        <v>0</v>
      </c>
      <c r="AY278" s="229">
        <v>2</v>
      </c>
      <c r="AZ278" s="229">
        <v>3</v>
      </c>
      <c r="BA278" s="63"/>
      <c r="BB278" s="229">
        <v>47</v>
      </c>
      <c r="BC278" s="229">
        <v>2</v>
      </c>
      <c r="BD278" s="229">
        <v>2</v>
      </c>
      <c r="BE278" s="57">
        <v>3</v>
      </c>
      <c r="BF278" s="57">
        <v>3</v>
      </c>
      <c r="BG278" s="57">
        <v>3</v>
      </c>
      <c r="BH278" s="57">
        <v>10</v>
      </c>
      <c r="BI278" s="57">
        <f t="shared" si="181"/>
        <v>678</v>
      </c>
      <c r="BJ278" s="189" t="str">
        <f t="shared" si="182"/>
        <v>235-30</v>
      </c>
      <c r="BK278" s="173">
        <f t="shared" si="183"/>
        <v>4</v>
      </c>
      <c r="BL278" s="88">
        <v>0</v>
      </c>
      <c r="BM278" s="63"/>
      <c r="BN278" s="63"/>
      <c r="BO278" s="63"/>
      <c r="BP278" s="63"/>
      <c r="BQ278" s="63"/>
      <c r="BR278" s="63"/>
      <c r="BS278" s="63"/>
      <c r="BT278" s="63"/>
      <c r="BU278" s="63"/>
      <c r="BV278" s="63"/>
      <c r="BW278" s="63"/>
      <c r="BX278" s="63"/>
      <c r="BY278" s="63"/>
      <c r="BZ278" s="63"/>
      <c r="CA278" s="95"/>
      <c r="CB278" s="94"/>
      <c r="CC278" s="94"/>
      <c r="CD278" s="94"/>
      <c r="CE278" s="94"/>
      <c r="CF278" s="94"/>
      <c r="CG278" s="94"/>
      <c r="CH278" s="94"/>
      <c r="CI278" s="94"/>
      <c r="CJ278" s="94"/>
      <c r="CK278" s="94"/>
      <c r="CL278" s="94"/>
      <c r="CM278" s="63"/>
      <c r="CN278" s="63"/>
      <c r="CO278" s="63"/>
      <c r="CP278" s="88"/>
      <c r="CQ278" s="88"/>
      <c r="CR278" s="63"/>
      <c r="CS278" s="63"/>
      <c r="CT278" s="63"/>
      <c r="CU278" s="63"/>
      <c r="CV278" s="88"/>
      <c r="CW278" s="63"/>
      <c r="CX278" s="63"/>
      <c r="CY278" s="63"/>
      <c r="CZ278" s="63"/>
      <c r="DA278" s="88"/>
      <c r="DB278" s="63"/>
      <c r="DC278" s="63"/>
      <c r="DD278" s="63"/>
      <c r="DE278" s="63"/>
      <c r="DF278" s="131"/>
      <c r="DG278" s="121">
        <f t="shared" si="184"/>
        <v>0</v>
      </c>
      <c r="DH278" s="121">
        <f t="shared" si="185"/>
        <v>16.679997874522929</v>
      </c>
      <c r="DI278" s="121">
        <f t="shared" si="186"/>
        <v>28.291200610199276</v>
      </c>
      <c r="DJ278" s="121">
        <f t="shared" si="187"/>
        <v>1.0309406199865354</v>
      </c>
      <c r="DK278" s="121">
        <f t="shared" si="187"/>
        <v>0.65692760857920252</v>
      </c>
      <c r="DL278" s="121">
        <f t="shared" si="187"/>
        <v>6.7097201738185497</v>
      </c>
      <c r="DM278" s="121">
        <f t="shared" si="188"/>
        <v>0</v>
      </c>
      <c r="DN278" s="121">
        <f t="shared" si="189"/>
        <v>0</v>
      </c>
      <c r="DO278" s="121">
        <f t="shared" si="190"/>
        <v>0</v>
      </c>
      <c r="DP278" s="121">
        <f t="shared" si="191"/>
        <v>0</v>
      </c>
      <c r="DQ278" s="121">
        <f t="shared" si="192"/>
        <v>0</v>
      </c>
      <c r="DR278" s="122">
        <f t="shared" si="193"/>
        <v>2</v>
      </c>
      <c r="DS278" s="157"/>
      <c r="DT278" s="157" t="str">
        <f t="shared" si="194"/>
        <v>DFPZ</v>
      </c>
      <c r="DU278" s="157" t="str">
        <f t="shared" si="173"/>
        <v>235-30</v>
      </c>
      <c r="DV278" s="238">
        <f t="shared" si="195"/>
        <v>4</v>
      </c>
      <c r="EJ278" s="50">
        <f t="shared" si="196"/>
        <v>0.4553363821138211</v>
      </c>
      <c r="EK278" s="50">
        <f t="shared" si="197"/>
        <v>0.37093495934959347</v>
      </c>
      <c r="EL278" s="55">
        <f t="shared" si="198"/>
        <v>2.9512195121951219</v>
      </c>
      <c r="EM278" s="50">
        <f>4.656*AQ278*(((BL278/2.54)^2)+((BM278/2.54)^2)+((BN278/2.54)^2)+((BO278)/2.54^2)+((BP278/2.54)^2)+((BQ278/2.54)^2)+((BR278/2.54)^2)+((BS278/2.54)^2)+((BT278/2.54)^2)+((BU278/2.54)^2)+((BV278/2.54)^2)+((BW278/2.54)^2)+((BX278/2.54)^2)+((BY278/2.54)^2)+((BZ278/2.54)^2))/(BH278*3.28)</f>
        <v>0</v>
      </c>
      <c r="EN278" s="50">
        <f>3.492*AQ278*((CA278/2.54)^2 + (CB278/2.54)^2 + (CC278/2.54)^2 + (CD278/2.54)^2 + (CE278/2.54)^2 + (CF278/2.54)^2 + (CG278/2.54)^2 +(CH278/2.54)^2 +(CI278/2.54)^2 + (CJ278/2.54)^2 +(CK278/2.54)^2 + (CL278/2.54)^2 +(CM278/2.54)^2 + (CN278/2.54)^2 + (CO278/2.54)^2)/(BH278*3.28)</f>
        <v>0</v>
      </c>
      <c r="EO278" s="50">
        <f t="shared" si="174"/>
        <v>0</v>
      </c>
      <c r="EP278" s="50">
        <f t="shared" si="175"/>
        <v>0</v>
      </c>
      <c r="EQ278" s="50">
        <f t="shared" si="176"/>
        <v>0</v>
      </c>
      <c r="ER278" s="56">
        <f t="shared" si="199"/>
        <v>3.7774908536585365</v>
      </c>
      <c r="ES278" s="56">
        <f t="shared" si="200"/>
        <v>0</v>
      </c>
      <c r="ET278" s="56">
        <f t="shared" si="203"/>
        <v>0</v>
      </c>
      <c r="EU278" s="56">
        <f t="shared" si="203"/>
        <v>7.5059990435353185</v>
      </c>
      <c r="EV278" s="56">
        <f t="shared" si="201"/>
        <v>3.7774908536585365</v>
      </c>
      <c r="EW278" s="56"/>
      <c r="EX278" s="56"/>
      <c r="EY278" s="56"/>
      <c r="EZ278" s="165"/>
      <c r="FA278" s="179"/>
      <c r="FB278" s="179"/>
      <c r="FC278" s="56"/>
      <c r="FD278" s="56"/>
      <c r="FE278" s="56"/>
      <c r="FF278" s="56"/>
      <c r="FG278" s="56"/>
      <c r="FH278" s="56"/>
      <c r="FI278" s="56"/>
      <c r="FJ278" s="56"/>
      <c r="FK278" s="56"/>
      <c r="FL278" s="56"/>
      <c r="FM278" s="56"/>
      <c r="FO278" s="54"/>
      <c r="FP278" s="54"/>
      <c r="FQ278" s="54"/>
      <c r="FR278" s="54"/>
      <c r="FS278" s="54"/>
      <c r="FT278" s="54"/>
      <c r="FU278" s="54"/>
      <c r="FV278" s="54"/>
      <c r="FW278" s="54"/>
      <c r="FX278" s="54"/>
      <c r="FY278" s="54"/>
      <c r="FZ278" s="54"/>
      <c r="GA278" s="54"/>
    </row>
    <row r="279" spans="1:183" ht="16.899999999999999" customHeight="1">
      <c r="A279" s="66" t="s">
        <v>377</v>
      </c>
      <c r="B279" s="228" t="s">
        <v>286</v>
      </c>
      <c r="C279" s="228">
        <v>678</v>
      </c>
      <c r="D279" s="228" t="s">
        <v>326</v>
      </c>
      <c r="E279" s="229">
        <v>5</v>
      </c>
      <c r="F279" s="144">
        <v>12.41</v>
      </c>
      <c r="G279" s="144">
        <v>5</v>
      </c>
      <c r="H279" s="144"/>
      <c r="I279" s="144">
        <v>5.47</v>
      </c>
      <c r="J279" s="82">
        <v>2.7605540793600003</v>
      </c>
      <c r="K279" s="83">
        <v>15.69</v>
      </c>
      <c r="L279" s="83">
        <v>1.9570603483200002</v>
      </c>
      <c r="M279" s="83"/>
      <c r="N279" s="83"/>
      <c r="O279" s="83"/>
      <c r="P279" s="230">
        <f t="shared" si="177"/>
        <v>43.287614427679998</v>
      </c>
      <c r="Q279" s="52">
        <f t="shared" si="156"/>
        <v>0.83399989372614647</v>
      </c>
      <c r="R279" s="52">
        <f t="shared" si="157"/>
        <v>1.4516799611077715</v>
      </c>
      <c r="S279" s="52">
        <f t="shared" si="158"/>
        <v>1.4145600305099637</v>
      </c>
      <c r="T279" s="53">
        <f t="shared" si="159"/>
        <v>9.0334723494273572E-2</v>
      </c>
      <c r="U279" s="53">
        <f t="shared" si="160"/>
        <v>1.3589153014640702</v>
      </c>
      <c r="V279" s="53">
        <f t="shared" si="161"/>
        <v>14.167574869288392</v>
      </c>
      <c r="W279" s="53">
        <f t="shared" si="162"/>
        <v>115.77841853573091</v>
      </c>
      <c r="X279" s="53">
        <f t="shared" si="163"/>
        <v>1.0294708523189267</v>
      </c>
      <c r="Y279" s="53">
        <f t="shared" si="164"/>
        <v>1.0231650055704153</v>
      </c>
      <c r="Z279" s="53">
        <f t="shared" si="165"/>
        <v>1.0260432990696924</v>
      </c>
      <c r="AA279" s="53">
        <f t="shared" si="166"/>
        <v>1.0296284922307912</v>
      </c>
      <c r="AB279" s="53">
        <f t="shared" si="167"/>
        <v>0.57342036686136544</v>
      </c>
      <c r="AC279" s="53">
        <f t="shared" si="168"/>
        <v>0.5743221245079001</v>
      </c>
      <c r="AD279" s="53">
        <f t="shared" si="169"/>
        <v>0.56107291343761145</v>
      </c>
      <c r="AE279" s="53">
        <f t="shared" si="170"/>
        <v>0.36705279802377788</v>
      </c>
      <c r="AF279" s="53">
        <f t="shared" si="171"/>
        <v>0.36</v>
      </c>
      <c r="AG279" s="53">
        <f t="shared" si="172"/>
        <v>0.36352639901188893</v>
      </c>
      <c r="AH279" s="64" t="s">
        <v>152</v>
      </c>
      <c r="AI279" s="63"/>
      <c r="AJ279" s="63"/>
      <c r="AK279" s="45" t="str">
        <f t="shared" si="178"/>
        <v>235-30</v>
      </c>
      <c r="AL279" s="65"/>
      <c r="AM279" s="145">
        <f t="shared" si="179"/>
        <v>5</v>
      </c>
      <c r="AN279" s="149"/>
      <c r="AO279" s="183"/>
      <c r="AP279" s="149"/>
      <c r="AQ279" s="147">
        <f t="shared" si="180"/>
        <v>1</v>
      </c>
      <c r="AR279" s="229">
        <v>0</v>
      </c>
      <c r="AS279" s="229">
        <v>2</v>
      </c>
      <c r="AT279" s="229">
        <v>2</v>
      </c>
      <c r="AU279" s="229">
        <v>0</v>
      </c>
      <c r="AV279" s="229">
        <v>3</v>
      </c>
      <c r="AW279" s="229">
        <v>11</v>
      </c>
      <c r="AX279" s="229">
        <v>0</v>
      </c>
      <c r="AY279" s="229">
        <v>3</v>
      </c>
      <c r="AZ279" s="229">
        <v>7</v>
      </c>
      <c r="BA279" s="63"/>
      <c r="BB279" s="229">
        <v>150</v>
      </c>
      <c r="BC279" s="229">
        <v>5</v>
      </c>
      <c r="BD279" s="229">
        <v>2</v>
      </c>
      <c r="BE279" s="57">
        <v>3</v>
      </c>
      <c r="BF279" s="57">
        <v>3</v>
      </c>
      <c r="BG279" s="57">
        <v>3</v>
      </c>
      <c r="BH279" s="57">
        <v>10</v>
      </c>
      <c r="BI279" s="57">
        <f t="shared" si="181"/>
        <v>678</v>
      </c>
      <c r="BJ279" s="189" t="str">
        <f t="shared" si="182"/>
        <v>235-30</v>
      </c>
      <c r="BK279" s="173">
        <f t="shared" si="183"/>
        <v>5</v>
      </c>
      <c r="BL279" s="88">
        <v>9</v>
      </c>
      <c r="BM279" s="63">
        <v>8</v>
      </c>
      <c r="BN279" s="63"/>
      <c r="BO279" s="63"/>
      <c r="BP279" s="63"/>
      <c r="BQ279" s="63"/>
      <c r="BR279" s="63"/>
      <c r="BS279" s="63"/>
      <c r="BT279" s="63"/>
      <c r="BU279" s="63"/>
      <c r="BV279" s="63"/>
      <c r="BW279" s="63"/>
      <c r="BX279" s="63"/>
      <c r="BY279" s="63"/>
      <c r="BZ279" s="63"/>
      <c r="CA279" s="95"/>
      <c r="CB279" s="94"/>
      <c r="CC279" s="94"/>
      <c r="CD279" s="94"/>
      <c r="CE279" s="94"/>
      <c r="CF279" s="94"/>
      <c r="CG279" s="94"/>
      <c r="CH279" s="94"/>
      <c r="CI279" s="94"/>
      <c r="CJ279" s="94"/>
      <c r="CK279" s="94"/>
      <c r="CL279" s="94"/>
      <c r="CM279" s="63"/>
      <c r="CN279" s="63"/>
      <c r="CO279" s="63"/>
      <c r="CP279" s="88"/>
      <c r="CQ279" s="88"/>
      <c r="CR279" s="63"/>
      <c r="CS279" s="63"/>
      <c r="CT279" s="63"/>
      <c r="CU279" s="63"/>
      <c r="CV279" s="88"/>
      <c r="CW279" s="63"/>
      <c r="CX279" s="63"/>
      <c r="CY279" s="63"/>
      <c r="CZ279" s="63"/>
      <c r="DA279" s="88"/>
      <c r="DB279" s="63"/>
      <c r="DC279" s="63"/>
      <c r="DD279" s="63"/>
      <c r="DE279" s="63"/>
      <c r="DF279" s="131"/>
      <c r="DG279" s="121">
        <f t="shared" si="184"/>
        <v>0</v>
      </c>
      <c r="DH279" s="121">
        <f t="shared" si="185"/>
        <v>33.359995749045858</v>
      </c>
      <c r="DI279" s="121">
        <f t="shared" si="186"/>
        <v>56.582401220398552</v>
      </c>
      <c r="DJ279" s="121">
        <f t="shared" si="187"/>
        <v>3.2902360212336235</v>
      </c>
      <c r="DK279" s="121">
        <f t="shared" si="187"/>
        <v>1.6423190214480063</v>
      </c>
      <c r="DL279" s="121">
        <f t="shared" si="187"/>
        <v>6.7097201738185497</v>
      </c>
      <c r="DM279" s="121">
        <f t="shared" si="188"/>
        <v>6.7622660439368598</v>
      </c>
      <c r="DN279" s="121">
        <f t="shared" si="189"/>
        <v>0</v>
      </c>
      <c r="DO279" s="121">
        <f t="shared" si="190"/>
        <v>0</v>
      </c>
      <c r="DP279" s="121">
        <f t="shared" si="191"/>
        <v>0</v>
      </c>
      <c r="DQ279" s="121">
        <f t="shared" si="192"/>
        <v>0</v>
      </c>
      <c r="DR279" s="122">
        <f t="shared" si="193"/>
        <v>6.5</v>
      </c>
      <c r="DS279" s="157"/>
      <c r="DT279" s="157" t="str">
        <f t="shared" si="194"/>
        <v>DFPZ</v>
      </c>
      <c r="DU279" s="157" t="str">
        <f t="shared" si="173"/>
        <v>235-30</v>
      </c>
      <c r="DV279" s="238">
        <f t="shared" si="195"/>
        <v>5</v>
      </c>
      <c r="EJ279" s="50">
        <f t="shared" si="196"/>
        <v>1.4532012195121951</v>
      </c>
      <c r="EK279" s="50">
        <f t="shared" si="197"/>
        <v>0.92733739837398377</v>
      </c>
      <c r="EL279" s="55">
        <f t="shared" si="198"/>
        <v>2.9512195121951219</v>
      </c>
      <c r="EM279" s="50">
        <f>4.656*AQ279*(((BL279/2.54)^2)+((BM279/2.54)^2)+((BN279/2.54)^2)+((BO279)/2.54^2)+((BP279/2.54)^2)+((BQ279/2.54)^2)+((BR279/2.54)^2)+((BS279/2.54)^2)+((BT279/2.54)^2)+((BU279/2.54)^2)+((BV279/2.54)^2)+((BW279/2.54)^2)+((BX279/2.54)^2)+((BY279/2.54)^2)+((BZ279/2.54)^2))/(BH279*3.28)</f>
        <v>3.1903600392566638</v>
      </c>
      <c r="EN279" s="50">
        <f>3.492*AQ279*((CA279/2.54)^2 + (CB279/2.54)^2 + (CC279/2.54)^2 + (CD279/2.54)^2 + (CE279/2.54)^2 + (CF279/2.54)^2 + (CG279/2.54)^2 +(CH279/2.54)^2 +(CI279/2.54)^2 + (CJ279/2.54)^2 +(CK279/2.54)^2 + (CL279/2.54)^2 +(CM279/2.54)^2 + (CN279/2.54)^2 + (CO279/2.54)^2)/(BH279*3.28)</f>
        <v>0</v>
      </c>
      <c r="EO279" s="50">
        <f t="shared" si="174"/>
        <v>0</v>
      </c>
      <c r="EP279" s="50">
        <f t="shared" si="175"/>
        <v>0</v>
      </c>
      <c r="EQ279" s="50">
        <f t="shared" si="176"/>
        <v>0</v>
      </c>
      <c r="ER279" s="56">
        <f t="shared" si="199"/>
        <v>5.3317581300813011</v>
      </c>
      <c r="ES279" s="56">
        <f t="shared" si="200"/>
        <v>3.1903600392566638</v>
      </c>
      <c r="ET279" s="56">
        <f t="shared" si="203"/>
        <v>0</v>
      </c>
      <c r="EU279" s="56">
        <f t="shared" si="203"/>
        <v>15.011998087070637</v>
      </c>
      <c r="EV279" s="56">
        <f t="shared" si="201"/>
        <v>8.5221181693379648</v>
      </c>
      <c r="EW279" s="56"/>
      <c r="EX279" s="56"/>
      <c r="EY279" s="56"/>
      <c r="EZ279" s="165" t="str">
        <f>D279</f>
        <v>235-30</v>
      </c>
      <c r="FA279" s="179">
        <f t="shared" si="202"/>
        <v>0</v>
      </c>
      <c r="FB279" s="179">
        <f t="shared" si="202"/>
        <v>9.3824988044191482</v>
      </c>
      <c r="FC279" s="56">
        <f>AVERAGE(EJ277:EJ279)</f>
        <v>0.64586720867208669</v>
      </c>
      <c r="FD279" s="56">
        <f>AVERAGE(EK277:EK279)</f>
        <v>0.43275745257452575</v>
      </c>
      <c r="FE279" s="56">
        <f>AVERAGE(EL277:EL279)</f>
        <v>1.967479674796748</v>
      </c>
      <c r="FF279" s="56">
        <f>AVERAGE(EM277:EM279)</f>
        <v>1.063453346418888</v>
      </c>
      <c r="FG279" s="56">
        <f>AVERAGE(EN277:EN279)</f>
        <v>0</v>
      </c>
      <c r="FH279" s="56">
        <f t="shared" si="204"/>
        <v>0</v>
      </c>
      <c r="FI279" s="56">
        <f t="shared" si="204"/>
        <v>0</v>
      </c>
      <c r="FJ279" s="56">
        <f t="shared" si="204"/>
        <v>0</v>
      </c>
      <c r="FK279" s="56">
        <f>AVERAGE(ER277:ER279)</f>
        <v>3.0461043360433604</v>
      </c>
      <c r="FL279" s="56">
        <f>AVERAGE(ES277:ES279)</f>
        <v>1.063453346418888</v>
      </c>
      <c r="FM279" s="56">
        <f>AVERAGE(EV277:EV279)</f>
        <v>4.1095576824622482</v>
      </c>
      <c r="FO279" s="54"/>
      <c r="FP279" s="54" t="e">
        <f>AVERAGE(#REF!)</f>
        <v>#REF!</v>
      </c>
      <c r="FQ279" s="54" t="e">
        <f>AVERAGE(#REF!)</f>
        <v>#REF!</v>
      </c>
      <c r="FR279" s="54" t="e">
        <f>AVERAGE(#REF!)</f>
        <v>#REF!</v>
      </c>
      <c r="FS279" s="54" t="e">
        <f>AVERAGE(#REF!)</f>
        <v>#REF!</v>
      </c>
      <c r="FT279" s="54" t="e">
        <f>AVERAGE(#REF!)</f>
        <v>#REF!</v>
      </c>
      <c r="FU279" s="54" t="e">
        <f>AVERAGE(#REF!)</f>
        <v>#REF!</v>
      </c>
      <c r="FV279" s="54" t="e">
        <f>AVERAGE(#REF!)</f>
        <v>#REF!</v>
      </c>
      <c r="FW279" s="54" t="e">
        <f>AVERAGE(#REF!)</f>
        <v>#REF!</v>
      </c>
      <c r="FX279" s="54" t="e">
        <f>AVERAGE(#REF!)</f>
        <v>#REF!</v>
      </c>
      <c r="FY279" s="54" t="e">
        <f>AVERAGE(#REF!)</f>
        <v>#REF!</v>
      </c>
      <c r="FZ279" s="54" t="e">
        <f>AVERAGE(#REF!)</f>
        <v>#REF!</v>
      </c>
      <c r="GA279" s="54"/>
    </row>
    <row r="280" spans="1:183" ht="16.899999999999999" customHeight="1">
      <c r="A280" s="66" t="s">
        <v>377</v>
      </c>
      <c r="B280" s="228" t="s">
        <v>286</v>
      </c>
      <c r="C280" s="228">
        <v>800</v>
      </c>
      <c r="D280" s="228" t="s">
        <v>306</v>
      </c>
      <c r="E280" s="229">
        <v>1</v>
      </c>
      <c r="F280" s="144">
        <v>12.41</v>
      </c>
      <c r="G280" s="144">
        <v>5</v>
      </c>
      <c r="H280" s="144"/>
      <c r="I280" s="144">
        <v>5.47</v>
      </c>
      <c r="J280" s="82">
        <v>2.7605540793600003</v>
      </c>
      <c r="K280" s="83">
        <v>15.69</v>
      </c>
      <c r="L280" s="83">
        <v>1.9570603483200002</v>
      </c>
      <c r="M280" s="83"/>
      <c r="N280" s="83"/>
      <c r="O280" s="83"/>
      <c r="P280" s="230">
        <f t="shared" si="177"/>
        <v>43.287614427679998</v>
      </c>
      <c r="Q280" s="52">
        <f t="shared" si="156"/>
        <v>0.83399989372614647</v>
      </c>
      <c r="R280" s="52">
        <f t="shared" si="157"/>
        <v>1.4516799611077715</v>
      </c>
      <c r="S280" s="52">
        <f t="shared" si="158"/>
        <v>1.4145600305099637</v>
      </c>
      <c r="T280" s="53">
        <f t="shared" si="159"/>
        <v>9.0334723494273572E-2</v>
      </c>
      <c r="U280" s="53">
        <f t="shared" si="160"/>
        <v>1.3589153014640702</v>
      </c>
      <c r="V280" s="53">
        <f t="shared" si="161"/>
        <v>14.167574869288392</v>
      </c>
      <c r="W280" s="53">
        <f t="shared" si="162"/>
        <v>115.77841853573091</v>
      </c>
      <c r="X280" s="53">
        <f t="shared" si="163"/>
        <v>1.0294708523189267</v>
      </c>
      <c r="Y280" s="53">
        <f t="shared" si="164"/>
        <v>1.0231650055704153</v>
      </c>
      <c r="Z280" s="53">
        <f t="shared" si="165"/>
        <v>1.0260432990696924</v>
      </c>
      <c r="AA280" s="53">
        <f t="shared" si="166"/>
        <v>1.0296284922307912</v>
      </c>
      <c r="AB280" s="53">
        <f t="shared" si="167"/>
        <v>0.57342036686136544</v>
      </c>
      <c r="AC280" s="53">
        <f t="shared" si="168"/>
        <v>0.5743221245079001</v>
      </c>
      <c r="AD280" s="53">
        <f t="shared" si="169"/>
        <v>0.56107291343761145</v>
      </c>
      <c r="AE280" s="53">
        <f t="shared" si="170"/>
        <v>0.36705279802377788</v>
      </c>
      <c r="AF280" s="53">
        <f t="shared" si="171"/>
        <v>0.36</v>
      </c>
      <c r="AG280" s="53">
        <f t="shared" si="172"/>
        <v>0.36352639901188893</v>
      </c>
      <c r="AH280" s="64" t="s">
        <v>152</v>
      </c>
      <c r="AI280" s="63"/>
      <c r="AJ280" s="63"/>
      <c r="AK280" s="45" t="str">
        <f t="shared" si="178"/>
        <v>301-12</v>
      </c>
      <c r="AL280" s="65"/>
      <c r="AM280" s="145">
        <f t="shared" si="179"/>
        <v>1</v>
      </c>
      <c r="AN280" s="149"/>
      <c r="AO280" s="183"/>
      <c r="AP280" s="149"/>
      <c r="AQ280" s="147">
        <f t="shared" si="180"/>
        <v>1</v>
      </c>
      <c r="AR280" s="229">
        <v>0</v>
      </c>
      <c r="AS280" s="229">
        <v>0</v>
      </c>
      <c r="AT280" s="229">
        <v>0</v>
      </c>
      <c r="AU280" s="229">
        <v>0</v>
      </c>
      <c r="AV280" s="229">
        <v>2</v>
      </c>
      <c r="AW280" s="229">
        <v>4</v>
      </c>
      <c r="AX280" s="229">
        <v>0</v>
      </c>
      <c r="AY280" s="229">
        <v>0</v>
      </c>
      <c r="AZ280" s="229">
        <v>0</v>
      </c>
      <c r="BA280" s="63"/>
      <c r="BB280" s="229">
        <v>64</v>
      </c>
      <c r="BC280" s="229">
        <v>3</v>
      </c>
      <c r="BD280" s="229">
        <v>0</v>
      </c>
      <c r="BE280" s="57">
        <v>3</v>
      </c>
      <c r="BF280" s="57">
        <v>3</v>
      </c>
      <c r="BG280" s="57">
        <v>3</v>
      </c>
      <c r="BH280" s="57">
        <v>10</v>
      </c>
      <c r="BI280" s="57">
        <f t="shared" si="181"/>
        <v>800</v>
      </c>
      <c r="BJ280" s="189" t="str">
        <f t="shared" si="182"/>
        <v>301-12</v>
      </c>
      <c r="BK280" s="173">
        <f t="shared" si="183"/>
        <v>1</v>
      </c>
      <c r="BL280" s="88">
        <v>0</v>
      </c>
      <c r="BM280" s="63"/>
      <c r="BN280" s="63"/>
      <c r="BO280" s="63"/>
      <c r="BP280" s="63"/>
      <c r="BQ280" s="63"/>
      <c r="BR280" s="63"/>
      <c r="BS280" s="63"/>
      <c r="BT280" s="63"/>
      <c r="BU280" s="63"/>
      <c r="BV280" s="63"/>
      <c r="BW280" s="63"/>
      <c r="BX280" s="63"/>
      <c r="BY280" s="63"/>
      <c r="BZ280" s="63"/>
      <c r="CA280" s="95"/>
      <c r="CB280" s="94"/>
      <c r="CC280" s="94"/>
      <c r="CD280" s="94"/>
      <c r="CE280" s="94"/>
      <c r="CF280" s="94"/>
      <c r="CG280" s="94"/>
      <c r="CH280" s="94"/>
      <c r="CI280" s="94"/>
      <c r="CJ280" s="94"/>
      <c r="CK280" s="94"/>
      <c r="CL280" s="94"/>
      <c r="CM280" s="63"/>
      <c r="CN280" s="63"/>
      <c r="CO280" s="63"/>
      <c r="CP280" s="88"/>
      <c r="CQ280" s="88"/>
      <c r="CR280" s="63"/>
      <c r="CS280" s="63"/>
      <c r="CT280" s="63"/>
      <c r="CU280" s="63"/>
      <c r="CV280" s="88"/>
      <c r="CW280" s="63"/>
      <c r="CX280" s="63"/>
      <c r="CY280" s="63"/>
      <c r="CZ280" s="63"/>
      <c r="DA280" s="88"/>
      <c r="DB280" s="63"/>
      <c r="DC280" s="63"/>
      <c r="DD280" s="63"/>
      <c r="DE280" s="63"/>
      <c r="DF280" s="131"/>
      <c r="DG280" s="121">
        <f t="shared" si="184"/>
        <v>0</v>
      </c>
      <c r="DH280" s="121">
        <f t="shared" si="185"/>
        <v>8.3399989372614645</v>
      </c>
      <c r="DI280" s="121">
        <f t="shared" si="186"/>
        <v>14.145600305099638</v>
      </c>
      <c r="DJ280" s="121">
        <f t="shared" si="187"/>
        <v>1.4038340357263461</v>
      </c>
      <c r="DK280" s="121">
        <f t="shared" si="187"/>
        <v>0.98539141286880394</v>
      </c>
      <c r="DL280" s="121">
        <f t="shared" si="187"/>
        <v>0</v>
      </c>
      <c r="DM280" s="121">
        <f t="shared" si="188"/>
        <v>0</v>
      </c>
      <c r="DN280" s="121">
        <f t="shared" si="189"/>
        <v>0</v>
      </c>
      <c r="DO280" s="121">
        <f t="shared" si="190"/>
        <v>0</v>
      </c>
      <c r="DP280" s="121">
        <f t="shared" si="191"/>
        <v>0</v>
      </c>
      <c r="DQ280" s="121">
        <f t="shared" si="192"/>
        <v>0</v>
      </c>
      <c r="DR280" s="122">
        <f t="shared" si="193"/>
        <v>2</v>
      </c>
      <c r="DS280" s="157"/>
      <c r="DT280" s="157" t="str">
        <f t="shared" si="194"/>
        <v>DFPZ</v>
      </c>
      <c r="DU280" s="157" t="str">
        <f t="shared" si="173"/>
        <v>301-12</v>
      </c>
      <c r="DV280" s="238">
        <f t="shared" si="195"/>
        <v>1</v>
      </c>
      <c r="EJ280" s="50"/>
      <c r="EK280" s="50"/>
      <c r="EL280" s="55"/>
      <c r="EM280" s="50"/>
      <c r="EN280" s="50"/>
      <c r="EO280" s="50">
        <f t="shared" si="174"/>
        <v>0</v>
      </c>
      <c r="EP280" s="50">
        <f t="shared" si="175"/>
        <v>0</v>
      </c>
      <c r="EQ280" s="50">
        <f t="shared" si="176"/>
        <v>0</v>
      </c>
      <c r="ER280" s="56"/>
      <c r="ES280" s="56"/>
      <c r="ET280" s="56">
        <f t="shared" si="203"/>
        <v>0</v>
      </c>
      <c r="EU280" s="56">
        <f t="shared" si="203"/>
        <v>3.7529995217676593</v>
      </c>
      <c r="EV280" s="56"/>
      <c r="EW280" s="56"/>
      <c r="EX280" s="56"/>
      <c r="EY280" s="56"/>
      <c r="EZ280" s="165"/>
      <c r="FA280" s="179"/>
      <c r="FB280" s="179"/>
      <c r="FC280" s="56"/>
      <c r="FD280" s="56"/>
      <c r="FE280" s="56"/>
      <c r="FF280" s="56"/>
      <c r="FG280" s="56"/>
      <c r="FH280" s="56"/>
      <c r="FI280" s="56"/>
      <c r="FJ280" s="56"/>
      <c r="FK280" s="56"/>
      <c r="FL280" s="56"/>
      <c r="FM280" s="56"/>
      <c r="FO280" s="54"/>
      <c r="FP280" s="54"/>
      <c r="FQ280" s="54"/>
      <c r="FR280" s="54"/>
      <c r="FS280" s="54"/>
      <c r="FT280" s="54"/>
      <c r="FU280" s="54"/>
      <c r="FV280" s="54"/>
      <c r="FW280" s="54"/>
      <c r="FX280" s="54"/>
      <c r="FY280" s="54"/>
      <c r="FZ280" s="54"/>
      <c r="GA280" s="54"/>
    </row>
    <row r="281" spans="1:183" s="79" customFormat="1" ht="16.899999999999999" customHeight="1">
      <c r="A281" s="66" t="s">
        <v>377</v>
      </c>
      <c r="B281" s="228" t="s">
        <v>286</v>
      </c>
      <c r="C281" s="228">
        <v>800</v>
      </c>
      <c r="D281" s="228" t="s">
        <v>306</v>
      </c>
      <c r="E281" s="229">
        <v>2</v>
      </c>
      <c r="F281" s="144">
        <v>12.41</v>
      </c>
      <c r="G281" s="144">
        <v>5</v>
      </c>
      <c r="H281" s="144"/>
      <c r="I281" s="144">
        <v>5.47</v>
      </c>
      <c r="J281" s="82">
        <v>2.7605540793600003</v>
      </c>
      <c r="K281" s="83">
        <v>15.69</v>
      </c>
      <c r="L281" s="83">
        <v>1.9570603483200002</v>
      </c>
      <c r="M281" s="144"/>
      <c r="N281" s="84"/>
      <c r="O281" s="84"/>
      <c r="P281" s="230">
        <f t="shared" si="177"/>
        <v>43.287614427679998</v>
      </c>
      <c r="Q281" s="52">
        <f t="shared" ref="Q281:Q344" si="205">((F281/$P281)*$F$5) + ((G281/$P281)*$G$5) + (( H281/$P281)*$H$5) + ((I281/$P281)*$I$5) + ((J281/$P281)*$J$5) + ((K281/$P281)*$K$5) + ((L281/$P281)*$L$5) + ((M281/$P281)*$M$5) + ((N281/$P281)*$N$5) + ((O281/$P281)*$O$5)</f>
        <v>0.83399989372614647</v>
      </c>
      <c r="R281" s="52">
        <f t="shared" ref="R281:R344" si="206">((F281/$P281)*$F$6) + ((G281/$P281)*$G$6) + (( H281/$P281)*$H$6) + ((I281/$P281)*$I$6) + ((J281/$P281)*$J$6) + ((K281/$P281)*$K$6) + ((L281/$P281)*$L$6) + ((M281/$P281)*$M$6) + ((N281/$P281)*$N$6) + ((O281/$P281)*$O$6)</f>
        <v>1.4516799611077715</v>
      </c>
      <c r="S281" s="52">
        <f t="shared" ref="S281:S344" si="207">((F281/$P281)*$F$7) + ((G281/$P281)*$G$7) + (( H281/$P281)*$H$7) + ((I281/$P281)*$I$7) + ((J281/$P281)*$J$7) + ((K281/$P281)*$K$7) + ((L281/$P281)*$L$7) + ((M281/$P281)*$M$7) + ((N281/$P281)*$N$7) + ((O281/$P281)*$O$7)</f>
        <v>1.4145600305099637</v>
      </c>
      <c r="T281" s="53">
        <f t="shared" ref="T281:T344" si="208">((F281/$P281)*$F$8) + ((G281/$P281)*$G$8) + (( H281/$P281)*$H$8) + ((I281/$P281)*$I$8) + ((J281/$P281)*$J$8) + ((K281/$P281)*$K$8) + ((L281/$P281)*$L$8) + ((M281/$P281)*$M$8) + ((N281/$P281)*$N$8) + ((O281/$P281)*$O$8)</f>
        <v>9.0334723494273572E-2</v>
      </c>
      <c r="U281" s="53">
        <f t="shared" ref="U281:U344" si="209">((F281/$P281)*$F$9) + ((G281/$P281)*$G$9) + (( H281/$P281)*$H$9) + ((I281/$P281)*$I$9) + ((J281/$P281)*$J$9) + ((K281/$P281)*$K$9) + ((L281/$P281)*$L$9) + ((M281/$P281)*$M$9) + ((N281/$P281)*$N$9) + ((O281/$P281)*$O$9)</f>
        <v>1.3589153014640702</v>
      </c>
      <c r="V281" s="53">
        <f t="shared" ref="V281:V344" si="210">((F281/$P281)*$F$10) + ((G281/$P281)*$G$10) + (( H281/$P281)*$H$10) + ((I281/$P281)*$I$10) + ((J281/$P281)*$J$10) + ((K281/$P281)*$K$10) + ((L281/$P281)*$L$10) + ((M281/$P281)*$M$10) + ((N281/$P281)*$N$10) + ((O281/$P281)*$O$10)</f>
        <v>14.167574869288392</v>
      </c>
      <c r="W281" s="53">
        <f t="shared" ref="W281:W344" si="211">((F281/$P281)*$F$11) + ((G281/$P281)*$G$11) + (( H281/$P281)*$H$11) + ((I281/$P281)*$I$11) + ((J281/$P281)*$J$11) + ((K281/$P281)*$K$11) + ((L281/$P281)*$L$11) + ((M281/$P281)*$M$11) + ((N281/$P281)*$N$11) + ((O281/$P281)*$O$11)</f>
        <v>115.77841853573091</v>
      </c>
      <c r="X281" s="53">
        <f t="shared" ref="X281:X344" si="212">((F281/$P281)*$F$12) + ((G281/$P281)*$G$12) + (( H281/$P281)*$H$12) + ((I281/$P281)*$I$12) + ((J281/$P281)*$J$12) + ((K281/$P281)*$K$12) + ((L281/$P281)*$L$12) + ((M281/$P281)*$M$12) + ((N281/$P281)*$N$12) + ((O281/$P281)*$O$12)</f>
        <v>1.0294708523189267</v>
      </c>
      <c r="Y281" s="53">
        <f t="shared" ref="Y281:Y344" si="213">((F281/$P281)*$F$13) + ((G281/$P281)*$G$13) + (( H281/$P281)*$H$13) + ((I281/$P281)*$I$13) + ((J281/$P281)*$J$13) + ((K281/$P281)*$K$13) + ((L281/$P281)*$L$13) + ((M281/$P281)*$M$13) + ((N281/$P281)*$N$13) + ((O281/$P281)*$O$13)</f>
        <v>1.0231650055704153</v>
      </c>
      <c r="Z281" s="53">
        <f t="shared" ref="Z281:Z344" si="214">((F281/$P281)*$F$14) + ((G281/$P281)*$G$14) + (( H281/$P281)*$H$14) + ((I281/$P281)*$I$14) + ((J281/$P281)*$J$14) + ((K281/$P281)*$K$14) + ((L281/$P281)*$L$14) + ((M281/$P281)*$M$14) + ((N281/$P281)*$N$14) + ((O281/$P281)*$O$14)</f>
        <v>1.0260432990696924</v>
      </c>
      <c r="AA281" s="53">
        <f t="shared" ref="AA281:AA344" si="215">((F281/$P281)*$F$15) + ((G281/$P281)*$G$15) + (( H281/$P281)*$H$15) + ((I281/$P281)*$I$15) + ((J281/$P281)*$J$15) + ((K281/$P281)*$K$15) + ((L281/$P281)*$L$15) + ((M281/$P281)*$M$15) + ((N281/$P281)*$N$15) + ((O281/$P281)*$O$15)</f>
        <v>1.0296284922307912</v>
      </c>
      <c r="AB281" s="53">
        <f t="shared" ref="AB281:AB344" si="216">((F281/$P281)*$F$16) + ((G281/$P281)*$G$16) + (( H281/$P281)*$H$16) + ((I281/$P281)*$I$16) + ((J281/$P281)*$J$16) + ((K281/$P281)*$K$16) + ((L281/$P281)*$L$16) + ((M281/$P281)*$M$16) + ((N281/$P281)*$N$16) + ((O281/$P281)*$O$16)</f>
        <v>0.57342036686136544</v>
      </c>
      <c r="AC281" s="53">
        <f t="shared" ref="AC281:AC344" si="217">((F281/$P281)*$F$17) + ((G281/$P281)*$G$17) + (( H281/$P281)*$H$17) + ((I281/$P281)*$I$17) + ((J281/$P281)*$J$17) + ((K281/$P281)*$K$17) + ((L281/$P281)*$L$17) + ((M281/$P281)*$M$17) + ((N281/$P281)*$N$17) + ((O281/$P281)*$O$17)</f>
        <v>0.5743221245079001</v>
      </c>
      <c r="AD281" s="53">
        <f t="shared" ref="AD281:AD344" si="218">((F281/$P281)*$F$18) + ((G281/$P281)*$G$18) + (( H281/$P281)*$H$18) + ((I281/$P281)*$I$18) + ((J281/$P281)*$J$18) + ((K281/$P281)*$K$18) + ((L281/$P281)*$L$18) + ((M281/$P281)*$M$18) + ((N281/$P281)*$N$18) + ((O281/$P281)*$O$18)</f>
        <v>0.56107291343761145</v>
      </c>
      <c r="AE281" s="53">
        <f t="shared" ref="AE281:AE344" si="219">((F281/$P281)*$F$19) + ((G281/$P281)*$G$19) + (( H281/$P281)*$H$19) + ((I281/$P281)*$I$19) + ((J281/$P281)*$J$19) + ((K281/$P281)*$K$19) + ((L281/$P281)*$L$19) + ((M281/$P281)*$M$19) + ((N281/$P281)*$N$19) + ((O281/$P281)*$O$19)</f>
        <v>0.36705279802377788</v>
      </c>
      <c r="AF281" s="53">
        <f t="shared" ref="AF281:AF344" si="220">((F281/$P281)*$F$20) + ((G281/$P281)*$G$20) + (( H281/$P281)*$H$20) + ((I281/$P281)*$I$20) + ((J281/$P281)*$J$20) + ((K281/$P281)*$K$20) + ((L281/$P281)*$L$20) + ((M281/$P281)*$M$20) + ((N281/$P281)*$N$20) + ((O281/$P281)*$O$20)</f>
        <v>0.36</v>
      </c>
      <c r="AG281" s="53">
        <f t="shared" ref="AG281:AG344" si="221">(AE281+AF281)/2</f>
        <v>0.36352639901188893</v>
      </c>
      <c r="AH281" s="64" t="s">
        <v>152</v>
      </c>
      <c r="AK281" s="45" t="str">
        <f t="shared" si="178"/>
        <v>301-12</v>
      </c>
      <c r="AL281" s="65"/>
      <c r="AM281" s="145">
        <f t="shared" si="179"/>
        <v>2</v>
      </c>
      <c r="AN281" s="149"/>
      <c r="AO281" s="183"/>
      <c r="AP281" s="149"/>
      <c r="AQ281" s="147">
        <f t="shared" si="180"/>
        <v>1</v>
      </c>
      <c r="AR281" s="229">
        <v>0</v>
      </c>
      <c r="AS281" s="229">
        <v>3</v>
      </c>
      <c r="AT281" s="229">
        <v>3</v>
      </c>
      <c r="AU281" s="229">
        <v>0</v>
      </c>
      <c r="AV281" s="229">
        <v>1</v>
      </c>
      <c r="AW281" s="229">
        <v>1</v>
      </c>
      <c r="AX281" s="229">
        <v>0</v>
      </c>
      <c r="AY281" s="229">
        <v>2</v>
      </c>
      <c r="AZ281" s="229">
        <v>18</v>
      </c>
      <c r="BB281" s="229">
        <v>23</v>
      </c>
      <c r="BC281" s="229">
        <v>4</v>
      </c>
      <c r="BD281" s="229">
        <v>0</v>
      </c>
      <c r="BE281" s="57">
        <v>3</v>
      </c>
      <c r="BF281" s="57">
        <v>3</v>
      </c>
      <c r="BG281" s="57">
        <v>3</v>
      </c>
      <c r="BH281" s="57">
        <v>10</v>
      </c>
      <c r="BI281" s="57">
        <f t="shared" si="181"/>
        <v>800</v>
      </c>
      <c r="BJ281" s="189" t="str">
        <f t="shared" si="182"/>
        <v>301-12</v>
      </c>
      <c r="BK281" s="173">
        <f t="shared" si="183"/>
        <v>2</v>
      </c>
      <c r="BL281" s="251">
        <v>8</v>
      </c>
      <c r="BM281" s="44">
        <v>10</v>
      </c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104"/>
      <c r="CB281" s="103"/>
      <c r="CC281" s="103"/>
      <c r="CD281" s="103"/>
      <c r="CE281" s="103"/>
      <c r="CF281" s="103"/>
      <c r="CG281" s="103"/>
      <c r="CH281" s="103"/>
      <c r="CI281" s="103"/>
      <c r="CJ281" s="103"/>
      <c r="CK281" s="103"/>
      <c r="CL281" s="103"/>
      <c r="CP281" s="92"/>
      <c r="CQ281" s="173"/>
      <c r="CR281" s="57"/>
      <c r="CS281" s="57"/>
      <c r="CT281" s="57"/>
      <c r="CU281" s="57"/>
      <c r="CV281" s="173"/>
      <c r="CW281" s="57"/>
      <c r="CX281" s="57"/>
      <c r="CY281" s="57"/>
      <c r="CZ281" s="57"/>
      <c r="DA281" s="173"/>
      <c r="DB281" s="57"/>
      <c r="DC281" s="57"/>
      <c r="DD281" s="57"/>
      <c r="DE281" s="57"/>
      <c r="DF281" s="132"/>
      <c r="DG281" s="121">
        <f t="shared" si="184"/>
        <v>0</v>
      </c>
      <c r="DH281" s="121">
        <f t="shared" si="185"/>
        <v>25.019996811784395</v>
      </c>
      <c r="DI281" s="121">
        <f t="shared" si="186"/>
        <v>42.436800915298903</v>
      </c>
      <c r="DJ281" s="121">
        <f t="shared" si="187"/>
        <v>0.50450285658915561</v>
      </c>
      <c r="DK281" s="121">
        <f t="shared" si="187"/>
        <v>1.313855217158405</v>
      </c>
      <c r="DL281" s="121">
        <f t="shared" si="187"/>
        <v>0</v>
      </c>
      <c r="DM281" s="121">
        <f t="shared" si="188"/>
        <v>7.6483560772803116</v>
      </c>
      <c r="DN281" s="121">
        <f t="shared" si="189"/>
        <v>0</v>
      </c>
      <c r="DO281" s="121">
        <f t="shared" si="190"/>
        <v>0</v>
      </c>
      <c r="DP281" s="121">
        <f t="shared" si="191"/>
        <v>0</v>
      </c>
      <c r="DQ281" s="121">
        <f t="shared" si="192"/>
        <v>0</v>
      </c>
      <c r="DR281" s="122">
        <f t="shared" si="193"/>
        <v>2</v>
      </c>
      <c r="DS281" s="157"/>
      <c r="DT281" s="157" t="str">
        <f t="shared" si="194"/>
        <v>DFPZ</v>
      </c>
      <c r="DU281" s="157" t="str">
        <f t="shared" ref="DU281:DU344" si="222">D281</f>
        <v>301-12</v>
      </c>
      <c r="DV281" s="238">
        <f t="shared" si="195"/>
        <v>2</v>
      </c>
      <c r="DW281" s="239"/>
      <c r="DX281" s="239"/>
      <c r="DY281" s="239"/>
      <c r="DZ281" s="239"/>
      <c r="EA281" s="239"/>
      <c r="EB281" s="239"/>
      <c r="EC281" s="239"/>
      <c r="ED281" s="239"/>
      <c r="EE281" s="239"/>
      <c r="EF281" s="239"/>
      <c r="EG281" s="239"/>
      <c r="EH281" s="239"/>
      <c r="EI281" s="239"/>
      <c r="EJ281" s="50">
        <f t="shared" si="196"/>
        <v>0.22282418699186993</v>
      </c>
      <c r="EK281" s="50">
        <f t="shared" si="197"/>
        <v>0.74186991869918695</v>
      </c>
      <c r="EL281" s="55">
        <f t="shared" si="198"/>
        <v>0</v>
      </c>
      <c r="EM281" s="50">
        <f>4.656*AQ281*(((BL281/2.54)^2)+((BM281/2.54)^2)+((BN281/2.54)^2)+((BO281)/2.54^2)+((BP281/2.54)^2)+((BQ281/2.54)^2)+((BR281/2.54)^2)+((BS281/2.54)^2)+((BT281/2.54)^2)+((BU281/2.54)^2)+((BV281/2.54)^2)+((BW281/2.54)^2)+((BX281/2.54)^2)+((BY281/2.54)^2)+((BZ281/2.54)^2))/(BH281*3.28)</f>
        <v>3.6084072168144341</v>
      </c>
      <c r="EN281" s="50">
        <f>3.492*AQ281*((CA281/2.54)^2 + (CB281/2.54)^2 + (CC281/2.54)^2 + (CD281/2.54)^2 + (CE281/2.54)^2 + (CF281/2.54)^2 + (CG281/2.54)^2 +(CH281/2.54)^2 +(CI281/2.54)^2 + (CJ281/2.54)^2 +(CK281/2.54)^2 + (CL281/2.54)^2 +(CM281/2.54)^2 + (CN281/2.54)^2 + (CO281/2.54)^2)/(BH281*3.28)</f>
        <v>0</v>
      </c>
      <c r="EO281" s="50">
        <f t="shared" ref="EO281:EO344" si="223">4.074*AQ281*((CQ281/2.54)^2 + (CR281/2.54)^2 + (CS281/2.54)^2 + (CT281/2.54)^2 + (CU281/2.54)^2)/(BH281*3.28)</f>
        <v>0</v>
      </c>
      <c r="EP281" s="50">
        <f t="shared" ref="EP281:EP344" si="224">4.074*AQ281*((CV281/2.54)^2 + (CW281/2.54)^2 + (CX281/2.54)^2 + (CY281/2.54)^2 + (CZ281/2.54)^2)/(BH281*3.28)</f>
        <v>0</v>
      </c>
      <c r="EQ281" s="50">
        <f t="shared" ref="EQ281:EQ344" si="225">4.074*AQ281*((DA281/2.54)^2 + (DB281/2.54)^2 + (DC281/2.54)^2 + (DD281/2.54)^2 + (DE281/2.54)^2)/(BH281*3.28)</f>
        <v>0</v>
      </c>
      <c r="ER281" s="56">
        <f t="shared" si="199"/>
        <v>0.96469410569105685</v>
      </c>
      <c r="ES281" s="56">
        <f t="shared" si="200"/>
        <v>3.6084072168144341</v>
      </c>
      <c r="ET281" s="56">
        <f t="shared" si="203"/>
        <v>0</v>
      </c>
      <c r="EU281" s="56">
        <f t="shared" si="203"/>
        <v>11.258998565302978</v>
      </c>
      <c r="EV281" s="56">
        <f t="shared" si="201"/>
        <v>4.5731013225054911</v>
      </c>
      <c r="EW281" s="56"/>
      <c r="EX281" s="56"/>
      <c r="EY281" s="56"/>
      <c r="EZ281" s="165"/>
      <c r="FA281" s="179"/>
      <c r="FB281" s="179"/>
      <c r="FC281" s="56"/>
      <c r="FD281" s="56"/>
      <c r="FE281" s="56"/>
      <c r="FF281" s="56"/>
      <c r="FG281" s="56"/>
      <c r="FH281" s="56"/>
      <c r="FI281" s="56"/>
      <c r="FJ281" s="56"/>
      <c r="FK281" s="56"/>
      <c r="FL281" s="56"/>
      <c r="FM281" s="56"/>
      <c r="FN281" s="125" t="s">
        <v>93</v>
      </c>
      <c r="FO281" s="54"/>
      <c r="FP281" s="54"/>
      <c r="FQ281" s="54"/>
      <c r="FR281" s="54"/>
      <c r="FS281" s="54"/>
      <c r="FT281" s="54"/>
      <c r="FU281" s="54"/>
      <c r="FV281" s="54"/>
      <c r="FW281" s="54"/>
      <c r="FX281" s="54"/>
      <c r="FY281" s="54"/>
      <c r="FZ281" s="54"/>
      <c r="GA281" s="54"/>
    </row>
    <row r="282" spans="1:183" ht="16.899999999999999" customHeight="1">
      <c r="A282" s="66" t="s">
        <v>377</v>
      </c>
      <c r="B282" s="228" t="s">
        <v>286</v>
      </c>
      <c r="C282" s="228">
        <v>800</v>
      </c>
      <c r="D282" s="228" t="s">
        <v>306</v>
      </c>
      <c r="E282" s="229">
        <v>3</v>
      </c>
      <c r="F282" s="144">
        <v>12.41</v>
      </c>
      <c r="G282" s="144">
        <v>5</v>
      </c>
      <c r="H282" s="144"/>
      <c r="I282" s="144">
        <v>5.47</v>
      </c>
      <c r="J282" s="82">
        <v>2.7605540793600003</v>
      </c>
      <c r="K282" s="83">
        <v>15.69</v>
      </c>
      <c r="L282" s="83">
        <v>1.9570603483200002</v>
      </c>
      <c r="M282" s="232"/>
      <c r="N282" s="83"/>
      <c r="O282" s="83"/>
      <c r="P282" s="230">
        <f t="shared" ref="P282:P345" si="226">SUM(F282:O282)</f>
        <v>43.287614427679998</v>
      </c>
      <c r="Q282" s="52">
        <f t="shared" si="205"/>
        <v>0.83399989372614647</v>
      </c>
      <c r="R282" s="52">
        <f t="shared" si="206"/>
        <v>1.4516799611077715</v>
      </c>
      <c r="S282" s="52">
        <f t="shared" si="207"/>
        <v>1.4145600305099637</v>
      </c>
      <c r="T282" s="53">
        <f t="shared" si="208"/>
        <v>9.0334723494273572E-2</v>
      </c>
      <c r="U282" s="53">
        <f t="shared" si="209"/>
        <v>1.3589153014640702</v>
      </c>
      <c r="V282" s="53">
        <f t="shared" si="210"/>
        <v>14.167574869288392</v>
      </c>
      <c r="W282" s="53">
        <f t="shared" si="211"/>
        <v>115.77841853573091</v>
      </c>
      <c r="X282" s="53">
        <f t="shared" si="212"/>
        <v>1.0294708523189267</v>
      </c>
      <c r="Y282" s="53">
        <f t="shared" si="213"/>
        <v>1.0231650055704153</v>
      </c>
      <c r="Z282" s="53">
        <f t="shared" si="214"/>
        <v>1.0260432990696924</v>
      </c>
      <c r="AA282" s="53">
        <f t="shared" si="215"/>
        <v>1.0296284922307912</v>
      </c>
      <c r="AB282" s="53">
        <f t="shared" si="216"/>
        <v>0.57342036686136544</v>
      </c>
      <c r="AC282" s="53">
        <f t="shared" si="217"/>
        <v>0.5743221245079001</v>
      </c>
      <c r="AD282" s="53">
        <f t="shared" si="218"/>
        <v>0.56107291343761145</v>
      </c>
      <c r="AE282" s="53">
        <f t="shared" si="219"/>
        <v>0.36705279802377788</v>
      </c>
      <c r="AF282" s="53">
        <f t="shared" si="220"/>
        <v>0.36</v>
      </c>
      <c r="AG282" s="53">
        <f t="shared" si="221"/>
        <v>0.36352639901188893</v>
      </c>
      <c r="AH282" s="64" t="s">
        <v>152</v>
      </c>
      <c r="AK282" s="45" t="str">
        <f t="shared" ref="AK282:AK345" si="227">D282</f>
        <v>301-12</v>
      </c>
      <c r="AL282" s="65"/>
      <c r="AM282" s="145">
        <f t="shared" ref="AM282:AM345" si="228">E282</f>
        <v>3</v>
      </c>
      <c r="AN282" s="149"/>
      <c r="AO282" s="183"/>
      <c r="AP282" s="149"/>
      <c r="AQ282" s="147">
        <f t="shared" ref="AQ282:AQ345" si="229">(1+(AP282/100)^2)^0.5</f>
        <v>1</v>
      </c>
      <c r="AR282" s="229">
        <v>0</v>
      </c>
      <c r="AS282" s="229">
        <v>1</v>
      </c>
      <c r="AT282" s="229">
        <v>1</v>
      </c>
      <c r="AU282" s="229">
        <v>0</v>
      </c>
      <c r="AV282" s="229">
        <v>0</v>
      </c>
      <c r="AW282" s="229">
        <v>0</v>
      </c>
      <c r="AX282" s="229">
        <v>0</v>
      </c>
      <c r="AY282" s="229">
        <v>2</v>
      </c>
      <c r="AZ282" s="229">
        <v>2</v>
      </c>
      <c r="BB282" s="229">
        <v>46</v>
      </c>
      <c r="BC282" s="229">
        <v>3</v>
      </c>
      <c r="BD282" s="229">
        <v>1</v>
      </c>
      <c r="BE282" s="57">
        <v>3</v>
      </c>
      <c r="BF282" s="57">
        <v>3</v>
      </c>
      <c r="BG282" s="57">
        <v>3</v>
      </c>
      <c r="BH282" s="57">
        <v>10</v>
      </c>
      <c r="BI282" s="57">
        <f t="shared" ref="BI282:BI345" si="230">C282</f>
        <v>800</v>
      </c>
      <c r="BJ282" s="189" t="str">
        <f t="shared" ref="BJ282:BJ345" si="231">D282</f>
        <v>301-12</v>
      </c>
      <c r="BK282" s="173">
        <f t="shared" ref="BK282:BK345" si="232">E282</f>
        <v>3</v>
      </c>
      <c r="BL282" s="173">
        <v>0</v>
      </c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104"/>
      <c r="CB282" s="103"/>
      <c r="CC282" s="103"/>
      <c r="CD282" s="103"/>
      <c r="CE282" s="103"/>
      <c r="CF282" s="103"/>
      <c r="CG282" s="103"/>
      <c r="CH282" s="103"/>
      <c r="CI282" s="103"/>
      <c r="CJ282" s="103"/>
      <c r="CK282" s="103"/>
      <c r="CL282" s="103"/>
      <c r="CP282" s="93"/>
      <c r="CQ282" s="93"/>
      <c r="CV282" s="93"/>
      <c r="DA282" s="93"/>
      <c r="DF282" s="131"/>
      <c r="DG282" s="121">
        <f t="shared" ref="DG282:DG345" si="233">(((AR282*$R282) + (AU282*$R282)+(AX282*$R282))/2)*10</f>
        <v>0</v>
      </c>
      <c r="DH282" s="121">
        <f t="shared" ref="DH282:DH345" si="234">((($AS282*$Q282) +($AV282*$Q282)+($AY282*$Q282))/2)*10</f>
        <v>12.509998405892198</v>
      </c>
      <c r="DI282" s="121">
        <f t="shared" ref="DI282:DI345" si="235">((((AR282+AU282+AX282)*S282) +((AS282+AV282+AY282)*S282))/2)*10</f>
        <v>21.218400457649452</v>
      </c>
      <c r="DJ282" s="121">
        <f t="shared" ref="DJ282:DL345" si="236">(10*(0.1234*T282*X282*AB282*BB282))/BE282</f>
        <v>1.0090057131783112</v>
      </c>
      <c r="DK282" s="121">
        <f t="shared" si="236"/>
        <v>0.98539141286880394</v>
      </c>
      <c r="DL282" s="121">
        <f t="shared" si="236"/>
        <v>3.3548600869092748</v>
      </c>
      <c r="DM282" s="121">
        <f t="shared" ref="DM282:DM345" si="237">(10*0.1234*AA282*AE282)*((BL282^2)+(BM282^2)+(BN282^2)+(BO282^2)+(BP282^2)+(BQ282^2)+(BR282^2)+(BS282^2)+(BT282^2)+(BU282^2)+(BV282^2)+(BW282^2)+(BX282^2)+(BY282^2)+(BZ282^2))/$BH282</f>
        <v>0</v>
      </c>
      <c r="DN282" s="121">
        <f t="shared" ref="DN282:DN345" si="238">(10*0.1234*AA282*AF282*(CA282^2 + CB282^2 + CC282^2 + CD282^2 + CE282^2 + CF282^2 + CG282^2 +CH282^2 +CI282^2 + CJ282^2 +CK282^2 + CL282^2 +CM282^2 + CN282^2 + CO282^2))/$BH282</f>
        <v>0</v>
      </c>
      <c r="DO282" s="121">
        <f t="shared" ref="DO282:DO345" si="239">(10*0.1234*AA282*AG282)*((CQ282^2)+(CR282^2)+(CS282^2)+(CT282^2)+(CU282^2))/$BH282</f>
        <v>0</v>
      </c>
      <c r="DP282" s="121">
        <f t="shared" ref="DP282:DP345" si="240">(10*0.1234*AA282*AG282)*((CV282^2)+(CW282^2)+(CX282^2)+(CY282^2)+(CZ282^2))/$BH282</f>
        <v>0</v>
      </c>
      <c r="DQ282" s="121">
        <f t="shared" ref="DQ282:DQ345" si="241">(10*0.1234*AA282*AG282)*((DA282^2)+(DB282^2)+(DC282^2)+(DD282^2)+(DE282^2))/$BH282</f>
        <v>0</v>
      </c>
      <c r="DR282" s="122">
        <f t="shared" ref="DR282:DR345" si="242">AVERAGE(AT282,AW282)</f>
        <v>0.5</v>
      </c>
      <c r="DS282" s="157"/>
      <c r="DT282" s="157" t="str">
        <f t="shared" ref="DT282:DT345" si="243">B282</f>
        <v>DFPZ</v>
      </c>
      <c r="DU282" s="157" t="str">
        <f t="shared" si="222"/>
        <v>301-12</v>
      </c>
      <c r="DV282" s="238">
        <f t="shared" ref="DV282:DV345" si="244">E282</f>
        <v>3</v>
      </c>
      <c r="EJ282" s="50">
        <f t="shared" ref="EJ282:EJ345" si="245">(0.09533*BB282*AQ282)/(BE282*3.28)</f>
        <v>0.44564837398373985</v>
      </c>
      <c r="EK282" s="50">
        <f t="shared" ref="EK282:EK345" si="246">(1.825*BC282*AQ282)/(BF282*3.28)</f>
        <v>0.55640243902439024</v>
      </c>
      <c r="EL282" s="55">
        <f t="shared" ref="EL282:EL345" si="247">(14.52*BD282*AQ282)/(BG282*3.28)</f>
        <v>1.475609756097561</v>
      </c>
      <c r="EM282" s="50">
        <f>4.656*AQ282*(((BL282/2.54)^2)+((BM282/2.54)^2)+((BN282/2.54)^2)+((BO282)/2.54^2)+((BP282/2.54)^2)+((BQ282/2.54)^2)+((BR282/2.54)^2)+((BS282/2.54)^2)+((BT282/2.54)^2)+((BU282/2.54)^2)+((BV282/2.54)^2)+((BW282/2.54)^2)+((BX282/2.54)^2)+((BY282/2.54)^2)+((BZ282/2.54)^2))/(BH282*3.28)</f>
        <v>0</v>
      </c>
      <c r="EN282" s="50">
        <f>3.492*AQ282*((CA282/2.54)^2 + (CB282/2.54)^2 + (CC282/2.54)^2 + (CD282/2.54)^2 + (CE282/2.54)^2 + (CF282/2.54)^2 + (CG282/2.54)^2 +(CH282/2.54)^2 +(CI282/2.54)^2 + (CJ282/2.54)^2 +(CK282/2.54)^2 + (CL282/2.54)^2 +(CM282/2.54)^2 + (CN282/2.54)^2 + (CO282/2.54)^2)/(BH282*3.28)</f>
        <v>0</v>
      </c>
      <c r="EO282" s="50">
        <f t="shared" si="223"/>
        <v>0</v>
      </c>
      <c r="EP282" s="50">
        <f t="shared" si="224"/>
        <v>0</v>
      </c>
      <c r="EQ282" s="50">
        <f t="shared" si="225"/>
        <v>0</v>
      </c>
      <c r="ER282" s="56">
        <f t="shared" ref="ER282:ER345" si="248">EJ282+EK282+EL282</f>
        <v>2.4776605691056908</v>
      </c>
      <c r="ES282" s="56">
        <f t="shared" ref="ES282:ES345" si="249">EM282+EN282</f>
        <v>0</v>
      </c>
      <c r="ET282" s="56">
        <f t="shared" si="203"/>
        <v>0</v>
      </c>
      <c r="EU282" s="56">
        <f t="shared" si="203"/>
        <v>5.6294992826514889</v>
      </c>
      <c r="EV282" s="56">
        <f t="shared" ref="EV282:EV345" si="250">ER282+ES282</f>
        <v>2.4776605691056908</v>
      </c>
      <c r="EW282" s="56"/>
      <c r="EX282" s="56"/>
      <c r="EY282" s="56"/>
      <c r="EZ282" s="165"/>
      <c r="FA282" s="179"/>
      <c r="FB282" s="179"/>
      <c r="FC282" s="56"/>
      <c r="FD282" s="56"/>
      <c r="FE282" s="56"/>
      <c r="FF282" s="56"/>
      <c r="FG282" s="56"/>
      <c r="FH282" s="56"/>
      <c r="FI282" s="56"/>
      <c r="FJ282" s="56"/>
      <c r="FK282" s="56"/>
      <c r="FL282" s="56"/>
      <c r="FM282" s="56"/>
      <c r="FO282" s="54"/>
      <c r="FP282" s="54"/>
      <c r="FQ282" s="54"/>
      <c r="FR282" s="54"/>
      <c r="FS282" s="54"/>
      <c r="FT282" s="54"/>
      <c r="FU282" s="54"/>
      <c r="FV282" s="54"/>
      <c r="FW282" s="54"/>
      <c r="FX282" s="54"/>
      <c r="FY282" s="54"/>
      <c r="FZ282" s="54"/>
      <c r="GA282" s="54"/>
    </row>
    <row r="283" spans="1:183" ht="16.899999999999999" customHeight="1">
      <c r="A283" s="66" t="s">
        <v>377</v>
      </c>
      <c r="B283" s="228" t="s">
        <v>286</v>
      </c>
      <c r="C283" s="228">
        <v>800</v>
      </c>
      <c r="D283" s="228" t="s">
        <v>306</v>
      </c>
      <c r="E283" s="229">
        <v>4</v>
      </c>
      <c r="F283" s="144">
        <v>12.41</v>
      </c>
      <c r="G283" s="144">
        <v>5</v>
      </c>
      <c r="H283" s="144"/>
      <c r="I283" s="144">
        <v>5.47</v>
      </c>
      <c r="J283" s="82">
        <v>2.7605540793600003</v>
      </c>
      <c r="K283" s="83">
        <v>15.69</v>
      </c>
      <c r="L283" s="83">
        <v>1.9570603483200002</v>
      </c>
      <c r="M283" s="232"/>
      <c r="N283" s="83"/>
      <c r="O283" s="83"/>
      <c r="P283" s="230">
        <f t="shared" si="226"/>
        <v>43.287614427679998</v>
      </c>
      <c r="Q283" s="52">
        <f t="shared" si="205"/>
        <v>0.83399989372614647</v>
      </c>
      <c r="R283" s="52">
        <f t="shared" si="206"/>
        <v>1.4516799611077715</v>
      </c>
      <c r="S283" s="52">
        <f t="shared" si="207"/>
        <v>1.4145600305099637</v>
      </c>
      <c r="T283" s="53">
        <f t="shared" si="208"/>
        <v>9.0334723494273572E-2</v>
      </c>
      <c r="U283" s="53">
        <f t="shared" si="209"/>
        <v>1.3589153014640702</v>
      </c>
      <c r="V283" s="53">
        <f t="shared" si="210"/>
        <v>14.167574869288392</v>
      </c>
      <c r="W283" s="53">
        <f t="shared" si="211"/>
        <v>115.77841853573091</v>
      </c>
      <c r="X283" s="53">
        <f t="shared" si="212"/>
        <v>1.0294708523189267</v>
      </c>
      <c r="Y283" s="53">
        <f t="shared" si="213"/>
        <v>1.0231650055704153</v>
      </c>
      <c r="Z283" s="53">
        <f t="shared" si="214"/>
        <v>1.0260432990696924</v>
      </c>
      <c r="AA283" s="53">
        <f t="shared" si="215"/>
        <v>1.0296284922307912</v>
      </c>
      <c r="AB283" s="53">
        <f t="shared" si="216"/>
        <v>0.57342036686136544</v>
      </c>
      <c r="AC283" s="53">
        <f t="shared" si="217"/>
        <v>0.5743221245079001</v>
      </c>
      <c r="AD283" s="53">
        <f t="shared" si="218"/>
        <v>0.56107291343761145</v>
      </c>
      <c r="AE283" s="53">
        <f t="shared" si="219"/>
        <v>0.36705279802377788</v>
      </c>
      <c r="AF283" s="53">
        <f t="shared" si="220"/>
        <v>0.36</v>
      </c>
      <c r="AG283" s="53">
        <f t="shared" si="221"/>
        <v>0.36352639901188893</v>
      </c>
      <c r="AH283" s="64" t="s">
        <v>152</v>
      </c>
      <c r="AK283" s="45" t="str">
        <f t="shared" si="227"/>
        <v>301-12</v>
      </c>
      <c r="AL283" s="65"/>
      <c r="AM283" s="145">
        <f t="shared" si="228"/>
        <v>4</v>
      </c>
      <c r="AN283" s="149"/>
      <c r="AO283" s="183"/>
      <c r="AP283" s="149"/>
      <c r="AQ283" s="147">
        <f t="shared" si="229"/>
        <v>1</v>
      </c>
      <c r="AR283" s="229">
        <v>0</v>
      </c>
      <c r="AS283" s="229">
        <v>2</v>
      </c>
      <c r="AT283" s="229">
        <v>4</v>
      </c>
      <c r="AU283" s="229">
        <v>1</v>
      </c>
      <c r="AV283" s="229">
        <v>2</v>
      </c>
      <c r="AW283" s="229">
        <v>3</v>
      </c>
      <c r="AX283" s="229">
        <v>0</v>
      </c>
      <c r="AY283" s="229">
        <v>3</v>
      </c>
      <c r="AZ283" s="229">
        <v>8</v>
      </c>
      <c r="BB283" s="229">
        <v>200</v>
      </c>
      <c r="BC283" s="229">
        <v>10</v>
      </c>
      <c r="BD283" s="229">
        <v>3</v>
      </c>
      <c r="BE283" s="57">
        <v>3</v>
      </c>
      <c r="BF283" s="57">
        <v>3</v>
      </c>
      <c r="BG283" s="57">
        <v>3</v>
      </c>
      <c r="BH283" s="57">
        <v>10</v>
      </c>
      <c r="BI283" s="57">
        <f t="shared" si="230"/>
        <v>800</v>
      </c>
      <c r="BJ283" s="189" t="str">
        <f t="shared" si="231"/>
        <v>301-12</v>
      </c>
      <c r="BK283" s="173">
        <f t="shared" si="232"/>
        <v>4</v>
      </c>
      <c r="BL283" s="173">
        <v>0</v>
      </c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104"/>
      <c r="CB283" s="103"/>
      <c r="CC283" s="103"/>
      <c r="CD283" s="103"/>
      <c r="CE283" s="103"/>
      <c r="CF283" s="103"/>
      <c r="CG283" s="103"/>
      <c r="CH283" s="103"/>
      <c r="CI283" s="103"/>
      <c r="CJ283" s="103"/>
      <c r="CK283" s="103"/>
      <c r="CL283" s="103"/>
      <c r="CP283" s="93"/>
      <c r="CQ283" s="93"/>
      <c r="CV283" s="93"/>
      <c r="DA283" s="93"/>
      <c r="DF283" s="131"/>
      <c r="DG283" s="121">
        <f t="shared" si="233"/>
        <v>7.2583998055388577</v>
      </c>
      <c r="DH283" s="121">
        <f t="shared" si="234"/>
        <v>29.189996280415123</v>
      </c>
      <c r="DI283" s="121">
        <f t="shared" si="235"/>
        <v>56.582401220398552</v>
      </c>
      <c r="DJ283" s="121">
        <f t="shared" si="236"/>
        <v>4.386981361644831</v>
      </c>
      <c r="DK283" s="121">
        <f t="shared" si="236"/>
        <v>3.2846380428960127</v>
      </c>
      <c r="DL283" s="121">
        <f t="shared" si="236"/>
        <v>10.064580260727825</v>
      </c>
      <c r="DM283" s="121">
        <f t="shared" si="237"/>
        <v>0</v>
      </c>
      <c r="DN283" s="121">
        <f t="shared" si="238"/>
        <v>0</v>
      </c>
      <c r="DO283" s="121">
        <f t="shared" si="239"/>
        <v>0</v>
      </c>
      <c r="DP283" s="121">
        <f t="shared" si="240"/>
        <v>0</v>
      </c>
      <c r="DQ283" s="121">
        <f t="shared" si="241"/>
        <v>0</v>
      </c>
      <c r="DR283" s="122">
        <f t="shared" si="242"/>
        <v>3.5</v>
      </c>
      <c r="DS283" s="157"/>
      <c r="DT283" s="157" t="str">
        <f t="shared" si="243"/>
        <v>DFPZ</v>
      </c>
      <c r="DU283" s="157" t="str">
        <f t="shared" si="222"/>
        <v>301-12</v>
      </c>
      <c r="DV283" s="238">
        <f t="shared" si="244"/>
        <v>4</v>
      </c>
      <c r="EJ283" s="50">
        <f t="shared" si="245"/>
        <v>1.9376016260162601</v>
      </c>
      <c r="EK283" s="50">
        <f t="shared" si="246"/>
        <v>1.8546747967479675</v>
      </c>
      <c r="EL283" s="55">
        <f t="shared" si="247"/>
        <v>4.4268292682926829</v>
      </c>
      <c r="EM283" s="50">
        <f>4.656*AQ283*(((BL283/2.54)^2)+((BM283/2.54)^2)+((BN283/2.54)^2)+((BO283)/2.54^2)+((BP283/2.54)^2)+((BQ283/2.54)^2)+((BR283/2.54)^2)+((BS283/2.54)^2)+((BT283/2.54)^2)+((BU283/2.54)^2)+((BV283/2.54)^2)+((BW283/2.54)^2)+((BX283/2.54)^2)+((BY283/2.54)^2)+((BZ283/2.54)^2))/(BH283*3.28)</f>
        <v>0</v>
      </c>
      <c r="EN283" s="50">
        <f>3.492*AQ283*((CA283/2.54)^2 + (CB283/2.54)^2 + (CC283/2.54)^2 + (CD283/2.54)^2 + (CE283/2.54)^2 + (CF283/2.54)^2 + (CG283/2.54)^2 +(CH283/2.54)^2 +(CI283/2.54)^2 + (CJ283/2.54)^2 +(CK283/2.54)^2 + (CL283/2.54)^2 +(CM283/2.54)^2 + (CN283/2.54)^2 + (CO283/2.54)^2)/(BH283*3.28)</f>
        <v>0</v>
      </c>
      <c r="EO283" s="50">
        <f t="shared" si="223"/>
        <v>0</v>
      </c>
      <c r="EP283" s="50">
        <f t="shared" si="224"/>
        <v>0</v>
      </c>
      <c r="EQ283" s="50">
        <f t="shared" si="225"/>
        <v>0</v>
      </c>
      <c r="ER283" s="56">
        <f t="shared" si="248"/>
        <v>8.2191056910569102</v>
      </c>
      <c r="ES283" s="56">
        <f t="shared" si="249"/>
        <v>0</v>
      </c>
      <c r="ET283" s="56">
        <f t="shared" si="203"/>
        <v>3.2662799124924859</v>
      </c>
      <c r="EU283" s="56">
        <f t="shared" si="203"/>
        <v>13.135498326186806</v>
      </c>
      <c r="EV283" s="56">
        <f t="shared" si="250"/>
        <v>8.2191056910569102</v>
      </c>
      <c r="EW283" s="56"/>
      <c r="EX283" s="56"/>
      <c r="EY283" s="56"/>
      <c r="EZ283" s="165" t="str">
        <f>D283</f>
        <v>301-12</v>
      </c>
      <c r="FA283" s="179">
        <f t="shared" si="202"/>
        <v>1.0887599708308286</v>
      </c>
      <c r="FB283" s="179">
        <f t="shared" si="202"/>
        <v>10.007998724713758</v>
      </c>
      <c r="FC283" s="56">
        <f>AVERAGE(EJ281:EJ283)</f>
        <v>0.8686913956639567</v>
      </c>
      <c r="FD283" s="56">
        <f>AVERAGE(EK281:EK283)</f>
        <v>1.0509823848238484</v>
      </c>
      <c r="FE283" s="56">
        <f>AVERAGE(EL281:EL283)</f>
        <v>1.967479674796748</v>
      </c>
      <c r="FF283" s="56">
        <f>AVERAGE(EM281:EM283)</f>
        <v>1.2028024056048114</v>
      </c>
      <c r="FG283" s="56">
        <f>AVERAGE(EN281:EN283)</f>
        <v>0</v>
      </c>
      <c r="FH283" s="56">
        <f t="shared" si="204"/>
        <v>0</v>
      </c>
      <c r="FI283" s="56">
        <f t="shared" si="204"/>
        <v>0</v>
      </c>
      <c r="FJ283" s="56">
        <f t="shared" si="204"/>
        <v>0</v>
      </c>
      <c r="FK283" s="56">
        <f>AVERAGE(ER281:ER283)</f>
        <v>3.8871534552845528</v>
      </c>
      <c r="FL283" s="56">
        <f>AVERAGE(ES281:ES283)</f>
        <v>1.2028024056048114</v>
      </c>
      <c r="FM283" s="56">
        <f>AVERAGE(EV281:EV283)</f>
        <v>5.089955860889364</v>
      </c>
      <c r="FO283" s="54"/>
      <c r="FP283" s="54" t="e">
        <f>AVERAGE(#REF!)</f>
        <v>#REF!</v>
      </c>
      <c r="FQ283" s="54" t="e">
        <f>AVERAGE(#REF!)</f>
        <v>#REF!</v>
      </c>
      <c r="FR283" s="54" t="e">
        <f>AVERAGE(#REF!)</f>
        <v>#REF!</v>
      </c>
      <c r="FS283" s="54" t="e">
        <f>AVERAGE(#REF!)</f>
        <v>#REF!</v>
      </c>
      <c r="FT283" s="54" t="e">
        <f>AVERAGE(#REF!)</f>
        <v>#REF!</v>
      </c>
      <c r="FU283" s="54" t="e">
        <f>AVERAGE(#REF!)</f>
        <v>#REF!</v>
      </c>
      <c r="FV283" s="54" t="e">
        <f>AVERAGE(#REF!)</f>
        <v>#REF!</v>
      </c>
      <c r="FW283" s="54" t="e">
        <f>AVERAGE(#REF!)</f>
        <v>#REF!</v>
      </c>
      <c r="FX283" s="54" t="e">
        <f>AVERAGE(#REF!)</f>
        <v>#REF!</v>
      </c>
      <c r="FY283" s="54" t="e">
        <f>AVERAGE(#REF!)</f>
        <v>#REF!</v>
      </c>
      <c r="FZ283" s="54" t="e">
        <f>AVERAGE(#REF!)</f>
        <v>#REF!</v>
      </c>
      <c r="GA283" s="54"/>
    </row>
    <row r="284" spans="1:183" ht="16.899999999999999" customHeight="1">
      <c r="A284" s="66" t="s">
        <v>377</v>
      </c>
      <c r="B284" s="228" t="s">
        <v>286</v>
      </c>
      <c r="C284" s="228">
        <v>800</v>
      </c>
      <c r="D284" s="228" t="s">
        <v>306</v>
      </c>
      <c r="E284" s="229">
        <v>5</v>
      </c>
      <c r="F284" s="144">
        <v>12.41</v>
      </c>
      <c r="G284" s="144">
        <v>5</v>
      </c>
      <c r="H284" s="144"/>
      <c r="I284" s="144">
        <v>5.47</v>
      </c>
      <c r="J284" s="82">
        <v>2.7605540793600003</v>
      </c>
      <c r="K284" s="83">
        <v>15.69</v>
      </c>
      <c r="L284" s="83">
        <v>1.9570603483200002</v>
      </c>
      <c r="M284" s="232"/>
      <c r="N284" s="83"/>
      <c r="O284" s="83"/>
      <c r="P284" s="230">
        <f t="shared" si="226"/>
        <v>43.287614427679998</v>
      </c>
      <c r="Q284" s="52">
        <f t="shared" si="205"/>
        <v>0.83399989372614647</v>
      </c>
      <c r="R284" s="52">
        <f t="shared" si="206"/>
        <v>1.4516799611077715</v>
      </c>
      <c r="S284" s="52">
        <f t="shared" si="207"/>
        <v>1.4145600305099637</v>
      </c>
      <c r="T284" s="53">
        <f t="shared" si="208"/>
        <v>9.0334723494273572E-2</v>
      </c>
      <c r="U284" s="53">
        <f t="shared" si="209"/>
        <v>1.3589153014640702</v>
      </c>
      <c r="V284" s="53">
        <f t="shared" si="210"/>
        <v>14.167574869288392</v>
      </c>
      <c r="W284" s="53">
        <f t="shared" si="211"/>
        <v>115.77841853573091</v>
      </c>
      <c r="X284" s="53">
        <f t="shared" si="212"/>
        <v>1.0294708523189267</v>
      </c>
      <c r="Y284" s="53">
        <f t="shared" si="213"/>
        <v>1.0231650055704153</v>
      </c>
      <c r="Z284" s="53">
        <f t="shared" si="214"/>
        <v>1.0260432990696924</v>
      </c>
      <c r="AA284" s="53">
        <f t="shared" si="215"/>
        <v>1.0296284922307912</v>
      </c>
      <c r="AB284" s="53">
        <f t="shared" si="216"/>
        <v>0.57342036686136544</v>
      </c>
      <c r="AC284" s="53">
        <f t="shared" si="217"/>
        <v>0.5743221245079001</v>
      </c>
      <c r="AD284" s="53">
        <f t="shared" si="218"/>
        <v>0.56107291343761145</v>
      </c>
      <c r="AE284" s="53">
        <f t="shared" si="219"/>
        <v>0.36705279802377788</v>
      </c>
      <c r="AF284" s="53">
        <f t="shared" si="220"/>
        <v>0.36</v>
      </c>
      <c r="AG284" s="53">
        <f t="shared" si="221"/>
        <v>0.36352639901188893</v>
      </c>
      <c r="AH284" s="64" t="s">
        <v>152</v>
      </c>
      <c r="AK284" s="45" t="str">
        <f t="shared" si="227"/>
        <v>301-12</v>
      </c>
      <c r="AL284" s="65"/>
      <c r="AM284" s="145">
        <f t="shared" si="228"/>
        <v>5</v>
      </c>
      <c r="AN284" s="149"/>
      <c r="AO284" s="183"/>
      <c r="AP284" s="149"/>
      <c r="AQ284" s="147">
        <f t="shared" si="229"/>
        <v>1</v>
      </c>
      <c r="AR284" s="229">
        <v>0</v>
      </c>
      <c r="AS284" s="229">
        <v>0</v>
      </c>
      <c r="AT284" s="229">
        <v>0</v>
      </c>
      <c r="AU284" s="229">
        <v>0</v>
      </c>
      <c r="AV284" s="229">
        <v>1</v>
      </c>
      <c r="AW284" s="229">
        <v>1</v>
      </c>
      <c r="AX284" s="229">
        <v>0</v>
      </c>
      <c r="AY284" s="229">
        <v>0</v>
      </c>
      <c r="AZ284" s="229">
        <v>0</v>
      </c>
      <c r="BB284" s="229">
        <v>22</v>
      </c>
      <c r="BC284" s="229">
        <v>2</v>
      </c>
      <c r="BD284" s="229">
        <v>0</v>
      </c>
      <c r="BE284" s="57">
        <v>3</v>
      </c>
      <c r="BF284" s="57">
        <v>3</v>
      </c>
      <c r="BG284" s="57">
        <v>3</v>
      </c>
      <c r="BH284" s="57">
        <v>10</v>
      </c>
      <c r="BI284" s="57">
        <f t="shared" si="230"/>
        <v>800</v>
      </c>
      <c r="BJ284" s="189" t="str">
        <f t="shared" si="231"/>
        <v>301-12</v>
      </c>
      <c r="BK284" s="173">
        <f t="shared" si="232"/>
        <v>5</v>
      </c>
      <c r="BL284" s="173">
        <v>12</v>
      </c>
      <c r="BM284" s="57">
        <v>19</v>
      </c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104"/>
      <c r="CB284" s="103"/>
      <c r="CC284" s="103"/>
      <c r="CD284" s="103"/>
      <c r="CE284" s="103"/>
      <c r="CF284" s="103"/>
      <c r="CG284" s="103"/>
      <c r="CH284" s="103"/>
      <c r="CI284" s="103"/>
      <c r="CJ284" s="103"/>
      <c r="CK284" s="103"/>
      <c r="CL284" s="103"/>
      <c r="CP284" s="93"/>
      <c r="CQ284" s="93"/>
      <c r="CV284" s="93"/>
      <c r="DA284" s="93"/>
      <c r="DF284" s="131"/>
      <c r="DG284" s="121">
        <f t="shared" si="233"/>
        <v>0</v>
      </c>
      <c r="DH284" s="121">
        <f t="shared" si="234"/>
        <v>4.1699994686307322</v>
      </c>
      <c r="DI284" s="121">
        <f t="shared" si="235"/>
        <v>7.072800152549819</v>
      </c>
      <c r="DJ284" s="121">
        <f t="shared" si="236"/>
        <v>0.48256794978093143</v>
      </c>
      <c r="DK284" s="121">
        <f t="shared" si="236"/>
        <v>0.65692760857920252</v>
      </c>
      <c r="DL284" s="121">
        <f t="shared" si="236"/>
        <v>0</v>
      </c>
      <c r="DM284" s="121">
        <f t="shared" si="237"/>
        <v>23.551340359918033</v>
      </c>
      <c r="DN284" s="121">
        <f t="shared" si="238"/>
        <v>0</v>
      </c>
      <c r="DO284" s="121">
        <f t="shared" si="239"/>
        <v>0</v>
      </c>
      <c r="DP284" s="121">
        <f t="shared" si="240"/>
        <v>0</v>
      </c>
      <c r="DQ284" s="121">
        <f t="shared" si="241"/>
        <v>0</v>
      </c>
      <c r="DR284" s="122">
        <f t="shared" si="242"/>
        <v>0.5</v>
      </c>
      <c r="DS284" s="157"/>
      <c r="DT284" s="157" t="str">
        <f t="shared" si="243"/>
        <v>DFPZ</v>
      </c>
      <c r="DU284" s="157" t="str">
        <f t="shared" si="222"/>
        <v>301-12</v>
      </c>
      <c r="DV284" s="238">
        <f t="shared" si="244"/>
        <v>5</v>
      </c>
      <c r="EJ284" s="50"/>
      <c r="EK284" s="50"/>
      <c r="EL284" s="55"/>
      <c r="EM284" s="50"/>
      <c r="EN284" s="50"/>
      <c r="EO284" s="50">
        <f t="shared" si="223"/>
        <v>0</v>
      </c>
      <c r="EP284" s="50">
        <f t="shared" si="224"/>
        <v>0</v>
      </c>
      <c r="EQ284" s="50">
        <f t="shared" si="225"/>
        <v>0</v>
      </c>
      <c r="ER284" s="56"/>
      <c r="ES284" s="56"/>
      <c r="ET284" s="56">
        <f t="shared" si="203"/>
        <v>0</v>
      </c>
      <c r="EU284" s="56">
        <f t="shared" si="203"/>
        <v>1.8764997608838296</v>
      </c>
      <c r="EV284" s="56"/>
      <c r="EW284" s="56"/>
      <c r="EX284" s="56"/>
      <c r="EY284" s="56"/>
      <c r="EZ284" s="165"/>
      <c r="FA284" s="179"/>
      <c r="FB284" s="179"/>
      <c r="FC284" s="56"/>
      <c r="FD284" s="56"/>
      <c r="FE284" s="56"/>
      <c r="FF284" s="56"/>
      <c r="FG284" s="56"/>
      <c r="FH284" s="56"/>
      <c r="FI284" s="56"/>
      <c r="FJ284" s="56"/>
      <c r="FK284" s="56"/>
      <c r="FL284" s="56"/>
      <c r="FM284" s="56"/>
      <c r="FO284" s="54"/>
      <c r="FP284" s="54"/>
      <c r="FQ284" s="54"/>
      <c r="FR284" s="54"/>
      <c r="FS284" s="54"/>
      <c r="FT284" s="54"/>
      <c r="FU284" s="54"/>
      <c r="FV284" s="54"/>
      <c r="FW284" s="54"/>
      <c r="FX284" s="54"/>
      <c r="FY284" s="54"/>
      <c r="FZ284" s="54"/>
      <c r="GA284" s="54"/>
    </row>
    <row r="285" spans="1:183" ht="16.899999999999999" customHeight="1">
      <c r="A285" s="66" t="s">
        <v>377</v>
      </c>
      <c r="B285" s="228" t="s">
        <v>286</v>
      </c>
      <c r="C285" s="228">
        <v>750</v>
      </c>
      <c r="D285" s="228" t="s">
        <v>287</v>
      </c>
      <c r="E285" s="229">
        <v>1</v>
      </c>
      <c r="F285" s="144">
        <v>12.41</v>
      </c>
      <c r="G285" s="144">
        <v>5</v>
      </c>
      <c r="H285" s="144"/>
      <c r="I285" s="144">
        <v>5.47</v>
      </c>
      <c r="J285" s="82">
        <v>2.7605540793600003</v>
      </c>
      <c r="K285" s="83">
        <v>15.69</v>
      </c>
      <c r="L285" s="83">
        <v>1.9570603483200002</v>
      </c>
      <c r="M285" s="144"/>
      <c r="N285" s="83"/>
      <c r="O285" s="83"/>
      <c r="P285" s="230">
        <f t="shared" si="226"/>
        <v>43.287614427679998</v>
      </c>
      <c r="Q285" s="52">
        <f t="shared" si="205"/>
        <v>0.83399989372614647</v>
      </c>
      <c r="R285" s="52">
        <f t="shared" si="206"/>
        <v>1.4516799611077715</v>
      </c>
      <c r="S285" s="52">
        <f t="shared" si="207"/>
        <v>1.4145600305099637</v>
      </c>
      <c r="T285" s="53">
        <f t="shared" si="208"/>
        <v>9.0334723494273572E-2</v>
      </c>
      <c r="U285" s="53">
        <f t="shared" si="209"/>
        <v>1.3589153014640702</v>
      </c>
      <c r="V285" s="53">
        <f t="shared" si="210"/>
        <v>14.167574869288392</v>
      </c>
      <c r="W285" s="53">
        <f t="shared" si="211"/>
        <v>115.77841853573091</v>
      </c>
      <c r="X285" s="53">
        <f t="shared" si="212"/>
        <v>1.0294708523189267</v>
      </c>
      <c r="Y285" s="53">
        <f t="shared" si="213"/>
        <v>1.0231650055704153</v>
      </c>
      <c r="Z285" s="53">
        <f t="shared" si="214"/>
        <v>1.0260432990696924</v>
      </c>
      <c r="AA285" s="53">
        <f t="shared" si="215"/>
        <v>1.0296284922307912</v>
      </c>
      <c r="AB285" s="53">
        <f t="shared" si="216"/>
        <v>0.57342036686136544</v>
      </c>
      <c r="AC285" s="53">
        <f t="shared" si="217"/>
        <v>0.5743221245079001</v>
      </c>
      <c r="AD285" s="53">
        <f t="shared" si="218"/>
        <v>0.56107291343761145</v>
      </c>
      <c r="AE285" s="53">
        <f t="shared" si="219"/>
        <v>0.36705279802377788</v>
      </c>
      <c r="AF285" s="53">
        <f t="shared" si="220"/>
        <v>0.36</v>
      </c>
      <c r="AG285" s="53">
        <f t="shared" si="221"/>
        <v>0.36352639901188893</v>
      </c>
      <c r="AH285" s="64" t="s">
        <v>152</v>
      </c>
      <c r="AK285" s="45" t="str">
        <f t="shared" si="227"/>
        <v>315-17</v>
      </c>
      <c r="AL285" s="65"/>
      <c r="AM285" s="145">
        <f t="shared" si="228"/>
        <v>1</v>
      </c>
      <c r="AN285" s="149"/>
      <c r="AO285" s="183"/>
      <c r="AP285" s="149"/>
      <c r="AQ285" s="147">
        <f t="shared" si="229"/>
        <v>1</v>
      </c>
      <c r="AR285" s="229">
        <v>0</v>
      </c>
      <c r="AS285" s="229">
        <v>0</v>
      </c>
      <c r="AT285" s="229">
        <v>0</v>
      </c>
      <c r="AU285" s="229">
        <v>0</v>
      </c>
      <c r="AV285" s="229">
        <v>0</v>
      </c>
      <c r="AW285" s="229">
        <v>0</v>
      </c>
      <c r="AX285" s="229">
        <v>2</v>
      </c>
      <c r="AY285" s="229">
        <v>1</v>
      </c>
      <c r="AZ285" s="229">
        <v>60</v>
      </c>
      <c r="BB285" s="229">
        <v>85</v>
      </c>
      <c r="BC285" s="229">
        <v>7</v>
      </c>
      <c r="BD285" s="229">
        <v>1</v>
      </c>
      <c r="BE285" s="57">
        <v>3</v>
      </c>
      <c r="BF285" s="57">
        <v>3</v>
      </c>
      <c r="BG285" s="57">
        <v>3</v>
      </c>
      <c r="BH285" s="57">
        <v>10</v>
      </c>
      <c r="BI285" s="57">
        <f t="shared" si="230"/>
        <v>750</v>
      </c>
      <c r="BJ285" s="189" t="str">
        <f t="shared" si="231"/>
        <v>315-17</v>
      </c>
      <c r="BK285" s="173">
        <f t="shared" si="232"/>
        <v>1</v>
      </c>
      <c r="BL285" s="173">
        <v>0</v>
      </c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104"/>
      <c r="CB285" s="103"/>
      <c r="CC285" s="103"/>
      <c r="CD285" s="103"/>
      <c r="CE285" s="103"/>
      <c r="CF285" s="103"/>
      <c r="CG285" s="103"/>
      <c r="CH285" s="103"/>
      <c r="CI285" s="103"/>
      <c r="CJ285" s="103"/>
      <c r="CK285" s="103"/>
      <c r="CL285" s="103"/>
      <c r="CP285" s="93"/>
      <c r="CQ285" s="93"/>
      <c r="CV285" s="93"/>
      <c r="DA285" s="93"/>
      <c r="DF285" s="131"/>
      <c r="DG285" s="121">
        <f t="shared" si="233"/>
        <v>14.516799611077715</v>
      </c>
      <c r="DH285" s="121">
        <f t="shared" si="234"/>
        <v>4.1699994686307322</v>
      </c>
      <c r="DI285" s="121">
        <f t="shared" si="235"/>
        <v>21.218400457649452</v>
      </c>
      <c r="DJ285" s="121">
        <f t="shared" si="236"/>
        <v>1.8644670786990531</v>
      </c>
      <c r="DK285" s="121">
        <f t="shared" si="236"/>
        <v>2.2992466300272087</v>
      </c>
      <c r="DL285" s="121">
        <f t="shared" si="236"/>
        <v>3.3548600869092748</v>
      </c>
      <c r="DM285" s="121">
        <f t="shared" si="237"/>
        <v>0</v>
      </c>
      <c r="DN285" s="121">
        <f t="shared" si="238"/>
        <v>0</v>
      </c>
      <c r="DO285" s="121">
        <f t="shared" si="239"/>
        <v>0</v>
      </c>
      <c r="DP285" s="121">
        <f t="shared" si="240"/>
        <v>0</v>
      </c>
      <c r="DQ285" s="121">
        <f t="shared" si="241"/>
        <v>0</v>
      </c>
      <c r="DR285" s="122">
        <f t="shared" si="242"/>
        <v>0</v>
      </c>
      <c r="DS285" s="157"/>
      <c r="DT285" s="157" t="str">
        <f t="shared" si="243"/>
        <v>DFPZ</v>
      </c>
      <c r="DU285" s="157" t="str">
        <f t="shared" si="222"/>
        <v>315-17</v>
      </c>
      <c r="DV285" s="238">
        <f t="shared" si="244"/>
        <v>1</v>
      </c>
      <c r="EJ285" s="50">
        <f t="shared" si="245"/>
        <v>0.82348069105691057</v>
      </c>
      <c r="EK285" s="50">
        <f t="shared" si="246"/>
        <v>1.2982723577235773</v>
      </c>
      <c r="EL285" s="55">
        <f t="shared" si="247"/>
        <v>1.475609756097561</v>
      </c>
      <c r="EM285" s="50">
        <f>4.656*AQ285*(((BL285/2.54)^2)+((BM285/2.54)^2)+((BN285/2.54)^2)+((BO285)/2.54^2)+((BP285/2.54)^2)+((BQ285/2.54)^2)+((BR285/2.54)^2)+((BS285/2.54)^2)+((BT285/2.54)^2)+((BU285/2.54)^2)+((BV285/2.54)^2)+((BW285/2.54)^2)+((BX285/2.54)^2)+((BY285/2.54)^2)+((BZ285/2.54)^2))/(BH285*3.28)</f>
        <v>0</v>
      </c>
      <c r="EN285" s="50">
        <f>3.492*AQ285*((CA285/2.54)^2 + (CB285/2.54)^2 + (CC285/2.54)^2 + (CD285/2.54)^2 + (CE285/2.54)^2 + (CF285/2.54)^2 + (CG285/2.54)^2 +(CH285/2.54)^2 +(CI285/2.54)^2 + (CJ285/2.54)^2 +(CK285/2.54)^2 + (CL285/2.54)^2 +(CM285/2.54)^2 + (CN285/2.54)^2 + (CO285/2.54)^2)/(BH285*3.28)</f>
        <v>0</v>
      </c>
      <c r="EO285" s="50">
        <f t="shared" si="223"/>
        <v>0</v>
      </c>
      <c r="EP285" s="50">
        <f t="shared" si="224"/>
        <v>0</v>
      </c>
      <c r="EQ285" s="50">
        <f t="shared" si="225"/>
        <v>0</v>
      </c>
      <c r="ER285" s="56">
        <f t="shared" si="248"/>
        <v>3.597362804878049</v>
      </c>
      <c r="ES285" s="56">
        <f t="shared" si="249"/>
        <v>0</v>
      </c>
      <c r="ET285" s="56">
        <f t="shared" si="203"/>
        <v>6.5325598249849719</v>
      </c>
      <c r="EU285" s="56">
        <f t="shared" si="203"/>
        <v>1.8764997608838296</v>
      </c>
      <c r="EV285" s="56">
        <f t="shared" si="250"/>
        <v>3.597362804878049</v>
      </c>
      <c r="EW285" s="56"/>
      <c r="EX285" s="56"/>
      <c r="EY285" s="56"/>
      <c r="EZ285" s="165"/>
      <c r="FA285" s="179"/>
      <c r="FB285" s="179"/>
      <c r="FC285" s="56"/>
      <c r="FD285" s="56"/>
      <c r="FE285" s="56"/>
      <c r="FF285" s="56"/>
      <c r="FG285" s="56"/>
      <c r="FH285" s="56"/>
      <c r="FI285" s="56"/>
      <c r="FJ285" s="56"/>
      <c r="FK285" s="56"/>
      <c r="FL285" s="56"/>
      <c r="FM285" s="56"/>
      <c r="FO285" s="54"/>
      <c r="FP285" s="54"/>
      <c r="FQ285" s="54"/>
      <c r="FR285" s="54"/>
      <c r="FS285" s="54"/>
      <c r="FT285" s="54"/>
      <c r="FU285" s="54"/>
      <c r="FV285" s="54"/>
      <c r="FW285" s="54"/>
      <c r="FX285" s="54"/>
      <c r="FY285" s="54"/>
      <c r="FZ285" s="54"/>
      <c r="GA285" s="54"/>
    </row>
    <row r="286" spans="1:183" ht="16.899999999999999" customHeight="1">
      <c r="A286" s="66" t="s">
        <v>377</v>
      </c>
      <c r="B286" s="228" t="s">
        <v>286</v>
      </c>
      <c r="C286" s="228">
        <v>750</v>
      </c>
      <c r="D286" s="228" t="s">
        <v>287</v>
      </c>
      <c r="E286" s="229">
        <v>2</v>
      </c>
      <c r="F286" s="144">
        <v>12.41</v>
      </c>
      <c r="G286" s="144">
        <v>5</v>
      </c>
      <c r="H286" s="144"/>
      <c r="I286" s="144">
        <v>5.47</v>
      </c>
      <c r="J286" s="82">
        <v>2.7605540793600003</v>
      </c>
      <c r="K286" s="83">
        <v>15.69</v>
      </c>
      <c r="L286" s="83">
        <v>1.9570603483200002</v>
      </c>
      <c r="M286" s="144"/>
      <c r="N286" s="83"/>
      <c r="O286" s="83"/>
      <c r="P286" s="230">
        <f t="shared" si="226"/>
        <v>43.287614427679998</v>
      </c>
      <c r="Q286" s="52">
        <f t="shared" si="205"/>
        <v>0.83399989372614647</v>
      </c>
      <c r="R286" s="52">
        <f t="shared" si="206"/>
        <v>1.4516799611077715</v>
      </c>
      <c r="S286" s="52">
        <f t="shared" si="207"/>
        <v>1.4145600305099637</v>
      </c>
      <c r="T286" s="53">
        <f t="shared" si="208"/>
        <v>9.0334723494273572E-2</v>
      </c>
      <c r="U286" s="53">
        <f t="shared" si="209"/>
        <v>1.3589153014640702</v>
      </c>
      <c r="V286" s="53">
        <f t="shared" si="210"/>
        <v>14.167574869288392</v>
      </c>
      <c r="W286" s="53">
        <f t="shared" si="211"/>
        <v>115.77841853573091</v>
      </c>
      <c r="X286" s="53">
        <f t="shared" si="212"/>
        <v>1.0294708523189267</v>
      </c>
      <c r="Y286" s="53">
        <f t="shared" si="213"/>
        <v>1.0231650055704153</v>
      </c>
      <c r="Z286" s="53">
        <f t="shared" si="214"/>
        <v>1.0260432990696924</v>
      </c>
      <c r="AA286" s="53">
        <f t="shared" si="215"/>
        <v>1.0296284922307912</v>
      </c>
      <c r="AB286" s="53">
        <f t="shared" si="216"/>
        <v>0.57342036686136544</v>
      </c>
      <c r="AC286" s="53">
        <f t="shared" si="217"/>
        <v>0.5743221245079001</v>
      </c>
      <c r="AD286" s="53">
        <f t="shared" si="218"/>
        <v>0.56107291343761145</v>
      </c>
      <c r="AE286" s="53">
        <f t="shared" si="219"/>
        <v>0.36705279802377788</v>
      </c>
      <c r="AF286" s="53">
        <f t="shared" si="220"/>
        <v>0.36</v>
      </c>
      <c r="AG286" s="53">
        <f t="shared" si="221"/>
        <v>0.36352639901188893</v>
      </c>
      <c r="AH286" s="64" t="s">
        <v>152</v>
      </c>
      <c r="AK286" s="45" t="str">
        <f t="shared" si="227"/>
        <v>315-17</v>
      </c>
      <c r="AL286" s="65"/>
      <c r="AM286" s="145">
        <f t="shared" si="228"/>
        <v>2</v>
      </c>
      <c r="AN286" s="149"/>
      <c r="AO286" s="183"/>
      <c r="AP286" s="149"/>
      <c r="AQ286" s="147">
        <f t="shared" si="229"/>
        <v>1</v>
      </c>
      <c r="AR286" s="229">
        <v>0</v>
      </c>
      <c r="AS286" s="229">
        <v>0</v>
      </c>
      <c r="AT286" s="229">
        <v>0</v>
      </c>
      <c r="AU286" s="229">
        <v>0</v>
      </c>
      <c r="AV286" s="229">
        <v>1</v>
      </c>
      <c r="AW286" s="229">
        <v>2</v>
      </c>
      <c r="AX286" s="229">
        <v>4</v>
      </c>
      <c r="AY286" s="229">
        <v>1</v>
      </c>
      <c r="AZ286" s="229">
        <v>1</v>
      </c>
      <c r="BB286" s="229">
        <v>100</v>
      </c>
      <c r="BC286" s="229">
        <v>0</v>
      </c>
      <c r="BD286" s="229">
        <v>0</v>
      </c>
      <c r="BE286" s="57">
        <v>3</v>
      </c>
      <c r="BF286" s="57">
        <v>3</v>
      </c>
      <c r="BG286" s="57">
        <v>3</v>
      </c>
      <c r="BH286" s="57">
        <v>10</v>
      </c>
      <c r="BI286" s="57">
        <f t="shared" si="230"/>
        <v>750</v>
      </c>
      <c r="BJ286" s="189" t="str">
        <f t="shared" si="231"/>
        <v>315-17</v>
      </c>
      <c r="BK286" s="173">
        <f t="shared" si="232"/>
        <v>2</v>
      </c>
      <c r="BL286" s="173">
        <v>0</v>
      </c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104"/>
      <c r="CB286" s="103"/>
      <c r="CC286" s="103"/>
      <c r="CD286" s="103"/>
      <c r="CE286" s="103"/>
      <c r="CF286" s="103"/>
      <c r="CG286" s="103"/>
      <c r="CH286" s="103"/>
      <c r="CI286" s="103"/>
      <c r="CJ286" s="103"/>
      <c r="CK286" s="103"/>
      <c r="CL286" s="103"/>
      <c r="CP286" s="93"/>
      <c r="CQ286" s="93"/>
      <c r="CV286" s="93"/>
      <c r="DA286" s="93"/>
      <c r="DF286" s="131"/>
      <c r="DG286" s="121">
        <f t="shared" si="233"/>
        <v>29.033599222155431</v>
      </c>
      <c r="DH286" s="121">
        <f t="shared" si="234"/>
        <v>8.3399989372614645</v>
      </c>
      <c r="DI286" s="121">
        <f t="shared" si="235"/>
        <v>42.436800915298903</v>
      </c>
      <c r="DJ286" s="121">
        <f t="shared" si="236"/>
        <v>2.1934906808224155</v>
      </c>
      <c r="DK286" s="121">
        <f t="shared" si="236"/>
        <v>0</v>
      </c>
      <c r="DL286" s="121">
        <f t="shared" si="236"/>
        <v>0</v>
      </c>
      <c r="DM286" s="121">
        <f t="shared" si="237"/>
        <v>0</v>
      </c>
      <c r="DN286" s="121">
        <f t="shared" si="238"/>
        <v>0</v>
      </c>
      <c r="DO286" s="121">
        <f t="shared" si="239"/>
        <v>0</v>
      </c>
      <c r="DP286" s="121">
        <f t="shared" si="240"/>
        <v>0</v>
      </c>
      <c r="DQ286" s="121">
        <f t="shared" si="241"/>
        <v>0</v>
      </c>
      <c r="DR286" s="122">
        <f t="shared" si="242"/>
        <v>1</v>
      </c>
      <c r="DS286" s="157"/>
      <c r="DT286" s="157" t="str">
        <f t="shared" si="243"/>
        <v>DFPZ</v>
      </c>
      <c r="DU286" s="157" t="str">
        <f t="shared" si="222"/>
        <v>315-17</v>
      </c>
      <c r="DV286" s="238">
        <f t="shared" si="244"/>
        <v>2</v>
      </c>
      <c r="EJ286" s="50">
        <f t="shared" si="245"/>
        <v>0.96880081300813004</v>
      </c>
      <c r="EK286" s="50">
        <f t="shared" si="246"/>
        <v>0</v>
      </c>
      <c r="EL286" s="55">
        <f t="shared" si="247"/>
        <v>0</v>
      </c>
      <c r="EM286" s="50">
        <f>4.656*AQ286*(((BL286/2.54)^2)+((BM286/2.54)^2)+((BN286/2.54)^2)+((BO286)/2.54^2)+((BP286/2.54)^2)+((BQ286/2.54)^2)+((BR286/2.54)^2)+((BS286/2.54)^2)+((BT286/2.54)^2)+((BU286/2.54)^2)+((BV286/2.54)^2)+((BW286/2.54)^2)+((BX286/2.54)^2)+((BY286/2.54)^2)+((BZ286/2.54)^2))/(BH286*3.28)</f>
        <v>0</v>
      </c>
      <c r="EN286" s="50">
        <f>3.492*AQ286*((CA286/2.54)^2 + (CB286/2.54)^2 + (CC286/2.54)^2 + (CD286/2.54)^2 + (CE286/2.54)^2 + (CF286/2.54)^2 + (CG286/2.54)^2 +(CH286/2.54)^2 +(CI286/2.54)^2 + (CJ286/2.54)^2 +(CK286/2.54)^2 + (CL286/2.54)^2 +(CM286/2.54)^2 + (CN286/2.54)^2 + (CO286/2.54)^2)/(BH286*3.28)</f>
        <v>0</v>
      </c>
      <c r="EO286" s="50">
        <f t="shared" si="223"/>
        <v>0</v>
      </c>
      <c r="EP286" s="50">
        <f t="shared" si="224"/>
        <v>0</v>
      </c>
      <c r="EQ286" s="50">
        <f t="shared" si="225"/>
        <v>0</v>
      </c>
      <c r="ER286" s="56">
        <f t="shared" si="248"/>
        <v>0.96880081300813004</v>
      </c>
      <c r="ES286" s="56">
        <f t="shared" si="249"/>
        <v>0</v>
      </c>
      <c r="ET286" s="56">
        <f t="shared" si="203"/>
        <v>13.065119649969944</v>
      </c>
      <c r="EU286" s="56">
        <f t="shared" si="203"/>
        <v>3.7529995217676593</v>
      </c>
      <c r="EV286" s="56">
        <f t="shared" si="250"/>
        <v>0.96880081300813004</v>
      </c>
      <c r="EW286" s="56"/>
      <c r="EX286" s="56"/>
      <c r="EY286" s="56"/>
      <c r="EZ286" s="165"/>
      <c r="FA286" s="179"/>
      <c r="FB286" s="179"/>
      <c r="FC286" s="56"/>
      <c r="FD286" s="56"/>
      <c r="FE286" s="56"/>
      <c r="FF286" s="56"/>
      <c r="FG286" s="56"/>
      <c r="FH286" s="56"/>
      <c r="FI286" s="56"/>
      <c r="FJ286" s="56"/>
      <c r="FK286" s="56"/>
      <c r="FL286" s="56"/>
      <c r="FM286" s="56"/>
      <c r="FO286" s="54"/>
      <c r="FP286" s="54"/>
      <c r="FQ286" s="54"/>
      <c r="FR286" s="54"/>
      <c r="FS286" s="54"/>
      <c r="FT286" s="54"/>
      <c r="FU286" s="54"/>
      <c r="FV286" s="54"/>
      <c r="FW286" s="54"/>
      <c r="FX286" s="54"/>
      <c r="FY286" s="54"/>
      <c r="FZ286" s="54"/>
      <c r="GA286" s="54"/>
    </row>
    <row r="287" spans="1:183" ht="16.899999999999999" customHeight="1">
      <c r="A287" s="66" t="s">
        <v>377</v>
      </c>
      <c r="B287" s="228" t="s">
        <v>286</v>
      </c>
      <c r="C287" s="228">
        <v>750</v>
      </c>
      <c r="D287" s="228" t="s">
        <v>287</v>
      </c>
      <c r="E287" s="229">
        <v>3</v>
      </c>
      <c r="F287" s="144">
        <v>12.41</v>
      </c>
      <c r="G287" s="144">
        <v>5</v>
      </c>
      <c r="H287" s="144"/>
      <c r="I287" s="144">
        <v>5.47</v>
      </c>
      <c r="J287" s="82">
        <v>2.7605540793600003</v>
      </c>
      <c r="K287" s="83">
        <v>15.69</v>
      </c>
      <c r="L287" s="83">
        <v>1.9570603483200002</v>
      </c>
      <c r="M287" s="144"/>
      <c r="N287" s="83"/>
      <c r="O287" s="83"/>
      <c r="P287" s="230">
        <f t="shared" si="226"/>
        <v>43.287614427679998</v>
      </c>
      <c r="Q287" s="52">
        <f t="shared" si="205"/>
        <v>0.83399989372614647</v>
      </c>
      <c r="R287" s="52">
        <f t="shared" si="206"/>
        <v>1.4516799611077715</v>
      </c>
      <c r="S287" s="52">
        <f t="shared" si="207"/>
        <v>1.4145600305099637</v>
      </c>
      <c r="T287" s="53">
        <f t="shared" si="208"/>
        <v>9.0334723494273572E-2</v>
      </c>
      <c r="U287" s="53">
        <f t="shared" si="209"/>
        <v>1.3589153014640702</v>
      </c>
      <c r="V287" s="53">
        <f t="shared" si="210"/>
        <v>14.167574869288392</v>
      </c>
      <c r="W287" s="53">
        <f t="shared" si="211"/>
        <v>115.77841853573091</v>
      </c>
      <c r="X287" s="53">
        <f t="shared" si="212"/>
        <v>1.0294708523189267</v>
      </c>
      <c r="Y287" s="53">
        <f t="shared" si="213"/>
        <v>1.0231650055704153</v>
      </c>
      <c r="Z287" s="53">
        <f t="shared" si="214"/>
        <v>1.0260432990696924</v>
      </c>
      <c r="AA287" s="53">
        <f t="shared" si="215"/>
        <v>1.0296284922307912</v>
      </c>
      <c r="AB287" s="53">
        <f t="shared" si="216"/>
        <v>0.57342036686136544</v>
      </c>
      <c r="AC287" s="53">
        <f t="shared" si="217"/>
        <v>0.5743221245079001</v>
      </c>
      <c r="AD287" s="53">
        <f t="shared" si="218"/>
        <v>0.56107291343761145</v>
      </c>
      <c r="AE287" s="53">
        <f t="shared" si="219"/>
        <v>0.36705279802377788</v>
      </c>
      <c r="AF287" s="53">
        <f t="shared" si="220"/>
        <v>0.36</v>
      </c>
      <c r="AG287" s="53">
        <f t="shared" si="221"/>
        <v>0.36352639901188893</v>
      </c>
      <c r="AH287" s="64" t="s">
        <v>152</v>
      </c>
      <c r="AK287" s="45" t="str">
        <f t="shared" si="227"/>
        <v>315-17</v>
      </c>
      <c r="AL287" s="65"/>
      <c r="AM287" s="145">
        <f t="shared" si="228"/>
        <v>3</v>
      </c>
      <c r="AN287" s="149"/>
      <c r="AO287" s="183"/>
      <c r="AP287" s="149"/>
      <c r="AQ287" s="147">
        <f t="shared" si="229"/>
        <v>1</v>
      </c>
      <c r="AR287" s="229">
        <v>3</v>
      </c>
      <c r="AS287" s="229">
        <v>2</v>
      </c>
      <c r="AT287" s="229">
        <v>3</v>
      </c>
      <c r="AU287" s="229">
        <v>2</v>
      </c>
      <c r="AV287" s="229">
        <v>2</v>
      </c>
      <c r="AW287" s="229">
        <v>4</v>
      </c>
      <c r="AX287" s="229">
        <v>0</v>
      </c>
      <c r="AY287" s="229">
        <v>2</v>
      </c>
      <c r="AZ287" s="229">
        <v>12</v>
      </c>
      <c r="BB287" s="229">
        <v>75</v>
      </c>
      <c r="BC287" s="229">
        <v>9</v>
      </c>
      <c r="BD287" s="229">
        <v>1</v>
      </c>
      <c r="BE287" s="57">
        <v>3</v>
      </c>
      <c r="BF287" s="57">
        <v>3</v>
      </c>
      <c r="BG287" s="57">
        <v>3</v>
      </c>
      <c r="BH287" s="57">
        <v>10</v>
      </c>
      <c r="BI287" s="57">
        <f t="shared" si="230"/>
        <v>750</v>
      </c>
      <c r="BJ287" s="189" t="str">
        <f t="shared" si="231"/>
        <v>315-17</v>
      </c>
      <c r="BK287" s="173">
        <f t="shared" si="232"/>
        <v>3</v>
      </c>
      <c r="BL287" s="173">
        <v>0</v>
      </c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104"/>
      <c r="CB287" s="103"/>
      <c r="CC287" s="103"/>
      <c r="CD287" s="103"/>
      <c r="CE287" s="103"/>
      <c r="CF287" s="103"/>
      <c r="CG287" s="103"/>
      <c r="CH287" s="103"/>
      <c r="CI287" s="103"/>
      <c r="CJ287" s="103"/>
      <c r="CK287" s="103"/>
      <c r="CL287" s="103"/>
      <c r="CP287" s="93"/>
      <c r="CQ287" s="93"/>
      <c r="CV287" s="93"/>
      <c r="DA287" s="93"/>
      <c r="DF287" s="131"/>
      <c r="DG287" s="121">
        <f t="shared" si="233"/>
        <v>36.291999027694288</v>
      </c>
      <c r="DH287" s="121">
        <f t="shared" si="234"/>
        <v>25.019996811784395</v>
      </c>
      <c r="DI287" s="121">
        <f t="shared" si="235"/>
        <v>77.800801678048003</v>
      </c>
      <c r="DJ287" s="121">
        <f t="shared" si="236"/>
        <v>1.6451180106168117</v>
      </c>
      <c r="DK287" s="121">
        <f t="shared" si="236"/>
        <v>2.9561742386064114</v>
      </c>
      <c r="DL287" s="121">
        <f t="shared" si="236"/>
        <v>3.3548600869092748</v>
      </c>
      <c r="DM287" s="121">
        <f t="shared" si="237"/>
        <v>0</v>
      </c>
      <c r="DN287" s="121">
        <f t="shared" si="238"/>
        <v>0</v>
      </c>
      <c r="DO287" s="121">
        <f t="shared" si="239"/>
        <v>0</v>
      </c>
      <c r="DP287" s="121">
        <f t="shared" si="240"/>
        <v>0</v>
      </c>
      <c r="DQ287" s="121">
        <f t="shared" si="241"/>
        <v>0</v>
      </c>
      <c r="DR287" s="122">
        <f t="shared" si="242"/>
        <v>3.5</v>
      </c>
      <c r="DS287" s="157"/>
      <c r="DT287" s="157" t="str">
        <f t="shared" si="243"/>
        <v>DFPZ</v>
      </c>
      <c r="DU287" s="157" t="str">
        <f t="shared" si="222"/>
        <v>315-17</v>
      </c>
      <c r="DV287" s="238">
        <f t="shared" si="244"/>
        <v>3</v>
      </c>
      <c r="EJ287" s="50">
        <f t="shared" si="245"/>
        <v>0.72660060975609753</v>
      </c>
      <c r="EK287" s="50">
        <f t="shared" si="246"/>
        <v>1.6692073170731709</v>
      </c>
      <c r="EL287" s="55">
        <f t="shared" si="247"/>
        <v>1.475609756097561</v>
      </c>
      <c r="EM287" s="50">
        <f>4.656*AQ287*(((BL287/2.54)^2)+((BM287/2.54)^2)+((BN287/2.54)^2)+((BO287)/2.54^2)+((BP287/2.54)^2)+((BQ287/2.54)^2)+((BR287/2.54)^2)+((BS287/2.54)^2)+((BT287/2.54)^2)+((BU287/2.54)^2)+((BV287/2.54)^2)+((BW287/2.54)^2)+((BX287/2.54)^2)+((BY287/2.54)^2)+((BZ287/2.54)^2))/(BH287*3.28)</f>
        <v>0</v>
      </c>
      <c r="EN287" s="50">
        <f>3.492*AQ287*((CA287/2.54)^2 + (CB287/2.54)^2 + (CC287/2.54)^2 + (CD287/2.54)^2 + (CE287/2.54)^2 + (CF287/2.54)^2 + (CG287/2.54)^2 +(CH287/2.54)^2 +(CI287/2.54)^2 + (CJ287/2.54)^2 +(CK287/2.54)^2 + (CL287/2.54)^2 +(CM287/2.54)^2 + (CN287/2.54)^2 + (CO287/2.54)^2)/(BH287*3.28)</f>
        <v>0</v>
      </c>
      <c r="EO287" s="50">
        <f t="shared" si="223"/>
        <v>0</v>
      </c>
      <c r="EP287" s="50">
        <f t="shared" si="224"/>
        <v>0</v>
      </c>
      <c r="EQ287" s="50">
        <f t="shared" si="225"/>
        <v>0</v>
      </c>
      <c r="ER287" s="56">
        <f t="shared" si="248"/>
        <v>3.8714176829268294</v>
      </c>
      <c r="ES287" s="56">
        <f t="shared" si="249"/>
        <v>0</v>
      </c>
      <c r="ET287" s="56">
        <f t="shared" si="203"/>
        <v>16.33139956246243</v>
      </c>
      <c r="EU287" s="56">
        <f t="shared" si="203"/>
        <v>11.258998565302978</v>
      </c>
      <c r="EV287" s="56">
        <f t="shared" si="250"/>
        <v>3.8714176829268294</v>
      </c>
      <c r="EW287" s="56"/>
      <c r="EX287" s="56"/>
      <c r="EY287" s="56"/>
      <c r="EZ287" s="165" t="str">
        <f>D287</f>
        <v>315-17</v>
      </c>
      <c r="FA287" s="179">
        <f t="shared" si="202"/>
        <v>11.976359679139115</v>
      </c>
      <c r="FB287" s="179">
        <f t="shared" si="202"/>
        <v>5.6294992826514898</v>
      </c>
      <c r="FC287" s="56">
        <f>AVERAGE(EJ285:EJ287)</f>
        <v>0.83962737127371267</v>
      </c>
      <c r="FD287" s="56">
        <f>AVERAGE(EK285:EK287)</f>
        <v>0.98915989159891604</v>
      </c>
      <c r="FE287" s="56">
        <f>AVERAGE(EL285:EL287)</f>
        <v>0.98373983739837401</v>
      </c>
      <c r="FF287" s="56">
        <f>AVERAGE(EM285:EM287)</f>
        <v>0</v>
      </c>
      <c r="FG287" s="56">
        <f>AVERAGE(EN285:EN287)</f>
        <v>0</v>
      </c>
      <c r="FH287" s="56">
        <f t="shared" si="204"/>
        <v>0</v>
      </c>
      <c r="FI287" s="56">
        <f t="shared" si="204"/>
        <v>0</v>
      </c>
      <c r="FJ287" s="56">
        <f t="shared" si="204"/>
        <v>0</v>
      </c>
      <c r="FK287" s="56">
        <f>AVERAGE(ER285:ER287)</f>
        <v>2.8125271002710028</v>
      </c>
      <c r="FL287" s="56">
        <f>AVERAGE(ES285:ES287)</f>
        <v>0</v>
      </c>
      <c r="FM287" s="56">
        <f>AVERAGE(EV285:EV287)</f>
        <v>2.8125271002710028</v>
      </c>
      <c r="FO287" s="54"/>
      <c r="FP287" s="54" t="e">
        <f>AVERAGE(#REF!)</f>
        <v>#REF!</v>
      </c>
      <c r="FQ287" s="54" t="e">
        <f>AVERAGE(#REF!)</f>
        <v>#REF!</v>
      </c>
      <c r="FR287" s="54" t="e">
        <f>AVERAGE(#REF!)</f>
        <v>#REF!</v>
      </c>
      <c r="FS287" s="54" t="e">
        <f>AVERAGE(#REF!)</f>
        <v>#REF!</v>
      </c>
      <c r="FT287" s="54" t="e">
        <f>AVERAGE(#REF!)</f>
        <v>#REF!</v>
      </c>
      <c r="FU287" s="54" t="e">
        <f>AVERAGE(#REF!)</f>
        <v>#REF!</v>
      </c>
      <c r="FV287" s="54" t="e">
        <f>AVERAGE(#REF!)</f>
        <v>#REF!</v>
      </c>
      <c r="FW287" s="54" t="e">
        <f>AVERAGE(#REF!)</f>
        <v>#REF!</v>
      </c>
      <c r="FX287" s="54" t="e">
        <f>AVERAGE(#REF!)</f>
        <v>#REF!</v>
      </c>
      <c r="FY287" s="54" t="e">
        <f>AVERAGE(#REF!)</f>
        <v>#REF!</v>
      </c>
      <c r="FZ287" s="54" t="e">
        <f>AVERAGE(#REF!)</f>
        <v>#REF!</v>
      </c>
      <c r="GA287" s="54"/>
    </row>
    <row r="288" spans="1:183" ht="16.899999999999999" customHeight="1">
      <c r="A288" s="66" t="s">
        <v>377</v>
      </c>
      <c r="B288" s="228" t="s">
        <v>286</v>
      </c>
      <c r="C288" s="228">
        <v>750</v>
      </c>
      <c r="D288" s="228" t="s">
        <v>287</v>
      </c>
      <c r="E288" s="229">
        <v>4</v>
      </c>
      <c r="F288" s="144">
        <v>12.41</v>
      </c>
      <c r="G288" s="144">
        <v>5</v>
      </c>
      <c r="H288" s="144"/>
      <c r="I288" s="144">
        <v>5.47</v>
      </c>
      <c r="J288" s="82">
        <v>2.7605540793600003</v>
      </c>
      <c r="K288" s="83">
        <v>15.69</v>
      </c>
      <c r="L288" s="83">
        <v>1.9570603483200002</v>
      </c>
      <c r="M288" s="232"/>
      <c r="N288" s="83"/>
      <c r="O288" s="83"/>
      <c r="P288" s="230">
        <f t="shared" si="226"/>
        <v>43.287614427679998</v>
      </c>
      <c r="Q288" s="52">
        <f t="shared" si="205"/>
        <v>0.83399989372614647</v>
      </c>
      <c r="R288" s="52">
        <f t="shared" si="206"/>
        <v>1.4516799611077715</v>
      </c>
      <c r="S288" s="52">
        <f t="shared" si="207"/>
        <v>1.4145600305099637</v>
      </c>
      <c r="T288" s="53">
        <f t="shared" si="208"/>
        <v>9.0334723494273572E-2</v>
      </c>
      <c r="U288" s="53">
        <f t="shared" si="209"/>
        <v>1.3589153014640702</v>
      </c>
      <c r="V288" s="53">
        <f t="shared" si="210"/>
        <v>14.167574869288392</v>
      </c>
      <c r="W288" s="53">
        <f t="shared" si="211"/>
        <v>115.77841853573091</v>
      </c>
      <c r="X288" s="53">
        <f t="shared" si="212"/>
        <v>1.0294708523189267</v>
      </c>
      <c r="Y288" s="53">
        <f t="shared" si="213"/>
        <v>1.0231650055704153</v>
      </c>
      <c r="Z288" s="53">
        <f t="shared" si="214"/>
        <v>1.0260432990696924</v>
      </c>
      <c r="AA288" s="53">
        <f t="shared" si="215"/>
        <v>1.0296284922307912</v>
      </c>
      <c r="AB288" s="53">
        <f t="shared" si="216"/>
        <v>0.57342036686136544</v>
      </c>
      <c r="AC288" s="53">
        <f t="shared" si="217"/>
        <v>0.5743221245079001</v>
      </c>
      <c r="AD288" s="53">
        <f t="shared" si="218"/>
        <v>0.56107291343761145</v>
      </c>
      <c r="AE288" s="53">
        <f t="shared" si="219"/>
        <v>0.36705279802377788</v>
      </c>
      <c r="AF288" s="53">
        <f t="shared" si="220"/>
        <v>0.36</v>
      </c>
      <c r="AG288" s="53">
        <f t="shared" si="221"/>
        <v>0.36352639901188893</v>
      </c>
      <c r="AH288" s="64" t="s">
        <v>152</v>
      </c>
      <c r="AK288" s="45" t="str">
        <f t="shared" si="227"/>
        <v>315-17</v>
      </c>
      <c r="AL288" s="65"/>
      <c r="AM288" s="145">
        <f t="shared" si="228"/>
        <v>4</v>
      </c>
      <c r="AN288" s="149"/>
      <c r="AO288" s="183"/>
      <c r="AP288" s="149"/>
      <c r="AQ288" s="147">
        <f t="shared" si="229"/>
        <v>1</v>
      </c>
      <c r="AR288" s="229">
        <v>0</v>
      </c>
      <c r="AS288" s="229">
        <v>2</v>
      </c>
      <c r="AT288" s="229">
        <v>2</v>
      </c>
      <c r="AU288" s="229">
        <v>0</v>
      </c>
      <c r="AV288" s="229">
        <v>0</v>
      </c>
      <c r="AW288" s="229">
        <v>0</v>
      </c>
      <c r="AX288" s="229">
        <v>2</v>
      </c>
      <c r="AY288" s="229">
        <v>0</v>
      </c>
      <c r="AZ288" s="229">
        <v>0</v>
      </c>
      <c r="BB288" s="229">
        <v>34</v>
      </c>
      <c r="BC288" s="229">
        <v>3</v>
      </c>
      <c r="BD288" s="229">
        <v>0</v>
      </c>
      <c r="BE288" s="57">
        <v>3</v>
      </c>
      <c r="BF288" s="57">
        <v>3</v>
      </c>
      <c r="BG288" s="57">
        <v>3</v>
      </c>
      <c r="BH288" s="57">
        <v>10</v>
      </c>
      <c r="BI288" s="57">
        <f t="shared" si="230"/>
        <v>750</v>
      </c>
      <c r="BJ288" s="189" t="str">
        <f t="shared" si="231"/>
        <v>315-17</v>
      </c>
      <c r="BK288" s="173">
        <f t="shared" si="232"/>
        <v>4</v>
      </c>
      <c r="BL288" s="173">
        <v>21</v>
      </c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104"/>
      <c r="CB288" s="103"/>
      <c r="CC288" s="103"/>
      <c r="CD288" s="103"/>
      <c r="CE288" s="103"/>
      <c r="CF288" s="103"/>
      <c r="CG288" s="103"/>
      <c r="CH288" s="103"/>
      <c r="CI288" s="103"/>
      <c r="CJ288" s="103"/>
      <c r="CK288" s="103"/>
      <c r="CL288" s="103"/>
      <c r="CP288" s="93"/>
      <c r="CQ288" s="93"/>
      <c r="CV288" s="93"/>
      <c r="DA288" s="93"/>
      <c r="DF288" s="131"/>
      <c r="DG288" s="121">
        <f t="shared" si="233"/>
        <v>14.516799611077715</v>
      </c>
      <c r="DH288" s="121">
        <f t="shared" si="234"/>
        <v>8.3399989372614645</v>
      </c>
      <c r="DI288" s="121">
        <f t="shared" si="235"/>
        <v>28.291200610199276</v>
      </c>
      <c r="DJ288" s="121">
        <f t="shared" si="236"/>
        <v>0.74578683147962133</v>
      </c>
      <c r="DK288" s="121">
        <f t="shared" si="236"/>
        <v>0.98539141286880394</v>
      </c>
      <c r="DL288" s="121">
        <f t="shared" si="236"/>
        <v>0</v>
      </c>
      <c r="DM288" s="121">
        <f t="shared" si="237"/>
        <v>20.566616037076933</v>
      </c>
      <c r="DN288" s="121">
        <f t="shared" si="238"/>
        <v>0</v>
      </c>
      <c r="DO288" s="121">
        <f t="shared" si="239"/>
        <v>0</v>
      </c>
      <c r="DP288" s="121">
        <f t="shared" si="240"/>
        <v>0</v>
      </c>
      <c r="DQ288" s="121">
        <f t="shared" si="241"/>
        <v>0</v>
      </c>
      <c r="DR288" s="122">
        <f t="shared" si="242"/>
        <v>1</v>
      </c>
      <c r="DS288" s="157"/>
      <c r="DT288" s="157" t="str">
        <f t="shared" si="243"/>
        <v>DFPZ</v>
      </c>
      <c r="DU288" s="157" t="str">
        <f t="shared" si="222"/>
        <v>315-17</v>
      </c>
      <c r="DV288" s="238">
        <f t="shared" si="244"/>
        <v>4</v>
      </c>
      <c r="EJ288" s="50"/>
      <c r="EK288" s="50"/>
      <c r="EL288" s="55"/>
      <c r="EM288" s="50"/>
      <c r="EN288" s="50"/>
      <c r="EO288" s="50">
        <f t="shared" si="223"/>
        <v>0</v>
      </c>
      <c r="EP288" s="50">
        <f t="shared" si="224"/>
        <v>0</v>
      </c>
      <c r="EQ288" s="50">
        <f t="shared" si="225"/>
        <v>0</v>
      </c>
      <c r="ER288" s="56"/>
      <c r="ES288" s="56"/>
      <c r="ET288" s="56">
        <f t="shared" si="203"/>
        <v>6.5325598249849719</v>
      </c>
      <c r="EU288" s="56">
        <f t="shared" si="203"/>
        <v>3.7529995217676593</v>
      </c>
      <c r="EV288" s="56"/>
      <c r="EW288" s="56"/>
      <c r="EX288" s="56"/>
      <c r="EY288" s="56"/>
      <c r="EZ288" s="165"/>
      <c r="FA288" s="179"/>
      <c r="FB288" s="179"/>
      <c r="FC288" s="56"/>
      <c r="FD288" s="56"/>
      <c r="FE288" s="56"/>
      <c r="FF288" s="56"/>
      <c r="FG288" s="56"/>
      <c r="FH288" s="56"/>
      <c r="FI288" s="56"/>
      <c r="FJ288" s="56"/>
      <c r="FK288" s="56"/>
      <c r="FL288" s="56"/>
      <c r="FM288" s="56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</row>
    <row r="289" spans="1:183" ht="16.899999999999999" customHeight="1">
      <c r="A289" s="66" t="s">
        <v>377</v>
      </c>
      <c r="B289" s="228" t="s">
        <v>286</v>
      </c>
      <c r="C289" s="228">
        <v>750</v>
      </c>
      <c r="D289" s="228" t="s">
        <v>287</v>
      </c>
      <c r="E289" s="229">
        <v>5</v>
      </c>
      <c r="F289" s="144">
        <v>12.41</v>
      </c>
      <c r="G289" s="144">
        <v>5</v>
      </c>
      <c r="H289" s="144"/>
      <c r="I289" s="144">
        <v>5.47</v>
      </c>
      <c r="J289" s="82">
        <v>2.7605540793600003</v>
      </c>
      <c r="K289" s="83">
        <v>15.69</v>
      </c>
      <c r="L289" s="83">
        <v>1.9570603483200002</v>
      </c>
      <c r="M289" s="144"/>
      <c r="N289" s="83"/>
      <c r="O289" s="83"/>
      <c r="P289" s="230">
        <f t="shared" si="226"/>
        <v>43.287614427679998</v>
      </c>
      <c r="Q289" s="52">
        <f t="shared" si="205"/>
        <v>0.83399989372614647</v>
      </c>
      <c r="R289" s="52">
        <f t="shared" si="206"/>
        <v>1.4516799611077715</v>
      </c>
      <c r="S289" s="52">
        <f t="shared" si="207"/>
        <v>1.4145600305099637</v>
      </c>
      <c r="T289" s="53">
        <f t="shared" si="208"/>
        <v>9.0334723494273572E-2</v>
      </c>
      <c r="U289" s="53">
        <f t="shared" si="209"/>
        <v>1.3589153014640702</v>
      </c>
      <c r="V289" s="53">
        <f t="shared" si="210"/>
        <v>14.167574869288392</v>
      </c>
      <c r="W289" s="53">
        <f t="shared" si="211"/>
        <v>115.77841853573091</v>
      </c>
      <c r="X289" s="53">
        <f t="shared" si="212"/>
        <v>1.0294708523189267</v>
      </c>
      <c r="Y289" s="53">
        <f t="shared" si="213"/>
        <v>1.0231650055704153</v>
      </c>
      <c r="Z289" s="53">
        <f t="shared" si="214"/>
        <v>1.0260432990696924</v>
      </c>
      <c r="AA289" s="53">
        <f t="shared" si="215"/>
        <v>1.0296284922307912</v>
      </c>
      <c r="AB289" s="53">
        <f t="shared" si="216"/>
        <v>0.57342036686136544</v>
      </c>
      <c r="AC289" s="53">
        <f t="shared" si="217"/>
        <v>0.5743221245079001</v>
      </c>
      <c r="AD289" s="53">
        <f t="shared" si="218"/>
        <v>0.56107291343761145</v>
      </c>
      <c r="AE289" s="53">
        <f t="shared" si="219"/>
        <v>0.36705279802377788</v>
      </c>
      <c r="AF289" s="53">
        <f t="shared" si="220"/>
        <v>0.36</v>
      </c>
      <c r="AG289" s="53">
        <f t="shared" si="221"/>
        <v>0.36352639901188893</v>
      </c>
      <c r="AH289" s="64" t="s">
        <v>152</v>
      </c>
      <c r="AK289" s="45" t="str">
        <f t="shared" si="227"/>
        <v>315-17</v>
      </c>
      <c r="AL289" s="65"/>
      <c r="AM289" s="145">
        <f t="shared" si="228"/>
        <v>5</v>
      </c>
      <c r="AN289" s="149"/>
      <c r="AO289" s="183"/>
      <c r="AP289" s="149"/>
      <c r="AQ289" s="147">
        <f t="shared" si="229"/>
        <v>1</v>
      </c>
      <c r="AR289" s="229">
        <v>0</v>
      </c>
      <c r="AS289" s="229">
        <v>0</v>
      </c>
      <c r="AT289" s="229">
        <v>7</v>
      </c>
      <c r="AU289" s="229">
        <v>10</v>
      </c>
      <c r="AV289" s="229">
        <v>1</v>
      </c>
      <c r="AW289" s="229">
        <v>1</v>
      </c>
      <c r="AX289" s="229">
        <v>0</v>
      </c>
      <c r="AY289" s="229">
        <v>1</v>
      </c>
      <c r="AZ289" s="229">
        <v>1</v>
      </c>
      <c r="BB289" s="229">
        <v>27</v>
      </c>
      <c r="BC289" s="229">
        <v>0</v>
      </c>
      <c r="BD289" s="229">
        <v>0</v>
      </c>
      <c r="BE289" s="57">
        <v>3</v>
      </c>
      <c r="BF289" s="57">
        <v>3</v>
      </c>
      <c r="BG289" s="57">
        <v>3</v>
      </c>
      <c r="BH289" s="57">
        <v>10</v>
      </c>
      <c r="BI289" s="57">
        <f t="shared" si="230"/>
        <v>750</v>
      </c>
      <c r="BJ289" s="189" t="str">
        <f t="shared" si="231"/>
        <v>315-17</v>
      </c>
      <c r="BK289" s="173">
        <f t="shared" si="232"/>
        <v>5</v>
      </c>
      <c r="BL289" s="173">
        <v>12</v>
      </c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104"/>
      <c r="CB289" s="103"/>
      <c r="CC289" s="103"/>
      <c r="CD289" s="103"/>
      <c r="CE289" s="103"/>
      <c r="CF289" s="103"/>
      <c r="CG289" s="103"/>
      <c r="CH289" s="103"/>
      <c r="CI289" s="103"/>
      <c r="CJ289" s="103"/>
      <c r="CK289" s="103"/>
      <c r="CL289" s="103"/>
      <c r="CP289" s="93"/>
      <c r="CQ289" s="93"/>
      <c r="CV289" s="93"/>
      <c r="DA289" s="93"/>
      <c r="DF289" s="131"/>
      <c r="DG289" s="121">
        <f t="shared" si="233"/>
        <v>72.583998055388577</v>
      </c>
      <c r="DH289" s="121">
        <f t="shared" si="234"/>
        <v>8.3399989372614645</v>
      </c>
      <c r="DI289" s="121">
        <f t="shared" si="235"/>
        <v>84.873601830597835</v>
      </c>
      <c r="DJ289" s="121">
        <f t="shared" si="236"/>
        <v>0.59224248382205225</v>
      </c>
      <c r="DK289" s="121">
        <f t="shared" si="236"/>
        <v>0</v>
      </c>
      <c r="DL289" s="121">
        <f t="shared" si="236"/>
        <v>0</v>
      </c>
      <c r="DM289" s="121">
        <f t="shared" si="237"/>
        <v>6.7156297263924687</v>
      </c>
      <c r="DN289" s="121">
        <f t="shared" si="238"/>
        <v>0</v>
      </c>
      <c r="DO289" s="121">
        <f t="shared" si="239"/>
        <v>0</v>
      </c>
      <c r="DP289" s="121">
        <f t="shared" si="240"/>
        <v>0</v>
      </c>
      <c r="DQ289" s="121">
        <f t="shared" si="241"/>
        <v>0</v>
      </c>
      <c r="DR289" s="122">
        <f t="shared" si="242"/>
        <v>4</v>
      </c>
      <c r="DS289" s="157"/>
      <c r="DT289" s="157" t="str">
        <f t="shared" si="243"/>
        <v>DFPZ</v>
      </c>
      <c r="DU289" s="157" t="str">
        <f t="shared" si="222"/>
        <v>315-17</v>
      </c>
      <c r="DV289" s="238">
        <f t="shared" si="244"/>
        <v>5</v>
      </c>
      <c r="EJ289" s="50">
        <f t="shared" si="245"/>
        <v>0.26157621951219512</v>
      </c>
      <c r="EK289" s="50">
        <f t="shared" si="246"/>
        <v>0</v>
      </c>
      <c r="EL289" s="55">
        <f t="shared" si="247"/>
        <v>0</v>
      </c>
      <c r="EM289" s="50">
        <f>4.656*AQ289*(((BL289/2.54)^2)+((BM289/2.54)^2)+((BN289/2.54)^2)+((BO289)/2.54^2)+((BP289/2.54)^2)+((BQ289/2.54)^2)+((BR289/2.54)^2)+((BS289/2.54)^2)+((BT289/2.54)^2)+((BU289/2.54)^2)+((BV289/2.54)^2)+((BW289/2.54)^2)+((BX289/2.54)^2)+((BY289/2.54)^2)+((BZ289/2.54)^2))/(BH289*3.28)</f>
        <v>3.1683575562273067</v>
      </c>
      <c r="EN289" s="50">
        <f>3.492*AQ289*((CA289/2.54)^2 + (CB289/2.54)^2 + (CC289/2.54)^2 + (CD289/2.54)^2 + (CE289/2.54)^2 + (CF289/2.54)^2 + (CG289/2.54)^2 +(CH289/2.54)^2 +(CI289/2.54)^2 + (CJ289/2.54)^2 +(CK289/2.54)^2 + (CL289/2.54)^2 +(CM289/2.54)^2 + (CN289/2.54)^2 + (CO289/2.54)^2)/(BH289*3.28)</f>
        <v>0</v>
      </c>
      <c r="EO289" s="50">
        <f t="shared" si="223"/>
        <v>0</v>
      </c>
      <c r="EP289" s="50">
        <f t="shared" si="224"/>
        <v>0</v>
      </c>
      <c r="EQ289" s="50">
        <f t="shared" si="225"/>
        <v>0</v>
      </c>
      <c r="ER289" s="56">
        <f t="shared" si="248"/>
        <v>0.26157621951219512</v>
      </c>
      <c r="ES289" s="56">
        <f t="shared" si="249"/>
        <v>3.1683575562273067</v>
      </c>
      <c r="ET289" s="56">
        <f t="shared" si="203"/>
        <v>32.662799124924859</v>
      </c>
      <c r="EU289" s="56">
        <f t="shared" si="203"/>
        <v>3.7529995217676593</v>
      </c>
      <c r="EV289" s="56">
        <f t="shared" si="250"/>
        <v>3.4299337757395021</v>
      </c>
      <c r="EW289" s="56"/>
      <c r="EX289" s="56"/>
      <c r="EY289" s="56"/>
      <c r="EZ289" s="165"/>
      <c r="FA289" s="179"/>
      <c r="FB289" s="179"/>
      <c r="FC289" s="56"/>
      <c r="FD289" s="56"/>
      <c r="FE289" s="56"/>
      <c r="FF289" s="56"/>
      <c r="FG289" s="56"/>
      <c r="FH289" s="56"/>
      <c r="FI289" s="56"/>
      <c r="FJ289" s="56"/>
      <c r="FK289" s="56"/>
      <c r="FL289" s="56"/>
      <c r="FM289" s="56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</row>
    <row r="290" spans="1:183" ht="16.899999999999999" customHeight="1">
      <c r="A290" s="66" t="s">
        <v>377</v>
      </c>
      <c r="B290" s="228" t="s">
        <v>286</v>
      </c>
      <c r="C290" s="228">
        <v>800</v>
      </c>
      <c r="D290" s="228" t="s">
        <v>307</v>
      </c>
      <c r="E290" s="229">
        <v>1</v>
      </c>
      <c r="F290" s="144">
        <v>12.41</v>
      </c>
      <c r="G290" s="144">
        <v>5</v>
      </c>
      <c r="H290" s="144"/>
      <c r="I290" s="144">
        <v>5.47</v>
      </c>
      <c r="J290" s="82">
        <v>2.7605540793600003</v>
      </c>
      <c r="K290" s="83">
        <v>15.69</v>
      </c>
      <c r="L290" s="83">
        <v>1.9570603483200002</v>
      </c>
      <c r="M290" s="232"/>
      <c r="N290" s="83"/>
      <c r="O290" s="83"/>
      <c r="P290" s="230">
        <f t="shared" si="226"/>
        <v>43.287614427679998</v>
      </c>
      <c r="Q290" s="52">
        <f t="shared" si="205"/>
        <v>0.83399989372614647</v>
      </c>
      <c r="R290" s="52">
        <f t="shared" si="206"/>
        <v>1.4516799611077715</v>
      </c>
      <c r="S290" s="52">
        <f t="shared" si="207"/>
        <v>1.4145600305099637</v>
      </c>
      <c r="T290" s="53">
        <f t="shared" si="208"/>
        <v>9.0334723494273572E-2</v>
      </c>
      <c r="U290" s="53">
        <f t="shared" si="209"/>
        <v>1.3589153014640702</v>
      </c>
      <c r="V290" s="53">
        <f t="shared" si="210"/>
        <v>14.167574869288392</v>
      </c>
      <c r="W290" s="53">
        <f t="shared" si="211"/>
        <v>115.77841853573091</v>
      </c>
      <c r="X290" s="53">
        <f t="shared" si="212"/>
        <v>1.0294708523189267</v>
      </c>
      <c r="Y290" s="53">
        <f t="shared" si="213"/>
        <v>1.0231650055704153</v>
      </c>
      <c r="Z290" s="53">
        <f t="shared" si="214"/>
        <v>1.0260432990696924</v>
      </c>
      <c r="AA290" s="53">
        <f t="shared" si="215"/>
        <v>1.0296284922307912</v>
      </c>
      <c r="AB290" s="53">
        <f t="shared" si="216"/>
        <v>0.57342036686136544</v>
      </c>
      <c r="AC290" s="53">
        <f t="shared" si="217"/>
        <v>0.5743221245079001</v>
      </c>
      <c r="AD290" s="53">
        <f t="shared" si="218"/>
        <v>0.56107291343761145</v>
      </c>
      <c r="AE290" s="53">
        <f t="shared" si="219"/>
        <v>0.36705279802377788</v>
      </c>
      <c r="AF290" s="53">
        <f t="shared" si="220"/>
        <v>0.36</v>
      </c>
      <c r="AG290" s="53">
        <f t="shared" si="221"/>
        <v>0.36352639901188893</v>
      </c>
      <c r="AH290" s="64" t="s">
        <v>152</v>
      </c>
      <c r="AK290" s="45" t="str">
        <f t="shared" si="227"/>
        <v>334-09</v>
      </c>
      <c r="AL290" s="65"/>
      <c r="AM290" s="145">
        <f t="shared" si="228"/>
        <v>1</v>
      </c>
      <c r="AN290" s="149"/>
      <c r="AO290" s="183"/>
      <c r="AP290" s="149"/>
      <c r="AQ290" s="147">
        <f t="shared" si="229"/>
        <v>1</v>
      </c>
      <c r="AR290" s="229">
        <v>0</v>
      </c>
      <c r="AS290" s="229">
        <v>3</v>
      </c>
      <c r="AT290" s="229">
        <v>3</v>
      </c>
      <c r="AU290" s="229">
        <v>0</v>
      </c>
      <c r="AV290" s="229">
        <v>2</v>
      </c>
      <c r="AW290" s="229">
        <v>3</v>
      </c>
      <c r="AX290" s="229">
        <v>2</v>
      </c>
      <c r="AY290" s="229">
        <v>3</v>
      </c>
      <c r="AZ290" s="229">
        <v>5</v>
      </c>
      <c r="BB290" s="229">
        <v>67</v>
      </c>
      <c r="BC290" s="229">
        <v>7</v>
      </c>
      <c r="BD290" s="229">
        <v>0</v>
      </c>
      <c r="BE290" s="57">
        <v>3</v>
      </c>
      <c r="BF290" s="57">
        <v>3</v>
      </c>
      <c r="BG290" s="57">
        <v>3</v>
      </c>
      <c r="BH290" s="57">
        <v>10</v>
      </c>
      <c r="BI290" s="57">
        <f t="shared" si="230"/>
        <v>800</v>
      </c>
      <c r="BJ290" s="189" t="str">
        <f t="shared" si="231"/>
        <v>334-09</v>
      </c>
      <c r="BK290" s="173">
        <f t="shared" si="232"/>
        <v>1</v>
      </c>
      <c r="BL290" s="173">
        <v>12</v>
      </c>
      <c r="BM290" s="57">
        <v>9</v>
      </c>
      <c r="BN290" s="57">
        <v>10</v>
      </c>
      <c r="BO290" s="57">
        <v>8</v>
      </c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104"/>
      <c r="CB290" s="103"/>
      <c r="CC290" s="103"/>
      <c r="CD290" s="103"/>
      <c r="CE290" s="103"/>
      <c r="CF290" s="103"/>
      <c r="CG290" s="103"/>
      <c r="CH290" s="103"/>
      <c r="CI290" s="103"/>
      <c r="CJ290" s="103"/>
      <c r="CK290" s="103"/>
      <c r="CL290" s="103"/>
      <c r="CP290" s="93"/>
      <c r="CQ290" s="93"/>
      <c r="CV290" s="93"/>
      <c r="DA290" s="93"/>
      <c r="DF290" s="131"/>
      <c r="DG290" s="121">
        <f t="shared" si="233"/>
        <v>14.516799611077715</v>
      </c>
      <c r="DH290" s="121">
        <f t="shared" si="234"/>
        <v>33.359995749045858</v>
      </c>
      <c r="DI290" s="121">
        <f t="shared" si="235"/>
        <v>70.728001525498186</v>
      </c>
      <c r="DJ290" s="121">
        <f t="shared" si="236"/>
        <v>1.4696387561510187</v>
      </c>
      <c r="DK290" s="121">
        <f t="shared" si="236"/>
        <v>2.2992466300272087</v>
      </c>
      <c r="DL290" s="121">
        <f t="shared" si="236"/>
        <v>0</v>
      </c>
      <c r="DM290" s="121">
        <f t="shared" si="237"/>
        <v>18.141527524768541</v>
      </c>
      <c r="DN290" s="121">
        <f t="shared" si="238"/>
        <v>0</v>
      </c>
      <c r="DO290" s="121">
        <f t="shared" si="239"/>
        <v>0</v>
      </c>
      <c r="DP290" s="121">
        <f t="shared" si="240"/>
        <v>0</v>
      </c>
      <c r="DQ290" s="121">
        <f t="shared" si="241"/>
        <v>0</v>
      </c>
      <c r="DR290" s="122">
        <f t="shared" si="242"/>
        <v>3</v>
      </c>
      <c r="DS290" s="157"/>
      <c r="DT290" s="157" t="str">
        <f t="shared" si="243"/>
        <v>DFPZ</v>
      </c>
      <c r="DU290" s="157" t="str">
        <f t="shared" si="222"/>
        <v>334-09</v>
      </c>
      <c r="DV290" s="238">
        <f t="shared" si="244"/>
        <v>1</v>
      </c>
      <c r="EJ290" s="50">
        <f t="shared" si="245"/>
        <v>0.6490965447154472</v>
      </c>
      <c r="EK290" s="50">
        <f t="shared" si="246"/>
        <v>1.2982723577235773</v>
      </c>
      <c r="EL290" s="55">
        <f t="shared" si="247"/>
        <v>0</v>
      </c>
      <c r="EM290" s="50">
        <f>4.656*AQ290*(((BL290/2.54)^2)+((BM290/2.54)^2)+((BN290/2.54)^2)+((BO290)/2.54^2)+((BP290/2.54)^2)+((BQ290/2.54)^2)+((BR290/2.54)^2)+((BS290/2.54)^2)+((BT290/2.54)^2)+((BU290/2.54)^2)+((BV290/2.54)^2)+((BW290/2.54)^2)+((BX290/2.54)^2)+((BY290/2.54)^2)+((BZ290/2.54)^2))/(BH290*3.28)</f>
        <v>7.3268268487756485</v>
      </c>
      <c r="EN290" s="50">
        <f>3.492*AQ290*((CA290/2.54)^2 + (CB290/2.54)^2 + (CC290/2.54)^2 + (CD290/2.54)^2 + (CE290/2.54)^2 + (CF290/2.54)^2 + (CG290/2.54)^2 +(CH290/2.54)^2 +(CI290/2.54)^2 + (CJ290/2.54)^2 +(CK290/2.54)^2 + (CL290/2.54)^2 +(CM290/2.54)^2 + (CN290/2.54)^2 + (CO290/2.54)^2)/(BH290*3.28)</f>
        <v>0</v>
      </c>
      <c r="EO290" s="50">
        <f t="shared" si="223"/>
        <v>0</v>
      </c>
      <c r="EP290" s="50">
        <f t="shared" si="224"/>
        <v>0</v>
      </c>
      <c r="EQ290" s="50">
        <f t="shared" si="225"/>
        <v>0</v>
      </c>
      <c r="ER290" s="56">
        <f t="shared" si="248"/>
        <v>1.9473689024390244</v>
      </c>
      <c r="ES290" s="56">
        <f t="shared" si="249"/>
        <v>7.3268268487756485</v>
      </c>
      <c r="ET290" s="56">
        <f t="shared" si="203"/>
        <v>6.5325598249849719</v>
      </c>
      <c r="EU290" s="56">
        <f t="shared" si="203"/>
        <v>15.011998087070637</v>
      </c>
      <c r="EV290" s="56">
        <f t="shared" si="250"/>
        <v>9.2741957512146733</v>
      </c>
      <c r="EW290" s="56"/>
      <c r="EX290" s="56"/>
      <c r="EY290" s="56"/>
      <c r="EZ290" s="165"/>
      <c r="FA290" s="179"/>
      <c r="FB290" s="179"/>
      <c r="FC290" s="56"/>
      <c r="FD290" s="56"/>
      <c r="FE290" s="56"/>
      <c r="FF290" s="56"/>
      <c r="FG290" s="56"/>
      <c r="FH290" s="56"/>
      <c r="FI290" s="56"/>
      <c r="FJ290" s="56"/>
      <c r="FK290" s="56"/>
      <c r="FL290" s="56"/>
      <c r="FM290" s="56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</row>
    <row r="291" spans="1:183" ht="16.899999999999999" customHeight="1">
      <c r="A291" s="66" t="s">
        <v>377</v>
      </c>
      <c r="B291" s="228" t="s">
        <v>286</v>
      </c>
      <c r="C291" s="228">
        <v>800</v>
      </c>
      <c r="D291" s="228" t="s">
        <v>307</v>
      </c>
      <c r="E291" s="229">
        <v>2</v>
      </c>
      <c r="F291" s="144">
        <v>12.41</v>
      </c>
      <c r="G291" s="144">
        <v>5</v>
      </c>
      <c r="H291" s="144"/>
      <c r="I291" s="144">
        <v>5.47</v>
      </c>
      <c r="J291" s="82">
        <v>2.7605540793600003</v>
      </c>
      <c r="K291" s="83">
        <v>15.69</v>
      </c>
      <c r="L291" s="83">
        <v>1.9570603483200002</v>
      </c>
      <c r="M291" s="232"/>
      <c r="N291" s="83"/>
      <c r="O291" s="83"/>
      <c r="P291" s="230">
        <f t="shared" si="226"/>
        <v>43.287614427679998</v>
      </c>
      <c r="Q291" s="52">
        <f t="shared" si="205"/>
        <v>0.83399989372614647</v>
      </c>
      <c r="R291" s="52">
        <f t="shared" si="206"/>
        <v>1.4516799611077715</v>
      </c>
      <c r="S291" s="52">
        <f t="shared" si="207"/>
        <v>1.4145600305099637</v>
      </c>
      <c r="T291" s="53">
        <f t="shared" si="208"/>
        <v>9.0334723494273572E-2</v>
      </c>
      <c r="U291" s="53">
        <f t="shared" si="209"/>
        <v>1.3589153014640702</v>
      </c>
      <c r="V291" s="53">
        <f t="shared" si="210"/>
        <v>14.167574869288392</v>
      </c>
      <c r="W291" s="53">
        <f t="shared" si="211"/>
        <v>115.77841853573091</v>
      </c>
      <c r="X291" s="53">
        <f t="shared" si="212"/>
        <v>1.0294708523189267</v>
      </c>
      <c r="Y291" s="53">
        <f t="shared" si="213"/>
        <v>1.0231650055704153</v>
      </c>
      <c r="Z291" s="53">
        <f t="shared" si="214"/>
        <v>1.0260432990696924</v>
      </c>
      <c r="AA291" s="53">
        <f t="shared" si="215"/>
        <v>1.0296284922307912</v>
      </c>
      <c r="AB291" s="53">
        <f t="shared" si="216"/>
        <v>0.57342036686136544</v>
      </c>
      <c r="AC291" s="53">
        <f t="shared" si="217"/>
        <v>0.5743221245079001</v>
      </c>
      <c r="AD291" s="53">
        <f t="shared" si="218"/>
        <v>0.56107291343761145</v>
      </c>
      <c r="AE291" s="53">
        <f t="shared" si="219"/>
        <v>0.36705279802377788</v>
      </c>
      <c r="AF291" s="53">
        <f t="shared" si="220"/>
        <v>0.36</v>
      </c>
      <c r="AG291" s="53">
        <f t="shared" si="221"/>
        <v>0.36352639901188893</v>
      </c>
      <c r="AH291" s="64" t="s">
        <v>152</v>
      </c>
      <c r="AK291" s="45" t="str">
        <f t="shared" si="227"/>
        <v>334-09</v>
      </c>
      <c r="AL291" s="65"/>
      <c r="AM291" s="145">
        <f t="shared" si="228"/>
        <v>2</v>
      </c>
      <c r="AN291" s="149"/>
      <c r="AO291" s="183"/>
      <c r="AP291" s="149"/>
      <c r="AQ291" s="147">
        <f t="shared" si="229"/>
        <v>1</v>
      </c>
      <c r="AR291" s="229">
        <v>2</v>
      </c>
      <c r="AS291" s="229">
        <v>2</v>
      </c>
      <c r="AT291" s="229">
        <v>2</v>
      </c>
      <c r="AU291" s="229">
        <v>1</v>
      </c>
      <c r="AV291" s="229">
        <v>2</v>
      </c>
      <c r="AW291" s="229">
        <v>2</v>
      </c>
      <c r="AX291" s="229">
        <v>0</v>
      </c>
      <c r="AY291" s="229">
        <v>1</v>
      </c>
      <c r="AZ291" s="229">
        <v>1</v>
      </c>
      <c r="BB291" s="229">
        <v>83</v>
      </c>
      <c r="BC291" s="229">
        <v>10</v>
      </c>
      <c r="BD291" s="229">
        <v>0</v>
      </c>
      <c r="BE291" s="57">
        <v>3</v>
      </c>
      <c r="BF291" s="57">
        <v>3</v>
      </c>
      <c r="BG291" s="57">
        <v>3</v>
      </c>
      <c r="BH291" s="57">
        <v>10</v>
      </c>
      <c r="BI291" s="57">
        <f t="shared" si="230"/>
        <v>800</v>
      </c>
      <c r="BJ291" s="189" t="str">
        <f t="shared" si="231"/>
        <v>334-09</v>
      </c>
      <c r="BK291" s="173">
        <f t="shared" si="232"/>
        <v>2</v>
      </c>
      <c r="BL291" s="173">
        <v>0</v>
      </c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104">
        <v>16</v>
      </c>
      <c r="CB291" s="103"/>
      <c r="CC291" s="103"/>
      <c r="CD291" s="103"/>
      <c r="CE291" s="103"/>
      <c r="CF291" s="103"/>
      <c r="CG291" s="103"/>
      <c r="CH291" s="103"/>
      <c r="CI291" s="103"/>
      <c r="CJ291" s="103"/>
      <c r="CK291" s="103"/>
      <c r="CL291" s="103"/>
      <c r="CP291" s="93"/>
      <c r="CQ291" s="93"/>
      <c r="CV291" s="93"/>
      <c r="DA291" s="93"/>
      <c r="DF291" s="131"/>
      <c r="DG291" s="121">
        <f t="shared" si="233"/>
        <v>21.775199416616573</v>
      </c>
      <c r="DH291" s="121">
        <f t="shared" si="234"/>
        <v>20.84999734315366</v>
      </c>
      <c r="DI291" s="121">
        <f t="shared" si="235"/>
        <v>56.582401220398552</v>
      </c>
      <c r="DJ291" s="121">
        <f t="shared" si="236"/>
        <v>1.8205972650826052</v>
      </c>
      <c r="DK291" s="121">
        <f t="shared" si="236"/>
        <v>3.2846380428960127</v>
      </c>
      <c r="DL291" s="121">
        <f t="shared" si="236"/>
        <v>0</v>
      </c>
      <c r="DM291" s="121">
        <f t="shared" si="237"/>
        <v>0</v>
      </c>
      <c r="DN291" s="121">
        <f t="shared" si="238"/>
        <v>11.709495331548331</v>
      </c>
      <c r="DO291" s="121">
        <f t="shared" si="239"/>
        <v>0</v>
      </c>
      <c r="DP291" s="121">
        <f t="shared" si="240"/>
        <v>0</v>
      </c>
      <c r="DQ291" s="121">
        <f t="shared" si="241"/>
        <v>0</v>
      </c>
      <c r="DR291" s="122">
        <f t="shared" si="242"/>
        <v>2</v>
      </c>
      <c r="DS291" s="157"/>
      <c r="DT291" s="157" t="str">
        <f t="shared" si="243"/>
        <v>DFPZ</v>
      </c>
      <c r="DU291" s="157" t="str">
        <f t="shared" si="222"/>
        <v>334-09</v>
      </c>
      <c r="DV291" s="238">
        <f t="shared" si="244"/>
        <v>2</v>
      </c>
      <c r="EJ291" s="50">
        <f t="shared" si="245"/>
        <v>0.80410467479674796</v>
      </c>
      <c r="EK291" s="50">
        <f t="shared" si="246"/>
        <v>1.8546747967479675</v>
      </c>
      <c r="EL291" s="55">
        <f t="shared" si="247"/>
        <v>0</v>
      </c>
      <c r="EM291" s="50">
        <f>4.656*AQ291*(((BL291/2.54)^2)+((BM291/2.54)^2)+((BN291/2.54)^2)+((BO291)/2.54^2)+((BP291/2.54)^2)+((BQ291/2.54)^2)+((BR291/2.54)^2)+((BS291/2.54)^2)+((BT291/2.54)^2)+((BU291/2.54)^2)+((BV291/2.54)^2)+((BW291/2.54)^2)+((BX291/2.54)^2)+((BY291/2.54)^2)+((BZ291/2.54)^2))/(BH291*3.28)</f>
        <v>0</v>
      </c>
      <c r="EN291" s="50">
        <f>3.492*AQ291*((CA291/2.54)^2 + (CB291/2.54)^2 + (CC291/2.54)^2 + (CD291/2.54)^2 + (CE291/2.54)^2 + (CF291/2.54)^2 + (CG291/2.54)^2 +(CH291/2.54)^2 +(CI291/2.54)^2 + (CJ291/2.54)^2 +(CK291/2.54)^2 + (CL291/2.54)^2 +(CM291/2.54)^2 + (CN291/2.54)^2 + (CO291/2.54)^2)/(BH291*3.28)</f>
        <v>4.2244767416364102</v>
      </c>
      <c r="EO291" s="50">
        <f t="shared" si="223"/>
        <v>0</v>
      </c>
      <c r="EP291" s="50">
        <f t="shared" si="224"/>
        <v>0</v>
      </c>
      <c r="EQ291" s="50">
        <f t="shared" si="225"/>
        <v>0</v>
      </c>
      <c r="ER291" s="56">
        <f t="shared" si="248"/>
        <v>2.6587794715447153</v>
      </c>
      <c r="ES291" s="56">
        <f t="shared" si="249"/>
        <v>4.2244767416364102</v>
      </c>
      <c r="ET291" s="56">
        <f t="shared" si="203"/>
        <v>9.7988397374774578</v>
      </c>
      <c r="EU291" s="56">
        <f t="shared" si="203"/>
        <v>9.3824988044191482</v>
      </c>
      <c r="EV291" s="56">
        <f t="shared" si="250"/>
        <v>6.8832562131811255</v>
      </c>
      <c r="EW291" s="56"/>
      <c r="EX291" s="56"/>
      <c r="EY291" s="56"/>
      <c r="EZ291" s="165" t="str">
        <f>D291</f>
        <v>334-09</v>
      </c>
      <c r="FA291" s="179">
        <f t="shared" si="202"/>
        <v>16.33139956246243</v>
      </c>
      <c r="FB291" s="179">
        <f t="shared" si="202"/>
        <v>9.3824988044191482</v>
      </c>
      <c r="FC291" s="56">
        <f>AVERAGE(EJ289:EJ291)</f>
        <v>0.57159247967479676</v>
      </c>
      <c r="FD291" s="56">
        <f>AVERAGE(EK289:EK291)</f>
        <v>1.0509823848238484</v>
      </c>
      <c r="FE291" s="56">
        <f>AVERAGE(EL289:EL291)</f>
        <v>0</v>
      </c>
      <c r="FF291" s="56">
        <f>AVERAGE(EM289:EM291)</f>
        <v>3.498394801667652</v>
      </c>
      <c r="FG291" s="56">
        <f>AVERAGE(EN289:EN291)</f>
        <v>1.4081589138788033</v>
      </c>
      <c r="FH291" s="56">
        <f t="shared" si="204"/>
        <v>0</v>
      </c>
      <c r="FI291" s="56">
        <f t="shared" si="204"/>
        <v>0</v>
      </c>
      <c r="FJ291" s="56">
        <f t="shared" si="204"/>
        <v>0</v>
      </c>
      <c r="FK291" s="56">
        <f>AVERAGE(ER289:ER291)</f>
        <v>1.6225748644986451</v>
      </c>
      <c r="FL291" s="56">
        <f>AVERAGE(ES289:ES291)</f>
        <v>4.9065537155464556</v>
      </c>
      <c r="FM291" s="56">
        <f>AVERAGE(EV289:EV291)</f>
        <v>6.5291285800451009</v>
      </c>
      <c r="FO291" s="54"/>
      <c r="FP291" s="54" t="e">
        <f>AVERAGE(#REF!)</f>
        <v>#REF!</v>
      </c>
      <c r="FQ291" s="54" t="e">
        <f>AVERAGE(#REF!)</f>
        <v>#REF!</v>
      </c>
      <c r="FR291" s="54" t="e">
        <f>AVERAGE(#REF!)</f>
        <v>#REF!</v>
      </c>
      <c r="FS291" s="54" t="e">
        <f>AVERAGE(#REF!)</f>
        <v>#REF!</v>
      </c>
      <c r="FT291" s="54" t="e">
        <f>AVERAGE(#REF!)</f>
        <v>#REF!</v>
      </c>
      <c r="FU291" s="54" t="e">
        <f>AVERAGE(#REF!)</f>
        <v>#REF!</v>
      </c>
      <c r="FV291" s="54" t="e">
        <f>AVERAGE(#REF!)</f>
        <v>#REF!</v>
      </c>
      <c r="FW291" s="54" t="e">
        <f>AVERAGE(#REF!)</f>
        <v>#REF!</v>
      </c>
      <c r="FX291" s="54" t="e">
        <f>AVERAGE(#REF!)</f>
        <v>#REF!</v>
      </c>
      <c r="FY291" s="54" t="e">
        <f>AVERAGE(#REF!)</f>
        <v>#REF!</v>
      </c>
      <c r="FZ291" s="54" t="e">
        <f>AVERAGE(#REF!)</f>
        <v>#REF!</v>
      </c>
      <c r="GA291" s="54"/>
    </row>
    <row r="292" spans="1:183" ht="16.899999999999999" customHeight="1">
      <c r="A292" s="66" t="s">
        <v>377</v>
      </c>
      <c r="B292" s="228" t="s">
        <v>286</v>
      </c>
      <c r="C292" s="228">
        <v>800</v>
      </c>
      <c r="D292" s="228" t="s">
        <v>307</v>
      </c>
      <c r="E292" s="229">
        <v>3</v>
      </c>
      <c r="F292" s="144">
        <v>12.41</v>
      </c>
      <c r="G292" s="144">
        <v>5</v>
      </c>
      <c r="H292" s="144"/>
      <c r="I292" s="144">
        <v>5.47</v>
      </c>
      <c r="J292" s="82">
        <v>2.7605540793600003</v>
      </c>
      <c r="K292" s="83">
        <v>15.69</v>
      </c>
      <c r="L292" s="83">
        <v>1.9570603483200002</v>
      </c>
      <c r="M292" s="232"/>
      <c r="N292" s="83"/>
      <c r="O292" s="83"/>
      <c r="P292" s="230">
        <f t="shared" si="226"/>
        <v>43.287614427679998</v>
      </c>
      <c r="Q292" s="52">
        <f t="shared" si="205"/>
        <v>0.83399989372614647</v>
      </c>
      <c r="R292" s="52">
        <f t="shared" si="206"/>
        <v>1.4516799611077715</v>
      </c>
      <c r="S292" s="52">
        <f t="shared" si="207"/>
        <v>1.4145600305099637</v>
      </c>
      <c r="T292" s="53">
        <f t="shared" si="208"/>
        <v>9.0334723494273572E-2</v>
      </c>
      <c r="U292" s="53">
        <f t="shared" si="209"/>
        <v>1.3589153014640702</v>
      </c>
      <c r="V292" s="53">
        <f t="shared" si="210"/>
        <v>14.167574869288392</v>
      </c>
      <c r="W292" s="53">
        <f t="shared" si="211"/>
        <v>115.77841853573091</v>
      </c>
      <c r="X292" s="53">
        <f t="shared" si="212"/>
        <v>1.0294708523189267</v>
      </c>
      <c r="Y292" s="53">
        <f t="shared" si="213"/>
        <v>1.0231650055704153</v>
      </c>
      <c r="Z292" s="53">
        <f t="shared" si="214"/>
        <v>1.0260432990696924</v>
      </c>
      <c r="AA292" s="53">
        <f t="shared" si="215"/>
        <v>1.0296284922307912</v>
      </c>
      <c r="AB292" s="53">
        <f t="shared" si="216"/>
        <v>0.57342036686136544</v>
      </c>
      <c r="AC292" s="53">
        <f t="shared" si="217"/>
        <v>0.5743221245079001</v>
      </c>
      <c r="AD292" s="53">
        <f t="shared" si="218"/>
        <v>0.56107291343761145</v>
      </c>
      <c r="AE292" s="53">
        <f t="shared" si="219"/>
        <v>0.36705279802377788</v>
      </c>
      <c r="AF292" s="53">
        <f t="shared" si="220"/>
        <v>0.36</v>
      </c>
      <c r="AG292" s="53">
        <f t="shared" si="221"/>
        <v>0.36352639901188893</v>
      </c>
      <c r="AH292" s="64" t="s">
        <v>152</v>
      </c>
      <c r="AK292" s="45" t="str">
        <f t="shared" si="227"/>
        <v>334-09</v>
      </c>
      <c r="AL292" s="65"/>
      <c r="AM292" s="145">
        <f t="shared" si="228"/>
        <v>3</v>
      </c>
      <c r="AN292" s="149"/>
      <c r="AO292" s="183"/>
      <c r="AP292" s="149"/>
      <c r="AQ292" s="147">
        <f t="shared" si="229"/>
        <v>1</v>
      </c>
      <c r="AR292" s="229">
        <v>0</v>
      </c>
      <c r="AS292" s="229">
        <v>0</v>
      </c>
      <c r="AT292" s="229">
        <v>0</v>
      </c>
      <c r="AU292" s="229">
        <v>0</v>
      </c>
      <c r="AV292" s="229">
        <v>4</v>
      </c>
      <c r="AW292" s="229">
        <v>13</v>
      </c>
      <c r="AX292" s="229">
        <v>0</v>
      </c>
      <c r="AY292" s="229">
        <v>3</v>
      </c>
      <c r="AZ292" s="229">
        <v>4</v>
      </c>
      <c r="BB292" s="229">
        <v>125</v>
      </c>
      <c r="BC292" s="229">
        <v>8</v>
      </c>
      <c r="BD292" s="229">
        <v>1</v>
      </c>
      <c r="BE292" s="57">
        <v>3</v>
      </c>
      <c r="BF292" s="57">
        <v>3</v>
      </c>
      <c r="BG292" s="57">
        <v>3</v>
      </c>
      <c r="BH292" s="57">
        <v>10</v>
      </c>
      <c r="BI292" s="57">
        <f t="shared" si="230"/>
        <v>800</v>
      </c>
      <c r="BJ292" s="189" t="str">
        <f t="shared" si="231"/>
        <v>334-09</v>
      </c>
      <c r="BK292" s="173">
        <f t="shared" si="232"/>
        <v>3</v>
      </c>
      <c r="BL292" s="173">
        <v>8</v>
      </c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104"/>
      <c r="CB292" s="103"/>
      <c r="CC292" s="103"/>
      <c r="CD292" s="103"/>
      <c r="CE292" s="103"/>
      <c r="CF292" s="103"/>
      <c r="CG292" s="103"/>
      <c r="CH292" s="103"/>
      <c r="CI292" s="103"/>
      <c r="CJ292" s="103"/>
      <c r="CK292" s="103"/>
      <c r="CL292" s="103"/>
      <c r="CP292" s="93"/>
      <c r="CQ292" s="93"/>
      <c r="CV292" s="93"/>
      <c r="DA292" s="93"/>
      <c r="DF292" s="131"/>
      <c r="DG292" s="121">
        <f t="shared" si="233"/>
        <v>0</v>
      </c>
      <c r="DH292" s="121">
        <f t="shared" si="234"/>
        <v>29.189996280415123</v>
      </c>
      <c r="DI292" s="121">
        <f t="shared" si="235"/>
        <v>49.509601067848727</v>
      </c>
      <c r="DJ292" s="121">
        <f t="shared" si="236"/>
        <v>2.7418633510280195</v>
      </c>
      <c r="DK292" s="121">
        <f t="shared" si="236"/>
        <v>2.6277104343168101</v>
      </c>
      <c r="DL292" s="121">
        <f t="shared" si="236"/>
        <v>3.3548600869092748</v>
      </c>
      <c r="DM292" s="121">
        <f t="shared" si="237"/>
        <v>2.9847243228410969</v>
      </c>
      <c r="DN292" s="121">
        <f t="shared" si="238"/>
        <v>0</v>
      </c>
      <c r="DO292" s="121">
        <f t="shared" si="239"/>
        <v>0</v>
      </c>
      <c r="DP292" s="121">
        <f t="shared" si="240"/>
        <v>0</v>
      </c>
      <c r="DQ292" s="121">
        <f t="shared" si="241"/>
        <v>0</v>
      </c>
      <c r="DR292" s="122">
        <f t="shared" si="242"/>
        <v>6.5</v>
      </c>
      <c r="DS292" s="157"/>
      <c r="DT292" s="157" t="str">
        <f t="shared" si="243"/>
        <v>DFPZ</v>
      </c>
      <c r="DU292" s="157" t="str">
        <f t="shared" si="222"/>
        <v>334-09</v>
      </c>
      <c r="DV292" s="238">
        <f t="shared" si="244"/>
        <v>3</v>
      </c>
      <c r="EJ292" s="50"/>
      <c r="EK292" s="50"/>
      <c r="EL292" s="55"/>
      <c r="EM292" s="50"/>
      <c r="EN292" s="50"/>
      <c r="EO292" s="50">
        <f t="shared" si="223"/>
        <v>0</v>
      </c>
      <c r="EP292" s="50">
        <f t="shared" si="224"/>
        <v>0</v>
      </c>
      <c r="EQ292" s="50">
        <f t="shared" si="225"/>
        <v>0</v>
      </c>
      <c r="ER292" s="56"/>
      <c r="ES292" s="56"/>
      <c r="ET292" s="56">
        <f t="shared" si="203"/>
        <v>0</v>
      </c>
      <c r="EU292" s="56">
        <f t="shared" si="203"/>
        <v>13.135498326186806</v>
      </c>
      <c r="EV292" s="56"/>
      <c r="EW292" s="56"/>
      <c r="EX292" s="56"/>
      <c r="EY292" s="56"/>
      <c r="EZ292" s="165"/>
      <c r="FA292" s="179"/>
      <c r="FB292" s="179"/>
      <c r="FC292" s="56"/>
      <c r="FD292" s="56"/>
      <c r="FE292" s="56"/>
      <c r="FF292" s="56"/>
      <c r="FG292" s="56"/>
      <c r="FH292" s="56"/>
      <c r="FI292" s="56"/>
      <c r="FJ292" s="56"/>
      <c r="FK292" s="56"/>
      <c r="FL292" s="56"/>
      <c r="FM292" s="56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</row>
    <row r="293" spans="1:183" ht="16.899999999999999" customHeight="1">
      <c r="A293" s="66" t="s">
        <v>377</v>
      </c>
      <c r="B293" s="228" t="s">
        <v>286</v>
      </c>
      <c r="C293" s="228">
        <v>800</v>
      </c>
      <c r="D293" s="228" t="s">
        <v>307</v>
      </c>
      <c r="E293" s="229">
        <v>4</v>
      </c>
      <c r="F293" s="144">
        <v>12.41</v>
      </c>
      <c r="G293" s="144">
        <v>5</v>
      </c>
      <c r="H293" s="144"/>
      <c r="I293" s="144">
        <v>5.47</v>
      </c>
      <c r="J293" s="82">
        <v>2.7605540793600003</v>
      </c>
      <c r="K293" s="83">
        <v>15.69</v>
      </c>
      <c r="L293" s="83">
        <v>1.9570603483200002</v>
      </c>
      <c r="M293" s="144"/>
      <c r="N293" s="83"/>
      <c r="O293" s="83"/>
      <c r="P293" s="230">
        <f t="shared" si="226"/>
        <v>43.287614427679998</v>
      </c>
      <c r="Q293" s="52">
        <f t="shared" si="205"/>
        <v>0.83399989372614647</v>
      </c>
      <c r="R293" s="52">
        <f t="shared" si="206"/>
        <v>1.4516799611077715</v>
      </c>
      <c r="S293" s="52">
        <f t="shared" si="207"/>
        <v>1.4145600305099637</v>
      </c>
      <c r="T293" s="53">
        <f t="shared" si="208"/>
        <v>9.0334723494273572E-2</v>
      </c>
      <c r="U293" s="53">
        <f t="shared" si="209"/>
        <v>1.3589153014640702</v>
      </c>
      <c r="V293" s="53">
        <f t="shared" si="210"/>
        <v>14.167574869288392</v>
      </c>
      <c r="W293" s="53">
        <f t="shared" si="211"/>
        <v>115.77841853573091</v>
      </c>
      <c r="X293" s="53">
        <f t="shared" si="212"/>
        <v>1.0294708523189267</v>
      </c>
      <c r="Y293" s="53">
        <f t="shared" si="213"/>
        <v>1.0231650055704153</v>
      </c>
      <c r="Z293" s="53">
        <f t="shared" si="214"/>
        <v>1.0260432990696924</v>
      </c>
      <c r="AA293" s="53">
        <f t="shared" si="215"/>
        <v>1.0296284922307912</v>
      </c>
      <c r="AB293" s="53">
        <f t="shared" si="216"/>
        <v>0.57342036686136544</v>
      </c>
      <c r="AC293" s="53">
        <f t="shared" si="217"/>
        <v>0.5743221245079001</v>
      </c>
      <c r="AD293" s="53">
        <f t="shared" si="218"/>
        <v>0.56107291343761145</v>
      </c>
      <c r="AE293" s="53">
        <f t="shared" si="219"/>
        <v>0.36705279802377788</v>
      </c>
      <c r="AF293" s="53">
        <f t="shared" si="220"/>
        <v>0.36</v>
      </c>
      <c r="AG293" s="53">
        <f t="shared" si="221"/>
        <v>0.36352639901188893</v>
      </c>
      <c r="AH293" s="64" t="s">
        <v>152</v>
      </c>
      <c r="AK293" s="45" t="str">
        <f t="shared" si="227"/>
        <v>334-09</v>
      </c>
      <c r="AL293" s="65"/>
      <c r="AM293" s="145">
        <f t="shared" si="228"/>
        <v>4</v>
      </c>
      <c r="AN293" s="149"/>
      <c r="AO293" s="183"/>
      <c r="AP293" s="149"/>
      <c r="AQ293" s="147">
        <f t="shared" si="229"/>
        <v>1</v>
      </c>
      <c r="AR293" s="229">
        <v>0</v>
      </c>
      <c r="AS293" s="229">
        <v>0</v>
      </c>
      <c r="AT293" s="229">
        <v>2</v>
      </c>
      <c r="AU293" s="229">
        <v>1</v>
      </c>
      <c r="AV293" s="229">
        <v>4</v>
      </c>
      <c r="AW293" s="229">
        <v>16</v>
      </c>
      <c r="AX293" s="229">
        <v>0</v>
      </c>
      <c r="AY293" s="229">
        <v>3</v>
      </c>
      <c r="AZ293" s="229">
        <v>3</v>
      </c>
      <c r="BB293" s="229">
        <v>45</v>
      </c>
      <c r="BC293" s="229">
        <v>3</v>
      </c>
      <c r="BD293" s="229">
        <v>0</v>
      </c>
      <c r="BE293" s="57">
        <v>3</v>
      </c>
      <c r="BF293" s="57">
        <v>3</v>
      </c>
      <c r="BG293" s="57">
        <v>3</v>
      </c>
      <c r="BH293" s="57">
        <v>10</v>
      </c>
      <c r="BI293" s="57">
        <f t="shared" si="230"/>
        <v>800</v>
      </c>
      <c r="BJ293" s="189" t="str">
        <f t="shared" si="231"/>
        <v>334-09</v>
      </c>
      <c r="BK293" s="173">
        <f t="shared" si="232"/>
        <v>4</v>
      </c>
      <c r="BL293" s="173">
        <v>8</v>
      </c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104"/>
      <c r="CB293" s="103"/>
      <c r="CC293" s="103"/>
      <c r="CD293" s="103"/>
      <c r="CE293" s="103"/>
      <c r="CF293" s="103"/>
      <c r="CG293" s="103"/>
      <c r="CH293" s="103"/>
      <c r="CI293" s="103"/>
      <c r="CJ293" s="103"/>
      <c r="CK293" s="103"/>
      <c r="CL293" s="103"/>
      <c r="CP293" s="93"/>
      <c r="CQ293" s="93"/>
      <c r="CV293" s="93"/>
      <c r="DA293" s="93"/>
      <c r="DF293" s="131"/>
      <c r="DG293" s="121">
        <f t="shared" si="233"/>
        <v>7.2583998055388577</v>
      </c>
      <c r="DH293" s="121">
        <f t="shared" si="234"/>
        <v>29.189996280415123</v>
      </c>
      <c r="DI293" s="121">
        <f t="shared" si="235"/>
        <v>56.582401220398552</v>
      </c>
      <c r="DJ293" s="121">
        <f t="shared" si="236"/>
        <v>0.98707080637008715</v>
      </c>
      <c r="DK293" s="121">
        <f t="shared" si="236"/>
        <v>0.98539141286880394</v>
      </c>
      <c r="DL293" s="121">
        <f t="shared" si="236"/>
        <v>0</v>
      </c>
      <c r="DM293" s="121">
        <f t="shared" si="237"/>
        <v>2.9847243228410969</v>
      </c>
      <c r="DN293" s="121">
        <f t="shared" si="238"/>
        <v>0</v>
      </c>
      <c r="DO293" s="121">
        <f t="shared" si="239"/>
        <v>0</v>
      </c>
      <c r="DP293" s="121">
        <f t="shared" si="240"/>
        <v>0</v>
      </c>
      <c r="DQ293" s="121">
        <f t="shared" si="241"/>
        <v>0</v>
      </c>
      <c r="DR293" s="122">
        <f t="shared" si="242"/>
        <v>9</v>
      </c>
      <c r="DS293" s="157"/>
      <c r="DT293" s="157" t="str">
        <f t="shared" si="243"/>
        <v>DFPZ</v>
      </c>
      <c r="DU293" s="157" t="str">
        <f t="shared" si="222"/>
        <v>334-09</v>
      </c>
      <c r="DV293" s="238">
        <f t="shared" si="244"/>
        <v>4</v>
      </c>
      <c r="EJ293" s="50">
        <f t="shared" si="245"/>
        <v>0.43596036585365849</v>
      </c>
      <c r="EK293" s="50">
        <f t="shared" si="246"/>
        <v>0.55640243902439024</v>
      </c>
      <c r="EL293" s="55">
        <f t="shared" si="247"/>
        <v>0</v>
      </c>
      <c r="EM293" s="50">
        <f>4.656*AQ293*(((BL293/2.54)^2)+((BM293/2.54)^2)+((BN293/2.54)^2)+((BO293)/2.54^2)+((BP293/2.54)^2)+((BQ293/2.54)^2)+((BR293/2.54)^2)+((BS293/2.54)^2)+((BT293/2.54)^2)+((BU293/2.54)^2)+((BV293/2.54)^2)+((BW293/2.54)^2)+((BX293/2.54)^2)+((BY293/2.54)^2)+((BZ293/2.54)^2))/(BH293*3.28)</f>
        <v>1.4081589138788031</v>
      </c>
      <c r="EN293" s="50">
        <f>3.492*AQ293*((CA293/2.54)^2 + (CB293/2.54)^2 + (CC293/2.54)^2 + (CD293/2.54)^2 + (CE293/2.54)^2 + (CF293/2.54)^2 + (CG293/2.54)^2 +(CH293/2.54)^2 +(CI293/2.54)^2 + (CJ293/2.54)^2 +(CK293/2.54)^2 + (CL293/2.54)^2 +(CM293/2.54)^2 + (CN293/2.54)^2 + (CO293/2.54)^2)/(BH293*3.28)</f>
        <v>0</v>
      </c>
      <c r="EO293" s="50">
        <f t="shared" si="223"/>
        <v>0</v>
      </c>
      <c r="EP293" s="50">
        <f t="shared" si="224"/>
        <v>0</v>
      </c>
      <c r="EQ293" s="50">
        <f t="shared" si="225"/>
        <v>0</v>
      </c>
      <c r="ER293" s="56">
        <f t="shared" si="248"/>
        <v>0.99236280487804873</v>
      </c>
      <c r="ES293" s="56">
        <f t="shared" si="249"/>
        <v>1.4081589138788031</v>
      </c>
      <c r="ET293" s="56">
        <f t="shared" si="203"/>
        <v>3.2662799124924859</v>
      </c>
      <c r="EU293" s="56">
        <f t="shared" si="203"/>
        <v>13.135498326186806</v>
      </c>
      <c r="EV293" s="56">
        <f t="shared" si="250"/>
        <v>2.4005217187568517</v>
      </c>
      <c r="EW293" s="56"/>
      <c r="EX293" s="56"/>
      <c r="EY293" s="56"/>
      <c r="EZ293" s="165"/>
      <c r="FA293" s="179"/>
      <c r="FB293" s="179"/>
      <c r="FC293" s="56"/>
      <c r="FD293" s="56"/>
      <c r="FE293" s="56"/>
      <c r="FF293" s="56"/>
      <c r="FG293" s="56"/>
      <c r="FH293" s="56"/>
      <c r="FI293" s="56"/>
      <c r="FJ293" s="56"/>
      <c r="FK293" s="56"/>
      <c r="FL293" s="56"/>
      <c r="FM293" s="56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</row>
    <row r="294" spans="1:183" ht="16.899999999999999" customHeight="1">
      <c r="A294" s="66" t="s">
        <v>377</v>
      </c>
      <c r="B294" s="228" t="s">
        <v>286</v>
      </c>
      <c r="C294" s="228">
        <v>800</v>
      </c>
      <c r="D294" s="228" t="s">
        <v>307</v>
      </c>
      <c r="E294" s="229">
        <v>5</v>
      </c>
      <c r="F294" s="144">
        <v>12.41</v>
      </c>
      <c r="G294" s="144">
        <v>5</v>
      </c>
      <c r="H294" s="144"/>
      <c r="I294" s="144">
        <v>5.47</v>
      </c>
      <c r="J294" s="82">
        <v>2.7605540793600003</v>
      </c>
      <c r="K294" s="83">
        <v>15.69</v>
      </c>
      <c r="L294" s="83">
        <v>1.9570603483200002</v>
      </c>
      <c r="M294" s="232"/>
      <c r="N294" s="83"/>
      <c r="O294" s="83"/>
      <c r="P294" s="230">
        <f t="shared" si="226"/>
        <v>43.287614427679998</v>
      </c>
      <c r="Q294" s="52">
        <f t="shared" si="205"/>
        <v>0.83399989372614647</v>
      </c>
      <c r="R294" s="52">
        <f t="shared" si="206"/>
        <v>1.4516799611077715</v>
      </c>
      <c r="S294" s="52">
        <f t="shared" si="207"/>
        <v>1.4145600305099637</v>
      </c>
      <c r="T294" s="53">
        <f t="shared" si="208"/>
        <v>9.0334723494273572E-2</v>
      </c>
      <c r="U294" s="53">
        <f t="shared" si="209"/>
        <v>1.3589153014640702</v>
      </c>
      <c r="V294" s="53">
        <f t="shared" si="210"/>
        <v>14.167574869288392</v>
      </c>
      <c r="W294" s="53">
        <f t="shared" si="211"/>
        <v>115.77841853573091</v>
      </c>
      <c r="X294" s="53">
        <f t="shared" si="212"/>
        <v>1.0294708523189267</v>
      </c>
      <c r="Y294" s="53">
        <f t="shared" si="213"/>
        <v>1.0231650055704153</v>
      </c>
      <c r="Z294" s="53">
        <f t="shared" si="214"/>
        <v>1.0260432990696924</v>
      </c>
      <c r="AA294" s="53">
        <f t="shared" si="215"/>
        <v>1.0296284922307912</v>
      </c>
      <c r="AB294" s="53">
        <f t="shared" si="216"/>
        <v>0.57342036686136544</v>
      </c>
      <c r="AC294" s="53">
        <f t="shared" si="217"/>
        <v>0.5743221245079001</v>
      </c>
      <c r="AD294" s="53">
        <f t="shared" si="218"/>
        <v>0.56107291343761145</v>
      </c>
      <c r="AE294" s="53">
        <f t="shared" si="219"/>
        <v>0.36705279802377788</v>
      </c>
      <c r="AF294" s="53">
        <f t="shared" si="220"/>
        <v>0.36</v>
      </c>
      <c r="AG294" s="53">
        <f t="shared" si="221"/>
        <v>0.36352639901188893</v>
      </c>
      <c r="AH294" s="64" t="s">
        <v>152</v>
      </c>
      <c r="AK294" s="45" t="str">
        <f t="shared" si="227"/>
        <v>334-09</v>
      </c>
      <c r="AL294" s="65"/>
      <c r="AM294" s="145">
        <f t="shared" si="228"/>
        <v>5</v>
      </c>
      <c r="AN294" s="149"/>
      <c r="AO294" s="183"/>
      <c r="AP294" s="149"/>
      <c r="AQ294" s="147">
        <f t="shared" si="229"/>
        <v>1</v>
      </c>
      <c r="AR294" s="229">
        <v>1</v>
      </c>
      <c r="AS294" s="229">
        <v>2</v>
      </c>
      <c r="AT294" s="229">
        <v>4</v>
      </c>
      <c r="AU294" s="229">
        <v>0</v>
      </c>
      <c r="AV294" s="229">
        <v>1</v>
      </c>
      <c r="AW294" s="229">
        <v>2</v>
      </c>
      <c r="AX294" s="229">
        <v>0</v>
      </c>
      <c r="AY294" s="229">
        <v>0</v>
      </c>
      <c r="AZ294" s="229">
        <v>0</v>
      </c>
      <c r="BB294" s="229">
        <v>75</v>
      </c>
      <c r="BC294" s="229">
        <v>10</v>
      </c>
      <c r="BD294" s="229">
        <v>0</v>
      </c>
      <c r="BE294" s="57">
        <v>3</v>
      </c>
      <c r="BF294" s="57">
        <v>3</v>
      </c>
      <c r="BG294" s="57">
        <v>3</v>
      </c>
      <c r="BH294" s="57">
        <v>10</v>
      </c>
      <c r="BI294" s="57">
        <f t="shared" si="230"/>
        <v>800</v>
      </c>
      <c r="BJ294" s="189" t="str">
        <f t="shared" si="231"/>
        <v>334-09</v>
      </c>
      <c r="BK294" s="173">
        <f t="shared" si="232"/>
        <v>5</v>
      </c>
      <c r="BL294" s="173">
        <v>12</v>
      </c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104"/>
      <c r="CB294" s="103"/>
      <c r="CC294" s="103"/>
      <c r="CD294" s="103"/>
      <c r="CE294" s="103"/>
      <c r="CF294" s="103"/>
      <c r="CG294" s="103"/>
      <c r="CH294" s="103"/>
      <c r="CI294" s="103"/>
      <c r="CJ294" s="103"/>
      <c r="CK294" s="103"/>
      <c r="CL294" s="103"/>
      <c r="CP294" s="93"/>
      <c r="CQ294" s="93"/>
      <c r="CV294" s="93"/>
      <c r="DA294" s="93"/>
      <c r="DF294" s="131"/>
      <c r="DG294" s="121">
        <f t="shared" si="233"/>
        <v>7.2583998055388577</v>
      </c>
      <c r="DH294" s="121">
        <f t="shared" si="234"/>
        <v>12.509998405892198</v>
      </c>
      <c r="DI294" s="121">
        <f t="shared" si="235"/>
        <v>28.291200610199276</v>
      </c>
      <c r="DJ294" s="121">
        <f t="shared" si="236"/>
        <v>1.6451180106168117</v>
      </c>
      <c r="DK294" s="121">
        <f t="shared" si="236"/>
        <v>3.2846380428960127</v>
      </c>
      <c r="DL294" s="121">
        <f t="shared" si="236"/>
        <v>0</v>
      </c>
      <c r="DM294" s="121">
        <f t="shared" si="237"/>
        <v>6.7156297263924687</v>
      </c>
      <c r="DN294" s="121">
        <f t="shared" si="238"/>
        <v>0</v>
      </c>
      <c r="DO294" s="121">
        <f t="shared" si="239"/>
        <v>0</v>
      </c>
      <c r="DP294" s="121">
        <f t="shared" si="240"/>
        <v>0</v>
      </c>
      <c r="DQ294" s="121">
        <f t="shared" si="241"/>
        <v>0</v>
      </c>
      <c r="DR294" s="122">
        <f t="shared" si="242"/>
        <v>3</v>
      </c>
      <c r="DS294" s="157"/>
      <c r="DT294" s="157" t="str">
        <f t="shared" si="243"/>
        <v>DFPZ</v>
      </c>
      <c r="DU294" s="157" t="str">
        <f t="shared" si="222"/>
        <v>334-09</v>
      </c>
      <c r="DV294" s="238">
        <f t="shared" si="244"/>
        <v>5</v>
      </c>
      <c r="EJ294" s="50">
        <f t="shared" si="245"/>
        <v>0.72660060975609753</v>
      </c>
      <c r="EK294" s="50">
        <f t="shared" si="246"/>
        <v>1.8546747967479675</v>
      </c>
      <c r="EL294" s="55">
        <f t="shared" si="247"/>
        <v>0</v>
      </c>
      <c r="EM294" s="50">
        <f>4.656*AQ294*(((BL294/2.54)^2)+((BM294/2.54)^2)+((BN294/2.54)^2)+((BO294)/2.54^2)+((BP294/2.54)^2)+((BQ294/2.54)^2)+((BR294/2.54)^2)+((BS294/2.54)^2)+((BT294/2.54)^2)+((BU294/2.54)^2)+((BV294/2.54)^2)+((BW294/2.54)^2)+((BX294/2.54)^2)+((BY294/2.54)^2)+((BZ294/2.54)^2))/(BH294*3.28)</f>
        <v>3.1683575562273067</v>
      </c>
      <c r="EN294" s="50">
        <f>3.492*AQ294*((CA294/2.54)^2 + (CB294/2.54)^2 + (CC294/2.54)^2 + (CD294/2.54)^2 + (CE294/2.54)^2 + (CF294/2.54)^2 + (CG294/2.54)^2 +(CH294/2.54)^2 +(CI294/2.54)^2 + (CJ294/2.54)^2 +(CK294/2.54)^2 + (CL294/2.54)^2 +(CM294/2.54)^2 + (CN294/2.54)^2 + (CO294/2.54)^2)/(BH294*3.28)</f>
        <v>0</v>
      </c>
      <c r="EO294" s="50">
        <f t="shared" si="223"/>
        <v>0</v>
      </c>
      <c r="EP294" s="50">
        <f t="shared" si="224"/>
        <v>0</v>
      </c>
      <c r="EQ294" s="50">
        <f t="shared" si="225"/>
        <v>0</v>
      </c>
      <c r="ER294" s="56">
        <f t="shared" si="248"/>
        <v>2.5812754065040648</v>
      </c>
      <c r="ES294" s="56">
        <f t="shared" si="249"/>
        <v>3.1683575562273067</v>
      </c>
      <c r="ET294" s="56">
        <f t="shared" si="203"/>
        <v>3.2662799124924859</v>
      </c>
      <c r="EU294" s="56">
        <f t="shared" si="203"/>
        <v>5.6294992826514889</v>
      </c>
      <c r="EV294" s="56">
        <f t="shared" si="250"/>
        <v>5.749632962731372</v>
      </c>
      <c r="EW294" s="56"/>
      <c r="EX294" s="56"/>
      <c r="EY294" s="56"/>
      <c r="EZ294" s="165"/>
      <c r="FA294" s="179"/>
      <c r="FB294" s="179"/>
      <c r="FC294" s="56"/>
      <c r="FD294" s="56"/>
      <c r="FE294" s="56"/>
      <c r="FF294" s="56"/>
      <c r="FG294" s="56"/>
      <c r="FH294" s="56"/>
      <c r="FI294" s="56"/>
      <c r="FJ294" s="56"/>
      <c r="FK294" s="56"/>
      <c r="FL294" s="56"/>
      <c r="FM294" s="56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</row>
    <row r="295" spans="1:183" ht="16.899999999999999" customHeight="1">
      <c r="A295" s="66" t="s">
        <v>377</v>
      </c>
      <c r="B295" s="228" t="s">
        <v>286</v>
      </c>
      <c r="C295" s="228">
        <v>800</v>
      </c>
      <c r="D295" s="228" t="s">
        <v>304</v>
      </c>
      <c r="E295" s="229">
        <v>1</v>
      </c>
      <c r="F295" s="144">
        <v>12.41</v>
      </c>
      <c r="G295" s="144">
        <v>5</v>
      </c>
      <c r="H295" s="144"/>
      <c r="I295" s="144">
        <v>5.47</v>
      </c>
      <c r="J295" s="82">
        <v>2.7605540793600003</v>
      </c>
      <c r="K295" s="83">
        <v>15.69</v>
      </c>
      <c r="L295" s="83">
        <v>1.9570603483200002</v>
      </c>
      <c r="M295" s="232"/>
      <c r="N295" s="83"/>
      <c r="O295" s="83"/>
      <c r="P295" s="230">
        <f t="shared" si="226"/>
        <v>43.287614427679998</v>
      </c>
      <c r="Q295" s="52">
        <f t="shared" si="205"/>
        <v>0.83399989372614647</v>
      </c>
      <c r="R295" s="52">
        <f t="shared" si="206"/>
        <v>1.4516799611077715</v>
      </c>
      <c r="S295" s="52">
        <f t="shared" si="207"/>
        <v>1.4145600305099637</v>
      </c>
      <c r="T295" s="53">
        <f t="shared" si="208"/>
        <v>9.0334723494273572E-2</v>
      </c>
      <c r="U295" s="53">
        <f t="shared" si="209"/>
        <v>1.3589153014640702</v>
      </c>
      <c r="V295" s="53">
        <f t="shared" si="210"/>
        <v>14.167574869288392</v>
      </c>
      <c r="W295" s="53">
        <f t="shared" si="211"/>
        <v>115.77841853573091</v>
      </c>
      <c r="X295" s="53">
        <f t="shared" si="212"/>
        <v>1.0294708523189267</v>
      </c>
      <c r="Y295" s="53">
        <f t="shared" si="213"/>
        <v>1.0231650055704153</v>
      </c>
      <c r="Z295" s="53">
        <f t="shared" si="214"/>
        <v>1.0260432990696924</v>
      </c>
      <c r="AA295" s="53">
        <f t="shared" si="215"/>
        <v>1.0296284922307912</v>
      </c>
      <c r="AB295" s="53">
        <f t="shared" si="216"/>
        <v>0.57342036686136544</v>
      </c>
      <c r="AC295" s="53">
        <f t="shared" si="217"/>
        <v>0.5743221245079001</v>
      </c>
      <c r="AD295" s="53">
        <f t="shared" si="218"/>
        <v>0.56107291343761145</v>
      </c>
      <c r="AE295" s="53">
        <f t="shared" si="219"/>
        <v>0.36705279802377788</v>
      </c>
      <c r="AF295" s="53">
        <f t="shared" si="220"/>
        <v>0.36</v>
      </c>
      <c r="AG295" s="53">
        <f t="shared" si="221"/>
        <v>0.36352639901188893</v>
      </c>
      <c r="AH295" s="64" t="s">
        <v>152</v>
      </c>
      <c r="AK295" s="45" t="str">
        <f t="shared" si="227"/>
        <v>335-10</v>
      </c>
      <c r="AL295" s="65"/>
      <c r="AM295" s="145">
        <f t="shared" si="228"/>
        <v>1</v>
      </c>
      <c r="AN295" s="149"/>
      <c r="AO295" s="183"/>
      <c r="AP295" s="149"/>
      <c r="AQ295" s="147">
        <f t="shared" si="229"/>
        <v>1</v>
      </c>
      <c r="AR295" s="229">
        <v>0</v>
      </c>
      <c r="AS295" s="229">
        <v>1</v>
      </c>
      <c r="AT295" s="229">
        <v>1</v>
      </c>
      <c r="AU295" s="229">
        <v>1</v>
      </c>
      <c r="AV295" s="229">
        <v>2</v>
      </c>
      <c r="AW295" s="229">
        <v>2</v>
      </c>
      <c r="AX295" s="229">
        <v>0</v>
      </c>
      <c r="AY295" s="229">
        <v>2</v>
      </c>
      <c r="AZ295" s="229">
        <v>2</v>
      </c>
      <c r="BB295" s="229">
        <v>31</v>
      </c>
      <c r="BC295" s="229">
        <v>1</v>
      </c>
      <c r="BD295" s="229">
        <v>0</v>
      </c>
      <c r="BE295" s="57">
        <v>3</v>
      </c>
      <c r="BF295" s="57">
        <v>3</v>
      </c>
      <c r="BG295" s="57">
        <v>3</v>
      </c>
      <c r="BH295" s="57">
        <v>10</v>
      </c>
      <c r="BI295" s="57">
        <f t="shared" si="230"/>
        <v>800</v>
      </c>
      <c r="BJ295" s="189" t="str">
        <f t="shared" si="231"/>
        <v>335-10</v>
      </c>
      <c r="BK295" s="173">
        <f t="shared" si="232"/>
        <v>1</v>
      </c>
      <c r="BL295" s="173">
        <v>0</v>
      </c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104"/>
      <c r="CB295" s="103"/>
      <c r="CC295" s="103"/>
      <c r="CD295" s="103"/>
      <c r="CE295" s="103"/>
      <c r="CF295" s="103"/>
      <c r="CG295" s="103"/>
      <c r="CH295" s="103"/>
      <c r="CI295" s="103"/>
      <c r="CJ295" s="103"/>
      <c r="CK295" s="103"/>
      <c r="CL295" s="103"/>
      <c r="CP295" s="93"/>
      <c r="CQ295" s="93"/>
      <c r="CV295" s="93"/>
      <c r="DA295" s="93"/>
      <c r="DF295" s="131"/>
      <c r="DG295" s="121">
        <f t="shared" si="233"/>
        <v>7.2583998055388577</v>
      </c>
      <c r="DH295" s="121">
        <f t="shared" si="234"/>
        <v>20.84999734315366</v>
      </c>
      <c r="DI295" s="121">
        <f t="shared" si="235"/>
        <v>42.436800915298917</v>
      </c>
      <c r="DJ295" s="121">
        <f t="shared" si="236"/>
        <v>0.67998211105494877</v>
      </c>
      <c r="DK295" s="121">
        <f t="shared" si="236"/>
        <v>0.32846380428960126</v>
      </c>
      <c r="DL295" s="121">
        <f t="shared" si="236"/>
        <v>0</v>
      </c>
      <c r="DM295" s="121">
        <f t="shared" si="237"/>
        <v>0</v>
      </c>
      <c r="DN295" s="121">
        <f t="shared" si="238"/>
        <v>0</v>
      </c>
      <c r="DO295" s="121">
        <f t="shared" si="239"/>
        <v>0</v>
      </c>
      <c r="DP295" s="121">
        <f t="shared" si="240"/>
        <v>0</v>
      </c>
      <c r="DQ295" s="121">
        <f t="shared" si="241"/>
        <v>0</v>
      </c>
      <c r="DR295" s="122">
        <f t="shared" si="242"/>
        <v>1.5</v>
      </c>
      <c r="DS295" s="157"/>
      <c r="DT295" s="157" t="str">
        <f t="shared" si="243"/>
        <v>DFPZ</v>
      </c>
      <c r="DU295" s="157" t="str">
        <f t="shared" si="222"/>
        <v>335-10</v>
      </c>
      <c r="DV295" s="238">
        <f t="shared" si="244"/>
        <v>1</v>
      </c>
      <c r="EJ295" s="50">
        <f t="shared" si="245"/>
        <v>0.30032825203252028</v>
      </c>
      <c r="EK295" s="50">
        <f t="shared" si="246"/>
        <v>0.18546747967479674</v>
      </c>
      <c r="EL295" s="55">
        <f t="shared" si="247"/>
        <v>0</v>
      </c>
      <c r="EM295" s="50">
        <f>4.656*AQ295*(((BL295/2.54)^2)+((BM295/2.54)^2)+((BN295/2.54)^2)+((BO295)/2.54^2)+((BP295/2.54)^2)+((BQ295/2.54)^2)+((BR295/2.54)^2)+((BS295/2.54)^2)+((BT295/2.54)^2)+((BU295/2.54)^2)+((BV295/2.54)^2)+((BW295/2.54)^2)+((BX295/2.54)^2)+((BY295/2.54)^2)+((BZ295/2.54)^2))/(BH295*3.28)</f>
        <v>0</v>
      </c>
      <c r="EN295" s="50">
        <f>3.492*AQ295*((CA295/2.54)^2 + (CB295/2.54)^2 + (CC295/2.54)^2 + (CD295/2.54)^2 + (CE295/2.54)^2 + (CF295/2.54)^2 + (CG295/2.54)^2 +(CH295/2.54)^2 +(CI295/2.54)^2 + (CJ295/2.54)^2 +(CK295/2.54)^2 + (CL295/2.54)^2 +(CM295/2.54)^2 + (CN295/2.54)^2 + (CO295/2.54)^2)/(BH295*3.28)</f>
        <v>0</v>
      </c>
      <c r="EO295" s="50">
        <f t="shared" si="223"/>
        <v>0</v>
      </c>
      <c r="EP295" s="50">
        <f t="shared" si="224"/>
        <v>0</v>
      </c>
      <c r="EQ295" s="50">
        <f t="shared" si="225"/>
        <v>0</v>
      </c>
      <c r="ER295" s="56">
        <f t="shared" si="248"/>
        <v>0.48579573170731705</v>
      </c>
      <c r="ES295" s="56">
        <f t="shared" si="249"/>
        <v>0</v>
      </c>
      <c r="ET295" s="56">
        <f t="shared" si="203"/>
        <v>3.2662799124924859</v>
      </c>
      <c r="EU295" s="56">
        <f t="shared" si="203"/>
        <v>9.3824988044191482</v>
      </c>
      <c r="EV295" s="56">
        <f t="shared" si="250"/>
        <v>0.48579573170731705</v>
      </c>
      <c r="EW295" s="56"/>
      <c r="EX295" s="56"/>
      <c r="EY295" s="56"/>
      <c r="EZ295" s="165" t="str">
        <f>D295</f>
        <v>335-10</v>
      </c>
      <c r="FA295" s="179">
        <f t="shared" ref="FA295:FB347" si="251">AVERAGE(ET293:ET295)</f>
        <v>3.2662799124924859</v>
      </c>
      <c r="FB295" s="179">
        <f t="shared" si="251"/>
        <v>9.3824988044191482</v>
      </c>
      <c r="FC295" s="56">
        <f>AVERAGE(EJ293:EJ295)</f>
        <v>0.48762974254742547</v>
      </c>
      <c r="FD295" s="56">
        <f>AVERAGE(EK293:EK295)</f>
        <v>0.86551490514905149</v>
      </c>
      <c r="FE295" s="56">
        <f>AVERAGE(EL293:EL295)</f>
        <v>0</v>
      </c>
      <c r="FF295" s="56">
        <f>AVERAGE(EM293:EM295)</f>
        <v>1.5255054900353702</v>
      </c>
      <c r="FG295" s="56">
        <f>AVERAGE(EN293:EN295)</f>
        <v>0</v>
      </c>
      <c r="FH295" s="56">
        <f t="shared" si="204"/>
        <v>0</v>
      </c>
      <c r="FI295" s="56">
        <f t="shared" si="204"/>
        <v>0</v>
      </c>
      <c r="FJ295" s="56">
        <f t="shared" si="204"/>
        <v>0</v>
      </c>
      <c r="FK295" s="56">
        <f>AVERAGE(ER293:ER295)</f>
        <v>1.353144647696477</v>
      </c>
      <c r="FL295" s="56">
        <f>AVERAGE(ES293:ES295)</f>
        <v>1.5255054900353702</v>
      </c>
      <c r="FM295" s="56">
        <f>AVERAGE(EV293:EV295)</f>
        <v>2.8786501377318472</v>
      </c>
      <c r="FO295" s="54"/>
      <c r="FP295" s="54" t="e">
        <f>AVERAGE(#REF!)</f>
        <v>#REF!</v>
      </c>
      <c r="FQ295" s="54" t="e">
        <f>AVERAGE(#REF!)</f>
        <v>#REF!</v>
      </c>
      <c r="FR295" s="54" t="e">
        <f>AVERAGE(#REF!)</f>
        <v>#REF!</v>
      </c>
      <c r="FS295" s="54" t="e">
        <f>AVERAGE(#REF!)</f>
        <v>#REF!</v>
      </c>
      <c r="FT295" s="54" t="e">
        <f>AVERAGE(#REF!)</f>
        <v>#REF!</v>
      </c>
      <c r="FU295" s="54" t="e">
        <f>AVERAGE(#REF!)</f>
        <v>#REF!</v>
      </c>
      <c r="FV295" s="54" t="e">
        <f>AVERAGE(#REF!)</f>
        <v>#REF!</v>
      </c>
      <c r="FW295" s="54" t="e">
        <f>AVERAGE(#REF!)</f>
        <v>#REF!</v>
      </c>
      <c r="FX295" s="54" t="e">
        <f>AVERAGE(#REF!)</f>
        <v>#REF!</v>
      </c>
      <c r="FY295" s="54" t="e">
        <f>AVERAGE(#REF!)</f>
        <v>#REF!</v>
      </c>
      <c r="FZ295" s="54" t="e">
        <f>AVERAGE(#REF!)</f>
        <v>#REF!</v>
      </c>
      <c r="GA295" s="54"/>
    </row>
    <row r="296" spans="1:183" ht="16.899999999999999" customHeight="1">
      <c r="A296" s="66" t="s">
        <v>377</v>
      </c>
      <c r="B296" s="228" t="s">
        <v>286</v>
      </c>
      <c r="C296" s="228">
        <v>800</v>
      </c>
      <c r="D296" s="228" t="s">
        <v>304</v>
      </c>
      <c r="E296" s="229">
        <v>2</v>
      </c>
      <c r="F296" s="144">
        <v>12.41</v>
      </c>
      <c r="G296" s="144">
        <v>5</v>
      </c>
      <c r="H296" s="144"/>
      <c r="I296" s="144">
        <v>5.47</v>
      </c>
      <c r="J296" s="82">
        <v>2.7605540793600003</v>
      </c>
      <c r="K296" s="83">
        <v>15.69</v>
      </c>
      <c r="L296" s="83">
        <v>1.9570603483200002</v>
      </c>
      <c r="M296" s="232"/>
      <c r="N296" s="83"/>
      <c r="O296" s="83"/>
      <c r="P296" s="230">
        <f t="shared" si="226"/>
        <v>43.287614427679998</v>
      </c>
      <c r="Q296" s="52">
        <f t="shared" si="205"/>
        <v>0.83399989372614647</v>
      </c>
      <c r="R296" s="52">
        <f t="shared" si="206"/>
        <v>1.4516799611077715</v>
      </c>
      <c r="S296" s="52">
        <f t="shared" si="207"/>
        <v>1.4145600305099637</v>
      </c>
      <c r="T296" s="53">
        <f t="shared" si="208"/>
        <v>9.0334723494273572E-2</v>
      </c>
      <c r="U296" s="53">
        <f t="shared" si="209"/>
        <v>1.3589153014640702</v>
      </c>
      <c r="V296" s="53">
        <f t="shared" si="210"/>
        <v>14.167574869288392</v>
      </c>
      <c r="W296" s="53">
        <f t="shared" si="211"/>
        <v>115.77841853573091</v>
      </c>
      <c r="X296" s="53">
        <f t="shared" si="212"/>
        <v>1.0294708523189267</v>
      </c>
      <c r="Y296" s="53">
        <f t="shared" si="213"/>
        <v>1.0231650055704153</v>
      </c>
      <c r="Z296" s="53">
        <f t="shared" si="214"/>
        <v>1.0260432990696924</v>
      </c>
      <c r="AA296" s="53">
        <f t="shared" si="215"/>
        <v>1.0296284922307912</v>
      </c>
      <c r="AB296" s="53">
        <f t="shared" si="216"/>
        <v>0.57342036686136544</v>
      </c>
      <c r="AC296" s="53">
        <f t="shared" si="217"/>
        <v>0.5743221245079001</v>
      </c>
      <c r="AD296" s="53">
        <f t="shared" si="218"/>
        <v>0.56107291343761145</v>
      </c>
      <c r="AE296" s="53">
        <f t="shared" si="219"/>
        <v>0.36705279802377788</v>
      </c>
      <c r="AF296" s="53">
        <f t="shared" si="220"/>
        <v>0.36</v>
      </c>
      <c r="AG296" s="53">
        <f t="shared" si="221"/>
        <v>0.36352639901188893</v>
      </c>
      <c r="AH296" s="64" t="s">
        <v>152</v>
      </c>
      <c r="AK296" s="45" t="str">
        <f t="shared" si="227"/>
        <v>335-10</v>
      </c>
      <c r="AL296" s="65"/>
      <c r="AM296" s="145">
        <f t="shared" si="228"/>
        <v>2</v>
      </c>
      <c r="AN296" s="149"/>
      <c r="AO296" s="183"/>
      <c r="AP296" s="149"/>
      <c r="AQ296" s="147">
        <f t="shared" si="229"/>
        <v>1</v>
      </c>
      <c r="AR296" s="229">
        <v>2</v>
      </c>
      <c r="AS296" s="229">
        <v>4</v>
      </c>
      <c r="AT296" s="229">
        <v>5</v>
      </c>
      <c r="AU296" s="229">
        <v>2</v>
      </c>
      <c r="AV296" s="229">
        <v>4</v>
      </c>
      <c r="AW296" s="229">
        <v>4</v>
      </c>
      <c r="AX296" s="229">
        <v>1</v>
      </c>
      <c r="AY296" s="229">
        <v>2</v>
      </c>
      <c r="AZ296" s="229">
        <v>4</v>
      </c>
      <c r="BB296" s="229">
        <v>37</v>
      </c>
      <c r="BC296" s="229">
        <v>1</v>
      </c>
      <c r="BD296" s="229">
        <v>0</v>
      </c>
      <c r="BE296" s="57">
        <v>3</v>
      </c>
      <c r="BF296" s="57">
        <v>3</v>
      </c>
      <c r="BG296" s="57">
        <v>3</v>
      </c>
      <c r="BH296" s="57">
        <v>10</v>
      </c>
      <c r="BI296" s="57">
        <f t="shared" si="230"/>
        <v>800</v>
      </c>
      <c r="BJ296" s="189" t="str">
        <f t="shared" si="231"/>
        <v>335-10</v>
      </c>
      <c r="BK296" s="173">
        <f t="shared" si="232"/>
        <v>2</v>
      </c>
      <c r="BL296" s="173">
        <v>0</v>
      </c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104"/>
      <c r="CB296" s="103"/>
      <c r="CC296" s="103"/>
      <c r="CD296" s="103"/>
      <c r="CE296" s="103"/>
      <c r="CF296" s="103"/>
      <c r="CG296" s="103"/>
      <c r="CH296" s="103"/>
      <c r="CI296" s="103"/>
      <c r="CJ296" s="103"/>
      <c r="CK296" s="103"/>
      <c r="CL296" s="103"/>
      <c r="CP296" s="93"/>
      <c r="CQ296" s="93"/>
      <c r="CV296" s="93"/>
      <c r="DA296" s="93"/>
      <c r="DF296" s="131"/>
      <c r="DG296" s="121">
        <f t="shared" si="233"/>
        <v>36.291999027694288</v>
      </c>
      <c r="DH296" s="121">
        <f t="shared" si="234"/>
        <v>41.699994686307321</v>
      </c>
      <c r="DI296" s="121">
        <f t="shared" si="235"/>
        <v>106.0920022882473</v>
      </c>
      <c r="DJ296" s="121">
        <f t="shared" si="236"/>
        <v>0.81159155190429377</v>
      </c>
      <c r="DK296" s="121">
        <f t="shared" si="236"/>
        <v>0.32846380428960126</v>
      </c>
      <c r="DL296" s="121">
        <f t="shared" si="236"/>
        <v>0</v>
      </c>
      <c r="DM296" s="121">
        <f t="shared" si="237"/>
        <v>0</v>
      </c>
      <c r="DN296" s="121">
        <f t="shared" si="238"/>
        <v>0</v>
      </c>
      <c r="DO296" s="121">
        <f t="shared" si="239"/>
        <v>0</v>
      </c>
      <c r="DP296" s="121">
        <f t="shared" si="240"/>
        <v>0</v>
      </c>
      <c r="DQ296" s="121">
        <f t="shared" si="241"/>
        <v>0</v>
      </c>
      <c r="DR296" s="122">
        <f t="shared" si="242"/>
        <v>4.5</v>
      </c>
      <c r="DS296" s="157"/>
      <c r="DT296" s="157" t="str">
        <f t="shared" si="243"/>
        <v>DFPZ</v>
      </c>
      <c r="DU296" s="157" t="str">
        <f t="shared" si="222"/>
        <v>335-10</v>
      </c>
      <c r="DV296" s="238">
        <f t="shared" si="244"/>
        <v>2</v>
      </c>
      <c r="EJ296" s="50"/>
      <c r="EK296" s="50"/>
      <c r="EL296" s="55"/>
      <c r="EM296" s="50"/>
      <c r="EN296" s="50"/>
      <c r="EO296" s="50">
        <f t="shared" si="223"/>
        <v>0</v>
      </c>
      <c r="EP296" s="50">
        <f t="shared" si="224"/>
        <v>0</v>
      </c>
      <c r="EQ296" s="50">
        <f t="shared" si="225"/>
        <v>0</v>
      </c>
      <c r="ER296" s="56"/>
      <c r="ES296" s="56"/>
      <c r="ET296" s="56">
        <f t="shared" si="203"/>
        <v>16.33139956246243</v>
      </c>
      <c r="EU296" s="56">
        <f t="shared" si="203"/>
        <v>18.764997608838296</v>
      </c>
      <c r="EV296" s="56"/>
      <c r="EW296" s="56"/>
      <c r="EX296" s="56"/>
      <c r="EY296" s="56"/>
      <c r="EZ296" s="165"/>
      <c r="FA296" s="179"/>
      <c r="FB296" s="179"/>
      <c r="FC296" s="56"/>
      <c r="FD296" s="56"/>
      <c r="FE296" s="56"/>
      <c r="FF296" s="56"/>
      <c r="FG296" s="56"/>
      <c r="FH296" s="56"/>
      <c r="FI296" s="56"/>
      <c r="FJ296" s="56"/>
      <c r="FK296" s="56"/>
      <c r="FL296" s="56"/>
      <c r="FM296" s="56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</row>
    <row r="297" spans="1:183" ht="16.899999999999999" customHeight="1">
      <c r="A297" s="66" t="s">
        <v>377</v>
      </c>
      <c r="B297" s="228" t="s">
        <v>286</v>
      </c>
      <c r="C297" s="228">
        <v>800</v>
      </c>
      <c r="D297" s="228" t="s">
        <v>304</v>
      </c>
      <c r="E297" s="229">
        <v>3</v>
      </c>
      <c r="F297" s="144">
        <v>12.41</v>
      </c>
      <c r="G297" s="144">
        <v>5</v>
      </c>
      <c r="H297" s="144"/>
      <c r="I297" s="144">
        <v>5.47</v>
      </c>
      <c r="J297" s="82">
        <v>2.7605540793600003</v>
      </c>
      <c r="K297" s="83">
        <v>15.69</v>
      </c>
      <c r="L297" s="83">
        <v>1.9570603483200002</v>
      </c>
      <c r="M297" s="144"/>
      <c r="N297" s="83"/>
      <c r="O297" s="83"/>
      <c r="P297" s="230">
        <f t="shared" si="226"/>
        <v>43.287614427679998</v>
      </c>
      <c r="Q297" s="52">
        <f t="shared" si="205"/>
        <v>0.83399989372614647</v>
      </c>
      <c r="R297" s="52">
        <f t="shared" si="206"/>
        <v>1.4516799611077715</v>
      </c>
      <c r="S297" s="52">
        <f t="shared" si="207"/>
        <v>1.4145600305099637</v>
      </c>
      <c r="T297" s="53">
        <f t="shared" si="208"/>
        <v>9.0334723494273572E-2</v>
      </c>
      <c r="U297" s="53">
        <f t="shared" si="209"/>
        <v>1.3589153014640702</v>
      </c>
      <c r="V297" s="53">
        <f t="shared" si="210"/>
        <v>14.167574869288392</v>
      </c>
      <c r="W297" s="53">
        <f t="shared" si="211"/>
        <v>115.77841853573091</v>
      </c>
      <c r="X297" s="53">
        <f t="shared" si="212"/>
        <v>1.0294708523189267</v>
      </c>
      <c r="Y297" s="53">
        <f t="shared" si="213"/>
        <v>1.0231650055704153</v>
      </c>
      <c r="Z297" s="53">
        <f t="shared" si="214"/>
        <v>1.0260432990696924</v>
      </c>
      <c r="AA297" s="53">
        <f t="shared" si="215"/>
        <v>1.0296284922307912</v>
      </c>
      <c r="AB297" s="53">
        <f t="shared" si="216"/>
        <v>0.57342036686136544</v>
      </c>
      <c r="AC297" s="53">
        <f t="shared" si="217"/>
        <v>0.5743221245079001</v>
      </c>
      <c r="AD297" s="53">
        <f t="shared" si="218"/>
        <v>0.56107291343761145</v>
      </c>
      <c r="AE297" s="53">
        <f t="shared" si="219"/>
        <v>0.36705279802377788</v>
      </c>
      <c r="AF297" s="53">
        <f t="shared" si="220"/>
        <v>0.36</v>
      </c>
      <c r="AG297" s="53">
        <f t="shared" si="221"/>
        <v>0.36352639901188893</v>
      </c>
      <c r="AH297" s="64" t="s">
        <v>152</v>
      </c>
      <c r="AK297" s="45" t="str">
        <f t="shared" si="227"/>
        <v>335-10</v>
      </c>
      <c r="AL297" s="65"/>
      <c r="AM297" s="145">
        <f t="shared" si="228"/>
        <v>3</v>
      </c>
      <c r="AN297" s="149"/>
      <c r="AO297" s="183"/>
      <c r="AP297" s="149"/>
      <c r="AQ297" s="147">
        <f t="shared" si="229"/>
        <v>1</v>
      </c>
      <c r="AR297" s="229">
        <v>1</v>
      </c>
      <c r="AS297" s="229">
        <v>1</v>
      </c>
      <c r="AT297" s="229">
        <v>3</v>
      </c>
      <c r="AU297" s="229">
        <v>0</v>
      </c>
      <c r="AV297" s="229">
        <v>0</v>
      </c>
      <c r="AW297" s="229">
        <v>0</v>
      </c>
      <c r="AX297" s="229">
        <v>2</v>
      </c>
      <c r="AY297" s="229">
        <v>1</v>
      </c>
      <c r="AZ297" s="229">
        <v>3</v>
      </c>
      <c r="BB297" s="229">
        <v>65</v>
      </c>
      <c r="BC297" s="229">
        <v>2</v>
      </c>
      <c r="BD297" s="229">
        <v>1</v>
      </c>
      <c r="BE297" s="57">
        <v>3</v>
      </c>
      <c r="BF297" s="57">
        <v>3</v>
      </c>
      <c r="BG297" s="57">
        <v>3</v>
      </c>
      <c r="BH297" s="57">
        <v>10</v>
      </c>
      <c r="BI297" s="57">
        <f t="shared" si="230"/>
        <v>800</v>
      </c>
      <c r="BJ297" s="189" t="str">
        <f t="shared" si="231"/>
        <v>335-10</v>
      </c>
      <c r="BK297" s="173">
        <f t="shared" si="232"/>
        <v>3</v>
      </c>
      <c r="BL297" s="173">
        <v>26</v>
      </c>
      <c r="BM297" s="57">
        <v>22</v>
      </c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104"/>
      <c r="CB297" s="103"/>
      <c r="CC297" s="103"/>
      <c r="CD297" s="103"/>
      <c r="CE297" s="103"/>
      <c r="CF297" s="103"/>
      <c r="CG297" s="103"/>
      <c r="CH297" s="103"/>
      <c r="CI297" s="103"/>
      <c r="CJ297" s="103"/>
      <c r="CK297" s="103"/>
      <c r="CL297" s="103"/>
      <c r="CP297" s="93"/>
      <c r="CQ297" s="93"/>
      <c r="CV297" s="93"/>
      <c r="DA297" s="93"/>
      <c r="DF297" s="131"/>
      <c r="DG297" s="121">
        <f t="shared" si="233"/>
        <v>21.775199416616573</v>
      </c>
      <c r="DH297" s="121">
        <f t="shared" si="234"/>
        <v>8.3399989372614645</v>
      </c>
      <c r="DI297" s="121">
        <f t="shared" si="235"/>
        <v>35.364000762749093</v>
      </c>
      <c r="DJ297" s="121">
        <f t="shared" si="236"/>
        <v>1.4257689425345703</v>
      </c>
      <c r="DK297" s="121">
        <f t="shared" si="236"/>
        <v>0.65692760857920252</v>
      </c>
      <c r="DL297" s="121">
        <f t="shared" si="236"/>
        <v>3.3548600869092748</v>
      </c>
      <c r="DM297" s="121">
        <f t="shared" si="237"/>
        <v>54.098128351494879</v>
      </c>
      <c r="DN297" s="121">
        <f t="shared" si="238"/>
        <v>0</v>
      </c>
      <c r="DO297" s="121">
        <f t="shared" si="239"/>
        <v>0</v>
      </c>
      <c r="DP297" s="121">
        <f t="shared" si="240"/>
        <v>0</v>
      </c>
      <c r="DQ297" s="121">
        <f t="shared" si="241"/>
        <v>0</v>
      </c>
      <c r="DR297" s="122">
        <f t="shared" si="242"/>
        <v>1.5</v>
      </c>
      <c r="DS297" s="157"/>
      <c r="DT297" s="157" t="str">
        <f t="shared" si="243"/>
        <v>DFPZ</v>
      </c>
      <c r="DU297" s="157" t="str">
        <f t="shared" si="222"/>
        <v>335-10</v>
      </c>
      <c r="DV297" s="238">
        <f t="shared" si="244"/>
        <v>3</v>
      </c>
      <c r="EJ297" s="50">
        <f t="shared" si="245"/>
        <v>0.62972052845528448</v>
      </c>
      <c r="EK297" s="50">
        <f t="shared" si="246"/>
        <v>0.37093495934959347</v>
      </c>
      <c r="EL297" s="55">
        <f t="shared" si="247"/>
        <v>1.475609756097561</v>
      </c>
      <c r="EM297" s="50">
        <f>4.656*AQ297*(((BL297/2.54)^2)+((BM297/2.54)^2)+((BN297/2.54)^2)+((BO297)/2.54^2)+((BP297/2.54)^2)+((BQ297/2.54)^2)+((BR297/2.54)^2)+((BS297/2.54)^2)+((BT297/2.54)^2)+((BU297/2.54)^2)+((BV297/2.54)^2)+((BW297/2.54)^2)+((BX297/2.54)^2)+((BY297/2.54)^2)+((BZ297/2.54)^2))/(BH297*3.28)</f>
        <v>25.522880314053314</v>
      </c>
      <c r="EN297" s="50">
        <f>3.492*AQ297*((CA297/2.54)^2 + (CB297/2.54)^2 + (CC297/2.54)^2 + (CD297/2.54)^2 + (CE297/2.54)^2 + (CF297/2.54)^2 + (CG297/2.54)^2 +(CH297/2.54)^2 +(CI297/2.54)^2 + (CJ297/2.54)^2 +(CK297/2.54)^2 + (CL297/2.54)^2 +(CM297/2.54)^2 + (CN297/2.54)^2 + (CO297/2.54)^2)/(BH297*3.28)</f>
        <v>0</v>
      </c>
      <c r="EO297" s="50">
        <f t="shared" si="223"/>
        <v>0</v>
      </c>
      <c r="EP297" s="50">
        <f t="shared" si="224"/>
        <v>0</v>
      </c>
      <c r="EQ297" s="50">
        <f t="shared" si="225"/>
        <v>0</v>
      </c>
      <c r="ER297" s="56">
        <f t="shared" si="248"/>
        <v>2.4762652439024389</v>
      </c>
      <c r="ES297" s="56">
        <f t="shared" si="249"/>
        <v>25.522880314053314</v>
      </c>
      <c r="ET297" s="56">
        <f t="shared" si="203"/>
        <v>9.7988397374774578</v>
      </c>
      <c r="EU297" s="56">
        <f t="shared" si="203"/>
        <v>3.7529995217676593</v>
      </c>
      <c r="EV297" s="56">
        <f t="shared" si="250"/>
        <v>27.999145557955753</v>
      </c>
      <c r="EW297" s="56"/>
      <c r="EX297" s="56"/>
      <c r="EY297" s="56"/>
      <c r="EZ297" s="165"/>
      <c r="FA297" s="179"/>
      <c r="FB297" s="179"/>
      <c r="FC297" s="56"/>
      <c r="FD297" s="56"/>
      <c r="FE297" s="56"/>
      <c r="FF297" s="56"/>
      <c r="FG297" s="56"/>
      <c r="FH297" s="56"/>
      <c r="FI297" s="56"/>
      <c r="FJ297" s="56"/>
      <c r="FK297" s="56"/>
      <c r="FL297" s="56"/>
      <c r="FM297" s="56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</row>
    <row r="298" spans="1:183" ht="16.899999999999999" customHeight="1">
      <c r="A298" s="66" t="s">
        <v>377</v>
      </c>
      <c r="B298" s="228" t="s">
        <v>286</v>
      </c>
      <c r="C298" s="228">
        <v>800</v>
      </c>
      <c r="D298" s="228" t="s">
        <v>304</v>
      </c>
      <c r="E298" s="229">
        <v>4</v>
      </c>
      <c r="F298" s="144">
        <v>12.41</v>
      </c>
      <c r="G298" s="144">
        <v>5</v>
      </c>
      <c r="H298" s="144"/>
      <c r="I298" s="144">
        <v>5.47</v>
      </c>
      <c r="J298" s="82">
        <v>2.7605540793600003</v>
      </c>
      <c r="K298" s="83">
        <v>15.69</v>
      </c>
      <c r="L298" s="83">
        <v>1.9570603483200002</v>
      </c>
      <c r="M298" s="232"/>
      <c r="N298" s="83"/>
      <c r="O298" s="83"/>
      <c r="P298" s="230">
        <f t="shared" si="226"/>
        <v>43.287614427679998</v>
      </c>
      <c r="Q298" s="52">
        <f t="shared" si="205"/>
        <v>0.83399989372614647</v>
      </c>
      <c r="R298" s="52">
        <f t="shared" si="206"/>
        <v>1.4516799611077715</v>
      </c>
      <c r="S298" s="52">
        <f t="shared" si="207"/>
        <v>1.4145600305099637</v>
      </c>
      <c r="T298" s="53">
        <f t="shared" si="208"/>
        <v>9.0334723494273572E-2</v>
      </c>
      <c r="U298" s="53">
        <f t="shared" si="209"/>
        <v>1.3589153014640702</v>
      </c>
      <c r="V298" s="53">
        <f t="shared" si="210"/>
        <v>14.167574869288392</v>
      </c>
      <c r="W298" s="53">
        <f t="shared" si="211"/>
        <v>115.77841853573091</v>
      </c>
      <c r="X298" s="53">
        <f t="shared" si="212"/>
        <v>1.0294708523189267</v>
      </c>
      <c r="Y298" s="53">
        <f t="shared" si="213"/>
        <v>1.0231650055704153</v>
      </c>
      <c r="Z298" s="53">
        <f t="shared" si="214"/>
        <v>1.0260432990696924</v>
      </c>
      <c r="AA298" s="53">
        <f t="shared" si="215"/>
        <v>1.0296284922307912</v>
      </c>
      <c r="AB298" s="53">
        <f t="shared" si="216"/>
        <v>0.57342036686136544</v>
      </c>
      <c r="AC298" s="53">
        <f t="shared" si="217"/>
        <v>0.5743221245079001</v>
      </c>
      <c r="AD298" s="53">
        <f t="shared" si="218"/>
        <v>0.56107291343761145</v>
      </c>
      <c r="AE298" s="53">
        <f t="shared" si="219"/>
        <v>0.36705279802377788</v>
      </c>
      <c r="AF298" s="53">
        <f t="shared" si="220"/>
        <v>0.36</v>
      </c>
      <c r="AG298" s="53">
        <f t="shared" si="221"/>
        <v>0.36352639901188893</v>
      </c>
      <c r="AH298" s="64" t="s">
        <v>152</v>
      </c>
      <c r="AK298" s="45" t="str">
        <f t="shared" si="227"/>
        <v>335-10</v>
      </c>
      <c r="AL298" s="65"/>
      <c r="AM298" s="145">
        <f t="shared" si="228"/>
        <v>4</v>
      </c>
      <c r="AN298" s="149"/>
      <c r="AO298" s="183"/>
      <c r="AP298" s="149"/>
      <c r="AQ298" s="147">
        <f t="shared" si="229"/>
        <v>1</v>
      </c>
      <c r="AR298" s="229">
        <v>2</v>
      </c>
      <c r="AS298" s="229">
        <v>1</v>
      </c>
      <c r="AT298" s="229">
        <v>2</v>
      </c>
      <c r="AU298" s="229">
        <v>0</v>
      </c>
      <c r="AV298" s="229">
        <v>3</v>
      </c>
      <c r="AW298" s="229">
        <v>5</v>
      </c>
      <c r="AX298" s="229">
        <v>0</v>
      </c>
      <c r="AY298" s="229">
        <v>3</v>
      </c>
      <c r="AZ298" s="229">
        <v>7</v>
      </c>
      <c r="BB298" s="229">
        <v>95</v>
      </c>
      <c r="BC298" s="229">
        <v>5</v>
      </c>
      <c r="BD298" s="229">
        <v>1</v>
      </c>
      <c r="BE298" s="57">
        <v>3</v>
      </c>
      <c r="BF298" s="57">
        <v>3</v>
      </c>
      <c r="BG298" s="57">
        <v>3</v>
      </c>
      <c r="BH298" s="57">
        <v>10</v>
      </c>
      <c r="BI298" s="57">
        <f t="shared" si="230"/>
        <v>800</v>
      </c>
      <c r="BJ298" s="189" t="str">
        <f t="shared" si="231"/>
        <v>335-10</v>
      </c>
      <c r="BK298" s="173">
        <f t="shared" si="232"/>
        <v>4</v>
      </c>
      <c r="BL298" s="173">
        <v>0</v>
      </c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104"/>
      <c r="CB298" s="103"/>
      <c r="CC298" s="103"/>
      <c r="CD298" s="103"/>
      <c r="CE298" s="103"/>
      <c r="CF298" s="103"/>
      <c r="CG298" s="103"/>
      <c r="CH298" s="103"/>
      <c r="CI298" s="103"/>
      <c r="CJ298" s="103"/>
      <c r="CK298" s="103"/>
      <c r="CL298" s="103"/>
      <c r="CP298" s="93"/>
      <c r="CQ298" s="93"/>
      <c r="CV298" s="93"/>
      <c r="DA298" s="93"/>
      <c r="DF298" s="131"/>
      <c r="DG298" s="121">
        <f t="shared" si="233"/>
        <v>14.516799611077715</v>
      </c>
      <c r="DH298" s="121">
        <f t="shared" si="234"/>
        <v>29.189996280415123</v>
      </c>
      <c r="DI298" s="121">
        <f t="shared" si="235"/>
        <v>63.655201372948369</v>
      </c>
      <c r="DJ298" s="121">
        <f t="shared" si="236"/>
        <v>2.0838161467812952</v>
      </c>
      <c r="DK298" s="121">
        <f t="shared" si="236"/>
        <v>1.6423190214480063</v>
      </c>
      <c r="DL298" s="121">
        <f t="shared" si="236"/>
        <v>3.3548600869092748</v>
      </c>
      <c r="DM298" s="121">
        <f t="shared" si="237"/>
        <v>0</v>
      </c>
      <c r="DN298" s="121">
        <f t="shared" si="238"/>
        <v>0</v>
      </c>
      <c r="DO298" s="121">
        <f t="shared" si="239"/>
        <v>0</v>
      </c>
      <c r="DP298" s="121">
        <f t="shared" si="240"/>
        <v>0</v>
      </c>
      <c r="DQ298" s="121">
        <f t="shared" si="241"/>
        <v>0</v>
      </c>
      <c r="DR298" s="122">
        <f t="shared" si="242"/>
        <v>3.5</v>
      </c>
      <c r="DS298" s="157"/>
      <c r="DT298" s="157" t="str">
        <f t="shared" si="243"/>
        <v>DFPZ</v>
      </c>
      <c r="DU298" s="157" t="str">
        <f t="shared" si="222"/>
        <v>335-10</v>
      </c>
      <c r="DV298" s="238">
        <f t="shared" si="244"/>
        <v>4</v>
      </c>
      <c r="EJ298" s="50">
        <f t="shared" si="245"/>
        <v>0.92036077235772362</v>
      </c>
      <c r="EK298" s="50">
        <f t="shared" si="246"/>
        <v>0.92733739837398377</v>
      </c>
      <c r="EL298" s="55">
        <f t="shared" si="247"/>
        <v>1.475609756097561</v>
      </c>
      <c r="EM298" s="50">
        <f>4.656*AQ298*(((BL298/2.54)^2)+((BM298/2.54)^2)+((BN298/2.54)^2)+((BO298)/2.54^2)+((BP298/2.54)^2)+((BQ298/2.54)^2)+((BR298/2.54)^2)+((BS298/2.54)^2)+((BT298/2.54)^2)+((BU298/2.54)^2)+((BV298/2.54)^2)+((BW298/2.54)^2)+((BX298/2.54)^2)+((BY298/2.54)^2)+((BZ298/2.54)^2))/(BH298*3.28)</f>
        <v>0</v>
      </c>
      <c r="EN298" s="50">
        <f>3.492*AQ298*((CA298/2.54)^2 + (CB298/2.54)^2 + (CC298/2.54)^2 + (CD298/2.54)^2 + (CE298/2.54)^2 + (CF298/2.54)^2 + (CG298/2.54)^2 +(CH298/2.54)^2 +(CI298/2.54)^2 + (CJ298/2.54)^2 +(CK298/2.54)^2 + (CL298/2.54)^2 +(CM298/2.54)^2 + (CN298/2.54)^2 + (CO298/2.54)^2)/(BH298*3.28)</f>
        <v>0</v>
      </c>
      <c r="EO298" s="50">
        <f t="shared" si="223"/>
        <v>0</v>
      </c>
      <c r="EP298" s="50">
        <f t="shared" si="224"/>
        <v>0</v>
      </c>
      <c r="EQ298" s="50">
        <f t="shared" si="225"/>
        <v>0</v>
      </c>
      <c r="ER298" s="56">
        <f t="shared" si="248"/>
        <v>3.3233079268292682</v>
      </c>
      <c r="ES298" s="56">
        <f t="shared" si="249"/>
        <v>0</v>
      </c>
      <c r="ET298" s="56">
        <f t="shared" ref="ET298:EU357" si="252">DG298*0.45</f>
        <v>6.5325598249849719</v>
      </c>
      <c r="EU298" s="56">
        <f t="shared" si="252"/>
        <v>13.135498326186806</v>
      </c>
      <c r="EV298" s="56">
        <f t="shared" si="250"/>
        <v>3.3233079268292682</v>
      </c>
      <c r="EW298" s="56"/>
      <c r="EX298" s="56"/>
      <c r="EY298" s="56"/>
      <c r="EZ298" s="165"/>
      <c r="FA298" s="179"/>
      <c r="FB298" s="179"/>
      <c r="FC298" s="56"/>
      <c r="FD298" s="56"/>
      <c r="FE298" s="56"/>
      <c r="FF298" s="56"/>
      <c r="FG298" s="56"/>
      <c r="FH298" s="56"/>
      <c r="FI298" s="56"/>
      <c r="FJ298" s="56"/>
      <c r="FK298" s="56"/>
      <c r="FL298" s="56"/>
      <c r="FM298" s="56"/>
      <c r="FO298" s="54"/>
      <c r="FP298" s="54"/>
      <c r="FQ298" s="54"/>
      <c r="FR298" s="54"/>
      <c r="FS298" s="54"/>
      <c r="FT298" s="54"/>
      <c r="FU298" s="54"/>
      <c r="FV298" s="54"/>
      <c r="FW298" s="54"/>
      <c r="FX298" s="54"/>
      <c r="FY298" s="54"/>
      <c r="FZ298" s="54"/>
      <c r="GA298" s="54"/>
    </row>
    <row r="299" spans="1:183" ht="16.899999999999999" customHeight="1">
      <c r="A299" s="66" t="s">
        <v>377</v>
      </c>
      <c r="B299" s="228" t="s">
        <v>286</v>
      </c>
      <c r="C299" s="228">
        <v>800</v>
      </c>
      <c r="D299" s="228" t="s">
        <v>304</v>
      </c>
      <c r="E299" s="229">
        <v>5</v>
      </c>
      <c r="F299" s="144">
        <v>12.41</v>
      </c>
      <c r="G299" s="144">
        <v>5</v>
      </c>
      <c r="H299" s="144"/>
      <c r="I299" s="144">
        <v>5.47</v>
      </c>
      <c r="J299" s="82">
        <v>2.7605540793600003</v>
      </c>
      <c r="K299" s="83">
        <v>15.69</v>
      </c>
      <c r="L299" s="83">
        <v>1.9570603483200002</v>
      </c>
      <c r="M299" s="232"/>
      <c r="N299" s="83"/>
      <c r="O299" s="83"/>
      <c r="P299" s="230">
        <f t="shared" si="226"/>
        <v>43.287614427679998</v>
      </c>
      <c r="Q299" s="52">
        <f t="shared" si="205"/>
        <v>0.83399989372614647</v>
      </c>
      <c r="R299" s="52">
        <f t="shared" si="206"/>
        <v>1.4516799611077715</v>
      </c>
      <c r="S299" s="52">
        <f t="shared" si="207"/>
        <v>1.4145600305099637</v>
      </c>
      <c r="T299" s="53">
        <f t="shared" si="208"/>
        <v>9.0334723494273572E-2</v>
      </c>
      <c r="U299" s="53">
        <f t="shared" si="209"/>
        <v>1.3589153014640702</v>
      </c>
      <c r="V299" s="53">
        <f t="shared" si="210"/>
        <v>14.167574869288392</v>
      </c>
      <c r="W299" s="53">
        <f t="shared" si="211"/>
        <v>115.77841853573091</v>
      </c>
      <c r="X299" s="53">
        <f t="shared" si="212"/>
        <v>1.0294708523189267</v>
      </c>
      <c r="Y299" s="53">
        <f t="shared" si="213"/>
        <v>1.0231650055704153</v>
      </c>
      <c r="Z299" s="53">
        <f t="shared" si="214"/>
        <v>1.0260432990696924</v>
      </c>
      <c r="AA299" s="53">
        <f t="shared" si="215"/>
        <v>1.0296284922307912</v>
      </c>
      <c r="AB299" s="53">
        <f t="shared" si="216"/>
        <v>0.57342036686136544</v>
      </c>
      <c r="AC299" s="53">
        <f t="shared" si="217"/>
        <v>0.5743221245079001</v>
      </c>
      <c r="AD299" s="53">
        <f t="shared" si="218"/>
        <v>0.56107291343761145</v>
      </c>
      <c r="AE299" s="53">
        <f t="shared" si="219"/>
        <v>0.36705279802377788</v>
      </c>
      <c r="AF299" s="53">
        <f t="shared" si="220"/>
        <v>0.36</v>
      </c>
      <c r="AG299" s="53">
        <f t="shared" si="221"/>
        <v>0.36352639901188893</v>
      </c>
      <c r="AH299" s="64" t="s">
        <v>152</v>
      </c>
      <c r="AK299" s="45" t="str">
        <f t="shared" si="227"/>
        <v>335-10</v>
      </c>
      <c r="AL299" s="65"/>
      <c r="AM299" s="145">
        <f t="shared" si="228"/>
        <v>5</v>
      </c>
      <c r="AN299" s="149"/>
      <c r="AO299" s="183"/>
      <c r="AP299" s="149"/>
      <c r="AQ299" s="147">
        <f t="shared" si="229"/>
        <v>1</v>
      </c>
      <c r="AR299" s="229">
        <v>0</v>
      </c>
      <c r="AS299" s="229">
        <v>0</v>
      </c>
      <c r="AT299" s="229">
        <v>0</v>
      </c>
      <c r="AU299" s="229">
        <v>0</v>
      </c>
      <c r="AV299" s="229">
        <v>0</v>
      </c>
      <c r="AW299" s="229">
        <v>0</v>
      </c>
      <c r="AX299" s="229">
        <v>0</v>
      </c>
      <c r="AY299" s="229">
        <v>0</v>
      </c>
      <c r="AZ299" s="229">
        <v>0</v>
      </c>
      <c r="BB299" s="229">
        <v>40</v>
      </c>
      <c r="BC299" s="229">
        <v>1</v>
      </c>
      <c r="BD299" s="229">
        <v>1</v>
      </c>
      <c r="BE299" s="57">
        <v>3</v>
      </c>
      <c r="BF299" s="57">
        <v>3</v>
      </c>
      <c r="BG299" s="57">
        <v>3</v>
      </c>
      <c r="BH299" s="57">
        <v>10</v>
      </c>
      <c r="BI299" s="57">
        <f t="shared" si="230"/>
        <v>800</v>
      </c>
      <c r="BJ299" s="189" t="str">
        <f t="shared" si="231"/>
        <v>335-10</v>
      </c>
      <c r="BK299" s="173">
        <f t="shared" si="232"/>
        <v>5</v>
      </c>
      <c r="BL299" s="173">
        <v>0</v>
      </c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104"/>
      <c r="CB299" s="103"/>
      <c r="CC299" s="103"/>
      <c r="CD299" s="103"/>
      <c r="CE299" s="103"/>
      <c r="CF299" s="103"/>
      <c r="CG299" s="103"/>
      <c r="CH299" s="103"/>
      <c r="CI299" s="103"/>
      <c r="CJ299" s="103"/>
      <c r="CK299" s="103"/>
      <c r="CL299" s="103"/>
      <c r="CP299" s="93"/>
      <c r="CQ299" s="93"/>
      <c r="CV299" s="93"/>
      <c r="DA299" s="93"/>
      <c r="DF299" s="131"/>
      <c r="DG299" s="121">
        <f t="shared" si="233"/>
        <v>0</v>
      </c>
      <c r="DH299" s="121">
        <f t="shared" si="234"/>
        <v>0</v>
      </c>
      <c r="DI299" s="121">
        <f t="shared" si="235"/>
        <v>0</v>
      </c>
      <c r="DJ299" s="121">
        <f t="shared" si="236"/>
        <v>0.87739627232896622</v>
      </c>
      <c r="DK299" s="121">
        <f t="shared" si="236"/>
        <v>0.32846380428960126</v>
      </c>
      <c r="DL299" s="121">
        <f t="shared" si="236"/>
        <v>3.3548600869092748</v>
      </c>
      <c r="DM299" s="121">
        <f t="shared" si="237"/>
        <v>0</v>
      </c>
      <c r="DN299" s="121">
        <f t="shared" si="238"/>
        <v>0</v>
      </c>
      <c r="DO299" s="121">
        <f t="shared" si="239"/>
        <v>0</v>
      </c>
      <c r="DP299" s="121">
        <f t="shared" si="240"/>
        <v>0</v>
      </c>
      <c r="DQ299" s="121">
        <f t="shared" si="241"/>
        <v>0</v>
      </c>
      <c r="DR299" s="122">
        <f t="shared" si="242"/>
        <v>0</v>
      </c>
      <c r="DS299" s="157"/>
      <c r="DT299" s="157" t="str">
        <f t="shared" si="243"/>
        <v>DFPZ</v>
      </c>
      <c r="DU299" s="157" t="str">
        <f t="shared" si="222"/>
        <v>335-10</v>
      </c>
      <c r="DV299" s="238">
        <f t="shared" si="244"/>
        <v>5</v>
      </c>
      <c r="EJ299" s="50">
        <f t="shared" si="245"/>
        <v>0.38752032520325203</v>
      </c>
      <c r="EK299" s="50">
        <f t="shared" si="246"/>
        <v>0.18546747967479674</v>
      </c>
      <c r="EL299" s="55">
        <f t="shared" si="247"/>
        <v>1.475609756097561</v>
      </c>
      <c r="EM299" s="50">
        <f>4.656*AQ299*(((BL299/2.54)^2)+((BM299/2.54)^2)+((BN299/2.54)^2)+((BO299)/2.54^2)+((BP299/2.54)^2)+((BQ299/2.54)^2)+((BR299/2.54)^2)+((BS299/2.54)^2)+((BT299/2.54)^2)+((BU299/2.54)^2)+((BV299/2.54)^2)+((BW299/2.54)^2)+((BX299/2.54)^2)+((BY299/2.54)^2)+((BZ299/2.54)^2))/(BH299*3.28)</f>
        <v>0</v>
      </c>
      <c r="EN299" s="50">
        <f>3.492*AQ299*((CA299/2.54)^2 + (CB299/2.54)^2 + (CC299/2.54)^2 + (CD299/2.54)^2 + (CE299/2.54)^2 + (CF299/2.54)^2 + (CG299/2.54)^2 +(CH299/2.54)^2 +(CI299/2.54)^2 + (CJ299/2.54)^2 +(CK299/2.54)^2 + (CL299/2.54)^2 +(CM299/2.54)^2 + (CN299/2.54)^2 + (CO299/2.54)^2)/(BH299*3.28)</f>
        <v>0</v>
      </c>
      <c r="EO299" s="50">
        <f t="shared" si="223"/>
        <v>0</v>
      </c>
      <c r="EP299" s="50">
        <f t="shared" si="224"/>
        <v>0</v>
      </c>
      <c r="EQ299" s="50">
        <f t="shared" si="225"/>
        <v>0</v>
      </c>
      <c r="ER299" s="56">
        <f t="shared" si="248"/>
        <v>2.04859756097561</v>
      </c>
      <c r="ES299" s="56">
        <f t="shared" si="249"/>
        <v>0</v>
      </c>
      <c r="ET299" s="56">
        <f t="shared" si="252"/>
        <v>0</v>
      </c>
      <c r="EU299" s="56">
        <f t="shared" si="252"/>
        <v>0</v>
      </c>
      <c r="EV299" s="56">
        <f t="shared" si="250"/>
        <v>2.04859756097561</v>
      </c>
      <c r="EW299" s="56"/>
      <c r="EX299" s="56"/>
      <c r="EY299" s="56"/>
      <c r="EZ299" s="165" t="str">
        <f>D299</f>
        <v>335-10</v>
      </c>
      <c r="FA299" s="179">
        <f t="shared" si="251"/>
        <v>5.4437998541541432</v>
      </c>
      <c r="FB299" s="179">
        <f t="shared" si="251"/>
        <v>5.629499282651488</v>
      </c>
      <c r="FC299" s="56">
        <f>AVERAGE(EJ297:EJ299)</f>
        <v>0.64586720867208669</v>
      </c>
      <c r="FD299" s="56">
        <f>AVERAGE(EK297:EK299)</f>
        <v>0.49457994579945802</v>
      </c>
      <c r="FE299" s="56">
        <f>AVERAGE(EL297:EL299)</f>
        <v>1.475609756097561</v>
      </c>
      <c r="FF299" s="56">
        <f>AVERAGE(EM297:EM299)</f>
        <v>8.507626771351104</v>
      </c>
      <c r="FG299" s="56">
        <f>AVERAGE(EN297:EN299)</f>
        <v>0</v>
      </c>
      <c r="FH299" s="56">
        <f t="shared" si="204"/>
        <v>0</v>
      </c>
      <c r="FI299" s="56">
        <f t="shared" si="204"/>
        <v>0</v>
      </c>
      <c r="FJ299" s="56">
        <f t="shared" si="204"/>
        <v>0</v>
      </c>
      <c r="FK299" s="56">
        <f>AVERAGE(ER297:ER299)</f>
        <v>2.6160569105691054</v>
      </c>
      <c r="FL299" s="56">
        <f>AVERAGE(ES297:ES299)</f>
        <v>8.507626771351104</v>
      </c>
      <c r="FM299" s="56">
        <f>AVERAGE(EV297:EV299)</f>
        <v>11.123683681920211</v>
      </c>
      <c r="FO299" s="54"/>
      <c r="FP299" s="54" t="e">
        <f>AVERAGE(#REF!)</f>
        <v>#REF!</v>
      </c>
      <c r="FQ299" s="54" t="e">
        <f>AVERAGE(#REF!)</f>
        <v>#REF!</v>
      </c>
      <c r="FR299" s="54" t="e">
        <f>AVERAGE(#REF!)</f>
        <v>#REF!</v>
      </c>
      <c r="FS299" s="54" t="e">
        <f>AVERAGE(#REF!)</f>
        <v>#REF!</v>
      </c>
      <c r="FT299" s="54" t="e">
        <f>AVERAGE(#REF!)</f>
        <v>#REF!</v>
      </c>
      <c r="FU299" s="54" t="e">
        <f>AVERAGE(#REF!)</f>
        <v>#REF!</v>
      </c>
      <c r="FV299" s="54" t="e">
        <f>AVERAGE(#REF!)</f>
        <v>#REF!</v>
      </c>
      <c r="FW299" s="54" t="e">
        <f>AVERAGE(#REF!)</f>
        <v>#REF!</v>
      </c>
      <c r="FX299" s="54" t="e">
        <f>AVERAGE(#REF!)</f>
        <v>#REF!</v>
      </c>
      <c r="FY299" s="54" t="e">
        <f>AVERAGE(#REF!)</f>
        <v>#REF!</v>
      </c>
      <c r="FZ299" s="54" t="e">
        <f>AVERAGE(#REF!)</f>
        <v>#REF!</v>
      </c>
      <c r="GA299" s="54"/>
    </row>
    <row r="300" spans="1:183" ht="16.899999999999999" customHeight="1">
      <c r="A300" s="66" t="s">
        <v>377</v>
      </c>
      <c r="B300" s="228" t="s">
        <v>286</v>
      </c>
      <c r="C300" s="228">
        <v>800</v>
      </c>
      <c r="D300" s="228" t="s">
        <v>305</v>
      </c>
      <c r="E300" s="229">
        <v>1</v>
      </c>
      <c r="F300" s="144">
        <v>12.41</v>
      </c>
      <c r="G300" s="144">
        <v>5</v>
      </c>
      <c r="H300" s="144"/>
      <c r="I300" s="144">
        <v>5.47</v>
      </c>
      <c r="J300" s="82">
        <v>2.7605540793600003</v>
      </c>
      <c r="K300" s="83">
        <v>15.69</v>
      </c>
      <c r="L300" s="83">
        <v>1.9570603483200002</v>
      </c>
      <c r="M300" s="232"/>
      <c r="N300" s="83"/>
      <c r="O300" s="83"/>
      <c r="P300" s="230">
        <f t="shared" si="226"/>
        <v>43.287614427679998</v>
      </c>
      <c r="Q300" s="52">
        <f t="shared" si="205"/>
        <v>0.83399989372614647</v>
      </c>
      <c r="R300" s="52">
        <f t="shared" si="206"/>
        <v>1.4516799611077715</v>
      </c>
      <c r="S300" s="52">
        <f t="shared" si="207"/>
        <v>1.4145600305099637</v>
      </c>
      <c r="T300" s="53">
        <f t="shared" si="208"/>
        <v>9.0334723494273572E-2</v>
      </c>
      <c r="U300" s="53">
        <f t="shared" si="209"/>
        <v>1.3589153014640702</v>
      </c>
      <c r="V300" s="53">
        <f t="shared" si="210"/>
        <v>14.167574869288392</v>
      </c>
      <c r="W300" s="53">
        <f t="shared" si="211"/>
        <v>115.77841853573091</v>
      </c>
      <c r="X300" s="53">
        <f t="shared" si="212"/>
        <v>1.0294708523189267</v>
      </c>
      <c r="Y300" s="53">
        <f t="shared" si="213"/>
        <v>1.0231650055704153</v>
      </c>
      <c r="Z300" s="53">
        <f t="shared" si="214"/>
        <v>1.0260432990696924</v>
      </c>
      <c r="AA300" s="53">
        <f t="shared" si="215"/>
        <v>1.0296284922307912</v>
      </c>
      <c r="AB300" s="53">
        <f t="shared" si="216"/>
        <v>0.57342036686136544</v>
      </c>
      <c r="AC300" s="53">
        <f t="shared" si="217"/>
        <v>0.5743221245079001</v>
      </c>
      <c r="AD300" s="53">
        <f t="shared" si="218"/>
        <v>0.56107291343761145</v>
      </c>
      <c r="AE300" s="53">
        <f t="shared" si="219"/>
        <v>0.36705279802377788</v>
      </c>
      <c r="AF300" s="53">
        <f t="shared" si="220"/>
        <v>0.36</v>
      </c>
      <c r="AG300" s="53">
        <f t="shared" si="221"/>
        <v>0.36352639901188893</v>
      </c>
      <c r="AH300" s="64" t="s">
        <v>152</v>
      </c>
      <c r="AK300" s="45" t="str">
        <f t="shared" si="227"/>
        <v>336-11</v>
      </c>
      <c r="AL300" s="65"/>
      <c r="AM300" s="145">
        <f t="shared" si="228"/>
        <v>1</v>
      </c>
      <c r="AN300" s="149"/>
      <c r="AO300" s="183"/>
      <c r="AP300" s="149"/>
      <c r="AQ300" s="147">
        <f t="shared" si="229"/>
        <v>1</v>
      </c>
      <c r="AR300" s="229">
        <v>0</v>
      </c>
      <c r="AS300" s="229">
        <v>0</v>
      </c>
      <c r="AT300" s="229">
        <v>1</v>
      </c>
      <c r="AU300" s="229">
        <v>0</v>
      </c>
      <c r="AV300" s="229">
        <v>1</v>
      </c>
      <c r="AW300" s="229">
        <v>1</v>
      </c>
      <c r="AX300" s="229">
        <v>0</v>
      </c>
      <c r="AY300" s="229">
        <v>2</v>
      </c>
      <c r="AZ300" s="229">
        <v>3</v>
      </c>
      <c r="BB300" s="229">
        <v>54</v>
      </c>
      <c r="BC300" s="229">
        <v>9</v>
      </c>
      <c r="BD300" s="229">
        <v>1</v>
      </c>
      <c r="BE300" s="57">
        <v>3</v>
      </c>
      <c r="BF300" s="57">
        <v>3</v>
      </c>
      <c r="BG300" s="57">
        <v>3</v>
      </c>
      <c r="BH300" s="57">
        <v>10</v>
      </c>
      <c r="BI300" s="57">
        <f t="shared" si="230"/>
        <v>800</v>
      </c>
      <c r="BJ300" s="189" t="str">
        <f t="shared" si="231"/>
        <v>336-11</v>
      </c>
      <c r="BK300" s="173">
        <f t="shared" si="232"/>
        <v>1</v>
      </c>
      <c r="BL300" s="173">
        <v>0</v>
      </c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104"/>
      <c r="CB300" s="103"/>
      <c r="CC300" s="103"/>
      <c r="CD300" s="103"/>
      <c r="CE300" s="103"/>
      <c r="CF300" s="103"/>
      <c r="CG300" s="103"/>
      <c r="CH300" s="103"/>
      <c r="CI300" s="103"/>
      <c r="CJ300" s="103"/>
      <c r="CK300" s="103"/>
      <c r="CL300" s="103"/>
      <c r="CP300" s="93"/>
      <c r="CQ300" s="93"/>
      <c r="CV300" s="93"/>
      <c r="DA300" s="93"/>
      <c r="DF300" s="131"/>
      <c r="DG300" s="121">
        <f t="shared" si="233"/>
        <v>0</v>
      </c>
      <c r="DH300" s="121">
        <f t="shared" si="234"/>
        <v>12.509998405892198</v>
      </c>
      <c r="DI300" s="121">
        <f t="shared" si="235"/>
        <v>21.218400457649452</v>
      </c>
      <c r="DJ300" s="121">
        <f t="shared" si="236"/>
        <v>1.1844849676441045</v>
      </c>
      <c r="DK300" s="121">
        <f t="shared" si="236"/>
        <v>2.9561742386064114</v>
      </c>
      <c r="DL300" s="121">
        <f t="shared" si="236"/>
        <v>3.3548600869092748</v>
      </c>
      <c r="DM300" s="121">
        <f t="shared" si="237"/>
        <v>0</v>
      </c>
      <c r="DN300" s="121">
        <f t="shared" si="238"/>
        <v>0</v>
      </c>
      <c r="DO300" s="121">
        <f t="shared" si="239"/>
        <v>0</v>
      </c>
      <c r="DP300" s="121">
        <f t="shared" si="240"/>
        <v>0</v>
      </c>
      <c r="DQ300" s="121">
        <f t="shared" si="241"/>
        <v>0</v>
      </c>
      <c r="DR300" s="122">
        <f t="shared" si="242"/>
        <v>1</v>
      </c>
      <c r="DS300" s="157"/>
      <c r="DT300" s="157" t="str">
        <f t="shared" si="243"/>
        <v>DFPZ</v>
      </c>
      <c r="DU300" s="157" t="str">
        <f t="shared" si="222"/>
        <v>336-11</v>
      </c>
      <c r="DV300" s="238">
        <f t="shared" si="244"/>
        <v>1</v>
      </c>
      <c r="EJ300" s="50"/>
      <c r="EK300" s="50"/>
      <c r="EL300" s="55"/>
      <c r="EM300" s="50"/>
      <c r="EN300" s="50"/>
      <c r="EO300" s="50">
        <f t="shared" si="223"/>
        <v>0</v>
      </c>
      <c r="EP300" s="50">
        <f t="shared" si="224"/>
        <v>0</v>
      </c>
      <c r="EQ300" s="50">
        <f t="shared" si="225"/>
        <v>0</v>
      </c>
      <c r="ER300" s="56"/>
      <c r="ES300" s="56"/>
      <c r="ET300" s="56">
        <f t="shared" si="252"/>
        <v>0</v>
      </c>
      <c r="EU300" s="56">
        <f t="shared" si="252"/>
        <v>5.6294992826514889</v>
      </c>
      <c r="EV300" s="56"/>
      <c r="EW300" s="56"/>
      <c r="EX300" s="56"/>
      <c r="EY300" s="56"/>
      <c r="EZ300" s="165"/>
      <c r="FA300" s="179"/>
      <c r="FB300" s="179"/>
      <c r="FC300" s="56"/>
      <c r="FD300" s="56"/>
      <c r="FE300" s="56"/>
      <c r="FF300" s="56"/>
      <c r="FG300" s="56"/>
      <c r="FH300" s="56"/>
      <c r="FI300" s="56"/>
      <c r="FJ300" s="56"/>
      <c r="FK300" s="56"/>
      <c r="FL300" s="56"/>
      <c r="FM300" s="56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</row>
    <row r="301" spans="1:183" ht="16.899999999999999" customHeight="1">
      <c r="A301" s="66" t="s">
        <v>377</v>
      </c>
      <c r="B301" s="228" t="s">
        <v>286</v>
      </c>
      <c r="C301" s="228">
        <v>800</v>
      </c>
      <c r="D301" s="228" t="s">
        <v>305</v>
      </c>
      <c r="E301" s="229">
        <v>2</v>
      </c>
      <c r="F301" s="144">
        <v>12.41</v>
      </c>
      <c r="G301" s="144">
        <v>5</v>
      </c>
      <c r="H301" s="144"/>
      <c r="I301" s="144">
        <v>5.47</v>
      </c>
      <c r="J301" s="82">
        <v>2.7605540793600003</v>
      </c>
      <c r="K301" s="83">
        <v>15.69</v>
      </c>
      <c r="L301" s="83">
        <v>1.9570603483200002</v>
      </c>
      <c r="M301" s="144"/>
      <c r="N301" s="83"/>
      <c r="O301" s="83"/>
      <c r="P301" s="230">
        <f t="shared" si="226"/>
        <v>43.287614427679998</v>
      </c>
      <c r="Q301" s="52">
        <f t="shared" si="205"/>
        <v>0.83399989372614647</v>
      </c>
      <c r="R301" s="52">
        <f t="shared" si="206"/>
        <v>1.4516799611077715</v>
      </c>
      <c r="S301" s="52">
        <f t="shared" si="207"/>
        <v>1.4145600305099637</v>
      </c>
      <c r="T301" s="53">
        <f t="shared" si="208"/>
        <v>9.0334723494273572E-2</v>
      </c>
      <c r="U301" s="53">
        <f t="shared" si="209"/>
        <v>1.3589153014640702</v>
      </c>
      <c r="V301" s="53">
        <f t="shared" si="210"/>
        <v>14.167574869288392</v>
      </c>
      <c r="W301" s="53">
        <f t="shared" si="211"/>
        <v>115.77841853573091</v>
      </c>
      <c r="X301" s="53">
        <f t="shared" si="212"/>
        <v>1.0294708523189267</v>
      </c>
      <c r="Y301" s="53">
        <f t="shared" si="213"/>
        <v>1.0231650055704153</v>
      </c>
      <c r="Z301" s="53">
        <f t="shared" si="214"/>
        <v>1.0260432990696924</v>
      </c>
      <c r="AA301" s="53">
        <f t="shared" si="215"/>
        <v>1.0296284922307912</v>
      </c>
      <c r="AB301" s="53">
        <f t="shared" si="216"/>
        <v>0.57342036686136544</v>
      </c>
      <c r="AC301" s="53">
        <f t="shared" si="217"/>
        <v>0.5743221245079001</v>
      </c>
      <c r="AD301" s="53">
        <f t="shared" si="218"/>
        <v>0.56107291343761145</v>
      </c>
      <c r="AE301" s="53">
        <f t="shared" si="219"/>
        <v>0.36705279802377788</v>
      </c>
      <c r="AF301" s="53">
        <f t="shared" si="220"/>
        <v>0.36</v>
      </c>
      <c r="AG301" s="53">
        <f t="shared" si="221"/>
        <v>0.36352639901188893</v>
      </c>
      <c r="AH301" s="64" t="s">
        <v>152</v>
      </c>
      <c r="AK301" s="45" t="str">
        <f t="shared" si="227"/>
        <v>336-11</v>
      </c>
      <c r="AL301" s="65"/>
      <c r="AM301" s="145">
        <f t="shared" si="228"/>
        <v>2</v>
      </c>
      <c r="AN301" s="149"/>
      <c r="AO301" s="183"/>
      <c r="AP301" s="149"/>
      <c r="AQ301" s="147">
        <f t="shared" si="229"/>
        <v>1</v>
      </c>
      <c r="AR301" s="229">
        <v>0</v>
      </c>
      <c r="AS301" s="229">
        <v>10</v>
      </c>
      <c r="AT301" s="229">
        <v>14</v>
      </c>
      <c r="AU301" s="229">
        <v>1</v>
      </c>
      <c r="AV301" s="229">
        <v>3</v>
      </c>
      <c r="AW301" s="229">
        <v>9</v>
      </c>
      <c r="AX301" s="229">
        <v>1</v>
      </c>
      <c r="AY301" s="229">
        <v>3</v>
      </c>
      <c r="AZ301" s="229">
        <v>45</v>
      </c>
      <c r="BB301" s="229">
        <v>96</v>
      </c>
      <c r="BC301" s="229">
        <v>10</v>
      </c>
      <c r="BD301" s="229">
        <v>6</v>
      </c>
      <c r="BE301" s="57">
        <v>3</v>
      </c>
      <c r="BF301" s="57">
        <v>3</v>
      </c>
      <c r="BG301" s="57">
        <v>3</v>
      </c>
      <c r="BH301" s="57">
        <v>10</v>
      </c>
      <c r="BI301" s="57">
        <f t="shared" si="230"/>
        <v>800</v>
      </c>
      <c r="BJ301" s="189" t="str">
        <f t="shared" si="231"/>
        <v>336-11</v>
      </c>
      <c r="BK301" s="173">
        <f t="shared" si="232"/>
        <v>2</v>
      </c>
      <c r="BL301" s="173">
        <v>0</v>
      </c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104"/>
      <c r="CB301" s="103"/>
      <c r="CC301" s="103"/>
      <c r="CD301" s="103"/>
      <c r="CE301" s="103"/>
      <c r="CF301" s="103"/>
      <c r="CG301" s="103"/>
      <c r="CH301" s="103"/>
      <c r="CI301" s="103"/>
      <c r="CJ301" s="103"/>
      <c r="CK301" s="103"/>
      <c r="CL301" s="103"/>
      <c r="CP301" s="93"/>
      <c r="CQ301" s="93"/>
      <c r="CV301" s="93"/>
      <c r="DA301" s="93"/>
      <c r="DF301" s="131"/>
      <c r="DG301" s="121">
        <f t="shared" si="233"/>
        <v>14.516799611077715</v>
      </c>
      <c r="DH301" s="121">
        <f t="shared" si="234"/>
        <v>66.719991498091716</v>
      </c>
      <c r="DI301" s="121">
        <f t="shared" si="235"/>
        <v>127.31040274589674</v>
      </c>
      <c r="DJ301" s="121">
        <f t="shared" si="236"/>
        <v>2.1057510535895188</v>
      </c>
      <c r="DK301" s="121">
        <f t="shared" si="236"/>
        <v>3.2846380428960127</v>
      </c>
      <c r="DL301" s="121">
        <f t="shared" si="236"/>
        <v>20.129160521455649</v>
      </c>
      <c r="DM301" s="121">
        <f t="shared" si="237"/>
        <v>0</v>
      </c>
      <c r="DN301" s="121">
        <f t="shared" si="238"/>
        <v>0</v>
      </c>
      <c r="DO301" s="121">
        <f t="shared" si="239"/>
        <v>0</v>
      </c>
      <c r="DP301" s="121">
        <f t="shared" si="240"/>
        <v>0</v>
      </c>
      <c r="DQ301" s="121">
        <f t="shared" si="241"/>
        <v>0</v>
      </c>
      <c r="DR301" s="122">
        <f t="shared" si="242"/>
        <v>11.5</v>
      </c>
      <c r="DS301" s="157"/>
      <c r="DT301" s="157" t="str">
        <f t="shared" si="243"/>
        <v>DFPZ</v>
      </c>
      <c r="DU301" s="157" t="str">
        <f t="shared" si="222"/>
        <v>336-11</v>
      </c>
      <c r="DV301" s="238">
        <f t="shared" si="244"/>
        <v>2</v>
      </c>
      <c r="EJ301" s="50">
        <f t="shared" si="245"/>
        <v>0.93004878048780482</v>
      </c>
      <c r="EK301" s="50">
        <f t="shared" si="246"/>
        <v>1.8546747967479675</v>
      </c>
      <c r="EL301" s="55">
        <f t="shared" si="247"/>
        <v>8.8536585365853657</v>
      </c>
      <c r="EM301" s="50">
        <f>4.656*AQ301*(((BL301/2.54)^2)+((BM301/2.54)^2)+((BN301/2.54)^2)+((BO301)/2.54^2)+((BP301/2.54)^2)+((BQ301/2.54)^2)+((BR301/2.54)^2)+((BS301/2.54)^2)+((BT301/2.54)^2)+((BU301/2.54)^2)+((BV301/2.54)^2)+((BW301/2.54)^2)+((BX301/2.54)^2)+((BY301/2.54)^2)+((BZ301/2.54)^2))/(BH301*3.28)</f>
        <v>0</v>
      </c>
      <c r="EN301" s="50">
        <f>3.492*AQ301*((CA301/2.54)^2 + (CB301/2.54)^2 + (CC301/2.54)^2 + (CD301/2.54)^2 + (CE301/2.54)^2 + (CF301/2.54)^2 + (CG301/2.54)^2 +(CH301/2.54)^2 +(CI301/2.54)^2 + (CJ301/2.54)^2 +(CK301/2.54)^2 + (CL301/2.54)^2 +(CM301/2.54)^2 + (CN301/2.54)^2 + (CO301/2.54)^2)/(BH301*3.28)</f>
        <v>0</v>
      </c>
      <c r="EO301" s="50">
        <f t="shared" si="223"/>
        <v>0</v>
      </c>
      <c r="EP301" s="50">
        <f t="shared" si="224"/>
        <v>0</v>
      </c>
      <c r="EQ301" s="50">
        <f t="shared" si="225"/>
        <v>0</v>
      </c>
      <c r="ER301" s="56">
        <f t="shared" si="248"/>
        <v>11.638382113821137</v>
      </c>
      <c r="ES301" s="56">
        <f t="shared" si="249"/>
        <v>0</v>
      </c>
      <c r="ET301" s="56">
        <f t="shared" si="252"/>
        <v>6.5325598249849719</v>
      </c>
      <c r="EU301" s="56">
        <f t="shared" si="252"/>
        <v>30.023996174141274</v>
      </c>
      <c r="EV301" s="56">
        <f t="shared" si="250"/>
        <v>11.638382113821137</v>
      </c>
      <c r="EW301" s="56"/>
      <c r="EX301" s="56"/>
      <c r="EY301" s="56"/>
      <c r="EZ301" s="165"/>
      <c r="FA301" s="179"/>
      <c r="FB301" s="179"/>
      <c r="FC301" s="56"/>
      <c r="FD301" s="56"/>
      <c r="FE301" s="56"/>
      <c r="FF301" s="56"/>
      <c r="FG301" s="56"/>
      <c r="FH301" s="56"/>
      <c r="FI301" s="56"/>
      <c r="FJ301" s="56"/>
      <c r="FK301" s="56"/>
      <c r="FL301" s="56"/>
      <c r="FM301" s="56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4"/>
      <c r="FZ301" s="54"/>
      <c r="GA301" s="54"/>
    </row>
    <row r="302" spans="1:183" ht="16.899999999999999" customHeight="1">
      <c r="A302" s="66" t="s">
        <v>377</v>
      </c>
      <c r="B302" s="228" t="s">
        <v>286</v>
      </c>
      <c r="C302" s="228">
        <v>800</v>
      </c>
      <c r="D302" s="228" t="s">
        <v>305</v>
      </c>
      <c r="E302" s="229">
        <v>3</v>
      </c>
      <c r="F302" s="144">
        <v>12.41</v>
      </c>
      <c r="G302" s="144">
        <v>5</v>
      </c>
      <c r="H302" s="144"/>
      <c r="I302" s="144">
        <v>5.47</v>
      </c>
      <c r="J302" s="82">
        <v>2.7605540793600003</v>
      </c>
      <c r="K302" s="83">
        <v>15.69</v>
      </c>
      <c r="L302" s="83">
        <v>1.9570603483200002</v>
      </c>
      <c r="M302" s="144"/>
      <c r="N302" s="83"/>
      <c r="O302" s="83"/>
      <c r="P302" s="230">
        <f t="shared" si="226"/>
        <v>43.287614427679998</v>
      </c>
      <c r="Q302" s="52">
        <f t="shared" si="205"/>
        <v>0.83399989372614647</v>
      </c>
      <c r="R302" s="52">
        <f t="shared" si="206"/>
        <v>1.4516799611077715</v>
      </c>
      <c r="S302" s="52">
        <f t="shared" si="207"/>
        <v>1.4145600305099637</v>
      </c>
      <c r="T302" s="53">
        <f t="shared" si="208"/>
        <v>9.0334723494273572E-2</v>
      </c>
      <c r="U302" s="53">
        <f t="shared" si="209"/>
        <v>1.3589153014640702</v>
      </c>
      <c r="V302" s="53">
        <f t="shared" si="210"/>
        <v>14.167574869288392</v>
      </c>
      <c r="W302" s="53">
        <f t="shared" si="211"/>
        <v>115.77841853573091</v>
      </c>
      <c r="X302" s="53">
        <f t="shared" si="212"/>
        <v>1.0294708523189267</v>
      </c>
      <c r="Y302" s="53">
        <f t="shared" si="213"/>
        <v>1.0231650055704153</v>
      </c>
      <c r="Z302" s="53">
        <f t="shared" si="214"/>
        <v>1.0260432990696924</v>
      </c>
      <c r="AA302" s="53">
        <f t="shared" si="215"/>
        <v>1.0296284922307912</v>
      </c>
      <c r="AB302" s="53">
        <f t="shared" si="216"/>
        <v>0.57342036686136544</v>
      </c>
      <c r="AC302" s="53">
        <f t="shared" si="217"/>
        <v>0.5743221245079001</v>
      </c>
      <c r="AD302" s="53">
        <f t="shared" si="218"/>
        <v>0.56107291343761145</v>
      </c>
      <c r="AE302" s="53">
        <f t="shared" si="219"/>
        <v>0.36705279802377788</v>
      </c>
      <c r="AF302" s="53">
        <f t="shared" si="220"/>
        <v>0.36</v>
      </c>
      <c r="AG302" s="53">
        <f t="shared" si="221"/>
        <v>0.36352639901188893</v>
      </c>
      <c r="AH302" s="64" t="s">
        <v>152</v>
      </c>
      <c r="AK302" s="45" t="str">
        <f t="shared" si="227"/>
        <v>336-11</v>
      </c>
      <c r="AL302" s="65"/>
      <c r="AM302" s="145">
        <f t="shared" si="228"/>
        <v>3</v>
      </c>
      <c r="AN302" s="149"/>
      <c r="AO302" s="183"/>
      <c r="AP302" s="149"/>
      <c r="AQ302" s="147">
        <f t="shared" si="229"/>
        <v>1</v>
      </c>
      <c r="AR302" s="229">
        <v>0</v>
      </c>
      <c r="AS302" s="229">
        <v>1</v>
      </c>
      <c r="AT302" s="229">
        <v>14</v>
      </c>
      <c r="AU302" s="229">
        <v>0</v>
      </c>
      <c r="AV302" s="229">
        <v>1</v>
      </c>
      <c r="AW302" s="229">
        <v>2</v>
      </c>
      <c r="AX302" s="229">
        <v>0</v>
      </c>
      <c r="AY302" s="229">
        <v>2</v>
      </c>
      <c r="AZ302" s="229">
        <v>9</v>
      </c>
      <c r="BB302" s="229">
        <v>150</v>
      </c>
      <c r="BC302" s="229">
        <v>11</v>
      </c>
      <c r="BD302" s="229">
        <v>2</v>
      </c>
      <c r="BE302" s="57">
        <v>3</v>
      </c>
      <c r="BF302" s="57">
        <v>3</v>
      </c>
      <c r="BG302" s="57">
        <v>3</v>
      </c>
      <c r="BH302" s="57">
        <v>10</v>
      </c>
      <c r="BI302" s="57">
        <f t="shared" si="230"/>
        <v>800</v>
      </c>
      <c r="BJ302" s="189" t="str">
        <f t="shared" si="231"/>
        <v>336-11</v>
      </c>
      <c r="BK302" s="173">
        <f t="shared" si="232"/>
        <v>3</v>
      </c>
      <c r="BL302" s="173">
        <v>0</v>
      </c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104"/>
      <c r="CB302" s="103"/>
      <c r="CC302" s="103"/>
      <c r="CD302" s="103"/>
      <c r="CE302" s="103"/>
      <c r="CF302" s="103"/>
      <c r="CG302" s="103"/>
      <c r="CH302" s="103"/>
      <c r="CI302" s="103"/>
      <c r="CJ302" s="103"/>
      <c r="CK302" s="103"/>
      <c r="CL302" s="103"/>
      <c r="CP302" s="93"/>
      <c r="CQ302" s="93"/>
      <c r="CV302" s="93"/>
      <c r="DA302" s="93"/>
      <c r="DF302" s="131"/>
      <c r="DG302" s="121">
        <f t="shared" si="233"/>
        <v>0</v>
      </c>
      <c r="DH302" s="121">
        <f t="shared" si="234"/>
        <v>16.679997874522929</v>
      </c>
      <c r="DI302" s="121">
        <f t="shared" si="235"/>
        <v>28.291200610199276</v>
      </c>
      <c r="DJ302" s="121">
        <f t="shared" si="236"/>
        <v>3.2902360212336235</v>
      </c>
      <c r="DK302" s="121">
        <f t="shared" si="236"/>
        <v>3.6131018471856131</v>
      </c>
      <c r="DL302" s="121">
        <f t="shared" si="236"/>
        <v>6.7097201738185497</v>
      </c>
      <c r="DM302" s="121">
        <f t="shared" si="237"/>
        <v>0</v>
      </c>
      <c r="DN302" s="121">
        <f t="shared" si="238"/>
        <v>0</v>
      </c>
      <c r="DO302" s="121">
        <f t="shared" si="239"/>
        <v>0</v>
      </c>
      <c r="DP302" s="121">
        <f t="shared" si="240"/>
        <v>0</v>
      </c>
      <c r="DQ302" s="121">
        <f t="shared" si="241"/>
        <v>0</v>
      </c>
      <c r="DR302" s="122">
        <f t="shared" si="242"/>
        <v>8</v>
      </c>
      <c r="DS302" s="157"/>
      <c r="DT302" s="157" t="str">
        <f t="shared" si="243"/>
        <v>DFPZ</v>
      </c>
      <c r="DU302" s="157" t="str">
        <f t="shared" si="222"/>
        <v>336-11</v>
      </c>
      <c r="DV302" s="238">
        <f t="shared" si="244"/>
        <v>3</v>
      </c>
      <c r="EJ302" s="50">
        <f t="shared" si="245"/>
        <v>1.4532012195121951</v>
      </c>
      <c r="EK302" s="50">
        <f t="shared" si="246"/>
        <v>2.0401422764227641</v>
      </c>
      <c r="EL302" s="55">
        <f t="shared" si="247"/>
        <v>2.9512195121951219</v>
      </c>
      <c r="EM302" s="50">
        <f>4.656*AQ302*(((BL302/2.54)^2)+((BM302/2.54)^2)+((BN302/2.54)^2)+((BO302)/2.54^2)+((BP302/2.54)^2)+((BQ302/2.54)^2)+((BR302/2.54)^2)+((BS302/2.54)^2)+((BT302/2.54)^2)+((BU302/2.54)^2)+((BV302/2.54)^2)+((BW302/2.54)^2)+((BX302/2.54)^2)+((BY302/2.54)^2)+((BZ302/2.54)^2))/(BH302*3.28)</f>
        <v>0</v>
      </c>
      <c r="EN302" s="50">
        <f>3.492*AQ302*((CA302/2.54)^2 + (CB302/2.54)^2 + (CC302/2.54)^2 + (CD302/2.54)^2 + (CE302/2.54)^2 + (CF302/2.54)^2 + (CG302/2.54)^2 +(CH302/2.54)^2 +(CI302/2.54)^2 + (CJ302/2.54)^2 +(CK302/2.54)^2 + (CL302/2.54)^2 +(CM302/2.54)^2 + (CN302/2.54)^2 + (CO302/2.54)^2)/(BH302*3.28)</f>
        <v>0</v>
      </c>
      <c r="EO302" s="50">
        <f t="shared" si="223"/>
        <v>0</v>
      </c>
      <c r="EP302" s="50">
        <f t="shared" si="224"/>
        <v>0</v>
      </c>
      <c r="EQ302" s="50">
        <f t="shared" si="225"/>
        <v>0</v>
      </c>
      <c r="ER302" s="56">
        <f t="shared" si="248"/>
        <v>6.4445630081300811</v>
      </c>
      <c r="ES302" s="56">
        <f t="shared" si="249"/>
        <v>0</v>
      </c>
      <c r="ET302" s="56">
        <f t="shared" si="252"/>
        <v>0</v>
      </c>
      <c r="EU302" s="56">
        <f t="shared" si="252"/>
        <v>7.5059990435353185</v>
      </c>
      <c r="EV302" s="56">
        <f t="shared" si="250"/>
        <v>6.4445630081300811</v>
      </c>
      <c r="EW302" s="56"/>
      <c r="EX302" s="56"/>
      <c r="EY302" s="56"/>
      <c r="EZ302" s="165"/>
      <c r="FA302" s="179"/>
      <c r="FB302" s="179"/>
      <c r="FC302" s="56"/>
      <c r="FD302" s="56"/>
      <c r="FE302" s="56"/>
      <c r="FF302" s="56"/>
      <c r="FG302" s="56"/>
      <c r="FH302" s="56"/>
      <c r="FI302" s="56"/>
      <c r="FJ302" s="56"/>
      <c r="FK302" s="56"/>
      <c r="FL302" s="56"/>
      <c r="FM302" s="56"/>
      <c r="FO302" s="54"/>
      <c r="FP302" s="54"/>
      <c r="FQ302" s="54"/>
      <c r="FR302" s="54"/>
      <c r="FS302" s="54"/>
      <c r="FT302" s="54"/>
      <c r="FU302" s="54"/>
      <c r="FV302" s="54"/>
      <c r="FW302" s="54"/>
      <c r="FX302" s="54"/>
      <c r="FY302" s="54"/>
      <c r="FZ302" s="54"/>
      <c r="GA302" s="54"/>
    </row>
    <row r="303" spans="1:183" ht="16.899999999999999" customHeight="1">
      <c r="A303" s="66" t="s">
        <v>377</v>
      </c>
      <c r="B303" s="228" t="s">
        <v>286</v>
      </c>
      <c r="C303" s="228">
        <v>800</v>
      </c>
      <c r="D303" s="228" t="s">
        <v>305</v>
      </c>
      <c r="E303" s="229">
        <v>4</v>
      </c>
      <c r="F303" s="144">
        <v>12.41</v>
      </c>
      <c r="G303" s="144">
        <v>5</v>
      </c>
      <c r="H303" s="144"/>
      <c r="I303" s="144">
        <v>5.47</v>
      </c>
      <c r="J303" s="82">
        <v>2.7605540793600003</v>
      </c>
      <c r="K303" s="83">
        <v>15.69</v>
      </c>
      <c r="L303" s="83">
        <v>1.9570603483200002</v>
      </c>
      <c r="M303" s="144"/>
      <c r="N303" s="83"/>
      <c r="O303" s="83"/>
      <c r="P303" s="230">
        <f t="shared" si="226"/>
        <v>43.287614427679998</v>
      </c>
      <c r="Q303" s="52">
        <f t="shared" si="205"/>
        <v>0.83399989372614647</v>
      </c>
      <c r="R303" s="52">
        <f t="shared" si="206"/>
        <v>1.4516799611077715</v>
      </c>
      <c r="S303" s="52">
        <f t="shared" si="207"/>
        <v>1.4145600305099637</v>
      </c>
      <c r="T303" s="53">
        <f t="shared" si="208"/>
        <v>9.0334723494273572E-2</v>
      </c>
      <c r="U303" s="53">
        <f t="shared" si="209"/>
        <v>1.3589153014640702</v>
      </c>
      <c r="V303" s="53">
        <f t="shared" si="210"/>
        <v>14.167574869288392</v>
      </c>
      <c r="W303" s="53">
        <f t="shared" si="211"/>
        <v>115.77841853573091</v>
      </c>
      <c r="X303" s="53">
        <f t="shared" si="212"/>
        <v>1.0294708523189267</v>
      </c>
      <c r="Y303" s="53">
        <f t="shared" si="213"/>
        <v>1.0231650055704153</v>
      </c>
      <c r="Z303" s="53">
        <f t="shared" si="214"/>
        <v>1.0260432990696924</v>
      </c>
      <c r="AA303" s="53">
        <f t="shared" si="215"/>
        <v>1.0296284922307912</v>
      </c>
      <c r="AB303" s="53">
        <f t="shared" si="216"/>
        <v>0.57342036686136544</v>
      </c>
      <c r="AC303" s="53">
        <f t="shared" si="217"/>
        <v>0.5743221245079001</v>
      </c>
      <c r="AD303" s="53">
        <f t="shared" si="218"/>
        <v>0.56107291343761145</v>
      </c>
      <c r="AE303" s="53">
        <f t="shared" si="219"/>
        <v>0.36705279802377788</v>
      </c>
      <c r="AF303" s="53">
        <f t="shared" si="220"/>
        <v>0.36</v>
      </c>
      <c r="AG303" s="53">
        <f t="shared" si="221"/>
        <v>0.36352639901188893</v>
      </c>
      <c r="AH303" s="64" t="s">
        <v>152</v>
      </c>
      <c r="AK303" s="45" t="str">
        <f t="shared" si="227"/>
        <v>336-11</v>
      </c>
      <c r="AL303" s="65"/>
      <c r="AM303" s="145">
        <f t="shared" si="228"/>
        <v>4</v>
      </c>
      <c r="AN303" s="149"/>
      <c r="AO303" s="183"/>
      <c r="AP303" s="149"/>
      <c r="AQ303" s="147">
        <f t="shared" si="229"/>
        <v>1</v>
      </c>
      <c r="AR303" s="229">
        <v>0</v>
      </c>
      <c r="AS303" s="229">
        <v>1</v>
      </c>
      <c r="AT303" s="229">
        <v>1</v>
      </c>
      <c r="AU303" s="229">
        <v>0</v>
      </c>
      <c r="AV303" s="229">
        <v>2</v>
      </c>
      <c r="AW303" s="229">
        <v>5</v>
      </c>
      <c r="AX303" s="229">
        <v>0</v>
      </c>
      <c r="AY303" s="229">
        <v>2</v>
      </c>
      <c r="AZ303" s="229">
        <v>2</v>
      </c>
      <c r="BB303" s="229">
        <v>130</v>
      </c>
      <c r="BC303" s="229">
        <v>10</v>
      </c>
      <c r="BD303" s="229">
        <v>2</v>
      </c>
      <c r="BE303" s="57">
        <v>3</v>
      </c>
      <c r="BF303" s="57">
        <v>3</v>
      </c>
      <c r="BG303" s="57">
        <v>3</v>
      </c>
      <c r="BH303" s="57">
        <v>10</v>
      </c>
      <c r="BI303" s="57">
        <f t="shared" si="230"/>
        <v>800</v>
      </c>
      <c r="BJ303" s="189" t="str">
        <f t="shared" si="231"/>
        <v>336-11</v>
      </c>
      <c r="BK303" s="173">
        <f t="shared" si="232"/>
        <v>4</v>
      </c>
      <c r="BL303" s="173">
        <v>0</v>
      </c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104"/>
      <c r="CB303" s="103"/>
      <c r="CC303" s="103"/>
      <c r="CD303" s="103"/>
      <c r="CE303" s="103"/>
      <c r="CF303" s="103"/>
      <c r="CG303" s="103"/>
      <c r="CH303" s="103"/>
      <c r="CI303" s="103"/>
      <c r="CJ303" s="103"/>
      <c r="CK303" s="103"/>
      <c r="CL303" s="103"/>
      <c r="CP303" s="93"/>
      <c r="CQ303" s="93"/>
      <c r="CV303" s="93"/>
      <c r="DA303" s="93"/>
      <c r="DF303" s="131"/>
      <c r="DG303" s="121">
        <f t="shared" si="233"/>
        <v>0</v>
      </c>
      <c r="DH303" s="121">
        <f t="shared" si="234"/>
        <v>20.84999734315366</v>
      </c>
      <c r="DI303" s="121">
        <f t="shared" si="235"/>
        <v>35.364000762749093</v>
      </c>
      <c r="DJ303" s="121">
        <f t="shared" si="236"/>
        <v>2.8515378850691406</v>
      </c>
      <c r="DK303" s="121">
        <f t="shared" si="236"/>
        <v>3.2846380428960127</v>
      </c>
      <c r="DL303" s="121">
        <f t="shared" si="236"/>
        <v>6.7097201738185497</v>
      </c>
      <c r="DM303" s="121">
        <f t="shared" si="237"/>
        <v>0</v>
      </c>
      <c r="DN303" s="121">
        <f t="shared" si="238"/>
        <v>0</v>
      </c>
      <c r="DO303" s="121">
        <f t="shared" si="239"/>
        <v>0</v>
      </c>
      <c r="DP303" s="121">
        <f t="shared" si="240"/>
        <v>0</v>
      </c>
      <c r="DQ303" s="121">
        <f t="shared" si="241"/>
        <v>0</v>
      </c>
      <c r="DR303" s="122">
        <f t="shared" si="242"/>
        <v>3</v>
      </c>
      <c r="DS303" s="157"/>
      <c r="DT303" s="157" t="str">
        <f t="shared" si="243"/>
        <v>DFPZ</v>
      </c>
      <c r="DU303" s="157" t="str">
        <f t="shared" si="222"/>
        <v>336-11</v>
      </c>
      <c r="DV303" s="238">
        <f t="shared" si="244"/>
        <v>4</v>
      </c>
      <c r="EJ303" s="50">
        <f t="shared" si="245"/>
        <v>1.259441056910569</v>
      </c>
      <c r="EK303" s="50">
        <f t="shared" si="246"/>
        <v>1.8546747967479675</v>
      </c>
      <c r="EL303" s="55">
        <f t="shared" si="247"/>
        <v>2.9512195121951219</v>
      </c>
      <c r="EM303" s="50">
        <f>4.656*AQ303*(((BL303/2.54)^2)+((BM303/2.54)^2)+((BN303/2.54)^2)+((BO303)/2.54^2)+((BP303/2.54)^2)+((BQ303/2.54)^2)+((BR303/2.54)^2)+((BS303/2.54)^2)+((BT303/2.54)^2)+((BU303/2.54)^2)+((BV303/2.54)^2)+((BW303/2.54)^2)+((BX303/2.54)^2)+((BY303/2.54)^2)+((BZ303/2.54)^2))/(BH303*3.28)</f>
        <v>0</v>
      </c>
      <c r="EN303" s="50">
        <f>3.492*AQ303*((CA303/2.54)^2 + (CB303/2.54)^2 + (CC303/2.54)^2 + (CD303/2.54)^2 + (CE303/2.54)^2 + (CF303/2.54)^2 + (CG303/2.54)^2 +(CH303/2.54)^2 +(CI303/2.54)^2 + (CJ303/2.54)^2 +(CK303/2.54)^2 + (CL303/2.54)^2 +(CM303/2.54)^2 + (CN303/2.54)^2 + (CO303/2.54)^2)/(BH303*3.28)</f>
        <v>0</v>
      </c>
      <c r="EO303" s="50">
        <f t="shared" si="223"/>
        <v>0</v>
      </c>
      <c r="EP303" s="50">
        <f t="shared" si="224"/>
        <v>0</v>
      </c>
      <c r="EQ303" s="50">
        <f t="shared" si="225"/>
        <v>0</v>
      </c>
      <c r="ER303" s="56">
        <f t="shared" si="248"/>
        <v>6.0653353658536586</v>
      </c>
      <c r="ES303" s="56">
        <f t="shared" si="249"/>
        <v>0</v>
      </c>
      <c r="ET303" s="56">
        <f t="shared" si="252"/>
        <v>0</v>
      </c>
      <c r="EU303" s="56">
        <f t="shared" si="252"/>
        <v>9.3824988044191482</v>
      </c>
      <c r="EV303" s="56">
        <f t="shared" si="250"/>
        <v>6.0653353658536586</v>
      </c>
      <c r="EW303" s="56"/>
      <c r="EX303" s="56"/>
      <c r="EY303" s="56"/>
      <c r="EZ303" s="165" t="str">
        <f>D303</f>
        <v>336-11</v>
      </c>
      <c r="FA303" s="179">
        <f t="shared" si="251"/>
        <v>2.1775199416616573</v>
      </c>
      <c r="FB303" s="179">
        <f t="shared" si="251"/>
        <v>15.637498007365247</v>
      </c>
      <c r="FC303" s="56">
        <f>AVERAGE(EJ301:EJ303)</f>
        <v>1.2142303523035229</v>
      </c>
      <c r="FD303" s="56">
        <f>AVERAGE(EK301:EK303)</f>
        <v>1.9164972899728996</v>
      </c>
      <c r="FE303" s="56">
        <f>AVERAGE(EL301:EL303)</f>
        <v>4.9186991869918701</v>
      </c>
      <c r="FF303" s="56">
        <f>AVERAGE(EM301:EM303)</f>
        <v>0</v>
      </c>
      <c r="FG303" s="56">
        <f>AVERAGE(EN301:EN303)</f>
        <v>0</v>
      </c>
      <c r="FH303" s="56">
        <f t="shared" ref="FH303:FJ353" si="253">AVERAGE(EO301:EO303)</f>
        <v>0</v>
      </c>
      <c r="FI303" s="56">
        <f t="shared" si="253"/>
        <v>0</v>
      </c>
      <c r="FJ303" s="56">
        <f t="shared" si="253"/>
        <v>0</v>
      </c>
      <c r="FK303" s="56">
        <f>AVERAGE(ER301:ER303)</f>
        <v>8.0494268292682936</v>
      </c>
      <c r="FL303" s="56">
        <f>AVERAGE(ES301:ES303)</f>
        <v>0</v>
      </c>
      <c r="FM303" s="56">
        <f>AVERAGE(EV301:EV303)</f>
        <v>8.0494268292682936</v>
      </c>
      <c r="FO303" s="54"/>
      <c r="FP303" s="54" t="e">
        <f>AVERAGE(#REF!)</f>
        <v>#REF!</v>
      </c>
      <c r="FQ303" s="54" t="e">
        <f>AVERAGE(#REF!)</f>
        <v>#REF!</v>
      </c>
      <c r="FR303" s="54" t="e">
        <f>AVERAGE(#REF!)</f>
        <v>#REF!</v>
      </c>
      <c r="FS303" s="54" t="e">
        <f>AVERAGE(#REF!)</f>
        <v>#REF!</v>
      </c>
      <c r="FT303" s="54" t="e">
        <f>AVERAGE(#REF!)</f>
        <v>#REF!</v>
      </c>
      <c r="FU303" s="54" t="e">
        <f>AVERAGE(#REF!)</f>
        <v>#REF!</v>
      </c>
      <c r="FV303" s="54" t="e">
        <f>AVERAGE(#REF!)</f>
        <v>#REF!</v>
      </c>
      <c r="FW303" s="54" t="e">
        <f>AVERAGE(#REF!)</f>
        <v>#REF!</v>
      </c>
      <c r="FX303" s="54" t="e">
        <f>AVERAGE(#REF!)</f>
        <v>#REF!</v>
      </c>
      <c r="FY303" s="54" t="e">
        <f>AVERAGE(#REF!)</f>
        <v>#REF!</v>
      </c>
      <c r="FZ303" s="54" t="e">
        <f>AVERAGE(#REF!)</f>
        <v>#REF!</v>
      </c>
      <c r="GA303" s="54"/>
    </row>
    <row r="304" spans="1:183" ht="16.899999999999999" customHeight="1">
      <c r="A304" s="66" t="s">
        <v>377</v>
      </c>
      <c r="B304" s="228" t="s">
        <v>286</v>
      </c>
      <c r="C304" s="228">
        <v>800</v>
      </c>
      <c r="D304" s="228" t="s">
        <v>305</v>
      </c>
      <c r="E304" s="229">
        <v>5</v>
      </c>
      <c r="F304" s="144">
        <v>12.41</v>
      </c>
      <c r="G304" s="144">
        <v>5</v>
      </c>
      <c r="H304" s="144"/>
      <c r="I304" s="144">
        <v>5.47</v>
      </c>
      <c r="J304" s="82">
        <v>2.7605540793600003</v>
      </c>
      <c r="K304" s="83">
        <v>15.69</v>
      </c>
      <c r="L304" s="83">
        <v>1.9570603483200002</v>
      </c>
      <c r="M304" s="144"/>
      <c r="N304" s="83"/>
      <c r="O304" s="83"/>
      <c r="P304" s="230">
        <f t="shared" si="226"/>
        <v>43.287614427679998</v>
      </c>
      <c r="Q304" s="52">
        <f t="shared" si="205"/>
        <v>0.83399989372614647</v>
      </c>
      <c r="R304" s="52">
        <f t="shared" si="206"/>
        <v>1.4516799611077715</v>
      </c>
      <c r="S304" s="52">
        <f t="shared" si="207"/>
        <v>1.4145600305099637</v>
      </c>
      <c r="T304" s="53">
        <f t="shared" si="208"/>
        <v>9.0334723494273572E-2</v>
      </c>
      <c r="U304" s="53">
        <f t="shared" si="209"/>
        <v>1.3589153014640702</v>
      </c>
      <c r="V304" s="53">
        <f t="shared" si="210"/>
        <v>14.167574869288392</v>
      </c>
      <c r="W304" s="53">
        <f t="shared" si="211"/>
        <v>115.77841853573091</v>
      </c>
      <c r="X304" s="53">
        <f t="shared" si="212"/>
        <v>1.0294708523189267</v>
      </c>
      <c r="Y304" s="53">
        <f t="shared" si="213"/>
        <v>1.0231650055704153</v>
      </c>
      <c r="Z304" s="53">
        <f t="shared" si="214"/>
        <v>1.0260432990696924</v>
      </c>
      <c r="AA304" s="53">
        <f t="shared" si="215"/>
        <v>1.0296284922307912</v>
      </c>
      <c r="AB304" s="53">
        <f t="shared" si="216"/>
        <v>0.57342036686136544</v>
      </c>
      <c r="AC304" s="53">
        <f t="shared" si="217"/>
        <v>0.5743221245079001</v>
      </c>
      <c r="AD304" s="53">
        <f t="shared" si="218"/>
        <v>0.56107291343761145</v>
      </c>
      <c r="AE304" s="53">
        <f t="shared" si="219"/>
        <v>0.36705279802377788</v>
      </c>
      <c r="AF304" s="53">
        <f t="shared" si="220"/>
        <v>0.36</v>
      </c>
      <c r="AG304" s="53">
        <f t="shared" si="221"/>
        <v>0.36352639901188893</v>
      </c>
      <c r="AH304" s="64" t="s">
        <v>152</v>
      </c>
      <c r="AK304" s="45" t="str">
        <f t="shared" si="227"/>
        <v>336-11</v>
      </c>
      <c r="AL304" s="65"/>
      <c r="AM304" s="145">
        <f t="shared" si="228"/>
        <v>5</v>
      </c>
      <c r="AN304" s="149"/>
      <c r="AO304" s="183"/>
      <c r="AP304" s="149"/>
      <c r="AQ304" s="147">
        <f t="shared" si="229"/>
        <v>1</v>
      </c>
      <c r="AR304" s="229">
        <v>0</v>
      </c>
      <c r="AS304" s="229">
        <v>2</v>
      </c>
      <c r="AT304" s="229">
        <v>2</v>
      </c>
      <c r="AU304" s="229">
        <v>0</v>
      </c>
      <c r="AV304" s="229">
        <v>2</v>
      </c>
      <c r="AW304" s="229">
        <v>5</v>
      </c>
      <c r="AX304" s="229">
        <v>2</v>
      </c>
      <c r="AY304" s="229">
        <v>3</v>
      </c>
      <c r="AZ304" s="229">
        <v>10</v>
      </c>
      <c r="BB304" s="229">
        <v>75</v>
      </c>
      <c r="BC304" s="229">
        <v>9</v>
      </c>
      <c r="BD304" s="229">
        <v>4</v>
      </c>
      <c r="BE304" s="57">
        <v>3</v>
      </c>
      <c r="BF304" s="57">
        <v>3</v>
      </c>
      <c r="BG304" s="57">
        <v>3</v>
      </c>
      <c r="BH304" s="57">
        <v>10</v>
      </c>
      <c r="BI304" s="57">
        <f t="shared" si="230"/>
        <v>800</v>
      </c>
      <c r="BJ304" s="189" t="str">
        <f t="shared" si="231"/>
        <v>336-11</v>
      </c>
      <c r="BK304" s="173">
        <f t="shared" si="232"/>
        <v>5</v>
      </c>
      <c r="BL304" s="173">
        <v>0</v>
      </c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104"/>
      <c r="CB304" s="103"/>
      <c r="CC304" s="103"/>
      <c r="CD304" s="103"/>
      <c r="CE304" s="103"/>
      <c r="CF304" s="103"/>
      <c r="CG304" s="103"/>
      <c r="CH304" s="103"/>
      <c r="CI304" s="103"/>
      <c r="CJ304" s="103"/>
      <c r="CK304" s="103"/>
      <c r="CL304" s="103"/>
      <c r="CP304" s="93"/>
      <c r="CQ304" s="93"/>
      <c r="CV304" s="93"/>
      <c r="DA304" s="93"/>
      <c r="DF304" s="131"/>
      <c r="DG304" s="121">
        <f t="shared" si="233"/>
        <v>14.516799611077715</v>
      </c>
      <c r="DH304" s="121">
        <f t="shared" si="234"/>
        <v>29.189996280415123</v>
      </c>
      <c r="DI304" s="121">
        <f t="shared" si="235"/>
        <v>63.655201372948369</v>
      </c>
      <c r="DJ304" s="121">
        <f t="shared" si="236"/>
        <v>1.6451180106168117</v>
      </c>
      <c r="DK304" s="121">
        <f t="shared" si="236"/>
        <v>2.9561742386064114</v>
      </c>
      <c r="DL304" s="121">
        <f t="shared" si="236"/>
        <v>13.419440347637099</v>
      </c>
      <c r="DM304" s="121">
        <f t="shared" si="237"/>
        <v>0</v>
      </c>
      <c r="DN304" s="121">
        <f t="shared" si="238"/>
        <v>0</v>
      </c>
      <c r="DO304" s="121">
        <f t="shared" si="239"/>
        <v>0</v>
      </c>
      <c r="DP304" s="121">
        <f t="shared" si="240"/>
        <v>0</v>
      </c>
      <c r="DQ304" s="121">
        <f t="shared" si="241"/>
        <v>0</v>
      </c>
      <c r="DR304" s="122">
        <f t="shared" si="242"/>
        <v>3.5</v>
      </c>
      <c r="DS304" s="157"/>
      <c r="DT304" s="157" t="str">
        <f t="shared" si="243"/>
        <v>DFPZ</v>
      </c>
      <c r="DU304" s="157" t="str">
        <f t="shared" si="222"/>
        <v>336-11</v>
      </c>
      <c r="DV304" s="238">
        <f t="shared" si="244"/>
        <v>5</v>
      </c>
      <c r="EJ304" s="50"/>
      <c r="EK304" s="50"/>
      <c r="EL304" s="55"/>
      <c r="EM304" s="50"/>
      <c r="EN304" s="50"/>
      <c r="EO304" s="50">
        <f t="shared" si="223"/>
        <v>0</v>
      </c>
      <c r="EP304" s="50">
        <f t="shared" si="224"/>
        <v>0</v>
      </c>
      <c r="EQ304" s="50">
        <f t="shared" si="225"/>
        <v>0</v>
      </c>
      <c r="ER304" s="56"/>
      <c r="ES304" s="56"/>
      <c r="ET304" s="56">
        <f t="shared" si="252"/>
        <v>6.5325598249849719</v>
      </c>
      <c r="EU304" s="56">
        <f t="shared" si="252"/>
        <v>13.135498326186806</v>
      </c>
      <c r="EV304" s="56"/>
      <c r="EW304" s="56"/>
      <c r="EX304" s="56"/>
      <c r="EY304" s="56"/>
      <c r="EZ304" s="165"/>
      <c r="FA304" s="179"/>
      <c r="FB304" s="179"/>
      <c r="FC304" s="56"/>
      <c r="FD304" s="56"/>
      <c r="FE304" s="56"/>
      <c r="FF304" s="56"/>
      <c r="FG304" s="56"/>
      <c r="FH304" s="56"/>
      <c r="FI304" s="56"/>
      <c r="FJ304" s="56"/>
      <c r="FK304" s="56"/>
      <c r="FL304" s="56"/>
      <c r="FM304" s="56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/>
    </row>
    <row r="305" spans="1:183" ht="16.899999999999999" customHeight="1">
      <c r="A305" s="66" t="s">
        <v>377</v>
      </c>
      <c r="B305" s="228" t="s">
        <v>286</v>
      </c>
      <c r="C305" s="228">
        <v>750</v>
      </c>
      <c r="D305" s="228" t="s">
        <v>288</v>
      </c>
      <c r="E305" s="229">
        <v>1</v>
      </c>
      <c r="F305" s="144">
        <v>12.41</v>
      </c>
      <c r="G305" s="144">
        <v>5</v>
      </c>
      <c r="H305" s="144"/>
      <c r="I305" s="144">
        <v>5.47</v>
      </c>
      <c r="J305" s="82">
        <v>2.7605540793600003</v>
      </c>
      <c r="K305" s="83">
        <v>15.69</v>
      </c>
      <c r="L305" s="83">
        <v>1.9570603483200002</v>
      </c>
      <c r="M305" s="144"/>
      <c r="N305" s="83"/>
      <c r="O305" s="83"/>
      <c r="P305" s="230">
        <f t="shared" si="226"/>
        <v>43.287614427679998</v>
      </c>
      <c r="Q305" s="52">
        <f t="shared" si="205"/>
        <v>0.83399989372614647</v>
      </c>
      <c r="R305" s="52">
        <f t="shared" si="206"/>
        <v>1.4516799611077715</v>
      </c>
      <c r="S305" s="52">
        <f t="shared" si="207"/>
        <v>1.4145600305099637</v>
      </c>
      <c r="T305" s="53">
        <f t="shared" si="208"/>
        <v>9.0334723494273572E-2</v>
      </c>
      <c r="U305" s="53">
        <f t="shared" si="209"/>
        <v>1.3589153014640702</v>
      </c>
      <c r="V305" s="53">
        <f t="shared" si="210"/>
        <v>14.167574869288392</v>
      </c>
      <c r="W305" s="53">
        <f t="shared" si="211"/>
        <v>115.77841853573091</v>
      </c>
      <c r="X305" s="53">
        <f t="shared" si="212"/>
        <v>1.0294708523189267</v>
      </c>
      <c r="Y305" s="53">
        <f t="shared" si="213"/>
        <v>1.0231650055704153</v>
      </c>
      <c r="Z305" s="53">
        <f t="shared" si="214"/>
        <v>1.0260432990696924</v>
      </c>
      <c r="AA305" s="53">
        <f t="shared" si="215"/>
        <v>1.0296284922307912</v>
      </c>
      <c r="AB305" s="53">
        <f t="shared" si="216"/>
        <v>0.57342036686136544</v>
      </c>
      <c r="AC305" s="53">
        <f t="shared" si="217"/>
        <v>0.5743221245079001</v>
      </c>
      <c r="AD305" s="53">
        <f t="shared" si="218"/>
        <v>0.56107291343761145</v>
      </c>
      <c r="AE305" s="53">
        <f t="shared" si="219"/>
        <v>0.36705279802377788</v>
      </c>
      <c r="AF305" s="53">
        <f t="shared" si="220"/>
        <v>0.36</v>
      </c>
      <c r="AG305" s="53">
        <f t="shared" si="221"/>
        <v>0.36352639901188893</v>
      </c>
      <c r="AH305" s="64" t="s">
        <v>152</v>
      </c>
      <c r="AK305" s="45" t="str">
        <f t="shared" si="227"/>
        <v>342-18</v>
      </c>
      <c r="AL305" s="65"/>
      <c r="AM305" s="145">
        <f t="shared" si="228"/>
        <v>1</v>
      </c>
      <c r="AN305" s="149"/>
      <c r="AO305" s="183"/>
      <c r="AP305" s="149"/>
      <c r="AQ305" s="147">
        <f t="shared" si="229"/>
        <v>1</v>
      </c>
      <c r="AR305" s="229">
        <v>0</v>
      </c>
      <c r="AS305" s="229">
        <v>1</v>
      </c>
      <c r="AT305" s="229">
        <v>1</v>
      </c>
      <c r="AU305" s="229">
        <v>0</v>
      </c>
      <c r="AV305" s="229">
        <v>2</v>
      </c>
      <c r="AW305" s="229">
        <v>2</v>
      </c>
      <c r="AX305" s="229">
        <v>0</v>
      </c>
      <c r="AY305" s="229">
        <v>2</v>
      </c>
      <c r="AZ305" s="229">
        <v>2</v>
      </c>
      <c r="BB305" s="229">
        <v>12</v>
      </c>
      <c r="BC305" s="229">
        <v>2</v>
      </c>
      <c r="BD305" s="229">
        <v>0</v>
      </c>
      <c r="BE305" s="57">
        <v>3</v>
      </c>
      <c r="BF305" s="57">
        <v>3</v>
      </c>
      <c r="BG305" s="57">
        <v>3</v>
      </c>
      <c r="BH305" s="57">
        <v>10</v>
      </c>
      <c r="BI305" s="57">
        <f t="shared" si="230"/>
        <v>750</v>
      </c>
      <c r="BJ305" s="189" t="str">
        <f t="shared" si="231"/>
        <v>342-18</v>
      </c>
      <c r="BK305" s="173">
        <f t="shared" si="232"/>
        <v>1</v>
      </c>
      <c r="BL305" s="173">
        <v>10</v>
      </c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104"/>
      <c r="CB305" s="103"/>
      <c r="CC305" s="103"/>
      <c r="CD305" s="103"/>
      <c r="CE305" s="103"/>
      <c r="CF305" s="103"/>
      <c r="CG305" s="103"/>
      <c r="CH305" s="103"/>
      <c r="CI305" s="103"/>
      <c r="CJ305" s="103"/>
      <c r="CK305" s="103"/>
      <c r="CL305" s="103"/>
      <c r="CP305" s="93"/>
      <c r="CQ305" s="93"/>
      <c r="CV305" s="93"/>
      <c r="DA305" s="93"/>
      <c r="DF305" s="131"/>
      <c r="DG305" s="121">
        <f t="shared" si="233"/>
        <v>0</v>
      </c>
      <c r="DH305" s="121">
        <f t="shared" si="234"/>
        <v>20.84999734315366</v>
      </c>
      <c r="DI305" s="121">
        <f t="shared" si="235"/>
        <v>35.364000762749093</v>
      </c>
      <c r="DJ305" s="121">
        <f t="shared" si="236"/>
        <v>0.26321888169868984</v>
      </c>
      <c r="DK305" s="121">
        <f t="shared" si="236"/>
        <v>0.65692760857920252</v>
      </c>
      <c r="DL305" s="121">
        <f t="shared" si="236"/>
        <v>0</v>
      </c>
      <c r="DM305" s="121">
        <f t="shared" si="237"/>
        <v>4.6636317544392139</v>
      </c>
      <c r="DN305" s="121">
        <f t="shared" si="238"/>
        <v>0</v>
      </c>
      <c r="DO305" s="121">
        <f t="shared" si="239"/>
        <v>0</v>
      </c>
      <c r="DP305" s="121">
        <f t="shared" si="240"/>
        <v>0</v>
      </c>
      <c r="DQ305" s="121">
        <f t="shared" si="241"/>
        <v>0</v>
      </c>
      <c r="DR305" s="122">
        <f t="shared" si="242"/>
        <v>1.5</v>
      </c>
      <c r="DS305" s="157"/>
      <c r="DT305" s="157" t="str">
        <f t="shared" si="243"/>
        <v>DFPZ</v>
      </c>
      <c r="DU305" s="157" t="str">
        <f t="shared" si="222"/>
        <v>342-18</v>
      </c>
      <c r="DV305" s="238">
        <f t="shared" si="244"/>
        <v>1</v>
      </c>
      <c r="EJ305" s="50">
        <f t="shared" si="245"/>
        <v>0.1162560975609756</v>
      </c>
      <c r="EK305" s="50">
        <f t="shared" si="246"/>
        <v>0.37093495934959347</v>
      </c>
      <c r="EL305" s="55">
        <f t="shared" si="247"/>
        <v>0</v>
      </c>
      <c r="EM305" s="50">
        <f>4.656*AQ305*(((BL305/2.54)^2)+((BM305/2.54)^2)+((BN305/2.54)^2)+((BO305)/2.54^2)+((BP305/2.54)^2)+((BQ305/2.54)^2)+((BR305/2.54)^2)+((BS305/2.54)^2)+((BT305/2.54)^2)+((BU305/2.54)^2)+((BV305/2.54)^2)+((BW305/2.54)^2)+((BX305/2.54)^2)+((BY305/2.54)^2)+((BZ305/2.54)^2))/(BH305*3.28)</f>
        <v>2.2002483029356306</v>
      </c>
      <c r="EN305" s="50">
        <f>3.492*AQ305*((CA305/2.54)^2 + (CB305/2.54)^2 + (CC305/2.54)^2 + (CD305/2.54)^2 + (CE305/2.54)^2 + (CF305/2.54)^2 + (CG305/2.54)^2 +(CH305/2.54)^2 +(CI305/2.54)^2 + (CJ305/2.54)^2 +(CK305/2.54)^2 + (CL305/2.54)^2 +(CM305/2.54)^2 + (CN305/2.54)^2 + (CO305/2.54)^2)/(BH305*3.28)</f>
        <v>0</v>
      </c>
      <c r="EO305" s="50">
        <f t="shared" si="223"/>
        <v>0</v>
      </c>
      <c r="EP305" s="50">
        <f t="shared" si="224"/>
        <v>0</v>
      </c>
      <c r="EQ305" s="50">
        <f t="shared" si="225"/>
        <v>0</v>
      </c>
      <c r="ER305" s="56">
        <f t="shared" si="248"/>
        <v>0.48719105691056908</v>
      </c>
      <c r="ES305" s="56">
        <f t="shared" si="249"/>
        <v>2.2002483029356306</v>
      </c>
      <c r="ET305" s="56">
        <f t="shared" si="252"/>
        <v>0</v>
      </c>
      <c r="EU305" s="56">
        <f t="shared" si="252"/>
        <v>9.3824988044191482</v>
      </c>
      <c r="EV305" s="56">
        <f t="shared" si="250"/>
        <v>2.6874393598461994</v>
      </c>
      <c r="EW305" s="56"/>
      <c r="EX305" s="56"/>
      <c r="EY305" s="56"/>
      <c r="EZ305" s="165"/>
      <c r="FA305" s="179"/>
      <c r="FB305" s="179"/>
      <c r="FC305" s="56"/>
      <c r="FD305" s="56"/>
      <c r="FE305" s="56"/>
      <c r="FF305" s="56"/>
      <c r="FG305" s="56"/>
      <c r="FH305" s="56"/>
      <c r="FI305" s="56"/>
      <c r="FJ305" s="56"/>
      <c r="FK305" s="56"/>
      <c r="FL305" s="56"/>
      <c r="FM305" s="56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</row>
    <row r="306" spans="1:183" ht="16.899999999999999" customHeight="1">
      <c r="A306" s="66" t="s">
        <v>377</v>
      </c>
      <c r="B306" s="228" t="s">
        <v>286</v>
      </c>
      <c r="C306" s="228">
        <v>750</v>
      </c>
      <c r="D306" s="228" t="s">
        <v>288</v>
      </c>
      <c r="E306" s="229">
        <v>2</v>
      </c>
      <c r="F306" s="144">
        <v>12.41</v>
      </c>
      <c r="G306" s="144">
        <v>5</v>
      </c>
      <c r="H306" s="144"/>
      <c r="I306" s="144">
        <v>5.47</v>
      </c>
      <c r="J306" s="82">
        <v>2.7605540793600003</v>
      </c>
      <c r="K306" s="83">
        <v>15.69</v>
      </c>
      <c r="L306" s="83">
        <v>1.9570603483200002</v>
      </c>
      <c r="M306" s="83"/>
      <c r="N306" s="83"/>
      <c r="O306" s="83"/>
      <c r="P306" s="230">
        <f t="shared" si="226"/>
        <v>43.287614427679998</v>
      </c>
      <c r="Q306" s="52">
        <f t="shared" si="205"/>
        <v>0.83399989372614647</v>
      </c>
      <c r="R306" s="52">
        <f t="shared" si="206"/>
        <v>1.4516799611077715</v>
      </c>
      <c r="S306" s="52">
        <f t="shared" si="207"/>
        <v>1.4145600305099637</v>
      </c>
      <c r="T306" s="53">
        <f t="shared" si="208"/>
        <v>9.0334723494273572E-2</v>
      </c>
      <c r="U306" s="53">
        <f t="shared" si="209"/>
        <v>1.3589153014640702</v>
      </c>
      <c r="V306" s="53">
        <f t="shared" si="210"/>
        <v>14.167574869288392</v>
      </c>
      <c r="W306" s="53">
        <f t="shared" si="211"/>
        <v>115.77841853573091</v>
      </c>
      <c r="X306" s="53">
        <f t="shared" si="212"/>
        <v>1.0294708523189267</v>
      </c>
      <c r="Y306" s="53">
        <f t="shared" si="213"/>
        <v>1.0231650055704153</v>
      </c>
      <c r="Z306" s="53">
        <f t="shared" si="214"/>
        <v>1.0260432990696924</v>
      </c>
      <c r="AA306" s="53">
        <f t="shared" si="215"/>
        <v>1.0296284922307912</v>
      </c>
      <c r="AB306" s="53">
        <f t="shared" si="216"/>
        <v>0.57342036686136544</v>
      </c>
      <c r="AC306" s="53">
        <f t="shared" si="217"/>
        <v>0.5743221245079001</v>
      </c>
      <c r="AD306" s="53">
        <f t="shared" si="218"/>
        <v>0.56107291343761145</v>
      </c>
      <c r="AE306" s="53">
        <f t="shared" si="219"/>
        <v>0.36705279802377788</v>
      </c>
      <c r="AF306" s="53">
        <f t="shared" si="220"/>
        <v>0.36</v>
      </c>
      <c r="AG306" s="53">
        <f t="shared" si="221"/>
        <v>0.36352639901188893</v>
      </c>
      <c r="AH306" s="64" t="s">
        <v>152</v>
      </c>
      <c r="AK306" s="45" t="str">
        <f t="shared" si="227"/>
        <v>342-18</v>
      </c>
      <c r="AL306" s="65"/>
      <c r="AM306" s="145">
        <f t="shared" si="228"/>
        <v>2</v>
      </c>
      <c r="AN306" s="149"/>
      <c r="AO306" s="183"/>
      <c r="AP306" s="149"/>
      <c r="AQ306" s="147">
        <f t="shared" si="229"/>
        <v>1</v>
      </c>
      <c r="AR306" s="229">
        <v>1</v>
      </c>
      <c r="AS306" s="229">
        <v>2</v>
      </c>
      <c r="AT306" s="229">
        <v>4</v>
      </c>
      <c r="AU306" s="229">
        <v>1</v>
      </c>
      <c r="AV306" s="229">
        <v>1</v>
      </c>
      <c r="AW306" s="229">
        <v>3</v>
      </c>
      <c r="AX306" s="229">
        <v>1</v>
      </c>
      <c r="AY306" s="229">
        <v>1</v>
      </c>
      <c r="AZ306" s="229">
        <v>5</v>
      </c>
      <c r="BB306" s="229">
        <v>44</v>
      </c>
      <c r="BC306" s="229">
        <v>5</v>
      </c>
      <c r="BD306" s="229">
        <v>0</v>
      </c>
      <c r="BE306" s="57">
        <v>3</v>
      </c>
      <c r="BF306" s="57">
        <v>3</v>
      </c>
      <c r="BG306" s="57">
        <v>3</v>
      </c>
      <c r="BH306" s="57">
        <v>10</v>
      </c>
      <c r="BI306" s="57">
        <f t="shared" si="230"/>
        <v>750</v>
      </c>
      <c r="BJ306" s="189" t="str">
        <f t="shared" si="231"/>
        <v>342-18</v>
      </c>
      <c r="BK306" s="173">
        <f t="shared" si="232"/>
        <v>2</v>
      </c>
      <c r="BL306" s="173">
        <v>0</v>
      </c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104"/>
      <c r="CB306" s="103"/>
      <c r="CC306" s="103"/>
      <c r="CD306" s="103"/>
      <c r="CE306" s="103"/>
      <c r="CF306" s="103"/>
      <c r="CG306" s="103"/>
      <c r="CH306" s="103"/>
      <c r="CI306" s="103"/>
      <c r="CJ306" s="103"/>
      <c r="CK306" s="103"/>
      <c r="CL306" s="103"/>
      <c r="CP306" s="93"/>
      <c r="CQ306" s="93"/>
      <c r="CV306" s="93"/>
      <c r="DA306" s="93"/>
      <c r="DF306" s="131"/>
      <c r="DG306" s="121">
        <f t="shared" si="233"/>
        <v>21.775199416616573</v>
      </c>
      <c r="DH306" s="121">
        <f t="shared" si="234"/>
        <v>16.679997874522929</v>
      </c>
      <c r="DI306" s="121">
        <f t="shared" si="235"/>
        <v>49.509601067848727</v>
      </c>
      <c r="DJ306" s="121">
        <f t="shared" si="236"/>
        <v>0.96513589956186285</v>
      </c>
      <c r="DK306" s="121">
        <f t="shared" si="236"/>
        <v>1.6423190214480063</v>
      </c>
      <c r="DL306" s="121">
        <f t="shared" si="236"/>
        <v>0</v>
      </c>
      <c r="DM306" s="121">
        <f t="shared" si="237"/>
        <v>0</v>
      </c>
      <c r="DN306" s="121">
        <f t="shared" si="238"/>
        <v>0</v>
      </c>
      <c r="DO306" s="121">
        <f t="shared" si="239"/>
        <v>0</v>
      </c>
      <c r="DP306" s="121">
        <f t="shared" si="240"/>
        <v>0</v>
      </c>
      <c r="DQ306" s="121">
        <f t="shared" si="241"/>
        <v>0</v>
      </c>
      <c r="DR306" s="122">
        <f t="shared" si="242"/>
        <v>3.5</v>
      </c>
      <c r="DS306" s="157"/>
      <c r="DT306" s="157" t="str">
        <f t="shared" si="243"/>
        <v>DFPZ</v>
      </c>
      <c r="DU306" s="157" t="str">
        <f t="shared" si="222"/>
        <v>342-18</v>
      </c>
      <c r="DV306" s="238">
        <f t="shared" si="244"/>
        <v>2</v>
      </c>
      <c r="EJ306" s="50">
        <f t="shared" si="245"/>
        <v>0.42627235772357724</v>
      </c>
      <c r="EK306" s="50">
        <f t="shared" si="246"/>
        <v>0.92733739837398377</v>
      </c>
      <c r="EL306" s="55">
        <f t="shared" si="247"/>
        <v>0</v>
      </c>
      <c r="EM306" s="50">
        <f>4.656*AQ306*(((BL306/2.54)^2)+((BM306/2.54)^2)+((BN306/2.54)^2)+((BO306)/2.54^2)+((BP306/2.54)^2)+((BQ306/2.54)^2)+((BR306/2.54)^2)+((BS306/2.54)^2)+((BT306/2.54)^2)+((BU306/2.54)^2)+((BV306/2.54)^2)+((BW306/2.54)^2)+((BX306/2.54)^2)+((BY306/2.54)^2)+((BZ306/2.54)^2))/(BH306*3.28)</f>
        <v>0</v>
      </c>
      <c r="EN306" s="50">
        <f>3.492*AQ306*((CA306/2.54)^2 + (CB306/2.54)^2 + (CC306/2.54)^2 + (CD306/2.54)^2 + (CE306/2.54)^2 + (CF306/2.54)^2 + (CG306/2.54)^2 +(CH306/2.54)^2 +(CI306/2.54)^2 + (CJ306/2.54)^2 +(CK306/2.54)^2 + (CL306/2.54)^2 +(CM306/2.54)^2 + (CN306/2.54)^2 + (CO306/2.54)^2)/(BH306*3.28)</f>
        <v>0</v>
      </c>
      <c r="EO306" s="50">
        <f t="shared" si="223"/>
        <v>0</v>
      </c>
      <c r="EP306" s="50">
        <f t="shared" si="224"/>
        <v>0</v>
      </c>
      <c r="EQ306" s="50">
        <f t="shared" si="225"/>
        <v>0</v>
      </c>
      <c r="ER306" s="56">
        <f t="shared" si="248"/>
        <v>1.3536097560975611</v>
      </c>
      <c r="ES306" s="56">
        <f t="shared" si="249"/>
        <v>0</v>
      </c>
      <c r="ET306" s="56">
        <f t="shared" si="252"/>
        <v>9.7988397374774578</v>
      </c>
      <c r="EU306" s="56">
        <f t="shared" si="252"/>
        <v>7.5059990435353185</v>
      </c>
      <c r="EV306" s="56">
        <f t="shared" si="250"/>
        <v>1.3536097560975611</v>
      </c>
      <c r="EW306" s="56"/>
      <c r="EX306" s="56"/>
      <c r="EY306" s="56"/>
      <c r="EZ306" s="165"/>
      <c r="FA306" s="179"/>
      <c r="FB306" s="179"/>
      <c r="FC306" s="56"/>
      <c r="FD306" s="56"/>
      <c r="FE306" s="56"/>
      <c r="FF306" s="56"/>
      <c r="FG306" s="56"/>
      <c r="FH306" s="56"/>
      <c r="FI306" s="56"/>
      <c r="FJ306" s="56"/>
      <c r="FK306" s="56"/>
      <c r="FL306" s="56"/>
      <c r="FM306" s="56"/>
      <c r="FO306" s="54"/>
      <c r="FP306" s="54"/>
      <c r="FQ306" s="54"/>
      <c r="FR306" s="54"/>
      <c r="FS306" s="54"/>
      <c r="FT306" s="54"/>
      <c r="FU306" s="54"/>
      <c r="FV306" s="54"/>
      <c r="FW306" s="54"/>
      <c r="FX306" s="54"/>
      <c r="FY306" s="54"/>
      <c r="FZ306" s="54"/>
      <c r="GA306" s="54"/>
    </row>
    <row r="307" spans="1:183" ht="16.899999999999999" customHeight="1">
      <c r="A307" s="66" t="s">
        <v>377</v>
      </c>
      <c r="B307" s="228" t="s">
        <v>286</v>
      </c>
      <c r="C307" s="228">
        <v>750</v>
      </c>
      <c r="D307" s="228" t="s">
        <v>288</v>
      </c>
      <c r="E307" s="229">
        <v>3</v>
      </c>
      <c r="F307" s="144">
        <v>12.41</v>
      </c>
      <c r="G307" s="144">
        <v>5</v>
      </c>
      <c r="H307" s="144"/>
      <c r="I307" s="144">
        <v>5.47</v>
      </c>
      <c r="J307" s="82">
        <v>2.7605540793600003</v>
      </c>
      <c r="K307" s="83">
        <v>15.69</v>
      </c>
      <c r="L307" s="83">
        <v>1.9570603483200002</v>
      </c>
      <c r="M307" s="83"/>
      <c r="N307" s="83"/>
      <c r="O307" s="83"/>
      <c r="P307" s="230">
        <f t="shared" si="226"/>
        <v>43.287614427679998</v>
      </c>
      <c r="Q307" s="52">
        <f t="shared" si="205"/>
        <v>0.83399989372614647</v>
      </c>
      <c r="R307" s="52">
        <f t="shared" si="206"/>
        <v>1.4516799611077715</v>
      </c>
      <c r="S307" s="52">
        <f t="shared" si="207"/>
        <v>1.4145600305099637</v>
      </c>
      <c r="T307" s="53">
        <f t="shared" si="208"/>
        <v>9.0334723494273572E-2</v>
      </c>
      <c r="U307" s="53">
        <f t="shared" si="209"/>
        <v>1.3589153014640702</v>
      </c>
      <c r="V307" s="53">
        <f t="shared" si="210"/>
        <v>14.167574869288392</v>
      </c>
      <c r="W307" s="53">
        <f t="shared" si="211"/>
        <v>115.77841853573091</v>
      </c>
      <c r="X307" s="53">
        <f t="shared" si="212"/>
        <v>1.0294708523189267</v>
      </c>
      <c r="Y307" s="53">
        <f t="shared" si="213"/>
        <v>1.0231650055704153</v>
      </c>
      <c r="Z307" s="53">
        <f t="shared" si="214"/>
        <v>1.0260432990696924</v>
      </c>
      <c r="AA307" s="53">
        <f t="shared" si="215"/>
        <v>1.0296284922307912</v>
      </c>
      <c r="AB307" s="53">
        <f t="shared" si="216"/>
        <v>0.57342036686136544</v>
      </c>
      <c r="AC307" s="53">
        <f t="shared" si="217"/>
        <v>0.5743221245079001</v>
      </c>
      <c r="AD307" s="53">
        <f t="shared" si="218"/>
        <v>0.56107291343761145</v>
      </c>
      <c r="AE307" s="53">
        <f t="shared" si="219"/>
        <v>0.36705279802377788</v>
      </c>
      <c r="AF307" s="53">
        <f t="shared" si="220"/>
        <v>0.36</v>
      </c>
      <c r="AG307" s="53">
        <f t="shared" si="221"/>
        <v>0.36352639901188893</v>
      </c>
      <c r="AH307" s="64" t="s">
        <v>152</v>
      </c>
      <c r="AK307" s="45" t="str">
        <f t="shared" si="227"/>
        <v>342-18</v>
      </c>
      <c r="AL307" s="65"/>
      <c r="AM307" s="145">
        <f t="shared" si="228"/>
        <v>3</v>
      </c>
      <c r="AN307" s="149"/>
      <c r="AO307" s="183"/>
      <c r="AP307" s="149"/>
      <c r="AQ307" s="147">
        <f t="shared" si="229"/>
        <v>1</v>
      </c>
      <c r="AR307" s="229">
        <v>3</v>
      </c>
      <c r="AS307" s="229">
        <v>2</v>
      </c>
      <c r="AT307" s="229">
        <v>2</v>
      </c>
      <c r="AU307" s="229">
        <v>2</v>
      </c>
      <c r="AV307" s="229">
        <v>2</v>
      </c>
      <c r="AW307" s="229">
        <v>4</v>
      </c>
      <c r="AX307" s="229">
        <v>0</v>
      </c>
      <c r="AY307" s="229">
        <v>1</v>
      </c>
      <c r="AZ307" s="229">
        <v>3</v>
      </c>
      <c r="BB307" s="229">
        <v>40</v>
      </c>
      <c r="BC307" s="229">
        <v>12</v>
      </c>
      <c r="BD307" s="229">
        <v>2</v>
      </c>
      <c r="BE307" s="57">
        <v>3</v>
      </c>
      <c r="BF307" s="57">
        <v>3</v>
      </c>
      <c r="BG307" s="57">
        <v>3</v>
      </c>
      <c r="BH307" s="57">
        <v>10</v>
      </c>
      <c r="BI307" s="57">
        <f t="shared" si="230"/>
        <v>750</v>
      </c>
      <c r="BJ307" s="189" t="str">
        <f t="shared" si="231"/>
        <v>342-18</v>
      </c>
      <c r="BK307" s="173">
        <f t="shared" si="232"/>
        <v>3</v>
      </c>
      <c r="BL307" s="173">
        <v>10</v>
      </c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104"/>
      <c r="CB307" s="103"/>
      <c r="CC307" s="103"/>
      <c r="CD307" s="103"/>
      <c r="CE307" s="103"/>
      <c r="CF307" s="103"/>
      <c r="CG307" s="103"/>
      <c r="CH307" s="103"/>
      <c r="CI307" s="103"/>
      <c r="CJ307" s="103"/>
      <c r="CK307" s="103"/>
      <c r="CL307" s="103"/>
      <c r="CP307" s="93"/>
      <c r="CQ307" s="93"/>
      <c r="CV307" s="93"/>
      <c r="DA307" s="93"/>
      <c r="DF307" s="131"/>
      <c r="DG307" s="121">
        <f t="shared" si="233"/>
        <v>36.291999027694288</v>
      </c>
      <c r="DH307" s="121">
        <f t="shared" si="234"/>
        <v>20.84999734315366</v>
      </c>
      <c r="DI307" s="121">
        <f t="shared" si="235"/>
        <v>70.728001525498186</v>
      </c>
      <c r="DJ307" s="121">
        <f t="shared" si="236"/>
        <v>0.87739627232896622</v>
      </c>
      <c r="DK307" s="121">
        <f t="shared" si="236"/>
        <v>3.9415656514752158</v>
      </c>
      <c r="DL307" s="121">
        <f t="shared" si="236"/>
        <v>6.7097201738185497</v>
      </c>
      <c r="DM307" s="121">
        <f t="shared" si="237"/>
        <v>4.6636317544392139</v>
      </c>
      <c r="DN307" s="121">
        <f t="shared" si="238"/>
        <v>0</v>
      </c>
      <c r="DO307" s="121">
        <f t="shared" si="239"/>
        <v>0</v>
      </c>
      <c r="DP307" s="121">
        <f t="shared" si="240"/>
        <v>0</v>
      </c>
      <c r="DQ307" s="121">
        <f t="shared" si="241"/>
        <v>0</v>
      </c>
      <c r="DR307" s="122">
        <f t="shared" si="242"/>
        <v>3</v>
      </c>
      <c r="DS307" s="157"/>
      <c r="DT307" s="157" t="str">
        <f t="shared" si="243"/>
        <v>DFPZ</v>
      </c>
      <c r="DU307" s="157" t="str">
        <f t="shared" si="222"/>
        <v>342-18</v>
      </c>
      <c r="DV307" s="238">
        <f t="shared" si="244"/>
        <v>3</v>
      </c>
      <c r="EJ307" s="50">
        <f t="shared" si="245"/>
        <v>0.38752032520325203</v>
      </c>
      <c r="EK307" s="50">
        <f t="shared" si="246"/>
        <v>2.225609756097561</v>
      </c>
      <c r="EL307" s="55">
        <f t="shared" si="247"/>
        <v>2.9512195121951219</v>
      </c>
      <c r="EM307" s="50">
        <f>4.656*AQ307*(((BL307/2.54)^2)+((BM307/2.54)^2)+((BN307/2.54)^2)+((BO307)/2.54^2)+((BP307/2.54)^2)+((BQ307/2.54)^2)+((BR307/2.54)^2)+((BS307/2.54)^2)+((BT307/2.54)^2)+((BU307/2.54)^2)+((BV307/2.54)^2)+((BW307/2.54)^2)+((BX307/2.54)^2)+((BY307/2.54)^2)+((BZ307/2.54)^2))/(BH307*3.28)</f>
        <v>2.2002483029356306</v>
      </c>
      <c r="EN307" s="50">
        <f>3.492*AQ307*((CA307/2.54)^2 + (CB307/2.54)^2 + (CC307/2.54)^2 + (CD307/2.54)^2 + (CE307/2.54)^2 + (CF307/2.54)^2 + (CG307/2.54)^2 +(CH307/2.54)^2 +(CI307/2.54)^2 + (CJ307/2.54)^2 +(CK307/2.54)^2 + (CL307/2.54)^2 +(CM307/2.54)^2 + (CN307/2.54)^2 + (CO307/2.54)^2)/(BH307*3.28)</f>
        <v>0</v>
      </c>
      <c r="EO307" s="50">
        <f t="shared" si="223"/>
        <v>0</v>
      </c>
      <c r="EP307" s="50">
        <f t="shared" si="224"/>
        <v>0</v>
      </c>
      <c r="EQ307" s="50">
        <f t="shared" si="225"/>
        <v>0</v>
      </c>
      <c r="ER307" s="56">
        <f t="shared" si="248"/>
        <v>5.5643495934959351</v>
      </c>
      <c r="ES307" s="56">
        <f t="shared" si="249"/>
        <v>2.2002483029356306</v>
      </c>
      <c r="ET307" s="56">
        <f t="shared" si="252"/>
        <v>16.33139956246243</v>
      </c>
      <c r="EU307" s="56">
        <f t="shared" si="252"/>
        <v>9.3824988044191482</v>
      </c>
      <c r="EV307" s="56">
        <f t="shared" si="250"/>
        <v>7.7645978964315656</v>
      </c>
      <c r="EW307" s="56"/>
      <c r="EX307" s="56"/>
      <c r="EY307" s="56"/>
      <c r="EZ307" s="165" t="str">
        <f>D307</f>
        <v>342-18</v>
      </c>
      <c r="FA307" s="179">
        <f t="shared" si="251"/>
        <v>8.7100797666466292</v>
      </c>
      <c r="FB307" s="179">
        <f t="shared" si="251"/>
        <v>8.7569988841245401</v>
      </c>
      <c r="FC307" s="56">
        <f>AVERAGE(EJ305:EJ307)</f>
        <v>0.31001626016260159</v>
      </c>
      <c r="FD307" s="56">
        <f>AVERAGE(EK305:EK307)</f>
        <v>1.1746273712737128</v>
      </c>
      <c r="FE307" s="56">
        <f>AVERAGE(EL305:EL307)</f>
        <v>0.98373983739837401</v>
      </c>
      <c r="FF307" s="56">
        <f>AVERAGE(EM305:EM307)</f>
        <v>1.466832201957087</v>
      </c>
      <c r="FG307" s="56">
        <f>AVERAGE(EN305:EN307)</f>
        <v>0</v>
      </c>
      <c r="FH307" s="56">
        <f t="shared" si="253"/>
        <v>0</v>
      </c>
      <c r="FI307" s="56">
        <f t="shared" si="253"/>
        <v>0</v>
      </c>
      <c r="FJ307" s="56">
        <f t="shared" si="253"/>
        <v>0</v>
      </c>
      <c r="FK307" s="56">
        <f>AVERAGE(ER305:ER307)</f>
        <v>2.4683834688346882</v>
      </c>
      <c r="FL307" s="56">
        <f>AVERAGE(ES305:ES307)</f>
        <v>1.466832201957087</v>
      </c>
      <c r="FM307" s="56">
        <f>AVERAGE(EV305:EV307)</f>
        <v>3.9352156707917754</v>
      </c>
      <c r="FO307" s="54"/>
      <c r="FP307" s="54" t="e">
        <f>AVERAGE(#REF!)</f>
        <v>#REF!</v>
      </c>
      <c r="FQ307" s="54" t="e">
        <f>AVERAGE(#REF!)</f>
        <v>#REF!</v>
      </c>
      <c r="FR307" s="54" t="e">
        <f>AVERAGE(#REF!)</f>
        <v>#REF!</v>
      </c>
      <c r="FS307" s="54" t="e">
        <f>AVERAGE(#REF!)</f>
        <v>#REF!</v>
      </c>
      <c r="FT307" s="54" t="e">
        <f>AVERAGE(#REF!)</f>
        <v>#REF!</v>
      </c>
      <c r="FU307" s="54" t="e">
        <f>AVERAGE(#REF!)</f>
        <v>#REF!</v>
      </c>
      <c r="FV307" s="54" t="e">
        <f>AVERAGE(#REF!)</f>
        <v>#REF!</v>
      </c>
      <c r="FW307" s="54" t="e">
        <f>AVERAGE(#REF!)</f>
        <v>#REF!</v>
      </c>
      <c r="FX307" s="54" t="e">
        <f>AVERAGE(#REF!)</f>
        <v>#REF!</v>
      </c>
      <c r="FY307" s="54" t="e">
        <f>AVERAGE(#REF!)</f>
        <v>#REF!</v>
      </c>
      <c r="FZ307" s="54" t="e">
        <f>AVERAGE(#REF!)</f>
        <v>#REF!</v>
      </c>
      <c r="GA307" s="54"/>
    </row>
    <row r="308" spans="1:183" ht="16.899999999999999" customHeight="1">
      <c r="A308" s="66" t="s">
        <v>377</v>
      </c>
      <c r="B308" s="228" t="s">
        <v>286</v>
      </c>
      <c r="C308" s="228">
        <v>750</v>
      </c>
      <c r="D308" s="228" t="s">
        <v>288</v>
      </c>
      <c r="E308" s="229">
        <v>4</v>
      </c>
      <c r="F308" s="144">
        <v>12.41</v>
      </c>
      <c r="G308" s="144">
        <v>5</v>
      </c>
      <c r="H308" s="144"/>
      <c r="I308" s="144">
        <v>5.47</v>
      </c>
      <c r="J308" s="82">
        <v>2.7605540793600003</v>
      </c>
      <c r="K308" s="83">
        <v>15.69</v>
      </c>
      <c r="L308" s="83">
        <v>1.9570603483200002</v>
      </c>
      <c r="M308" s="83"/>
      <c r="N308" s="83"/>
      <c r="O308" s="83"/>
      <c r="P308" s="230">
        <f t="shared" si="226"/>
        <v>43.287614427679998</v>
      </c>
      <c r="Q308" s="52">
        <f t="shared" si="205"/>
        <v>0.83399989372614647</v>
      </c>
      <c r="R308" s="52">
        <f t="shared" si="206"/>
        <v>1.4516799611077715</v>
      </c>
      <c r="S308" s="52">
        <f t="shared" si="207"/>
        <v>1.4145600305099637</v>
      </c>
      <c r="T308" s="53">
        <f t="shared" si="208"/>
        <v>9.0334723494273572E-2</v>
      </c>
      <c r="U308" s="53">
        <f t="shared" si="209"/>
        <v>1.3589153014640702</v>
      </c>
      <c r="V308" s="53">
        <f t="shared" si="210"/>
        <v>14.167574869288392</v>
      </c>
      <c r="W308" s="53">
        <f t="shared" si="211"/>
        <v>115.77841853573091</v>
      </c>
      <c r="X308" s="53">
        <f t="shared" si="212"/>
        <v>1.0294708523189267</v>
      </c>
      <c r="Y308" s="53">
        <f t="shared" si="213"/>
        <v>1.0231650055704153</v>
      </c>
      <c r="Z308" s="53">
        <f t="shared" si="214"/>
        <v>1.0260432990696924</v>
      </c>
      <c r="AA308" s="53">
        <f t="shared" si="215"/>
        <v>1.0296284922307912</v>
      </c>
      <c r="AB308" s="53">
        <f t="shared" si="216"/>
        <v>0.57342036686136544</v>
      </c>
      <c r="AC308" s="53">
        <f t="shared" si="217"/>
        <v>0.5743221245079001</v>
      </c>
      <c r="AD308" s="53">
        <f t="shared" si="218"/>
        <v>0.56107291343761145</v>
      </c>
      <c r="AE308" s="53">
        <f t="shared" si="219"/>
        <v>0.36705279802377788</v>
      </c>
      <c r="AF308" s="53">
        <f t="shared" si="220"/>
        <v>0.36</v>
      </c>
      <c r="AG308" s="53">
        <f t="shared" si="221"/>
        <v>0.36352639901188893</v>
      </c>
      <c r="AH308" s="64" t="s">
        <v>152</v>
      </c>
      <c r="AK308" s="45" t="str">
        <f t="shared" si="227"/>
        <v>342-18</v>
      </c>
      <c r="AL308" s="65"/>
      <c r="AM308" s="145">
        <f t="shared" si="228"/>
        <v>4</v>
      </c>
      <c r="AN308" s="149"/>
      <c r="AO308" s="183"/>
      <c r="AP308" s="149"/>
      <c r="AQ308" s="147">
        <f t="shared" si="229"/>
        <v>1</v>
      </c>
      <c r="AR308" s="229">
        <v>3</v>
      </c>
      <c r="AS308" s="229">
        <v>1</v>
      </c>
      <c r="AT308" s="229">
        <v>3</v>
      </c>
      <c r="AU308" s="229">
        <v>0</v>
      </c>
      <c r="AV308" s="229">
        <v>0</v>
      </c>
      <c r="AW308" s="229">
        <v>0</v>
      </c>
      <c r="AX308" s="229">
        <v>4</v>
      </c>
      <c r="AY308" s="229">
        <v>2</v>
      </c>
      <c r="AZ308" s="229">
        <v>2</v>
      </c>
      <c r="BB308" s="229">
        <v>41</v>
      </c>
      <c r="BC308" s="229">
        <v>8</v>
      </c>
      <c r="BD308" s="229">
        <v>0</v>
      </c>
      <c r="BE308" s="57">
        <v>3</v>
      </c>
      <c r="BF308" s="57">
        <v>3</v>
      </c>
      <c r="BG308" s="57">
        <v>3</v>
      </c>
      <c r="BH308" s="57">
        <v>10</v>
      </c>
      <c r="BI308" s="57">
        <f t="shared" si="230"/>
        <v>750</v>
      </c>
      <c r="BJ308" s="189" t="str">
        <f t="shared" si="231"/>
        <v>342-18</v>
      </c>
      <c r="BK308" s="173">
        <f t="shared" si="232"/>
        <v>4</v>
      </c>
      <c r="BL308" s="173">
        <v>0</v>
      </c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104"/>
      <c r="CB308" s="103"/>
      <c r="CC308" s="103"/>
      <c r="CD308" s="103"/>
      <c r="CE308" s="103"/>
      <c r="CF308" s="103"/>
      <c r="CG308" s="103"/>
      <c r="CH308" s="103"/>
      <c r="CI308" s="103"/>
      <c r="CJ308" s="103"/>
      <c r="CK308" s="103"/>
      <c r="CL308" s="103"/>
      <c r="CP308" s="93"/>
      <c r="CQ308" s="93"/>
      <c r="CV308" s="93"/>
      <c r="DA308" s="93"/>
      <c r="DF308" s="131"/>
      <c r="DG308" s="121">
        <f t="shared" si="233"/>
        <v>50.808798638772004</v>
      </c>
      <c r="DH308" s="121">
        <f t="shared" si="234"/>
        <v>12.509998405892198</v>
      </c>
      <c r="DI308" s="121">
        <f t="shared" si="235"/>
        <v>70.728001525498186</v>
      </c>
      <c r="DJ308" s="121">
        <f t="shared" si="236"/>
        <v>0.89933117913719052</v>
      </c>
      <c r="DK308" s="121">
        <f t="shared" si="236"/>
        <v>2.6277104343168101</v>
      </c>
      <c r="DL308" s="121">
        <f t="shared" si="236"/>
        <v>0</v>
      </c>
      <c r="DM308" s="121">
        <f t="shared" si="237"/>
        <v>0</v>
      </c>
      <c r="DN308" s="121">
        <f t="shared" si="238"/>
        <v>0</v>
      </c>
      <c r="DO308" s="121">
        <f t="shared" si="239"/>
        <v>0</v>
      </c>
      <c r="DP308" s="121">
        <f t="shared" si="240"/>
        <v>0</v>
      </c>
      <c r="DQ308" s="121">
        <f t="shared" si="241"/>
        <v>0</v>
      </c>
      <c r="DR308" s="122">
        <f t="shared" si="242"/>
        <v>1.5</v>
      </c>
      <c r="DS308" s="157"/>
      <c r="DT308" s="157" t="str">
        <f t="shared" si="243"/>
        <v>DFPZ</v>
      </c>
      <c r="DU308" s="157" t="str">
        <f t="shared" si="222"/>
        <v>342-18</v>
      </c>
      <c r="DV308" s="238">
        <f t="shared" si="244"/>
        <v>4</v>
      </c>
      <c r="EJ308" s="50"/>
      <c r="EK308" s="50"/>
      <c r="EL308" s="55"/>
      <c r="EM308" s="50"/>
      <c r="EN308" s="50"/>
      <c r="EO308" s="50">
        <f t="shared" si="223"/>
        <v>0</v>
      </c>
      <c r="EP308" s="50">
        <f t="shared" si="224"/>
        <v>0</v>
      </c>
      <c r="EQ308" s="50">
        <f t="shared" si="225"/>
        <v>0</v>
      </c>
      <c r="ER308" s="56"/>
      <c r="ES308" s="56"/>
      <c r="ET308" s="56">
        <f t="shared" si="252"/>
        <v>22.863959387447402</v>
      </c>
      <c r="EU308" s="56">
        <f t="shared" si="252"/>
        <v>5.6294992826514889</v>
      </c>
      <c r="EV308" s="56"/>
      <c r="EW308" s="56"/>
      <c r="EX308" s="56"/>
      <c r="EY308" s="56"/>
      <c r="EZ308" s="165"/>
      <c r="FA308" s="179"/>
      <c r="FB308" s="179"/>
      <c r="FC308" s="56"/>
      <c r="FD308" s="56"/>
      <c r="FE308" s="56"/>
      <c r="FF308" s="56"/>
      <c r="FG308" s="56"/>
      <c r="FH308" s="56"/>
      <c r="FI308" s="56"/>
      <c r="FJ308" s="56"/>
      <c r="FK308" s="56"/>
      <c r="FL308" s="56"/>
      <c r="FM308" s="56"/>
      <c r="FO308" s="54"/>
      <c r="FP308" s="54"/>
      <c r="FQ308" s="54"/>
      <c r="FR308" s="54"/>
      <c r="FS308" s="54"/>
      <c r="FT308" s="54"/>
      <c r="FU308" s="54"/>
      <c r="FV308" s="54"/>
      <c r="FW308" s="54"/>
      <c r="FX308" s="54"/>
      <c r="FY308" s="54"/>
      <c r="FZ308" s="54"/>
      <c r="GA308" s="54"/>
    </row>
    <row r="309" spans="1:183" ht="16.899999999999999" customHeight="1">
      <c r="A309" s="66" t="s">
        <v>377</v>
      </c>
      <c r="B309" s="228" t="s">
        <v>286</v>
      </c>
      <c r="C309" s="228">
        <v>750</v>
      </c>
      <c r="D309" s="228" t="s">
        <v>288</v>
      </c>
      <c r="E309" s="229">
        <v>5</v>
      </c>
      <c r="F309" s="144">
        <v>12.41</v>
      </c>
      <c r="G309" s="144">
        <v>5</v>
      </c>
      <c r="H309" s="144"/>
      <c r="I309" s="144">
        <v>5.47</v>
      </c>
      <c r="J309" s="82">
        <v>2.7605540793600003</v>
      </c>
      <c r="K309" s="83">
        <v>15.69</v>
      </c>
      <c r="L309" s="83">
        <v>1.9570603483200002</v>
      </c>
      <c r="M309" s="83"/>
      <c r="N309" s="83"/>
      <c r="O309" s="83"/>
      <c r="P309" s="230">
        <f t="shared" si="226"/>
        <v>43.287614427679998</v>
      </c>
      <c r="Q309" s="52">
        <f t="shared" si="205"/>
        <v>0.83399989372614647</v>
      </c>
      <c r="R309" s="52">
        <f t="shared" si="206"/>
        <v>1.4516799611077715</v>
      </c>
      <c r="S309" s="52">
        <f t="shared" si="207"/>
        <v>1.4145600305099637</v>
      </c>
      <c r="T309" s="53">
        <f t="shared" si="208"/>
        <v>9.0334723494273572E-2</v>
      </c>
      <c r="U309" s="53">
        <f t="shared" si="209"/>
        <v>1.3589153014640702</v>
      </c>
      <c r="V309" s="53">
        <f t="shared" si="210"/>
        <v>14.167574869288392</v>
      </c>
      <c r="W309" s="53">
        <f t="shared" si="211"/>
        <v>115.77841853573091</v>
      </c>
      <c r="X309" s="53">
        <f t="shared" si="212"/>
        <v>1.0294708523189267</v>
      </c>
      <c r="Y309" s="53">
        <f t="shared" si="213"/>
        <v>1.0231650055704153</v>
      </c>
      <c r="Z309" s="53">
        <f t="shared" si="214"/>
        <v>1.0260432990696924</v>
      </c>
      <c r="AA309" s="53">
        <f t="shared" si="215"/>
        <v>1.0296284922307912</v>
      </c>
      <c r="AB309" s="53">
        <f t="shared" si="216"/>
        <v>0.57342036686136544</v>
      </c>
      <c r="AC309" s="53">
        <f t="shared" si="217"/>
        <v>0.5743221245079001</v>
      </c>
      <c r="AD309" s="53">
        <f t="shared" si="218"/>
        <v>0.56107291343761145</v>
      </c>
      <c r="AE309" s="53">
        <f t="shared" si="219"/>
        <v>0.36705279802377788</v>
      </c>
      <c r="AF309" s="53">
        <f t="shared" si="220"/>
        <v>0.36</v>
      </c>
      <c r="AG309" s="53">
        <f t="shared" si="221"/>
        <v>0.36352639901188893</v>
      </c>
      <c r="AH309" s="64" t="s">
        <v>152</v>
      </c>
      <c r="AK309" s="45" t="str">
        <f t="shared" si="227"/>
        <v>342-18</v>
      </c>
      <c r="AL309" s="65"/>
      <c r="AM309" s="145">
        <f t="shared" si="228"/>
        <v>5</v>
      </c>
      <c r="AN309" s="149"/>
      <c r="AO309" s="183"/>
      <c r="AP309" s="149"/>
      <c r="AQ309" s="147">
        <f t="shared" si="229"/>
        <v>1</v>
      </c>
      <c r="AR309" s="229">
        <v>1</v>
      </c>
      <c r="AS309" s="229">
        <v>2</v>
      </c>
      <c r="AT309" s="229">
        <v>2</v>
      </c>
      <c r="AU309" s="229">
        <v>0</v>
      </c>
      <c r="AV309" s="229">
        <v>2</v>
      </c>
      <c r="AW309" s="229">
        <v>4</v>
      </c>
      <c r="AX309" s="229">
        <v>1</v>
      </c>
      <c r="AY309" s="229">
        <v>3</v>
      </c>
      <c r="AZ309" s="229">
        <v>3</v>
      </c>
      <c r="BB309" s="229">
        <v>10</v>
      </c>
      <c r="BC309" s="229">
        <v>3</v>
      </c>
      <c r="BD309" s="229">
        <v>0</v>
      </c>
      <c r="BE309" s="57">
        <v>3</v>
      </c>
      <c r="BF309" s="57">
        <v>3</v>
      </c>
      <c r="BG309" s="57">
        <v>3</v>
      </c>
      <c r="BH309" s="57">
        <v>10</v>
      </c>
      <c r="BI309" s="57">
        <f t="shared" si="230"/>
        <v>750</v>
      </c>
      <c r="BJ309" s="189" t="str">
        <f t="shared" si="231"/>
        <v>342-18</v>
      </c>
      <c r="BK309" s="173">
        <f t="shared" si="232"/>
        <v>5</v>
      </c>
      <c r="BL309" s="173">
        <v>0</v>
      </c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104"/>
      <c r="CB309" s="103"/>
      <c r="CC309" s="103"/>
      <c r="CD309" s="103"/>
      <c r="CE309" s="103"/>
      <c r="CF309" s="103"/>
      <c r="CG309" s="103"/>
      <c r="CH309" s="103"/>
      <c r="CI309" s="103"/>
      <c r="CJ309" s="103"/>
      <c r="CK309" s="103"/>
      <c r="CL309" s="103"/>
      <c r="CP309" s="93"/>
      <c r="CQ309" s="93"/>
      <c r="CV309" s="93"/>
      <c r="DA309" s="93"/>
      <c r="DF309" s="131"/>
      <c r="DG309" s="121">
        <f t="shared" si="233"/>
        <v>14.516799611077715</v>
      </c>
      <c r="DH309" s="121">
        <f t="shared" si="234"/>
        <v>29.189996280415123</v>
      </c>
      <c r="DI309" s="121">
        <f t="shared" si="235"/>
        <v>63.655201372948369</v>
      </c>
      <c r="DJ309" s="121">
        <f t="shared" si="236"/>
        <v>0.21934906808224156</v>
      </c>
      <c r="DK309" s="121">
        <f t="shared" si="236"/>
        <v>0.98539141286880394</v>
      </c>
      <c r="DL309" s="121">
        <f t="shared" si="236"/>
        <v>0</v>
      </c>
      <c r="DM309" s="121">
        <f t="shared" si="237"/>
        <v>0</v>
      </c>
      <c r="DN309" s="121">
        <f t="shared" si="238"/>
        <v>0</v>
      </c>
      <c r="DO309" s="121">
        <f t="shared" si="239"/>
        <v>0</v>
      </c>
      <c r="DP309" s="121">
        <f t="shared" si="240"/>
        <v>0</v>
      </c>
      <c r="DQ309" s="121">
        <f t="shared" si="241"/>
        <v>0</v>
      </c>
      <c r="DR309" s="122">
        <f t="shared" si="242"/>
        <v>3</v>
      </c>
      <c r="DS309" s="157"/>
      <c r="DT309" s="157" t="str">
        <f t="shared" si="243"/>
        <v>DFPZ</v>
      </c>
      <c r="DU309" s="157" t="str">
        <f t="shared" si="222"/>
        <v>342-18</v>
      </c>
      <c r="DV309" s="238">
        <f t="shared" si="244"/>
        <v>5</v>
      </c>
      <c r="EJ309" s="50">
        <f t="shared" si="245"/>
        <v>9.6880081300813006E-2</v>
      </c>
      <c r="EK309" s="50">
        <f t="shared" si="246"/>
        <v>0.55640243902439024</v>
      </c>
      <c r="EL309" s="55">
        <f t="shared" si="247"/>
        <v>0</v>
      </c>
      <c r="EM309" s="50">
        <f>4.656*AQ309*(((BL309/2.54)^2)+((BM309/2.54)^2)+((BN309/2.54)^2)+((BO309)/2.54^2)+((BP309/2.54)^2)+((BQ309/2.54)^2)+((BR309/2.54)^2)+((BS309/2.54)^2)+((BT309/2.54)^2)+((BU309/2.54)^2)+((BV309/2.54)^2)+((BW309/2.54)^2)+((BX309/2.54)^2)+((BY309/2.54)^2)+((BZ309/2.54)^2))/(BH309*3.28)</f>
        <v>0</v>
      </c>
      <c r="EN309" s="50">
        <f>3.492*AQ309*((CA309/2.54)^2 + (CB309/2.54)^2 + (CC309/2.54)^2 + (CD309/2.54)^2 + (CE309/2.54)^2 + (CF309/2.54)^2 + (CG309/2.54)^2 +(CH309/2.54)^2 +(CI309/2.54)^2 + (CJ309/2.54)^2 +(CK309/2.54)^2 + (CL309/2.54)^2 +(CM309/2.54)^2 + (CN309/2.54)^2 + (CO309/2.54)^2)/(BH309*3.28)</f>
        <v>0</v>
      </c>
      <c r="EO309" s="50">
        <f t="shared" si="223"/>
        <v>0</v>
      </c>
      <c r="EP309" s="50">
        <f t="shared" si="224"/>
        <v>0</v>
      </c>
      <c r="EQ309" s="50">
        <f t="shared" si="225"/>
        <v>0</v>
      </c>
      <c r="ER309" s="56">
        <f t="shared" si="248"/>
        <v>0.65328252032520329</v>
      </c>
      <c r="ES309" s="56">
        <f t="shared" si="249"/>
        <v>0</v>
      </c>
      <c r="ET309" s="56">
        <f t="shared" si="252"/>
        <v>6.5325598249849719</v>
      </c>
      <c r="EU309" s="56">
        <f t="shared" si="252"/>
        <v>13.135498326186806</v>
      </c>
      <c r="EV309" s="56">
        <f t="shared" si="250"/>
        <v>0.65328252032520329</v>
      </c>
      <c r="EW309" s="56"/>
      <c r="EX309" s="56"/>
      <c r="EY309" s="56"/>
      <c r="EZ309" s="165"/>
      <c r="FA309" s="179"/>
      <c r="FB309" s="179"/>
      <c r="FC309" s="56"/>
      <c r="FD309" s="56"/>
      <c r="FE309" s="56"/>
      <c r="FF309" s="56"/>
      <c r="FG309" s="56"/>
      <c r="FH309" s="56"/>
      <c r="FI309" s="56"/>
      <c r="FJ309" s="56"/>
      <c r="FK309" s="56"/>
      <c r="FL309" s="56"/>
      <c r="FM309" s="56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</row>
    <row r="310" spans="1:183" ht="16.899999999999999" customHeight="1">
      <c r="A310" s="66" t="s">
        <v>377</v>
      </c>
      <c r="B310" s="228" t="s">
        <v>286</v>
      </c>
      <c r="C310" s="228">
        <v>750</v>
      </c>
      <c r="D310" s="228" t="s">
        <v>289</v>
      </c>
      <c r="E310" s="229">
        <v>1</v>
      </c>
      <c r="F310" s="144">
        <v>12.41</v>
      </c>
      <c r="G310" s="144">
        <v>5</v>
      </c>
      <c r="H310" s="144"/>
      <c r="I310" s="144">
        <v>5.47</v>
      </c>
      <c r="J310" s="82">
        <v>2.7605540793600003</v>
      </c>
      <c r="K310" s="83">
        <v>15.69</v>
      </c>
      <c r="L310" s="83">
        <v>1.9570603483200002</v>
      </c>
      <c r="M310" s="83"/>
      <c r="N310" s="83"/>
      <c r="O310" s="83"/>
      <c r="P310" s="230">
        <f t="shared" si="226"/>
        <v>43.287614427679998</v>
      </c>
      <c r="Q310" s="52">
        <f t="shared" si="205"/>
        <v>0.83399989372614647</v>
      </c>
      <c r="R310" s="52">
        <f t="shared" si="206"/>
        <v>1.4516799611077715</v>
      </c>
      <c r="S310" s="52">
        <f t="shared" si="207"/>
        <v>1.4145600305099637</v>
      </c>
      <c r="T310" s="53">
        <f t="shared" si="208"/>
        <v>9.0334723494273572E-2</v>
      </c>
      <c r="U310" s="53">
        <f t="shared" si="209"/>
        <v>1.3589153014640702</v>
      </c>
      <c r="V310" s="53">
        <f t="shared" si="210"/>
        <v>14.167574869288392</v>
      </c>
      <c r="W310" s="53">
        <f t="shared" si="211"/>
        <v>115.77841853573091</v>
      </c>
      <c r="X310" s="53">
        <f t="shared" si="212"/>
        <v>1.0294708523189267</v>
      </c>
      <c r="Y310" s="53">
        <f t="shared" si="213"/>
        <v>1.0231650055704153</v>
      </c>
      <c r="Z310" s="53">
        <f t="shared" si="214"/>
        <v>1.0260432990696924</v>
      </c>
      <c r="AA310" s="53">
        <f t="shared" si="215"/>
        <v>1.0296284922307912</v>
      </c>
      <c r="AB310" s="53">
        <f t="shared" si="216"/>
        <v>0.57342036686136544</v>
      </c>
      <c r="AC310" s="53">
        <f t="shared" si="217"/>
        <v>0.5743221245079001</v>
      </c>
      <c r="AD310" s="53">
        <f t="shared" si="218"/>
        <v>0.56107291343761145</v>
      </c>
      <c r="AE310" s="53">
        <f t="shared" si="219"/>
        <v>0.36705279802377788</v>
      </c>
      <c r="AF310" s="53">
        <f t="shared" si="220"/>
        <v>0.36</v>
      </c>
      <c r="AG310" s="53">
        <f t="shared" si="221"/>
        <v>0.36352639901188893</v>
      </c>
      <c r="AH310" s="64" t="s">
        <v>152</v>
      </c>
      <c r="AK310" s="45" t="str">
        <f t="shared" si="227"/>
        <v>343-20</v>
      </c>
      <c r="AL310" s="65"/>
      <c r="AM310" s="145">
        <f t="shared" si="228"/>
        <v>1</v>
      </c>
      <c r="AN310" s="149"/>
      <c r="AO310" s="183"/>
      <c r="AP310" s="149"/>
      <c r="AQ310" s="147">
        <f t="shared" si="229"/>
        <v>1</v>
      </c>
      <c r="AR310" s="229">
        <v>0</v>
      </c>
      <c r="AS310" s="229">
        <v>1</v>
      </c>
      <c r="AT310" s="229">
        <v>1</v>
      </c>
      <c r="AU310" s="229">
        <v>0</v>
      </c>
      <c r="AV310" s="229">
        <v>0</v>
      </c>
      <c r="AW310" s="229">
        <v>0</v>
      </c>
      <c r="AX310" s="229">
        <v>0</v>
      </c>
      <c r="AY310" s="229">
        <v>1</v>
      </c>
      <c r="AZ310" s="229">
        <v>1</v>
      </c>
      <c r="BB310" s="229">
        <v>25</v>
      </c>
      <c r="BC310" s="229">
        <v>4</v>
      </c>
      <c r="BD310" s="229">
        <v>1</v>
      </c>
      <c r="BE310" s="57">
        <v>3</v>
      </c>
      <c r="BF310" s="57">
        <v>3</v>
      </c>
      <c r="BG310" s="57">
        <v>3</v>
      </c>
      <c r="BH310" s="57">
        <v>10</v>
      </c>
      <c r="BI310" s="57">
        <f t="shared" si="230"/>
        <v>750</v>
      </c>
      <c r="BJ310" s="189" t="str">
        <f t="shared" si="231"/>
        <v>343-20</v>
      </c>
      <c r="BK310" s="173">
        <f t="shared" si="232"/>
        <v>1</v>
      </c>
      <c r="BL310" s="173">
        <v>21</v>
      </c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104"/>
      <c r="CB310" s="103"/>
      <c r="CC310" s="103"/>
      <c r="CD310" s="103"/>
      <c r="CE310" s="103"/>
      <c r="CF310" s="103"/>
      <c r="CG310" s="103"/>
      <c r="CH310" s="103"/>
      <c r="CI310" s="103"/>
      <c r="CJ310" s="103"/>
      <c r="CK310" s="103"/>
      <c r="CL310" s="103"/>
      <c r="CP310" s="93"/>
      <c r="CQ310" s="93"/>
      <c r="CV310" s="93"/>
      <c r="DA310" s="93"/>
      <c r="DF310" s="131"/>
      <c r="DG310" s="121">
        <f t="shared" si="233"/>
        <v>0</v>
      </c>
      <c r="DH310" s="121">
        <f t="shared" si="234"/>
        <v>8.3399989372614645</v>
      </c>
      <c r="DI310" s="121">
        <f t="shared" si="235"/>
        <v>14.145600305099638</v>
      </c>
      <c r="DJ310" s="121">
        <f t="shared" si="236"/>
        <v>0.54837267020560387</v>
      </c>
      <c r="DK310" s="121">
        <f t="shared" si="236"/>
        <v>1.313855217158405</v>
      </c>
      <c r="DL310" s="121">
        <f t="shared" si="236"/>
        <v>3.3548600869092748</v>
      </c>
      <c r="DM310" s="121">
        <f t="shared" si="237"/>
        <v>20.566616037076933</v>
      </c>
      <c r="DN310" s="121">
        <f t="shared" si="238"/>
        <v>0</v>
      </c>
      <c r="DO310" s="121">
        <f t="shared" si="239"/>
        <v>0</v>
      </c>
      <c r="DP310" s="121">
        <f t="shared" si="240"/>
        <v>0</v>
      </c>
      <c r="DQ310" s="121">
        <f t="shared" si="241"/>
        <v>0</v>
      </c>
      <c r="DR310" s="122">
        <f t="shared" si="242"/>
        <v>0.5</v>
      </c>
      <c r="DS310" s="157"/>
      <c r="DT310" s="157" t="str">
        <f t="shared" si="243"/>
        <v>DFPZ</v>
      </c>
      <c r="DU310" s="157" t="str">
        <f t="shared" si="222"/>
        <v>343-20</v>
      </c>
      <c r="DV310" s="238">
        <f t="shared" si="244"/>
        <v>1</v>
      </c>
      <c r="EJ310" s="50">
        <f t="shared" si="245"/>
        <v>0.24220020325203251</v>
      </c>
      <c r="EK310" s="50">
        <f t="shared" si="246"/>
        <v>0.74186991869918695</v>
      </c>
      <c r="EL310" s="55">
        <f t="shared" si="247"/>
        <v>1.475609756097561</v>
      </c>
      <c r="EM310" s="50">
        <f>4.656*AQ310*(((BL310/2.54)^2)+((BM310/2.54)^2)+((BN310/2.54)^2)+((BO310)/2.54^2)+((BP310/2.54)^2)+((BQ310/2.54)^2)+((BR310/2.54)^2)+((BS310/2.54)^2)+((BT310/2.54)^2)+((BU310/2.54)^2)+((BV310/2.54)^2)+((BW310/2.54)^2)+((BX310/2.54)^2)+((BY310/2.54)^2)+((BZ310/2.54)^2))/(BH310*3.28)</f>
        <v>9.7030950159461291</v>
      </c>
      <c r="EN310" s="50">
        <f>3.492*AQ310*((CA310/2.54)^2 + (CB310/2.54)^2 + (CC310/2.54)^2 + (CD310/2.54)^2 + (CE310/2.54)^2 + (CF310/2.54)^2 + (CG310/2.54)^2 +(CH310/2.54)^2 +(CI310/2.54)^2 + (CJ310/2.54)^2 +(CK310/2.54)^2 + (CL310/2.54)^2 +(CM310/2.54)^2 + (CN310/2.54)^2 + (CO310/2.54)^2)/(BH310*3.28)</f>
        <v>0</v>
      </c>
      <c r="EO310" s="50">
        <f t="shared" si="223"/>
        <v>0</v>
      </c>
      <c r="EP310" s="50">
        <f t="shared" si="224"/>
        <v>0</v>
      </c>
      <c r="EQ310" s="50">
        <f t="shared" si="225"/>
        <v>0</v>
      </c>
      <c r="ER310" s="56">
        <f t="shared" si="248"/>
        <v>2.4596798780487803</v>
      </c>
      <c r="ES310" s="56">
        <f t="shared" si="249"/>
        <v>9.7030950159461291</v>
      </c>
      <c r="ET310" s="56">
        <f t="shared" si="252"/>
        <v>0</v>
      </c>
      <c r="EU310" s="56">
        <f t="shared" si="252"/>
        <v>3.7529995217676593</v>
      </c>
      <c r="EV310" s="56">
        <f t="shared" si="250"/>
        <v>12.162774893994909</v>
      </c>
      <c r="EW310" s="56"/>
      <c r="EX310" s="56"/>
      <c r="EY310" s="56"/>
      <c r="EZ310" s="165"/>
      <c r="FA310" s="179"/>
      <c r="FB310" s="179"/>
      <c r="FC310" s="56"/>
      <c r="FD310" s="56"/>
      <c r="FE310" s="56"/>
      <c r="FF310" s="56"/>
      <c r="FG310" s="56"/>
      <c r="FH310" s="56"/>
      <c r="FI310" s="56"/>
      <c r="FJ310" s="56"/>
      <c r="FK310" s="56"/>
      <c r="FL310" s="56"/>
      <c r="FM310" s="56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</row>
    <row r="311" spans="1:183" ht="16.899999999999999" customHeight="1">
      <c r="A311" s="66" t="s">
        <v>377</v>
      </c>
      <c r="B311" s="228" t="s">
        <v>286</v>
      </c>
      <c r="C311" s="228">
        <v>750</v>
      </c>
      <c r="D311" s="228" t="s">
        <v>289</v>
      </c>
      <c r="E311" s="229">
        <v>2</v>
      </c>
      <c r="F311" s="144">
        <v>12.41</v>
      </c>
      <c r="G311" s="144">
        <v>5</v>
      </c>
      <c r="H311" s="144"/>
      <c r="I311" s="144">
        <v>5.47</v>
      </c>
      <c r="J311" s="82">
        <v>2.7605540793600003</v>
      </c>
      <c r="K311" s="83">
        <v>15.69</v>
      </c>
      <c r="L311" s="83">
        <v>1.9570603483200002</v>
      </c>
      <c r="M311" s="83"/>
      <c r="N311" s="83"/>
      <c r="O311" s="83"/>
      <c r="P311" s="230">
        <f t="shared" si="226"/>
        <v>43.287614427679998</v>
      </c>
      <c r="Q311" s="52">
        <f t="shared" si="205"/>
        <v>0.83399989372614647</v>
      </c>
      <c r="R311" s="52">
        <f t="shared" si="206"/>
        <v>1.4516799611077715</v>
      </c>
      <c r="S311" s="52">
        <f t="shared" si="207"/>
        <v>1.4145600305099637</v>
      </c>
      <c r="T311" s="53">
        <f t="shared" si="208"/>
        <v>9.0334723494273572E-2</v>
      </c>
      <c r="U311" s="53">
        <f t="shared" si="209"/>
        <v>1.3589153014640702</v>
      </c>
      <c r="V311" s="53">
        <f t="shared" si="210"/>
        <v>14.167574869288392</v>
      </c>
      <c r="W311" s="53">
        <f t="shared" si="211"/>
        <v>115.77841853573091</v>
      </c>
      <c r="X311" s="53">
        <f t="shared" si="212"/>
        <v>1.0294708523189267</v>
      </c>
      <c r="Y311" s="53">
        <f t="shared" si="213"/>
        <v>1.0231650055704153</v>
      </c>
      <c r="Z311" s="53">
        <f t="shared" si="214"/>
        <v>1.0260432990696924</v>
      </c>
      <c r="AA311" s="53">
        <f t="shared" si="215"/>
        <v>1.0296284922307912</v>
      </c>
      <c r="AB311" s="53">
        <f t="shared" si="216"/>
        <v>0.57342036686136544</v>
      </c>
      <c r="AC311" s="53">
        <f t="shared" si="217"/>
        <v>0.5743221245079001</v>
      </c>
      <c r="AD311" s="53">
        <f t="shared" si="218"/>
        <v>0.56107291343761145</v>
      </c>
      <c r="AE311" s="53">
        <f t="shared" si="219"/>
        <v>0.36705279802377788</v>
      </c>
      <c r="AF311" s="53">
        <f t="shared" si="220"/>
        <v>0.36</v>
      </c>
      <c r="AG311" s="53">
        <f t="shared" si="221"/>
        <v>0.36352639901188893</v>
      </c>
      <c r="AH311" s="64" t="s">
        <v>152</v>
      </c>
      <c r="AK311" s="45" t="str">
        <f t="shared" si="227"/>
        <v>343-20</v>
      </c>
      <c r="AL311" s="65"/>
      <c r="AM311" s="145">
        <f t="shared" si="228"/>
        <v>2</v>
      </c>
      <c r="AN311" s="149"/>
      <c r="AO311" s="183"/>
      <c r="AP311" s="149"/>
      <c r="AQ311" s="147">
        <f t="shared" si="229"/>
        <v>1</v>
      </c>
      <c r="AR311" s="229">
        <v>0</v>
      </c>
      <c r="AS311" s="229">
        <v>1</v>
      </c>
      <c r="AT311" s="229">
        <v>1</v>
      </c>
      <c r="AU311" s="229">
        <v>0</v>
      </c>
      <c r="AV311" s="229">
        <v>2</v>
      </c>
      <c r="AW311" s="229">
        <v>9</v>
      </c>
      <c r="AX311" s="229">
        <v>0</v>
      </c>
      <c r="AY311" s="229">
        <v>1</v>
      </c>
      <c r="AZ311" s="229">
        <v>5</v>
      </c>
      <c r="BB311" s="229">
        <v>100</v>
      </c>
      <c r="BC311" s="229">
        <v>2</v>
      </c>
      <c r="BD311" s="229">
        <v>1</v>
      </c>
      <c r="BE311" s="57">
        <v>3</v>
      </c>
      <c r="BF311" s="57">
        <v>3</v>
      </c>
      <c r="BG311" s="57">
        <v>3</v>
      </c>
      <c r="BH311" s="57">
        <v>10</v>
      </c>
      <c r="BI311" s="57">
        <f t="shared" si="230"/>
        <v>750</v>
      </c>
      <c r="BJ311" s="189" t="str">
        <f t="shared" si="231"/>
        <v>343-20</v>
      </c>
      <c r="BK311" s="173">
        <f t="shared" si="232"/>
        <v>2</v>
      </c>
      <c r="BL311" s="173">
        <v>8</v>
      </c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104"/>
      <c r="CB311" s="103"/>
      <c r="CC311" s="103"/>
      <c r="CD311" s="103"/>
      <c r="CE311" s="103"/>
      <c r="CF311" s="103"/>
      <c r="CG311" s="103"/>
      <c r="CH311" s="103"/>
      <c r="CI311" s="103"/>
      <c r="CJ311" s="103"/>
      <c r="CK311" s="103"/>
      <c r="CL311" s="103"/>
      <c r="CP311" s="93"/>
      <c r="CQ311" s="93"/>
      <c r="CV311" s="93"/>
      <c r="DA311" s="93"/>
      <c r="DF311" s="131"/>
      <c r="DG311" s="121">
        <f t="shared" si="233"/>
        <v>0</v>
      </c>
      <c r="DH311" s="121">
        <f t="shared" si="234"/>
        <v>16.679997874522929</v>
      </c>
      <c r="DI311" s="121">
        <f t="shared" si="235"/>
        <v>28.291200610199276</v>
      </c>
      <c r="DJ311" s="121">
        <f t="shared" si="236"/>
        <v>2.1934906808224155</v>
      </c>
      <c r="DK311" s="121">
        <f t="shared" si="236"/>
        <v>0.65692760857920252</v>
      </c>
      <c r="DL311" s="121">
        <f t="shared" si="236"/>
        <v>3.3548600869092748</v>
      </c>
      <c r="DM311" s="121">
        <f t="shared" si="237"/>
        <v>2.9847243228410969</v>
      </c>
      <c r="DN311" s="121">
        <f t="shared" si="238"/>
        <v>0</v>
      </c>
      <c r="DO311" s="121">
        <f t="shared" si="239"/>
        <v>0</v>
      </c>
      <c r="DP311" s="121">
        <f t="shared" si="240"/>
        <v>0</v>
      </c>
      <c r="DQ311" s="121">
        <f t="shared" si="241"/>
        <v>0</v>
      </c>
      <c r="DR311" s="122">
        <f t="shared" si="242"/>
        <v>5</v>
      </c>
      <c r="DS311" s="157"/>
      <c r="DT311" s="157" t="str">
        <f t="shared" si="243"/>
        <v>DFPZ</v>
      </c>
      <c r="DU311" s="157" t="str">
        <f t="shared" si="222"/>
        <v>343-20</v>
      </c>
      <c r="DV311" s="238">
        <f t="shared" si="244"/>
        <v>2</v>
      </c>
      <c r="EJ311" s="50">
        <f t="shared" si="245"/>
        <v>0.96880081300813004</v>
      </c>
      <c r="EK311" s="50">
        <f t="shared" si="246"/>
        <v>0.37093495934959347</v>
      </c>
      <c r="EL311" s="55">
        <f t="shared" si="247"/>
        <v>1.475609756097561</v>
      </c>
      <c r="EM311" s="50">
        <f>4.656*AQ311*(((BL311/2.54)^2)+((BM311/2.54)^2)+((BN311/2.54)^2)+((BO311)/2.54^2)+((BP311/2.54)^2)+((BQ311/2.54)^2)+((BR311/2.54)^2)+((BS311/2.54)^2)+((BT311/2.54)^2)+((BU311/2.54)^2)+((BV311/2.54)^2)+((BW311/2.54)^2)+((BX311/2.54)^2)+((BY311/2.54)^2)+((BZ311/2.54)^2))/(BH311*3.28)</f>
        <v>1.4081589138788031</v>
      </c>
      <c r="EN311" s="50">
        <f>3.492*AQ311*((CA311/2.54)^2 + (CB311/2.54)^2 + (CC311/2.54)^2 + (CD311/2.54)^2 + (CE311/2.54)^2 + (CF311/2.54)^2 + (CG311/2.54)^2 +(CH311/2.54)^2 +(CI311/2.54)^2 + (CJ311/2.54)^2 +(CK311/2.54)^2 + (CL311/2.54)^2 +(CM311/2.54)^2 + (CN311/2.54)^2 + (CO311/2.54)^2)/(BH311*3.28)</f>
        <v>0</v>
      </c>
      <c r="EO311" s="50">
        <f t="shared" si="223"/>
        <v>0</v>
      </c>
      <c r="EP311" s="50">
        <f t="shared" si="224"/>
        <v>0</v>
      </c>
      <c r="EQ311" s="50">
        <f t="shared" si="225"/>
        <v>0</v>
      </c>
      <c r="ER311" s="56">
        <f t="shared" si="248"/>
        <v>2.8153455284552846</v>
      </c>
      <c r="ES311" s="56">
        <f t="shared" si="249"/>
        <v>1.4081589138788031</v>
      </c>
      <c r="ET311" s="56">
        <f t="shared" si="252"/>
        <v>0</v>
      </c>
      <c r="EU311" s="56">
        <f t="shared" si="252"/>
        <v>7.5059990435353185</v>
      </c>
      <c r="EV311" s="56">
        <f t="shared" si="250"/>
        <v>4.2235044423340877</v>
      </c>
      <c r="EW311" s="56"/>
      <c r="EX311" s="56"/>
      <c r="EY311" s="56"/>
      <c r="EZ311" s="165" t="str">
        <f>D311</f>
        <v>343-20</v>
      </c>
      <c r="FA311" s="179">
        <f t="shared" si="251"/>
        <v>2.1775199416616573</v>
      </c>
      <c r="FB311" s="179">
        <f t="shared" si="251"/>
        <v>8.1314989638299284</v>
      </c>
      <c r="FC311" s="56">
        <f>AVERAGE(EJ309:EJ311)</f>
        <v>0.43596036585365855</v>
      </c>
      <c r="FD311" s="56">
        <f>AVERAGE(EK309:EK311)</f>
        <v>0.55640243902439024</v>
      </c>
      <c r="FE311" s="56">
        <f>AVERAGE(EL309:EL311)</f>
        <v>0.98373983739837401</v>
      </c>
      <c r="FF311" s="56">
        <f>AVERAGE(EM309:EM311)</f>
        <v>3.7037513099416444</v>
      </c>
      <c r="FG311" s="56">
        <f>AVERAGE(EN309:EN311)</f>
        <v>0</v>
      </c>
      <c r="FH311" s="56">
        <f t="shared" si="253"/>
        <v>0</v>
      </c>
      <c r="FI311" s="56">
        <f t="shared" si="253"/>
        <v>0</v>
      </c>
      <c r="FJ311" s="56">
        <f t="shared" si="253"/>
        <v>0</v>
      </c>
      <c r="FK311" s="56">
        <f>AVERAGE(ER309:ER311)</f>
        <v>1.9761026422764225</v>
      </c>
      <c r="FL311" s="56">
        <f>AVERAGE(ES309:ES311)</f>
        <v>3.7037513099416444</v>
      </c>
      <c r="FM311" s="56">
        <f>AVERAGE(EV309:EV311)</f>
        <v>5.6798539522180675</v>
      </c>
      <c r="FO311" s="54"/>
      <c r="FP311" s="54" t="e">
        <f>AVERAGE(#REF!)</f>
        <v>#REF!</v>
      </c>
      <c r="FQ311" s="54" t="e">
        <f>AVERAGE(#REF!)</f>
        <v>#REF!</v>
      </c>
      <c r="FR311" s="54" t="e">
        <f>AVERAGE(#REF!)</f>
        <v>#REF!</v>
      </c>
      <c r="FS311" s="54" t="e">
        <f>AVERAGE(#REF!)</f>
        <v>#REF!</v>
      </c>
      <c r="FT311" s="54" t="e">
        <f>AVERAGE(#REF!)</f>
        <v>#REF!</v>
      </c>
      <c r="FU311" s="54" t="e">
        <f>AVERAGE(#REF!)</f>
        <v>#REF!</v>
      </c>
      <c r="FV311" s="54" t="e">
        <f>AVERAGE(#REF!)</f>
        <v>#REF!</v>
      </c>
      <c r="FW311" s="54" t="e">
        <f>AVERAGE(#REF!)</f>
        <v>#REF!</v>
      </c>
      <c r="FX311" s="54" t="e">
        <f>AVERAGE(#REF!)</f>
        <v>#REF!</v>
      </c>
      <c r="FY311" s="54" t="e">
        <f>AVERAGE(#REF!)</f>
        <v>#REF!</v>
      </c>
      <c r="FZ311" s="54" t="e">
        <f>AVERAGE(#REF!)</f>
        <v>#REF!</v>
      </c>
      <c r="GA311" s="54"/>
    </row>
    <row r="312" spans="1:183" ht="16.899999999999999" customHeight="1">
      <c r="A312" s="66" t="s">
        <v>377</v>
      </c>
      <c r="B312" s="228" t="s">
        <v>286</v>
      </c>
      <c r="C312" s="228">
        <v>750</v>
      </c>
      <c r="D312" s="228" t="s">
        <v>289</v>
      </c>
      <c r="E312" s="229">
        <v>3</v>
      </c>
      <c r="F312" s="144">
        <v>12.41</v>
      </c>
      <c r="G312" s="144">
        <v>5</v>
      </c>
      <c r="H312" s="144"/>
      <c r="I312" s="144">
        <v>5.47</v>
      </c>
      <c r="J312" s="82">
        <v>2.7605540793600003</v>
      </c>
      <c r="K312" s="83">
        <v>15.69</v>
      </c>
      <c r="L312" s="83">
        <v>1.9570603483200002</v>
      </c>
      <c r="M312" s="83"/>
      <c r="N312" s="83"/>
      <c r="O312" s="83"/>
      <c r="P312" s="230">
        <f t="shared" si="226"/>
        <v>43.287614427679998</v>
      </c>
      <c r="Q312" s="52">
        <f t="shared" si="205"/>
        <v>0.83399989372614647</v>
      </c>
      <c r="R312" s="52">
        <f t="shared" si="206"/>
        <v>1.4516799611077715</v>
      </c>
      <c r="S312" s="52">
        <f t="shared" si="207"/>
        <v>1.4145600305099637</v>
      </c>
      <c r="T312" s="53">
        <f t="shared" si="208"/>
        <v>9.0334723494273572E-2</v>
      </c>
      <c r="U312" s="53">
        <f t="shared" si="209"/>
        <v>1.3589153014640702</v>
      </c>
      <c r="V312" s="53">
        <f t="shared" si="210"/>
        <v>14.167574869288392</v>
      </c>
      <c r="W312" s="53">
        <f t="shared" si="211"/>
        <v>115.77841853573091</v>
      </c>
      <c r="X312" s="53">
        <f t="shared" si="212"/>
        <v>1.0294708523189267</v>
      </c>
      <c r="Y312" s="53">
        <f t="shared" si="213"/>
        <v>1.0231650055704153</v>
      </c>
      <c r="Z312" s="53">
        <f t="shared" si="214"/>
        <v>1.0260432990696924</v>
      </c>
      <c r="AA312" s="53">
        <f t="shared" si="215"/>
        <v>1.0296284922307912</v>
      </c>
      <c r="AB312" s="53">
        <f t="shared" si="216"/>
        <v>0.57342036686136544</v>
      </c>
      <c r="AC312" s="53">
        <f t="shared" si="217"/>
        <v>0.5743221245079001</v>
      </c>
      <c r="AD312" s="53">
        <f t="shared" si="218"/>
        <v>0.56107291343761145</v>
      </c>
      <c r="AE312" s="53">
        <f t="shared" si="219"/>
        <v>0.36705279802377788</v>
      </c>
      <c r="AF312" s="53">
        <f t="shared" si="220"/>
        <v>0.36</v>
      </c>
      <c r="AG312" s="53">
        <f t="shared" si="221"/>
        <v>0.36352639901188893</v>
      </c>
      <c r="AH312" s="64" t="s">
        <v>152</v>
      </c>
      <c r="AK312" s="45" t="str">
        <f t="shared" si="227"/>
        <v>343-20</v>
      </c>
      <c r="AL312" s="65"/>
      <c r="AM312" s="145">
        <f t="shared" si="228"/>
        <v>3</v>
      </c>
      <c r="AN312" s="149"/>
      <c r="AO312" s="183"/>
      <c r="AP312" s="149"/>
      <c r="AQ312" s="147">
        <f t="shared" si="229"/>
        <v>1</v>
      </c>
      <c r="AR312" s="229">
        <v>0</v>
      </c>
      <c r="AS312" s="229">
        <v>0</v>
      </c>
      <c r="AT312" s="229">
        <v>1</v>
      </c>
      <c r="AU312" s="229">
        <v>1</v>
      </c>
      <c r="AV312" s="229">
        <v>1</v>
      </c>
      <c r="AW312" s="229">
        <v>2</v>
      </c>
      <c r="AX312" s="229">
        <v>2</v>
      </c>
      <c r="AY312" s="229">
        <v>0</v>
      </c>
      <c r="AZ312" s="229">
        <v>0</v>
      </c>
      <c r="BB312" s="229">
        <v>75</v>
      </c>
      <c r="BC312" s="229">
        <v>10</v>
      </c>
      <c r="BD312" s="229">
        <v>0</v>
      </c>
      <c r="BE312" s="57">
        <v>3</v>
      </c>
      <c r="BF312" s="57">
        <v>3</v>
      </c>
      <c r="BG312" s="57">
        <v>3</v>
      </c>
      <c r="BH312" s="57">
        <v>10</v>
      </c>
      <c r="BI312" s="57">
        <f t="shared" si="230"/>
        <v>750</v>
      </c>
      <c r="BJ312" s="189" t="str">
        <f t="shared" si="231"/>
        <v>343-20</v>
      </c>
      <c r="BK312" s="173">
        <f t="shared" si="232"/>
        <v>3</v>
      </c>
      <c r="BL312" s="173">
        <v>10</v>
      </c>
      <c r="BM312" s="57">
        <v>14</v>
      </c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104"/>
      <c r="CB312" s="103"/>
      <c r="CC312" s="103"/>
      <c r="CD312" s="103"/>
      <c r="CE312" s="103"/>
      <c r="CF312" s="103"/>
      <c r="CG312" s="103"/>
      <c r="CH312" s="103"/>
      <c r="CI312" s="103"/>
      <c r="CJ312" s="103"/>
      <c r="CK312" s="103"/>
      <c r="CL312" s="103"/>
      <c r="CP312" s="93"/>
      <c r="CQ312" s="93"/>
      <c r="CV312" s="93"/>
      <c r="DA312" s="93"/>
      <c r="DF312" s="131"/>
      <c r="DG312" s="121">
        <f t="shared" si="233"/>
        <v>21.775199416616573</v>
      </c>
      <c r="DH312" s="121">
        <f t="shared" si="234"/>
        <v>4.1699994686307322</v>
      </c>
      <c r="DI312" s="121">
        <f t="shared" si="235"/>
        <v>28.291200610199276</v>
      </c>
      <c r="DJ312" s="121">
        <f t="shared" si="236"/>
        <v>1.6451180106168117</v>
      </c>
      <c r="DK312" s="121">
        <f t="shared" si="236"/>
        <v>3.2846380428960127</v>
      </c>
      <c r="DL312" s="121">
        <f t="shared" si="236"/>
        <v>0</v>
      </c>
      <c r="DM312" s="121">
        <f t="shared" si="237"/>
        <v>13.804349993140073</v>
      </c>
      <c r="DN312" s="121">
        <f t="shared" si="238"/>
        <v>0</v>
      </c>
      <c r="DO312" s="121">
        <f t="shared" si="239"/>
        <v>0</v>
      </c>
      <c r="DP312" s="121">
        <f t="shared" si="240"/>
        <v>0</v>
      </c>
      <c r="DQ312" s="121">
        <f t="shared" si="241"/>
        <v>0</v>
      </c>
      <c r="DR312" s="122">
        <f t="shared" si="242"/>
        <v>1.5</v>
      </c>
      <c r="DS312" s="157"/>
      <c r="DT312" s="157" t="str">
        <f t="shared" si="243"/>
        <v>DFPZ</v>
      </c>
      <c r="DU312" s="157" t="str">
        <f t="shared" si="222"/>
        <v>343-20</v>
      </c>
      <c r="DV312" s="238">
        <f t="shared" si="244"/>
        <v>3</v>
      </c>
      <c r="EJ312" s="50"/>
      <c r="EK312" s="50"/>
      <c r="EL312" s="55"/>
      <c r="EM312" s="50"/>
      <c r="EN312" s="50"/>
      <c r="EO312" s="50">
        <f t="shared" si="223"/>
        <v>0</v>
      </c>
      <c r="EP312" s="50">
        <f t="shared" si="224"/>
        <v>0</v>
      </c>
      <c r="EQ312" s="50">
        <f t="shared" si="225"/>
        <v>0</v>
      </c>
      <c r="ER312" s="56"/>
      <c r="ES312" s="56"/>
      <c r="ET312" s="56">
        <f t="shared" si="252"/>
        <v>9.7988397374774578</v>
      </c>
      <c r="EU312" s="56">
        <f t="shared" si="252"/>
        <v>1.8764997608838296</v>
      </c>
      <c r="EV312" s="56"/>
      <c r="EW312" s="56"/>
      <c r="EX312" s="56"/>
      <c r="EY312" s="56"/>
      <c r="EZ312" s="165"/>
      <c r="FA312" s="179"/>
      <c r="FB312" s="179"/>
      <c r="FC312" s="56"/>
      <c r="FD312" s="56"/>
      <c r="FE312" s="56"/>
      <c r="FF312" s="56"/>
      <c r="FG312" s="56"/>
      <c r="FH312" s="56"/>
      <c r="FI312" s="56"/>
      <c r="FJ312" s="56"/>
      <c r="FK312" s="56"/>
      <c r="FL312" s="56"/>
      <c r="FM312" s="56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</row>
    <row r="313" spans="1:183" ht="16.899999999999999" customHeight="1">
      <c r="A313" s="66" t="s">
        <v>377</v>
      </c>
      <c r="B313" s="228" t="s">
        <v>286</v>
      </c>
      <c r="C313" s="228">
        <v>750</v>
      </c>
      <c r="D313" s="228" t="s">
        <v>289</v>
      </c>
      <c r="E313" s="229">
        <v>4</v>
      </c>
      <c r="F313" s="144">
        <v>12.41</v>
      </c>
      <c r="G313" s="144">
        <v>5</v>
      </c>
      <c r="H313" s="144"/>
      <c r="I313" s="144">
        <v>5.47</v>
      </c>
      <c r="J313" s="82">
        <v>2.7605540793600003</v>
      </c>
      <c r="K313" s="83">
        <v>15.69</v>
      </c>
      <c r="L313" s="83">
        <v>1.9570603483200002</v>
      </c>
      <c r="M313" s="83"/>
      <c r="N313" s="83"/>
      <c r="O313" s="83"/>
      <c r="P313" s="230">
        <f t="shared" si="226"/>
        <v>43.287614427679998</v>
      </c>
      <c r="Q313" s="52">
        <f t="shared" si="205"/>
        <v>0.83399989372614647</v>
      </c>
      <c r="R313" s="52">
        <f t="shared" si="206"/>
        <v>1.4516799611077715</v>
      </c>
      <c r="S313" s="52">
        <f t="shared" si="207"/>
        <v>1.4145600305099637</v>
      </c>
      <c r="T313" s="53">
        <f t="shared" si="208"/>
        <v>9.0334723494273572E-2</v>
      </c>
      <c r="U313" s="53">
        <f t="shared" si="209"/>
        <v>1.3589153014640702</v>
      </c>
      <c r="V313" s="53">
        <f t="shared" si="210"/>
        <v>14.167574869288392</v>
      </c>
      <c r="W313" s="53">
        <f t="shared" si="211"/>
        <v>115.77841853573091</v>
      </c>
      <c r="X313" s="53">
        <f t="shared" si="212"/>
        <v>1.0294708523189267</v>
      </c>
      <c r="Y313" s="53">
        <f t="shared" si="213"/>
        <v>1.0231650055704153</v>
      </c>
      <c r="Z313" s="53">
        <f t="shared" si="214"/>
        <v>1.0260432990696924</v>
      </c>
      <c r="AA313" s="53">
        <f t="shared" si="215"/>
        <v>1.0296284922307912</v>
      </c>
      <c r="AB313" s="53">
        <f t="shared" si="216"/>
        <v>0.57342036686136544</v>
      </c>
      <c r="AC313" s="53">
        <f t="shared" si="217"/>
        <v>0.5743221245079001</v>
      </c>
      <c r="AD313" s="53">
        <f t="shared" si="218"/>
        <v>0.56107291343761145</v>
      </c>
      <c r="AE313" s="53">
        <f t="shared" si="219"/>
        <v>0.36705279802377788</v>
      </c>
      <c r="AF313" s="53">
        <f t="shared" si="220"/>
        <v>0.36</v>
      </c>
      <c r="AG313" s="53">
        <f t="shared" si="221"/>
        <v>0.36352639901188893</v>
      </c>
      <c r="AH313" s="64" t="s">
        <v>152</v>
      </c>
      <c r="AK313" s="45" t="str">
        <f t="shared" si="227"/>
        <v>343-20</v>
      </c>
      <c r="AL313" s="65"/>
      <c r="AM313" s="145">
        <f t="shared" si="228"/>
        <v>4</v>
      </c>
      <c r="AN313" s="149"/>
      <c r="AO313" s="183"/>
      <c r="AP313" s="149"/>
      <c r="AQ313" s="147">
        <f t="shared" si="229"/>
        <v>1</v>
      </c>
      <c r="AR313" s="229">
        <v>0</v>
      </c>
      <c r="AS313" s="229">
        <v>0</v>
      </c>
      <c r="AT313" s="229">
        <v>3</v>
      </c>
      <c r="AU313" s="229">
        <v>1</v>
      </c>
      <c r="AV313" s="229">
        <v>3</v>
      </c>
      <c r="AW313" s="229">
        <v>3</v>
      </c>
      <c r="AX313" s="229">
        <v>0</v>
      </c>
      <c r="AY313" s="229">
        <v>2</v>
      </c>
      <c r="AZ313" s="229">
        <v>2</v>
      </c>
      <c r="BB313" s="229">
        <v>44</v>
      </c>
      <c r="BC313" s="229">
        <v>6</v>
      </c>
      <c r="BD313" s="229">
        <v>2</v>
      </c>
      <c r="BE313" s="57">
        <v>3</v>
      </c>
      <c r="BF313" s="57">
        <v>3</v>
      </c>
      <c r="BG313" s="57">
        <v>3</v>
      </c>
      <c r="BH313" s="57">
        <v>10</v>
      </c>
      <c r="BI313" s="57">
        <f t="shared" si="230"/>
        <v>750</v>
      </c>
      <c r="BJ313" s="189" t="str">
        <f t="shared" si="231"/>
        <v>343-20</v>
      </c>
      <c r="BK313" s="173">
        <f t="shared" si="232"/>
        <v>4</v>
      </c>
      <c r="BL313" s="173">
        <v>16</v>
      </c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104"/>
      <c r="CB313" s="103"/>
      <c r="CC313" s="103"/>
      <c r="CD313" s="103"/>
      <c r="CE313" s="103"/>
      <c r="CF313" s="103"/>
      <c r="CG313" s="103"/>
      <c r="CH313" s="103"/>
      <c r="CI313" s="103"/>
      <c r="CJ313" s="103"/>
      <c r="CK313" s="103"/>
      <c r="CL313" s="103"/>
      <c r="CP313" s="93"/>
      <c r="CQ313" s="93"/>
      <c r="CV313" s="93"/>
      <c r="DA313" s="93"/>
      <c r="DF313" s="131"/>
      <c r="DG313" s="121">
        <f t="shared" si="233"/>
        <v>7.2583998055388577</v>
      </c>
      <c r="DH313" s="121">
        <f t="shared" si="234"/>
        <v>20.84999734315366</v>
      </c>
      <c r="DI313" s="121">
        <f t="shared" si="235"/>
        <v>42.436800915298917</v>
      </c>
      <c r="DJ313" s="121">
        <f t="shared" si="236"/>
        <v>0.96513589956186285</v>
      </c>
      <c r="DK313" s="121">
        <f t="shared" si="236"/>
        <v>1.9707828257376079</v>
      </c>
      <c r="DL313" s="121">
        <f t="shared" si="236"/>
        <v>6.7097201738185497</v>
      </c>
      <c r="DM313" s="121">
        <f t="shared" si="237"/>
        <v>11.938897291364388</v>
      </c>
      <c r="DN313" s="121">
        <f t="shared" si="238"/>
        <v>0</v>
      </c>
      <c r="DO313" s="121">
        <f t="shared" si="239"/>
        <v>0</v>
      </c>
      <c r="DP313" s="121">
        <f t="shared" si="240"/>
        <v>0</v>
      </c>
      <c r="DQ313" s="121">
        <f t="shared" si="241"/>
        <v>0</v>
      </c>
      <c r="DR313" s="122">
        <f t="shared" si="242"/>
        <v>3</v>
      </c>
      <c r="DS313" s="157"/>
      <c r="DT313" s="157" t="str">
        <f t="shared" si="243"/>
        <v>DFPZ</v>
      </c>
      <c r="DU313" s="157" t="str">
        <f t="shared" si="222"/>
        <v>343-20</v>
      </c>
      <c r="DV313" s="238">
        <f t="shared" si="244"/>
        <v>4</v>
      </c>
      <c r="EJ313" s="50">
        <f t="shared" si="245"/>
        <v>0.42627235772357724</v>
      </c>
      <c r="EK313" s="50">
        <f t="shared" si="246"/>
        <v>1.1128048780487805</v>
      </c>
      <c r="EL313" s="55">
        <f t="shared" si="247"/>
        <v>2.9512195121951219</v>
      </c>
      <c r="EM313" s="50">
        <f>4.656*AQ313*(((BL313/2.54)^2)+((BM313/2.54)^2)+((BN313/2.54)^2)+((BO313)/2.54^2)+((BP313/2.54)^2)+((BQ313/2.54)^2)+((BR313/2.54)^2)+((BS313/2.54)^2)+((BT313/2.54)^2)+((BU313/2.54)^2)+((BV313/2.54)^2)+((BW313/2.54)^2)+((BX313/2.54)^2)+((BY313/2.54)^2)+((BZ313/2.54)^2))/(BH313*3.28)</f>
        <v>5.6326356555152124</v>
      </c>
      <c r="EN313" s="50">
        <f>3.492*AQ313*((CA313/2.54)^2 + (CB313/2.54)^2 + (CC313/2.54)^2 + (CD313/2.54)^2 + (CE313/2.54)^2 + (CF313/2.54)^2 + (CG313/2.54)^2 +(CH313/2.54)^2 +(CI313/2.54)^2 + (CJ313/2.54)^2 +(CK313/2.54)^2 + (CL313/2.54)^2 +(CM313/2.54)^2 + (CN313/2.54)^2 + (CO313/2.54)^2)/(BH313*3.28)</f>
        <v>0</v>
      </c>
      <c r="EO313" s="50">
        <f t="shared" si="223"/>
        <v>0</v>
      </c>
      <c r="EP313" s="50">
        <f t="shared" si="224"/>
        <v>0</v>
      </c>
      <c r="EQ313" s="50">
        <f t="shared" si="225"/>
        <v>0</v>
      </c>
      <c r="ER313" s="56">
        <f t="shared" si="248"/>
        <v>4.4902967479674798</v>
      </c>
      <c r="ES313" s="56">
        <f t="shared" si="249"/>
        <v>5.6326356555152124</v>
      </c>
      <c r="ET313" s="56">
        <f t="shared" si="252"/>
        <v>3.2662799124924859</v>
      </c>
      <c r="EU313" s="56">
        <f t="shared" si="252"/>
        <v>9.3824988044191482</v>
      </c>
      <c r="EV313" s="56">
        <f t="shared" si="250"/>
        <v>10.122932403482693</v>
      </c>
      <c r="EW313" s="56"/>
      <c r="EX313" s="56"/>
      <c r="EY313" s="56"/>
      <c r="EZ313" s="165"/>
      <c r="FA313" s="179"/>
      <c r="FB313" s="179"/>
      <c r="FC313" s="56"/>
      <c r="FD313" s="56"/>
      <c r="FE313" s="56"/>
      <c r="FF313" s="56"/>
      <c r="FG313" s="56"/>
      <c r="FH313" s="56"/>
      <c r="FI313" s="56"/>
      <c r="FJ313" s="56"/>
      <c r="FK313" s="56"/>
      <c r="FL313" s="56"/>
      <c r="FM313" s="56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</row>
    <row r="314" spans="1:183" ht="16.899999999999999" customHeight="1">
      <c r="A314" s="66" t="s">
        <v>377</v>
      </c>
      <c r="B314" s="228" t="s">
        <v>286</v>
      </c>
      <c r="C314" s="228">
        <v>750</v>
      </c>
      <c r="D314" s="228" t="s">
        <v>289</v>
      </c>
      <c r="E314" s="229">
        <v>5</v>
      </c>
      <c r="F314" s="144">
        <v>12.41</v>
      </c>
      <c r="G314" s="144">
        <v>5</v>
      </c>
      <c r="H314" s="144"/>
      <c r="I314" s="144">
        <v>5.47</v>
      </c>
      <c r="J314" s="82">
        <v>2.7605540793600003</v>
      </c>
      <c r="K314" s="83">
        <v>15.69</v>
      </c>
      <c r="L314" s="83">
        <v>1.9570603483200002</v>
      </c>
      <c r="M314" s="83"/>
      <c r="N314" s="83"/>
      <c r="O314" s="83"/>
      <c r="P314" s="230">
        <f t="shared" si="226"/>
        <v>43.287614427679998</v>
      </c>
      <c r="Q314" s="52">
        <f t="shared" si="205"/>
        <v>0.83399989372614647</v>
      </c>
      <c r="R314" s="52">
        <f t="shared" si="206"/>
        <v>1.4516799611077715</v>
      </c>
      <c r="S314" s="52">
        <f t="shared" si="207"/>
        <v>1.4145600305099637</v>
      </c>
      <c r="T314" s="53">
        <f t="shared" si="208"/>
        <v>9.0334723494273572E-2</v>
      </c>
      <c r="U314" s="53">
        <f t="shared" si="209"/>
        <v>1.3589153014640702</v>
      </c>
      <c r="V314" s="53">
        <f t="shared" si="210"/>
        <v>14.167574869288392</v>
      </c>
      <c r="W314" s="53">
        <f t="shared" si="211"/>
        <v>115.77841853573091</v>
      </c>
      <c r="X314" s="53">
        <f t="shared" si="212"/>
        <v>1.0294708523189267</v>
      </c>
      <c r="Y314" s="53">
        <f t="shared" si="213"/>
        <v>1.0231650055704153</v>
      </c>
      <c r="Z314" s="53">
        <f t="shared" si="214"/>
        <v>1.0260432990696924</v>
      </c>
      <c r="AA314" s="53">
        <f t="shared" si="215"/>
        <v>1.0296284922307912</v>
      </c>
      <c r="AB314" s="53">
        <f t="shared" si="216"/>
        <v>0.57342036686136544</v>
      </c>
      <c r="AC314" s="53">
        <f t="shared" si="217"/>
        <v>0.5743221245079001</v>
      </c>
      <c r="AD314" s="53">
        <f t="shared" si="218"/>
        <v>0.56107291343761145</v>
      </c>
      <c r="AE314" s="53">
        <f t="shared" si="219"/>
        <v>0.36705279802377788</v>
      </c>
      <c r="AF314" s="53">
        <f t="shared" si="220"/>
        <v>0.36</v>
      </c>
      <c r="AG314" s="53">
        <f t="shared" si="221"/>
        <v>0.36352639901188893</v>
      </c>
      <c r="AH314" s="64" t="s">
        <v>152</v>
      </c>
      <c r="AK314" s="45" t="str">
        <f t="shared" si="227"/>
        <v>343-20</v>
      </c>
      <c r="AL314" s="65"/>
      <c r="AM314" s="145">
        <f t="shared" si="228"/>
        <v>5</v>
      </c>
      <c r="AN314" s="149"/>
      <c r="AO314" s="183"/>
      <c r="AP314" s="149"/>
      <c r="AQ314" s="147">
        <f t="shared" si="229"/>
        <v>1</v>
      </c>
      <c r="AR314" s="229">
        <v>0</v>
      </c>
      <c r="AS314" s="229">
        <v>0</v>
      </c>
      <c r="AT314" s="229">
        <v>0</v>
      </c>
      <c r="AU314" s="229">
        <v>1</v>
      </c>
      <c r="AV314" s="229">
        <v>2</v>
      </c>
      <c r="AW314" s="229">
        <v>2</v>
      </c>
      <c r="AX314" s="229">
        <v>1</v>
      </c>
      <c r="AY314" s="229">
        <v>1</v>
      </c>
      <c r="AZ314" s="229">
        <v>4</v>
      </c>
      <c r="BB314" s="229">
        <v>45</v>
      </c>
      <c r="BC314" s="229">
        <v>4</v>
      </c>
      <c r="BD314" s="229">
        <v>0</v>
      </c>
      <c r="BE314" s="57">
        <v>3</v>
      </c>
      <c r="BF314" s="57">
        <v>3</v>
      </c>
      <c r="BG314" s="57">
        <v>3</v>
      </c>
      <c r="BH314" s="57">
        <v>10</v>
      </c>
      <c r="BI314" s="57">
        <f t="shared" si="230"/>
        <v>750</v>
      </c>
      <c r="BJ314" s="189" t="str">
        <f t="shared" si="231"/>
        <v>343-20</v>
      </c>
      <c r="BK314" s="173">
        <f t="shared" si="232"/>
        <v>5</v>
      </c>
      <c r="BL314" s="173">
        <v>8</v>
      </c>
      <c r="BM314" s="57">
        <v>8</v>
      </c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104"/>
      <c r="CB314" s="103"/>
      <c r="CC314" s="103"/>
      <c r="CD314" s="103"/>
      <c r="CE314" s="103"/>
      <c r="CF314" s="103"/>
      <c r="CG314" s="103"/>
      <c r="CH314" s="103"/>
      <c r="CI314" s="103"/>
      <c r="CJ314" s="103"/>
      <c r="CK314" s="103"/>
      <c r="CL314" s="103"/>
      <c r="CP314" s="93"/>
      <c r="CQ314" s="93"/>
      <c r="CV314" s="93"/>
      <c r="DA314" s="93"/>
      <c r="DF314" s="131"/>
      <c r="DG314" s="121">
        <f t="shared" si="233"/>
        <v>14.516799611077715</v>
      </c>
      <c r="DH314" s="121">
        <f t="shared" si="234"/>
        <v>12.509998405892198</v>
      </c>
      <c r="DI314" s="121">
        <f t="shared" si="235"/>
        <v>35.364000762749093</v>
      </c>
      <c r="DJ314" s="121">
        <f t="shared" si="236"/>
        <v>0.98707080637008715</v>
      </c>
      <c r="DK314" s="121">
        <f t="shared" si="236"/>
        <v>1.313855217158405</v>
      </c>
      <c r="DL314" s="121">
        <f t="shared" si="236"/>
        <v>0</v>
      </c>
      <c r="DM314" s="121">
        <f t="shared" si="237"/>
        <v>5.9694486456821938</v>
      </c>
      <c r="DN314" s="121">
        <f t="shared" si="238"/>
        <v>0</v>
      </c>
      <c r="DO314" s="121">
        <f t="shared" si="239"/>
        <v>0</v>
      </c>
      <c r="DP314" s="121">
        <f t="shared" si="240"/>
        <v>0</v>
      </c>
      <c r="DQ314" s="121">
        <f t="shared" si="241"/>
        <v>0</v>
      </c>
      <c r="DR314" s="122">
        <f t="shared" si="242"/>
        <v>1</v>
      </c>
      <c r="DS314" s="157"/>
      <c r="DT314" s="157" t="str">
        <f t="shared" si="243"/>
        <v>DFPZ</v>
      </c>
      <c r="DU314" s="157" t="str">
        <f t="shared" si="222"/>
        <v>343-20</v>
      </c>
      <c r="DV314" s="238">
        <f t="shared" si="244"/>
        <v>5</v>
      </c>
      <c r="EJ314" s="50">
        <f t="shared" si="245"/>
        <v>0.43596036585365849</v>
      </c>
      <c r="EK314" s="50">
        <f t="shared" si="246"/>
        <v>0.74186991869918695</v>
      </c>
      <c r="EL314" s="55">
        <f t="shared" si="247"/>
        <v>0</v>
      </c>
      <c r="EM314" s="50">
        <f>4.656*AQ314*(((BL314/2.54)^2)+((BM314/2.54)^2)+((BN314/2.54)^2)+((BO314)/2.54^2)+((BP314/2.54)^2)+((BQ314/2.54)^2)+((BR314/2.54)^2)+((BS314/2.54)^2)+((BT314/2.54)^2)+((BU314/2.54)^2)+((BV314/2.54)^2)+((BW314/2.54)^2)+((BX314/2.54)^2)+((BY314/2.54)^2)+((BZ314/2.54)^2))/(BH314*3.28)</f>
        <v>2.8163178277576062</v>
      </c>
      <c r="EN314" s="50">
        <f>3.492*AQ314*((CA314/2.54)^2 + (CB314/2.54)^2 + (CC314/2.54)^2 + (CD314/2.54)^2 + (CE314/2.54)^2 + (CF314/2.54)^2 + (CG314/2.54)^2 +(CH314/2.54)^2 +(CI314/2.54)^2 + (CJ314/2.54)^2 +(CK314/2.54)^2 + (CL314/2.54)^2 +(CM314/2.54)^2 + (CN314/2.54)^2 + (CO314/2.54)^2)/(BH314*3.28)</f>
        <v>0</v>
      </c>
      <c r="EO314" s="50">
        <f t="shared" si="223"/>
        <v>0</v>
      </c>
      <c r="EP314" s="50">
        <f t="shared" si="224"/>
        <v>0</v>
      </c>
      <c r="EQ314" s="50">
        <f t="shared" si="225"/>
        <v>0</v>
      </c>
      <c r="ER314" s="56">
        <f t="shared" si="248"/>
        <v>1.1778302845528454</v>
      </c>
      <c r="ES314" s="56">
        <f t="shared" si="249"/>
        <v>2.8163178277576062</v>
      </c>
      <c r="ET314" s="56">
        <f t="shared" si="252"/>
        <v>6.5325598249849719</v>
      </c>
      <c r="EU314" s="56">
        <f t="shared" si="252"/>
        <v>5.6294992826514889</v>
      </c>
      <c r="EV314" s="56">
        <f t="shared" si="250"/>
        <v>3.9941481123104516</v>
      </c>
      <c r="EW314" s="56"/>
      <c r="EX314" s="56"/>
      <c r="EY314" s="56"/>
      <c r="EZ314" s="165"/>
      <c r="FA314" s="179"/>
      <c r="FB314" s="179"/>
      <c r="FC314" s="56"/>
      <c r="FD314" s="56"/>
      <c r="FE314" s="56"/>
      <c r="FF314" s="56"/>
      <c r="FG314" s="56"/>
      <c r="FH314" s="56"/>
      <c r="FI314" s="56"/>
      <c r="FJ314" s="56"/>
      <c r="FK314" s="56"/>
      <c r="FL314" s="56"/>
      <c r="FM314" s="56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</row>
    <row r="315" spans="1:183" ht="16.899999999999999" customHeight="1">
      <c r="A315" s="66" t="s">
        <v>377</v>
      </c>
      <c r="B315" s="228" t="s">
        <v>286</v>
      </c>
      <c r="C315" s="228">
        <v>750</v>
      </c>
      <c r="D315" s="228" t="s">
        <v>290</v>
      </c>
      <c r="E315" s="229">
        <v>1</v>
      </c>
      <c r="F315" s="144">
        <v>12.41</v>
      </c>
      <c r="G315" s="144">
        <v>5</v>
      </c>
      <c r="H315" s="144"/>
      <c r="I315" s="144">
        <v>5.47</v>
      </c>
      <c r="J315" s="82">
        <v>2.7605540793600003</v>
      </c>
      <c r="K315" s="83">
        <v>15.69</v>
      </c>
      <c r="L315" s="83">
        <v>1.9570603483200002</v>
      </c>
      <c r="M315" s="83"/>
      <c r="N315" s="83"/>
      <c r="O315" s="83"/>
      <c r="P315" s="230">
        <f t="shared" si="226"/>
        <v>43.287614427679998</v>
      </c>
      <c r="Q315" s="52">
        <f t="shared" si="205"/>
        <v>0.83399989372614647</v>
      </c>
      <c r="R315" s="52">
        <f t="shared" si="206"/>
        <v>1.4516799611077715</v>
      </c>
      <c r="S315" s="52">
        <f t="shared" si="207"/>
        <v>1.4145600305099637</v>
      </c>
      <c r="T315" s="53">
        <f t="shared" si="208"/>
        <v>9.0334723494273572E-2</v>
      </c>
      <c r="U315" s="53">
        <f t="shared" si="209"/>
        <v>1.3589153014640702</v>
      </c>
      <c r="V315" s="53">
        <f t="shared" si="210"/>
        <v>14.167574869288392</v>
      </c>
      <c r="W315" s="53">
        <f t="shared" si="211"/>
        <v>115.77841853573091</v>
      </c>
      <c r="X315" s="53">
        <f t="shared" si="212"/>
        <v>1.0294708523189267</v>
      </c>
      <c r="Y315" s="53">
        <f t="shared" si="213"/>
        <v>1.0231650055704153</v>
      </c>
      <c r="Z315" s="53">
        <f t="shared" si="214"/>
        <v>1.0260432990696924</v>
      </c>
      <c r="AA315" s="53">
        <f t="shared" si="215"/>
        <v>1.0296284922307912</v>
      </c>
      <c r="AB315" s="53">
        <f t="shared" si="216"/>
        <v>0.57342036686136544</v>
      </c>
      <c r="AC315" s="53">
        <f t="shared" si="217"/>
        <v>0.5743221245079001</v>
      </c>
      <c r="AD315" s="53">
        <f t="shared" si="218"/>
        <v>0.56107291343761145</v>
      </c>
      <c r="AE315" s="53">
        <f t="shared" si="219"/>
        <v>0.36705279802377788</v>
      </c>
      <c r="AF315" s="53">
        <f t="shared" si="220"/>
        <v>0.36</v>
      </c>
      <c r="AG315" s="53">
        <f t="shared" si="221"/>
        <v>0.36352639901188893</v>
      </c>
      <c r="AH315" s="64" t="s">
        <v>152</v>
      </c>
      <c r="AK315" s="45" t="str">
        <f t="shared" si="227"/>
        <v>344-21</v>
      </c>
      <c r="AL315" s="65"/>
      <c r="AM315" s="145">
        <f t="shared" si="228"/>
        <v>1</v>
      </c>
      <c r="AN315" s="149"/>
      <c r="AO315" s="183"/>
      <c r="AP315" s="149"/>
      <c r="AQ315" s="147">
        <f t="shared" si="229"/>
        <v>1</v>
      </c>
      <c r="AR315" s="229">
        <v>0</v>
      </c>
      <c r="AS315" s="229">
        <v>0</v>
      </c>
      <c r="AT315" s="229">
        <v>0</v>
      </c>
      <c r="AU315" s="229">
        <v>0</v>
      </c>
      <c r="AV315" s="229">
        <v>1</v>
      </c>
      <c r="AW315" s="229">
        <v>2</v>
      </c>
      <c r="AX315" s="229">
        <v>4</v>
      </c>
      <c r="AY315" s="229">
        <v>1</v>
      </c>
      <c r="AZ315" s="229">
        <v>2</v>
      </c>
      <c r="BB315" s="229">
        <v>45</v>
      </c>
      <c r="BC315" s="229">
        <v>3</v>
      </c>
      <c r="BD315" s="229">
        <v>0</v>
      </c>
      <c r="BE315" s="57">
        <v>3</v>
      </c>
      <c r="BF315" s="57">
        <v>3</v>
      </c>
      <c r="BG315" s="57">
        <v>3</v>
      </c>
      <c r="BH315" s="57">
        <v>10</v>
      </c>
      <c r="BI315" s="57">
        <f t="shared" si="230"/>
        <v>750</v>
      </c>
      <c r="BJ315" s="189" t="str">
        <f t="shared" si="231"/>
        <v>344-21</v>
      </c>
      <c r="BK315" s="173">
        <f t="shared" si="232"/>
        <v>1</v>
      </c>
      <c r="BL315" s="173">
        <v>8</v>
      </c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104"/>
      <c r="CB315" s="103"/>
      <c r="CC315" s="103"/>
      <c r="CD315" s="103"/>
      <c r="CE315" s="103"/>
      <c r="CF315" s="103"/>
      <c r="CG315" s="103"/>
      <c r="CH315" s="103"/>
      <c r="CI315" s="103"/>
      <c r="CJ315" s="103"/>
      <c r="CK315" s="103"/>
      <c r="CL315" s="103"/>
      <c r="CP315" s="93"/>
      <c r="CQ315" s="93"/>
      <c r="CV315" s="93"/>
      <c r="DA315" s="93"/>
      <c r="DF315" s="131"/>
      <c r="DG315" s="121">
        <f t="shared" si="233"/>
        <v>29.033599222155431</v>
      </c>
      <c r="DH315" s="121">
        <f t="shared" si="234"/>
        <v>8.3399989372614645</v>
      </c>
      <c r="DI315" s="121">
        <f t="shared" si="235"/>
        <v>42.436800915298903</v>
      </c>
      <c r="DJ315" s="121">
        <f t="shared" si="236"/>
        <v>0.98707080637008715</v>
      </c>
      <c r="DK315" s="121">
        <f t="shared" si="236"/>
        <v>0.98539141286880394</v>
      </c>
      <c r="DL315" s="121">
        <f t="shared" si="236"/>
        <v>0</v>
      </c>
      <c r="DM315" s="121">
        <f t="shared" si="237"/>
        <v>2.9847243228410969</v>
      </c>
      <c r="DN315" s="121">
        <f t="shared" si="238"/>
        <v>0</v>
      </c>
      <c r="DO315" s="121">
        <f t="shared" si="239"/>
        <v>0</v>
      </c>
      <c r="DP315" s="121">
        <f t="shared" si="240"/>
        <v>0</v>
      </c>
      <c r="DQ315" s="121">
        <f t="shared" si="241"/>
        <v>0</v>
      </c>
      <c r="DR315" s="122">
        <f t="shared" si="242"/>
        <v>1</v>
      </c>
      <c r="DS315" s="157"/>
      <c r="DT315" s="157" t="str">
        <f t="shared" si="243"/>
        <v>DFPZ</v>
      </c>
      <c r="DU315" s="157" t="str">
        <f t="shared" si="222"/>
        <v>344-21</v>
      </c>
      <c r="DV315" s="238">
        <f t="shared" si="244"/>
        <v>1</v>
      </c>
      <c r="EJ315" s="50">
        <f t="shared" si="245"/>
        <v>0.43596036585365849</v>
      </c>
      <c r="EK315" s="50">
        <f t="shared" si="246"/>
        <v>0.55640243902439024</v>
      </c>
      <c r="EL315" s="55">
        <f t="shared" si="247"/>
        <v>0</v>
      </c>
      <c r="EM315" s="50">
        <f>4.656*AQ315*(((BL315/2.54)^2)+((BM315/2.54)^2)+((BN315/2.54)^2)+((BO315)/2.54^2)+((BP315/2.54)^2)+((BQ315/2.54)^2)+((BR315/2.54)^2)+((BS315/2.54)^2)+((BT315/2.54)^2)+((BU315/2.54)^2)+((BV315/2.54)^2)+((BW315/2.54)^2)+((BX315/2.54)^2)+((BY315/2.54)^2)+((BZ315/2.54)^2))/(BH315*3.28)</f>
        <v>1.4081589138788031</v>
      </c>
      <c r="EN315" s="50">
        <f>3.492*AQ315*((CA315/2.54)^2 + (CB315/2.54)^2 + (CC315/2.54)^2 + (CD315/2.54)^2 + (CE315/2.54)^2 + (CF315/2.54)^2 + (CG315/2.54)^2 +(CH315/2.54)^2 +(CI315/2.54)^2 + (CJ315/2.54)^2 +(CK315/2.54)^2 + (CL315/2.54)^2 +(CM315/2.54)^2 + (CN315/2.54)^2 + (CO315/2.54)^2)/(BH315*3.28)</f>
        <v>0</v>
      </c>
      <c r="EO315" s="50">
        <f t="shared" si="223"/>
        <v>0</v>
      </c>
      <c r="EP315" s="50">
        <f t="shared" si="224"/>
        <v>0</v>
      </c>
      <c r="EQ315" s="50">
        <f t="shared" si="225"/>
        <v>0</v>
      </c>
      <c r="ER315" s="56">
        <f t="shared" si="248"/>
        <v>0.99236280487804873</v>
      </c>
      <c r="ES315" s="56">
        <f t="shared" si="249"/>
        <v>1.4081589138788031</v>
      </c>
      <c r="ET315" s="56">
        <f t="shared" si="252"/>
        <v>13.065119649969944</v>
      </c>
      <c r="EU315" s="56">
        <f t="shared" si="252"/>
        <v>3.7529995217676593</v>
      </c>
      <c r="EV315" s="56">
        <f t="shared" si="250"/>
        <v>2.4005217187568517</v>
      </c>
      <c r="EW315" s="56"/>
      <c r="EX315" s="56"/>
      <c r="EY315" s="56"/>
      <c r="EZ315" s="165" t="str">
        <f>D315</f>
        <v>344-21</v>
      </c>
      <c r="FA315" s="179">
        <f t="shared" si="251"/>
        <v>7.6213197958158005</v>
      </c>
      <c r="FB315" s="179">
        <f t="shared" si="251"/>
        <v>6.2549992029460988</v>
      </c>
      <c r="FC315" s="56">
        <f>AVERAGE(EJ313:EJ315)</f>
        <v>0.43273102981029804</v>
      </c>
      <c r="FD315" s="56">
        <f>AVERAGE(EK313:EK315)</f>
        <v>0.80369241192411922</v>
      </c>
      <c r="FE315" s="56">
        <f>AVERAGE(EL313:EL315)</f>
        <v>0.98373983739837401</v>
      </c>
      <c r="FF315" s="56">
        <f>AVERAGE(EM313:EM315)</f>
        <v>3.2857041323838736</v>
      </c>
      <c r="FG315" s="56">
        <f>AVERAGE(EN313:EN315)</f>
        <v>0</v>
      </c>
      <c r="FH315" s="56">
        <f t="shared" si="253"/>
        <v>0</v>
      </c>
      <c r="FI315" s="56">
        <f t="shared" si="253"/>
        <v>0</v>
      </c>
      <c r="FJ315" s="56">
        <f t="shared" si="253"/>
        <v>0</v>
      </c>
      <c r="FK315" s="56">
        <f>AVERAGE(ER313:ER315)</f>
        <v>2.2201632791327914</v>
      </c>
      <c r="FL315" s="56">
        <f>AVERAGE(ES313:ES315)</f>
        <v>3.2857041323838736</v>
      </c>
      <c r="FM315" s="56">
        <f>AVERAGE(EV313:EV315)</f>
        <v>5.5058674115166655</v>
      </c>
      <c r="FO315" s="54"/>
      <c r="FP315" s="54" t="e">
        <f>AVERAGE(#REF!)</f>
        <v>#REF!</v>
      </c>
      <c r="FQ315" s="54" t="e">
        <f>AVERAGE(#REF!)</f>
        <v>#REF!</v>
      </c>
      <c r="FR315" s="54" t="e">
        <f>AVERAGE(#REF!)</f>
        <v>#REF!</v>
      </c>
      <c r="FS315" s="54" t="e">
        <f>AVERAGE(#REF!)</f>
        <v>#REF!</v>
      </c>
      <c r="FT315" s="54" t="e">
        <f>AVERAGE(#REF!)</f>
        <v>#REF!</v>
      </c>
      <c r="FU315" s="54" t="e">
        <f>AVERAGE(#REF!)</f>
        <v>#REF!</v>
      </c>
      <c r="FV315" s="54" t="e">
        <f>AVERAGE(#REF!)</f>
        <v>#REF!</v>
      </c>
      <c r="FW315" s="54" t="e">
        <f>AVERAGE(#REF!)</f>
        <v>#REF!</v>
      </c>
      <c r="FX315" s="54" t="e">
        <f>AVERAGE(#REF!)</f>
        <v>#REF!</v>
      </c>
      <c r="FY315" s="54" t="e">
        <f>AVERAGE(#REF!)</f>
        <v>#REF!</v>
      </c>
      <c r="FZ315" s="54" t="e">
        <f>AVERAGE(#REF!)</f>
        <v>#REF!</v>
      </c>
      <c r="GA315" s="54"/>
    </row>
    <row r="316" spans="1:183" ht="16.899999999999999" customHeight="1">
      <c r="A316" s="66" t="s">
        <v>377</v>
      </c>
      <c r="B316" s="228" t="s">
        <v>286</v>
      </c>
      <c r="C316" s="228">
        <v>750</v>
      </c>
      <c r="D316" s="228" t="s">
        <v>290</v>
      </c>
      <c r="E316" s="229">
        <v>2</v>
      </c>
      <c r="F316" s="144">
        <v>12.41</v>
      </c>
      <c r="G316" s="144">
        <v>5</v>
      </c>
      <c r="H316" s="144"/>
      <c r="I316" s="144">
        <v>5.47</v>
      </c>
      <c r="J316" s="82">
        <v>2.7605540793600003</v>
      </c>
      <c r="K316" s="83">
        <v>15.69</v>
      </c>
      <c r="L316" s="83">
        <v>1.9570603483200002</v>
      </c>
      <c r="M316" s="83"/>
      <c r="N316" s="83"/>
      <c r="O316" s="83"/>
      <c r="P316" s="230">
        <f t="shared" si="226"/>
        <v>43.287614427679998</v>
      </c>
      <c r="Q316" s="52">
        <f t="shared" si="205"/>
        <v>0.83399989372614647</v>
      </c>
      <c r="R316" s="52">
        <f t="shared" si="206"/>
        <v>1.4516799611077715</v>
      </c>
      <c r="S316" s="52">
        <f t="shared" si="207"/>
        <v>1.4145600305099637</v>
      </c>
      <c r="T316" s="53">
        <f t="shared" si="208"/>
        <v>9.0334723494273572E-2</v>
      </c>
      <c r="U316" s="53">
        <f t="shared" si="209"/>
        <v>1.3589153014640702</v>
      </c>
      <c r="V316" s="53">
        <f t="shared" si="210"/>
        <v>14.167574869288392</v>
      </c>
      <c r="W316" s="53">
        <f t="shared" si="211"/>
        <v>115.77841853573091</v>
      </c>
      <c r="X316" s="53">
        <f t="shared" si="212"/>
        <v>1.0294708523189267</v>
      </c>
      <c r="Y316" s="53">
        <f t="shared" si="213"/>
        <v>1.0231650055704153</v>
      </c>
      <c r="Z316" s="53">
        <f t="shared" si="214"/>
        <v>1.0260432990696924</v>
      </c>
      <c r="AA316" s="53">
        <f t="shared" si="215"/>
        <v>1.0296284922307912</v>
      </c>
      <c r="AB316" s="53">
        <f t="shared" si="216"/>
        <v>0.57342036686136544</v>
      </c>
      <c r="AC316" s="53">
        <f t="shared" si="217"/>
        <v>0.5743221245079001</v>
      </c>
      <c r="AD316" s="53">
        <f t="shared" si="218"/>
        <v>0.56107291343761145</v>
      </c>
      <c r="AE316" s="53">
        <f t="shared" si="219"/>
        <v>0.36705279802377788</v>
      </c>
      <c r="AF316" s="53">
        <f t="shared" si="220"/>
        <v>0.36</v>
      </c>
      <c r="AG316" s="53">
        <f t="shared" si="221"/>
        <v>0.36352639901188893</v>
      </c>
      <c r="AH316" s="64" t="s">
        <v>152</v>
      </c>
      <c r="AK316" s="45" t="str">
        <f t="shared" si="227"/>
        <v>344-21</v>
      </c>
      <c r="AL316" s="65"/>
      <c r="AM316" s="145">
        <f t="shared" si="228"/>
        <v>2</v>
      </c>
      <c r="AN316" s="149"/>
      <c r="AO316" s="183"/>
      <c r="AP316" s="149"/>
      <c r="AQ316" s="147">
        <f t="shared" si="229"/>
        <v>1</v>
      </c>
      <c r="AR316" s="229">
        <v>2</v>
      </c>
      <c r="AS316" s="229">
        <v>2</v>
      </c>
      <c r="AT316" s="229">
        <v>6</v>
      </c>
      <c r="AU316" s="229">
        <v>0</v>
      </c>
      <c r="AV316" s="229">
        <v>2</v>
      </c>
      <c r="AW316" s="229">
        <v>2</v>
      </c>
      <c r="AX316" s="229">
        <v>0</v>
      </c>
      <c r="AY316" s="229">
        <v>1</v>
      </c>
      <c r="AZ316" s="229">
        <v>1</v>
      </c>
      <c r="BB316" s="229">
        <v>150</v>
      </c>
      <c r="BC316" s="229">
        <v>17</v>
      </c>
      <c r="BD316" s="229">
        <v>0</v>
      </c>
      <c r="BE316" s="57">
        <v>3</v>
      </c>
      <c r="BF316" s="57">
        <v>3</v>
      </c>
      <c r="BG316" s="57">
        <v>3</v>
      </c>
      <c r="BH316" s="57">
        <v>10</v>
      </c>
      <c r="BI316" s="57">
        <f t="shared" si="230"/>
        <v>750</v>
      </c>
      <c r="BJ316" s="189" t="str">
        <f t="shared" si="231"/>
        <v>344-21</v>
      </c>
      <c r="BK316" s="173">
        <f t="shared" si="232"/>
        <v>2</v>
      </c>
      <c r="BL316" s="173">
        <v>0</v>
      </c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104"/>
      <c r="CB316" s="103"/>
      <c r="CC316" s="103"/>
      <c r="CD316" s="103"/>
      <c r="CE316" s="103"/>
      <c r="CF316" s="103"/>
      <c r="CG316" s="103"/>
      <c r="CH316" s="103"/>
      <c r="CI316" s="103"/>
      <c r="CJ316" s="103"/>
      <c r="CK316" s="103"/>
      <c r="CL316" s="103"/>
      <c r="CP316" s="93"/>
      <c r="CQ316" s="93"/>
      <c r="CV316" s="93"/>
      <c r="DA316" s="93"/>
      <c r="DF316" s="131"/>
      <c r="DG316" s="121">
        <f t="shared" si="233"/>
        <v>14.516799611077715</v>
      </c>
      <c r="DH316" s="121">
        <f t="shared" si="234"/>
        <v>20.84999734315366</v>
      </c>
      <c r="DI316" s="121">
        <f t="shared" si="235"/>
        <v>49.509601067848727</v>
      </c>
      <c r="DJ316" s="121">
        <f t="shared" si="236"/>
        <v>3.2902360212336235</v>
      </c>
      <c r="DK316" s="121">
        <f t="shared" si="236"/>
        <v>5.5838846729232214</v>
      </c>
      <c r="DL316" s="121">
        <f t="shared" si="236"/>
        <v>0</v>
      </c>
      <c r="DM316" s="121">
        <f t="shared" si="237"/>
        <v>0</v>
      </c>
      <c r="DN316" s="121">
        <f t="shared" si="238"/>
        <v>0</v>
      </c>
      <c r="DO316" s="121">
        <f t="shared" si="239"/>
        <v>0</v>
      </c>
      <c r="DP316" s="121">
        <f t="shared" si="240"/>
        <v>0</v>
      </c>
      <c r="DQ316" s="121">
        <f t="shared" si="241"/>
        <v>0</v>
      </c>
      <c r="DR316" s="122">
        <f t="shared" si="242"/>
        <v>4</v>
      </c>
      <c r="DS316" s="157"/>
      <c r="DT316" s="157" t="str">
        <f t="shared" si="243"/>
        <v>DFPZ</v>
      </c>
      <c r="DU316" s="157" t="str">
        <f t="shared" si="222"/>
        <v>344-21</v>
      </c>
      <c r="DV316" s="238">
        <f t="shared" si="244"/>
        <v>2</v>
      </c>
      <c r="EJ316" s="50"/>
      <c r="EK316" s="50"/>
      <c r="EL316" s="55"/>
      <c r="EM316" s="50"/>
      <c r="EN316" s="50"/>
      <c r="EO316" s="50">
        <f t="shared" si="223"/>
        <v>0</v>
      </c>
      <c r="EP316" s="50">
        <f t="shared" si="224"/>
        <v>0</v>
      </c>
      <c r="EQ316" s="50">
        <f t="shared" si="225"/>
        <v>0</v>
      </c>
      <c r="ER316" s="56"/>
      <c r="ES316" s="56"/>
      <c r="ET316" s="56">
        <f t="shared" si="252"/>
        <v>6.5325598249849719</v>
      </c>
      <c r="EU316" s="56">
        <f t="shared" si="252"/>
        <v>9.3824988044191482</v>
      </c>
      <c r="EV316" s="56"/>
      <c r="EW316" s="56"/>
      <c r="EX316" s="56"/>
      <c r="EY316" s="56"/>
      <c r="EZ316" s="165"/>
      <c r="FA316" s="179"/>
      <c r="FB316" s="179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4"/>
      <c r="FZ316" s="54"/>
      <c r="GA316" s="54"/>
    </row>
    <row r="317" spans="1:183" ht="16.899999999999999" customHeight="1">
      <c r="A317" s="66" t="s">
        <v>377</v>
      </c>
      <c r="B317" s="228" t="s">
        <v>286</v>
      </c>
      <c r="C317" s="228">
        <v>750</v>
      </c>
      <c r="D317" s="228" t="s">
        <v>290</v>
      </c>
      <c r="E317" s="229">
        <v>3</v>
      </c>
      <c r="F317" s="144">
        <v>12.41</v>
      </c>
      <c r="G317" s="144">
        <v>5</v>
      </c>
      <c r="H317" s="144"/>
      <c r="I317" s="144">
        <v>5.47</v>
      </c>
      <c r="J317" s="82">
        <v>2.7605540793600003</v>
      </c>
      <c r="K317" s="83">
        <v>15.69</v>
      </c>
      <c r="L317" s="83">
        <v>1.9570603483200002</v>
      </c>
      <c r="M317" s="83"/>
      <c r="N317" s="83"/>
      <c r="O317" s="83"/>
      <c r="P317" s="230">
        <f t="shared" si="226"/>
        <v>43.287614427679998</v>
      </c>
      <c r="Q317" s="52">
        <f t="shared" si="205"/>
        <v>0.83399989372614647</v>
      </c>
      <c r="R317" s="52">
        <f t="shared" si="206"/>
        <v>1.4516799611077715</v>
      </c>
      <c r="S317" s="52">
        <f t="shared" si="207"/>
        <v>1.4145600305099637</v>
      </c>
      <c r="T317" s="53">
        <f t="shared" si="208"/>
        <v>9.0334723494273572E-2</v>
      </c>
      <c r="U317" s="53">
        <f t="shared" si="209"/>
        <v>1.3589153014640702</v>
      </c>
      <c r="V317" s="53">
        <f t="shared" si="210"/>
        <v>14.167574869288392</v>
      </c>
      <c r="W317" s="53">
        <f t="shared" si="211"/>
        <v>115.77841853573091</v>
      </c>
      <c r="X317" s="53">
        <f t="shared" si="212"/>
        <v>1.0294708523189267</v>
      </c>
      <c r="Y317" s="53">
        <f t="shared" si="213"/>
        <v>1.0231650055704153</v>
      </c>
      <c r="Z317" s="53">
        <f t="shared" si="214"/>
        <v>1.0260432990696924</v>
      </c>
      <c r="AA317" s="53">
        <f t="shared" si="215"/>
        <v>1.0296284922307912</v>
      </c>
      <c r="AB317" s="53">
        <f t="shared" si="216"/>
        <v>0.57342036686136544</v>
      </c>
      <c r="AC317" s="53">
        <f t="shared" si="217"/>
        <v>0.5743221245079001</v>
      </c>
      <c r="AD317" s="53">
        <f t="shared" si="218"/>
        <v>0.56107291343761145</v>
      </c>
      <c r="AE317" s="53">
        <f t="shared" si="219"/>
        <v>0.36705279802377788</v>
      </c>
      <c r="AF317" s="53">
        <f t="shared" si="220"/>
        <v>0.36</v>
      </c>
      <c r="AG317" s="53">
        <f t="shared" si="221"/>
        <v>0.36352639901188893</v>
      </c>
      <c r="AH317" s="64" t="s">
        <v>152</v>
      </c>
      <c r="AK317" s="45" t="str">
        <f t="shared" si="227"/>
        <v>344-21</v>
      </c>
      <c r="AL317" s="65"/>
      <c r="AM317" s="145">
        <f t="shared" si="228"/>
        <v>3</v>
      </c>
      <c r="AN317" s="149"/>
      <c r="AO317" s="183"/>
      <c r="AP317" s="149"/>
      <c r="AQ317" s="147">
        <f t="shared" si="229"/>
        <v>1</v>
      </c>
      <c r="AR317" s="229">
        <v>0</v>
      </c>
      <c r="AS317" s="229">
        <v>0</v>
      </c>
      <c r="AT317" s="229">
        <v>1</v>
      </c>
      <c r="AU317" s="229">
        <v>0</v>
      </c>
      <c r="AV317" s="229">
        <v>0</v>
      </c>
      <c r="AW317" s="229">
        <v>0</v>
      </c>
      <c r="AX317" s="229">
        <v>0</v>
      </c>
      <c r="AY317" s="229">
        <v>0</v>
      </c>
      <c r="AZ317" s="229">
        <v>0</v>
      </c>
      <c r="BB317" s="229">
        <v>25</v>
      </c>
      <c r="BC317" s="229">
        <v>1</v>
      </c>
      <c r="BD317" s="229">
        <v>0</v>
      </c>
      <c r="BE317" s="57">
        <v>3</v>
      </c>
      <c r="BF317" s="57">
        <v>3</v>
      </c>
      <c r="BG317" s="57">
        <v>3</v>
      </c>
      <c r="BH317" s="57">
        <v>10</v>
      </c>
      <c r="BI317" s="57">
        <f t="shared" si="230"/>
        <v>750</v>
      </c>
      <c r="BJ317" s="189" t="str">
        <f t="shared" si="231"/>
        <v>344-21</v>
      </c>
      <c r="BK317" s="173">
        <f t="shared" si="232"/>
        <v>3</v>
      </c>
      <c r="BL317" s="173">
        <v>0</v>
      </c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104"/>
      <c r="CB317" s="103"/>
      <c r="CC317" s="103"/>
      <c r="CD317" s="103"/>
      <c r="CE317" s="103"/>
      <c r="CF317" s="103"/>
      <c r="CG317" s="103"/>
      <c r="CH317" s="103"/>
      <c r="CI317" s="103"/>
      <c r="CJ317" s="103"/>
      <c r="CK317" s="103"/>
      <c r="CL317" s="103"/>
      <c r="CP317" s="93"/>
      <c r="CQ317" s="93"/>
      <c r="CV317" s="93"/>
      <c r="DA317" s="93"/>
      <c r="DF317" s="131"/>
      <c r="DG317" s="121">
        <f t="shared" si="233"/>
        <v>0</v>
      </c>
      <c r="DH317" s="121">
        <f t="shared" si="234"/>
        <v>0</v>
      </c>
      <c r="DI317" s="121">
        <f t="shared" si="235"/>
        <v>0</v>
      </c>
      <c r="DJ317" s="121">
        <f t="shared" si="236"/>
        <v>0.54837267020560387</v>
      </c>
      <c r="DK317" s="121">
        <f t="shared" si="236"/>
        <v>0.32846380428960126</v>
      </c>
      <c r="DL317" s="121">
        <f t="shared" si="236"/>
        <v>0</v>
      </c>
      <c r="DM317" s="121">
        <f t="shared" si="237"/>
        <v>0</v>
      </c>
      <c r="DN317" s="121">
        <f t="shared" si="238"/>
        <v>0</v>
      </c>
      <c r="DO317" s="121">
        <f t="shared" si="239"/>
        <v>0</v>
      </c>
      <c r="DP317" s="121">
        <f t="shared" si="240"/>
        <v>0</v>
      </c>
      <c r="DQ317" s="121">
        <f t="shared" si="241"/>
        <v>0</v>
      </c>
      <c r="DR317" s="122">
        <f t="shared" si="242"/>
        <v>0.5</v>
      </c>
      <c r="DS317" s="157"/>
      <c r="DT317" s="157" t="str">
        <f t="shared" si="243"/>
        <v>DFPZ</v>
      </c>
      <c r="DU317" s="157" t="str">
        <f t="shared" si="222"/>
        <v>344-21</v>
      </c>
      <c r="DV317" s="238">
        <f t="shared" si="244"/>
        <v>3</v>
      </c>
      <c r="EJ317" s="50">
        <f t="shared" si="245"/>
        <v>0.24220020325203251</v>
      </c>
      <c r="EK317" s="50">
        <f t="shared" si="246"/>
        <v>0.18546747967479674</v>
      </c>
      <c r="EL317" s="55">
        <f t="shared" si="247"/>
        <v>0</v>
      </c>
      <c r="EM317" s="50">
        <f>4.656*AQ317*(((BL317/2.54)^2)+((BM317/2.54)^2)+((BN317/2.54)^2)+((BO317)/2.54^2)+((BP317/2.54)^2)+((BQ317/2.54)^2)+((BR317/2.54)^2)+((BS317/2.54)^2)+((BT317/2.54)^2)+((BU317/2.54)^2)+((BV317/2.54)^2)+((BW317/2.54)^2)+((BX317/2.54)^2)+((BY317/2.54)^2)+((BZ317/2.54)^2))/(BH317*3.28)</f>
        <v>0</v>
      </c>
      <c r="EN317" s="50">
        <f>3.492*AQ317*((CA317/2.54)^2 + (CB317/2.54)^2 + (CC317/2.54)^2 + (CD317/2.54)^2 + (CE317/2.54)^2 + (CF317/2.54)^2 + (CG317/2.54)^2 +(CH317/2.54)^2 +(CI317/2.54)^2 + (CJ317/2.54)^2 +(CK317/2.54)^2 + (CL317/2.54)^2 +(CM317/2.54)^2 + (CN317/2.54)^2 + (CO317/2.54)^2)/(BH317*3.28)</f>
        <v>0</v>
      </c>
      <c r="EO317" s="50">
        <f t="shared" si="223"/>
        <v>0</v>
      </c>
      <c r="EP317" s="50">
        <f t="shared" si="224"/>
        <v>0</v>
      </c>
      <c r="EQ317" s="50">
        <f t="shared" si="225"/>
        <v>0</v>
      </c>
      <c r="ER317" s="56">
        <f t="shared" si="248"/>
        <v>0.42766768292682922</v>
      </c>
      <c r="ES317" s="56">
        <f t="shared" si="249"/>
        <v>0</v>
      </c>
      <c r="ET317" s="56">
        <f t="shared" si="252"/>
        <v>0</v>
      </c>
      <c r="EU317" s="56">
        <f t="shared" si="252"/>
        <v>0</v>
      </c>
      <c r="EV317" s="56">
        <f t="shared" si="250"/>
        <v>0.42766768292682922</v>
      </c>
      <c r="EW317" s="56"/>
      <c r="EX317" s="56"/>
      <c r="EY317" s="56"/>
      <c r="EZ317" s="165"/>
      <c r="FA317" s="179"/>
      <c r="FB317" s="179"/>
      <c r="FC317" s="56"/>
      <c r="FD317" s="56"/>
      <c r="FE317" s="56"/>
      <c r="FF317" s="56"/>
      <c r="FG317" s="56"/>
      <c r="FH317" s="56"/>
      <c r="FI317" s="56"/>
      <c r="FJ317" s="56"/>
      <c r="FK317" s="56"/>
      <c r="FL317" s="56"/>
      <c r="FM317" s="56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4"/>
      <c r="FZ317" s="54"/>
      <c r="GA317" s="54"/>
    </row>
    <row r="318" spans="1:183" ht="16.899999999999999" customHeight="1">
      <c r="A318" s="66" t="s">
        <v>377</v>
      </c>
      <c r="B318" s="228" t="s">
        <v>286</v>
      </c>
      <c r="C318" s="228">
        <v>750</v>
      </c>
      <c r="D318" s="228" t="s">
        <v>290</v>
      </c>
      <c r="E318" s="229">
        <v>4</v>
      </c>
      <c r="F318" s="144">
        <v>12.41</v>
      </c>
      <c r="G318" s="144">
        <v>5</v>
      </c>
      <c r="H318" s="144"/>
      <c r="I318" s="144">
        <v>5.47</v>
      </c>
      <c r="J318" s="82">
        <v>2.7605540793600003</v>
      </c>
      <c r="K318" s="83">
        <v>15.69</v>
      </c>
      <c r="L318" s="83">
        <v>1.9570603483200002</v>
      </c>
      <c r="M318" s="83"/>
      <c r="N318" s="83"/>
      <c r="O318" s="83"/>
      <c r="P318" s="230">
        <f t="shared" si="226"/>
        <v>43.287614427679998</v>
      </c>
      <c r="Q318" s="52">
        <f t="shared" si="205"/>
        <v>0.83399989372614647</v>
      </c>
      <c r="R318" s="52">
        <f t="shared" si="206"/>
        <v>1.4516799611077715</v>
      </c>
      <c r="S318" s="52">
        <f t="shared" si="207"/>
        <v>1.4145600305099637</v>
      </c>
      <c r="T318" s="53">
        <f t="shared" si="208"/>
        <v>9.0334723494273572E-2</v>
      </c>
      <c r="U318" s="53">
        <f t="shared" si="209"/>
        <v>1.3589153014640702</v>
      </c>
      <c r="V318" s="53">
        <f t="shared" si="210"/>
        <v>14.167574869288392</v>
      </c>
      <c r="W318" s="53">
        <f t="shared" si="211"/>
        <v>115.77841853573091</v>
      </c>
      <c r="X318" s="53">
        <f t="shared" si="212"/>
        <v>1.0294708523189267</v>
      </c>
      <c r="Y318" s="53">
        <f t="shared" si="213"/>
        <v>1.0231650055704153</v>
      </c>
      <c r="Z318" s="53">
        <f t="shared" si="214"/>
        <v>1.0260432990696924</v>
      </c>
      <c r="AA318" s="53">
        <f t="shared" si="215"/>
        <v>1.0296284922307912</v>
      </c>
      <c r="AB318" s="53">
        <f t="shared" si="216"/>
        <v>0.57342036686136544</v>
      </c>
      <c r="AC318" s="53">
        <f t="shared" si="217"/>
        <v>0.5743221245079001</v>
      </c>
      <c r="AD318" s="53">
        <f t="shared" si="218"/>
        <v>0.56107291343761145</v>
      </c>
      <c r="AE318" s="53">
        <f t="shared" si="219"/>
        <v>0.36705279802377788</v>
      </c>
      <c r="AF318" s="53">
        <f t="shared" si="220"/>
        <v>0.36</v>
      </c>
      <c r="AG318" s="53">
        <f t="shared" si="221"/>
        <v>0.36352639901188893</v>
      </c>
      <c r="AH318" s="64" t="s">
        <v>152</v>
      </c>
      <c r="AK318" s="45" t="str">
        <f t="shared" si="227"/>
        <v>344-21</v>
      </c>
      <c r="AL318" s="65"/>
      <c r="AM318" s="145">
        <f t="shared" si="228"/>
        <v>4</v>
      </c>
      <c r="AN318" s="149"/>
      <c r="AO318" s="183"/>
      <c r="AP318" s="149"/>
      <c r="AQ318" s="147">
        <f t="shared" si="229"/>
        <v>1</v>
      </c>
      <c r="AR318" s="229">
        <v>0</v>
      </c>
      <c r="AS318" s="229">
        <v>1</v>
      </c>
      <c r="AT318" s="229">
        <v>1</v>
      </c>
      <c r="AU318" s="229">
        <v>0</v>
      </c>
      <c r="AV318" s="229">
        <v>0</v>
      </c>
      <c r="AW318" s="229">
        <v>6</v>
      </c>
      <c r="AX318" s="229">
        <v>0</v>
      </c>
      <c r="AY318" s="229">
        <v>1</v>
      </c>
      <c r="AZ318" s="229">
        <v>9</v>
      </c>
      <c r="BB318" s="229">
        <v>45</v>
      </c>
      <c r="BC318" s="229">
        <v>14</v>
      </c>
      <c r="BD318" s="229">
        <v>1</v>
      </c>
      <c r="BE318" s="57">
        <v>3</v>
      </c>
      <c r="BF318" s="57">
        <v>3</v>
      </c>
      <c r="BG318" s="57">
        <v>3</v>
      </c>
      <c r="BH318" s="57">
        <v>10</v>
      </c>
      <c r="BI318" s="57">
        <f t="shared" si="230"/>
        <v>750</v>
      </c>
      <c r="BJ318" s="189" t="str">
        <f t="shared" si="231"/>
        <v>344-21</v>
      </c>
      <c r="BK318" s="173">
        <f t="shared" si="232"/>
        <v>4</v>
      </c>
      <c r="BL318" s="173">
        <v>8</v>
      </c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104"/>
      <c r="CB318" s="103"/>
      <c r="CC318" s="103"/>
      <c r="CD318" s="103"/>
      <c r="CE318" s="103"/>
      <c r="CF318" s="103"/>
      <c r="CG318" s="103"/>
      <c r="CH318" s="103"/>
      <c r="CI318" s="103"/>
      <c r="CJ318" s="103"/>
      <c r="CK318" s="103"/>
      <c r="CL318" s="103"/>
      <c r="CP318" s="93"/>
      <c r="CQ318" s="93"/>
      <c r="CV318" s="93"/>
      <c r="DA318" s="93"/>
      <c r="DF318" s="131"/>
      <c r="DG318" s="121">
        <f t="shared" si="233"/>
        <v>0</v>
      </c>
      <c r="DH318" s="121">
        <f t="shared" si="234"/>
        <v>8.3399989372614645</v>
      </c>
      <c r="DI318" s="121">
        <f t="shared" si="235"/>
        <v>14.145600305099638</v>
      </c>
      <c r="DJ318" s="121">
        <f t="shared" si="236"/>
        <v>0.98707080637008715</v>
      </c>
      <c r="DK318" s="121">
        <f t="shared" si="236"/>
        <v>4.5984932600544175</v>
      </c>
      <c r="DL318" s="121">
        <f t="shared" si="236"/>
        <v>3.3548600869092748</v>
      </c>
      <c r="DM318" s="121">
        <f t="shared" si="237"/>
        <v>2.9847243228410969</v>
      </c>
      <c r="DN318" s="121">
        <f t="shared" si="238"/>
        <v>0</v>
      </c>
      <c r="DO318" s="121">
        <f t="shared" si="239"/>
        <v>0</v>
      </c>
      <c r="DP318" s="121">
        <f t="shared" si="240"/>
        <v>0</v>
      </c>
      <c r="DQ318" s="121">
        <f t="shared" si="241"/>
        <v>0</v>
      </c>
      <c r="DR318" s="122">
        <f t="shared" si="242"/>
        <v>3.5</v>
      </c>
      <c r="DS318" s="157"/>
      <c r="DT318" s="157" t="str">
        <f t="shared" si="243"/>
        <v>DFPZ</v>
      </c>
      <c r="DU318" s="157" t="str">
        <f t="shared" si="222"/>
        <v>344-21</v>
      </c>
      <c r="DV318" s="238">
        <f t="shared" si="244"/>
        <v>4</v>
      </c>
      <c r="EJ318" s="50">
        <f t="shared" si="245"/>
        <v>0.43596036585365849</v>
      </c>
      <c r="EK318" s="50">
        <f t="shared" si="246"/>
        <v>2.5965447154471546</v>
      </c>
      <c r="EL318" s="55">
        <f t="shared" si="247"/>
        <v>1.475609756097561</v>
      </c>
      <c r="EM318" s="50">
        <f>4.656*AQ318*(((BL318/2.54)^2)+((BM318/2.54)^2)+((BN318/2.54)^2)+((BO318)/2.54^2)+((BP318/2.54)^2)+((BQ318/2.54)^2)+((BR318/2.54)^2)+((BS318/2.54)^2)+((BT318/2.54)^2)+((BU318/2.54)^2)+((BV318/2.54)^2)+((BW318/2.54)^2)+((BX318/2.54)^2)+((BY318/2.54)^2)+((BZ318/2.54)^2))/(BH318*3.28)</f>
        <v>1.4081589138788031</v>
      </c>
      <c r="EN318" s="50">
        <f>3.492*AQ318*((CA318/2.54)^2 + (CB318/2.54)^2 + (CC318/2.54)^2 + (CD318/2.54)^2 + (CE318/2.54)^2 + (CF318/2.54)^2 + (CG318/2.54)^2 +(CH318/2.54)^2 +(CI318/2.54)^2 + (CJ318/2.54)^2 +(CK318/2.54)^2 + (CL318/2.54)^2 +(CM318/2.54)^2 + (CN318/2.54)^2 + (CO318/2.54)^2)/(BH318*3.28)</f>
        <v>0</v>
      </c>
      <c r="EO318" s="50">
        <f t="shared" si="223"/>
        <v>0</v>
      </c>
      <c r="EP318" s="50">
        <f t="shared" si="224"/>
        <v>0</v>
      </c>
      <c r="EQ318" s="50">
        <f t="shared" si="225"/>
        <v>0</v>
      </c>
      <c r="ER318" s="56">
        <f t="shared" si="248"/>
        <v>4.5081148373983737</v>
      </c>
      <c r="ES318" s="56">
        <f t="shared" si="249"/>
        <v>1.4081589138788031</v>
      </c>
      <c r="ET318" s="56">
        <f t="shared" si="252"/>
        <v>0</v>
      </c>
      <c r="EU318" s="56">
        <f t="shared" si="252"/>
        <v>3.7529995217676593</v>
      </c>
      <c r="EV318" s="56">
        <f t="shared" si="250"/>
        <v>5.9162737512771768</v>
      </c>
      <c r="EW318" s="56"/>
      <c r="EX318" s="56"/>
      <c r="EY318" s="56"/>
      <c r="EZ318" s="165"/>
      <c r="FA318" s="179"/>
      <c r="FB318" s="179"/>
      <c r="FC318" s="56"/>
      <c r="FD318" s="56"/>
      <c r="FE318" s="56"/>
      <c r="FF318" s="56"/>
      <c r="FG318" s="56"/>
      <c r="FH318" s="56"/>
      <c r="FI318" s="56"/>
      <c r="FJ318" s="56"/>
      <c r="FK318" s="56"/>
      <c r="FL318" s="56"/>
      <c r="FM318" s="56"/>
      <c r="FO318" s="54"/>
      <c r="FP318" s="54"/>
      <c r="FQ318" s="54"/>
      <c r="FR318" s="54"/>
      <c r="FS318" s="54"/>
      <c r="FT318" s="54"/>
      <c r="FU318" s="54"/>
      <c r="FV318" s="54"/>
      <c r="FW318" s="54"/>
      <c r="FX318" s="54"/>
      <c r="FY318" s="54"/>
      <c r="FZ318" s="54"/>
      <c r="GA318" s="54"/>
    </row>
    <row r="319" spans="1:183" ht="16.899999999999999" customHeight="1">
      <c r="A319" s="66" t="s">
        <v>377</v>
      </c>
      <c r="B319" s="228" t="s">
        <v>286</v>
      </c>
      <c r="C319" s="228">
        <v>750</v>
      </c>
      <c r="D319" s="228" t="s">
        <v>290</v>
      </c>
      <c r="E319" s="229">
        <v>5</v>
      </c>
      <c r="F319" s="144">
        <v>12.41</v>
      </c>
      <c r="G319" s="144">
        <v>5</v>
      </c>
      <c r="H319" s="144"/>
      <c r="I319" s="144">
        <v>5.47</v>
      </c>
      <c r="J319" s="82">
        <v>2.7605540793600003</v>
      </c>
      <c r="K319" s="83">
        <v>15.69</v>
      </c>
      <c r="L319" s="83">
        <v>1.9570603483200002</v>
      </c>
      <c r="M319" s="83"/>
      <c r="N319" s="83"/>
      <c r="O319" s="83"/>
      <c r="P319" s="230">
        <f t="shared" si="226"/>
        <v>43.287614427679998</v>
      </c>
      <c r="Q319" s="52">
        <f t="shared" si="205"/>
        <v>0.83399989372614647</v>
      </c>
      <c r="R319" s="52">
        <f t="shared" si="206"/>
        <v>1.4516799611077715</v>
      </c>
      <c r="S319" s="52">
        <f t="shared" si="207"/>
        <v>1.4145600305099637</v>
      </c>
      <c r="T319" s="53">
        <f t="shared" si="208"/>
        <v>9.0334723494273572E-2</v>
      </c>
      <c r="U319" s="53">
        <f t="shared" si="209"/>
        <v>1.3589153014640702</v>
      </c>
      <c r="V319" s="53">
        <f t="shared" si="210"/>
        <v>14.167574869288392</v>
      </c>
      <c r="W319" s="53">
        <f t="shared" si="211"/>
        <v>115.77841853573091</v>
      </c>
      <c r="X319" s="53">
        <f t="shared" si="212"/>
        <v>1.0294708523189267</v>
      </c>
      <c r="Y319" s="53">
        <f t="shared" si="213"/>
        <v>1.0231650055704153</v>
      </c>
      <c r="Z319" s="53">
        <f t="shared" si="214"/>
        <v>1.0260432990696924</v>
      </c>
      <c r="AA319" s="53">
        <f t="shared" si="215"/>
        <v>1.0296284922307912</v>
      </c>
      <c r="AB319" s="53">
        <f t="shared" si="216"/>
        <v>0.57342036686136544</v>
      </c>
      <c r="AC319" s="53">
        <f t="shared" si="217"/>
        <v>0.5743221245079001</v>
      </c>
      <c r="AD319" s="53">
        <f t="shared" si="218"/>
        <v>0.56107291343761145</v>
      </c>
      <c r="AE319" s="53">
        <f t="shared" si="219"/>
        <v>0.36705279802377788</v>
      </c>
      <c r="AF319" s="53">
        <f t="shared" si="220"/>
        <v>0.36</v>
      </c>
      <c r="AG319" s="53">
        <f t="shared" si="221"/>
        <v>0.36352639901188893</v>
      </c>
      <c r="AH319" s="64" t="s">
        <v>152</v>
      </c>
      <c r="AK319" s="45" t="str">
        <f t="shared" si="227"/>
        <v>344-21</v>
      </c>
      <c r="AL319" s="65"/>
      <c r="AM319" s="145">
        <f t="shared" si="228"/>
        <v>5</v>
      </c>
      <c r="AN319" s="149"/>
      <c r="AO319" s="183"/>
      <c r="AP319" s="149"/>
      <c r="AQ319" s="147">
        <f t="shared" si="229"/>
        <v>1</v>
      </c>
      <c r="AR319" s="229">
        <v>0</v>
      </c>
      <c r="AS319" s="229">
        <v>1</v>
      </c>
      <c r="AT319" s="229">
        <v>3</v>
      </c>
      <c r="AU319" s="229">
        <v>0</v>
      </c>
      <c r="AV319" s="229">
        <v>0</v>
      </c>
      <c r="AW319" s="229">
        <v>2</v>
      </c>
      <c r="AX319" s="229">
        <v>0</v>
      </c>
      <c r="AY319" s="229">
        <v>1</v>
      </c>
      <c r="AZ319" s="229">
        <v>2</v>
      </c>
      <c r="BB319" s="229">
        <v>20</v>
      </c>
      <c r="BC319" s="229">
        <v>0</v>
      </c>
      <c r="BD319" s="229">
        <v>0</v>
      </c>
      <c r="BE319" s="57">
        <v>3</v>
      </c>
      <c r="BF319" s="57">
        <v>3</v>
      </c>
      <c r="BG319" s="57">
        <v>3</v>
      </c>
      <c r="BH319" s="57">
        <v>10</v>
      </c>
      <c r="BI319" s="57">
        <f t="shared" si="230"/>
        <v>750</v>
      </c>
      <c r="BJ319" s="189" t="str">
        <f t="shared" si="231"/>
        <v>344-21</v>
      </c>
      <c r="BK319" s="173">
        <f t="shared" si="232"/>
        <v>5</v>
      </c>
      <c r="BL319" s="173">
        <v>0</v>
      </c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104"/>
      <c r="CB319" s="103"/>
      <c r="CC319" s="103"/>
      <c r="CD319" s="103"/>
      <c r="CE319" s="103"/>
      <c r="CF319" s="103"/>
      <c r="CG319" s="103"/>
      <c r="CH319" s="103"/>
      <c r="CI319" s="103"/>
      <c r="CJ319" s="103"/>
      <c r="CK319" s="103"/>
      <c r="CL319" s="103"/>
      <c r="CP319" s="93"/>
      <c r="CQ319" s="93"/>
      <c r="CV319" s="93"/>
      <c r="DA319" s="93"/>
      <c r="DF319" s="131"/>
      <c r="DG319" s="121">
        <f t="shared" si="233"/>
        <v>0</v>
      </c>
      <c r="DH319" s="121">
        <f t="shared" si="234"/>
        <v>8.3399989372614645</v>
      </c>
      <c r="DI319" s="121">
        <f t="shared" si="235"/>
        <v>14.145600305099638</v>
      </c>
      <c r="DJ319" s="121">
        <f t="shared" si="236"/>
        <v>0.43869813616448311</v>
      </c>
      <c r="DK319" s="121">
        <f t="shared" si="236"/>
        <v>0</v>
      </c>
      <c r="DL319" s="121">
        <f t="shared" si="236"/>
        <v>0</v>
      </c>
      <c r="DM319" s="121">
        <f t="shared" si="237"/>
        <v>0</v>
      </c>
      <c r="DN319" s="121">
        <f t="shared" si="238"/>
        <v>0</v>
      </c>
      <c r="DO319" s="121">
        <f t="shared" si="239"/>
        <v>0</v>
      </c>
      <c r="DP319" s="121">
        <f t="shared" si="240"/>
        <v>0</v>
      </c>
      <c r="DQ319" s="121">
        <f t="shared" si="241"/>
        <v>0</v>
      </c>
      <c r="DR319" s="122">
        <f t="shared" si="242"/>
        <v>2.5</v>
      </c>
      <c r="DS319" s="157"/>
      <c r="DT319" s="157" t="str">
        <f t="shared" si="243"/>
        <v>DFPZ</v>
      </c>
      <c r="DU319" s="157" t="str">
        <f t="shared" si="222"/>
        <v>344-21</v>
      </c>
      <c r="DV319" s="238">
        <f t="shared" si="244"/>
        <v>5</v>
      </c>
      <c r="EJ319" s="50">
        <f t="shared" si="245"/>
        <v>0.19376016260162601</v>
      </c>
      <c r="EK319" s="50">
        <f t="shared" si="246"/>
        <v>0</v>
      </c>
      <c r="EL319" s="55">
        <f t="shared" si="247"/>
        <v>0</v>
      </c>
      <c r="EM319" s="50">
        <f>4.656*AQ319*(((BL319/2.54)^2)+((BM319/2.54)^2)+((BN319/2.54)^2)+((BO319)/2.54^2)+((BP319/2.54)^2)+((BQ319/2.54)^2)+((BR319/2.54)^2)+((BS319/2.54)^2)+((BT319/2.54)^2)+((BU319/2.54)^2)+((BV319/2.54)^2)+((BW319/2.54)^2)+((BX319/2.54)^2)+((BY319/2.54)^2)+((BZ319/2.54)^2))/(BH319*3.28)</f>
        <v>0</v>
      </c>
      <c r="EN319" s="50">
        <f>3.492*AQ319*((CA319/2.54)^2 + (CB319/2.54)^2 + (CC319/2.54)^2 + (CD319/2.54)^2 + (CE319/2.54)^2 + (CF319/2.54)^2 + (CG319/2.54)^2 +(CH319/2.54)^2 +(CI319/2.54)^2 + (CJ319/2.54)^2 +(CK319/2.54)^2 + (CL319/2.54)^2 +(CM319/2.54)^2 + (CN319/2.54)^2 + (CO319/2.54)^2)/(BH319*3.28)</f>
        <v>0</v>
      </c>
      <c r="EO319" s="50">
        <f t="shared" si="223"/>
        <v>0</v>
      </c>
      <c r="EP319" s="50">
        <f t="shared" si="224"/>
        <v>0</v>
      </c>
      <c r="EQ319" s="50">
        <f t="shared" si="225"/>
        <v>0</v>
      </c>
      <c r="ER319" s="56">
        <f t="shared" si="248"/>
        <v>0.19376016260162601</v>
      </c>
      <c r="ES319" s="56">
        <f t="shared" si="249"/>
        <v>0</v>
      </c>
      <c r="ET319" s="56">
        <f t="shared" si="252"/>
        <v>0</v>
      </c>
      <c r="EU319" s="56">
        <f t="shared" si="252"/>
        <v>3.7529995217676593</v>
      </c>
      <c r="EV319" s="56">
        <f t="shared" si="250"/>
        <v>0.19376016260162601</v>
      </c>
      <c r="EW319" s="56"/>
      <c r="EX319" s="56"/>
      <c r="EY319" s="56"/>
      <c r="EZ319" s="165" t="str">
        <f>D319</f>
        <v>344-21</v>
      </c>
      <c r="FA319" s="179">
        <f t="shared" si="251"/>
        <v>0</v>
      </c>
      <c r="FB319" s="179">
        <f t="shared" si="251"/>
        <v>2.5019996811784395</v>
      </c>
      <c r="FC319" s="56">
        <f>AVERAGE(EJ317:EJ319)</f>
        <v>0.29064024390243898</v>
      </c>
      <c r="FD319" s="56">
        <f>AVERAGE(EK317:EK319)</f>
        <v>0.92733739837398377</v>
      </c>
      <c r="FE319" s="56">
        <f>AVERAGE(EL317:EL319)</f>
        <v>0.491869918699187</v>
      </c>
      <c r="FF319" s="56">
        <f>AVERAGE(EM317:EM319)</f>
        <v>0.46938630462626768</v>
      </c>
      <c r="FG319" s="56">
        <f>AVERAGE(EN317:EN319)</f>
        <v>0</v>
      </c>
      <c r="FH319" s="56">
        <f t="shared" si="253"/>
        <v>0</v>
      </c>
      <c r="FI319" s="56">
        <f t="shared" si="253"/>
        <v>0</v>
      </c>
      <c r="FJ319" s="56">
        <f t="shared" si="253"/>
        <v>0</v>
      </c>
      <c r="FK319" s="56">
        <f>AVERAGE(ER317:ER319)</f>
        <v>1.7098475609756096</v>
      </c>
      <c r="FL319" s="56">
        <f>AVERAGE(ES317:ES319)</f>
        <v>0.46938630462626768</v>
      </c>
      <c r="FM319" s="56">
        <f>AVERAGE(EV317:EV319)</f>
        <v>2.1792338656018773</v>
      </c>
      <c r="FO319" s="54"/>
      <c r="FP319" s="54" t="e">
        <f>AVERAGE(#REF!)</f>
        <v>#REF!</v>
      </c>
      <c r="FQ319" s="54" t="e">
        <f>AVERAGE(#REF!)</f>
        <v>#REF!</v>
      </c>
      <c r="FR319" s="54" t="e">
        <f>AVERAGE(#REF!)</f>
        <v>#REF!</v>
      </c>
      <c r="FS319" s="54" t="e">
        <f>AVERAGE(#REF!)</f>
        <v>#REF!</v>
      </c>
      <c r="FT319" s="54" t="e">
        <f>AVERAGE(#REF!)</f>
        <v>#REF!</v>
      </c>
      <c r="FU319" s="54" t="e">
        <f>AVERAGE(#REF!)</f>
        <v>#REF!</v>
      </c>
      <c r="FV319" s="54" t="e">
        <f>AVERAGE(#REF!)</f>
        <v>#REF!</v>
      </c>
      <c r="FW319" s="54" t="e">
        <f>AVERAGE(#REF!)</f>
        <v>#REF!</v>
      </c>
      <c r="FX319" s="54" t="e">
        <f>AVERAGE(#REF!)</f>
        <v>#REF!</v>
      </c>
      <c r="FY319" s="54" t="e">
        <f>AVERAGE(#REF!)</f>
        <v>#REF!</v>
      </c>
      <c r="FZ319" s="54" t="e">
        <f>AVERAGE(#REF!)</f>
        <v>#REF!</v>
      </c>
      <c r="GA319" s="54"/>
    </row>
    <row r="320" spans="1:183" ht="16.899999999999999" customHeight="1">
      <c r="A320" s="66" t="s">
        <v>377</v>
      </c>
      <c r="B320" s="228" t="s">
        <v>286</v>
      </c>
      <c r="C320" s="228">
        <v>751</v>
      </c>
      <c r="D320" s="228" t="s">
        <v>292</v>
      </c>
      <c r="E320" s="229">
        <v>1</v>
      </c>
      <c r="F320" s="144">
        <v>12.41</v>
      </c>
      <c r="G320" s="144">
        <v>5</v>
      </c>
      <c r="H320" s="144"/>
      <c r="I320" s="144">
        <v>5.47</v>
      </c>
      <c r="J320" s="82">
        <v>2.7605540793600003</v>
      </c>
      <c r="K320" s="83">
        <v>15.69</v>
      </c>
      <c r="L320" s="83">
        <v>1.9570603483200002</v>
      </c>
      <c r="M320" s="83"/>
      <c r="N320" s="83"/>
      <c r="O320" s="83"/>
      <c r="P320" s="230">
        <f t="shared" si="226"/>
        <v>43.287614427679998</v>
      </c>
      <c r="Q320" s="52">
        <f t="shared" si="205"/>
        <v>0.83399989372614647</v>
      </c>
      <c r="R320" s="52">
        <f t="shared" si="206"/>
        <v>1.4516799611077715</v>
      </c>
      <c r="S320" s="52">
        <f t="shared" si="207"/>
        <v>1.4145600305099637</v>
      </c>
      <c r="T320" s="53">
        <f t="shared" si="208"/>
        <v>9.0334723494273572E-2</v>
      </c>
      <c r="U320" s="53">
        <f t="shared" si="209"/>
        <v>1.3589153014640702</v>
      </c>
      <c r="V320" s="53">
        <f t="shared" si="210"/>
        <v>14.167574869288392</v>
      </c>
      <c r="W320" s="53">
        <f t="shared" si="211"/>
        <v>115.77841853573091</v>
      </c>
      <c r="X320" s="53">
        <f t="shared" si="212"/>
        <v>1.0294708523189267</v>
      </c>
      <c r="Y320" s="53">
        <f t="shared" si="213"/>
        <v>1.0231650055704153</v>
      </c>
      <c r="Z320" s="53">
        <f t="shared" si="214"/>
        <v>1.0260432990696924</v>
      </c>
      <c r="AA320" s="53">
        <f t="shared" si="215"/>
        <v>1.0296284922307912</v>
      </c>
      <c r="AB320" s="53">
        <f t="shared" si="216"/>
        <v>0.57342036686136544</v>
      </c>
      <c r="AC320" s="53">
        <f t="shared" si="217"/>
        <v>0.5743221245079001</v>
      </c>
      <c r="AD320" s="53">
        <f t="shared" si="218"/>
        <v>0.56107291343761145</v>
      </c>
      <c r="AE320" s="53">
        <f t="shared" si="219"/>
        <v>0.36705279802377788</v>
      </c>
      <c r="AF320" s="53">
        <f t="shared" si="220"/>
        <v>0.36</v>
      </c>
      <c r="AG320" s="53">
        <f t="shared" si="221"/>
        <v>0.36352639901188893</v>
      </c>
      <c r="AH320" s="64" t="s">
        <v>152</v>
      </c>
      <c r="AK320" s="45" t="str">
        <f t="shared" si="227"/>
        <v>346-16</v>
      </c>
      <c r="AL320" s="65"/>
      <c r="AM320" s="145">
        <f t="shared" si="228"/>
        <v>1</v>
      </c>
      <c r="AN320" s="149"/>
      <c r="AO320" s="183"/>
      <c r="AP320" s="149"/>
      <c r="AQ320" s="147">
        <f t="shared" si="229"/>
        <v>1</v>
      </c>
      <c r="AR320" s="229">
        <v>0</v>
      </c>
      <c r="AS320" s="229">
        <v>2</v>
      </c>
      <c r="AT320" s="229">
        <v>2</v>
      </c>
      <c r="AU320" s="229">
        <v>0</v>
      </c>
      <c r="AV320" s="229">
        <v>1</v>
      </c>
      <c r="AW320" s="229">
        <v>1</v>
      </c>
      <c r="AX320" s="229">
        <v>2</v>
      </c>
      <c r="AY320" s="229">
        <v>2</v>
      </c>
      <c r="AZ320" s="229">
        <v>7</v>
      </c>
      <c r="BB320" s="229">
        <v>30</v>
      </c>
      <c r="BC320" s="229">
        <v>3</v>
      </c>
      <c r="BD320" s="229">
        <v>0</v>
      </c>
      <c r="BE320" s="57">
        <v>3</v>
      </c>
      <c r="BF320" s="57">
        <v>3</v>
      </c>
      <c r="BG320" s="57">
        <v>3</v>
      </c>
      <c r="BH320" s="57">
        <v>10</v>
      </c>
      <c r="BI320" s="57">
        <f t="shared" si="230"/>
        <v>751</v>
      </c>
      <c r="BJ320" s="189" t="str">
        <f t="shared" si="231"/>
        <v>346-16</v>
      </c>
      <c r="BK320" s="173">
        <f t="shared" si="232"/>
        <v>1</v>
      </c>
      <c r="BL320" s="173">
        <v>28</v>
      </c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104"/>
      <c r="CB320" s="103"/>
      <c r="CC320" s="103"/>
      <c r="CD320" s="103"/>
      <c r="CE320" s="103"/>
      <c r="CF320" s="103"/>
      <c r="CG320" s="103"/>
      <c r="CH320" s="103"/>
      <c r="CI320" s="103"/>
      <c r="CJ320" s="103"/>
      <c r="CK320" s="103"/>
      <c r="CL320" s="103"/>
      <c r="CP320" s="93"/>
      <c r="CQ320" s="93"/>
      <c r="CV320" s="93"/>
      <c r="DA320" s="93"/>
      <c r="DF320" s="131"/>
      <c r="DG320" s="121">
        <f t="shared" si="233"/>
        <v>14.516799611077715</v>
      </c>
      <c r="DH320" s="121">
        <f t="shared" si="234"/>
        <v>20.84999734315366</v>
      </c>
      <c r="DI320" s="121">
        <f t="shared" si="235"/>
        <v>49.509601067848727</v>
      </c>
      <c r="DJ320" s="121">
        <f t="shared" si="236"/>
        <v>0.6580472042467248</v>
      </c>
      <c r="DK320" s="121">
        <f t="shared" si="236"/>
        <v>0.98539141286880394</v>
      </c>
      <c r="DL320" s="121">
        <f t="shared" si="236"/>
        <v>0</v>
      </c>
      <c r="DM320" s="121">
        <f t="shared" si="237"/>
        <v>36.562872954803439</v>
      </c>
      <c r="DN320" s="121">
        <f t="shared" si="238"/>
        <v>0</v>
      </c>
      <c r="DO320" s="121">
        <f t="shared" si="239"/>
        <v>0</v>
      </c>
      <c r="DP320" s="121">
        <f t="shared" si="240"/>
        <v>0</v>
      </c>
      <c r="DQ320" s="121">
        <f t="shared" si="241"/>
        <v>0</v>
      </c>
      <c r="DR320" s="122">
        <f t="shared" si="242"/>
        <v>1.5</v>
      </c>
      <c r="DS320" s="157"/>
      <c r="DT320" s="157" t="str">
        <f t="shared" si="243"/>
        <v>DFPZ</v>
      </c>
      <c r="DU320" s="157" t="str">
        <f t="shared" si="222"/>
        <v>346-16</v>
      </c>
      <c r="DV320" s="238">
        <f t="shared" si="244"/>
        <v>1</v>
      </c>
      <c r="EJ320" s="50"/>
      <c r="EK320" s="50"/>
      <c r="EL320" s="55"/>
      <c r="EM320" s="50"/>
      <c r="EN320" s="50"/>
      <c r="EO320" s="50">
        <f t="shared" si="223"/>
        <v>0</v>
      </c>
      <c r="EP320" s="50">
        <f t="shared" si="224"/>
        <v>0</v>
      </c>
      <c r="EQ320" s="50">
        <f t="shared" si="225"/>
        <v>0</v>
      </c>
      <c r="ER320" s="56"/>
      <c r="ES320" s="56"/>
      <c r="ET320" s="56">
        <f t="shared" si="252"/>
        <v>6.5325598249849719</v>
      </c>
      <c r="EU320" s="56">
        <f t="shared" si="252"/>
        <v>9.3824988044191482</v>
      </c>
      <c r="EV320" s="56"/>
      <c r="EW320" s="56"/>
      <c r="EX320" s="56"/>
      <c r="EY320" s="56"/>
      <c r="EZ320" s="165"/>
      <c r="FA320" s="179"/>
      <c r="FB320" s="179"/>
      <c r="FC320" s="56"/>
      <c r="FD320" s="56"/>
      <c r="FE320" s="56"/>
      <c r="FF320" s="56"/>
      <c r="FG320" s="56"/>
      <c r="FH320" s="56"/>
      <c r="FI320" s="56"/>
      <c r="FJ320" s="56"/>
      <c r="FK320" s="56"/>
      <c r="FL320" s="56"/>
      <c r="FM320" s="56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</row>
    <row r="321" spans="1:183" ht="16.899999999999999" customHeight="1">
      <c r="A321" s="66" t="s">
        <v>377</v>
      </c>
      <c r="B321" s="228" t="s">
        <v>286</v>
      </c>
      <c r="C321" s="228">
        <v>751</v>
      </c>
      <c r="D321" s="228" t="s">
        <v>292</v>
      </c>
      <c r="E321" s="229">
        <v>2</v>
      </c>
      <c r="F321" s="144">
        <v>12.41</v>
      </c>
      <c r="G321" s="144">
        <v>5</v>
      </c>
      <c r="H321" s="144"/>
      <c r="I321" s="144">
        <v>5.47</v>
      </c>
      <c r="J321" s="82">
        <v>2.7605540793600003</v>
      </c>
      <c r="K321" s="83">
        <v>15.69</v>
      </c>
      <c r="L321" s="83">
        <v>1.9570603483200002</v>
      </c>
      <c r="M321" s="83"/>
      <c r="N321" s="83"/>
      <c r="O321" s="83"/>
      <c r="P321" s="230">
        <f t="shared" si="226"/>
        <v>43.287614427679998</v>
      </c>
      <c r="Q321" s="52">
        <f t="shared" si="205"/>
        <v>0.83399989372614647</v>
      </c>
      <c r="R321" s="52">
        <f t="shared" si="206"/>
        <v>1.4516799611077715</v>
      </c>
      <c r="S321" s="52">
        <f t="shared" si="207"/>
        <v>1.4145600305099637</v>
      </c>
      <c r="T321" s="53">
        <f t="shared" si="208"/>
        <v>9.0334723494273572E-2</v>
      </c>
      <c r="U321" s="53">
        <f t="shared" si="209"/>
        <v>1.3589153014640702</v>
      </c>
      <c r="V321" s="53">
        <f t="shared" si="210"/>
        <v>14.167574869288392</v>
      </c>
      <c r="W321" s="53">
        <f t="shared" si="211"/>
        <v>115.77841853573091</v>
      </c>
      <c r="X321" s="53">
        <f t="shared" si="212"/>
        <v>1.0294708523189267</v>
      </c>
      <c r="Y321" s="53">
        <f t="shared" si="213"/>
        <v>1.0231650055704153</v>
      </c>
      <c r="Z321" s="53">
        <f t="shared" si="214"/>
        <v>1.0260432990696924</v>
      </c>
      <c r="AA321" s="53">
        <f t="shared" si="215"/>
        <v>1.0296284922307912</v>
      </c>
      <c r="AB321" s="53">
        <f t="shared" si="216"/>
        <v>0.57342036686136544</v>
      </c>
      <c r="AC321" s="53">
        <f t="shared" si="217"/>
        <v>0.5743221245079001</v>
      </c>
      <c r="AD321" s="53">
        <f t="shared" si="218"/>
        <v>0.56107291343761145</v>
      </c>
      <c r="AE321" s="53">
        <f t="shared" si="219"/>
        <v>0.36705279802377788</v>
      </c>
      <c r="AF321" s="53">
        <f t="shared" si="220"/>
        <v>0.36</v>
      </c>
      <c r="AG321" s="53">
        <f t="shared" si="221"/>
        <v>0.36352639901188893</v>
      </c>
      <c r="AH321" s="64" t="s">
        <v>152</v>
      </c>
      <c r="AK321" s="45" t="str">
        <f t="shared" si="227"/>
        <v>346-16</v>
      </c>
      <c r="AL321" s="65"/>
      <c r="AM321" s="145">
        <f t="shared" si="228"/>
        <v>2</v>
      </c>
      <c r="AN321" s="149"/>
      <c r="AO321" s="183"/>
      <c r="AP321" s="149"/>
      <c r="AQ321" s="147">
        <f t="shared" si="229"/>
        <v>1</v>
      </c>
      <c r="AR321" s="229">
        <v>0</v>
      </c>
      <c r="AS321" s="229">
        <v>1</v>
      </c>
      <c r="AT321" s="229">
        <v>4</v>
      </c>
      <c r="AU321" s="229">
        <v>0</v>
      </c>
      <c r="AV321" s="229">
        <v>0</v>
      </c>
      <c r="AW321" s="229">
        <v>0</v>
      </c>
      <c r="AX321" s="229">
        <v>2</v>
      </c>
      <c r="AY321" s="229">
        <v>2</v>
      </c>
      <c r="AZ321" s="229">
        <v>5</v>
      </c>
      <c r="BB321" s="229">
        <v>200</v>
      </c>
      <c r="BC321" s="229">
        <v>17</v>
      </c>
      <c r="BD321" s="229">
        <v>0</v>
      </c>
      <c r="BE321" s="57">
        <v>3</v>
      </c>
      <c r="BF321" s="57">
        <v>3</v>
      </c>
      <c r="BG321" s="57">
        <v>3</v>
      </c>
      <c r="BH321" s="57">
        <v>10</v>
      </c>
      <c r="BI321" s="57">
        <f t="shared" si="230"/>
        <v>751</v>
      </c>
      <c r="BJ321" s="189" t="str">
        <f t="shared" si="231"/>
        <v>346-16</v>
      </c>
      <c r="BK321" s="173">
        <f t="shared" si="232"/>
        <v>2</v>
      </c>
      <c r="BL321" s="173">
        <v>13</v>
      </c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104"/>
      <c r="CB321" s="103"/>
      <c r="CC321" s="103"/>
      <c r="CD321" s="103"/>
      <c r="CE321" s="103"/>
      <c r="CF321" s="103"/>
      <c r="CG321" s="103"/>
      <c r="CH321" s="103"/>
      <c r="CI321" s="103"/>
      <c r="CJ321" s="103"/>
      <c r="CK321" s="103"/>
      <c r="CL321" s="103"/>
      <c r="CP321" s="93"/>
      <c r="CQ321" s="93"/>
      <c r="CV321" s="93"/>
      <c r="DA321" s="93"/>
      <c r="DF321" s="131"/>
      <c r="DG321" s="121">
        <f t="shared" si="233"/>
        <v>14.516799611077715</v>
      </c>
      <c r="DH321" s="121">
        <f t="shared" si="234"/>
        <v>12.509998405892198</v>
      </c>
      <c r="DI321" s="121">
        <f t="shared" si="235"/>
        <v>35.364000762749093</v>
      </c>
      <c r="DJ321" s="121">
        <f t="shared" si="236"/>
        <v>4.386981361644831</v>
      </c>
      <c r="DK321" s="121">
        <f t="shared" si="236"/>
        <v>5.5838846729232214</v>
      </c>
      <c r="DL321" s="121">
        <f t="shared" si="236"/>
        <v>0</v>
      </c>
      <c r="DM321" s="121">
        <f t="shared" si="237"/>
        <v>7.8815376650022717</v>
      </c>
      <c r="DN321" s="121">
        <f t="shared" si="238"/>
        <v>0</v>
      </c>
      <c r="DO321" s="121">
        <f t="shared" si="239"/>
        <v>0</v>
      </c>
      <c r="DP321" s="121">
        <f t="shared" si="240"/>
        <v>0</v>
      </c>
      <c r="DQ321" s="121">
        <f t="shared" si="241"/>
        <v>0</v>
      </c>
      <c r="DR321" s="122">
        <f t="shared" si="242"/>
        <v>2</v>
      </c>
      <c r="DS321" s="157"/>
      <c r="DT321" s="157" t="str">
        <f t="shared" si="243"/>
        <v>DFPZ</v>
      </c>
      <c r="DU321" s="157" t="str">
        <f t="shared" si="222"/>
        <v>346-16</v>
      </c>
      <c r="DV321" s="238">
        <f t="shared" si="244"/>
        <v>2</v>
      </c>
      <c r="EJ321" s="50">
        <f t="shared" si="245"/>
        <v>1.9376016260162601</v>
      </c>
      <c r="EK321" s="50">
        <f t="shared" si="246"/>
        <v>3.1529471544715446</v>
      </c>
      <c r="EL321" s="55">
        <f t="shared" si="247"/>
        <v>0</v>
      </c>
      <c r="EM321" s="50">
        <f>4.656*AQ321*(((BL321/2.54)^2)+((BM321/2.54)^2)+((BN321/2.54)^2)+((BO321)/2.54^2)+((BP321/2.54)^2)+((BQ321/2.54)^2)+((BR321/2.54)^2)+((BS321/2.54)^2)+((BT321/2.54)^2)+((BU321/2.54)^2)+((BV321/2.54)^2)+((BW321/2.54)^2)+((BX321/2.54)^2)+((BY321/2.54)^2)+((BZ321/2.54)^2))/(BH321*3.28)</f>
        <v>3.7184196319612148</v>
      </c>
      <c r="EN321" s="50">
        <f>3.492*AQ321*((CA321/2.54)^2 + (CB321/2.54)^2 + (CC321/2.54)^2 + (CD321/2.54)^2 + (CE321/2.54)^2 + (CF321/2.54)^2 + (CG321/2.54)^2 +(CH321/2.54)^2 +(CI321/2.54)^2 + (CJ321/2.54)^2 +(CK321/2.54)^2 + (CL321/2.54)^2 +(CM321/2.54)^2 + (CN321/2.54)^2 + (CO321/2.54)^2)/(BH321*3.28)</f>
        <v>0</v>
      </c>
      <c r="EO321" s="50">
        <f t="shared" si="223"/>
        <v>0</v>
      </c>
      <c r="EP321" s="50">
        <f t="shared" si="224"/>
        <v>0</v>
      </c>
      <c r="EQ321" s="50">
        <f t="shared" si="225"/>
        <v>0</v>
      </c>
      <c r="ER321" s="56">
        <f t="shared" si="248"/>
        <v>5.0905487804878042</v>
      </c>
      <c r="ES321" s="56">
        <f t="shared" si="249"/>
        <v>3.7184196319612148</v>
      </c>
      <c r="ET321" s="56">
        <f t="shared" si="252"/>
        <v>6.5325598249849719</v>
      </c>
      <c r="EU321" s="56">
        <f t="shared" si="252"/>
        <v>5.6294992826514889</v>
      </c>
      <c r="EV321" s="56">
        <f t="shared" si="250"/>
        <v>8.8089684124490191</v>
      </c>
      <c r="EW321" s="56"/>
      <c r="EX321" s="56"/>
      <c r="EY321" s="56"/>
      <c r="EZ321" s="165"/>
      <c r="FA321" s="179"/>
      <c r="FB321" s="179"/>
      <c r="FC321" s="56"/>
      <c r="FD321" s="56"/>
      <c r="FE321" s="56"/>
      <c r="FF321" s="56"/>
      <c r="FG321" s="56"/>
      <c r="FH321" s="56"/>
      <c r="FI321" s="56"/>
      <c r="FJ321" s="56"/>
      <c r="FK321" s="56"/>
      <c r="FL321" s="56"/>
      <c r="FM321" s="56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</row>
    <row r="322" spans="1:183" ht="16.899999999999999" customHeight="1">
      <c r="A322" s="66" t="s">
        <v>377</v>
      </c>
      <c r="B322" s="228" t="s">
        <v>286</v>
      </c>
      <c r="C322" s="228">
        <v>751</v>
      </c>
      <c r="D322" s="228" t="s">
        <v>292</v>
      </c>
      <c r="E322" s="229">
        <v>3</v>
      </c>
      <c r="F322" s="144">
        <v>12.41</v>
      </c>
      <c r="G322" s="144">
        <v>5</v>
      </c>
      <c r="H322" s="144"/>
      <c r="I322" s="144">
        <v>5.47</v>
      </c>
      <c r="J322" s="82">
        <v>2.7605540793600003</v>
      </c>
      <c r="K322" s="83">
        <v>15.69</v>
      </c>
      <c r="L322" s="83">
        <v>1.9570603483200002</v>
      </c>
      <c r="M322" s="83"/>
      <c r="N322" s="83"/>
      <c r="O322" s="83"/>
      <c r="P322" s="230">
        <f t="shared" si="226"/>
        <v>43.287614427679998</v>
      </c>
      <c r="Q322" s="52">
        <f t="shared" si="205"/>
        <v>0.83399989372614647</v>
      </c>
      <c r="R322" s="52">
        <f t="shared" si="206"/>
        <v>1.4516799611077715</v>
      </c>
      <c r="S322" s="52">
        <f t="shared" si="207"/>
        <v>1.4145600305099637</v>
      </c>
      <c r="T322" s="53">
        <f t="shared" si="208"/>
        <v>9.0334723494273572E-2</v>
      </c>
      <c r="U322" s="53">
        <f t="shared" si="209"/>
        <v>1.3589153014640702</v>
      </c>
      <c r="V322" s="53">
        <f t="shared" si="210"/>
        <v>14.167574869288392</v>
      </c>
      <c r="W322" s="53">
        <f t="shared" si="211"/>
        <v>115.77841853573091</v>
      </c>
      <c r="X322" s="53">
        <f t="shared" si="212"/>
        <v>1.0294708523189267</v>
      </c>
      <c r="Y322" s="53">
        <f t="shared" si="213"/>
        <v>1.0231650055704153</v>
      </c>
      <c r="Z322" s="53">
        <f t="shared" si="214"/>
        <v>1.0260432990696924</v>
      </c>
      <c r="AA322" s="53">
        <f t="shared" si="215"/>
        <v>1.0296284922307912</v>
      </c>
      <c r="AB322" s="53">
        <f t="shared" si="216"/>
        <v>0.57342036686136544</v>
      </c>
      <c r="AC322" s="53">
        <f t="shared" si="217"/>
        <v>0.5743221245079001</v>
      </c>
      <c r="AD322" s="53">
        <f t="shared" si="218"/>
        <v>0.56107291343761145</v>
      </c>
      <c r="AE322" s="53">
        <f t="shared" si="219"/>
        <v>0.36705279802377788</v>
      </c>
      <c r="AF322" s="53">
        <f t="shared" si="220"/>
        <v>0.36</v>
      </c>
      <c r="AG322" s="53">
        <f t="shared" si="221"/>
        <v>0.36352639901188893</v>
      </c>
      <c r="AH322" s="64" t="s">
        <v>152</v>
      </c>
      <c r="AK322" s="45" t="str">
        <f t="shared" si="227"/>
        <v>346-16</v>
      </c>
      <c r="AL322" s="65"/>
      <c r="AM322" s="145">
        <f t="shared" si="228"/>
        <v>3</v>
      </c>
      <c r="AN322" s="149"/>
      <c r="AO322" s="183"/>
      <c r="AP322" s="149"/>
      <c r="AQ322" s="147">
        <f t="shared" si="229"/>
        <v>1</v>
      </c>
      <c r="AR322" s="229">
        <v>1</v>
      </c>
      <c r="AS322" s="229">
        <v>1</v>
      </c>
      <c r="AT322" s="229">
        <v>3</v>
      </c>
      <c r="AU322" s="229">
        <v>0</v>
      </c>
      <c r="AV322" s="229">
        <v>2</v>
      </c>
      <c r="AW322" s="229">
        <v>4</v>
      </c>
      <c r="AX322" s="229">
        <v>0</v>
      </c>
      <c r="AY322" s="229">
        <v>1</v>
      </c>
      <c r="AZ322" s="229">
        <v>3</v>
      </c>
      <c r="BB322" s="229">
        <v>75</v>
      </c>
      <c r="BC322" s="229">
        <v>10</v>
      </c>
      <c r="BD322" s="229">
        <v>1</v>
      </c>
      <c r="BE322" s="57">
        <v>3</v>
      </c>
      <c r="BF322" s="57">
        <v>3</v>
      </c>
      <c r="BG322" s="57">
        <v>3</v>
      </c>
      <c r="BH322" s="57">
        <v>10</v>
      </c>
      <c r="BI322" s="57">
        <f t="shared" si="230"/>
        <v>751</v>
      </c>
      <c r="BJ322" s="189" t="str">
        <f t="shared" si="231"/>
        <v>346-16</v>
      </c>
      <c r="BK322" s="173">
        <f t="shared" si="232"/>
        <v>3</v>
      </c>
      <c r="BL322" s="173">
        <v>0</v>
      </c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104"/>
      <c r="CB322" s="103"/>
      <c r="CC322" s="103"/>
      <c r="CD322" s="103"/>
      <c r="CE322" s="103"/>
      <c r="CF322" s="103"/>
      <c r="CG322" s="103"/>
      <c r="CH322" s="103"/>
      <c r="CI322" s="103"/>
      <c r="CJ322" s="103"/>
      <c r="CK322" s="103"/>
      <c r="CL322" s="103"/>
      <c r="CP322" s="93"/>
      <c r="CQ322" s="93"/>
      <c r="CV322" s="93"/>
      <c r="DA322" s="93"/>
      <c r="DF322" s="131"/>
      <c r="DG322" s="121">
        <f t="shared" si="233"/>
        <v>7.2583998055388577</v>
      </c>
      <c r="DH322" s="121">
        <f t="shared" si="234"/>
        <v>16.679997874522929</v>
      </c>
      <c r="DI322" s="121">
        <f t="shared" si="235"/>
        <v>35.364000762749093</v>
      </c>
      <c r="DJ322" s="121">
        <f t="shared" si="236"/>
        <v>1.6451180106168117</v>
      </c>
      <c r="DK322" s="121">
        <f t="shared" si="236"/>
        <v>3.2846380428960127</v>
      </c>
      <c r="DL322" s="121">
        <f t="shared" si="236"/>
        <v>3.3548600869092748</v>
      </c>
      <c r="DM322" s="121">
        <f t="shared" si="237"/>
        <v>0</v>
      </c>
      <c r="DN322" s="121">
        <f t="shared" si="238"/>
        <v>0</v>
      </c>
      <c r="DO322" s="121">
        <f t="shared" si="239"/>
        <v>0</v>
      </c>
      <c r="DP322" s="121">
        <f t="shared" si="240"/>
        <v>0</v>
      </c>
      <c r="DQ322" s="121">
        <f t="shared" si="241"/>
        <v>0</v>
      </c>
      <c r="DR322" s="122">
        <f t="shared" si="242"/>
        <v>3.5</v>
      </c>
      <c r="DS322" s="157"/>
      <c r="DT322" s="157" t="str">
        <f t="shared" si="243"/>
        <v>DFPZ</v>
      </c>
      <c r="DU322" s="157" t="str">
        <f t="shared" si="222"/>
        <v>346-16</v>
      </c>
      <c r="DV322" s="238">
        <f t="shared" si="244"/>
        <v>3</v>
      </c>
      <c r="EJ322" s="50">
        <f t="shared" si="245"/>
        <v>0.72660060975609753</v>
      </c>
      <c r="EK322" s="50">
        <f t="shared" si="246"/>
        <v>1.8546747967479675</v>
      </c>
      <c r="EL322" s="55">
        <f t="shared" si="247"/>
        <v>1.475609756097561</v>
      </c>
      <c r="EM322" s="50">
        <f>4.656*AQ322*(((BL322/2.54)^2)+((BM322/2.54)^2)+((BN322/2.54)^2)+((BO322)/2.54^2)+((BP322/2.54)^2)+((BQ322/2.54)^2)+((BR322/2.54)^2)+((BS322/2.54)^2)+((BT322/2.54)^2)+((BU322/2.54)^2)+((BV322/2.54)^2)+((BW322/2.54)^2)+((BX322/2.54)^2)+((BY322/2.54)^2)+((BZ322/2.54)^2))/(BH322*3.28)</f>
        <v>0</v>
      </c>
      <c r="EN322" s="50">
        <f>3.492*AQ322*((CA322/2.54)^2 + (CB322/2.54)^2 + (CC322/2.54)^2 + (CD322/2.54)^2 + (CE322/2.54)^2 + (CF322/2.54)^2 + (CG322/2.54)^2 +(CH322/2.54)^2 +(CI322/2.54)^2 + (CJ322/2.54)^2 +(CK322/2.54)^2 + (CL322/2.54)^2 +(CM322/2.54)^2 + (CN322/2.54)^2 + (CO322/2.54)^2)/(BH322*3.28)</f>
        <v>0</v>
      </c>
      <c r="EO322" s="50">
        <f t="shared" si="223"/>
        <v>0</v>
      </c>
      <c r="EP322" s="50">
        <f t="shared" si="224"/>
        <v>0</v>
      </c>
      <c r="EQ322" s="50">
        <f t="shared" si="225"/>
        <v>0</v>
      </c>
      <c r="ER322" s="56">
        <f t="shared" si="248"/>
        <v>4.0568851626016258</v>
      </c>
      <c r="ES322" s="56">
        <f t="shared" si="249"/>
        <v>0</v>
      </c>
      <c r="ET322" s="56">
        <f t="shared" si="252"/>
        <v>3.2662799124924859</v>
      </c>
      <c r="EU322" s="56">
        <f t="shared" si="252"/>
        <v>7.5059990435353185</v>
      </c>
      <c r="EV322" s="56">
        <f t="shared" si="250"/>
        <v>4.0568851626016258</v>
      </c>
      <c r="EW322" s="56"/>
      <c r="EX322" s="56"/>
      <c r="EY322" s="56"/>
      <c r="EZ322" s="165"/>
      <c r="FA322" s="179"/>
      <c r="FB322" s="179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O322" s="54"/>
      <c r="FP322" s="54"/>
      <c r="FQ322" s="54"/>
      <c r="FR322" s="54"/>
      <c r="FS322" s="54"/>
      <c r="FT322" s="54"/>
      <c r="FU322" s="54"/>
      <c r="FV322" s="54"/>
      <c r="FW322" s="54"/>
      <c r="FX322" s="54"/>
      <c r="FY322" s="54"/>
      <c r="FZ322" s="54"/>
      <c r="GA322" s="54"/>
    </row>
    <row r="323" spans="1:183" ht="16.899999999999999" customHeight="1">
      <c r="A323" s="66" t="s">
        <v>377</v>
      </c>
      <c r="B323" s="228" t="s">
        <v>286</v>
      </c>
      <c r="C323" s="228">
        <v>751</v>
      </c>
      <c r="D323" s="228" t="s">
        <v>292</v>
      </c>
      <c r="E323" s="229">
        <v>4</v>
      </c>
      <c r="F323" s="144">
        <v>12.41</v>
      </c>
      <c r="G323" s="144">
        <v>5</v>
      </c>
      <c r="H323" s="144"/>
      <c r="I323" s="144">
        <v>5.47</v>
      </c>
      <c r="J323" s="82">
        <v>2.7605540793600003</v>
      </c>
      <c r="K323" s="83">
        <v>15.69</v>
      </c>
      <c r="L323" s="83">
        <v>1.9570603483200002</v>
      </c>
      <c r="M323" s="83"/>
      <c r="N323" s="83"/>
      <c r="O323" s="83"/>
      <c r="P323" s="230">
        <f t="shared" si="226"/>
        <v>43.287614427679998</v>
      </c>
      <c r="Q323" s="52">
        <f t="shared" si="205"/>
        <v>0.83399989372614647</v>
      </c>
      <c r="R323" s="52">
        <f t="shared" si="206"/>
        <v>1.4516799611077715</v>
      </c>
      <c r="S323" s="52">
        <f t="shared" si="207"/>
        <v>1.4145600305099637</v>
      </c>
      <c r="T323" s="53">
        <f t="shared" si="208"/>
        <v>9.0334723494273572E-2</v>
      </c>
      <c r="U323" s="53">
        <f t="shared" si="209"/>
        <v>1.3589153014640702</v>
      </c>
      <c r="V323" s="53">
        <f t="shared" si="210"/>
        <v>14.167574869288392</v>
      </c>
      <c r="W323" s="53">
        <f t="shared" si="211"/>
        <v>115.77841853573091</v>
      </c>
      <c r="X323" s="53">
        <f t="shared" si="212"/>
        <v>1.0294708523189267</v>
      </c>
      <c r="Y323" s="53">
        <f t="shared" si="213"/>
        <v>1.0231650055704153</v>
      </c>
      <c r="Z323" s="53">
        <f t="shared" si="214"/>
        <v>1.0260432990696924</v>
      </c>
      <c r="AA323" s="53">
        <f t="shared" si="215"/>
        <v>1.0296284922307912</v>
      </c>
      <c r="AB323" s="53">
        <f t="shared" si="216"/>
        <v>0.57342036686136544</v>
      </c>
      <c r="AC323" s="53">
        <f t="shared" si="217"/>
        <v>0.5743221245079001</v>
      </c>
      <c r="AD323" s="53">
        <f t="shared" si="218"/>
        <v>0.56107291343761145</v>
      </c>
      <c r="AE323" s="53">
        <f t="shared" si="219"/>
        <v>0.36705279802377788</v>
      </c>
      <c r="AF323" s="53">
        <f t="shared" si="220"/>
        <v>0.36</v>
      </c>
      <c r="AG323" s="53">
        <f t="shared" si="221"/>
        <v>0.36352639901188893</v>
      </c>
      <c r="AH323" s="64" t="s">
        <v>152</v>
      </c>
      <c r="AK323" s="45" t="str">
        <f t="shared" si="227"/>
        <v>346-16</v>
      </c>
      <c r="AL323" s="65"/>
      <c r="AM323" s="145">
        <f t="shared" si="228"/>
        <v>4</v>
      </c>
      <c r="AN323" s="149"/>
      <c r="AO323" s="183"/>
      <c r="AP323" s="149"/>
      <c r="AQ323" s="147">
        <f t="shared" si="229"/>
        <v>1</v>
      </c>
      <c r="AR323" s="229">
        <v>1</v>
      </c>
      <c r="AS323" s="229">
        <v>2</v>
      </c>
      <c r="AT323" s="229">
        <v>2</v>
      </c>
      <c r="AU323" s="229">
        <v>0</v>
      </c>
      <c r="AV323" s="229">
        <v>1</v>
      </c>
      <c r="AW323" s="229">
        <v>3</v>
      </c>
      <c r="AX323" s="229">
        <v>0</v>
      </c>
      <c r="AY323" s="229">
        <v>3</v>
      </c>
      <c r="AZ323" s="229">
        <v>3</v>
      </c>
      <c r="BB323" s="229">
        <v>250</v>
      </c>
      <c r="BC323" s="229">
        <v>3</v>
      </c>
      <c r="BD323" s="229">
        <v>0</v>
      </c>
      <c r="BE323" s="57">
        <v>3</v>
      </c>
      <c r="BF323" s="57">
        <v>3</v>
      </c>
      <c r="BG323" s="57">
        <v>3</v>
      </c>
      <c r="BH323" s="57">
        <v>10</v>
      </c>
      <c r="BI323" s="57">
        <f t="shared" si="230"/>
        <v>751</v>
      </c>
      <c r="BJ323" s="189" t="str">
        <f t="shared" si="231"/>
        <v>346-16</v>
      </c>
      <c r="BK323" s="173">
        <f t="shared" si="232"/>
        <v>4</v>
      </c>
      <c r="BL323" s="173">
        <v>0</v>
      </c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104"/>
      <c r="CB323" s="103"/>
      <c r="CC323" s="103"/>
      <c r="CD323" s="103"/>
      <c r="CE323" s="103"/>
      <c r="CF323" s="103"/>
      <c r="CG323" s="103"/>
      <c r="CH323" s="103"/>
      <c r="CI323" s="103"/>
      <c r="CJ323" s="103"/>
      <c r="CK323" s="103"/>
      <c r="CL323" s="103"/>
      <c r="CP323" s="93"/>
      <c r="CQ323" s="93"/>
      <c r="CV323" s="93"/>
      <c r="DA323" s="93"/>
      <c r="DF323" s="131"/>
      <c r="DG323" s="121">
        <f t="shared" si="233"/>
        <v>7.2583998055388577</v>
      </c>
      <c r="DH323" s="121">
        <f t="shared" si="234"/>
        <v>25.019996811784395</v>
      </c>
      <c r="DI323" s="121">
        <f t="shared" si="235"/>
        <v>49.509601067848727</v>
      </c>
      <c r="DJ323" s="121">
        <f t="shared" si="236"/>
        <v>5.483726702056039</v>
      </c>
      <c r="DK323" s="121">
        <f t="shared" si="236"/>
        <v>0.98539141286880394</v>
      </c>
      <c r="DL323" s="121">
        <f t="shared" si="236"/>
        <v>0</v>
      </c>
      <c r="DM323" s="121">
        <f t="shared" si="237"/>
        <v>0</v>
      </c>
      <c r="DN323" s="121">
        <f t="shared" si="238"/>
        <v>0</v>
      </c>
      <c r="DO323" s="121">
        <f t="shared" si="239"/>
        <v>0</v>
      </c>
      <c r="DP323" s="121">
        <f t="shared" si="240"/>
        <v>0</v>
      </c>
      <c r="DQ323" s="121">
        <f t="shared" si="241"/>
        <v>0</v>
      </c>
      <c r="DR323" s="122">
        <f t="shared" si="242"/>
        <v>2.5</v>
      </c>
      <c r="DS323" s="157"/>
      <c r="DT323" s="157" t="str">
        <f t="shared" si="243"/>
        <v>DFPZ</v>
      </c>
      <c r="DU323" s="157" t="str">
        <f t="shared" si="222"/>
        <v>346-16</v>
      </c>
      <c r="DV323" s="238">
        <f t="shared" si="244"/>
        <v>4</v>
      </c>
      <c r="EJ323" s="50">
        <f t="shared" si="245"/>
        <v>2.4220020325203251</v>
      </c>
      <c r="EK323" s="50">
        <f t="shared" si="246"/>
        <v>0.55640243902439024</v>
      </c>
      <c r="EL323" s="55">
        <f t="shared" si="247"/>
        <v>0</v>
      </c>
      <c r="EM323" s="50">
        <f>4.656*AQ323*(((BL323/2.54)^2)+((BM323/2.54)^2)+((BN323/2.54)^2)+((BO323)/2.54^2)+((BP323/2.54)^2)+((BQ323/2.54)^2)+((BR323/2.54)^2)+((BS323/2.54)^2)+((BT323/2.54)^2)+((BU323/2.54)^2)+((BV323/2.54)^2)+((BW323/2.54)^2)+((BX323/2.54)^2)+((BY323/2.54)^2)+((BZ323/2.54)^2))/(BH323*3.28)</f>
        <v>0</v>
      </c>
      <c r="EN323" s="50">
        <f>3.492*AQ323*((CA323/2.54)^2 + (CB323/2.54)^2 + (CC323/2.54)^2 + (CD323/2.54)^2 + (CE323/2.54)^2 + (CF323/2.54)^2 + (CG323/2.54)^2 +(CH323/2.54)^2 +(CI323/2.54)^2 + (CJ323/2.54)^2 +(CK323/2.54)^2 + (CL323/2.54)^2 +(CM323/2.54)^2 + (CN323/2.54)^2 + (CO323/2.54)^2)/(BH323*3.28)</f>
        <v>0</v>
      </c>
      <c r="EO323" s="50">
        <f t="shared" si="223"/>
        <v>0</v>
      </c>
      <c r="EP323" s="50">
        <f t="shared" si="224"/>
        <v>0</v>
      </c>
      <c r="EQ323" s="50">
        <f t="shared" si="225"/>
        <v>0</v>
      </c>
      <c r="ER323" s="56">
        <f t="shared" si="248"/>
        <v>2.9784044715447155</v>
      </c>
      <c r="ES323" s="56">
        <f t="shared" si="249"/>
        <v>0</v>
      </c>
      <c r="ET323" s="56">
        <f t="shared" si="252"/>
        <v>3.2662799124924859</v>
      </c>
      <c r="EU323" s="56">
        <f t="shared" si="252"/>
        <v>11.258998565302978</v>
      </c>
      <c r="EV323" s="56">
        <f t="shared" si="250"/>
        <v>2.9784044715447155</v>
      </c>
      <c r="EW323" s="56"/>
      <c r="EX323" s="56"/>
      <c r="EY323" s="56"/>
      <c r="EZ323" s="165" t="str">
        <f>D323</f>
        <v>346-16</v>
      </c>
      <c r="FA323" s="179">
        <f t="shared" si="251"/>
        <v>4.3550398833233146</v>
      </c>
      <c r="FB323" s="179">
        <f t="shared" si="251"/>
        <v>8.1314989638299284</v>
      </c>
      <c r="FC323" s="56">
        <f>AVERAGE(EJ321:EJ323)</f>
        <v>1.6954014227642276</v>
      </c>
      <c r="FD323" s="56">
        <f>AVERAGE(EK321:EK323)</f>
        <v>1.8546747967479675</v>
      </c>
      <c r="FE323" s="56">
        <f>AVERAGE(EL321:EL323)</f>
        <v>0.491869918699187</v>
      </c>
      <c r="FF323" s="56">
        <f>AVERAGE(EM321:EM323)</f>
        <v>1.2394732106537383</v>
      </c>
      <c r="FG323" s="56">
        <f>AVERAGE(EN321:EN323)</f>
        <v>0</v>
      </c>
      <c r="FH323" s="56">
        <f t="shared" si="253"/>
        <v>0</v>
      </c>
      <c r="FI323" s="56">
        <f t="shared" si="253"/>
        <v>0</v>
      </c>
      <c r="FJ323" s="56">
        <f t="shared" si="253"/>
        <v>0</v>
      </c>
      <c r="FK323" s="56">
        <f>AVERAGE(ER321:ER323)</f>
        <v>4.0419461382113822</v>
      </c>
      <c r="FL323" s="56">
        <f>AVERAGE(ES321:ES323)</f>
        <v>1.2394732106537383</v>
      </c>
      <c r="FM323" s="56">
        <f>AVERAGE(EV321:EV323)</f>
        <v>5.2814193488651204</v>
      </c>
      <c r="FO323" s="54"/>
      <c r="FP323" s="54" t="e">
        <f>AVERAGE(#REF!)</f>
        <v>#REF!</v>
      </c>
      <c r="FQ323" s="54" t="e">
        <f>AVERAGE(#REF!)</f>
        <v>#REF!</v>
      </c>
      <c r="FR323" s="54" t="e">
        <f>AVERAGE(#REF!)</f>
        <v>#REF!</v>
      </c>
      <c r="FS323" s="54" t="e">
        <f>AVERAGE(#REF!)</f>
        <v>#REF!</v>
      </c>
      <c r="FT323" s="54" t="e">
        <f>AVERAGE(#REF!)</f>
        <v>#REF!</v>
      </c>
      <c r="FU323" s="54" t="e">
        <f>AVERAGE(#REF!)</f>
        <v>#REF!</v>
      </c>
      <c r="FV323" s="54" t="e">
        <f>AVERAGE(#REF!)</f>
        <v>#REF!</v>
      </c>
      <c r="FW323" s="54" t="e">
        <f>AVERAGE(#REF!)</f>
        <v>#REF!</v>
      </c>
      <c r="FX323" s="54" t="e">
        <f>AVERAGE(#REF!)</f>
        <v>#REF!</v>
      </c>
      <c r="FY323" s="54" t="e">
        <f>AVERAGE(#REF!)</f>
        <v>#REF!</v>
      </c>
      <c r="FZ323" s="54" t="e">
        <f>AVERAGE(#REF!)</f>
        <v>#REF!</v>
      </c>
      <c r="GA323" s="54"/>
    </row>
    <row r="324" spans="1:183" ht="16.899999999999999" customHeight="1">
      <c r="A324" s="66" t="s">
        <v>377</v>
      </c>
      <c r="B324" s="228" t="s">
        <v>286</v>
      </c>
      <c r="C324" s="228">
        <v>751</v>
      </c>
      <c r="D324" s="228" t="s">
        <v>292</v>
      </c>
      <c r="E324" s="229">
        <v>5</v>
      </c>
      <c r="F324" s="144">
        <v>12.41</v>
      </c>
      <c r="G324" s="144">
        <v>5</v>
      </c>
      <c r="H324" s="144"/>
      <c r="I324" s="144">
        <v>5.47</v>
      </c>
      <c r="J324" s="82">
        <v>2.7605540793600003</v>
      </c>
      <c r="K324" s="83">
        <v>15.69</v>
      </c>
      <c r="L324" s="83">
        <v>1.9570603483200002</v>
      </c>
      <c r="M324" s="83"/>
      <c r="N324" s="83"/>
      <c r="O324" s="83"/>
      <c r="P324" s="230">
        <f t="shared" si="226"/>
        <v>43.287614427679998</v>
      </c>
      <c r="Q324" s="52">
        <f t="shared" si="205"/>
        <v>0.83399989372614647</v>
      </c>
      <c r="R324" s="52">
        <f t="shared" si="206"/>
        <v>1.4516799611077715</v>
      </c>
      <c r="S324" s="52">
        <f t="shared" si="207"/>
        <v>1.4145600305099637</v>
      </c>
      <c r="T324" s="53">
        <f t="shared" si="208"/>
        <v>9.0334723494273572E-2</v>
      </c>
      <c r="U324" s="53">
        <f t="shared" si="209"/>
        <v>1.3589153014640702</v>
      </c>
      <c r="V324" s="53">
        <f t="shared" si="210"/>
        <v>14.167574869288392</v>
      </c>
      <c r="W324" s="53">
        <f t="shared" si="211"/>
        <v>115.77841853573091</v>
      </c>
      <c r="X324" s="53">
        <f t="shared" si="212"/>
        <v>1.0294708523189267</v>
      </c>
      <c r="Y324" s="53">
        <f t="shared" si="213"/>
        <v>1.0231650055704153</v>
      </c>
      <c r="Z324" s="53">
        <f t="shared" si="214"/>
        <v>1.0260432990696924</v>
      </c>
      <c r="AA324" s="53">
        <f t="shared" si="215"/>
        <v>1.0296284922307912</v>
      </c>
      <c r="AB324" s="53">
        <f t="shared" si="216"/>
        <v>0.57342036686136544</v>
      </c>
      <c r="AC324" s="53">
        <f t="shared" si="217"/>
        <v>0.5743221245079001</v>
      </c>
      <c r="AD324" s="53">
        <f t="shared" si="218"/>
        <v>0.56107291343761145</v>
      </c>
      <c r="AE324" s="53">
        <f t="shared" si="219"/>
        <v>0.36705279802377788</v>
      </c>
      <c r="AF324" s="53">
        <f t="shared" si="220"/>
        <v>0.36</v>
      </c>
      <c r="AG324" s="53">
        <f t="shared" si="221"/>
        <v>0.36352639901188893</v>
      </c>
      <c r="AH324" s="64" t="s">
        <v>152</v>
      </c>
      <c r="AK324" s="45" t="str">
        <f t="shared" si="227"/>
        <v>346-16</v>
      </c>
      <c r="AL324" s="65"/>
      <c r="AM324" s="145">
        <f t="shared" si="228"/>
        <v>5</v>
      </c>
      <c r="AN324" s="149"/>
      <c r="AO324" s="183"/>
      <c r="AP324" s="149"/>
      <c r="AQ324" s="147">
        <f t="shared" si="229"/>
        <v>1</v>
      </c>
      <c r="AR324" s="229">
        <v>1</v>
      </c>
      <c r="AS324" s="229">
        <v>1</v>
      </c>
      <c r="AT324" s="229">
        <v>3</v>
      </c>
      <c r="AU324" s="229">
        <v>0</v>
      </c>
      <c r="AV324" s="229">
        <v>0</v>
      </c>
      <c r="AW324" s="229">
        <v>0</v>
      </c>
      <c r="AX324" s="229">
        <v>0</v>
      </c>
      <c r="AY324" s="229">
        <v>0</v>
      </c>
      <c r="AZ324" s="229">
        <v>0</v>
      </c>
      <c r="BB324" s="229">
        <v>30</v>
      </c>
      <c r="BC324" s="229">
        <v>2</v>
      </c>
      <c r="BD324" s="229">
        <v>0</v>
      </c>
      <c r="BE324" s="57">
        <v>3</v>
      </c>
      <c r="BF324" s="57">
        <v>3</v>
      </c>
      <c r="BG324" s="57">
        <v>3</v>
      </c>
      <c r="BH324" s="57">
        <v>10</v>
      </c>
      <c r="BI324" s="57">
        <f t="shared" si="230"/>
        <v>751</v>
      </c>
      <c r="BJ324" s="189" t="str">
        <f t="shared" si="231"/>
        <v>346-16</v>
      </c>
      <c r="BK324" s="173">
        <f t="shared" si="232"/>
        <v>5</v>
      </c>
      <c r="BL324" s="173">
        <v>0</v>
      </c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104"/>
      <c r="CB324" s="103"/>
      <c r="CC324" s="103"/>
      <c r="CD324" s="103"/>
      <c r="CE324" s="103"/>
      <c r="CF324" s="103"/>
      <c r="CG324" s="103"/>
      <c r="CH324" s="103"/>
      <c r="CI324" s="103"/>
      <c r="CJ324" s="103"/>
      <c r="CK324" s="103"/>
      <c r="CL324" s="103"/>
      <c r="CP324" s="93"/>
      <c r="CQ324" s="93"/>
      <c r="CV324" s="93"/>
      <c r="DA324" s="93"/>
      <c r="DF324" s="131"/>
      <c r="DG324" s="121">
        <f t="shared" si="233"/>
        <v>7.2583998055388577</v>
      </c>
      <c r="DH324" s="121">
        <f t="shared" si="234"/>
        <v>4.1699994686307322</v>
      </c>
      <c r="DI324" s="121">
        <f t="shared" si="235"/>
        <v>14.145600305099638</v>
      </c>
      <c r="DJ324" s="121">
        <f t="shared" si="236"/>
        <v>0.6580472042467248</v>
      </c>
      <c r="DK324" s="121">
        <f t="shared" si="236"/>
        <v>0.65692760857920252</v>
      </c>
      <c r="DL324" s="121">
        <f t="shared" si="236"/>
        <v>0</v>
      </c>
      <c r="DM324" s="121">
        <f t="shared" si="237"/>
        <v>0</v>
      </c>
      <c r="DN324" s="121">
        <f t="shared" si="238"/>
        <v>0</v>
      </c>
      <c r="DO324" s="121">
        <f t="shared" si="239"/>
        <v>0</v>
      </c>
      <c r="DP324" s="121">
        <f t="shared" si="240"/>
        <v>0</v>
      </c>
      <c r="DQ324" s="121">
        <f t="shared" si="241"/>
        <v>0</v>
      </c>
      <c r="DR324" s="122">
        <f t="shared" si="242"/>
        <v>1.5</v>
      </c>
      <c r="DS324" s="157"/>
      <c r="DT324" s="157" t="str">
        <f t="shared" si="243"/>
        <v>DFPZ</v>
      </c>
      <c r="DU324" s="157" t="str">
        <f t="shared" si="222"/>
        <v>346-16</v>
      </c>
      <c r="DV324" s="238">
        <f t="shared" si="244"/>
        <v>5</v>
      </c>
      <c r="EJ324" s="50"/>
      <c r="EK324" s="50"/>
      <c r="EL324" s="55"/>
      <c r="EM324" s="50"/>
      <c r="EN324" s="50"/>
      <c r="EO324" s="50">
        <f t="shared" si="223"/>
        <v>0</v>
      </c>
      <c r="EP324" s="50">
        <f t="shared" si="224"/>
        <v>0</v>
      </c>
      <c r="EQ324" s="50">
        <f t="shared" si="225"/>
        <v>0</v>
      </c>
      <c r="ER324" s="56"/>
      <c r="ES324" s="56"/>
      <c r="ET324" s="56">
        <f t="shared" si="252"/>
        <v>3.2662799124924859</v>
      </c>
      <c r="EU324" s="56">
        <f t="shared" si="252"/>
        <v>1.8764997608838296</v>
      </c>
      <c r="EV324" s="56"/>
      <c r="EW324" s="56"/>
      <c r="EX324" s="56"/>
      <c r="EY324" s="56"/>
      <c r="EZ324" s="165"/>
      <c r="FA324" s="179"/>
      <c r="FB324" s="179"/>
      <c r="FC324" s="56"/>
      <c r="FD324" s="56"/>
      <c r="FE324" s="56"/>
      <c r="FF324" s="56"/>
      <c r="FG324" s="56"/>
      <c r="FH324" s="56"/>
      <c r="FI324" s="56"/>
      <c r="FJ324" s="56"/>
      <c r="FK324" s="56"/>
      <c r="FL324" s="56"/>
      <c r="FM324" s="56"/>
      <c r="FO324" s="54"/>
      <c r="FP324" s="54"/>
      <c r="FQ324" s="54"/>
      <c r="FR324" s="54"/>
      <c r="FS324" s="54"/>
      <c r="FT324" s="54"/>
      <c r="FU324" s="54"/>
      <c r="FV324" s="54"/>
      <c r="FW324" s="54"/>
      <c r="FX324" s="54"/>
      <c r="FY324" s="54"/>
      <c r="FZ324" s="54"/>
      <c r="GA324" s="54"/>
    </row>
    <row r="325" spans="1:183" ht="16.899999999999999" customHeight="1">
      <c r="A325" s="66" t="s">
        <v>377</v>
      </c>
      <c r="B325" s="228" t="s">
        <v>286</v>
      </c>
      <c r="C325" s="228">
        <v>750</v>
      </c>
      <c r="D325" s="228" t="s">
        <v>291</v>
      </c>
      <c r="E325" s="229">
        <v>1</v>
      </c>
      <c r="F325" s="144">
        <v>12.41</v>
      </c>
      <c r="G325" s="144">
        <v>5</v>
      </c>
      <c r="H325" s="144"/>
      <c r="I325" s="144">
        <v>5.47</v>
      </c>
      <c r="J325" s="82">
        <v>2.7605540793600003</v>
      </c>
      <c r="K325" s="83">
        <v>15.69</v>
      </c>
      <c r="L325" s="83">
        <v>1.9570603483200002</v>
      </c>
      <c r="M325" s="83"/>
      <c r="N325" s="83"/>
      <c r="O325" s="83"/>
      <c r="P325" s="230">
        <f t="shared" si="226"/>
        <v>43.287614427679998</v>
      </c>
      <c r="Q325" s="52">
        <f t="shared" si="205"/>
        <v>0.83399989372614647</v>
      </c>
      <c r="R325" s="52">
        <f t="shared" si="206"/>
        <v>1.4516799611077715</v>
      </c>
      <c r="S325" s="52">
        <f t="shared" si="207"/>
        <v>1.4145600305099637</v>
      </c>
      <c r="T325" s="53">
        <f t="shared" si="208"/>
        <v>9.0334723494273572E-2</v>
      </c>
      <c r="U325" s="53">
        <f t="shared" si="209"/>
        <v>1.3589153014640702</v>
      </c>
      <c r="V325" s="53">
        <f t="shared" si="210"/>
        <v>14.167574869288392</v>
      </c>
      <c r="W325" s="53">
        <f t="shared" si="211"/>
        <v>115.77841853573091</v>
      </c>
      <c r="X325" s="53">
        <f t="shared" si="212"/>
        <v>1.0294708523189267</v>
      </c>
      <c r="Y325" s="53">
        <f t="shared" si="213"/>
        <v>1.0231650055704153</v>
      </c>
      <c r="Z325" s="53">
        <f t="shared" si="214"/>
        <v>1.0260432990696924</v>
      </c>
      <c r="AA325" s="53">
        <f t="shared" si="215"/>
        <v>1.0296284922307912</v>
      </c>
      <c r="AB325" s="53">
        <f t="shared" si="216"/>
        <v>0.57342036686136544</v>
      </c>
      <c r="AC325" s="53">
        <f t="shared" si="217"/>
        <v>0.5743221245079001</v>
      </c>
      <c r="AD325" s="53">
        <f t="shared" si="218"/>
        <v>0.56107291343761145</v>
      </c>
      <c r="AE325" s="53">
        <f t="shared" si="219"/>
        <v>0.36705279802377788</v>
      </c>
      <c r="AF325" s="53">
        <f t="shared" si="220"/>
        <v>0.36</v>
      </c>
      <c r="AG325" s="53">
        <f t="shared" si="221"/>
        <v>0.36352639901188893</v>
      </c>
      <c r="AH325" s="64" t="s">
        <v>152</v>
      </c>
      <c r="AK325" s="45" t="str">
        <f t="shared" si="227"/>
        <v>370-19</v>
      </c>
      <c r="AL325" s="65"/>
      <c r="AM325" s="145">
        <f t="shared" si="228"/>
        <v>1</v>
      </c>
      <c r="AN325" s="149"/>
      <c r="AO325" s="183"/>
      <c r="AP325" s="149"/>
      <c r="AQ325" s="147">
        <f t="shared" si="229"/>
        <v>1</v>
      </c>
      <c r="AR325" s="229">
        <v>2</v>
      </c>
      <c r="AS325" s="229">
        <v>2</v>
      </c>
      <c r="AT325" s="229">
        <v>3</v>
      </c>
      <c r="AU325" s="229">
        <v>2</v>
      </c>
      <c r="AV325" s="229">
        <v>3</v>
      </c>
      <c r="AW325" s="229">
        <v>5</v>
      </c>
      <c r="AX325" s="229">
        <v>0</v>
      </c>
      <c r="AY325" s="229">
        <v>2</v>
      </c>
      <c r="AZ325" s="229">
        <v>9</v>
      </c>
      <c r="BB325" s="229">
        <v>6</v>
      </c>
      <c r="BC325" s="229">
        <v>1</v>
      </c>
      <c r="BD325" s="229">
        <v>0</v>
      </c>
      <c r="BE325" s="57">
        <v>3</v>
      </c>
      <c r="BF325" s="57">
        <v>3</v>
      </c>
      <c r="BG325" s="57">
        <v>3</v>
      </c>
      <c r="BH325" s="57">
        <v>10</v>
      </c>
      <c r="BI325" s="57">
        <f t="shared" si="230"/>
        <v>750</v>
      </c>
      <c r="BJ325" s="189" t="str">
        <f t="shared" si="231"/>
        <v>370-19</v>
      </c>
      <c r="BK325" s="173">
        <f t="shared" si="232"/>
        <v>1</v>
      </c>
      <c r="BL325" s="173">
        <v>0</v>
      </c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104"/>
      <c r="CB325" s="103"/>
      <c r="CC325" s="103"/>
      <c r="CD325" s="103"/>
      <c r="CE325" s="103"/>
      <c r="CF325" s="103"/>
      <c r="CG325" s="103"/>
      <c r="CH325" s="103"/>
      <c r="CI325" s="103"/>
      <c r="CJ325" s="103"/>
      <c r="CK325" s="103"/>
      <c r="CL325" s="103"/>
      <c r="CP325" s="93"/>
      <c r="CQ325" s="93"/>
      <c r="CV325" s="93"/>
      <c r="DA325" s="93"/>
      <c r="DF325" s="131"/>
      <c r="DG325" s="121">
        <f t="shared" si="233"/>
        <v>29.033599222155431</v>
      </c>
      <c r="DH325" s="121">
        <f t="shared" si="234"/>
        <v>29.189996280415123</v>
      </c>
      <c r="DI325" s="121">
        <f t="shared" si="235"/>
        <v>77.800801678048003</v>
      </c>
      <c r="DJ325" s="121">
        <f t="shared" si="236"/>
        <v>0.13160944084934492</v>
      </c>
      <c r="DK325" s="121">
        <f t="shared" si="236"/>
        <v>0.32846380428960126</v>
      </c>
      <c r="DL325" s="121">
        <f t="shared" si="236"/>
        <v>0</v>
      </c>
      <c r="DM325" s="121">
        <f t="shared" si="237"/>
        <v>0</v>
      </c>
      <c r="DN325" s="121">
        <f t="shared" si="238"/>
        <v>0</v>
      </c>
      <c r="DO325" s="121">
        <f t="shared" si="239"/>
        <v>0</v>
      </c>
      <c r="DP325" s="121">
        <f t="shared" si="240"/>
        <v>0</v>
      </c>
      <c r="DQ325" s="121">
        <f t="shared" si="241"/>
        <v>0</v>
      </c>
      <c r="DR325" s="122">
        <f t="shared" si="242"/>
        <v>4</v>
      </c>
      <c r="DS325" s="157"/>
      <c r="DT325" s="157" t="str">
        <f t="shared" si="243"/>
        <v>DFPZ</v>
      </c>
      <c r="DU325" s="157" t="str">
        <f t="shared" si="222"/>
        <v>370-19</v>
      </c>
      <c r="DV325" s="238">
        <f t="shared" si="244"/>
        <v>1</v>
      </c>
      <c r="EJ325" s="50">
        <f t="shared" si="245"/>
        <v>5.8128048780487801E-2</v>
      </c>
      <c r="EK325" s="50">
        <f t="shared" si="246"/>
        <v>0.18546747967479674</v>
      </c>
      <c r="EL325" s="55">
        <f t="shared" si="247"/>
        <v>0</v>
      </c>
      <c r="EM325" s="50">
        <f>4.656*AQ325*(((BL325/2.54)^2)+((BM325/2.54)^2)+((BN325/2.54)^2)+((BO325)/2.54^2)+((BP325/2.54)^2)+((BQ325/2.54)^2)+((BR325/2.54)^2)+((BS325/2.54)^2)+((BT325/2.54)^2)+((BU325/2.54)^2)+((BV325/2.54)^2)+((BW325/2.54)^2)+((BX325/2.54)^2)+((BY325/2.54)^2)+((BZ325/2.54)^2))/(BH325*3.28)</f>
        <v>0</v>
      </c>
      <c r="EN325" s="50">
        <f>3.492*AQ325*((CA325/2.54)^2 + (CB325/2.54)^2 + (CC325/2.54)^2 + (CD325/2.54)^2 + (CE325/2.54)^2 + (CF325/2.54)^2 + (CG325/2.54)^2 +(CH325/2.54)^2 +(CI325/2.54)^2 + (CJ325/2.54)^2 +(CK325/2.54)^2 + (CL325/2.54)^2 +(CM325/2.54)^2 + (CN325/2.54)^2 + (CO325/2.54)^2)/(BH325*3.28)</f>
        <v>0</v>
      </c>
      <c r="EO325" s="50">
        <f t="shared" si="223"/>
        <v>0</v>
      </c>
      <c r="EP325" s="50">
        <f t="shared" si="224"/>
        <v>0</v>
      </c>
      <c r="EQ325" s="50">
        <f t="shared" si="225"/>
        <v>0</v>
      </c>
      <c r="ER325" s="56">
        <f t="shared" si="248"/>
        <v>0.24359552845528454</v>
      </c>
      <c r="ES325" s="56">
        <f t="shared" si="249"/>
        <v>0</v>
      </c>
      <c r="ET325" s="56">
        <f t="shared" si="252"/>
        <v>13.065119649969944</v>
      </c>
      <c r="EU325" s="56">
        <f t="shared" si="252"/>
        <v>13.135498326186806</v>
      </c>
      <c r="EV325" s="56">
        <f t="shared" si="250"/>
        <v>0.24359552845528454</v>
      </c>
      <c r="EW325" s="56"/>
      <c r="EX325" s="56"/>
      <c r="EY325" s="56"/>
      <c r="EZ325" s="165"/>
      <c r="FA325" s="179"/>
      <c r="FB325" s="179"/>
      <c r="FC325" s="56"/>
      <c r="FD325" s="56"/>
      <c r="FE325" s="56"/>
      <c r="FF325" s="56"/>
      <c r="FG325" s="56"/>
      <c r="FH325" s="56"/>
      <c r="FI325" s="56"/>
      <c r="FJ325" s="56"/>
      <c r="FK325" s="56"/>
      <c r="FL325" s="56"/>
      <c r="FM325" s="56"/>
      <c r="FO325" s="54"/>
      <c r="FP325" s="54"/>
      <c r="FQ325" s="54"/>
      <c r="FR325" s="54"/>
      <c r="FS325" s="54"/>
      <c r="FT325" s="54"/>
      <c r="FU325" s="54"/>
      <c r="FV325" s="54"/>
      <c r="FW325" s="54"/>
      <c r="FX325" s="54"/>
      <c r="FY325" s="54"/>
      <c r="FZ325" s="54"/>
      <c r="GA325" s="54"/>
    </row>
    <row r="326" spans="1:183" ht="16.899999999999999" customHeight="1">
      <c r="A326" s="66" t="s">
        <v>377</v>
      </c>
      <c r="B326" s="228" t="s">
        <v>286</v>
      </c>
      <c r="C326" s="228">
        <v>750</v>
      </c>
      <c r="D326" s="228" t="s">
        <v>291</v>
      </c>
      <c r="E326" s="229">
        <v>2</v>
      </c>
      <c r="F326" s="144">
        <v>12.41</v>
      </c>
      <c r="G326" s="144">
        <v>5</v>
      </c>
      <c r="H326" s="144"/>
      <c r="I326" s="144">
        <v>5.47</v>
      </c>
      <c r="J326" s="82">
        <v>2.7605540793600003</v>
      </c>
      <c r="K326" s="83">
        <v>15.69</v>
      </c>
      <c r="L326" s="83">
        <v>1.9570603483200002</v>
      </c>
      <c r="M326" s="83"/>
      <c r="N326" s="83"/>
      <c r="O326" s="83"/>
      <c r="P326" s="230">
        <f t="shared" si="226"/>
        <v>43.287614427679998</v>
      </c>
      <c r="Q326" s="52">
        <f t="shared" si="205"/>
        <v>0.83399989372614647</v>
      </c>
      <c r="R326" s="52">
        <f t="shared" si="206"/>
        <v>1.4516799611077715</v>
      </c>
      <c r="S326" s="52">
        <f t="shared" si="207"/>
        <v>1.4145600305099637</v>
      </c>
      <c r="T326" s="53">
        <f t="shared" si="208"/>
        <v>9.0334723494273572E-2</v>
      </c>
      <c r="U326" s="53">
        <f t="shared" si="209"/>
        <v>1.3589153014640702</v>
      </c>
      <c r="V326" s="53">
        <f t="shared" si="210"/>
        <v>14.167574869288392</v>
      </c>
      <c r="W326" s="53">
        <f t="shared" si="211"/>
        <v>115.77841853573091</v>
      </c>
      <c r="X326" s="53">
        <f t="shared" si="212"/>
        <v>1.0294708523189267</v>
      </c>
      <c r="Y326" s="53">
        <f t="shared" si="213"/>
        <v>1.0231650055704153</v>
      </c>
      <c r="Z326" s="53">
        <f t="shared" si="214"/>
        <v>1.0260432990696924</v>
      </c>
      <c r="AA326" s="53">
        <f t="shared" si="215"/>
        <v>1.0296284922307912</v>
      </c>
      <c r="AB326" s="53">
        <f t="shared" si="216"/>
        <v>0.57342036686136544</v>
      </c>
      <c r="AC326" s="53">
        <f t="shared" si="217"/>
        <v>0.5743221245079001</v>
      </c>
      <c r="AD326" s="53">
        <f t="shared" si="218"/>
        <v>0.56107291343761145</v>
      </c>
      <c r="AE326" s="53">
        <f t="shared" si="219"/>
        <v>0.36705279802377788</v>
      </c>
      <c r="AF326" s="53">
        <f t="shared" si="220"/>
        <v>0.36</v>
      </c>
      <c r="AG326" s="53">
        <f t="shared" si="221"/>
        <v>0.36352639901188893</v>
      </c>
      <c r="AH326" s="64" t="s">
        <v>152</v>
      </c>
      <c r="AK326" s="45" t="str">
        <f t="shared" si="227"/>
        <v>370-19</v>
      </c>
      <c r="AL326" s="65"/>
      <c r="AM326" s="145">
        <f t="shared" si="228"/>
        <v>2</v>
      </c>
      <c r="AN326" s="149"/>
      <c r="AO326" s="183"/>
      <c r="AP326" s="149"/>
      <c r="AQ326" s="147">
        <f t="shared" si="229"/>
        <v>1</v>
      </c>
      <c r="AR326" s="229">
        <v>0</v>
      </c>
      <c r="AS326" s="229">
        <v>2</v>
      </c>
      <c r="AT326" s="229">
        <v>2</v>
      </c>
      <c r="AU326" s="229">
        <v>0</v>
      </c>
      <c r="AV326" s="229">
        <v>0</v>
      </c>
      <c r="AW326" s="229">
        <v>0</v>
      </c>
      <c r="AX326" s="229">
        <v>0</v>
      </c>
      <c r="AY326" s="229">
        <v>0</v>
      </c>
      <c r="AZ326" s="229">
        <v>1</v>
      </c>
      <c r="BB326" s="229">
        <v>27</v>
      </c>
      <c r="BC326" s="229">
        <v>2</v>
      </c>
      <c r="BD326" s="229">
        <v>0</v>
      </c>
      <c r="BE326" s="57">
        <v>3</v>
      </c>
      <c r="BF326" s="57">
        <v>3</v>
      </c>
      <c r="BG326" s="57">
        <v>3</v>
      </c>
      <c r="BH326" s="57">
        <v>10</v>
      </c>
      <c r="BI326" s="57">
        <f t="shared" si="230"/>
        <v>750</v>
      </c>
      <c r="BJ326" s="189" t="str">
        <f t="shared" si="231"/>
        <v>370-19</v>
      </c>
      <c r="BK326" s="173">
        <f t="shared" si="232"/>
        <v>2</v>
      </c>
      <c r="BL326" s="173">
        <v>14</v>
      </c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104"/>
      <c r="CB326" s="103"/>
      <c r="CC326" s="103"/>
      <c r="CD326" s="103"/>
      <c r="CE326" s="103"/>
      <c r="CF326" s="103"/>
      <c r="CG326" s="103"/>
      <c r="CH326" s="103"/>
      <c r="CI326" s="103"/>
      <c r="CJ326" s="103"/>
      <c r="CK326" s="103"/>
      <c r="CL326" s="103"/>
      <c r="CP326" s="93"/>
      <c r="CQ326" s="93"/>
      <c r="CV326" s="93"/>
      <c r="DA326" s="93"/>
      <c r="DF326" s="131"/>
      <c r="DG326" s="121">
        <f t="shared" si="233"/>
        <v>0</v>
      </c>
      <c r="DH326" s="121">
        <f t="shared" si="234"/>
        <v>8.3399989372614645</v>
      </c>
      <c r="DI326" s="121">
        <f t="shared" si="235"/>
        <v>14.145600305099638</v>
      </c>
      <c r="DJ326" s="121">
        <f t="shared" si="236"/>
        <v>0.59224248382205225</v>
      </c>
      <c r="DK326" s="121">
        <f t="shared" si="236"/>
        <v>0.65692760857920252</v>
      </c>
      <c r="DL326" s="121">
        <f t="shared" si="236"/>
        <v>0</v>
      </c>
      <c r="DM326" s="121">
        <f t="shared" si="237"/>
        <v>9.1407182387008596</v>
      </c>
      <c r="DN326" s="121">
        <f t="shared" si="238"/>
        <v>0</v>
      </c>
      <c r="DO326" s="121">
        <f t="shared" si="239"/>
        <v>0</v>
      </c>
      <c r="DP326" s="121">
        <f t="shared" si="240"/>
        <v>0</v>
      </c>
      <c r="DQ326" s="121">
        <f t="shared" si="241"/>
        <v>0</v>
      </c>
      <c r="DR326" s="122">
        <f t="shared" si="242"/>
        <v>1</v>
      </c>
      <c r="DS326" s="157"/>
      <c r="DT326" s="157" t="str">
        <f t="shared" si="243"/>
        <v>DFPZ</v>
      </c>
      <c r="DU326" s="157" t="str">
        <f t="shared" si="222"/>
        <v>370-19</v>
      </c>
      <c r="DV326" s="238">
        <f t="shared" si="244"/>
        <v>2</v>
      </c>
      <c r="EJ326" s="50">
        <f t="shared" si="245"/>
        <v>0.26157621951219512</v>
      </c>
      <c r="EK326" s="50">
        <f t="shared" si="246"/>
        <v>0.37093495934959347</v>
      </c>
      <c r="EL326" s="55">
        <f t="shared" si="247"/>
        <v>0</v>
      </c>
      <c r="EM326" s="50">
        <f>4.656*AQ326*(((BL326/2.54)^2)+((BM326/2.54)^2)+((BN326/2.54)^2)+((BO326)/2.54^2)+((BP326/2.54)^2)+((BQ326/2.54)^2)+((BR326/2.54)^2)+((BS326/2.54)^2)+((BT326/2.54)^2)+((BU326/2.54)^2)+((BV326/2.54)^2)+((BW326/2.54)^2)+((BX326/2.54)^2)+((BY326/2.54)^2)+((BZ326/2.54)^2))/(BH326*3.28)</f>
        <v>4.3124866737538357</v>
      </c>
      <c r="EN326" s="50">
        <f>3.492*AQ326*((CA326/2.54)^2 + (CB326/2.54)^2 + (CC326/2.54)^2 + (CD326/2.54)^2 + (CE326/2.54)^2 + (CF326/2.54)^2 + (CG326/2.54)^2 +(CH326/2.54)^2 +(CI326/2.54)^2 + (CJ326/2.54)^2 +(CK326/2.54)^2 + (CL326/2.54)^2 +(CM326/2.54)^2 + (CN326/2.54)^2 + (CO326/2.54)^2)/(BH326*3.28)</f>
        <v>0</v>
      </c>
      <c r="EO326" s="50">
        <f t="shared" si="223"/>
        <v>0</v>
      </c>
      <c r="EP326" s="50">
        <f t="shared" si="224"/>
        <v>0</v>
      </c>
      <c r="EQ326" s="50">
        <f t="shared" si="225"/>
        <v>0</v>
      </c>
      <c r="ER326" s="56">
        <f t="shared" si="248"/>
        <v>0.63251117886178854</v>
      </c>
      <c r="ES326" s="56">
        <f t="shared" si="249"/>
        <v>4.3124866737538357</v>
      </c>
      <c r="ET326" s="56">
        <f t="shared" si="252"/>
        <v>0</v>
      </c>
      <c r="EU326" s="56">
        <f t="shared" si="252"/>
        <v>3.7529995217676593</v>
      </c>
      <c r="EV326" s="56">
        <f t="shared" si="250"/>
        <v>4.9449978526156242</v>
      </c>
      <c r="EW326" s="56"/>
      <c r="EX326" s="56"/>
      <c r="EY326" s="56"/>
      <c r="EZ326" s="165"/>
      <c r="FA326" s="179"/>
      <c r="FB326" s="179"/>
      <c r="FC326" s="56"/>
      <c r="FD326" s="56"/>
      <c r="FE326" s="56"/>
      <c r="FF326" s="56"/>
      <c r="FG326" s="56"/>
      <c r="FH326" s="56"/>
      <c r="FI326" s="56"/>
      <c r="FJ326" s="56"/>
      <c r="FK326" s="56"/>
      <c r="FL326" s="56"/>
      <c r="FM326" s="56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4"/>
      <c r="FZ326" s="54"/>
      <c r="GA326" s="54"/>
    </row>
    <row r="327" spans="1:183" ht="16.899999999999999" customHeight="1">
      <c r="A327" s="66" t="s">
        <v>377</v>
      </c>
      <c r="B327" s="228" t="s">
        <v>286</v>
      </c>
      <c r="C327" s="228">
        <v>750</v>
      </c>
      <c r="D327" s="228" t="s">
        <v>291</v>
      </c>
      <c r="E327" s="229">
        <v>3</v>
      </c>
      <c r="F327" s="144">
        <v>12.41</v>
      </c>
      <c r="G327" s="144">
        <v>5</v>
      </c>
      <c r="H327" s="144"/>
      <c r="I327" s="144">
        <v>5.47</v>
      </c>
      <c r="J327" s="82">
        <v>2.7605540793600003</v>
      </c>
      <c r="K327" s="83">
        <v>15.69</v>
      </c>
      <c r="L327" s="83">
        <v>1.9570603483200002</v>
      </c>
      <c r="M327" s="83"/>
      <c r="N327" s="83"/>
      <c r="O327" s="83"/>
      <c r="P327" s="230">
        <f t="shared" si="226"/>
        <v>43.287614427679998</v>
      </c>
      <c r="Q327" s="52">
        <f t="shared" si="205"/>
        <v>0.83399989372614647</v>
      </c>
      <c r="R327" s="52">
        <f t="shared" si="206"/>
        <v>1.4516799611077715</v>
      </c>
      <c r="S327" s="52">
        <f t="shared" si="207"/>
        <v>1.4145600305099637</v>
      </c>
      <c r="T327" s="53">
        <f t="shared" si="208"/>
        <v>9.0334723494273572E-2</v>
      </c>
      <c r="U327" s="53">
        <f t="shared" si="209"/>
        <v>1.3589153014640702</v>
      </c>
      <c r="V327" s="53">
        <f t="shared" si="210"/>
        <v>14.167574869288392</v>
      </c>
      <c r="W327" s="53">
        <f t="shared" si="211"/>
        <v>115.77841853573091</v>
      </c>
      <c r="X327" s="53">
        <f t="shared" si="212"/>
        <v>1.0294708523189267</v>
      </c>
      <c r="Y327" s="53">
        <f t="shared" si="213"/>
        <v>1.0231650055704153</v>
      </c>
      <c r="Z327" s="53">
        <f t="shared" si="214"/>
        <v>1.0260432990696924</v>
      </c>
      <c r="AA327" s="53">
        <f t="shared" si="215"/>
        <v>1.0296284922307912</v>
      </c>
      <c r="AB327" s="53">
        <f t="shared" si="216"/>
        <v>0.57342036686136544</v>
      </c>
      <c r="AC327" s="53">
        <f t="shared" si="217"/>
        <v>0.5743221245079001</v>
      </c>
      <c r="AD327" s="53">
        <f t="shared" si="218"/>
        <v>0.56107291343761145</v>
      </c>
      <c r="AE327" s="53">
        <f t="shared" si="219"/>
        <v>0.36705279802377788</v>
      </c>
      <c r="AF327" s="53">
        <f t="shared" si="220"/>
        <v>0.36</v>
      </c>
      <c r="AG327" s="53">
        <f t="shared" si="221"/>
        <v>0.36352639901188893</v>
      </c>
      <c r="AH327" s="64" t="s">
        <v>152</v>
      </c>
      <c r="AK327" s="45" t="str">
        <f t="shared" si="227"/>
        <v>370-19</v>
      </c>
      <c r="AL327" s="65"/>
      <c r="AM327" s="145">
        <f t="shared" si="228"/>
        <v>3</v>
      </c>
      <c r="AN327" s="149"/>
      <c r="AO327" s="183"/>
      <c r="AP327" s="149"/>
      <c r="AQ327" s="147">
        <f t="shared" si="229"/>
        <v>1</v>
      </c>
      <c r="AR327" s="229">
        <v>0</v>
      </c>
      <c r="AS327" s="229">
        <v>0</v>
      </c>
      <c r="AT327" s="229">
        <v>0</v>
      </c>
      <c r="AU327" s="229">
        <v>0</v>
      </c>
      <c r="AV327" s="229">
        <v>0</v>
      </c>
      <c r="AW327" s="229">
        <v>5</v>
      </c>
      <c r="AX327" s="229">
        <v>0</v>
      </c>
      <c r="AY327" s="229">
        <v>0</v>
      </c>
      <c r="AZ327" s="229">
        <v>0</v>
      </c>
      <c r="BB327" s="229">
        <v>36</v>
      </c>
      <c r="BC327" s="229">
        <v>4</v>
      </c>
      <c r="BD327" s="229">
        <v>0</v>
      </c>
      <c r="BE327" s="57">
        <v>3</v>
      </c>
      <c r="BF327" s="57">
        <v>3</v>
      </c>
      <c r="BG327" s="57">
        <v>3</v>
      </c>
      <c r="BH327" s="57">
        <v>10</v>
      </c>
      <c r="BI327" s="57">
        <f t="shared" si="230"/>
        <v>750</v>
      </c>
      <c r="BJ327" s="189" t="str">
        <f t="shared" si="231"/>
        <v>370-19</v>
      </c>
      <c r="BK327" s="173">
        <f t="shared" si="232"/>
        <v>3</v>
      </c>
      <c r="BL327" s="173">
        <v>10</v>
      </c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104">
        <v>16</v>
      </c>
      <c r="CB327" s="103"/>
      <c r="CC327" s="103"/>
      <c r="CD327" s="103"/>
      <c r="CE327" s="103"/>
      <c r="CF327" s="103"/>
      <c r="CG327" s="103"/>
      <c r="CH327" s="103"/>
      <c r="CI327" s="103"/>
      <c r="CJ327" s="103"/>
      <c r="CK327" s="103"/>
      <c r="CL327" s="103"/>
      <c r="CP327" s="93"/>
      <c r="CQ327" s="93"/>
      <c r="CV327" s="93"/>
      <c r="DA327" s="93"/>
      <c r="DF327" s="131"/>
      <c r="DG327" s="121">
        <f t="shared" si="233"/>
        <v>0</v>
      </c>
      <c r="DH327" s="121">
        <f t="shared" si="234"/>
        <v>0</v>
      </c>
      <c r="DI327" s="121">
        <f t="shared" si="235"/>
        <v>0</v>
      </c>
      <c r="DJ327" s="121">
        <f t="shared" si="236"/>
        <v>0.7896566450960697</v>
      </c>
      <c r="DK327" s="121">
        <f t="shared" si="236"/>
        <v>1.313855217158405</v>
      </c>
      <c r="DL327" s="121">
        <f t="shared" si="236"/>
        <v>0</v>
      </c>
      <c r="DM327" s="121">
        <f t="shared" si="237"/>
        <v>4.6636317544392139</v>
      </c>
      <c r="DN327" s="121">
        <f t="shared" si="238"/>
        <v>11.709495331548331</v>
      </c>
      <c r="DO327" s="121">
        <f t="shared" si="239"/>
        <v>0</v>
      </c>
      <c r="DP327" s="121">
        <f t="shared" si="240"/>
        <v>0</v>
      </c>
      <c r="DQ327" s="121">
        <f t="shared" si="241"/>
        <v>0</v>
      </c>
      <c r="DR327" s="122">
        <f t="shared" si="242"/>
        <v>2.5</v>
      </c>
      <c r="DS327" s="157"/>
      <c r="DT327" s="157" t="str">
        <f t="shared" si="243"/>
        <v>DFPZ</v>
      </c>
      <c r="DU327" s="157" t="str">
        <f t="shared" si="222"/>
        <v>370-19</v>
      </c>
      <c r="DV327" s="238">
        <f t="shared" si="244"/>
        <v>3</v>
      </c>
      <c r="EJ327" s="50">
        <f t="shared" si="245"/>
        <v>0.34876829268292686</v>
      </c>
      <c r="EK327" s="50">
        <f t="shared" si="246"/>
        <v>0.74186991869918695</v>
      </c>
      <c r="EL327" s="55">
        <f t="shared" si="247"/>
        <v>0</v>
      </c>
      <c r="EM327" s="50">
        <f>4.656*AQ327*(((BL327/2.54)^2)+((BM327/2.54)^2)+((BN327/2.54)^2)+((BO327)/2.54^2)+((BP327/2.54)^2)+((BQ327/2.54)^2)+((BR327/2.54)^2)+((BS327/2.54)^2)+((BT327/2.54)^2)+((BU327/2.54)^2)+((BV327/2.54)^2)+((BW327/2.54)^2)+((BX327/2.54)^2)+((BY327/2.54)^2)+((BZ327/2.54)^2))/(BH327*3.28)</f>
        <v>2.2002483029356306</v>
      </c>
      <c r="EN327" s="50">
        <f>3.492*AQ327*((CA327/2.54)^2 + (CB327/2.54)^2 + (CC327/2.54)^2 + (CD327/2.54)^2 + (CE327/2.54)^2 + (CF327/2.54)^2 + (CG327/2.54)^2 +(CH327/2.54)^2 +(CI327/2.54)^2 + (CJ327/2.54)^2 +(CK327/2.54)^2 + (CL327/2.54)^2 +(CM327/2.54)^2 + (CN327/2.54)^2 + (CO327/2.54)^2)/(BH327*3.28)</f>
        <v>4.2244767416364102</v>
      </c>
      <c r="EO327" s="50">
        <f t="shared" si="223"/>
        <v>0</v>
      </c>
      <c r="EP327" s="50">
        <f t="shared" si="224"/>
        <v>0</v>
      </c>
      <c r="EQ327" s="50">
        <f t="shared" si="225"/>
        <v>0</v>
      </c>
      <c r="ER327" s="56">
        <f t="shared" si="248"/>
        <v>1.0906382113821138</v>
      </c>
      <c r="ES327" s="56">
        <f t="shared" si="249"/>
        <v>6.4247250445720407</v>
      </c>
      <c r="ET327" s="56">
        <f t="shared" si="252"/>
        <v>0</v>
      </c>
      <c r="EU327" s="56">
        <f t="shared" si="252"/>
        <v>0</v>
      </c>
      <c r="EV327" s="56">
        <f t="shared" si="250"/>
        <v>7.5153632559541546</v>
      </c>
      <c r="EW327" s="56"/>
      <c r="EX327" s="56"/>
      <c r="EY327" s="56"/>
      <c r="EZ327" s="165" t="str">
        <f>D327</f>
        <v>370-19</v>
      </c>
      <c r="FA327" s="179">
        <f t="shared" si="251"/>
        <v>4.3550398833233146</v>
      </c>
      <c r="FB327" s="179">
        <f t="shared" si="251"/>
        <v>5.629499282651488</v>
      </c>
      <c r="FC327" s="56">
        <f>AVERAGE(EJ325:EJ327)</f>
        <v>0.22282418699186993</v>
      </c>
      <c r="FD327" s="56">
        <f>AVERAGE(EK325:EK327)</f>
        <v>0.43275745257452575</v>
      </c>
      <c r="FE327" s="56">
        <f>AVERAGE(EL325:EL327)</f>
        <v>0</v>
      </c>
      <c r="FF327" s="56">
        <f>AVERAGE(EM325:EM327)</f>
        <v>2.1709116588964887</v>
      </c>
      <c r="FG327" s="56">
        <f>AVERAGE(EN325:EN327)</f>
        <v>1.4081589138788033</v>
      </c>
      <c r="FH327" s="56">
        <f t="shared" si="253"/>
        <v>0</v>
      </c>
      <c r="FI327" s="56">
        <f t="shared" si="253"/>
        <v>0</v>
      </c>
      <c r="FJ327" s="56">
        <f t="shared" si="253"/>
        <v>0</v>
      </c>
      <c r="FK327" s="56">
        <f>AVERAGE(ER325:ER327)</f>
        <v>0.65558163956639559</v>
      </c>
      <c r="FL327" s="56">
        <f>AVERAGE(ES325:ES327)</f>
        <v>3.5790705727752923</v>
      </c>
      <c r="FM327" s="56">
        <f>AVERAGE(EV325:EV327)</f>
        <v>4.2346522123416879</v>
      </c>
      <c r="FO327" s="54"/>
      <c r="FP327" s="54" t="e">
        <f>AVERAGE(#REF!)</f>
        <v>#REF!</v>
      </c>
      <c r="FQ327" s="54" t="e">
        <f>AVERAGE(#REF!)</f>
        <v>#REF!</v>
      </c>
      <c r="FR327" s="54" t="e">
        <f>AVERAGE(#REF!)</f>
        <v>#REF!</v>
      </c>
      <c r="FS327" s="54" t="e">
        <f>AVERAGE(#REF!)</f>
        <v>#REF!</v>
      </c>
      <c r="FT327" s="54" t="e">
        <f>AVERAGE(#REF!)</f>
        <v>#REF!</v>
      </c>
      <c r="FU327" s="54" t="e">
        <f>AVERAGE(#REF!)</f>
        <v>#REF!</v>
      </c>
      <c r="FV327" s="54" t="e">
        <f>AVERAGE(#REF!)</f>
        <v>#REF!</v>
      </c>
      <c r="FW327" s="54" t="e">
        <f>AVERAGE(#REF!)</f>
        <v>#REF!</v>
      </c>
      <c r="FX327" s="54" t="e">
        <f>AVERAGE(#REF!)</f>
        <v>#REF!</v>
      </c>
      <c r="FY327" s="54" t="e">
        <f>AVERAGE(#REF!)</f>
        <v>#REF!</v>
      </c>
      <c r="FZ327" s="54" t="e">
        <f>AVERAGE(#REF!)</f>
        <v>#REF!</v>
      </c>
      <c r="GA327" s="54"/>
    </row>
    <row r="328" spans="1:183" ht="16.899999999999999" customHeight="1">
      <c r="A328" s="66" t="s">
        <v>377</v>
      </c>
      <c r="B328" s="228" t="s">
        <v>286</v>
      </c>
      <c r="C328" s="228">
        <v>750</v>
      </c>
      <c r="D328" s="228" t="s">
        <v>291</v>
      </c>
      <c r="E328" s="229">
        <v>4</v>
      </c>
      <c r="F328" s="144">
        <v>12.41</v>
      </c>
      <c r="G328" s="144">
        <v>5</v>
      </c>
      <c r="H328" s="144"/>
      <c r="I328" s="144">
        <v>5.47</v>
      </c>
      <c r="J328" s="82">
        <v>2.7605540793600003</v>
      </c>
      <c r="K328" s="83">
        <v>15.69</v>
      </c>
      <c r="L328" s="83">
        <v>1.9570603483200002</v>
      </c>
      <c r="M328" s="83"/>
      <c r="N328" s="83"/>
      <c r="O328" s="83"/>
      <c r="P328" s="230">
        <f t="shared" si="226"/>
        <v>43.287614427679998</v>
      </c>
      <c r="Q328" s="52">
        <f t="shared" si="205"/>
        <v>0.83399989372614647</v>
      </c>
      <c r="R328" s="52">
        <f t="shared" si="206"/>
        <v>1.4516799611077715</v>
      </c>
      <c r="S328" s="52">
        <f t="shared" si="207"/>
        <v>1.4145600305099637</v>
      </c>
      <c r="T328" s="53">
        <f t="shared" si="208"/>
        <v>9.0334723494273572E-2</v>
      </c>
      <c r="U328" s="53">
        <f t="shared" si="209"/>
        <v>1.3589153014640702</v>
      </c>
      <c r="V328" s="53">
        <f t="shared" si="210"/>
        <v>14.167574869288392</v>
      </c>
      <c r="W328" s="53">
        <f t="shared" si="211"/>
        <v>115.77841853573091</v>
      </c>
      <c r="X328" s="53">
        <f t="shared" si="212"/>
        <v>1.0294708523189267</v>
      </c>
      <c r="Y328" s="53">
        <f t="shared" si="213"/>
        <v>1.0231650055704153</v>
      </c>
      <c r="Z328" s="53">
        <f t="shared" si="214"/>
        <v>1.0260432990696924</v>
      </c>
      <c r="AA328" s="53">
        <f t="shared" si="215"/>
        <v>1.0296284922307912</v>
      </c>
      <c r="AB328" s="53">
        <f t="shared" si="216"/>
        <v>0.57342036686136544</v>
      </c>
      <c r="AC328" s="53">
        <f t="shared" si="217"/>
        <v>0.5743221245079001</v>
      </c>
      <c r="AD328" s="53">
        <f t="shared" si="218"/>
        <v>0.56107291343761145</v>
      </c>
      <c r="AE328" s="53">
        <f t="shared" si="219"/>
        <v>0.36705279802377788</v>
      </c>
      <c r="AF328" s="53">
        <f t="shared" si="220"/>
        <v>0.36</v>
      </c>
      <c r="AG328" s="53">
        <f t="shared" si="221"/>
        <v>0.36352639901188893</v>
      </c>
      <c r="AH328" s="64" t="s">
        <v>152</v>
      </c>
      <c r="AK328" s="45" t="str">
        <f t="shared" si="227"/>
        <v>370-19</v>
      </c>
      <c r="AL328" s="65"/>
      <c r="AM328" s="145">
        <f t="shared" si="228"/>
        <v>4</v>
      </c>
      <c r="AN328" s="149"/>
      <c r="AO328" s="183"/>
      <c r="AP328" s="149"/>
      <c r="AQ328" s="147">
        <f t="shared" si="229"/>
        <v>1</v>
      </c>
      <c r="AR328" s="229">
        <v>0</v>
      </c>
      <c r="AS328" s="229">
        <v>1</v>
      </c>
      <c r="AT328" s="229">
        <v>1</v>
      </c>
      <c r="AU328" s="229">
        <v>0</v>
      </c>
      <c r="AV328" s="229">
        <v>0</v>
      </c>
      <c r="AW328" s="229">
        <v>0</v>
      </c>
      <c r="AX328" s="229">
        <v>0</v>
      </c>
      <c r="AY328" s="229">
        <v>2</v>
      </c>
      <c r="AZ328" s="229">
        <v>4</v>
      </c>
      <c r="BB328" s="229">
        <v>18</v>
      </c>
      <c r="BC328" s="229">
        <v>1</v>
      </c>
      <c r="BD328" s="229">
        <v>0</v>
      </c>
      <c r="BE328" s="57">
        <v>3</v>
      </c>
      <c r="BF328" s="57">
        <v>3</v>
      </c>
      <c r="BG328" s="57">
        <v>3</v>
      </c>
      <c r="BH328" s="57">
        <v>10</v>
      </c>
      <c r="BI328" s="57">
        <f t="shared" si="230"/>
        <v>750</v>
      </c>
      <c r="BJ328" s="189" t="str">
        <f t="shared" si="231"/>
        <v>370-19</v>
      </c>
      <c r="BK328" s="173">
        <f t="shared" si="232"/>
        <v>4</v>
      </c>
      <c r="BL328" s="173">
        <v>0</v>
      </c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104"/>
      <c r="CB328" s="103"/>
      <c r="CC328" s="103"/>
      <c r="CD328" s="103"/>
      <c r="CE328" s="103"/>
      <c r="CF328" s="103"/>
      <c r="CG328" s="103"/>
      <c r="CH328" s="103"/>
      <c r="CI328" s="103"/>
      <c r="CJ328" s="103"/>
      <c r="CK328" s="103"/>
      <c r="CL328" s="103"/>
      <c r="CP328" s="93"/>
      <c r="CQ328" s="93"/>
      <c r="CV328" s="93"/>
      <c r="DA328" s="93"/>
      <c r="DF328" s="131"/>
      <c r="DG328" s="121">
        <f t="shared" si="233"/>
        <v>0</v>
      </c>
      <c r="DH328" s="121">
        <f t="shared" si="234"/>
        <v>12.509998405892198</v>
      </c>
      <c r="DI328" s="121">
        <f t="shared" si="235"/>
        <v>21.218400457649452</v>
      </c>
      <c r="DJ328" s="121">
        <f t="shared" si="236"/>
        <v>0.39482832254803485</v>
      </c>
      <c r="DK328" s="121">
        <f t="shared" si="236"/>
        <v>0.32846380428960126</v>
      </c>
      <c r="DL328" s="121">
        <f t="shared" si="236"/>
        <v>0</v>
      </c>
      <c r="DM328" s="121">
        <f t="shared" si="237"/>
        <v>0</v>
      </c>
      <c r="DN328" s="121">
        <f t="shared" si="238"/>
        <v>0</v>
      </c>
      <c r="DO328" s="121">
        <f t="shared" si="239"/>
        <v>0</v>
      </c>
      <c r="DP328" s="121">
        <f t="shared" si="240"/>
        <v>0</v>
      </c>
      <c r="DQ328" s="121">
        <f t="shared" si="241"/>
        <v>0</v>
      </c>
      <c r="DR328" s="122">
        <f t="shared" si="242"/>
        <v>0.5</v>
      </c>
      <c r="DS328" s="157"/>
      <c r="DT328" s="157" t="str">
        <f t="shared" si="243"/>
        <v>DFPZ</v>
      </c>
      <c r="DU328" s="157" t="str">
        <f t="shared" si="222"/>
        <v>370-19</v>
      </c>
      <c r="DV328" s="238">
        <f t="shared" si="244"/>
        <v>4</v>
      </c>
      <c r="EJ328" s="50"/>
      <c r="EK328" s="50"/>
      <c r="EL328" s="55"/>
      <c r="EM328" s="50"/>
      <c r="EN328" s="50"/>
      <c r="EO328" s="50">
        <f t="shared" si="223"/>
        <v>0</v>
      </c>
      <c r="EP328" s="50">
        <f t="shared" si="224"/>
        <v>0</v>
      </c>
      <c r="EQ328" s="50">
        <f t="shared" si="225"/>
        <v>0</v>
      </c>
      <c r="ER328" s="56"/>
      <c r="ES328" s="56"/>
      <c r="ET328" s="56">
        <f t="shared" si="252"/>
        <v>0</v>
      </c>
      <c r="EU328" s="56">
        <f t="shared" si="252"/>
        <v>5.6294992826514889</v>
      </c>
      <c r="EV328" s="56"/>
      <c r="EW328" s="56"/>
      <c r="EX328" s="56"/>
      <c r="EY328" s="56"/>
      <c r="EZ328" s="165"/>
      <c r="FA328" s="179"/>
      <c r="FB328" s="179"/>
      <c r="FC328" s="56"/>
      <c r="FD328" s="56"/>
      <c r="FE328" s="56"/>
      <c r="FF328" s="56"/>
      <c r="FG328" s="56"/>
      <c r="FH328" s="56"/>
      <c r="FI328" s="56"/>
      <c r="FJ328" s="56"/>
      <c r="FK328" s="56"/>
      <c r="FL328" s="56"/>
      <c r="FM328" s="56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4"/>
      <c r="FZ328" s="54"/>
      <c r="GA328" s="54"/>
    </row>
    <row r="329" spans="1:183" ht="16.899999999999999" customHeight="1">
      <c r="A329" s="66" t="s">
        <v>377</v>
      </c>
      <c r="B329" s="228" t="s">
        <v>286</v>
      </c>
      <c r="C329" s="228">
        <v>750</v>
      </c>
      <c r="D329" s="228" t="s">
        <v>291</v>
      </c>
      <c r="E329" s="229">
        <v>5</v>
      </c>
      <c r="F329" s="144">
        <v>12.41</v>
      </c>
      <c r="G329" s="144">
        <v>5</v>
      </c>
      <c r="H329" s="144"/>
      <c r="I329" s="144">
        <v>5.47</v>
      </c>
      <c r="J329" s="82">
        <v>2.7605540793600003</v>
      </c>
      <c r="K329" s="83">
        <v>15.69</v>
      </c>
      <c r="L329" s="83">
        <v>1.9570603483200002</v>
      </c>
      <c r="M329" s="83"/>
      <c r="N329" s="83"/>
      <c r="O329" s="83"/>
      <c r="P329" s="230">
        <f t="shared" si="226"/>
        <v>43.287614427679998</v>
      </c>
      <c r="Q329" s="52">
        <f t="shared" si="205"/>
        <v>0.83399989372614647</v>
      </c>
      <c r="R329" s="52">
        <f t="shared" si="206"/>
        <v>1.4516799611077715</v>
      </c>
      <c r="S329" s="52">
        <f t="shared" si="207"/>
        <v>1.4145600305099637</v>
      </c>
      <c r="T329" s="53">
        <f t="shared" si="208"/>
        <v>9.0334723494273572E-2</v>
      </c>
      <c r="U329" s="53">
        <f t="shared" si="209"/>
        <v>1.3589153014640702</v>
      </c>
      <c r="V329" s="53">
        <f t="shared" si="210"/>
        <v>14.167574869288392</v>
      </c>
      <c r="W329" s="53">
        <f t="shared" si="211"/>
        <v>115.77841853573091</v>
      </c>
      <c r="X329" s="53">
        <f t="shared" si="212"/>
        <v>1.0294708523189267</v>
      </c>
      <c r="Y329" s="53">
        <f t="shared" si="213"/>
        <v>1.0231650055704153</v>
      </c>
      <c r="Z329" s="53">
        <f t="shared" si="214"/>
        <v>1.0260432990696924</v>
      </c>
      <c r="AA329" s="53">
        <f t="shared" si="215"/>
        <v>1.0296284922307912</v>
      </c>
      <c r="AB329" s="53">
        <f t="shared" si="216"/>
        <v>0.57342036686136544</v>
      </c>
      <c r="AC329" s="53">
        <f t="shared" si="217"/>
        <v>0.5743221245079001</v>
      </c>
      <c r="AD329" s="53">
        <f t="shared" si="218"/>
        <v>0.56107291343761145</v>
      </c>
      <c r="AE329" s="53">
        <f t="shared" si="219"/>
        <v>0.36705279802377788</v>
      </c>
      <c r="AF329" s="53">
        <f t="shared" si="220"/>
        <v>0.36</v>
      </c>
      <c r="AG329" s="53">
        <f t="shared" si="221"/>
        <v>0.36352639901188893</v>
      </c>
      <c r="AH329" s="64" t="s">
        <v>152</v>
      </c>
      <c r="AK329" s="45" t="str">
        <f t="shared" si="227"/>
        <v>370-19</v>
      </c>
      <c r="AL329" s="65"/>
      <c r="AM329" s="145">
        <f t="shared" si="228"/>
        <v>5</v>
      </c>
      <c r="AN329" s="149"/>
      <c r="AO329" s="183"/>
      <c r="AP329" s="149"/>
      <c r="AQ329" s="147">
        <f t="shared" si="229"/>
        <v>1</v>
      </c>
      <c r="AR329" s="229">
        <v>0</v>
      </c>
      <c r="AS329" s="229">
        <v>2</v>
      </c>
      <c r="AT329" s="229">
        <v>5</v>
      </c>
      <c r="AU329" s="229">
        <v>2</v>
      </c>
      <c r="AV329" s="229">
        <v>2</v>
      </c>
      <c r="AW329" s="229">
        <v>5</v>
      </c>
      <c r="AX329" s="229">
        <v>0</v>
      </c>
      <c r="AY329" s="229">
        <v>1</v>
      </c>
      <c r="AZ329" s="229">
        <v>4</v>
      </c>
      <c r="BB329" s="229">
        <v>43</v>
      </c>
      <c r="BC329" s="229">
        <v>6</v>
      </c>
      <c r="BD329" s="229">
        <v>0</v>
      </c>
      <c r="BE329" s="57">
        <v>3</v>
      </c>
      <c r="BF329" s="57">
        <v>3</v>
      </c>
      <c r="BG329" s="57">
        <v>3</v>
      </c>
      <c r="BH329" s="57">
        <v>10</v>
      </c>
      <c r="BI329" s="57">
        <f t="shared" si="230"/>
        <v>750</v>
      </c>
      <c r="BJ329" s="189" t="str">
        <f t="shared" si="231"/>
        <v>370-19</v>
      </c>
      <c r="BK329" s="173">
        <f t="shared" si="232"/>
        <v>5</v>
      </c>
      <c r="BL329" s="173">
        <v>0</v>
      </c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104"/>
      <c r="CB329" s="103"/>
      <c r="CC329" s="103"/>
      <c r="CD329" s="103"/>
      <c r="CE329" s="103"/>
      <c r="CF329" s="103"/>
      <c r="CG329" s="103"/>
      <c r="CH329" s="103"/>
      <c r="CI329" s="103"/>
      <c r="CJ329" s="103"/>
      <c r="CK329" s="103"/>
      <c r="CL329" s="103"/>
      <c r="CP329" s="93"/>
      <c r="CQ329" s="93"/>
      <c r="CV329" s="93"/>
      <c r="DA329" s="93"/>
      <c r="DF329" s="131"/>
      <c r="DG329" s="121">
        <f t="shared" si="233"/>
        <v>14.516799611077715</v>
      </c>
      <c r="DH329" s="121">
        <f t="shared" si="234"/>
        <v>20.84999734315366</v>
      </c>
      <c r="DI329" s="121">
        <f t="shared" si="235"/>
        <v>49.509601067848727</v>
      </c>
      <c r="DJ329" s="121">
        <f t="shared" si="236"/>
        <v>0.94320099275363878</v>
      </c>
      <c r="DK329" s="121">
        <f t="shared" si="236"/>
        <v>1.9707828257376079</v>
      </c>
      <c r="DL329" s="121">
        <f t="shared" si="236"/>
        <v>0</v>
      </c>
      <c r="DM329" s="121">
        <f t="shared" si="237"/>
        <v>0</v>
      </c>
      <c r="DN329" s="121">
        <f t="shared" si="238"/>
        <v>0</v>
      </c>
      <c r="DO329" s="121">
        <f t="shared" si="239"/>
        <v>0</v>
      </c>
      <c r="DP329" s="121">
        <f t="shared" si="240"/>
        <v>0</v>
      </c>
      <c r="DQ329" s="121">
        <f t="shared" si="241"/>
        <v>0</v>
      </c>
      <c r="DR329" s="122">
        <f t="shared" si="242"/>
        <v>5</v>
      </c>
      <c r="DS329" s="157"/>
      <c r="DT329" s="157" t="str">
        <f t="shared" si="243"/>
        <v>DFPZ</v>
      </c>
      <c r="DU329" s="157" t="str">
        <f t="shared" si="222"/>
        <v>370-19</v>
      </c>
      <c r="DV329" s="238">
        <f t="shared" si="244"/>
        <v>5</v>
      </c>
      <c r="EJ329" s="50">
        <f t="shared" si="245"/>
        <v>0.41658434959349594</v>
      </c>
      <c r="EK329" s="50">
        <f t="shared" si="246"/>
        <v>1.1128048780487805</v>
      </c>
      <c r="EL329" s="55">
        <f t="shared" si="247"/>
        <v>0</v>
      </c>
      <c r="EM329" s="50">
        <f>4.656*AQ329*(((BL329/2.54)^2)+((BM329/2.54)^2)+((BN329/2.54)^2)+((BO329)/2.54^2)+((BP329/2.54)^2)+((BQ329/2.54)^2)+((BR329/2.54)^2)+((BS329/2.54)^2)+((BT329/2.54)^2)+((BU329/2.54)^2)+((BV329/2.54)^2)+((BW329/2.54)^2)+((BX329/2.54)^2)+((BY329/2.54)^2)+((BZ329/2.54)^2))/(BH329*3.28)</f>
        <v>0</v>
      </c>
      <c r="EN329" s="50">
        <f>3.492*AQ329*((CA329/2.54)^2 + (CB329/2.54)^2 + (CC329/2.54)^2 + (CD329/2.54)^2 + (CE329/2.54)^2 + (CF329/2.54)^2 + (CG329/2.54)^2 +(CH329/2.54)^2 +(CI329/2.54)^2 + (CJ329/2.54)^2 +(CK329/2.54)^2 + (CL329/2.54)^2 +(CM329/2.54)^2 + (CN329/2.54)^2 + (CO329/2.54)^2)/(BH329*3.28)</f>
        <v>0</v>
      </c>
      <c r="EO329" s="50">
        <f t="shared" si="223"/>
        <v>0</v>
      </c>
      <c r="EP329" s="50">
        <f t="shared" si="224"/>
        <v>0</v>
      </c>
      <c r="EQ329" s="50">
        <f t="shared" si="225"/>
        <v>0</v>
      </c>
      <c r="ER329" s="56">
        <f t="shared" si="248"/>
        <v>1.5293892276422765</v>
      </c>
      <c r="ES329" s="56">
        <f t="shared" si="249"/>
        <v>0</v>
      </c>
      <c r="ET329" s="56">
        <f t="shared" si="252"/>
        <v>6.5325598249849719</v>
      </c>
      <c r="EU329" s="56">
        <f t="shared" si="252"/>
        <v>9.3824988044191482</v>
      </c>
      <c r="EV329" s="56">
        <f t="shared" si="250"/>
        <v>1.5293892276422765</v>
      </c>
      <c r="EW329" s="56"/>
      <c r="EX329" s="56"/>
      <c r="EY329" s="56"/>
      <c r="EZ329" s="165"/>
      <c r="FA329" s="179"/>
      <c r="FB329" s="179"/>
      <c r="FC329" s="56"/>
      <c r="FD329" s="56"/>
      <c r="FE329" s="56"/>
      <c r="FF329" s="56"/>
      <c r="FG329" s="56"/>
      <c r="FH329" s="56"/>
      <c r="FI329" s="56"/>
      <c r="FJ329" s="56"/>
      <c r="FK329" s="56"/>
      <c r="FL329" s="56"/>
      <c r="FM329" s="56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</row>
    <row r="330" spans="1:183" ht="16.899999999999999" customHeight="1">
      <c r="A330" s="66" t="s">
        <v>377</v>
      </c>
      <c r="B330" s="228" t="s">
        <v>286</v>
      </c>
      <c r="C330" s="228">
        <v>762</v>
      </c>
      <c r="D330" s="228" t="s">
        <v>295</v>
      </c>
      <c r="E330" s="229">
        <v>1</v>
      </c>
      <c r="F330" s="144">
        <v>12.41</v>
      </c>
      <c r="G330" s="144">
        <v>5</v>
      </c>
      <c r="H330" s="144"/>
      <c r="I330" s="144">
        <v>5.47</v>
      </c>
      <c r="J330" s="82">
        <v>2.7605540793600003</v>
      </c>
      <c r="K330" s="83">
        <v>15.69</v>
      </c>
      <c r="L330" s="83">
        <v>1.9570603483200002</v>
      </c>
      <c r="M330" s="83"/>
      <c r="N330" s="83"/>
      <c r="O330" s="83"/>
      <c r="P330" s="230">
        <f t="shared" si="226"/>
        <v>43.287614427679998</v>
      </c>
      <c r="Q330" s="52">
        <f t="shared" si="205"/>
        <v>0.83399989372614647</v>
      </c>
      <c r="R330" s="52">
        <f t="shared" si="206"/>
        <v>1.4516799611077715</v>
      </c>
      <c r="S330" s="52">
        <f t="shared" si="207"/>
        <v>1.4145600305099637</v>
      </c>
      <c r="T330" s="53">
        <f t="shared" si="208"/>
        <v>9.0334723494273572E-2</v>
      </c>
      <c r="U330" s="53">
        <f t="shared" si="209"/>
        <v>1.3589153014640702</v>
      </c>
      <c r="V330" s="53">
        <f t="shared" si="210"/>
        <v>14.167574869288392</v>
      </c>
      <c r="W330" s="53">
        <f t="shared" si="211"/>
        <v>115.77841853573091</v>
      </c>
      <c r="X330" s="53">
        <f t="shared" si="212"/>
        <v>1.0294708523189267</v>
      </c>
      <c r="Y330" s="53">
        <f t="shared" si="213"/>
        <v>1.0231650055704153</v>
      </c>
      <c r="Z330" s="53">
        <f t="shared" si="214"/>
        <v>1.0260432990696924</v>
      </c>
      <c r="AA330" s="53">
        <f t="shared" si="215"/>
        <v>1.0296284922307912</v>
      </c>
      <c r="AB330" s="53">
        <f t="shared" si="216"/>
        <v>0.57342036686136544</v>
      </c>
      <c r="AC330" s="53">
        <f t="shared" si="217"/>
        <v>0.5743221245079001</v>
      </c>
      <c r="AD330" s="53">
        <f t="shared" si="218"/>
        <v>0.56107291343761145</v>
      </c>
      <c r="AE330" s="53">
        <f t="shared" si="219"/>
        <v>0.36705279802377788</v>
      </c>
      <c r="AF330" s="53">
        <f t="shared" si="220"/>
        <v>0.36</v>
      </c>
      <c r="AG330" s="53">
        <f t="shared" si="221"/>
        <v>0.36352639901188893</v>
      </c>
      <c r="AH330" s="64" t="s">
        <v>152</v>
      </c>
      <c r="AK330" s="45" t="str">
        <f t="shared" si="227"/>
        <v>460-03</v>
      </c>
      <c r="AL330" s="65"/>
      <c r="AM330" s="145">
        <f t="shared" si="228"/>
        <v>1</v>
      </c>
      <c r="AN330" s="149"/>
      <c r="AO330" s="183"/>
      <c r="AP330" s="149"/>
      <c r="AQ330" s="147">
        <f t="shared" si="229"/>
        <v>1</v>
      </c>
      <c r="AR330" s="229">
        <v>0</v>
      </c>
      <c r="AS330" s="229">
        <v>1</v>
      </c>
      <c r="AT330" s="229">
        <v>5</v>
      </c>
      <c r="AU330" s="229">
        <v>0</v>
      </c>
      <c r="AV330" s="229">
        <v>2</v>
      </c>
      <c r="AW330" s="229">
        <v>9</v>
      </c>
      <c r="AX330" s="229">
        <v>0</v>
      </c>
      <c r="AY330" s="229">
        <v>2</v>
      </c>
      <c r="AZ330" s="229">
        <v>5</v>
      </c>
      <c r="BB330" s="229">
        <v>121</v>
      </c>
      <c r="BC330" s="229">
        <v>12</v>
      </c>
      <c r="BD330" s="229">
        <v>1</v>
      </c>
      <c r="BE330" s="57">
        <v>3</v>
      </c>
      <c r="BF330" s="57">
        <v>3</v>
      </c>
      <c r="BG330" s="57">
        <v>3</v>
      </c>
      <c r="BH330" s="57">
        <v>10</v>
      </c>
      <c r="BI330" s="57">
        <f t="shared" si="230"/>
        <v>762</v>
      </c>
      <c r="BJ330" s="189" t="str">
        <f t="shared" si="231"/>
        <v>460-03</v>
      </c>
      <c r="BK330" s="173">
        <f t="shared" si="232"/>
        <v>1</v>
      </c>
      <c r="BL330" s="173">
        <v>12</v>
      </c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104"/>
      <c r="CB330" s="103"/>
      <c r="CC330" s="103"/>
      <c r="CD330" s="103"/>
      <c r="CE330" s="103"/>
      <c r="CF330" s="103"/>
      <c r="CG330" s="103"/>
      <c r="CH330" s="103"/>
      <c r="CI330" s="103"/>
      <c r="CJ330" s="103"/>
      <c r="CK330" s="103"/>
      <c r="CL330" s="103"/>
      <c r="CP330" s="93"/>
      <c r="CQ330" s="93"/>
      <c r="CV330" s="93"/>
      <c r="DA330" s="93"/>
      <c r="DF330" s="131"/>
      <c r="DG330" s="121">
        <f t="shared" si="233"/>
        <v>0</v>
      </c>
      <c r="DH330" s="121">
        <f t="shared" si="234"/>
        <v>20.84999734315366</v>
      </c>
      <c r="DI330" s="121">
        <f t="shared" si="235"/>
        <v>35.364000762749093</v>
      </c>
      <c r="DJ330" s="121">
        <f t="shared" si="236"/>
        <v>2.6541237237951232</v>
      </c>
      <c r="DK330" s="121">
        <f t="shared" si="236"/>
        <v>3.9415656514752158</v>
      </c>
      <c r="DL330" s="121">
        <f t="shared" si="236"/>
        <v>3.3548600869092748</v>
      </c>
      <c r="DM330" s="121">
        <f t="shared" si="237"/>
        <v>6.7156297263924687</v>
      </c>
      <c r="DN330" s="121">
        <f t="shared" si="238"/>
        <v>0</v>
      </c>
      <c r="DO330" s="121">
        <f t="shared" si="239"/>
        <v>0</v>
      </c>
      <c r="DP330" s="121">
        <f t="shared" si="240"/>
        <v>0</v>
      </c>
      <c r="DQ330" s="121">
        <f t="shared" si="241"/>
        <v>0</v>
      </c>
      <c r="DR330" s="122">
        <f t="shared" si="242"/>
        <v>7</v>
      </c>
      <c r="DS330" s="157"/>
      <c r="DT330" s="157" t="str">
        <f t="shared" si="243"/>
        <v>DFPZ</v>
      </c>
      <c r="DU330" s="157" t="str">
        <f t="shared" si="222"/>
        <v>460-03</v>
      </c>
      <c r="DV330" s="238">
        <f t="shared" si="244"/>
        <v>1</v>
      </c>
      <c r="EJ330" s="50">
        <f t="shared" si="245"/>
        <v>1.1722489837398373</v>
      </c>
      <c r="EK330" s="50">
        <f t="shared" si="246"/>
        <v>2.225609756097561</v>
      </c>
      <c r="EL330" s="55">
        <f t="shared" si="247"/>
        <v>1.475609756097561</v>
      </c>
      <c r="EM330" s="50">
        <f>4.656*AQ330*(((BL330/2.54)^2)+((BM330/2.54)^2)+((BN330/2.54)^2)+((BO330)/2.54^2)+((BP330/2.54)^2)+((BQ330/2.54)^2)+((BR330/2.54)^2)+((BS330/2.54)^2)+((BT330/2.54)^2)+((BU330/2.54)^2)+((BV330/2.54)^2)+((BW330/2.54)^2)+((BX330/2.54)^2)+((BY330/2.54)^2)+((BZ330/2.54)^2))/(BH330*3.28)</f>
        <v>3.1683575562273067</v>
      </c>
      <c r="EN330" s="50">
        <f>3.492*AQ330*((CA330/2.54)^2 + (CB330/2.54)^2 + (CC330/2.54)^2 + (CD330/2.54)^2 + (CE330/2.54)^2 + (CF330/2.54)^2 + (CG330/2.54)^2 +(CH330/2.54)^2 +(CI330/2.54)^2 + (CJ330/2.54)^2 +(CK330/2.54)^2 + (CL330/2.54)^2 +(CM330/2.54)^2 + (CN330/2.54)^2 + (CO330/2.54)^2)/(BH330*3.28)</f>
        <v>0</v>
      </c>
      <c r="EO330" s="50">
        <f t="shared" si="223"/>
        <v>0</v>
      </c>
      <c r="EP330" s="50">
        <f t="shared" si="224"/>
        <v>0</v>
      </c>
      <c r="EQ330" s="50">
        <f t="shared" si="225"/>
        <v>0</v>
      </c>
      <c r="ER330" s="56">
        <f t="shared" si="248"/>
        <v>4.8734684959349597</v>
      </c>
      <c r="ES330" s="56">
        <f t="shared" si="249"/>
        <v>3.1683575562273067</v>
      </c>
      <c r="ET330" s="56">
        <f t="shared" si="252"/>
        <v>0</v>
      </c>
      <c r="EU330" s="56">
        <f t="shared" si="252"/>
        <v>9.3824988044191482</v>
      </c>
      <c r="EV330" s="56">
        <f t="shared" si="250"/>
        <v>8.041826052162266</v>
      </c>
      <c r="EW330" s="56"/>
      <c r="EX330" s="56"/>
      <c r="EY330" s="56"/>
      <c r="EZ330" s="165"/>
      <c r="FA330" s="179"/>
      <c r="FB330" s="179"/>
      <c r="FC330" s="56"/>
      <c r="FD330" s="56"/>
      <c r="FE330" s="56"/>
      <c r="FF330" s="56"/>
      <c r="FG330" s="56"/>
      <c r="FH330" s="56"/>
      <c r="FI330" s="56"/>
      <c r="FJ330" s="56"/>
      <c r="FK330" s="56"/>
      <c r="FL330" s="56"/>
      <c r="FM330" s="56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</row>
    <row r="331" spans="1:183" ht="16.899999999999999" customHeight="1">
      <c r="A331" s="66" t="s">
        <v>377</v>
      </c>
      <c r="B331" s="228" t="s">
        <v>286</v>
      </c>
      <c r="C331" s="228">
        <v>762</v>
      </c>
      <c r="D331" s="228" t="s">
        <v>295</v>
      </c>
      <c r="E331" s="229">
        <v>2</v>
      </c>
      <c r="F331" s="144">
        <v>12.41</v>
      </c>
      <c r="G331" s="144">
        <v>5</v>
      </c>
      <c r="H331" s="144"/>
      <c r="I331" s="144">
        <v>5.47</v>
      </c>
      <c r="J331" s="82">
        <v>2.7605540793600003</v>
      </c>
      <c r="K331" s="83">
        <v>15.69</v>
      </c>
      <c r="L331" s="83">
        <v>1.9570603483200002</v>
      </c>
      <c r="M331" s="83"/>
      <c r="N331" s="83"/>
      <c r="O331" s="83"/>
      <c r="P331" s="230">
        <f t="shared" si="226"/>
        <v>43.287614427679998</v>
      </c>
      <c r="Q331" s="52">
        <f t="shared" si="205"/>
        <v>0.83399989372614647</v>
      </c>
      <c r="R331" s="52">
        <f t="shared" si="206"/>
        <v>1.4516799611077715</v>
      </c>
      <c r="S331" s="52">
        <f t="shared" si="207"/>
        <v>1.4145600305099637</v>
      </c>
      <c r="T331" s="53">
        <f t="shared" si="208"/>
        <v>9.0334723494273572E-2</v>
      </c>
      <c r="U331" s="53">
        <f t="shared" si="209"/>
        <v>1.3589153014640702</v>
      </c>
      <c r="V331" s="53">
        <f t="shared" si="210"/>
        <v>14.167574869288392</v>
      </c>
      <c r="W331" s="53">
        <f t="shared" si="211"/>
        <v>115.77841853573091</v>
      </c>
      <c r="X331" s="53">
        <f t="shared" si="212"/>
        <v>1.0294708523189267</v>
      </c>
      <c r="Y331" s="53">
        <f t="shared" si="213"/>
        <v>1.0231650055704153</v>
      </c>
      <c r="Z331" s="53">
        <f t="shared" si="214"/>
        <v>1.0260432990696924</v>
      </c>
      <c r="AA331" s="53">
        <f t="shared" si="215"/>
        <v>1.0296284922307912</v>
      </c>
      <c r="AB331" s="53">
        <f t="shared" si="216"/>
        <v>0.57342036686136544</v>
      </c>
      <c r="AC331" s="53">
        <f t="shared" si="217"/>
        <v>0.5743221245079001</v>
      </c>
      <c r="AD331" s="53">
        <f t="shared" si="218"/>
        <v>0.56107291343761145</v>
      </c>
      <c r="AE331" s="53">
        <f t="shared" si="219"/>
        <v>0.36705279802377788</v>
      </c>
      <c r="AF331" s="53">
        <f t="shared" si="220"/>
        <v>0.36</v>
      </c>
      <c r="AG331" s="53">
        <f t="shared" si="221"/>
        <v>0.36352639901188893</v>
      </c>
      <c r="AH331" s="64" t="s">
        <v>152</v>
      </c>
      <c r="AK331" s="45" t="str">
        <f t="shared" si="227"/>
        <v>460-03</v>
      </c>
      <c r="AL331" s="65"/>
      <c r="AM331" s="145">
        <f t="shared" si="228"/>
        <v>2</v>
      </c>
      <c r="AN331" s="149"/>
      <c r="AO331" s="183"/>
      <c r="AP331" s="149"/>
      <c r="AQ331" s="147">
        <f t="shared" si="229"/>
        <v>1</v>
      </c>
      <c r="AR331" s="229">
        <v>0</v>
      </c>
      <c r="AS331" s="229">
        <v>1</v>
      </c>
      <c r="AT331" s="229">
        <v>5</v>
      </c>
      <c r="AU331" s="229">
        <v>0</v>
      </c>
      <c r="AV331" s="229">
        <v>1</v>
      </c>
      <c r="AW331" s="229">
        <v>3</v>
      </c>
      <c r="AX331" s="229">
        <v>0</v>
      </c>
      <c r="AY331" s="229">
        <v>4</v>
      </c>
      <c r="AZ331" s="229">
        <v>4</v>
      </c>
      <c r="BB331" s="229">
        <v>120</v>
      </c>
      <c r="BC331" s="229">
        <v>2</v>
      </c>
      <c r="BD331" s="229">
        <v>0</v>
      </c>
      <c r="BE331" s="57">
        <v>3</v>
      </c>
      <c r="BF331" s="57">
        <v>3</v>
      </c>
      <c r="BG331" s="57">
        <v>3</v>
      </c>
      <c r="BH331" s="57">
        <v>10</v>
      </c>
      <c r="BI331" s="57">
        <f t="shared" si="230"/>
        <v>762</v>
      </c>
      <c r="BJ331" s="189" t="str">
        <f t="shared" si="231"/>
        <v>460-03</v>
      </c>
      <c r="BK331" s="173">
        <f t="shared" si="232"/>
        <v>2</v>
      </c>
      <c r="BL331" s="173">
        <v>0</v>
      </c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104"/>
      <c r="CB331" s="103"/>
      <c r="CC331" s="103"/>
      <c r="CD331" s="103"/>
      <c r="CE331" s="103"/>
      <c r="CF331" s="103"/>
      <c r="CG331" s="103"/>
      <c r="CH331" s="103"/>
      <c r="CI331" s="103"/>
      <c r="CJ331" s="103"/>
      <c r="CK331" s="103"/>
      <c r="CL331" s="103"/>
      <c r="CP331" s="93"/>
      <c r="CQ331" s="93"/>
      <c r="CV331" s="93"/>
      <c r="DA331" s="93"/>
      <c r="DF331" s="131"/>
      <c r="DG331" s="121">
        <f t="shared" si="233"/>
        <v>0</v>
      </c>
      <c r="DH331" s="121">
        <f t="shared" si="234"/>
        <v>25.019996811784395</v>
      </c>
      <c r="DI331" s="121">
        <f t="shared" si="235"/>
        <v>42.436800915298903</v>
      </c>
      <c r="DJ331" s="121">
        <f t="shared" si="236"/>
        <v>2.6321888169868992</v>
      </c>
      <c r="DK331" s="121">
        <f t="shared" si="236"/>
        <v>0.65692760857920252</v>
      </c>
      <c r="DL331" s="121">
        <f t="shared" si="236"/>
        <v>0</v>
      </c>
      <c r="DM331" s="121">
        <f t="shared" si="237"/>
        <v>0</v>
      </c>
      <c r="DN331" s="121">
        <f t="shared" si="238"/>
        <v>0</v>
      </c>
      <c r="DO331" s="121">
        <f t="shared" si="239"/>
        <v>0</v>
      </c>
      <c r="DP331" s="121">
        <f t="shared" si="240"/>
        <v>0</v>
      </c>
      <c r="DQ331" s="121">
        <f t="shared" si="241"/>
        <v>0</v>
      </c>
      <c r="DR331" s="122">
        <f t="shared" si="242"/>
        <v>4</v>
      </c>
      <c r="DS331" s="157"/>
      <c r="DT331" s="157" t="str">
        <f t="shared" si="243"/>
        <v>DFPZ</v>
      </c>
      <c r="DU331" s="157" t="str">
        <f t="shared" si="222"/>
        <v>460-03</v>
      </c>
      <c r="DV331" s="238">
        <f t="shared" si="244"/>
        <v>2</v>
      </c>
      <c r="EJ331" s="50">
        <f t="shared" si="245"/>
        <v>1.1625609756097561</v>
      </c>
      <c r="EK331" s="50">
        <f t="shared" si="246"/>
        <v>0.37093495934959347</v>
      </c>
      <c r="EL331" s="55">
        <f t="shared" si="247"/>
        <v>0</v>
      </c>
      <c r="EM331" s="50">
        <f>4.656*AQ331*(((BL331/2.54)^2)+((BM331/2.54)^2)+((BN331/2.54)^2)+((BO331)/2.54^2)+((BP331/2.54)^2)+((BQ331/2.54)^2)+((BR331/2.54)^2)+((BS331/2.54)^2)+((BT331/2.54)^2)+((BU331/2.54)^2)+((BV331/2.54)^2)+((BW331/2.54)^2)+((BX331/2.54)^2)+((BY331/2.54)^2)+((BZ331/2.54)^2))/(BH331*3.28)</f>
        <v>0</v>
      </c>
      <c r="EN331" s="50">
        <f>3.492*AQ331*((CA331/2.54)^2 + (CB331/2.54)^2 + (CC331/2.54)^2 + (CD331/2.54)^2 + (CE331/2.54)^2 + (CF331/2.54)^2 + (CG331/2.54)^2 +(CH331/2.54)^2 +(CI331/2.54)^2 + (CJ331/2.54)^2 +(CK331/2.54)^2 + (CL331/2.54)^2 +(CM331/2.54)^2 + (CN331/2.54)^2 + (CO331/2.54)^2)/(BH331*3.28)</f>
        <v>0</v>
      </c>
      <c r="EO331" s="50">
        <f t="shared" si="223"/>
        <v>0</v>
      </c>
      <c r="EP331" s="50">
        <f t="shared" si="224"/>
        <v>0</v>
      </c>
      <c r="EQ331" s="50">
        <f t="shared" si="225"/>
        <v>0</v>
      </c>
      <c r="ER331" s="56">
        <f t="shared" si="248"/>
        <v>1.5334959349593495</v>
      </c>
      <c r="ES331" s="56">
        <f t="shared" si="249"/>
        <v>0</v>
      </c>
      <c r="ET331" s="56">
        <f t="shared" si="252"/>
        <v>0</v>
      </c>
      <c r="EU331" s="56">
        <f t="shared" si="252"/>
        <v>11.258998565302978</v>
      </c>
      <c r="EV331" s="56">
        <f t="shared" si="250"/>
        <v>1.5334959349593495</v>
      </c>
      <c r="EW331" s="56"/>
      <c r="EX331" s="56"/>
      <c r="EY331" s="56"/>
      <c r="EZ331" s="165" t="str">
        <f>D331</f>
        <v>460-03</v>
      </c>
      <c r="FA331" s="179">
        <f t="shared" si="251"/>
        <v>2.1775199416616573</v>
      </c>
      <c r="FB331" s="179">
        <f t="shared" si="251"/>
        <v>10.007998724713758</v>
      </c>
      <c r="FC331" s="56">
        <f>AVERAGE(EJ329:EJ331)</f>
        <v>0.91713143631436311</v>
      </c>
      <c r="FD331" s="56">
        <f>AVERAGE(EK329:EK331)</f>
        <v>1.236449864498645</v>
      </c>
      <c r="FE331" s="56">
        <f>AVERAGE(EL329:EL331)</f>
        <v>0.491869918699187</v>
      </c>
      <c r="FF331" s="56">
        <f>AVERAGE(EM329:EM331)</f>
        <v>1.0561191854091023</v>
      </c>
      <c r="FG331" s="56">
        <f>AVERAGE(EN329:EN331)</f>
        <v>0</v>
      </c>
      <c r="FH331" s="56">
        <f t="shared" si="253"/>
        <v>0</v>
      </c>
      <c r="FI331" s="56">
        <f t="shared" si="253"/>
        <v>0</v>
      </c>
      <c r="FJ331" s="56">
        <f t="shared" si="253"/>
        <v>0</v>
      </c>
      <c r="FK331" s="56">
        <f>AVERAGE(ER329:ER331)</f>
        <v>2.6454512195121951</v>
      </c>
      <c r="FL331" s="56">
        <f>AVERAGE(ES329:ES331)</f>
        <v>1.0561191854091023</v>
      </c>
      <c r="FM331" s="56">
        <f>AVERAGE(EV329:EV331)</f>
        <v>3.7015704049212972</v>
      </c>
      <c r="FO331" s="54"/>
      <c r="FP331" s="54" t="e">
        <f>AVERAGE(#REF!)</f>
        <v>#REF!</v>
      </c>
      <c r="FQ331" s="54" t="e">
        <f>AVERAGE(#REF!)</f>
        <v>#REF!</v>
      </c>
      <c r="FR331" s="54" t="e">
        <f>AVERAGE(#REF!)</f>
        <v>#REF!</v>
      </c>
      <c r="FS331" s="54" t="e">
        <f>AVERAGE(#REF!)</f>
        <v>#REF!</v>
      </c>
      <c r="FT331" s="54" t="e">
        <f>AVERAGE(#REF!)</f>
        <v>#REF!</v>
      </c>
      <c r="FU331" s="54" t="e">
        <f>AVERAGE(#REF!)</f>
        <v>#REF!</v>
      </c>
      <c r="FV331" s="54" t="e">
        <f>AVERAGE(#REF!)</f>
        <v>#REF!</v>
      </c>
      <c r="FW331" s="54" t="e">
        <f>AVERAGE(#REF!)</f>
        <v>#REF!</v>
      </c>
      <c r="FX331" s="54" t="e">
        <f>AVERAGE(#REF!)</f>
        <v>#REF!</v>
      </c>
      <c r="FY331" s="54" t="e">
        <f>AVERAGE(#REF!)</f>
        <v>#REF!</v>
      </c>
      <c r="FZ331" s="54" t="e">
        <f>AVERAGE(#REF!)</f>
        <v>#REF!</v>
      </c>
      <c r="GA331" s="54"/>
    </row>
    <row r="332" spans="1:183" ht="16.899999999999999" customHeight="1">
      <c r="A332" s="66" t="s">
        <v>377</v>
      </c>
      <c r="B332" s="228" t="s">
        <v>286</v>
      </c>
      <c r="C332" s="228">
        <v>762</v>
      </c>
      <c r="D332" s="228" t="s">
        <v>295</v>
      </c>
      <c r="E332" s="229">
        <v>3</v>
      </c>
      <c r="F332" s="144">
        <v>12.41</v>
      </c>
      <c r="G332" s="144">
        <v>5</v>
      </c>
      <c r="H332" s="144"/>
      <c r="I332" s="144">
        <v>5.47</v>
      </c>
      <c r="J332" s="82">
        <v>2.7605540793600003</v>
      </c>
      <c r="K332" s="83">
        <v>15.69</v>
      </c>
      <c r="L332" s="83">
        <v>1.9570603483200002</v>
      </c>
      <c r="M332" s="83"/>
      <c r="N332" s="83"/>
      <c r="O332" s="83"/>
      <c r="P332" s="230">
        <f t="shared" si="226"/>
        <v>43.287614427679998</v>
      </c>
      <c r="Q332" s="52">
        <f t="shared" si="205"/>
        <v>0.83399989372614647</v>
      </c>
      <c r="R332" s="52">
        <f t="shared" si="206"/>
        <v>1.4516799611077715</v>
      </c>
      <c r="S332" s="52">
        <f t="shared" si="207"/>
        <v>1.4145600305099637</v>
      </c>
      <c r="T332" s="53">
        <f t="shared" si="208"/>
        <v>9.0334723494273572E-2</v>
      </c>
      <c r="U332" s="53">
        <f t="shared" si="209"/>
        <v>1.3589153014640702</v>
      </c>
      <c r="V332" s="53">
        <f t="shared" si="210"/>
        <v>14.167574869288392</v>
      </c>
      <c r="W332" s="53">
        <f t="shared" si="211"/>
        <v>115.77841853573091</v>
      </c>
      <c r="X332" s="53">
        <f t="shared" si="212"/>
        <v>1.0294708523189267</v>
      </c>
      <c r="Y332" s="53">
        <f t="shared" si="213"/>
        <v>1.0231650055704153</v>
      </c>
      <c r="Z332" s="53">
        <f t="shared" si="214"/>
        <v>1.0260432990696924</v>
      </c>
      <c r="AA332" s="53">
        <f t="shared" si="215"/>
        <v>1.0296284922307912</v>
      </c>
      <c r="AB332" s="53">
        <f t="shared" si="216"/>
        <v>0.57342036686136544</v>
      </c>
      <c r="AC332" s="53">
        <f t="shared" si="217"/>
        <v>0.5743221245079001</v>
      </c>
      <c r="AD332" s="53">
        <f t="shared" si="218"/>
        <v>0.56107291343761145</v>
      </c>
      <c r="AE332" s="53">
        <f t="shared" si="219"/>
        <v>0.36705279802377788</v>
      </c>
      <c r="AF332" s="53">
        <f t="shared" si="220"/>
        <v>0.36</v>
      </c>
      <c r="AG332" s="53">
        <f t="shared" si="221"/>
        <v>0.36352639901188893</v>
      </c>
      <c r="AH332" s="64" t="s">
        <v>152</v>
      </c>
      <c r="AK332" s="45" t="str">
        <f t="shared" si="227"/>
        <v>460-03</v>
      </c>
      <c r="AL332" s="65"/>
      <c r="AM332" s="145">
        <f t="shared" si="228"/>
        <v>3</v>
      </c>
      <c r="AN332" s="149"/>
      <c r="AO332" s="183"/>
      <c r="AP332" s="149"/>
      <c r="AQ332" s="147">
        <f t="shared" si="229"/>
        <v>1</v>
      </c>
      <c r="AR332" s="229">
        <v>0</v>
      </c>
      <c r="AS332" s="229">
        <v>2</v>
      </c>
      <c r="AT332" s="229">
        <v>4</v>
      </c>
      <c r="AU332" s="229">
        <v>1</v>
      </c>
      <c r="AV332" s="229">
        <v>2</v>
      </c>
      <c r="AW332" s="229">
        <v>4</v>
      </c>
      <c r="AX332" s="229">
        <v>0</v>
      </c>
      <c r="AY332" s="229">
        <v>1</v>
      </c>
      <c r="AZ332" s="229">
        <v>36</v>
      </c>
      <c r="BB332" s="229">
        <v>98</v>
      </c>
      <c r="BC332" s="229">
        <v>4</v>
      </c>
      <c r="BD332" s="229">
        <v>1</v>
      </c>
      <c r="BE332" s="57">
        <v>3</v>
      </c>
      <c r="BF332" s="57">
        <v>3</v>
      </c>
      <c r="BG332" s="57">
        <v>3</v>
      </c>
      <c r="BH332" s="57">
        <v>10</v>
      </c>
      <c r="BI332" s="57">
        <f t="shared" si="230"/>
        <v>762</v>
      </c>
      <c r="BJ332" s="189" t="str">
        <f t="shared" si="231"/>
        <v>460-03</v>
      </c>
      <c r="BK332" s="173">
        <f t="shared" si="232"/>
        <v>3</v>
      </c>
      <c r="BL332" s="173">
        <v>34</v>
      </c>
      <c r="BM332" s="57">
        <v>10</v>
      </c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104"/>
      <c r="CB332" s="103"/>
      <c r="CC332" s="103"/>
      <c r="CD332" s="103"/>
      <c r="CE332" s="103"/>
      <c r="CF332" s="103"/>
      <c r="CG332" s="103"/>
      <c r="CH332" s="103"/>
      <c r="CI332" s="103"/>
      <c r="CJ332" s="103"/>
      <c r="CK332" s="103"/>
      <c r="CL332" s="103"/>
      <c r="CP332" s="93"/>
      <c r="CQ332" s="93"/>
      <c r="CV332" s="93"/>
      <c r="DA332" s="93"/>
      <c r="DF332" s="131"/>
      <c r="DG332" s="121">
        <f t="shared" si="233"/>
        <v>7.2583998055388577</v>
      </c>
      <c r="DH332" s="121">
        <f t="shared" si="234"/>
        <v>20.84999734315366</v>
      </c>
      <c r="DI332" s="121">
        <f t="shared" si="235"/>
        <v>42.436800915298917</v>
      </c>
      <c r="DJ332" s="121">
        <f t="shared" si="236"/>
        <v>2.1496208672059676</v>
      </c>
      <c r="DK332" s="121">
        <f t="shared" si="236"/>
        <v>1.313855217158405</v>
      </c>
      <c r="DL332" s="121">
        <f t="shared" si="236"/>
        <v>3.3548600869092748</v>
      </c>
      <c r="DM332" s="121">
        <f t="shared" si="237"/>
        <v>58.575214835756526</v>
      </c>
      <c r="DN332" s="121">
        <f t="shared" si="238"/>
        <v>0</v>
      </c>
      <c r="DO332" s="121">
        <f t="shared" si="239"/>
        <v>0</v>
      </c>
      <c r="DP332" s="121">
        <f t="shared" si="240"/>
        <v>0</v>
      </c>
      <c r="DQ332" s="121">
        <f t="shared" si="241"/>
        <v>0</v>
      </c>
      <c r="DR332" s="122">
        <f t="shared" si="242"/>
        <v>4</v>
      </c>
      <c r="DS332" s="157"/>
      <c r="DT332" s="157" t="str">
        <f t="shared" si="243"/>
        <v>DFPZ</v>
      </c>
      <c r="DU332" s="157" t="str">
        <f t="shared" si="222"/>
        <v>460-03</v>
      </c>
      <c r="DV332" s="238">
        <f t="shared" si="244"/>
        <v>3</v>
      </c>
      <c r="EJ332" s="50"/>
      <c r="EK332" s="50"/>
      <c r="EL332" s="55"/>
      <c r="EM332" s="50"/>
      <c r="EN332" s="50"/>
      <c r="EO332" s="50">
        <f t="shared" si="223"/>
        <v>0</v>
      </c>
      <c r="EP332" s="50">
        <f t="shared" si="224"/>
        <v>0</v>
      </c>
      <c r="EQ332" s="50">
        <f t="shared" si="225"/>
        <v>0</v>
      </c>
      <c r="ER332" s="56"/>
      <c r="ES332" s="56"/>
      <c r="ET332" s="56">
        <f t="shared" si="252"/>
        <v>3.2662799124924859</v>
      </c>
      <c r="EU332" s="56">
        <f t="shared" si="252"/>
        <v>9.3824988044191482</v>
      </c>
      <c r="EV332" s="56"/>
      <c r="EW332" s="56"/>
      <c r="EX332" s="56"/>
      <c r="EY332" s="56"/>
      <c r="EZ332" s="165"/>
      <c r="FA332" s="179"/>
      <c r="FB332" s="179"/>
      <c r="FC332" s="56"/>
      <c r="FD332" s="56"/>
      <c r="FE332" s="56"/>
      <c r="FF332" s="56"/>
      <c r="FG332" s="56"/>
      <c r="FH332" s="56"/>
      <c r="FI332" s="56"/>
      <c r="FJ332" s="56"/>
      <c r="FK332" s="56"/>
      <c r="FL332" s="56"/>
      <c r="FM332" s="56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4"/>
      <c r="FZ332" s="54"/>
      <c r="GA332" s="54"/>
    </row>
    <row r="333" spans="1:183" ht="16.899999999999999" customHeight="1">
      <c r="A333" s="66" t="s">
        <v>377</v>
      </c>
      <c r="B333" s="228" t="s">
        <v>286</v>
      </c>
      <c r="C333" s="228">
        <v>762</v>
      </c>
      <c r="D333" s="228" t="s">
        <v>295</v>
      </c>
      <c r="E333" s="229">
        <v>4</v>
      </c>
      <c r="F333" s="144">
        <v>12.41</v>
      </c>
      <c r="G333" s="144">
        <v>5</v>
      </c>
      <c r="H333" s="144"/>
      <c r="I333" s="144">
        <v>5.47</v>
      </c>
      <c r="J333" s="82">
        <v>2.7605540793600003</v>
      </c>
      <c r="K333" s="83">
        <v>15.69</v>
      </c>
      <c r="L333" s="83">
        <v>1.9570603483200002</v>
      </c>
      <c r="M333" s="83"/>
      <c r="N333" s="83"/>
      <c r="O333" s="83"/>
      <c r="P333" s="230">
        <f t="shared" si="226"/>
        <v>43.287614427679998</v>
      </c>
      <c r="Q333" s="52">
        <f t="shared" si="205"/>
        <v>0.83399989372614647</v>
      </c>
      <c r="R333" s="52">
        <f t="shared" si="206"/>
        <v>1.4516799611077715</v>
      </c>
      <c r="S333" s="52">
        <f t="shared" si="207"/>
        <v>1.4145600305099637</v>
      </c>
      <c r="T333" s="53">
        <f t="shared" si="208"/>
        <v>9.0334723494273572E-2</v>
      </c>
      <c r="U333" s="53">
        <f t="shared" si="209"/>
        <v>1.3589153014640702</v>
      </c>
      <c r="V333" s="53">
        <f t="shared" si="210"/>
        <v>14.167574869288392</v>
      </c>
      <c r="W333" s="53">
        <f t="shared" si="211"/>
        <v>115.77841853573091</v>
      </c>
      <c r="X333" s="53">
        <f t="shared" si="212"/>
        <v>1.0294708523189267</v>
      </c>
      <c r="Y333" s="53">
        <f t="shared" si="213"/>
        <v>1.0231650055704153</v>
      </c>
      <c r="Z333" s="53">
        <f t="shared" si="214"/>
        <v>1.0260432990696924</v>
      </c>
      <c r="AA333" s="53">
        <f t="shared" si="215"/>
        <v>1.0296284922307912</v>
      </c>
      <c r="AB333" s="53">
        <f t="shared" si="216"/>
        <v>0.57342036686136544</v>
      </c>
      <c r="AC333" s="53">
        <f t="shared" si="217"/>
        <v>0.5743221245079001</v>
      </c>
      <c r="AD333" s="53">
        <f t="shared" si="218"/>
        <v>0.56107291343761145</v>
      </c>
      <c r="AE333" s="53">
        <f t="shared" si="219"/>
        <v>0.36705279802377788</v>
      </c>
      <c r="AF333" s="53">
        <f t="shared" si="220"/>
        <v>0.36</v>
      </c>
      <c r="AG333" s="53">
        <f t="shared" si="221"/>
        <v>0.36352639901188893</v>
      </c>
      <c r="AH333" s="64" t="s">
        <v>152</v>
      </c>
      <c r="AK333" s="45" t="str">
        <f t="shared" si="227"/>
        <v>460-03</v>
      </c>
      <c r="AL333" s="65"/>
      <c r="AM333" s="145">
        <f t="shared" si="228"/>
        <v>4</v>
      </c>
      <c r="AN333" s="149"/>
      <c r="AO333" s="183"/>
      <c r="AP333" s="149"/>
      <c r="AQ333" s="147">
        <f t="shared" si="229"/>
        <v>1</v>
      </c>
      <c r="AR333" s="229">
        <v>0</v>
      </c>
      <c r="AS333" s="229">
        <v>1</v>
      </c>
      <c r="AT333" s="229">
        <v>24</v>
      </c>
      <c r="AU333" s="229">
        <v>0</v>
      </c>
      <c r="AV333" s="229">
        <v>1</v>
      </c>
      <c r="AW333" s="229">
        <v>3</v>
      </c>
      <c r="AX333" s="229">
        <v>0</v>
      </c>
      <c r="AY333" s="229">
        <v>1</v>
      </c>
      <c r="AZ333" s="229">
        <v>6</v>
      </c>
      <c r="BB333" s="229">
        <v>64</v>
      </c>
      <c r="BC333" s="229">
        <v>2</v>
      </c>
      <c r="BD333" s="229">
        <v>1</v>
      </c>
      <c r="BE333" s="57">
        <v>3</v>
      </c>
      <c r="BF333" s="57">
        <v>3</v>
      </c>
      <c r="BG333" s="57">
        <v>3</v>
      </c>
      <c r="BH333" s="57">
        <v>10</v>
      </c>
      <c r="BI333" s="57">
        <f t="shared" si="230"/>
        <v>762</v>
      </c>
      <c r="BJ333" s="189" t="str">
        <f t="shared" si="231"/>
        <v>460-03</v>
      </c>
      <c r="BK333" s="173">
        <f t="shared" si="232"/>
        <v>4</v>
      </c>
      <c r="BL333" s="173">
        <v>12</v>
      </c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104">
        <v>11</v>
      </c>
      <c r="CB333" s="103"/>
      <c r="CC333" s="103"/>
      <c r="CD333" s="103"/>
      <c r="CE333" s="103"/>
      <c r="CF333" s="103"/>
      <c r="CG333" s="103"/>
      <c r="CH333" s="103"/>
      <c r="CI333" s="103"/>
      <c r="CJ333" s="103"/>
      <c r="CK333" s="103"/>
      <c r="CL333" s="103"/>
      <c r="CP333" s="93"/>
      <c r="CQ333" s="93"/>
      <c r="CV333" s="93"/>
      <c r="DA333" s="93"/>
      <c r="DF333" s="131"/>
      <c r="DG333" s="121">
        <f t="shared" si="233"/>
        <v>0</v>
      </c>
      <c r="DH333" s="121">
        <f t="shared" si="234"/>
        <v>12.509998405892198</v>
      </c>
      <c r="DI333" s="121">
        <f t="shared" si="235"/>
        <v>21.218400457649452</v>
      </c>
      <c r="DJ333" s="121">
        <f t="shared" si="236"/>
        <v>1.4038340357263461</v>
      </c>
      <c r="DK333" s="121">
        <f t="shared" si="236"/>
        <v>0.65692760857920252</v>
      </c>
      <c r="DL333" s="121">
        <f t="shared" si="236"/>
        <v>3.3548600869092748</v>
      </c>
      <c r="DM333" s="121">
        <f t="shared" si="237"/>
        <v>6.7156297263924687</v>
      </c>
      <c r="DN333" s="121">
        <f t="shared" si="238"/>
        <v>5.5345661528021406</v>
      </c>
      <c r="DO333" s="121">
        <f t="shared" si="239"/>
        <v>0</v>
      </c>
      <c r="DP333" s="121">
        <f t="shared" si="240"/>
        <v>0</v>
      </c>
      <c r="DQ333" s="121">
        <f t="shared" si="241"/>
        <v>0</v>
      </c>
      <c r="DR333" s="122">
        <f t="shared" si="242"/>
        <v>13.5</v>
      </c>
      <c r="DS333" s="157"/>
      <c r="DT333" s="157" t="str">
        <f t="shared" si="243"/>
        <v>DFPZ</v>
      </c>
      <c r="DU333" s="157" t="str">
        <f t="shared" si="222"/>
        <v>460-03</v>
      </c>
      <c r="DV333" s="238">
        <f t="shared" si="244"/>
        <v>4</v>
      </c>
      <c r="EJ333" s="50">
        <f t="shared" si="245"/>
        <v>0.62003252032520328</v>
      </c>
      <c r="EK333" s="50">
        <f t="shared" si="246"/>
        <v>0.37093495934959347</v>
      </c>
      <c r="EL333" s="55">
        <f t="shared" si="247"/>
        <v>1.475609756097561</v>
      </c>
      <c r="EM333" s="50">
        <f>4.656*AQ333*(((BL333/2.54)^2)+((BM333/2.54)^2)+((BN333/2.54)^2)+((BO333)/2.54^2)+((BP333/2.54)^2)+((BQ333/2.54)^2)+((BR333/2.54)^2)+((BS333/2.54)^2)+((BT333/2.54)^2)+((BU333/2.54)^2)+((BV333/2.54)^2)+((BW333/2.54)^2)+((BX333/2.54)^2)+((BY333/2.54)^2)+((BZ333/2.54)^2))/(BH333*3.28)</f>
        <v>3.1683575562273067</v>
      </c>
      <c r="EN333" s="50">
        <f>3.492*AQ333*((CA333/2.54)^2 + (CB333/2.54)^2 + (CC333/2.54)^2 + (CD333/2.54)^2 + (CE333/2.54)^2 + (CF333/2.54)^2 + (CG333/2.54)^2 +(CH333/2.54)^2 +(CI333/2.54)^2 + (CJ333/2.54)^2 +(CK333/2.54)^2 + (CL333/2.54)^2 +(CM333/2.54)^2 + (CN333/2.54)^2 + (CO333/2.54)^2)/(BH333*3.28)</f>
        <v>1.9967253349140848</v>
      </c>
      <c r="EO333" s="50">
        <f t="shared" si="223"/>
        <v>0</v>
      </c>
      <c r="EP333" s="50">
        <f t="shared" si="224"/>
        <v>0</v>
      </c>
      <c r="EQ333" s="50">
        <f t="shared" si="225"/>
        <v>0</v>
      </c>
      <c r="ER333" s="56">
        <f t="shared" si="248"/>
        <v>2.4665772357723577</v>
      </c>
      <c r="ES333" s="56">
        <f t="shared" si="249"/>
        <v>5.1650828911413917</v>
      </c>
      <c r="ET333" s="56">
        <f t="shared" si="252"/>
        <v>0</v>
      </c>
      <c r="EU333" s="56">
        <f t="shared" si="252"/>
        <v>5.6294992826514889</v>
      </c>
      <c r="EV333" s="56">
        <f t="shared" si="250"/>
        <v>7.631660126913749</v>
      </c>
      <c r="EW333" s="56"/>
      <c r="EX333" s="56"/>
      <c r="EY333" s="56"/>
      <c r="EZ333" s="165"/>
      <c r="FA333" s="179"/>
      <c r="FB333" s="179"/>
      <c r="FC333" s="56"/>
      <c r="FD333" s="56"/>
      <c r="FE333" s="56"/>
      <c r="FF333" s="56"/>
      <c r="FG333" s="56"/>
      <c r="FH333" s="56"/>
      <c r="FI333" s="56"/>
      <c r="FJ333" s="56"/>
      <c r="FK333" s="56"/>
      <c r="FL333" s="56"/>
      <c r="FM333" s="56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4"/>
      <c r="FZ333" s="54"/>
      <c r="GA333" s="54"/>
    </row>
    <row r="334" spans="1:183" ht="16.899999999999999" customHeight="1">
      <c r="A334" s="66" t="s">
        <v>377</v>
      </c>
      <c r="B334" s="228" t="s">
        <v>286</v>
      </c>
      <c r="C334" s="228">
        <v>762</v>
      </c>
      <c r="D334" s="228" t="s">
        <v>295</v>
      </c>
      <c r="E334" s="229">
        <v>5</v>
      </c>
      <c r="F334" s="144">
        <v>12.41</v>
      </c>
      <c r="G334" s="144">
        <v>5</v>
      </c>
      <c r="H334" s="144"/>
      <c r="I334" s="144">
        <v>5.47</v>
      </c>
      <c r="J334" s="82">
        <v>2.7605540793600003</v>
      </c>
      <c r="K334" s="83">
        <v>15.69</v>
      </c>
      <c r="L334" s="83">
        <v>1.9570603483200002</v>
      </c>
      <c r="M334" s="83"/>
      <c r="N334" s="83"/>
      <c r="O334" s="83"/>
      <c r="P334" s="230">
        <f t="shared" si="226"/>
        <v>43.287614427679998</v>
      </c>
      <c r="Q334" s="52">
        <f t="shared" si="205"/>
        <v>0.83399989372614647</v>
      </c>
      <c r="R334" s="52">
        <f t="shared" si="206"/>
        <v>1.4516799611077715</v>
      </c>
      <c r="S334" s="52">
        <f t="shared" si="207"/>
        <v>1.4145600305099637</v>
      </c>
      <c r="T334" s="53">
        <f t="shared" si="208"/>
        <v>9.0334723494273572E-2</v>
      </c>
      <c r="U334" s="53">
        <f t="shared" si="209"/>
        <v>1.3589153014640702</v>
      </c>
      <c r="V334" s="53">
        <f t="shared" si="210"/>
        <v>14.167574869288392</v>
      </c>
      <c r="W334" s="53">
        <f t="shared" si="211"/>
        <v>115.77841853573091</v>
      </c>
      <c r="X334" s="53">
        <f t="shared" si="212"/>
        <v>1.0294708523189267</v>
      </c>
      <c r="Y334" s="53">
        <f t="shared" si="213"/>
        <v>1.0231650055704153</v>
      </c>
      <c r="Z334" s="53">
        <f t="shared" si="214"/>
        <v>1.0260432990696924</v>
      </c>
      <c r="AA334" s="53">
        <f t="shared" si="215"/>
        <v>1.0296284922307912</v>
      </c>
      <c r="AB334" s="53">
        <f t="shared" si="216"/>
        <v>0.57342036686136544</v>
      </c>
      <c r="AC334" s="53">
        <f t="shared" si="217"/>
        <v>0.5743221245079001</v>
      </c>
      <c r="AD334" s="53">
        <f t="shared" si="218"/>
        <v>0.56107291343761145</v>
      </c>
      <c r="AE334" s="53">
        <f t="shared" si="219"/>
        <v>0.36705279802377788</v>
      </c>
      <c r="AF334" s="53">
        <f t="shared" si="220"/>
        <v>0.36</v>
      </c>
      <c r="AG334" s="53">
        <f t="shared" si="221"/>
        <v>0.36352639901188893</v>
      </c>
      <c r="AH334" s="64" t="s">
        <v>152</v>
      </c>
      <c r="AK334" s="45" t="str">
        <f t="shared" si="227"/>
        <v>460-03</v>
      </c>
      <c r="AL334" s="65"/>
      <c r="AM334" s="145">
        <f t="shared" si="228"/>
        <v>5</v>
      </c>
      <c r="AN334" s="149"/>
      <c r="AO334" s="183"/>
      <c r="AP334" s="149"/>
      <c r="AQ334" s="147">
        <f t="shared" si="229"/>
        <v>1</v>
      </c>
      <c r="AR334" s="229">
        <v>0</v>
      </c>
      <c r="AS334" s="229">
        <v>1</v>
      </c>
      <c r="AT334" s="229">
        <v>1</v>
      </c>
      <c r="AU334" s="229">
        <v>0</v>
      </c>
      <c r="AV334" s="229">
        <v>2</v>
      </c>
      <c r="AW334" s="229">
        <v>2</v>
      </c>
      <c r="AX334" s="229">
        <v>0</v>
      </c>
      <c r="AY334" s="229">
        <v>3</v>
      </c>
      <c r="AZ334" s="229">
        <v>8</v>
      </c>
      <c r="BB334" s="229">
        <v>120</v>
      </c>
      <c r="BC334" s="229">
        <v>10</v>
      </c>
      <c r="BD334" s="229">
        <v>1</v>
      </c>
      <c r="BE334" s="57">
        <v>3</v>
      </c>
      <c r="BF334" s="57">
        <v>3</v>
      </c>
      <c r="BG334" s="57">
        <v>3</v>
      </c>
      <c r="BH334" s="57">
        <v>10</v>
      </c>
      <c r="BI334" s="57">
        <f t="shared" si="230"/>
        <v>762</v>
      </c>
      <c r="BJ334" s="189" t="str">
        <f t="shared" si="231"/>
        <v>460-03</v>
      </c>
      <c r="BK334" s="173">
        <f t="shared" si="232"/>
        <v>5</v>
      </c>
      <c r="BL334" s="173">
        <v>0</v>
      </c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104">
        <v>11</v>
      </c>
      <c r="CB334" s="103"/>
      <c r="CC334" s="103"/>
      <c r="CD334" s="103"/>
      <c r="CE334" s="103"/>
      <c r="CF334" s="103"/>
      <c r="CG334" s="103"/>
      <c r="CH334" s="103"/>
      <c r="CI334" s="103"/>
      <c r="CJ334" s="103"/>
      <c r="CK334" s="103"/>
      <c r="CL334" s="103"/>
      <c r="CP334" s="93"/>
      <c r="CQ334" s="93"/>
      <c r="CV334" s="93"/>
      <c r="DA334" s="93"/>
      <c r="DF334" s="131"/>
      <c r="DG334" s="121">
        <f t="shared" si="233"/>
        <v>0</v>
      </c>
      <c r="DH334" s="121">
        <f t="shared" si="234"/>
        <v>25.019996811784395</v>
      </c>
      <c r="DI334" s="121">
        <f t="shared" si="235"/>
        <v>42.436800915298903</v>
      </c>
      <c r="DJ334" s="121">
        <f t="shared" si="236"/>
        <v>2.6321888169868992</v>
      </c>
      <c r="DK334" s="121">
        <f t="shared" si="236"/>
        <v>3.2846380428960127</v>
      </c>
      <c r="DL334" s="121">
        <f t="shared" si="236"/>
        <v>3.3548600869092748</v>
      </c>
      <c r="DM334" s="121">
        <f t="shared" si="237"/>
        <v>0</v>
      </c>
      <c r="DN334" s="121">
        <f t="shared" si="238"/>
        <v>5.5345661528021406</v>
      </c>
      <c r="DO334" s="121">
        <f t="shared" si="239"/>
        <v>0</v>
      </c>
      <c r="DP334" s="121">
        <f t="shared" si="240"/>
        <v>0</v>
      </c>
      <c r="DQ334" s="121">
        <f t="shared" si="241"/>
        <v>0</v>
      </c>
      <c r="DR334" s="122">
        <f t="shared" si="242"/>
        <v>1.5</v>
      </c>
      <c r="DS334" s="157"/>
      <c r="DT334" s="157" t="str">
        <f t="shared" si="243"/>
        <v>DFPZ</v>
      </c>
      <c r="DU334" s="157" t="str">
        <f t="shared" si="222"/>
        <v>460-03</v>
      </c>
      <c r="DV334" s="238">
        <f t="shared" si="244"/>
        <v>5</v>
      </c>
      <c r="EJ334" s="50">
        <f t="shared" si="245"/>
        <v>1.1625609756097561</v>
      </c>
      <c r="EK334" s="50">
        <f t="shared" si="246"/>
        <v>1.8546747967479675</v>
      </c>
      <c r="EL334" s="55">
        <f t="shared" si="247"/>
        <v>1.475609756097561</v>
      </c>
      <c r="EM334" s="50">
        <f>4.656*AQ334*(((BL334/2.54)^2)+((BM334/2.54)^2)+((BN334/2.54)^2)+((BO334)/2.54^2)+((BP334/2.54)^2)+((BQ334/2.54)^2)+((BR334/2.54)^2)+((BS334/2.54)^2)+((BT334/2.54)^2)+((BU334/2.54)^2)+((BV334/2.54)^2)+((BW334/2.54)^2)+((BX334/2.54)^2)+((BY334/2.54)^2)+((BZ334/2.54)^2))/(BH334*3.28)</f>
        <v>0</v>
      </c>
      <c r="EN334" s="50">
        <f>3.492*AQ334*((CA334/2.54)^2 + (CB334/2.54)^2 + (CC334/2.54)^2 + (CD334/2.54)^2 + (CE334/2.54)^2 + (CF334/2.54)^2 + (CG334/2.54)^2 +(CH334/2.54)^2 +(CI334/2.54)^2 + (CJ334/2.54)^2 +(CK334/2.54)^2 + (CL334/2.54)^2 +(CM334/2.54)^2 + (CN334/2.54)^2 + (CO334/2.54)^2)/(BH334*3.28)</f>
        <v>1.9967253349140848</v>
      </c>
      <c r="EO334" s="50">
        <f t="shared" si="223"/>
        <v>0</v>
      </c>
      <c r="EP334" s="50">
        <f t="shared" si="224"/>
        <v>0</v>
      </c>
      <c r="EQ334" s="50">
        <f t="shared" si="225"/>
        <v>0</v>
      </c>
      <c r="ER334" s="56">
        <f t="shared" si="248"/>
        <v>4.4928455284552848</v>
      </c>
      <c r="ES334" s="56">
        <f t="shared" si="249"/>
        <v>1.9967253349140848</v>
      </c>
      <c r="ET334" s="56">
        <f t="shared" si="252"/>
        <v>0</v>
      </c>
      <c r="EU334" s="56">
        <f t="shared" si="252"/>
        <v>11.258998565302978</v>
      </c>
      <c r="EV334" s="56">
        <f t="shared" si="250"/>
        <v>6.4895708633693694</v>
      </c>
      <c r="EW334" s="56"/>
      <c r="EX334" s="56"/>
      <c r="EY334" s="56"/>
      <c r="EZ334" s="165"/>
      <c r="FA334" s="179"/>
      <c r="FB334" s="179"/>
      <c r="FC334" s="56"/>
      <c r="FD334" s="56"/>
      <c r="FE334" s="56"/>
      <c r="FF334" s="56"/>
      <c r="FG334" s="56"/>
      <c r="FH334" s="56"/>
      <c r="FI334" s="56"/>
      <c r="FJ334" s="56"/>
      <c r="FK334" s="56"/>
      <c r="FL334" s="56"/>
      <c r="FM334" s="56"/>
      <c r="FO334" s="54"/>
      <c r="FP334" s="54"/>
      <c r="FQ334" s="54"/>
      <c r="FR334" s="54"/>
      <c r="FS334" s="54"/>
      <c r="FT334" s="54"/>
      <c r="FU334" s="54"/>
      <c r="FV334" s="54"/>
      <c r="FW334" s="54"/>
      <c r="FX334" s="54"/>
      <c r="FY334" s="54"/>
      <c r="FZ334" s="54"/>
      <c r="GA334" s="54"/>
    </row>
    <row r="335" spans="1:183" ht="16.899999999999999" customHeight="1">
      <c r="A335" s="66" t="s">
        <v>377</v>
      </c>
      <c r="B335" s="228" t="s">
        <v>286</v>
      </c>
      <c r="C335" s="228">
        <v>762</v>
      </c>
      <c r="D335" s="228" t="s">
        <v>296</v>
      </c>
      <c r="E335" s="229">
        <v>1</v>
      </c>
      <c r="F335" s="144">
        <v>12.41</v>
      </c>
      <c r="G335" s="144">
        <v>5</v>
      </c>
      <c r="H335" s="144"/>
      <c r="I335" s="144">
        <v>5.47</v>
      </c>
      <c r="J335" s="82">
        <v>2.7605540793600003</v>
      </c>
      <c r="K335" s="83">
        <v>15.69</v>
      </c>
      <c r="L335" s="83">
        <v>1.9570603483200002</v>
      </c>
      <c r="M335" s="83"/>
      <c r="N335" s="83"/>
      <c r="O335" s="83"/>
      <c r="P335" s="230">
        <f t="shared" si="226"/>
        <v>43.287614427679998</v>
      </c>
      <c r="Q335" s="52">
        <f t="shared" si="205"/>
        <v>0.83399989372614647</v>
      </c>
      <c r="R335" s="52">
        <f t="shared" si="206"/>
        <v>1.4516799611077715</v>
      </c>
      <c r="S335" s="52">
        <f t="shared" si="207"/>
        <v>1.4145600305099637</v>
      </c>
      <c r="T335" s="53">
        <f t="shared" si="208"/>
        <v>9.0334723494273572E-2</v>
      </c>
      <c r="U335" s="53">
        <f t="shared" si="209"/>
        <v>1.3589153014640702</v>
      </c>
      <c r="V335" s="53">
        <f t="shared" si="210"/>
        <v>14.167574869288392</v>
      </c>
      <c r="W335" s="53">
        <f t="shared" si="211"/>
        <v>115.77841853573091</v>
      </c>
      <c r="X335" s="53">
        <f t="shared" si="212"/>
        <v>1.0294708523189267</v>
      </c>
      <c r="Y335" s="53">
        <f t="shared" si="213"/>
        <v>1.0231650055704153</v>
      </c>
      <c r="Z335" s="53">
        <f t="shared" si="214"/>
        <v>1.0260432990696924</v>
      </c>
      <c r="AA335" s="53">
        <f t="shared" si="215"/>
        <v>1.0296284922307912</v>
      </c>
      <c r="AB335" s="53">
        <f t="shared" si="216"/>
        <v>0.57342036686136544</v>
      </c>
      <c r="AC335" s="53">
        <f t="shared" si="217"/>
        <v>0.5743221245079001</v>
      </c>
      <c r="AD335" s="53">
        <f t="shared" si="218"/>
        <v>0.56107291343761145</v>
      </c>
      <c r="AE335" s="53">
        <f t="shared" si="219"/>
        <v>0.36705279802377788</v>
      </c>
      <c r="AF335" s="53">
        <f t="shared" si="220"/>
        <v>0.36</v>
      </c>
      <c r="AG335" s="53">
        <f t="shared" si="221"/>
        <v>0.36352639901188893</v>
      </c>
      <c r="AH335" s="64" t="s">
        <v>152</v>
      </c>
      <c r="AK335" s="45" t="str">
        <f t="shared" si="227"/>
        <v>461-04</v>
      </c>
      <c r="AL335" s="65"/>
      <c r="AM335" s="145">
        <f t="shared" si="228"/>
        <v>1</v>
      </c>
      <c r="AN335" s="149"/>
      <c r="AO335" s="183"/>
      <c r="AP335" s="149"/>
      <c r="AQ335" s="147">
        <f t="shared" si="229"/>
        <v>1</v>
      </c>
      <c r="AR335" s="229">
        <v>0</v>
      </c>
      <c r="AS335" s="229">
        <v>1</v>
      </c>
      <c r="AT335" s="229">
        <v>1</v>
      </c>
      <c r="AU335" s="229">
        <v>0</v>
      </c>
      <c r="AV335" s="229">
        <v>2</v>
      </c>
      <c r="AW335" s="229">
        <v>5</v>
      </c>
      <c r="AX335" s="229">
        <v>0</v>
      </c>
      <c r="AY335" s="229">
        <v>1</v>
      </c>
      <c r="AZ335" s="229">
        <v>2</v>
      </c>
      <c r="BB335" s="229">
        <v>91</v>
      </c>
      <c r="BC335" s="229">
        <v>7</v>
      </c>
      <c r="BD335" s="229">
        <v>5</v>
      </c>
      <c r="BE335" s="57">
        <v>3</v>
      </c>
      <c r="BF335" s="57">
        <v>3</v>
      </c>
      <c r="BG335" s="57">
        <v>3</v>
      </c>
      <c r="BH335" s="57">
        <v>10</v>
      </c>
      <c r="BI335" s="57">
        <f t="shared" si="230"/>
        <v>762</v>
      </c>
      <c r="BJ335" s="189" t="str">
        <f t="shared" si="231"/>
        <v>461-04</v>
      </c>
      <c r="BK335" s="173">
        <f t="shared" si="232"/>
        <v>1</v>
      </c>
      <c r="BL335" s="173">
        <v>8</v>
      </c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104"/>
      <c r="CB335" s="103"/>
      <c r="CC335" s="103"/>
      <c r="CD335" s="103"/>
      <c r="CE335" s="103"/>
      <c r="CF335" s="103"/>
      <c r="CG335" s="103"/>
      <c r="CH335" s="103"/>
      <c r="CI335" s="103"/>
      <c r="CJ335" s="103"/>
      <c r="CK335" s="103"/>
      <c r="CL335" s="103"/>
      <c r="CP335" s="93"/>
      <c r="CQ335" s="93"/>
      <c r="CV335" s="93"/>
      <c r="DA335" s="93"/>
      <c r="DF335" s="131"/>
      <c r="DG335" s="121">
        <f t="shared" si="233"/>
        <v>0</v>
      </c>
      <c r="DH335" s="121">
        <f t="shared" si="234"/>
        <v>16.679997874522929</v>
      </c>
      <c r="DI335" s="121">
        <f t="shared" si="235"/>
        <v>28.291200610199276</v>
      </c>
      <c r="DJ335" s="121">
        <f t="shared" si="236"/>
        <v>1.9960765195483983</v>
      </c>
      <c r="DK335" s="121">
        <f t="shared" si="236"/>
        <v>2.2992466300272087</v>
      </c>
      <c r="DL335" s="121">
        <f t="shared" si="236"/>
        <v>16.774300434546372</v>
      </c>
      <c r="DM335" s="121">
        <f t="shared" si="237"/>
        <v>2.9847243228410969</v>
      </c>
      <c r="DN335" s="121">
        <f t="shared" si="238"/>
        <v>0</v>
      </c>
      <c r="DO335" s="121">
        <f t="shared" si="239"/>
        <v>0</v>
      </c>
      <c r="DP335" s="121">
        <f t="shared" si="240"/>
        <v>0</v>
      </c>
      <c r="DQ335" s="121">
        <f t="shared" si="241"/>
        <v>0</v>
      </c>
      <c r="DR335" s="122">
        <f t="shared" si="242"/>
        <v>3</v>
      </c>
      <c r="DS335" s="157"/>
      <c r="DT335" s="157" t="str">
        <f t="shared" si="243"/>
        <v>DFPZ</v>
      </c>
      <c r="DU335" s="157" t="str">
        <f t="shared" si="222"/>
        <v>461-04</v>
      </c>
      <c r="DV335" s="238">
        <f t="shared" si="244"/>
        <v>1</v>
      </c>
      <c r="EJ335" s="50">
        <f t="shared" si="245"/>
        <v>0.88160873983739829</v>
      </c>
      <c r="EK335" s="50">
        <f t="shared" si="246"/>
        <v>1.2982723577235773</v>
      </c>
      <c r="EL335" s="55">
        <f t="shared" si="247"/>
        <v>7.3780487804878048</v>
      </c>
      <c r="EM335" s="50">
        <f>4.656*AQ335*(((BL335/2.54)^2)+((BM335/2.54)^2)+((BN335/2.54)^2)+((BO335)/2.54^2)+((BP335/2.54)^2)+((BQ335/2.54)^2)+((BR335/2.54)^2)+((BS335/2.54)^2)+((BT335/2.54)^2)+((BU335/2.54)^2)+((BV335/2.54)^2)+((BW335/2.54)^2)+((BX335/2.54)^2)+((BY335/2.54)^2)+((BZ335/2.54)^2))/(BH335*3.28)</f>
        <v>1.4081589138788031</v>
      </c>
      <c r="EN335" s="50">
        <f>3.492*AQ335*((CA335/2.54)^2 + (CB335/2.54)^2 + (CC335/2.54)^2 + (CD335/2.54)^2 + (CE335/2.54)^2 + (CF335/2.54)^2 + (CG335/2.54)^2 +(CH335/2.54)^2 +(CI335/2.54)^2 + (CJ335/2.54)^2 +(CK335/2.54)^2 + (CL335/2.54)^2 +(CM335/2.54)^2 + (CN335/2.54)^2 + (CO335/2.54)^2)/(BH335*3.28)</f>
        <v>0</v>
      </c>
      <c r="EO335" s="50">
        <f t="shared" si="223"/>
        <v>0</v>
      </c>
      <c r="EP335" s="50">
        <f t="shared" si="224"/>
        <v>0</v>
      </c>
      <c r="EQ335" s="50">
        <f t="shared" si="225"/>
        <v>0</v>
      </c>
      <c r="ER335" s="56">
        <f t="shared" si="248"/>
        <v>9.55792987804878</v>
      </c>
      <c r="ES335" s="56">
        <f t="shared" si="249"/>
        <v>1.4081589138788031</v>
      </c>
      <c r="ET335" s="56">
        <f t="shared" si="252"/>
        <v>0</v>
      </c>
      <c r="EU335" s="56">
        <f t="shared" si="252"/>
        <v>7.5059990435353185</v>
      </c>
      <c r="EV335" s="56">
        <f t="shared" si="250"/>
        <v>10.966088791927582</v>
      </c>
      <c r="EW335" s="56"/>
      <c r="EX335" s="56"/>
      <c r="EY335" s="56"/>
      <c r="EZ335" s="165" t="str">
        <f>D335</f>
        <v>461-04</v>
      </c>
      <c r="FA335" s="179">
        <f t="shared" si="251"/>
        <v>0</v>
      </c>
      <c r="FB335" s="179">
        <f t="shared" si="251"/>
        <v>8.1314989638299284</v>
      </c>
      <c r="FC335" s="56">
        <f>AVERAGE(EJ333:EJ335)</f>
        <v>0.8880674119241192</v>
      </c>
      <c r="FD335" s="56">
        <f>AVERAGE(EK333:EK335)</f>
        <v>1.1746273712737128</v>
      </c>
      <c r="FE335" s="56">
        <f>AVERAGE(EL333:EL335)</f>
        <v>3.4430894308943087</v>
      </c>
      <c r="FF335" s="56">
        <f>AVERAGE(EM333:EM335)</f>
        <v>1.5255054900353702</v>
      </c>
      <c r="FG335" s="56">
        <f>AVERAGE(EN333:EN335)</f>
        <v>1.3311502232760566</v>
      </c>
      <c r="FH335" s="56">
        <f t="shared" si="253"/>
        <v>0</v>
      </c>
      <c r="FI335" s="56">
        <f t="shared" si="253"/>
        <v>0</v>
      </c>
      <c r="FJ335" s="56">
        <f t="shared" si="253"/>
        <v>0</v>
      </c>
      <c r="FK335" s="56">
        <f>AVERAGE(ER333:ER335)</f>
        <v>5.5057842140921407</v>
      </c>
      <c r="FL335" s="56">
        <f>AVERAGE(ES333:ES335)</f>
        <v>2.8566557133114263</v>
      </c>
      <c r="FM335" s="56">
        <f>AVERAGE(EV333:EV335)</f>
        <v>8.3624399274035657</v>
      </c>
      <c r="FO335" s="54"/>
      <c r="FP335" s="54" t="e">
        <f>AVERAGE(#REF!)</f>
        <v>#REF!</v>
      </c>
      <c r="FQ335" s="54" t="e">
        <f>AVERAGE(#REF!)</f>
        <v>#REF!</v>
      </c>
      <c r="FR335" s="54" t="e">
        <f>AVERAGE(#REF!)</f>
        <v>#REF!</v>
      </c>
      <c r="FS335" s="54" t="e">
        <f>AVERAGE(#REF!)</f>
        <v>#REF!</v>
      </c>
      <c r="FT335" s="54" t="e">
        <f>AVERAGE(#REF!)</f>
        <v>#REF!</v>
      </c>
      <c r="FU335" s="54" t="e">
        <f>AVERAGE(#REF!)</f>
        <v>#REF!</v>
      </c>
      <c r="FV335" s="54" t="e">
        <f>AVERAGE(#REF!)</f>
        <v>#REF!</v>
      </c>
      <c r="FW335" s="54" t="e">
        <f>AVERAGE(#REF!)</f>
        <v>#REF!</v>
      </c>
      <c r="FX335" s="54" t="e">
        <f>AVERAGE(#REF!)</f>
        <v>#REF!</v>
      </c>
      <c r="FY335" s="54" t="e">
        <f>AVERAGE(#REF!)</f>
        <v>#REF!</v>
      </c>
      <c r="FZ335" s="54" t="e">
        <f>AVERAGE(#REF!)</f>
        <v>#REF!</v>
      </c>
      <c r="GA335" s="54"/>
    </row>
    <row r="336" spans="1:183" ht="16.899999999999999" customHeight="1">
      <c r="A336" s="66" t="s">
        <v>377</v>
      </c>
      <c r="B336" s="228" t="s">
        <v>286</v>
      </c>
      <c r="C336" s="228">
        <v>762</v>
      </c>
      <c r="D336" s="228" t="s">
        <v>296</v>
      </c>
      <c r="E336" s="229">
        <v>2</v>
      </c>
      <c r="F336" s="144">
        <v>12.41</v>
      </c>
      <c r="G336" s="144">
        <v>5</v>
      </c>
      <c r="H336" s="144"/>
      <c r="I336" s="144">
        <v>5.47</v>
      </c>
      <c r="J336" s="82">
        <v>2.7605540793600003</v>
      </c>
      <c r="K336" s="83">
        <v>15.69</v>
      </c>
      <c r="L336" s="83">
        <v>1.9570603483200002</v>
      </c>
      <c r="M336" s="83"/>
      <c r="N336" s="83"/>
      <c r="O336" s="83"/>
      <c r="P336" s="230">
        <f t="shared" si="226"/>
        <v>43.287614427679998</v>
      </c>
      <c r="Q336" s="52">
        <f t="shared" si="205"/>
        <v>0.83399989372614647</v>
      </c>
      <c r="R336" s="52">
        <f t="shared" si="206"/>
        <v>1.4516799611077715</v>
      </c>
      <c r="S336" s="52">
        <f t="shared" si="207"/>
        <v>1.4145600305099637</v>
      </c>
      <c r="T336" s="53">
        <f t="shared" si="208"/>
        <v>9.0334723494273572E-2</v>
      </c>
      <c r="U336" s="53">
        <f t="shared" si="209"/>
        <v>1.3589153014640702</v>
      </c>
      <c r="V336" s="53">
        <f t="shared" si="210"/>
        <v>14.167574869288392</v>
      </c>
      <c r="W336" s="53">
        <f t="shared" si="211"/>
        <v>115.77841853573091</v>
      </c>
      <c r="X336" s="53">
        <f t="shared" si="212"/>
        <v>1.0294708523189267</v>
      </c>
      <c r="Y336" s="53">
        <f t="shared" si="213"/>
        <v>1.0231650055704153</v>
      </c>
      <c r="Z336" s="53">
        <f t="shared" si="214"/>
        <v>1.0260432990696924</v>
      </c>
      <c r="AA336" s="53">
        <f t="shared" si="215"/>
        <v>1.0296284922307912</v>
      </c>
      <c r="AB336" s="53">
        <f t="shared" si="216"/>
        <v>0.57342036686136544</v>
      </c>
      <c r="AC336" s="53">
        <f t="shared" si="217"/>
        <v>0.5743221245079001</v>
      </c>
      <c r="AD336" s="53">
        <f t="shared" si="218"/>
        <v>0.56107291343761145</v>
      </c>
      <c r="AE336" s="53">
        <f t="shared" si="219"/>
        <v>0.36705279802377788</v>
      </c>
      <c r="AF336" s="53">
        <f t="shared" si="220"/>
        <v>0.36</v>
      </c>
      <c r="AG336" s="53">
        <f t="shared" si="221"/>
        <v>0.36352639901188893</v>
      </c>
      <c r="AH336" s="64" t="s">
        <v>152</v>
      </c>
      <c r="AK336" s="45" t="str">
        <f t="shared" si="227"/>
        <v>461-04</v>
      </c>
      <c r="AL336" s="65"/>
      <c r="AM336" s="145">
        <f t="shared" si="228"/>
        <v>2</v>
      </c>
      <c r="AN336" s="149"/>
      <c r="AO336" s="183"/>
      <c r="AP336" s="149"/>
      <c r="AQ336" s="147">
        <f t="shared" si="229"/>
        <v>1</v>
      </c>
      <c r="AR336" s="229">
        <v>0</v>
      </c>
      <c r="AS336" s="229">
        <v>1</v>
      </c>
      <c r="AT336" s="229">
        <v>2</v>
      </c>
      <c r="AU336" s="229">
        <v>0</v>
      </c>
      <c r="AV336" s="229">
        <v>1</v>
      </c>
      <c r="AW336" s="229">
        <v>2</v>
      </c>
      <c r="AX336" s="229">
        <v>0</v>
      </c>
      <c r="AY336" s="229">
        <v>1</v>
      </c>
      <c r="AZ336" s="229">
        <v>2</v>
      </c>
      <c r="BB336" s="229">
        <v>63</v>
      </c>
      <c r="BC336" s="229">
        <v>2</v>
      </c>
      <c r="BD336" s="229">
        <v>2</v>
      </c>
      <c r="BE336" s="57">
        <v>3</v>
      </c>
      <c r="BF336" s="57">
        <v>3</v>
      </c>
      <c r="BG336" s="57">
        <v>3</v>
      </c>
      <c r="BH336" s="57">
        <v>10</v>
      </c>
      <c r="BI336" s="57">
        <f t="shared" si="230"/>
        <v>762</v>
      </c>
      <c r="BJ336" s="189" t="str">
        <f t="shared" si="231"/>
        <v>461-04</v>
      </c>
      <c r="BK336" s="173">
        <f t="shared" si="232"/>
        <v>2</v>
      </c>
      <c r="BL336" s="173">
        <v>0</v>
      </c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104"/>
      <c r="CB336" s="103"/>
      <c r="CC336" s="103"/>
      <c r="CD336" s="103"/>
      <c r="CE336" s="103"/>
      <c r="CF336" s="103"/>
      <c r="CG336" s="103"/>
      <c r="CH336" s="103"/>
      <c r="CI336" s="103"/>
      <c r="CJ336" s="103"/>
      <c r="CK336" s="103"/>
      <c r="CL336" s="103"/>
      <c r="CP336" s="93"/>
      <c r="CQ336" s="93"/>
      <c r="CV336" s="93"/>
      <c r="DA336" s="93"/>
      <c r="DF336" s="131"/>
      <c r="DG336" s="121">
        <f t="shared" si="233"/>
        <v>0</v>
      </c>
      <c r="DH336" s="121">
        <f t="shared" si="234"/>
        <v>12.509998405892198</v>
      </c>
      <c r="DI336" s="121">
        <f t="shared" si="235"/>
        <v>21.218400457649452</v>
      </c>
      <c r="DJ336" s="121">
        <f t="shared" si="236"/>
        <v>1.3818991289181219</v>
      </c>
      <c r="DK336" s="121">
        <f t="shared" si="236"/>
        <v>0.65692760857920252</v>
      </c>
      <c r="DL336" s="121">
        <f t="shared" si="236"/>
        <v>6.7097201738185497</v>
      </c>
      <c r="DM336" s="121">
        <f t="shared" si="237"/>
        <v>0</v>
      </c>
      <c r="DN336" s="121">
        <f t="shared" si="238"/>
        <v>0</v>
      </c>
      <c r="DO336" s="121">
        <f t="shared" si="239"/>
        <v>0</v>
      </c>
      <c r="DP336" s="121">
        <f t="shared" si="240"/>
        <v>0</v>
      </c>
      <c r="DQ336" s="121">
        <f t="shared" si="241"/>
        <v>0</v>
      </c>
      <c r="DR336" s="122">
        <f t="shared" si="242"/>
        <v>2</v>
      </c>
      <c r="DS336" s="157"/>
      <c r="DT336" s="157" t="str">
        <f t="shared" si="243"/>
        <v>DFPZ</v>
      </c>
      <c r="DU336" s="157" t="str">
        <f t="shared" si="222"/>
        <v>461-04</v>
      </c>
      <c r="DV336" s="238">
        <f t="shared" si="244"/>
        <v>2</v>
      </c>
      <c r="EJ336" s="50"/>
      <c r="EK336" s="50"/>
      <c r="EL336" s="55"/>
      <c r="EM336" s="50"/>
      <c r="EN336" s="50"/>
      <c r="EO336" s="50">
        <f t="shared" si="223"/>
        <v>0</v>
      </c>
      <c r="EP336" s="50">
        <f t="shared" si="224"/>
        <v>0</v>
      </c>
      <c r="EQ336" s="50">
        <f t="shared" si="225"/>
        <v>0</v>
      </c>
      <c r="ER336" s="56"/>
      <c r="ES336" s="56"/>
      <c r="ET336" s="56">
        <f t="shared" si="252"/>
        <v>0</v>
      </c>
      <c r="EU336" s="56">
        <f t="shared" si="252"/>
        <v>5.6294992826514889</v>
      </c>
      <c r="EV336" s="56"/>
      <c r="EW336" s="56"/>
      <c r="EX336" s="56"/>
      <c r="EY336" s="56"/>
      <c r="EZ336" s="165"/>
      <c r="FA336" s="179"/>
      <c r="FB336" s="179"/>
      <c r="FC336" s="56"/>
      <c r="FD336" s="56"/>
      <c r="FE336" s="56"/>
      <c r="FF336" s="56"/>
      <c r="FG336" s="56"/>
      <c r="FH336" s="56"/>
      <c r="FI336" s="56"/>
      <c r="FJ336" s="56"/>
      <c r="FK336" s="56"/>
      <c r="FL336" s="56"/>
      <c r="FM336" s="56"/>
      <c r="FO336" s="54"/>
      <c r="FP336" s="54"/>
      <c r="FQ336" s="54"/>
      <c r="FR336" s="54"/>
      <c r="FS336" s="54"/>
      <c r="FT336" s="54"/>
      <c r="FU336" s="54"/>
      <c r="FV336" s="54"/>
      <c r="FW336" s="54"/>
      <c r="FX336" s="54"/>
      <c r="FY336" s="54"/>
      <c r="FZ336" s="54"/>
      <c r="GA336" s="54"/>
    </row>
    <row r="337" spans="1:183" ht="16.899999999999999" customHeight="1">
      <c r="A337" s="66" t="s">
        <v>377</v>
      </c>
      <c r="B337" s="228" t="s">
        <v>286</v>
      </c>
      <c r="C337" s="228">
        <v>762</v>
      </c>
      <c r="D337" s="228" t="s">
        <v>296</v>
      </c>
      <c r="E337" s="229">
        <v>3</v>
      </c>
      <c r="F337" s="144">
        <v>12.41</v>
      </c>
      <c r="G337" s="144">
        <v>5</v>
      </c>
      <c r="H337" s="144"/>
      <c r="I337" s="144">
        <v>5.47</v>
      </c>
      <c r="J337" s="82">
        <v>2.7605540793600003</v>
      </c>
      <c r="K337" s="83">
        <v>15.69</v>
      </c>
      <c r="L337" s="83">
        <v>1.9570603483200002</v>
      </c>
      <c r="M337" s="83"/>
      <c r="N337" s="83"/>
      <c r="O337" s="83"/>
      <c r="P337" s="230">
        <f t="shared" si="226"/>
        <v>43.287614427679998</v>
      </c>
      <c r="Q337" s="52">
        <f t="shared" si="205"/>
        <v>0.83399989372614647</v>
      </c>
      <c r="R337" s="52">
        <f t="shared" si="206"/>
        <v>1.4516799611077715</v>
      </c>
      <c r="S337" s="52">
        <f t="shared" si="207"/>
        <v>1.4145600305099637</v>
      </c>
      <c r="T337" s="53">
        <f t="shared" si="208"/>
        <v>9.0334723494273572E-2</v>
      </c>
      <c r="U337" s="53">
        <f t="shared" si="209"/>
        <v>1.3589153014640702</v>
      </c>
      <c r="V337" s="53">
        <f t="shared" si="210"/>
        <v>14.167574869288392</v>
      </c>
      <c r="W337" s="53">
        <f t="shared" si="211"/>
        <v>115.77841853573091</v>
      </c>
      <c r="X337" s="53">
        <f t="shared" si="212"/>
        <v>1.0294708523189267</v>
      </c>
      <c r="Y337" s="53">
        <f t="shared" si="213"/>
        <v>1.0231650055704153</v>
      </c>
      <c r="Z337" s="53">
        <f t="shared" si="214"/>
        <v>1.0260432990696924</v>
      </c>
      <c r="AA337" s="53">
        <f t="shared" si="215"/>
        <v>1.0296284922307912</v>
      </c>
      <c r="AB337" s="53">
        <f t="shared" si="216"/>
        <v>0.57342036686136544</v>
      </c>
      <c r="AC337" s="53">
        <f t="shared" si="217"/>
        <v>0.5743221245079001</v>
      </c>
      <c r="AD337" s="53">
        <f t="shared" si="218"/>
        <v>0.56107291343761145</v>
      </c>
      <c r="AE337" s="53">
        <f t="shared" si="219"/>
        <v>0.36705279802377788</v>
      </c>
      <c r="AF337" s="53">
        <f t="shared" si="220"/>
        <v>0.36</v>
      </c>
      <c r="AG337" s="53">
        <f t="shared" si="221"/>
        <v>0.36352639901188893</v>
      </c>
      <c r="AH337" s="64" t="s">
        <v>152</v>
      </c>
      <c r="AK337" s="45" t="str">
        <f t="shared" si="227"/>
        <v>461-04</v>
      </c>
      <c r="AL337" s="65"/>
      <c r="AM337" s="145">
        <f t="shared" si="228"/>
        <v>3</v>
      </c>
      <c r="AN337" s="149"/>
      <c r="AO337" s="183"/>
      <c r="AP337" s="149"/>
      <c r="AQ337" s="147">
        <f t="shared" si="229"/>
        <v>1</v>
      </c>
      <c r="AR337" s="229">
        <v>0</v>
      </c>
      <c r="AS337" s="229">
        <v>1</v>
      </c>
      <c r="AT337" s="229">
        <v>8</v>
      </c>
      <c r="AU337" s="229">
        <v>0</v>
      </c>
      <c r="AV337" s="229">
        <v>1</v>
      </c>
      <c r="AW337" s="229">
        <v>5</v>
      </c>
      <c r="AX337" s="229">
        <v>0</v>
      </c>
      <c r="AY337" s="229">
        <v>1</v>
      </c>
      <c r="AZ337" s="229">
        <v>1</v>
      </c>
      <c r="BB337" s="229">
        <v>125</v>
      </c>
      <c r="BC337" s="229">
        <v>16</v>
      </c>
      <c r="BD337" s="229">
        <v>6</v>
      </c>
      <c r="BE337" s="57">
        <v>3</v>
      </c>
      <c r="BF337" s="57">
        <v>3</v>
      </c>
      <c r="BG337" s="57">
        <v>3</v>
      </c>
      <c r="BH337" s="57">
        <v>10</v>
      </c>
      <c r="BI337" s="57">
        <f t="shared" si="230"/>
        <v>762</v>
      </c>
      <c r="BJ337" s="189" t="str">
        <f t="shared" si="231"/>
        <v>461-04</v>
      </c>
      <c r="BK337" s="173">
        <f t="shared" si="232"/>
        <v>3</v>
      </c>
      <c r="BL337" s="173">
        <v>0</v>
      </c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104">
        <v>25</v>
      </c>
      <c r="CB337" s="103"/>
      <c r="CC337" s="103"/>
      <c r="CD337" s="103"/>
      <c r="CE337" s="103"/>
      <c r="CF337" s="103"/>
      <c r="CG337" s="103"/>
      <c r="CH337" s="103"/>
      <c r="CI337" s="103"/>
      <c r="CJ337" s="103"/>
      <c r="CK337" s="103"/>
      <c r="CL337" s="103"/>
      <c r="CP337" s="93"/>
      <c r="CQ337" s="93"/>
      <c r="CV337" s="93"/>
      <c r="DA337" s="93"/>
      <c r="DF337" s="131"/>
      <c r="DG337" s="121">
        <f t="shared" si="233"/>
        <v>0</v>
      </c>
      <c r="DH337" s="121">
        <f t="shared" si="234"/>
        <v>12.509998405892198</v>
      </c>
      <c r="DI337" s="121">
        <f t="shared" si="235"/>
        <v>21.218400457649452</v>
      </c>
      <c r="DJ337" s="121">
        <f t="shared" si="236"/>
        <v>2.7418633510280195</v>
      </c>
      <c r="DK337" s="121">
        <f t="shared" si="236"/>
        <v>5.2554208686336201</v>
      </c>
      <c r="DL337" s="121">
        <f t="shared" si="236"/>
        <v>20.129160521455649</v>
      </c>
      <c r="DM337" s="121">
        <f t="shared" si="237"/>
        <v>0</v>
      </c>
      <c r="DN337" s="121">
        <f t="shared" si="238"/>
        <v>28.58763508678792</v>
      </c>
      <c r="DO337" s="121">
        <f t="shared" si="239"/>
        <v>0</v>
      </c>
      <c r="DP337" s="121">
        <f t="shared" si="240"/>
        <v>0</v>
      </c>
      <c r="DQ337" s="121">
        <f t="shared" si="241"/>
        <v>0</v>
      </c>
      <c r="DR337" s="122">
        <f t="shared" si="242"/>
        <v>6.5</v>
      </c>
      <c r="DS337" s="157"/>
      <c r="DT337" s="157" t="str">
        <f t="shared" si="243"/>
        <v>DFPZ</v>
      </c>
      <c r="DU337" s="157" t="str">
        <f t="shared" si="222"/>
        <v>461-04</v>
      </c>
      <c r="DV337" s="238">
        <f t="shared" si="244"/>
        <v>3</v>
      </c>
      <c r="EJ337" s="50">
        <f t="shared" si="245"/>
        <v>1.2110010162601625</v>
      </c>
      <c r="EK337" s="50">
        <f t="shared" si="246"/>
        <v>2.9674796747967478</v>
      </c>
      <c r="EL337" s="55">
        <f t="shared" si="247"/>
        <v>8.8536585365853657</v>
      </c>
      <c r="EM337" s="50">
        <f>4.656*AQ337*(((BL337/2.54)^2)+((BM337/2.54)^2)+((BN337/2.54)^2)+((BO337)/2.54^2)+((BP337/2.54)^2)+((BQ337/2.54)^2)+((BR337/2.54)^2)+((BS337/2.54)^2)+((BT337/2.54)^2)+((BU337/2.54)^2)+((BV337/2.54)^2)+((BW337/2.54)^2)+((BX337/2.54)^2)+((BY337/2.54)^2)+((BZ337/2.54)^2))/(BH337*3.28)</f>
        <v>0</v>
      </c>
      <c r="EN337" s="50">
        <f>3.492*AQ337*((CA337/2.54)^2 + (CB337/2.54)^2 + (CC337/2.54)^2 + (CD337/2.54)^2 + (CE337/2.54)^2 + (CF337/2.54)^2 + (CG337/2.54)^2 +(CH337/2.54)^2 +(CI337/2.54)^2 + (CJ337/2.54)^2 +(CK337/2.54)^2 + (CL337/2.54)^2 +(CM337/2.54)^2 + (CN337/2.54)^2 + (CO337/2.54)^2)/(BH337*3.28)</f>
        <v>10.313663920010768</v>
      </c>
      <c r="EO337" s="50">
        <f t="shared" si="223"/>
        <v>0</v>
      </c>
      <c r="EP337" s="50">
        <f t="shared" si="224"/>
        <v>0</v>
      </c>
      <c r="EQ337" s="50">
        <f t="shared" si="225"/>
        <v>0</v>
      </c>
      <c r="ER337" s="56">
        <f t="shared" si="248"/>
        <v>13.032139227642276</v>
      </c>
      <c r="ES337" s="56">
        <f t="shared" si="249"/>
        <v>10.313663920010768</v>
      </c>
      <c r="ET337" s="56">
        <f t="shared" si="252"/>
        <v>0</v>
      </c>
      <c r="EU337" s="56">
        <f t="shared" si="252"/>
        <v>5.6294992826514889</v>
      </c>
      <c r="EV337" s="56">
        <f t="shared" si="250"/>
        <v>23.345803147653044</v>
      </c>
      <c r="EW337" s="56"/>
      <c r="EX337" s="56"/>
      <c r="EY337" s="56"/>
      <c r="EZ337" s="165"/>
      <c r="FA337" s="179"/>
      <c r="FB337" s="179"/>
      <c r="FC337" s="56"/>
      <c r="FD337" s="56"/>
      <c r="FE337" s="56"/>
      <c r="FF337" s="56"/>
      <c r="FG337" s="56"/>
      <c r="FH337" s="56"/>
      <c r="FI337" s="56"/>
      <c r="FJ337" s="56"/>
      <c r="FK337" s="56"/>
      <c r="FL337" s="56"/>
      <c r="FM337" s="56"/>
      <c r="FO337" s="54"/>
      <c r="FP337" s="54"/>
      <c r="FQ337" s="54"/>
      <c r="FR337" s="54"/>
      <c r="FS337" s="54"/>
      <c r="FT337" s="54"/>
      <c r="FU337" s="54"/>
      <c r="FV337" s="54"/>
      <c r="FW337" s="54"/>
      <c r="FX337" s="54"/>
      <c r="FY337" s="54"/>
      <c r="FZ337" s="54"/>
      <c r="GA337" s="54"/>
    </row>
    <row r="338" spans="1:183" ht="16.899999999999999" customHeight="1">
      <c r="A338" s="66" t="s">
        <v>377</v>
      </c>
      <c r="B338" s="228" t="s">
        <v>286</v>
      </c>
      <c r="C338" s="228">
        <v>762</v>
      </c>
      <c r="D338" s="228" t="s">
        <v>296</v>
      </c>
      <c r="E338" s="229">
        <v>4</v>
      </c>
      <c r="F338" s="144">
        <v>12.41</v>
      </c>
      <c r="G338" s="144">
        <v>5</v>
      </c>
      <c r="H338" s="144"/>
      <c r="I338" s="144">
        <v>5.47</v>
      </c>
      <c r="J338" s="82">
        <v>2.7605540793600003</v>
      </c>
      <c r="K338" s="83">
        <v>15.69</v>
      </c>
      <c r="L338" s="83">
        <v>1.9570603483200002</v>
      </c>
      <c r="M338" s="83"/>
      <c r="N338" s="83"/>
      <c r="O338" s="83"/>
      <c r="P338" s="230">
        <f t="shared" si="226"/>
        <v>43.287614427679998</v>
      </c>
      <c r="Q338" s="52">
        <f t="shared" si="205"/>
        <v>0.83399989372614647</v>
      </c>
      <c r="R338" s="52">
        <f t="shared" si="206"/>
        <v>1.4516799611077715</v>
      </c>
      <c r="S338" s="52">
        <f t="shared" si="207"/>
        <v>1.4145600305099637</v>
      </c>
      <c r="T338" s="53">
        <f t="shared" si="208"/>
        <v>9.0334723494273572E-2</v>
      </c>
      <c r="U338" s="53">
        <f t="shared" si="209"/>
        <v>1.3589153014640702</v>
      </c>
      <c r="V338" s="53">
        <f t="shared" si="210"/>
        <v>14.167574869288392</v>
      </c>
      <c r="W338" s="53">
        <f t="shared" si="211"/>
        <v>115.77841853573091</v>
      </c>
      <c r="X338" s="53">
        <f t="shared" si="212"/>
        <v>1.0294708523189267</v>
      </c>
      <c r="Y338" s="53">
        <f t="shared" si="213"/>
        <v>1.0231650055704153</v>
      </c>
      <c r="Z338" s="53">
        <f t="shared" si="214"/>
        <v>1.0260432990696924</v>
      </c>
      <c r="AA338" s="53">
        <f t="shared" si="215"/>
        <v>1.0296284922307912</v>
      </c>
      <c r="AB338" s="53">
        <f t="shared" si="216"/>
        <v>0.57342036686136544</v>
      </c>
      <c r="AC338" s="53">
        <f t="shared" si="217"/>
        <v>0.5743221245079001</v>
      </c>
      <c r="AD338" s="53">
        <f t="shared" si="218"/>
        <v>0.56107291343761145</v>
      </c>
      <c r="AE338" s="53">
        <f t="shared" si="219"/>
        <v>0.36705279802377788</v>
      </c>
      <c r="AF338" s="53">
        <f t="shared" si="220"/>
        <v>0.36</v>
      </c>
      <c r="AG338" s="53">
        <f t="shared" si="221"/>
        <v>0.36352639901188893</v>
      </c>
      <c r="AH338" s="64" t="s">
        <v>152</v>
      </c>
      <c r="AK338" s="45" t="str">
        <f t="shared" si="227"/>
        <v>461-04</v>
      </c>
      <c r="AL338" s="65"/>
      <c r="AM338" s="145">
        <f t="shared" si="228"/>
        <v>4</v>
      </c>
      <c r="AN338" s="149"/>
      <c r="AO338" s="183"/>
      <c r="AP338" s="149"/>
      <c r="AQ338" s="147">
        <f t="shared" si="229"/>
        <v>1</v>
      </c>
      <c r="AR338" s="229">
        <v>0</v>
      </c>
      <c r="AS338" s="229">
        <v>1</v>
      </c>
      <c r="AT338" s="229">
        <v>2</v>
      </c>
      <c r="AU338" s="229">
        <v>1</v>
      </c>
      <c r="AV338" s="229">
        <v>1</v>
      </c>
      <c r="AW338" s="229">
        <v>3</v>
      </c>
      <c r="AX338" s="229">
        <v>0</v>
      </c>
      <c r="AY338" s="229">
        <v>2</v>
      </c>
      <c r="AZ338" s="229">
        <v>5</v>
      </c>
      <c r="BB338" s="229">
        <v>140</v>
      </c>
      <c r="BC338" s="229">
        <v>8</v>
      </c>
      <c r="BD338" s="229">
        <v>1</v>
      </c>
      <c r="BE338" s="57">
        <v>3</v>
      </c>
      <c r="BF338" s="57">
        <v>3</v>
      </c>
      <c r="BG338" s="57">
        <v>3</v>
      </c>
      <c r="BH338" s="57">
        <v>10</v>
      </c>
      <c r="BI338" s="57">
        <f t="shared" si="230"/>
        <v>762</v>
      </c>
      <c r="BJ338" s="189" t="str">
        <f t="shared" si="231"/>
        <v>461-04</v>
      </c>
      <c r="BK338" s="173">
        <f t="shared" si="232"/>
        <v>4</v>
      </c>
      <c r="BL338" s="173">
        <v>11</v>
      </c>
      <c r="BM338" s="57">
        <v>9</v>
      </c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104"/>
      <c r="CB338" s="103"/>
      <c r="CC338" s="103"/>
      <c r="CD338" s="103"/>
      <c r="CE338" s="103"/>
      <c r="CF338" s="103"/>
      <c r="CG338" s="103"/>
      <c r="CH338" s="103"/>
      <c r="CI338" s="103"/>
      <c r="CJ338" s="103"/>
      <c r="CK338" s="103"/>
      <c r="CL338" s="103"/>
      <c r="CP338" s="93"/>
      <c r="CQ338" s="93"/>
      <c r="CV338" s="93"/>
      <c r="DA338" s="93"/>
      <c r="DF338" s="131"/>
      <c r="DG338" s="121">
        <f t="shared" si="233"/>
        <v>7.2583998055388577</v>
      </c>
      <c r="DH338" s="121">
        <f t="shared" si="234"/>
        <v>16.679997874522929</v>
      </c>
      <c r="DI338" s="121">
        <f t="shared" si="235"/>
        <v>35.364000762749093</v>
      </c>
      <c r="DJ338" s="121">
        <f t="shared" si="236"/>
        <v>3.070886953151382</v>
      </c>
      <c r="DK338" s="121">
        <f t="shared" si="236"/>
        <v>2.6277104343168101</v>
      </c>
      <c r="DL338" s="121">
        <f t="shared" si="236"/>
        <v>3.3548600869092748</v>
      </c>
      <c r="DM338" s="121">
        <f t="shared" si="237"/>
        <v>9.4205361439672135</v>
      </c>
      <c r="DN338" s="121">
        <f t="shared" si="238"/>
        <v>0</v>
      </c>
      <c r="DO338" s="121">
        <f t="shared" si="239"/>
        <v>0</v>
      </c>
      <c r="DP338" s="121">
        <f t="shared" si="240"/>
        <v>0</v>
      </c>
      <c r="DQ338" s="121">
        <f t="shared" si="241"/>
        <v>0</v>
      </c>
      <c r="DR338" s="122">
        <f t="shared" si="242"/>
        <v>2.5</v>
      </c>
      <c r="DS338" s="157"/>
      <c r="DT338" s="157" t="str">
        <f t="shared" si="243"/>
        <v>DFPZ</v>
      </c>
      <c r="DU338" s="157" t="str">
        <f t="shared" si="222"/>
        <v>461-04</v>
      </c>
      <c r="DV338" s="238">
        <f t="shared" si="244"/>
        <v>4</v>
      </c>
      <c r="EJ338" s="50">
        <f t="shared" si="245"/>
        <v>1.356321138211382</v>
      </c>
      <c r="EK338" s="50">
        <f t="shared" si="246"/>
        <v>1.4837398373983739</v>
      </c>
      <c r="EL338" s="55">
        <f t="shared" si="247"/>
        <v>1.475609756097561</v>
      </c>
      <c r="EM338" s="50">
        <f>4.656*AQ338*(((BL338/2.54)^2)+((BM338/2.54)^2)+((BN338/2.54)^2)+((BO338)/2.54^2)+((BP338/2.54)^2)+((BQ338/2.54)^2)+((BR338/2.54)^2)+((BS338/2.54)^2)+((BT338/2.54)^2)+((BU338/2.54)^2)+((BV338/2.54)^2)+((BW338/2.54)^2)+((BX338/2.54)^2)+((BY338/2.54)^2)+((BZ338/2.54)^2))/(BH338*3.28)</f>
        <v>4.4445015719299734</v>
      </c>
      <c r="EN338" s="50">
        <f>3.492*AQ338*((CA338/2.54)^2 + (CB338/2.54)^2 + (CC338/2.54)^2 + (CD338/2.54)^2 + (CE338/2.54)^2 + (CF338/2.54)^2 + (CG338/2.54)^2 +(CH338/2.54)^2 +(CI338/2.54)^2 + (CJ338/2.54)^2 +(CK338/2.54)^2 + (CL338/2.54)^2 +(CM338/2.54)^2 + (CN338/2.54)^2 + (CO338/2.54)^2)/(BH338*3.28)</f>
        <v>0</v>
      </c>
      <c r="EO338" s="50">
        <f t="shared" si="223"/>
        <v>0</v>
      </c>
      <c r="EP338" s="50">
        <f t="shared" si="224"/>
        <v>0</v>
      </c>
      <c r="EQ338" s="50">
        <f t="shared" si="225"/>
        <v>0</v>
      </c>
      <c r="ER338" s="56">
        <f t="shared" si="248"/>
        <v>4.3156707317073169</v>
      </c>
      <c r="ES338" s="56">
        <f t="shared" si="249"/>
        <v>4.4445015719299734</v>
      </c>
      <c r="ET338" s="56">
        <f t="shared" si="252"/>
        <v>3.2662799124924859</v>
      </c>
      <c r="EU338" s="56">
        <f t="shared" si="252"/>
        <v>7.5059990435353185</v>
      </c>
      <c r="EV338" s="56">
        <f t="shared" si="250"/>
        <v>8.7601723036372903</v>
      </c>
      <c r="EW338" s="56"/>
      <c r="EX338" s="56"/>
      <c r="EY338" s="56"/>
      <c r="EZ338" s="165"/>
      <c r="FA338" s="179"/>
      <c r="FB338" s="179"/>
      <c r="FC338" s="56"/>
      <c r="FD338" s="56"/>
      <c r="FE338" s="56"/>
      <c r="FF338" s="56"/>
      <c r="FG338" s="56"/>
      <c r="FH338" s="56"/>
      <c r="FI338" s="56"/>
      <c r="FJ338" s="56"/>
      <c r="FK338" s="56"/>
      <c r="FL338" s="56"/>
      <c r="FM338" s="56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</row>
    <row r="339" spans="1:183" ht="16.899999999999999" customHeight="1">
      <c r="A339" s="66" t="s">
        <v>377</v>
      </c>
      <c r="B339" s="228" t="s">
        <v>286</v>
      </c>
      <c r="C339" s="228">
        <v>762</v>
      </c>
      <c r="D339" s="228" t="s">
        <v>296</v>
      </c>
      <c r="E339" s="229">
        <v>5</v>
      </c>
      <c r="F339" s="144">
        <v>12.41</v>
      </c>
      <c r="G339" s="144">
        <v>5</v>
      </c>
      <c r="H339" s="144"/>
      <c r="I339" s="144">
        <v>5.47</v>
      </c>
      <c r="J339" s="82">
        <v>2.7605540793600003</v>
      </c>
      <c r="K339" s="83">
        <v>15.69</v>
      </c>
      <c r="L339" s="83">
        <v>1.9570603483200002</v>
      </c>
      <c r="M339" s="83"/>
      <c r="N339" s="83"/>
      <c r="O339" s="83"/>
      <c r="P339" s="230">
        <f t="shared" si="226"/>
        <v>43.287614427679998</v>
      </c>
      <c r="Q339" s="52">
        <f t="shared" si="205"/>
        <v>0.83399989372614647</v>
      </c>
      <c r="R339" s="52">
        <f t="shared" si="206"/>
        <v>1.4516799611077715</v>
      </c>
      <c r="S339" s="52">
        <f t="shared" si="207"/>
        <v>1.4145600305099637</v>
      </c>
      <c r="T339" s="53">
        <f t="shared" si="208"/>
        <v>9.0334723494273572E-2</v>
      </c>
      <c r="U339" s="53">
        <f t="shared" si="209"/>
        <v>1.3589153014640702</v>
      </c>
      <c r="V339" s="53">
        <f t="shared" si="210"/>
        <v>14.167574869288392</v>
      </c>
      <c r="W339" s="53">
        <f t="shared" si="211"/>
        <v>115.77841853573091</v>
      </c>
      <c r="X339" s="53">
        <f t="shared" si="212"/>
        <v>1.0294708523189267</v>
      </c>
      <c r="Y339" s="53">
        <f t="shared" si="213"/>
        <v>1.0231650055704153</v>
      </c>
      <c r="Z339" s="53">
        <f t="shared" si="214"/>
        <v>1.0260432990696924</v>
      </c>
      <c r="AA339" s="53">
        <f t="shared" si="215"/>
        <v>1.0296284922307912</v>
      </c>
      <c r="AB339" s="53">
        <f t="shared" si="216"/>
        <v>0.57342036686136544</v>
      </c>
      <c r="AC339" s="53">
        <f t="shared" si="217"/>
        <v>0.5743221245079001</v>
      </c>
      <c r="AD339" s="53">
        <f t="shared" si="218"/>
        <v>0.56107291343761145</v>
      </c>
      <c r="AE339" s="53">
        <f t="shared" si="219"/>
        <v>0.36705279802377788</v>
      </c>
      <c r="AF339" s="53">
        <f t="shared" si="220"/>
        <v>0.36</v>
      </c>
      <c r="AG339" s="53">
        <f t="shared" si="221"/>
        <v>0.36352639901188893</v>
      </c>
      <c r="AH339" s="64" t="s">
        <v>152</v>
      </c>
      <c r="AK339" s="45" t="str">
        <f t="shared" si="227"/>
        <v>461-04</v>
      </c>
      <c r="AL339" s="65"/>
      <c r="AM339" s="145">
        <f t="shared" si="228"/>
        <v>5</v>
      </c>
      <c r="AN339" s="149"/>
      <c r="AO339" s="183"/>
      <c r="AP339" s="149"/>
      <c r="AQ339" s="147">
        <f t="shared" si="229"/>
        <v>1</v>
      </c>
      <c r="AR339" s="229">
        <v>4</v>
      </c>
      <c r="AS339" s="229">
        <v>3</v>
      </c>
      <c r="AT339" s="229">
        <v>18</v>
      </c>
      <c r="AU339" s="229">
        <v>5</v>
      </c>
      <c r="AV339" s="229">
        <v>2</v>
      </c>
      <c r="AW339" s="229">
        <v>19</v>
      </c>
      <c r="AX339" s="229">
        <v>0</v>
      </c>
      <c r="AY339" s="229">
        <v>3</v>
      </c>
      <c r="AZ339" s="229">
        <v>13</v>
      </c>
      <c r="BB339" s="229">
        <v>200</v>
      </c>
      <c r="BC339" s="229">
        <v>22</v>
      </c>
      <c r="BD339" s="229">
        <v>5</v>
      </c>
      <c r="BE339" s="57">
        <v>3</v>
      </c>
      <c r="BF339" s="57">
        <v>3</v>
      </c>
      <c r="BG339" s="57">
        <v>3</v>
      </c>
      <c r="BH339" s="57">
        <v>10</v>
      </c>
      <c r="BI339" s="57">
        <f t="shared" si="230"/>
        <v>762</v>
      </c>
      <c r="BJ339" s="189" t="str">
        <f t="shared" si="231"/>
        <v>461-04</v>
      </c>
      <c r="BK339" s="173">
        <f t="shared" si="232"/>
        <v>5</v>
      </c>
      <c r="BL339" s="173">
        <v>17</v>
      </c>
      <c r="BM339" s="57">
        <v>20</v>
      </c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104"/>
      <c r="CB339" s="103"/>
      <c r="CC339" s="103"/>
      <c r="CD339" s="103"/>
      <c r="CE339" s="103"/>
      <c r="CF339" s="103"/>
      <c r="CG339" s="103"/>
      <c r="CH339" s="103"/>
      <c r="CI339" s="103"/>
      <c r="CJ339" s="103"/>
      <c r="CK339" s="103"/>
      <c r="CL339" s="103"/>
      <c r="CP339" s="93"/>
      <c r="CQ339" s="93"/>
      <c r="CV339" s="93"/>
      <c r="DA339" s="93"/>
      <c r="DF339" s="131"/>
      <c r="DG339" s="121">
        <f t="shared" si="233"/>
        <v>65.325598249849719</v>
      </c>
      <c r="DH339" s="121">
        <f t="shared" si="234"/>
        <v>33.359995749045858</v>
      </c>
      <c r="DI339" s="121">
        <f t="shared" si="235"/>
        <v>120.23760259334692</v>
      </c>
      <c r="DJ339" s="121">
        <f t="shared" si="236"/>
        <v>4.386981361644831</v>
      </c>
      <c r="DK339" s="121">
        <f t="shared" si="236"/>
        <v>7.2262036943712262</v>
      </c>
      <c r="DL339" s="121">
        <f t="shared" si="236"/>
        <v>16.774300434546372</v>
      </c>
      <c r="DM339" s="121">
        <f t="shared" si="237"/>
        <v>32.132422788086188</v>
      </c>
      <c r="DN339" s="121">
        <f t="shared" si="238"/>
        <v>0</v>
      </c>
      <c r="DO339" s="121">
        <f t="shared" si="239"/>
        <v>0</v>
      </c>
      <c r="DP339" s="121">
        <f t="shared" si="240"/>
        <v>0</v>
      </c>
      <c r="DQ339" s="121">
        <f t="shared" si="241"/>
        <v>0</v>
      </c>
      <c r="DR339" s="122">
        <f t="shared" si="242"/>
        <v>18.5</v>
      </c>
      <c r="DS339" s="157"/>
      <c r="DT339" s="157" t="str">
        <f t="shared" si="243"/>
        <v>DFPZ</v>
      </c>
      <c r="DU339" s="157" t="str">
        <f t="shared" si="222"/>
        <v>461-04</v>
      </c>
      <c r="DV339" s="238">
        <f t="shared" si="244"/>
        <v>5</v>
      </c>
      <c r="EJ339" s="50">
        <f t="shared" si="245"/>
        <v>1.9376016260162601</v>
      </c>
      <c r="EK339" s="50">
        <f t="shared" si="246"/>
        <v>4.0802845528455283</v>
      </c>
      <c r="EL339" s="55">
        <f t="shared" si="247"/>
        <v>7.3780487804878048</v>
      </c>
      <c r="EM339" s="50">
        <f>4.656*AQ339*(((BL339/2.54)^2)+((BM339/2.54)^2)+((BN339/2.54)^2)+((BO339)/2.54^2)+((BP339/2.54)^2)+((BQ339/2.54)^2)+((BR339/2.54)^2)+((BS339/2.54)^2)+((BT339/2.54)^2)+((BU339/2.54)^2)+((BV339/2.54)^2)+((BW339/2.54)^2)+((BX339/2.54)^2)+((BY339/2.54)^2)+((BZ339/2.54)^2))/(BH339*3.28)</f>
        <v>15.159710807226492</v>
      </c>
      <c r="EN339" s="50">
        <f>3.492*AQ339*((CA339/2.54)^2 + (CB339/2.54)^2 + (CC339/2.54)^2 + (CD339/2.54)^2 + (CE339/2.54)^2 + (CF339/2.54)^2 + (CG339/2.54)^2 +(CH339/2.54)^2 +(CI339/2.54)^2 + (CJ339/2.54)^2 +(CK339/2.54)^2 + (CL339/2.54)^2 +(CM339/2.54)^2 + (CN339/2.54)^2 + (CO339/2.54)^2)/(BH339*3.28)</f>
        <v>0</v>
      </c>
      <c r="EO339" s="50">
        <f t="shared" si="223"/>
        <v>0</v>
      </c>
      <c r="EP339" s="50">
        <f t="shared" si="224"/>
        <v>0</v>
      </c>
      <c r="EQ339" s="50">
        <f t="shared" si="225"/>
        <v>0</v>
      </c>
      <c r="ER339" s="56">
        <f t="shared" si="248"/>
        <v>13.395934959349592</v>
      </c>
      <c r="ES339" s="56">
        <f t="shared" si="249"/>
        <v>15.159710807226492</v>
      </c>
      <c r="ET339" s="56">
        <f t="shared" si="252"/>
        <v>29.396519212432374</v>
      </c>
      <c r="EU339" s="56">
        <f t="shared" si="252"/>
        <v>15.011998087070637</v>
      </c>
      <c r="EV339" s="56">
        <f t="shared" si="250"/>
        <v>28.555645766576085</v>
      </c>
      <c r="EW339" s="56"/>
      <c r="EX339" s="56"/>
      <c r="EY339" s="56"/>
      <c r="EZ339" s="165" t="str">
        <f>D339</f>
        <v>461-04</v>
      </c>
      <c r="FA339" s="179">
        <f t="shared" si="251"/>
        <v>10.887599708308286</v>
      </c>
      <c r="FB339" s="179">
        <f t="shared" si="251"/>
        <v>9.3824988044191482</v>
      </c>
      <c r="FC339" s="56">
        <f>AVERAGE(EJ337:EJ339)</f>
        <v>1.5016412601626017</v>
      </c>
      <c r="FD339" s="56">
        <f>AVERAGE(EK337:EK339)</f>
        <v>2.8438346883468832</v>
      </c>
      <c r="FE339" s="56">
        <f>AVERAGE(EL337:EL339)</f>
        <v>5.9024390243902438</v>
      </c>
      <c r="FF339" s="56">
        <f>AVERAGE(EM337:EM339)</f>
        <v>6.5347374597188219</v>
      </c>
      <c r="FG339" s="56">
        <f>AVERAGE(EN337:EN339)</f>
        <v>3.4378879733369225</v>
      </c>
      <c r="FH339" s="56">
        <f t="shared" si="253"/>
        <v>0</v>
      </c>
      <c r="FI339" s="56">
        <f t="shared" si="253"/>
        <v>0</v>
      </c>
      <c r="FJ339" s="56">
        <f t="shared" si="253"/>
        <v>0</v>
      </c>
      <c r="FK339" s="56">
        <f>AVERAGE(ER337:ER339)</f>
        <v>10.247914972899729</v>
      </c>
      <c r="FL339" s="56">
        <f>AVERAGE(ES337:ES339)</f>
        <v>9.9726254330557449</v>
      </c>
      <c r="FM339" s="56">
        <f>AVERAGE(EV337:EV339)</f>
        <v>20.220540405955472</v>
      </c>
      <c r="FO339" s="54"/>
      <c r="FP339" s="54" t="e">
        <f>AVERAGE(#REF!)</f>
        <v>#REF!</v>
      </c>
      <c r="FQ339" s="54" t="e">
        <f>AVERAGE(#REF!)</f>
        <v>#REF!</v>
      </c>
      <c r="FR339" s="54" t="e">
        <f>AVERAGE(#REF!)</f>
        <v>#REF!</v>
      </c>
      <c r="FS339" s="54" t="e">
        <f>AVERAGE(#REF!)</f>
        <v>#REF!</v>
      </c>
      <c r="FT339" s="54" t="e">
        <f>AVERAGE(#REF!)</f>
        <v>#REF!</v>
      </c>
      <c r="FU339" s="54" t="e">
        <f>AVERAGE(#REF!)</f>
        <v>#REF!</v>
      </c>
      <c r="FV339" s="54" t="e">
        <f>AVERAGE(#REF!)</f>
        <v>#REF!</v>
      </c>
      <c r="FW339" s="54" t="e">
        <f>AVERAGE(#REF!)</f>
        <v>#REF!</v>
      </c>
      <c r="FX339" s="54" t="e">
        <f>AVERAGE(#REF!)</f>
        <v>#REF!</v>
      </c>
      <c r="FY339" s="54" t="e">
        <f>AVERAGE(#REF!)</f>
        <v>#REF!</v>
      </c>
      <c r="FZ339" s="54" t="e">
        <f>AVERAGE(#REF!)</f>
        <v>#REF!</v>
      </c>
      <c r="GA339" s="54"/>
    </row>
    <row r="340" spans="1:183" ht="16.899999999999999" customHeight="1">
      <c r="A340" s="66" t="s">
        <v>377</v>
      </c>
      <c r="B340" s="228" t="s">
        <v>286</v>
      </c>
      <c r="C340" s="228">
        <v>762</v>
      </c>
      <c r="D340" s="228" t="s">
        <v>297</v>
      </c>
      <c r="E340" s="229">
        <v>1</v>
      </c>
      <c r="F340" s="144">
        <v>12.41</v>
      </c>
      <c r="G340" s="144">
        <v>5</v>
      </c>
      <c r="H340" s="144"/>
      <c r="I340" s="144">
        <v>5.47</v>
      </c>
      <c r="J340" s="82">
        <v>2.7605540793600003</v>
      </c>
      <c r="K340" s="83">
        <v>15.69</v>
      </c>
      <c r="L340" s="83">
        <v>1.9570603483200002</v>
      </c>
      <c r="M340" s="83"/>
      <c r="N340" s="83"/>
      <c r="O340" s="83"/>
      <c r="P340" s="230">
        <f t="shared" si="226"/>
        <v>43.287614427679998</v>
      </c>
      <c r="Q340" s="52">
        <f t="shared" si="205"/>
        <v>0.83399989372614647</v>
      </c>
      <c r="R340" s="52">
        <f t="shared" si="206"/>
        <v>1.4516799611077715</v>
      </c>
      <c r="S340" s="52">
        <f t="shared" si="207"/>
        <v>1.4145600305099637</v>
      </c>
      <c r="T340" s="53">
        <f t="shared" si="208"/>
        <v>9.0334723494273572E-2</v>
      </c>
      <c r="U340" s="53">
        <f t="shared" si="209"/>
        <v>1.3589153014640702</v>
      </c>
      <c r="V340" s="53">
        <f t="shared" si="210"/>
        <v>14.167574869288392</v>
      </c>
      <c r="W340" s="53">
        <f t="shared" si="211"/>
        <v>115.77841853573091</v>
      </c>
      <c r="X340" s="53">
        <f t="shared" si="212"/>
        <v>1.0294708523189267</v>
      </c>
      <c r="Y340" s="53">
        <f t="shared" si="213"/>
        <v>1.0231650055704153</v>
      </c>
      <c r="Z340" s="53">
        <f t="shared" si="214"/>
        <v>1.0260432990696924</v>
      </c>
      <c r="AA340" s="53">
        <f t="shared" si="215"/>
        <v>1.0296284922307912</v>
      </c>
      <c r="AB340" s="53">
        <f t="shared" si="216"/>
        <v>0.57342036686136544</v>
      </c>
      <c r="AC340" s="53">
        <f t="shared" si="217"/>
        <v>0.5743221245079001</v>
      </c>
      <c r="AD340" s="53">
        <f t="shared" si="218"/>
        <v>0.56107291343761145</v>
      </c>
      <c r="AE340" s="53">
        <f t="shared" si="219"/>
        <v>0.36705279802377788</v>
      </c>
      <c r="AF340" s="53">
        <f t="shared" si="220"/>
        <v>0.36</v>
      </c>
      <c r="AG340" s="53">
        <f t="shared" si="221"/>
        <v>0.36352639901188893</v>
      </c>
      <c r="AH340" s="64" t="s">
        <v>152</v>
      </c>
      <c r="AK340" s="45" t="str">
        <f t="shared" si="227"/>
        <v>475-02</v>
      </c>
      <c r="AL340" s="65"/>
      <c r="AM340" s="145">
        <f t="shared" si="228"/>
        <v>1</v>
      </c>
      <c r="AN340" s="149"/>
      <c r="AO340" s="183"/>
      <c r="AP340" s="149"/>
      <c r="AQ340" s="147">
        <f t="shared" si="229"/>
        <v>1</v>
      </c>
      <c r="AR340" s="229">
        <v>4</v>
      </c>
      <c r="AS340" s="229">
        <v>3</v>
      </c>
      <c r="AT340" s="229">
        <v>3</v>
      </c>
      <c r="AU340" s="229">
        <v>0</v>
      </c>
      <c r="AV340" s="229">
        <v>2</v>
      </c>
      <c r="AW340" s="229">
        <v>3</v>
      </c>
      <c r="AX340" s="229">
        <v>2</v>
      </c>
      <c r="AY340" s="229">
        <v>2</v>
      </c>
      <c r="AZ340" s="229">
        <v>2</v>
      </c>
      <c r="BB340" s="229">
        <v>9</v>
      </c>
      <c r="BC340" s="229">
        <v>3</v>
      </c>
      <c r="BD340" s="229">
        <v>0</v>
      </c>
      <c r="BE340" s="57">
        <v>3</v>
      </c>
      <c r="BF340" s="57">
        <v>3</v>
      </c>
      <c r="BG340" s="57">
        <v>3</v>
      </c>
      <c r="BH340" s="57">
        <v>10</v>
      </c>
      <c r="BI340" s="57">
        <f t="shared" si="230"/>
        <v>762</v>
      </c>
      <c r="BJ340" s="189" t="str">
        <f t="shared" si="231"/>
        <v>475-02</v>
      </c>
      <c r="BK340" s="173">
        <f t="shared" si="232"/>
        <v>1</v>
      </c>
      <c r="BL340" s="173">
        <v>0</v>
      </c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104"/>
      <c r="CB340" s="103"/>
      <c r="CC340" s="103"/>
      <c r="CD340" s="103"/>
      <c r="CE340" s="103"/>
      <c r="CF340" s="103"/>
      <c r="CG340" s="103"/>
      <c r="CH340" s="103"/>
      <c r="CI340" s="103"/>
      <c r="CJ340" s="103"/>
      <c r="CK340" s="103"/>
      <c r="CL340" s="103"/>
      <c r="CP340" s="93"/>
      <c r="CQ340" s="93"/>
      <c r="CV340" s="93"/>
      <c r="DA340" s="93"/>
      <c r="DF340" s="131"/>
      <c r="DG340" s="121">
        <f t="shared" si="233"/>
        <v>43.550398833233146</v>
      </c>
      <c r="DH340" s="121">
        <f t="shared" si="234"/>
        <v>29.189996280415123</v>
      </c>
      <c r="DI340" s="121">
        <f t="shared" si="235"/>
        <v>91.946401983147638</v>
      </c>
      <c r="DJ340" s="121">
        <f t="shared" si="236"/>
        <v>0.19741416127401742</v>
      </c>
      <c r="DK340" s="121">
        <f t="shared" si="236"/>
        <v>0.98539141286880394</v>
      </c>
      <c r="DL340" s="121">
        <f t="shared" si="236"/>
        <v>0</v>
      </c>
      <c r="DM340" s="121">
        <f t="shared" si="237"/>
        <v>0</v>
      </c>
      <c r="DN340" s="121">
        <f t="shared" si="238"/>
        <v>0</v>
      </c>
      <c r="DO340" s="121">
        <f t="shared" si="239"/>
        <v>0</v>
      </c>
      <c r="DP340" s="121">
        <f t="shared" si="240"/>
        <v>0</v>
      </c>
      <c r="DQ340" s="121">
        <f t="shared" si="241"/>
        <v>0</v>
      </c>
      <c r="DR340" s="122">
        <f t="shared" si="242"/>
        <v>3</v>
      </c>
      <c r="DS340" s="157"/>
      <c r="DT340" s="157" t="str">
        <f t="shared" si="243"/>
        <v>DFPZ</v>
      </c>
      <c r="DU340" s="157" t="str">
        <f t="shared" si="222"/>
        <v>475-02</v>
      </c>
      <c r="DV340" s="238">
        <f t="shared" si="244"/>
        <v>1</v>
      </c>
      <c r="EJ340" s="50"/>
      <c r="EK340" s="50"/>
      <c r="EL340" s="55"/>
      <c r="EM340" s="50"/>
      <c r="EN340" s="50"/>
      <c r="EO340" s="50">
        <f t="shared" si="223"/>
        <v>0</v>
      </c>
      <c r="EP340" s="50">
        <f t="shared" si="224"/>
        <v>0</v>
      </c>
      <c r="EQ340" s="50">
        <f t="shared" si="225"/>
        <v>0</v>
      </c>
      <c r="ER340" s="56"/>
      <c r="ES340" s="56"/>
      <c r="ET340" s="56">
        <f t="shared" si="252"/>
        <v>19.597679474954916</v>
      </c>
      <c r="EU340" s="56">
        <f t="shared" si="252"/>
        <v>13.135498326186806</v>
      </c>
      <c r="EV340" s="56"/>
      <c r="EW340" s="56"/>
      <c r="EX340" s="56"/>
      <c r="EY340" s="56"/>
      <c r="EZ340" s="165"/>
      <c r="FA340" s="179"/>
      <c r="FB340" s="179"/>
      <c r="FC340" s="56"/>
      <c r="FD340" s="56"/>
      <c r="FE340" s="56"/>
      <c r="FF340" s="56"/>
      <c r="FG340" s="56"/>
      <c r="FH340" s="56"/>
      <c r="FI340" s="56"/>
      <c r="FJ340" s="56"/>
      <c r="FK340" s="56"/>
      <c r="FL340" s="56"/>
      <c r="FM340" s="56"/>
      <c r="FO340" s="54"/>
      <c r="FP340" s="54"/>
      <c r="FQ340" s="54"/>
      <c r="FR340" s="54"/>
      <c r="FS340" s="54"/>
      <c r="FT340" s="54"/>
      <c r="FU340" s="54"/>
      <c r="FV340" s="54"/>
      <c r="FW340" s="54"/>
      <c r="FX340" s="54"/>
      <c r="FY340" s="54"/>
      <c r="FZ340" s="54"/>
      <c r="GA340" s="54"/>
    </row>
    <row r="341" spans="1:183" ht="16.899999999999999" customHeight="1">
      <c r="A341" s="66" t="s">
        <v>377</v>
      </c>
      <c r="B341" s="228" t="s">
        <v>286</v>
      </c>
      <c r="C341" s="228">
        <v>762</v>
      </c>
      <c r="D341" s="228" t="s">
        <v>297</v>
      </c>
      <c r="E341" s="229">
        <v>2</v>
      </c>
      <c r="F341" s="144">
        <v>12.41</v>
      </c>
      <c r="G341" s="144">
        <v>5</v>
      </c>
      <c r="H341" s="144"/>
      <c r="I341" s="144">
        <v>5.47</v>
      </c>
      <c r="J341" s="82">
        <v>2.7605540793600003</v>
      </c>
      <c r="K341" s="83">
        <v>15.69</v>
      </c>
      <c r="L341" s="83">
        <v>1.9570603483200002</v>
      </c>
      <c r="M341" s="83"/>
      <c r="N341" s="83"/>
      <c r="O341" s="83"/>
      <c r="P341" s="230">
        <f t="shared" si="226"/>
        <v>43.287614427679998</v>
      </c>
      <c r="Q341" s="52">
        <f t="shared" si="205"/>
        <v>0.83399989372614647</v>
      </c>
      <c r="R341" s="52">
        <f t="shared" si="206"/>
        <v>1.4516799611077715</v>
      </c>
      <c r="S341" s="52">
        <f t="shared" si="207"/>
        <v>1.4145600305099637</v>
      </c>
      <c r="T341" s="53">
        <f t="shared" si="208"/>
        <v>9.0334723494273572E-2</v>
      </c>
      <c r="U341" s="53">
        <f t="shared" si="209"/>
        <v>1.3589153014640702</v>
      </c>
      <c r="V341" s="53">
        <f t="shared" si="210"/>
        <v>14.167574869288392</v>
      </c>
      <c r="W341" s="53">
        <f t="shared" si="211"/>
        <v>115.77841853573091</v>
      </c>
      <c r="X341" s="53">
        <f t="shared" si="212"/>
        <v>1.0294708523189267</v>
      </c>
      <c r="Y341" s="53">
        <f t="shared" si="213"/>
        <v>1.0231650055704153</v>
      </c>
      <c r="Z341" s="53">
        <f t="shared" si="214"/>
        <v>1.0260432990696924</v>
      </c>
      <c r="AA341" s="53">
        <f t="shared" si="215"/>
        <v>1.0296284922307912</v>
      </c>
      <c r="AB341" s="53">
        <f t="shared" si="216"/>
        <v>0.57342036686136544</v>
      </c>
      <c r="AC341" s="53">
        <f t="shared" si="217"/>
        <v>0.5743221245079001</v>
      </c>
      <c r="AD341" s="53">
        <f t="shared" si="218"/>
        <v>0.56107291343761145</v>
      </c>
      <c r="AE341" s="53">
        <f t="shared" si="219"/>
        <v>0.36705279802377788</v>
      </c>
      <c r="AF341" s="53">
        <f t="shared" si="220"/>
        <v>0.36</v>
      </c>
      <c r="AG341" s="53">
        <f t="shared" si="221"/>
        <v>0.36352639901188893</v>
      </c>
      <c r="AH341" s="64" t="s">
        <v>152</v>
      </c>
      <c r="AK341" s="45" t="str">
        <f t="shared" si="227"/>
        <v>475-02</v>
      </c>
      <c r="AL341" s="65"/>
      <c r="AM341" s="145">
        <f t="shared" si="228"/>
        <v>2</v>
      </c>
      <c r="AN341" s="149"/>
      <c r="AO341" s="183"/>
      <c r="AP341" s="149"/>
      <c r="AQ341" s="147">
        <f t="shared" si="229"/>
        <v>1</v>
      </c>
      <c r="AR341" s="229">
        <v>0</v>
      </c>
      <c r="AS341" s="229">
        <v>1</v>
      </c>
      <c r="AT341" s="229">
        <v>25</v>
      </c>
      <c r="AU341" s="229">
        <v>1</v>
      </c>
      <c r="AV341" s="229">
        <v>2</v>
      </c>
      <c r="AW341" s="229">
        <v>9</v>
      </c>
      <c r="AX341" s="229">
        <v>3</v>
      </c>
      <c r="AY341" s="229">
        <v>5</v>
      </c>
      <c r="AZ341" s="229">
        <v>12</v>
      </c>
      <c r="BB341" s="229">
        <v>55</v>
      </c>
      <c r="BC341" s="229">
        <v>10</v>
      </c>
      <c r="BD341" s="229">
        <v>0</v>
      </c>
      <c r="BE341" s="57">
        <v>3</v>
      </c>
      <c r="BF341" s="57">
        <v>3</v>
      </c>
      <c r="BG341" s="57">
        <v>3</v>
      </c>
      <c r="BH341" s="57">
        <v>10</v>
      </c>
      <c r="BI341" s="57">
        <f t="shared" si="230"/>
        <v>762</v>
      </c>
      <c r="BJ341" s="189" t="str">
        <f t="shared" si="231"/>
        <v>475-02</v>
      </c>
      <c r="BK341" s="173">
        <f t="shared" si="232"/>
        <v>2</v>
      </c>
      <c r="BL341" s="173">
        <v>0</v>
      </c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104"/>
      <c r="CB341" s="103"/>
      <c r="CC341" s="103"/>
      <c r="CD341" s="103"/>
      <c r="CE341" s="103"/>
      <c r="CF341" s="103"/>
      <c r="CG341" s="103"/>
      <c r="CH341" s="103"/>
      <c r="CI341" s="103"/>
      <c r="CJ341" s="103"/>
      <c r="CK341" s="103"/>
      <c r="CL341" s="103"/>
      <c r="CP341" s="93"/>
      <c r="CQ341" s="93"/>
      <c r="CV341" s="93"/>
      <c r="DA341" s="93"/>
      <c r="DF341" s="131"/>
      <c r="DG341" s="121">
        <f t="shared" si="233"/>
        <v>29.033599222155431</v>
      </c>
      <c r="DH341" s="121">
        <f t="shared" si="234"/>
        <v>33.359995749045858</v>
      </c>
      <c r="DI341" s="121">
        <f t="shared" si="235"/>
        <v>84.873601830597806</v>
      </c>
      <c r="DJ341" s="121">
        <f t="shared" si="236"/>
        <v>1.2064198744523285</v>
      </c>
      <c r="DK341" s="121">
        <f t="shared" si="236"/>
        <v>3.2846380428960127</v>
      </c>
      <c r="DL341" s="121">
        <f t="shared" si="236"/>
        <v>0</v>
      </c>
      <c r="DM341" s="121">
        <f t="shared" si="237"/>
        <v>0</v>
      </c>
      <c r="DN341" s="121">
        <f t="shared" si="238"/>
        <v>0</v>
      </c>
      <c r="DO341" s="121">
        <f t="shared" si="239"/>
        <v>0</v>
      </c>
      <c r="DP341" s="121">
        <f t="shared" si="240"/>
        <v>0</v>
      </c>
      <c r="DQ341" s="121">
        <f t="shared" si="241"/>
        <v>0</v>
      </c>
      <c r="DR341" s="122">
        <f t="shared" si="242"/>
        <v>17</v>
      </c>
      <c r="DS341" s="157"/>
      <c r="DT341" s="157" t="str">
        <f t="shared" si="243"/>
        <v>DFPZ</v>
      </c>
      <c r="DU341" s="157" t="str">
        <f t="shared" si="222"/>
        <v>475-02</v>
      </c>
      <c r="DV341" s="238">
        <f t="shared" si="244"/>
        <v>2</v>
      </c>
      <c r="EJ341" s="50">
        <f t="shared" si="245"/>
        <v>0.53284044715447154</v>
      </c>
      <c r="EK341" s="50">
        <f t="shared" si="246"/>
        <v>1.8546747967479675</v>
      </c>
      <c r="EL341" s="55">
        <f t="shared" si="247"/>
        <v>0</v>
      </c>
      <c r="EM341" s="50">
        <f>4.656*AQ341*(((BL341/2.54)^2)+((BM341/2.54)^2)+((BN341/2.54)^2)+((BO341)/2.54^2)+((BP341/2.54)^2)+((BQ341/2.54)^2)+((BR341/2.54)^2)+((BS341/2.54)^2)+((BT341/2.54)^2)+((BU341/2.54)^2)+((BV341/2.54)^2)+((BW341/2.54)^2)+((BX341/2.54)^2)+((BY341/2.54)^2)+((BZ341/2.54)^2))/(BH341*3.28)</f>
        <v>0</v>
      </c>
      <c r="EN341" s="50">
        <f>3.492*AQ341*((CA341/2.54)^2 + (CB341/2.54)^2 + (CC341/2.54)^2 + (CD341/2.54)^2 + (CE341/2.54)^2 + (CF341/2.54)^2 + (CG341/2.54)^2 +(CH341/2.54)^2 +(CI341/2.54)^2 + (CJ341/2.54)^2 +(CK341/2.54)^2 + (CL341/2.54)^2 +(CM341/2.54)^2 + (CN341/2.54)^2 + (CO341/2.54)^2)/(BH341*3.28)</f>
        <v>0</v>
      </c>
      <c r="EO341" s="50">
        <f t="shared" si="223"/>
        <v>0</v>
      </c>
      <c r="EP341" s="50">
        <f t="shared" si="224"/>
        <v>0</v>
      </c>
      <c r="EQ341" s="50">
        <f t="shared" si="225"/>
        <v>0</v>
      </c>
      <c r="ER341" s="56">
        <f t="shared" si="248"/>
        <v>2.3875152439024392</v>
      </c>
      <c r="ES341" s="56">
        <f t="shared" si="249"/>
        <v>0</v>
      </c>
      <c r="ET341" s="56">
        <f t="shared" si="252"/>
        <v>13.065119649969944</v>
      </c>
      <c r="EU341" s="56">
        <f t="shared" si="252"/>
        <v>15.011998087070637</v>
      </c>
      <c r="EV341" s="56">
        <f t="shared" si="250"/>
        <v>2.3875152439024392</v>
      </c>
      <c r="EW341" s="56"/>
      <c r="EX341" s="56"/>
      <c r="EY341" s="56"/>
      <c r="EZ341" s="165"/>
      <c r="FA341" s="179"/>
      <c r="FB341" s="179"/>
      <c r="FC341" s="56"/>
      <c r="FD341" s="56"/>
      <c r="FE341" s="56"/>
      <c r="FF341" s="56"/>
      <c r="FG341" s="56"/>
      <c r="FH341" s="56"/>
      <c r="FI341" s="56"/>
      <c r="FJ341" s="56"/>
      <c r="FK341" s="56"/>
      <c r="FL341" s="56"/>
      <c r="FM341" s="56"/>
      <c r="FO341" s="54"/>
      <c r="FP341" s="54"/>
      <c r="FQ341" s="54"/>
      <c r="FR341" s="54"/>
      <c r="FS341" s="54"/>
      <c r="FT341" s="54"/>
      <c r="FU341" s="54"/>
      <c r="FV341" s="54"/>
      <c r="FW341" s="54"/>
      <c r="FX341" s="54"/>
      <c r="FY341" s="54"/>
      <c r="FZ341" s="54"/>
      <c r="GA341" s="54"/>
    </row>
    <row r="342" spans="1:183" ht="16.899999999999999" customHeight="1">
      <c r="A342" s="66" t="s">
        <v>377</v>
      </c>
      <c r="B342" s="228" t="s">
        <v>286</v>
      </c>
      <c r="C342" s="228">
        <v>762</v>
      </c>
      <c r="D342" s="228" t="s">
        <v>297</v>
      </c>
      <c r="E342" s="229">
        <v>3</v>
      </c>
      <c r="F342" s="144">
        <v>12.41</v>
      </c>
      <c r="G342" s="144">
        <v>5</v>
      </c>
      <c r="H342" s="144"/>
      <c r="I342" s="144">
        <v>5.47</v>
      </c>
      <c r="J342" s="82">
        <v>2.7605540793600003</v>
      </c>
      <c r="K342" s="83">
        <v>15.69</v>
      </c>
      <c r="L342" s="83">
        <v>1.9570603483200002</v>
      </c>
      <c r="M342" s="83"/>
      <c r="N342" s="83"/>
      <c r="O342" s="83"/>
      <c r="P342" s="230">
        <f t="shared" si="226"/>
        <v>43.287614427679998</v>
      </c>
      <c r="Q342" s="52">
        <f t="shared" si="205"/>
        <v>0.83399989372614647</v>
      </c>
      <c r="R342" s="52">
        <f t="shared" si="206"/>
        <v>1.4516799611077715</v>
      </c>
      <c r="S342" s="52">
        <f t="shared" si="207"/>
        <v>1.4145600305099637</v>
      </c>
      <c r="T342" s="53">
        <f t="shared" si="208"/>
        <v>9.0334723494273572E-2</v>
      </c>
      <c r="U342" s="53">
        <f t="shared" si="209"/>
        <v>1.3589153014640702</v>
      </c>
      <c r="V342" s="53">
        <f t="shared" si="210"/>
        <v>14.167574869288392</v>
      </c>
      <c r="W342" s="53">
        <f t="shared" si="211"/>
        <v>115.77841853573091</v>
      </c>
      <c r="X342" s="53">
        <f t="shared" si="212"/>
        <v>1.0294708523189267</v>
      </c>
      <c r="Y342" s="53">
        <f t="shared" si="213"/>
        <v>1.0231650055704153</v>
      </c>
      <c r="Z342" s="53">
        <f t="shared" si="214"/>
        <v>1.0260432990696924</v>
      </c>
      <c r="AA342" s="53">
        <f t="shared" si="215"/>
        <v>1.0296284922307912</v>
      </c>
      <c r="AB342" s="53">
        <f t="shared" si="216"/>
        <v>0.57342036686136544</v>
      </c>
      <c r="AC342" s="53">
        <f t="shared" si="217"/>
        <v>0.5743221245079001</v>
      </c>
      <c r="AD342" s="53">
        <f t="shared" si="218"/>
        <v>0.56107291343761145</v>
      </c>
      <c r="AE342" s="53">
        <f t="shared" si="219"/>
        <v>0.36705279802377788</v>
      </c>
      <c r="AF342" s="53">
        <f t="shared" si="220"/>
        <v>0.36</v>
      </c>
      <c r="AG342" s="53">
        <f t="shared" si="221"/>
        <v>0.36352639901188893</v>
      </c>
      <c r="AH342" s="64" t="s">
        <v>152</v>
      </c>
      <c r="AK342" s="45" t="str">
        <f t="shared" si="227"/>
        <v>475-02</v>
      </c>
      <c r="AL342" s="65"/>
      <c r="AM342" s="145">
        <f t="shared" si="228"/>
        <v>3</v>
      </c>
      <c r="AN342" s="149"/>
      <c r="AO342" s="183"/>
      <c r="AP342" s="149"/>
      <c r="AQ342" s="147">
        <f t="shared" si="229"/>
        <v>1</v>
      </c>
      <c r="AR342" s="229">
        <v>4</v>
      </c>
      <c r="AS342" s="229">
        <v>3</v>
      </c>
      <c r="AT342" s="229">
        <v>3</v>
      </c>
      <c r="AU342" s="229">
        <v>0</v>
      </c>
      <c r="AV342" s="229">
        <v>3</v>
      </c>
      <c r="AW342" s="229">
        <v>4</v>
      </c>
      <c r="AX342" s="229">
        <v>0</v>
      </c>
      <c r="AY342" s="229">
        <v>4</v>
      </c>
      <c r="AZ342" s="229">
        <v>32</v>
      </c>
      <c r="BB342" s="229">
        <v>85</v>
      </c>
      <c r="BC342" s="229">
        <v>5</v>
      </c>
      <c r="BD342" s="229">
        <v>1</v>
      </c>
      <c r="BE342" s="57">
        <v>3</v>
      </c>
      <c r="BF342" s="57">
        <v>3</v>
      </c>
      <c r="BG342" s="57">
        <v>3</v>
      </c>
      <c r="BH342" s="57">
        <v>10</v>
      </c>
      <c r="BI342" s="57">
        <f t="shared" si="230"/>
        <v>762</v>
      </c>
      <c r="BJ342" s="189" t="str">
        <f t="shared" si="231"/>
        <v>475-02</v>
      </c>
      <c r="BK342" s="173">
        <f t="shared" si="232"/>
        <v>3</v>
      </c>
      <c r="BL342" s="173">
        <v>10</v>
      </c>
      <c r="BM342" s="57">
        <v>10</v>
      </c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104">
        <v>10</v>
      </c>
      <c r="CB342" s="103"/>
      <c r="CC342" s="103"/>
      <c r="CD342" s="103"/>
      <c r="CE342" s="103"/>
      <c r="CF342" s="103"/>
      <c r="CG342" s="103"/>
      <c r="CH342" s="103"/>
      <c r="CI342" s="103"/>
      <c r="CJ342" s="103"/>
      <c r="CK342" s="103"/>
      <c r="CL342" s="103"/>
      <c r="CP342" s="93"/>
      <c r="CQ342" s="93"/>
      <c r="CV342" s="93"/>
      <c r="DA342" s="93"/>
      <c r="DF342" s="131"/>
      <c r="DG342" s="121">
        <f t="shared" si="233"/>
        <v>29.033599222155431</v>
      </c>
      <c r="DH342" s="121">
        <f t="shared" si="234"/>
        <v>41.699994686307321</v>
      </c>
      <c r="DI342" s="121">
        <f t="shared" si="235"/>
        <v>99.019202135697455</v>
      </c>
      <c r="DJ342" s="121">
        <f t="shared" si="236"/>
        <v>1.8644670786990531</v>
      </c>
      <c r="DK342" s="121">
        <f t="shared" si="236"/>
        <v>1.6423190214480063</v>
      </c>
      <c r="DL342" s="121">
        <f t="shared" si="236"/>
        <v>3.3548600869092748</v>
      </c>
      <c r="DM342" s="121">
        <f t="shared" si="237"/>
        <v>9.3272635088784277</v>
      </c>
      <c r="DN342" s="121">
        <f t="shared" si="238"/>
        <v>4.5740216138860665</v>
      </c>
      <c r="DO342" s="121">
        <f t="shared" si="239"/>
        <v>0</v>
      </c>
      <c r="DP342" s="121">
        <f t="shared" si="240"/>
        <v>0</v>
      </c>
      <c r="DQ342" s="121">
        <f t="shared" si="241"/>
        <v>0</v>
      </c>
      <c r="DR342" s="122">
        <f t="shared" si="242"/>
        <v>3.5</v>
      </c>
      <c r="DS342" s="157"/>
      <c r="DT342" s="157" t="str">
        <f t="shared" si="243"/>
        <v>DFPZ</v>
      </c>
      <c r="DU342" s="157" t="str">
        <f t="shared" si="222"/>
        <v>475-02</v>
      </c>
      <c r="DV342" s="238">
        <f t="shared" si="244"/>
        <v>3</v>
      </c>
      <c r="EJ342" s="50">
        <f t="shared" si="245"/>
        <v>0.82348069105691057</v>
      </c>
      <c r="EK342" s="50">
        <f t="shared" si="246"/>
        <v>0.92733739837398377</v>
      </c>
      <c r="EL342" s="55">
        <f t="shared" si="247"/>
        <v>1.475609756097561</v>
      </c>
      <c r="EM342" s="50">
        <f>4.656*AQ342*(((BL342/2.54)^2)+((BM342/2.54)^2)+((BN342/2.54)^2)+((BO342)/2.54^2)+((BP342/2.54)^2)+((BQ342/2.54)^2)+((BR342/2.54)^2)+((BS342/2.54)^2)+((BT342/2.54)^2)+((BU342/2.54)^2)+((BV342/2.54)^2)+((BW342/2.54)^2)+((BX342/2.54)^2)+((BY342/2.54)^2)+((BZ342/2.54)^2))/(BH342*3.28)</f>
        <v>4.4004966058712611</v>
      </c>
      <c r="EN342" s="50">
        <f>3.492*AQ342*((CA342/2.54)^2 + (CB342/2.54)^2 + (CC342/2.54)^2 + (CD342/2.54)^2 + (CE342/2.54)^2 + (CF342/2.54)^2 + (CG342/2.54)^2 +(CH342/2.54)^2 +(CI342/2.54)^2 + (CJ342/2.54)^2 +(CK342/2.54)^2 + (CL342/2.54)^2 +(CM342/2.54)^2 + (CN342/2.54)^2 + (CO342/2.54)^2)/(BH342*3.28)</f>
        <v>1.6501862272017231</v>
      </c>
      <c r="EO342" s="50">
        <f t="shared" si="223"/>
        <v>0</v>
      </c>
      <c r="EP342" s="50">
        <f t="shared" si="224"/>
        <v>0</v>
      </c>
      <c r="EQ342" s="50">
        <f t="shared" si="225"/>
        <v>0</v>
      </c>
      <c r="ER342" s="56">
        <f t="shared" si="248"/>
        <v>3.2264278455284554</v>
      </c>
      <c r="ES342" s="56">
        <f t="shared" si="249"/>
        <v>6.050682833072984</v>
      </c>
      <c r="ET342" s="56">
        <f t="shared" si="252"/>
        <v>13.065119649969944</v>
      </c>
      <c r="EU342" s="56">
        <f t="shared" si="252"/>
        <v>18.764997608838296</v>
      </c>
      <c r="EV342" s="56">
        <f t="shared" si="250"/>
        <v>9.2771106786014386</v>
      </c>
      <c r="EW342" s="56"/>
      <c r="EX342" s="56"/>
      <c r="EY342" s="56"/>
      <c r="EZ342" s="165"/>
      <c r="FA342" s="179"/>
      <c r="FB342" s="179"/>
      <c r="FC342" s="56"/>
      <c r="FD342" s="56"/>
      <c r="FE342" s="56"/>
      <c r="FF342" s="56"/>
      <c r="FG342" s="56"/>
      <c r="FH342" s="56"/>
      <c r="FI342" s="56"/>
      <c r="FJ342" s="56"/>
      <c r="FK342" s="56"/>
      <c r="FL342" s="56"/>
      <c r="FM342" s="56"/>
      <c r="FO342" s="54"/>
      <c r="FP342" s="54"/>
      <c r="FQ342" s="54"/>
      <c r="FR342" s="54"/>
      <c r="FS342" s="54"/>
      <c r="FT342" s="54"/>
      <c r="FU342" s="54"/>
      <c r="FV342" s="54"/>
      <c r="FW342" s="54"/>
      <c r="FX342" s="54"/>
      <c r="FY342" s="54"/>
      <c r="FZ342" s="54"/>
      <c r="GA342" s="54"/>
    </row>
    <row r="343" spans="1:183" ht="16.899999999999999" customHeight="1">
      <c r="A343" s="66" t="s">
        <v>377</v>
      </c>
      <c r="B343" s="228" t="s">
        <v>286</v>
      </c>
      <c r="C343" s="228">
        <v>762</v>
      </c>
      <c r="D343" s="228" t="s">
        <v>297</v>
      </c>
      <c r="E343" s="229">
        <v>4</v>
      </c>
      <c r="F343" s="144">
        <v>12.41</v>
      </c>
      <c r="G343" s="144">
        <v>5</v>
      </c>
      <c r="H343" s="144"/>
      <c r="I343" s="144">
        <v>5.47</v>
      </c>
      <c r="J343" s="82">
        <v>2.7605540793600003</v>
      </c>
      <c r="K343" s="83">
        <v>15.69</v>
      </c>
      <c r="L343" s="83">
        <v>1.9570603483200002</v>
      </c>
      <c r="M343" s="83"/>
      <c r="N343" s="83"/>
      <c r="O343" s="83"/>
      <c r="P343" s="230">
        <f t="shared" si="226"/>
        <v>43.287614427679998</v>
      </c>
      <c r="Q343" s="52">
        <f t="shared" si="205"/>
        <v>0.83399989372614647</v>
      </c>
      <c r="R343" s="52">
        <f t="shared" si="206"/>
        <v>1.4516799611077715</v>
      </c>
      <c r="S343" s="52">
        <f t="shared" si="207"/>
        <v>1.4145600305099637</v>
      </c>
      <c r="T343" s="53">
        <f t="shared" si="208"/>
        <v>9.0334723494273572E-2</v>
      </c>
      <c r="U343" s="53">
        <f t="shared" si="209"/>
        <v>1.3589153014640702</v>
      </c>
      <c r="V343" s="53">
        <f t="shared" si="210"/>
        <v>14.167574869288392</v>
      </c>
      <c r="W343" s="53">
        <f t="shared" si="211"/>
        <v>115.77841853573091</v>
      </c>
      <c r="X343" s="53">
        <f t="shared" si="212"/>
        <v>1.0294708523189267</v>
      </c>
      <c r="Y343" s="53">
        <f t="shared" si="213"/>
        <v>1.0231650055704153</v>
      </c>
      <c r="Z343" s="53">
        <f t="shared" si="214"/>
        <v>1.0260432990696924</v>
      </c>
      <c r="AA343" s="53">
        <f t="shared" si="215"/>
        <v>1.0296284922307912</v>
      </c>
      <c r="AB343" s="53">
        <f t="shared" si="216"/>
        <v>0.57342036686136544</v>
      </c>
      <c r="AC343" s="53">
        <f t="shared" si="217"/>
        <v>0.5743221245079001</v>
      </c>
      <c r="AD343" s="53">
        <f t="shared" si="218"/>
        <v>0.56107291343761145</v>
      </c>
      <c r="AE343" s="53">
        <f t="shared" si="219"/>
        <v>0.36705279802377788</v>
      </c>
      <c r="AF343" s="53">
        <f t="shared" si="220"/>
        <v>0.36</v>
      </c>
      <c r="AG343" s="53">
        <f t="shared" si="221"/>
        <v>0.36352639901188893</v>
      </c>
      <c r="AH343" s="64" t="s">
        <v>152</v>
      </c>
      <c r="AK343" s="45" t="str">
        <f t="shared" si="227"/>
        <v>475-02</v>
      </c>
      <c r="AL343" s="65"/>
      <c r="AM343" s="145">
        <f t="shared" si="228"/>
        <v>4</v>
      </c>
      <c r="AN343" s="149"/>
      <c r="AO343" s="183"/>
      <c r="AP343" s="149"/>
      <c r="AQ343" s="147">
        <f t="shared" si="229"/>
        <v>1</v>
      </c>
      <c r="AR343" s="229">
        <v>0</v>
      </c>
      <c r="AS343" s="229">
        <v>1</v>
      </c>
      <c r="AT343" s="229">
        <v>14</v>
      </c>
      <c r="AU343" s="229">
        <v>0</v>
      </c>
      <c r="AV343" s="229">
        <v>1</v>
      </c>
      <c r="AW343" s="229">
        <v>5</v>
      </c>
      <c r="AX343" s="229">
        <v>3</v>
      </c>
      <c r="AY343" s="229">
        <v>3</v>
      </c>
      <c r="AZ343" s="229">
        <v>5</v>
      </c>
      <c r="BB343" s="229">
        <v>200</v>
      </c>
      <c r="BC343" s="229">
        <v>8</v>
      </c>
      <c r="BD343" s="229">
        <v>2</v>
      </c>
      <c r="BE343" s="57">
        <v>3</v>
      </c>
      <c r="BF343" s="57">
        <v>3</v>
      </c>
      <c r="BG343" s="57">
        <v>3</v>
      </c>
      <c r="BH343" s="57">
        <v>10</v>
      </c>
      <c r="BI343" s="57">
        <f t="shared" si="230"/>
        <v>762</v>
      </c>
      <c r="BJ343" s="189" t="str">
        <f t="shared" si="231"/>
        <v>475-02</v>
      </c>
      <c r="BK343" s="173">
        <f t="shared" si="232"/>
        <v>4</v>
      </c>
      <c r="BL343" s="173">
        <v>0</v>
      </c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104">
        <v>8</v>
      </c>
      <c r="CB343" s="103"/>
      <c r="CC343" s="103"/>
      <c r="CD343" s="103"/>
      <c r="CE343" s="103"/>
      <c r="CF343" s="103"/>
      <c r="CG343" s="103"/>
      <c r="CH343" s="103"/>
      <c r="CI343" s="103"/>
      <c r="CJ343" s="103"/>
      <c r="CK343" s="103"/>
      <c r="CL343" s="103"/>
      <c r="CP343" s="93"/>
      <c r="CQ343" s="93"/>
      <c r="CV343" s="93"/>
      <c r="DA343" s="93"/>
      <c r="DF343" s="131"/>
      <c r="DG343" s="121">
        <f t="shared" si="233"/>
        <v>21.775199416616573</v>
      </c>
      <c r="DH343" s="121">
        <f t="shared" si="234"/>
        <v>20.84999734315366</v>
      </c>
      <c r="DI343" s="121">
        <f t="shared" si="235"/>
        <v>56.582401220398552</v>
      </c>
      <c r="DJ343" s="121">
        <f t="shared" si="236"/>
        <v>4.386981361644831</v>
      </c>
      <c r="DK343" s="121">
        <f t="shared" si="236"/>
        <v>2.6277104343168101</v>
      </c>
      <c r="DL343" s="121">
        <f t="shared" si="236"/>
        <v>6.7097201738185497</v>
      </c>
      <c r="DM343" s="121">
        <f t="shared" si="237"/>
        <v>0</v>
      </c>
      <c r="DN343" s="121">
        <f t="shared" si="238"/>
        <v>2.9273738328870826</v>
      </c>
      <c r="DO343" s="121">
        <f t="shared" si="239"/>
        <v>0</v>
      </c>
      <c r="DP343" s="121">
        <f t="shared" si="240"/>
        <v>0</v>
      </c>
      <c r="DQ343" s="121">
        <f t="shared" si="241"/>
        <v>0</v>
      </c>
      <c r="DR343" s="122">
        <f t="shared" si="242"/>
        <v>9.5</v>
      </c>
      <c r="DS343" s="157"/>
      <c r="DT343" s="157" t="str">
        <f t="shared" si="243"/>
        <v>DFPZ</v>
      </c>
      <c r="DU343" s="157" t="str">
        <f t="shared" si="222"/>
        <v>475-02</v>
      </c>
      <c r="DV343" s="238">
        <f t="shared" si="244"/>
        <v>4</v>
      </c>
      <c r="EJ343" s="50">
        <f t="shared" si="245"/>
        <v>1.9376016260162601</v>
      </c>
      <c r="EK343" s="50">
        <f t="shared" si="246"/>
        <v>1.4837398373983739</v>
      </c>
      <c r="EL343" s="55">
        <f t="shared" si="247"/>
        <v>2.9512195121951219</v>
      </c>
      <c r="EM343" s="50">
        <f>4.656*AQ343*(((BL343/2.54)^2)+((BM343/2.54)^2)+((BN343/2.54)^2)+((BO343)/2.54^2)+((BP343/2.54)^2)+((BQ343/2.54)^2)+((BR343/2.54)^2)+((BS343/2.54)^2)+((BT343/2.54)^2)+((BU343/2.54)^2)+((BV343/2.54)^2)+((BW343/2.54)^2)+((BX343/2.54)^2)+((BY343/2.54)^2)+((BZ343/2.54)^2))/(BH343*3.28)</f>
        <v>0</v>
      </c>
      <c r="EN343" s="50">
        <f>3.492*AQ343*((CA343/2.54)^2 + (CB343/2.54)^2 + (CC343/2.54)^2 + (CD343/2.54)^2 + (CE343/2.54)^2 + (CF343/2.54)^2 + (CG343/2.54)^2 +(CH343/2.54)^2 +(CI343/2.54)^2 + (CJ343/2.54)^2 +(CK343/2.54)^2 + (CL343/2.54)^2 +(CM343/2.54)^2 + (CN343/2.54)^2 + (CO343/2.54)^2)/(BH343*3.28)</f>
        <v>1.0561191854091025</v>
      </c>
      <c r="EO343" s="50">
        <f t="shared" si="223"/>
        <v>0</v>
      </c>
      <c r="EP343" s="50">
        <f t="shared" si="224"/>
        <v>0</v>
      </c>
      <c r="EQ343" s="50">
        <f t="shared" si="225"/>
        <v>0</v>
      </c>
      <c r="ER343" s="56">
        <f t="shared" si="248"/>
        <v>6.3725609756097557</v>
      </c>
      <c r="ES343" s="56">
        <f t="shared" si="249"/>
        <v>1.0561191854091025</v>
      </c>
      <c r="ET343" s="56">
        <f t="shared" si="252"/>
        <v>9.7988397374774578</v>
      </c>
      <c r="EU343" s="56">
        <f t="shared" si="252"/>
        <v>9.3824988044191482</v>
      </c>
      <c r="EV343" s="56">
        <f t="shared" si="250"/>
        <v>7.4286801610188586</v>
      </c>
      <c r="EW343" s="56"/>
      <c r="EX343" s="56"/>
      <c r="EY343" s="56"/>
      <c r="EZ343" s="165" t="str">
        <f>D343</f>
        <v>475-02</v>
      </c>
      <c r="FA343" s="179">
        <f t="shared" si="251"/>
        <v>11.976359679139115</v>
      </c>
      <c r="FB343" s="179">
        <f t="shared" si="251"/>
        <v>14.386498166776029</v>
      </c>
      <c r="FC343" s="56">
        <f>AVERAGE(EJ341:EJ343)</f>
        <v>1.0979742547425475</v>
      </c>
      <c r="FD343" s="56">
        <f>AVERAGE(EK341:EK343)</f>
        <v>1.4219173441734416</v>
      </c>
      <c r="FE343" s="56">
        <f>AVERAGE(EL341:EL343)</f>
        <v>1.475609756097561</v>
      </c>
      <c r="FF343" s="56">
        <f>AVERAGE(EM341:EM343)</f>
        <v>1.466832201957087</v>
      </c>
      <c r="FG343" s="56">
        <f>AVERAGE(EN341:EN343)</f>
        <v>0.90210180420360864</v>
      </c>
      <c r="FH343" s="56">
        <f t="shared" si="253"/>
        <v>0</v>
      </c>
      <c r="FI343" s="56">
        <f t="shared" si="253"/>
        <v>0</v>
      </c>
      <c r="FJ343" s="56">
        <f t="shared" si="253"/>
        <v>0</v>
      </c>
      <c r="FK343" s="56">
        <f>AVERAGE(ER341:ER343)</f>
        <v>3.9955013550135501</v>
      </c>
      <c r="FL343" s="56">
        <f>AVERAGE(ES341:ES343)</f>
        <v>2.3689340061606958</v>
      </c>
      <c r="FM343" s="56">
        <f>AVERAGE(EV341:EV343)</f>
        <v>6.3644353611742446</v>
      </c>
      <c r="FO343" s="54"/>
      <c r="FP343" s="54" t="e">
        <f>AVERAGE(#REF!)</f>
        <v>#REF!</v>
      </c>
      <c r="FQ343" s="54" t="e">
        <f>AVERAGE(#REF!)</f>
        <v>#REF!</v>
      </c>
      <c r="FR343" s="54" t="e">
        <f>AVERAGE(#REF!)</f>
        <v>#REF!</v>
      </c>
      <c r="FS343" s="54" t="e">
        <f>AVERAGE(#REF!)</f>
        <v>#REF!</v>
      </c>
      <c r="FT343" s="54" t="e">
        <f>AVERAGE(#REF!)</f>
        <v>#REF!</v>
      </c>
      <c r="FU343" s="54" t="e">
        <f>AVERAGE(#REF!)</f>
        <v>#REF!</v>
      </c>
      <c r="FV343" s="54" t="e">
        <f>AVERAGE(#REF!)</f>
        <v>#REF!</v>
      </c>
      <c r="FW343" s="54" t="e">
        <f>AVERAGE(#REF!)</f>
        <v>#REF!</v>
      </c>
      <c r="FX343" s="54" t="e">
        <f>AVERAGE(#REF!)</f>
        <v>#REF!</v>
      </c>
      <c r="FY343" s="54" t="e">
        <f>AVERAGE(#REF!)</f>
        <v>#REF!</v>
      </c>
      <c r="FZ343" s="54" t="e">
        <f>AVERAGE(#REF!)</f>
        <v>#REF!</v>
      </c>
      <c r="GA343" s="54"/>
    </row>
    <row r="344" spans="1:183" ht="16.899999999999999" customHeight="1">
      <c r="A344" s="66" t="s">
        <v>377</v>
      </c>
      <c r="B344" s="228" t="s">
        <v>286</v>
      </c>
      <c r="C344" s="228">
        <v>762</v>
      </c>
      <c r="D344" s="228" t="s">
        <v>297</v>
      </c>
      <c r="E344" s="229">
        <v>5</v>
      </c>
      <c r="F344" s="144">
        <v>12.41</v>
      </c>
      <c r="G344" s="144">
        <v>5</v>
      </c>
      <c r="H344" s="144"/>
      <c r="I344" s="144">
        <v>5.47</v>
      </c>
      <c r="J344" s="82">
        <v>2.7605540793600003</v>
      </c>
      <c r="K344" s="83">
        <v>15.69</v>
      </c>
      <c r="L344" s="83">
        <v>1.9570603483200002</v>
      </c>
      <c r="M344" s="83"/>
      <c r="N344" s="83"/>
      <c r="O344" s="83"/>
      <c r="P344" s="230">
        <f t="shared" si="226"/>
        <v>43.287614427679998</v>
      </c>
      <c r="Q344" s="52">
        <f t="shared" si="205"/>
        <v>0.83399989372614647</v>
      </c>
      <c r="R344" s="52">
        <f t="shared" si="206"/>
        <v>1.4516799611077715</v>
      </c>
      <c r="S344" s="52">
        <f t="shared" si="207"/>
        <v>1.4145600305099637</v>
      </c>
      <c r="T344" s="53">
        <f t="shared" si="208"/>
        <v>9.0334723494273572E-2</v>
      </c>
      <c r="U344" s="53">
        <f t="shared" si="209"/>
        <v>1.3589153014640702</v>
      </c>
      <c r="V344" s="53">
        <f t="shared" si="210"/>
        <v>14.167574869288392</v>
      </c>
      <c r="W344" s="53">
        <f t="shared" si="211"/>
        <v>115.77841853573091</v>
      </c>
      <c r="X344" s="53">
        <f t="shared" si="212"/>
        <v>1.0294708523189267</v>
      </c>
      <c r="Y344" s="53">
        <f t="shared" si="213"/>
        <v>1.0231650055704153</v>
      </c>
      <c r="Z344" s="53">
        <f t="shared" si="214"/>
        <v>1.0260432990696924</v>
      </c>
      <c r="AA344" s="53">
        <f t="shared" si="215"/>
        <v>1.0296284922307912</v>
      </c>
      <c r="AB344" s="53">
        <f t="shared" si="216"/>
        <v>0.57342036686136544</v>
      </c>
      <c r="AC344" s="53">
        <f t="shared" si="217"/>
        <v>0.5743221245079001</v>
      </c>
      <c r="AD344" s="53">
        <f t="shared" si="218"/>
        <v>0.56107291343761145</v>
      </c>
      <c r="AE344" s="53">
        <f t="shared" si="219"/>
        <v>0.36705279802377788</v>
      </c>
      <c r="AF344" s="53">
        <f t="shared" si="220"/>
        <v>0.36</v>
      </c>
      <c r="AG344" s="53">
        <f t="shared" si="221"/>
        <v>0.36352639901188893</v>
      </c>
      <c r="AH344" s="64" t="s">
        <v>152</v>
      </c>
      <c r="AK344" s="45" t="str">
        <f t="shared" si="227"/>
        <v>475-02</v>
      </c>
      <c r="AL344" s="65"/>
      <c r="AM344" s="145">
        <f t="shared" si="228"/>
        <v>5</v>
      </c>
      <c r="AN344" s="149"/>
      <c r="AO344" s="183"/>
      <c r="AP344" s="149"/>
      <c r="AQ344" s="147">
        <f t="shared" si="229"/>
        <v>1</v>
      </c>
      <c r="AR344" s="229">
        <v>0</v>
      </c>
      <c r="AS344" s="229">
        <v>2</v>
      </c>
      <c r="AT344" s="229">
        <v>2</v>
      </c>
      <c r="AU344" s="229">
        <v>0</v>
      </c>
      <c r="AV344" s="229">
        <v>1</v>
      </c>
      <c r="AW344" s="229">
        <v>5</v>
      </c>
      <c r="AX344" s="229">
        <v>0</v>
      </c>
      <c r="AY344" s="229">
        <v>4</v>
      </c>
      <c r="AZ344" s="229">
        <v>6</v>
      </c>
      <c r="BB344" s="229">
        <v>98</v>
      </c>
      <c r="BC344" s="229">
        <v>4</v>
      </c>
      <c r="BD344" s="229">
        <v>3</v>
      </c>
      <c r="BE344" s="57">
        <v>3</v>
      </c>
      <c r="BF344" s="57">
        <v>3</v>
      </c>
      <c r="BG344" s="57">
        <v>3</v>
      </c>
      <c r="BH344" s="57">
        <v>10</v>
      </c>
      <c r="BI344" s="57">
        <f t="shared" si="230"/>
        <v>762</v>
      </c>
      <c r="BJ344" s="189" t="str">
        <f t="shared" si="231"/>
        <v>475-02</v>
      </c>
      <c r="BK344" s="173">
        <f t="shared" si="232"/>
        <v>5</v>
      </c>
      <c r="BL344" s="173">
        <v>0</v>
      </c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104">
        <v>8</v>
      </c>
      <c r="CB344" s="103"/>
      <c r="CC344" s="103"/>
      <c r="CD344" s="103"/>
      <c r="CE344" s="103"/>
      <c r="CF344" s="103"/>
      <c r="CG344" s="103"/>
      <c r="CH344" s="103"/>
      <c r="CI344" s="103"/>
      <c r="CJ344" s="103"/>
      <c r="CK344" s="103"/>
      <c r="CL344" s="103"/>
      <c r="CP344" s="93"/>
      <c r="CQ344" s="93"/>
      <c r="CV344" s="93"/>
      <c r="DA344" s="93"/>
      <c r="DF344" s="131"/>
      <c r="DG344" s="121">
        <f t="shared" si="233"/>
        <v>0</v>
      </c>
      <c r="DH344" s="121">
        <f t="shared" si="234"/>
        <v>29.189996280415123</v>
      </c>
      <c r="DI344" s="121">
        <f t="shared" si="235"/>
        <v>49.509601067848727</v>
      </c>
      <c r="DJ344" s="121">
        <f t="shared" si="236"/>
        <v>2.1496208672059676</v>
      </c>
      <c r="DK344" s="121">
        <f t="shared" si="236"/>
        <v>1.313855217158405</v>
      </c>
      <c r="DL344" s="121">
        <f t="shared" si="236"/>
        <v>10.064580260727825</v>
      </c>
      <c r="DM344" s="121">
        <f t="shared" si="237"/>
        <v>0</v>
      </c>
      <c r="DN344" s="121">
        <f t="shared" si="238"/>
        <v>2.9273738328870826</v>
      </c>
      <c r="DO344" s="121">
        <f t="shared" si="239"/>
        <v>0</v>
      </c>
      <c r="DP344" s="121">
        <f t="shared" si="240"/>
        <v>0</v>
      </c>
      <c r="DQ344" s="121">
        <f t="shared" si="241"/>
        <v>0</v>
      </c>
      <c r="DR344" s="122">
        <f t="shared" si="242"/>
        <v>3.5</v>
      </c>
      <c r="DS344" s="157"/>
      <c r="DT344" s="157" t="str">
        <f t="shared" si="243"/>
        <v>DFPZ</v>
      </c>
      <c r="DU344" s="157" t="str">
        <f t="shared" si="222"/>
        <v>475-02</v>
      </c>
      <c r="DV344" s="238">
        <f t="shared" si="244"/>
        <v>5</v>
      </c>
      <c r="EJ344" s="50"/>
      <c r="EK344" s="50"/>
      <c r="EL344" s="55"/>
      <c r="EM344" s="50"/>
      <c r="EN344" s="50"/>
      <c r="EO344" s="50">
        <f t="shared" si="223"/>
        <v>0</v>
      </c>
      <c r="EP344" s="50">
        <f t="shared" si="224"/>
        <v>0</v>
      </c>
      <c r="EQ344" s="50">
        <f t="shared" si="225"/>
        <v>0</v>
      </c>
      <c r="ER344" s="56"/>
      <c r="ES344" s="56"/>
      <c r="ET344" s="56">
        <f t="shared" si="252"/>
        <v>0</v>
      </c>
      <c r="EU344" s="56">
        <f t="shared" si="252"/>
        <v>13.135498326186806</v>
      </c>
      <c r="EV344" s="56"/>
      <c r="EW344" s="56"/>
      <c r="EX344" s="56"/>
      <c r="EY344" s="56"/>
      <c r="EZ344" s="165"/>
      <c r="FA344" s="179"/>
      <c r="FB344" s="179"/>
      <c r="FC344" s="56"/>
      <c r="FD344" s="56"/>
      <c r="FE344" s="56"/>
      <c r="FF344" s="56"/>
      <c r="FG344" s="56"/>
      <c r="FH344" s="56"/>
      <c r="FI344" s="56"/>
      <c r="FJ344" s="56"/>
      <c r="FK344" s="56"/>
      <c r="FL344" s="56"/>
      <c r="FM344" s="56"/>
      <c r="FO344" s="54"/>
      <c r="FP344" s="54"/>
      <c r="FQ344" s="54"/>
      <c r="FR344" s="54"/>
      <c r="FS344" s="54"/>
      <c r="FT344" s="54"/>
      <c r="FU344" s="54"/>
      <c r="FV344" s="54"/>
      <c r="FW344" s="54"/>
      <c r="FX344" s="54"/>
      <c r="FY344" s="54"/>
      <c r="FZ344" s="54"/>
      <c r="GA344" s="54"/>
    </row>
    <row r="345" spans="1:183" ht="16.899999999999999" customHeight="1">
      <c r="A345" s="66" t="s">
        <v>377</v>
      </c>
      <c r="B345" s="228" t="s">
        <v>286</v>
      </c>
      <c r="C345" s="228">
        <v>762</v>
      </c>
      <c r="D345" s="228" t="s">
        <v>294</v>
      </c>
      <c r="E345" s="229">
        <v>1</v>
      </c>
      <c r="F345" s="144">
        <v>12.41</v>
      </c>
      <c r="G345" s="144">
        <v>5</v>
      </c>
      <c r="H345" s="144"/>
      <c r="I345" s="144">
        <v>5.47</v>
      </c>
      <c r="J345" s="82">
        <v>2.7605540793600003</v>
      </c>
      <c r="K345" s="83">
        <v>15.69</v>
      </c>
      <c r="L345" s="83">
        <v>1.9570603483200002</v>
      </c>
      <c r="M345" s="83"/>
      <c r="N345" s="83"/>
      <c r="O345" s="83"/>
      <c r="P345" s="230">
        <f t="shared" si="226"/>
        <v>43.287614427679998</v>
      </c>
      <c r="Q345" s="52">
        <f t="shared" ref="Q345:Q408" si="254">((F345/$P345)*$F$5) + ((G345/$P345)*$G$5) + (( H345/$P345)*$H$5) + ((I345/$P345)*$I$5) + ((J345/$P345)*$J$5) + ((K345/$P345)*$K$5) + ((L345/$P345)*$L$5) + ((M345/$P345)*$M$5) + ((N345/$P345)*$N$5) + ((O345/$P345)*$O$5)</f>
        <v>0.83399989372614647</v>
      </c>
      <c r="R345" s="52">
        <f t="shared" ref="R345:R408" si="255">((F345/$P345)*$F$6) + ((G345/$P345)*$G$6) + (( H345/$P345)*$H$6) + ((I345/$P345)*$I$6) + ((J345/$P345)*$J$6) + ((K345/$P345)*$K$6) + ((L345/$P345)*$L$6) + ((M345/$P345)*$M$6) + ((N345/$P345)*$N$6) + ((O345/$P345)*$O$6)</f>
        <v>1.4516799611077715</v>
      </c>
      <c r="S345" s="52">
        <f t="shared" ref="S345:S408" si="256">((F345/$P345)*$F$7) + ((G345/$P345)*$G$7) + (( H345/$P345)*$H$7) + ((I345/$P345)*$I$7) + ((J345/$P345)*$J$7) + ((K345/$P345)*$K$7) + ((L345/$P345)*$L$7) + ((M345/$P345)*$M$7) + ((N345/$P345)*$N$7) + ((O345/$P345)*$O$7)</f>
        <v>1.4145600305099637</v>
      </c>
      <c r="T345" s="53">
        <f t="shared" ref="T345:T408" si="257">((F345/$P345)*$F$8) + ((G345/$P345)*$G$8) + (( H345/$P345)*$H$8) + ((I345/$P345)*$I$8) + ((J345/$P345)*$J$8) + ((K345/$P345)*$K$8) + ((L345/$P345)*$L$8) + ((M345/$P345)*$M$8) + ((N345/$P345)*$N$8) + ((O345/$P345)*$O$8)</f>
        <v>9.0334723494273572E-2</v>
      </c>
      <c r="U345" s="53">
        <f t="shared" ref="U345:U408" si="258">((F345/$P345)*$F$9) + ((G345/$P345)*$G$9) + (( H345/$P345)*$H$9) + ((I345/$P345)*$I$9) + ((J345/$P345)*$J$9) + ((K345/$P345)*$K$9) + ((L345/$P345)*$L$9) + ((M345/$P345)*$M$9) + ((N345/$P345)*$N$9) + ((O345/$P345)*$O$9)</f>
        <v>1.3589153014640702</v>
      </c>
      <c r="V345" s="53">
        <f t="shared" ref="V345:V408" si="259">((F345/$P345)*$F$10) + ((G345/$P345)*$G$10) + (( H345/$P345)*$H$10) + ((I345/$P345)*$I$10) + ((J345/$P345)*$J$10) + ((K345/$P345)*$K$10) + ((L345/$P345)*$L$10) + ((M345/$P345)*$M$10) + ((N345/$P345)*$N$10) + ((O345/$P345)*$O$10)</f>
        <v>14.167574869288392</v>
      </c>
      <c r="W345" s="53">
        <f t="shared" ref="W345:W408" si="260">((F345/$P345)*$F$11) + ((G345/$P345)*$G$11) + (( H345/$P345)*$H$11) + ((I345/$P345)*$I$11) + ((J345/$P345)*$J$11) + ((K345/$P345)*$K$11) + ((L345/$P345)*$L$11) + ((M345/$P345)*$M$11) + ((N345/$P345)*$N$11) + ((O345/$P345)*$O$11)</f>
        <v>115.77841853573091</v>
      </c>
      <c r="X345" s="53">
        <f t="shared" ref="X345:X408" si="261">((F345/$P345)*$F$12) + ((G345/$P345)*$G$12) + (( H345/$P345)*$H$12) + ((I345/$P345)*$I$12) + ((J345/$P345)*$J$12) + ((K345/$P345)*$K$12) + ((L345/$P345)*$L$12) + ((M345/$P345)*$M$12) + ((N345/$P345)*$N$12) + ((O345/$P345)*$O$12)</f>
        <v>1.0294708523189267</v>
      </c>
      <c r="Y345" s="53">
        <f t="shared" ref="Y345:Y408" si="262">((F345/$P345)*$F$13) + ((G345/$P345)*$G$13) + (( H345/$P345)*$H$13) + ((I345/$P345)*$I$13) + ((J345/$P345)*$J$13) + ((K345/$P345)*$K$13) + ((L345/$P345)*$L$13) + ((M345/$P345)*$M$13) + ((N345/$P345)*$N$13) + ((O345/$P345)*$O$13)</f>
        <v>1.0231650055704153</v>
      </c>
      <c r="Z345" s="53">
        <f t="shared" ref="Z345:Z408" si="263">((F345/$P345)*$F$14) + ((G345/$P345)*$G$14) + (( H345/$P345)*$H$14) + ((I345/$P345)*$I$14) + ((J345/$P345)*$J$14) + ((K345/$P345)*$K$14) + ((L345/$P345)*$L$14) + ((M345/$P345)*$M$14) + ((N345/$P345)*$N$14) + ((O345/$P345)*$O$14)</f>
        <v>1.0260432990696924</v>
      </c>
      <c r="AA345" s="53">
        <f t="shared" ref="AA345:AA408" si="264">((F345/$P345)*$F$15) + ((G345/$P345)*$G$15) + (( H345/$P345)*$H$15) + ((I345/$P345)*$I$15) + ((J345/$P345)*$J$15) + ((K345/$P345)*$K$15) + ((L345/$P345)*$L$15) + ((M345/$P345)*$M$15) + ((N345/$P345)*$N$15) + ((O345/$P345)*$O$15)</f>
        <v>1.0296284922307912</v>
      </c>
      <c r="AB345" s="53">
        <f t="shared" ref="AB345:AB408" si="265">((F345/$P345)*$F$16) + ((G345/$P345)*$G$16) + (( H345/$P345)*$H$16) + ((I345/$P345)*$I$16) + ((J345/$P345)*$J$16) + ((K345/$P345)*$K$16) + ((L345/$P345)*$L$16) + ((M345/$P345)*$M$16) + ((N345/$P345)*$N$16) + ((O345/$P345)*$O$16)</f>
        <v>0.57342036686136544</v>
      </c>
      <c r="AC345" s="53">
        <f t="shared" ref="AC345:AC408" si="266">((F345/$P345)*$F$17) + ((G345/$P345)*$G$17) + (( H345/$P345)*$H$17) + ((I345/$P345)*$I$17) + ((J345/$P345)*$J$17) + ((K345/$P345)*$K$17) + ((L345/$P345)*$L$17) + ((M345/$P345)*$M$17) + ((N345/$P345)*$N$17) + ((O345/$P345)*$O$17)</f>
        <v>0.5743221245079001</v>
      </c>
      <c r="AD345" s="53">
        <f t="shared" ref="AD345:AD408" si="267">((F345/$P345)*$F$18) + ((G345/$P345)*$G$18) + (( H345/$P345)*$H$18) + ((I345/$P345)*$I$18) + ((J345/$P345)*$J$18) + ((K345/$P345)*$K$18) + ((L345/$P345)*$L$18) + ((M345/$P345)*$M$18) + ((N345/$P345)*$N$18) + ((O345/$P345)*$O$18)</f>
        <v>0.56107291343761145</v>
      </c>
      <c r="AE345" s="53">
        <f t="shared" ref="AE345:AE408" si="268">((F345/$P345)*$F$19) + ((G345/$P345)*$G$19) + (( H345/$P345)*$H$19) + ((I345/$P345)*$I$19) + ((J345/$P345)*$J$19) + ((K345/$P345)*$K$19) + ((L345/$P345)*$L$19) + ((M345/$P345)*$M$19) + ((N345/$P345)*$N$19) + ((O345/$P345)*$O$19)</f>
        <v>0.36705279802377788</v>
      </c>
      <c r="AF345" s="53">
        <f t="shared" ref="AF345:AF408" si="269">((F345/$P345)*$F$20) + ((G345/$P345)*$G$20) + (( H345/$P345)*$H$20) + ((I345/$P345)*$I$20) + ((J345/$P345)*$J$20) + ((K345/$P345)*$K$20) + ((L345/$P345)*$L$20) + ((M345/$P345)*$M$20) + ((N345/$P345)*$N$20) + ((O345/$P345)*$O$20)</f>
        <v>0.36</v>
      </c>
      <c r="AG345" s="53">
        <f t="shared" ref="AG345:AG408" si="270">(AE345+AF345)/2</f>
        <v>0.36352639901188893</v>
      </c>
      <c r="AH345" s="64" t="s">
        <v>152</v>
      </c>
      <c r="AK345" s="45" t="str">
        <f t="shared" si="227"/>
        <v>476-05</v>
      </c>
      <c r="AL345" s="65"/>
      <c r="AM345" s="145">
        <f t="shared" si="228"/>
        <v>1</v>
      </c>
      <c r="AN345" s="149"/>
      <c r="AO345" s="183"/>
      <c r="AP345" s="149"/>
      <c r="AQ345" s="147">
        <f t="shared" si="229"/>
        <v>1</v>
      </c>
      <c r="AR345" s="229">
        <v>0</v>
      </c>
      <c r="AS345" s="229">
        <v>1</v>
      </c>
      <c r="AT345" s="229">
        <v>1</v>
      </c>
      <c r="AU345" s="229">
        <v>3</v>
      </c>
      <c r="AV345" s="229">
        <v>2</v>
      </c>
      <c r="AW345" s="229">
        <v>2</v>
      </c>
      <c r="AX345" s="229">
        <v>1</v>
      </c>
      <c r="AY345" s="229">
        <v>3</v>
      </c>
      <c r="AZ345" s="229">
        <v>12</v>
      </c>
      <c r="BB345" s="229">
        <v>75</v>
      </c>
      <c r="BC345" s="229">
        <v>10</v>
      </c>
      <c r="BD345" s="229">
        <v>1</v>
      </c>
      <c r="BE345" s="57">
        <v>3</v>
      </c>
      <c r="BF345" s="57">
        <v>3</v>
      </c>
      <c r="BG345" s="57">
        <v>3</v>
      </c>
      <c r="BH345" s="57">
        <v>10</v>
      </c>
      <c r="BI345" s="57">
        <f t="shared" si="230"/>
        <v>762</v>
      </c>
      <c r="BJ345" s="189" t="str">
        <f t="shared" si="231"/>
        <v>476-05</v>
      </c>
      <c r="BK345" s="173">
        <f t="shared" si="232"/>
        <v>1</v>
      </c>
      <c r="BL345" s="173">
        <v>0</v>
      </c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104"/>
      <c r="CB345" s="103"/>
      <c r="CC345" s="103"/>
      <c r="CD345" s="103"/>
      <c r="CE345" s="103"/>
      <c r="CF345" s="103"/>
      <c r="CG345" s="103"/>
      <c r="CH345" s="103"/>
      <c r="CI345" s="103"/>
      <c r="CJ345" s="103"/>
      <c r="CK345" s="103"/>
      <c r="CL345" s="103"/>
      <c r="CP345" s="93"/>
      <c r="CQ345" s="93"/>
      <c r="CV345" s="93"/>
      <c r="DA345" s="93"/>
      <c r="DF345" s="131"/>
      <c r="DG345" s="121">
        <f t="shared" si="233"/>
        <v>29.033599222155431</v>
      </c>
      <c r="DH345" s="121">
        <f t="shared" si="234"/>
        <v>25.019996811784395</v>
      </c>
      <c r="DI345" s="121">
        <f t="shared" si="235"/>
        <v>70.728001525498186</v>
      </c>
      <c r="DJ345" s="121">
        <f t="shared" si="236"/>
        <v>1.6451180106168117</v>
      </c>
      <c r="DK345" s="121">
        <f t="shared" si="236"/>
        <v>3.2846380428960127</v>
      </c>
      <c r="DL345" s="121">
        <f t="shared" si="236"/>
        <v>3.3548600869092748</v>
      </c>
      <c r="DM345" s="121">
        <f t="shared" si="237"/>
        <v>0</v>
      </c>
      <c r="DN345" s="121">
        <f t="shared" si="238"/>
        <v>0</v>
      </c>
      <c r="DO345" s="121">
        <f t="shared" si="239"/>
        <v>0</v>
      </c>
      <c r="DP345" s="121">
        <f t="shared" si="240"/>
        <v>0</v>
      </c>
      <c r="DQ345" s="121">
        <f t="shared" si="241"/>
        <v>0</v>
      </c>
      <c r="DR345" s="122">
        <f t="shared" si="242"/>
        <v>1.5</v>
      </c>
      <c r="DS345" s="157"/>
      <c r="DT345" s="157" t="str">
        <f t="shared" si="243"/>
        <v>DFPZ</v>
      </c>
      <c r="DU345" s="157" t="str">
        <f t="shared" ref="DU345:DU408" si="271">D345</f>
        <v>476-05</v>
      </c>
      <c r="DV345" s="238">
        <f t="shared" si="244"/>
        <v>1</v>
      </c>
      <c r="EJ345" s="50">
        <f t="shared" si="245"/>
        <v>0.72660060975609753</v>
      </c>
      <c r="EK345" s="50">
        <f t="shared" si="246"/>
        <v>1.8546747967479675</v>
      </c>
      <c r="EL345" s="55">
        <f t="shared" si="247"/>
        <v>1.475609756097561</v>
      </c>
      <c r="EM345" s="50">
        <f>4.656*AQ345*(((BL345/2.54)^2)+((BM345/2.54)^2)+((BN345/2.54)^2)+((BO345)/2.54^2)+((BP345/2.54)^2)+((BQ345/2.54)^2)+((BR345/2.54)^2)+((BS345/2.54)^2)+((BT345/2.54)^2)+((BU345/2.54)^2)+((BV345/2.54)^2)+((BW345/2.54)^2)+((BX345/2.54)^2)+((BY345/2.54)^2)+((BZ345/2.54)^2))/(BH345*3.28)</f>
        <v>0</v>
      </c>
      <c r="EN345" s="50">
        <f>3.492*AQ345*((CA345/2.54)^2 + (CB345/2.54)^2 + (CC345/2.54)^2 + (CD345/2.54)^2 + (CE345/2.54)^2 + (CF345/2.54)^2 + (CG345/2.54)^2 +(CH345/2.54)^2 +(CI345/2.54)^2 + (CJ345/2.54)^2 +(CK345/2.54)^2 + (CL345/2.54)^2 +(CM345/2.54)^2 + (CN345/2.54)^2 + (CO345/2.54)^2)/(BH345*3.28)</f>
        <v>0</v>
      </c>
      <c r="EO345" s="50">
        <f t="shared" ref="EO345:EO409" si="272">4.074*AQ345*((CQ345/2.54)^2 + (CR345/2.54)^2 + (CS345/2.54)^2 + (CT345/2.54)^2 + (CU345/2.54)^2)/(BH345*3.28)</f>
        <v>0</v>
      </c>
      <c r="EP345" s="50">
        <f t="shared" ref="EP345:EP409" si="273">4.074*AQ345*((CV345/2.54)^2 + (CW345/2.54)^2 + (CX345/2.54)^2 + (CY345/2.54)^2 + (CZ345/2.54)^2)/(BH345*3.28)</f>
        <v>0</v>
      </c>
      <c r="EQ345" s="50">
        <f t="shared" ref="EQ345:EQ409" si="274">4.074*AQ345*((DA345/2.54)^2 + (DB345/2.54)^2 + (DC345/2.54)^2 + (DD345/2.54)^2 + (DE345/2.54)^2)/(BH345*3.28)</f>
        <v>0</v>
      </c>
      <c r="ER345" s="56">
        <f t="shared" si="248"/>
        <v>4.0568851626016258</v>
      </c>
      <c r="ES345" s="56">
        <f t="shared" si="249"/>
        <v>0</v>
      </c>
      <c r="ET345" s="56">
        <f t="shared" si="252"/>
        <v>13.065119649969944</v>
      </c>
      <c r="EU345" s="56">
        <f t="shared" si="252"/>
        <v>11.258998565302978</v>
      </c>
      <c r="EV345" s="56">
        <f t="shared" si="250"/>
        <v>4.0568851626016258</v>
      </c>
      <c r="EW345" s="56"/>
      <c r="EX345" s="56"/>
      <c r="EY345" s="56"/>
      <c r="EZ345" s="165"/>
      <c r="FA345" s="179"/>
      <c r="FB345" s="179"/>
      <c r="FC345" s="56"/>
      <c r="FD345" s="56"/>
      <c r="FE345" s="56"/>
      <c r="FF345" s="56"/>
      <c r="FG345" s="56"/>
      <c r="FH345" s="56"/>
      <c r="FI345" s="56"/>
      <c r="FJ345" s="56"/>
      <c r="FK345" s="56"/>
      <c r="FL345" s="56"/>
      <c r="FM345" s="56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4"/>
      <c r="FZ345" s="54"/>
      <c r="GA345" s="54"/>
    </row>
    <row r="346" spans="1:183" ht="16.899999999999999" customHeight="1">
      <c r="A346" s="66" t="s">
        <v>377</v>
      </c>
      <c r="B346" s="228" t="s">
        <v>286</v>
      </c>
      <c r="C346" s="228">
        <v>762</v>
      </c>
      <c r="D346" s="228" t="s">
        <v>294</v>
      </c>
      <c r="E346" s="229">
        <v>2</v>
      </c>
      <c r="F346" s="144">
        <v>12.41</v>
      </c>
      <c r="G346" s="144">
        <v>5</v>
      </c>
      <c r="H346" s="144"/>
      <c r="I346" s="144">
        <v>5.47</v>
      </c>
      <c r="J346" s="82">
        <v>2.7605540793600003</v>
      </c>
      <c r="K346" s="83">
        <v>15.69</v>
      </c>
      <c r="L346" s="83">
        <v>1.9570603483200002</v>
      </c>
      <c r="M346" s="83"/>
      <c r="N346" s="83"/>
      <c r="O346" s="83"/>
      <c r="P346" s="230">
        <f t="shared" ref="P346:P399" si="275">SUM(F346:O346)</f>
        <v>43.287614427679998</v>
      </c>
      <c r="Q346" s="52">
        <f t="shared" si="254"/>
        <v>0.83399989372614647</v>
      </c>
      <c r="R346" s="52">
        <f t="shared" si="255"/>
        <v>1.4516799611077715</v>
      </c>
      <c r="S346" s="52">
        <f t="shared" si="256"/>
        <v>1.4145600305099637</v>
      </c>
      <c r="T346" s="53">
        <f t="shared" si="257"/>
        <v>9.0334723494273572E-2</v>
      </c>
      <c r="U346" s="53">
        <f t="shared" si="258"/>
        <v>1.3589153014640702</v>
      </c>
      <c r="V346" s="53">
        <f t="shared" si="259"/>
        <v>14.167574869288392</v>
      </c>
      <c r="W346" s="53">
        <f t="shared" si="260"/>
        <v>115.77841853573091</v>
      </c>
      <c r="X346" s="53">
        <f t="shared" si="261"/>
        <v>1.0294708523189267</v>
      </c>
      <c r="Y346" s="53">
        <f t="shared" si="262"/>
        <v>1.0231650055704153</v>
      </c>
      <c r="Z346" s="53">
        <f t="shared" si="263"/>
        <v>1.0260432990696924</v>
      </c>
      <c r="AA346" s="53">
        <f t="shared" si="264"/>
        <v>1.0296284922307912</v>
      </c>
      <c r="AB346" s="53">
        <f t="shared" si="265"/>
        <v>0.57342036686136544</v>
      </c>
      <c r="AC346" s="53">
        <f t="shared" si="266"/>
        <v>0.5743221245079001</v>
      </c>
      <c r="AD346" s="53">
        <f t="shared" si="267"/>
        <v>0.56107291343761145</v>
      </c>
      <c r="AE346" s="53">
        <f t="shared" si="268"/>
        <v>0.36705279802377788</v>
      </c>
      <c r="AF346" s="53">
        <f t="shared" si="269"/>
        <v>0.36</v>
      </c>
      <c r="AG346" s="53">
        <f t="shared" si="270"/>
        <v>0.36352639901188893</v>
      </c>
      <c r="AH346" s="64" t="s">
        <v>152</v>
      </c>
      <c r="AK346" s="45" t="str">
        <f t="shared" ref="AK346:AK409" si="276">D346</f>
        <v>476-05</v>
      </c>
      <c r="AL346" s="65"/>
      <c r="AM346" s="145">
        <f t="shared" ref="AM346:AM409" si="277">E346</f>
        <v>2</v>
      </c>
      <c r="AN346" s="149"/>
      <c r="AO346" s="183"/>
      <c r="AP346" s="149"/>
      <c r="AQ346" s="147">
        <f t="shared" ref="AQ346:AQ409" si="278">(1+(AP346/100)^2)^0.5</f>
        <v>1</v>
      </c>
      <c r="AR346" s="229">
        <v>0</v>
      </c>
      <c r="AS346" s="229">
        <v>10</v>
      </c>
      <c r="AT346" s="229">
        <v>15</v>
      </c>
      <c r="AU346" s="229">
        <v>6</v>
      </c>
      <c r="AV346" s="229">
        <v>3</v>
      </c>
      <c r="AW346" s="229">
        <v>5</v>
      </c>
      <c r="AX346" s="229">
        <v>0</v>
      </c>
      <c r="AY346" s="229">
        <v>1</v>
      </c>
      <c r="AZ346" s="229">
        <v>3</v>
      </c>
      <c r="BB346" s="229">
        <v>120</v>
      </c>
      <c r="BC346" s="229">
        <v>6</v>
      </c>
      <c r="BD346" s="229">
        <v>0</v>
      </c>
      <c r="BE346" s="57">
        <v>3</v>
      </c>
      <c r="BF346" s="57">
        <v>3</v>
      </c>
      <c r="BG346" s="57">
        <v>3</v>
      </c>
      <c r="BH346" s="57">
        <v>10</v>
      </c>
      <c r="BI346" s="57">
        <f t="shared" ref="BI346:BI409" si="279">C346</f>
        <v>762</v>
      </c>
      <c r="BJ346" s="189" t="str">
        <f t="shared" ref="BJ346:BJ409" si="280">D346</f>
        <v>476-05</v>
      </c>
      <c r="BK346" s="173">
        <f t="shared" ref="BK346:BK409" si="281">E346</f>
        <v>2</v>
      </c>
      <c r="BL346" s="173">
        <v>0</v>
      </c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104"/>
      <c r="CB346" s="103"/>
      <c r="CC346" s="103"/>
      <c r="CD346" s="103"/>
      <c r="CE346" s="103"/>
      <c r="CF346" s="103"/>
      <c r="CG346" s="103"/>
      <c r="CH346" s="103"/>
      <c r="CI346" s="103"/>
      <c r="CJ346" s="103"/>
      <c r="CK346" s="103"/>
      <c r="CL346" s="103"/>
      <c r="CP346" s="93"/>
      <c r="CQ346" s="93"/>
      <c r="CV346" s="93"/>
      <c r="DA346" s="93"/>
      <c r="DF346" s="131"/>
      <c r="DG346" s="121">
        <f t="shared" ref="DG346:DG409" si="282">(((AR346*$R346) + (AU346*$R346)+(AX346*$R346))/2)*10</f>
        <v>43.550398833233146</v>
      </c>
      <c r="DH346" s="121">
        <f t="shared" ref="DH346:DH409" si="283">((($AS346*$Q346) +($AV346*$Q346)+($AY346*$Q346))/2)*10</f>
        <v>58.379992560830246</v>
      </c>
      <c r="DI346" s="121">
        <f t="shared" ref="DI346:DI409" si="284">((((AR346+AU346+AX346)*S346) +((AS346+AV346+AY346)*S346))/2)*10</f>
        <v>141.45600305099637</v>
      </c>
      <c r="DJ346" s="121">
        <f t="shared" ref="DJ346:DL409" si="285">(10*(0.1234*T346*X346*AB346*BB346))/BE346</f>
        <v>2.6321888169868992</v>
      </c>
      <c r="DK346" s="121">
        <f t="shared" si="285"/>
        <v>1.9707828257376079</v>
      </c>
      <c r="DL346" s="121">
        <f t="shared" si="285"/>
        <v>0</v>
      </c>
      <c r="DM346" s="121">
        <f t="shared" ref="DM346:DM409" si="286">(10*0.1234*AA346*AE346)*((BL346^2)+(BM346^2)+(BN346^2)+(BO346^2)+(BP346^2)+(BQ346^2)+(BR346^2)+(BS346^2)+(BT346^2)+(BU346^2)+(BV346^2)+(BW346^2)+(BX346^2)+(BY346^2)+(BZ346^2))/$BH346</f>
        <v>0</v>
      </c>
      <c r="DN346" s="121">
        <f t="shared" ref="DN346:DN409" si="287">(10*0.1234*AA346*AF346*(CA346^2 + CB346^2 + CC346^2 + CD346^2 + CE346^2 + CF346^2 + CG346^2 +CH346^2 +CI346^2 + CJ346^2 +CK346^2 + CL346^2 +CM346^2 + CN346^2 + CO346^2))/$BH346</f>
        <v>0</v>
      </c>
      <c r="DO346" s="121">
        <f t="shared" ref="DO346:DO409" si="288">(10*0.1234*AA346*AG346)*((CQ346^2)+(CR346^2)+(CS346^2)+(CT346^2)+(CU346^2))/$BH346</f>
        <v>0</v>
      </c>
      <c r="DP346" s="121">
        <f t="shared" ref="DP346:DP409" si="289">(10*0.1234*AA346*AG346)*((CV346^2)+(CW346^2)+(CX346^2)+(CY346^2)+(CZ346^2))/$BH346</f>
        <v>0</v>
      </c>
      <c r="DQ346" s="121">
        <f t="shared" ref="DQ346:DQ409" si="290">(10*0.1234*AA346*AG346)*((DA346^2)+(DB346^2)+(DC346^2)+(DD346^2)+(DE346^2))/$BH346</f>
        <v>0</v>
      </c>
      <c r="DR346" s="122">
        <f t="shared" ref="DR346:DR409" si="291">AVERAGE(AT346,AW346)</f>
        <v>10</v>
      </c>
      <c r="DS346" s="157"/>
      <c r="DT346" s="157" t="str">
        <f t="shared" ref="DT346:DT409" si="292">B346</f>
        <v>DFPZ</v>
      </c>
      <c r="DU346" s="157" t="str">
        <f t="shared" si="271"/>
        <v>476-05</v>
      </c>
      <c r="DV346" s="238">
        <f t="shared" ref="DV346:DV409" si="293">E346</f>
        <v>2</v>
      </c>
      <c r="EJ346" s="50">
        <f t="shared" ref="EJ346:EJ409" si="294">(0.09533*BB346*AQ346)/(BE346*3.28)</f>
        <v>1.1625609756097561</v>
      </c>
      <c r="EK346" s="50">
        <f t="shared" ref="EK346:EK409" si="295">(1.825*BC346*AQ346)/(BF346*3.28)</f>
        <v>1.1128048780487805</v>
      </c>
      <c r="EL346" s="55">
        <f t="shared" ref="EL346:EL409" si="296">(14.52*BD346*AQ346)/(BG346*3.28)</f>
        <v>0</v>
      </c>
      <c r="EM346" s="50">
        <f>4.656*AQ346*(((BL346/2.54)^2)+((BM346/2.54)^2)+((BN346/2.54)^2)+((BO346)/2.54^2)+((BP346/2.54)^2)+((BQ346/2.54)^2)+((BR346/2.54)^2)+((BS346/2.54)^2)+((BT346/2.54)^2)+((BU346/2.54)^2)+((BV346/2.54)^2)+((BW346/2.54)^2)+((BX346/2.54)^2)+((BY346/2.54)^2)+((BZ346/2.54)^2))/(BH346*3.28)</f>
        <v>0</v>
      </c>
      <c r="EN346" s="50">
        <f>3.492*AQ346*((CA346/2.54)^2 + (CB346/2.54)^2 + (CC346/2.54)^2 + (CD346/2.54)^2 + (CE346/2.54)^2 + (CF346/2.54)^2 + (CG346/2.54)^2 +(CH346/2.54)^2 +(CI346/2.54)^2 + (CJ346/2.54)^2 +(CK346/2.54)^2 + (CL346/2.54)^2 +(CM346/2.54)^2 + (CN346/2.54)^2 + (CO346/2.54)^2)/(BH346*3.28)</f>
        <v>0</v>
      </c>
      <c r="EO346" s="50">
        <f t="shared" si="272"/>
        <v>0</v>
      </c>
      <c r="EP346" s="50">
        <f t="shared" si="273"/>
        <v>0</v>
      </c>
      <c r="EQ346" s="50">
        <f t="shared" si="274"/>
        <v>0</v>
      </c>
      <c r="ER346" s="56">
        <f t="shared" ref="ER346:ER409" si="297">EJ346+EK346+EL346</f>
        <v>2.2753658536585366</v>
      </c>
      <c r="ES346" s="56">
        <f t="shared" ref="ES346:ES409" si="298">EM346+EN346</f>
        <v>0</v>
      </c>
      <c r="ET346" s="56">
        <f t="shared" si="252"/>
        <v>19.597679474954916</v>
      </c>
      <c r="EU346" s="56">
        <f t="shared" si="252"/>
        <v>26.270996652373611</v>
      </c>
      <c r="EV346" s="56">
        <f t="shared" ref="EV346:EV409" si="299">ER346+ES346</f>
        <v>2.2753658536585366</v>
      </c>
      <c r="EW346" s="56"/>
      <c r="EX346" s="56"/>
      <c r="EY346" s="56"/>
      <c r="EZ346" s="165"/>
      <c r="FA346" s="179"/>
      <c r="FB346" s="179"/>
      <c r="FC346" s="56"/>
      <c r="FD346" s="56"/>
      <c r="FE346" s="56"/>
      <c r="FF346" s="56"/>
      <c r="FG346" s="56"/>
      <c r="FH346" s="56"/>
      <c r="FI346" s="56"/>
      <c r="FJ346" s="56"/>
      <c r="FK346" s="56"/>
      <c r="FL346" s="56"/>
      <c r="FM346" s="56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4"/>
      <c r="FZ346" s="54"/>
      <c r="GA346" s="54"/>
    </row>
    <row r="347" spans="1:183" ht="16.899999999999999" customHeight="1">
      <c r="A347" s="66" t="s">
        <v>377</v>
      </c>
      <c r="B347" s="228" t="s">
        <v>286</v>
      </c>
      <c r="C347" s="228">
        <v>762</v>
      </c>
      <c r="D347" s="228" t="s">
        <v>294</v>
      </c>
      <c r="E347" s="229">
        <v>3</v>
      </c>
      <c r="F347" s="144">
        <v>12.41</v>
      </c>
      <c r="G347" s="144">
        <v>5</v>
      </c>
      <c r="H347" s="144"/>
      <c r="I347" s="144">
        <v>5.47</v>
      </c>
      <c r="J347" s="82">
        <v>2.7605540793600003</v>
      </c>
      <c r="K347" s="83">
        <v>15.69</v>
      </c>
      <c r="L347" s="83">
        <v>1.9570603483200002</v>
      </c>
      <c r="M347" s="83"/>
      <c r="N347" s="83"/>
      <c r="O347" s="83"/>
      <c r="P347" s="230">
        <f t="shared" si="275"/>
        <v>43.287614427679998</v>
      </c>
      <c r="Q347" s="52">
        <f t="shared" si="254"/>
        <v>0.83399989372614647</v>
      </c>
      <c r="R347" s="52">
        <f t="shared" si="255"/>
        <v>1.4516799611077715</v>
      </c>
      <c r="S347" s="52">
        <f t="shared" si="256"/>
        <v>1.4145600305099637</v>
      </c>
      <c r="T347" s="53">
        <f t="shared" si="257"/>
        <v>9.0334723494273572E-2</v>
      </c>
      <c r="U347" s="53">
        <f t="shared" si="258"/>
        <v>1.3589153014640702</v>
      </c>
      <c r="V347" s="53">
        <f t="shared" si="259"/>
        <v>14.167574869288392</v>
      </c>
      <c r="W347" s="53">
        <f t="shared" si="260"/>
        <v>115.77841853573091</v>
      </c>
      <c r="X347" s="53">
        <f t="shared" si="261"/>
        <v>1.0294708523189267</v>
      </c>
      <c r="Y347" s="53">
        <f t="shared" si="262"/>
        <v>1.0231650055704153</v>
      </c>
      <c r="Z347" s="53">
        <f t="shared" si="263"/>
        <v>1.0260432990696924</v>
      </c>
      <c r="AA347" s="53">
        <f t="shared" si="264"/>
        <v>1.0296284922307912</v>
      </c>
      <c r="AB347" s="53">
        <f t="shared" si="265"/>
        <v>0.57342036686136544</v>
      </c>
      <c r="AC347" s="53">
        <f t="shared" si="266"/>
        <v>0.5743221245079001</v>
      </c>
      <c r="AD347" s="53">
        <f t="shared" si="267"/>
        <v>0.56107291343761145</v>
      </c>
      <c r="AE347" s="53">
        <f t="shared" si="268"/>
        <v>0.36705279802377788</v>
      </c>
      <c r="AF347" s="53">
        <f t="shared" si="269"/>
        <v>0.36</v>
      </c>
      <c r="AG347" s="53">
        <f t="shared" si="270"/>
        <v>0.36352639901188893</v>
      </c>
      <c r="AH347" s="64" t="s">
        <v>152</v>
      </c>
      <c r="AK347" s="45" t="str">
        <f t="shared" si="276"/>
        <v>476-05</v>
      </c>
      <c r="AL347" s="65"/>
      <c r="AM347" s="145">
        <f t="shared" si="277"/>
        <v>3</v>
      </c>
      <c r="AN347" s="149"/>
      <c r="AO347" s="183"/>
      <c r="AP347" s="149"/>
      <c r="AQ347" s="147">
        <f t="shared" si="278"/>
        <v>1</v>
      </c>
      <c r="AR347" s="229">
        <v>3</v>
      </c>
      <c r="AS347" s="229">
        <v>4</v>
      </c>
      <c r="AT347" s="229">
        <v>6</v>
      </c>
      <c r="AU347" s="229">
        <v>3</v>
      </c>
      <c r="AV347" s="229">
        <v>3</v>
      </c>
      <c r="AW347" s="229">
        <v>3</v>
      </c>
      <c r="AX347" s="229">
        <v>0</v>
      </c>
      <c r="AY347" s="229">
        <v>1</v>
      </c>
      <c r="AZ347" s="229">
        <v>1</v>
      </c>
      <c r="BB347" s="229">
        <v>33</v>
      </c>
      <c r="BC347" s="229">
        <v>3</v>
      </c>
      <c r="BD347" s="229">
        <v>0</v>
      </c>
      <c r="BE347" s="57">
        <v>3</v>
      </c>
      <c r="BF347" s="57">
        <v>3</v>
      </c>
      <c r="BG347" s="57">
        <v>3</v>
      </c>
      <c r="BH347" s="57">
        <v>10</v>
      </c>
      <c r="BI347" s="57">
        <f t="shared" si="279"/>
        <v>762</v>
      </c>
      <c r="BJ347" s="189" t="str">
        <f t="shared" si="280"/>
        <v>476-05</v>
      </c>
      <c r="BK347" s="173">
        <f t="shared" si="281"/>
        <v>3</v>
      </c>
      <c r="BL347" s="173">
        <v>0</v>
      </c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104"/>
      <c r="CB347" s="103"/>
      <c r="CC347" s="103"/>
      <c r="CD347" s="103"/>
      <c r="CE347" s="103"/>
      <c r="CF347" s="103"/>
      <c r="CG347" s="103"/>
      <c r="CH347" s="103"/>
      <c r="CI347" s="103"/>
      <c r="CJ347" s="103"/>
      <c r="CK347" s="103"/>
      <c r="CL347" s="103"/>
      <c r="CP347" s="93"/>
      <c r="CQ347" s="93"/>
      <c r="CV347" s="93"/>
      <c r="DA347" s="93"/>
      <c r="DF347" s="131"/>
      <c r="DG347" s="121">
        <f t="shared" si="282"/>
        <v>43.550398833233146</v>
      </c>
      <c r="DH347" s="121">
        <f t="shared" si="283"/>
        <v>33.359995749045858</v>
      </c>
      <c r="DI347" s="121">
        <f t="shared" si="284"/>
        <v>99.019202135697455</v>
      </c>
      <c r="DJ347" s="121">
        <f t="shared" si="285"/>
        <v>0.72385192467139714</v>
      </c>
      <c r="DK347" s="121">
        <f t="shared" si="285"/>
        <v>0.98539141286880394</v>
      </c>
      <c r="DL347" s="121">
        <f t="shared" si="285"/>
        <v>0</v>
      </c>
      <c r="DM347" s="121">
        <f t="shared" si="286"/>
        <v>0</v>
      </c>
      <c r="DN347" s="121">
        <f t="shared" si="287"/>
        <v>0</v>
      </c>
      <c r="DO347" s="121">
        <f t="shared" si="288"/>
        <v>0</v>
      </c>
      <c r="DP347" s="121">
        <f t="shared" si="289"/>
        <v>0</v>
      </c>
      <c r="DQ347" s="121">
        <f t="shared" si="290"/>
        <v>0</v>
      </c>
      <c r="DR347" s="122">
        <f t="shared" si="291"/>
        <v>4.5</v>
      </c>
      <c r="DS347" s="157"/>
      <c r="DT347" s="157" t="str">
        <f t="shared" si="292"/>
        <v>DFPZ</v>
      </c>
      <c r="DU347" s="157" t="str">
        <f t="shared" si="271"/>
        <v>476-05</v>
      </c>
      <c r="DV347" s="238">
        <f t="shared" si="293"/>
        <v>3</v>
      </c>
      <c r="EJ347" s="50">
        <f t="shared" si="294"/>
        <v>0.31970426829268295</v>
      </c>
      <c r="EK347" s="50">
        <f t="shared" si="295"/>
        <v>0.55640243902439024</v>
      </c>
      <c r="EL347" s="55">
        <f t="shared" si="296"/>
        <v>0</v>
      </c>
      <c r="EM347" s="50">
        <f>4.656*AQ347*(((BL347/2.54)^2)+((BM347/2.54)^2)+((BN347/2.54)^2)+((BO347)/2.54^2)+((BP347/2.54)^2)+((BQ347/2.54)^2)+((BR347/2.54)^2)+((BS347/2.54)^2)+((BT347/2.54)^2)+((BU347/2.54)^2)+((BV347/2.54)^2)+((BW347/2.54)^2)+((BX347/2.54)^2)+((BY347/2.54)^2)+((BZ347/2.54)^2))/(BH347*3.28)</f>
        <v>0</v>
      </c>
      <c r="EN347" s="50">
        <f>3.492*AQ347*((CA347/2.54)^2 + (CB347/2.54)^2 + (CC347/2.54)^2 + (CD347/2.54)^2 + (CE347/2.54)^2 + (CF347/2.54)^2 + (CG347/2.54)^2 +(CH347/2.54)^2 +(CI347/2.54)^2 + (CJ347/2.54)^2 +(CK347/2.54)^2 + (CL347/2.54)^2 +(CM347/2.54)^2 + (CN347/2.54)^2 + (CO347/2.54)^2)/(BH347*3.28)</f>
        <v>0</v>
      </c>
      <c r="EO347" s="50">
        <f t="shared" si="272"/>
        <v>0</v>
      </c>
      <c r="EP347" s="50">
        <f t="shared" si="273"/>
        <v>0</v>
      </c>
      <c r="EQ347" s="50">
        <f t="shared" si="274"/>
        <v>0</v>
      </c>
      <c r="ER347" s="56">
        <f t="shared" si="297"/>
        <v>0.87610670731707319</v>
      </c>
      <c r="ES347" s="56">
        <f t="shared" si="298"/>
        <v>0</v>
      </c>
      <c r="ET347" s="56">
        <f t="shared" si="252"/>
        <v>19.597679474954916</v>
      </c>
      <c r="EU347" s="56">
        <f t="shared" si="252"/>
        <v>15.011998087070637</v>
      </c>
      <c r="EV347" s="56">
        <f t="shared" si="299"/>
        <v>0.87610670731707319</v>
      </c>
      <c r="EW347" s="56"/>
      <c r="EX347" s="56"/>
      <c r="EY347" s="56"/>
      <c r="EZ347" s="165" t="str">
        <f>D347</f>
        <v>476-05</v>
      </c>
      <c r="FA347" s="179">
        <f t="shared" si="251"/>
        <v>17.420159533293258</v>
      </c>
      <c r="FB347" s="179">
        <f t="shared" si="251"/>
        <v>17.513997768249073</v>
      </c>
      <c r="FC347" s="56">
        <f>AVERAGE(EJ345:EJ347)</f>
        <v>0.73628861788617883</v>
      </c>
      <c r="FD347" s="56">
        <f>AVERAGE(EK345:EK347)</f>
        <v>1.174627371273713</v>
      </c>
      <c r="FE347" s="56">
        <f>AVERAGE(EL345:EL347)</f>
        <v>0.491869918699187</v>
      </c>
      <c r="FF347" s="56">
        <f>AVERAGE(EM345:EM347)</f>
        <v>0</v>
      </c>
      <c r="FG347" s="56">
        <f>AVERAGE(EN345:EN347)</f>
        <v>0</v>
      </c>
      <c r="FH347" s="56">
        <f t="shared" si="253"/>
        <v>0</v>
      </c>
      <c r="FI347" s="56">
        <f t="shared" si="253"/>
        <v>0</v>
      </c>
      <c r="FJ347" s="56">
        <f t="shared" si="253"/>
        <v>0</v>
      </c>
      <c r="FK347" s="56">
        <f>AVERAGE(ER345:ER347)</f>
        <v>2.4027859078590788</v>
      </c>
      <c r="FL347" s="56">
        <f>AVERAGE(ES345:ES347)</f>
        <v>0</v>
      </c>
      <c r="FM347" s="56">
        <f>AVERAGE(EV345:EV347)</f>
        <v>2.4027859078590788</v>
      </c>
      <c r="FO347" s="54"/>
      <c r="FP347" s="54" t="e">
        <f>AVERAGE(#REF!)</f>
        <v>#REF!</v>
      </c>
      <c r="FQ347" s="54" t="e">
        <f>AVERAGE(#REF!)</f>
        <v>#REF!</v>
      </c>
      <c r="FR347" s="54" t="e">
        <f>AVERAGE(#REF!)</f>
        <v>#REF!</v>
      </c>
      <c r="FS347" s="54" t="e">
        <f>AVERAGE(#REF!)</f>
        <v>#REF!</v>
      </c>
      <c r="FT347" s="54" t="e">
        <f>AVERAGE(#REF!)</f>
        <v>#REF!</v>
      </c>
      <c r="FU347" s="54" t="e">
        <f>AVERAGE(#REF!)</f>
        <v>#REF!</v>
      </c>
      <c r="FV347" s="54" t="e">
        <f>AVERAGE(#REF!)</f>
        <v>#REF!</v>
      </c>
      <c r="FW347" s="54" t="e">
        <f>AVERAGE(#REF!)</f>
        <v>#REF!</v>
      </c>
      <c r="FX347" s="54" t="e">
        <f>AVERAGE(#REF!)</f>
        <v>#REF!</v>
      </c>
      <c r="FY347" s="54" t="e">
        <f>AVERAGE(#REF!)</f>
        <v>#REF!</v>
      </c>
      <c r="FZ347" s="54" t="e">
        <f>AVERAGE(#REF!)</f>
        <v>#REF!</v>
      </c>
      <c r="GA347" s="54"/>
    </row>
    <row r="348" spans="1:183" ht="16.899999999999999" customHeight="1">
      <c r="A348" s="66" t="s">
        <v>377</v>
      </c>
      <c r="B348" s="228" t="s">
        <v>286</v>
      </c>
      <c r="C348" s="228">
        <v>762</v>
      </c>
      <c r="D348" s="228" t="s">
        <v>294</v>
      </c>
      <c r="E348" s="229">
        <v>4</v>
      </c>
      <c r="F348" s="144">
        <v>12.41</v>
      </c>
      <c r="G348" s="144">
        <v>5</v>
      </c>
      <c r="H348" s="144"/>
      <c r="I348" s="144">
        <v>5.47</v>
      </c>
      <c r="J348" s="82">
        <v>2.7605540793600003</v>
      </c>
      <c r="K348" s="83">
        <v>15.69</v>
      </c>
      <c r="L348" s="83">
        <v>1.9570603483200002</v>
      </c>
      <c r="M348" s="83"/>
      <c r="N348" s="83"/>
      <c r="O348" s="83"/>
      <c r="P348" s="230">
        <f t="shared" si="275"/>
        <v>43.287614427679998</v>
      </c>
      <c r="Q348" s="52">
        <f t="shared" si="254"/>
        <v>0.83399989372614647</v>
      </c>
      <c r="R348" s="52">
        <f t="shared" si="255"/>
        <v>1.4516799611077715</v>
      </c>
      <c r="S348" s="52">
        <f t="shared" si="256"/>
        <v>1.4145600305099637</v>
      </c>
      <c r="T348" s="53">
        <f t="shared" si="257"/>
        <v>9.0334723494273572E-2</v>
      </c>
      <c r="U348" s="53">
        <f t="shared" si="258"/>
        <v>1.3589153014640702</v>
      </c>
      <c r="V348" s="53">
        <f t="shared" si="259"/>
        <v>14.167574869288392</v>
      </c>
      <c r="W348" s="53">
        <f t="shared" si="260"/>
        <v>115.77841853573091</v>
      </c>
      <c r="X348" s="53">
        <f t="shared" si="261"/>
        <v>1.0294708523189267</v>
      </c>
      <c r="Y348" s="53">
        <f t="shared" si="262"/>
        <v>1.0231650055704153</v>
      </c>
      <c r="Z348" s="53">
        <f t="shared" si="263"/>
        <v>1.0260432990696924</v>
      </c>
      <c r="AA348" s="53">
        <f t="shared" si="264"/>
        <v>1.0296284922307912</v>
      </c>
      <c r="AB348" s="53">
        <f t="shared" si="265"/>
        <v>0.57342036686136544</v>
      </c>
      <c r="AC348" s="53">
        <f t="shared" si="266"/>
        <v>0.5743221245079001</v>
      </c>
      <c r="AD348" s="53">
        <f t="shared" si="267"/>
        <v>0.56107291343761145</v>
      </c>
      <c r="AE348" s="53">
        <f t="shared" si="268"/>
        <v>0.36705279802377788</v>
      </c>
      <c r="AF348" s="53">
        <f t="shared" si="269"/>
        <v>0.36</v>
      </c>
      <c r="AG348" s="53">
        <f t="shared" si="270"/>
        <v>0.36352639901188893</v>
      </c>
      <c r="AH348" s="64" t="s">
        <v>152</v>
      </c>
      <c r="AK348" s="45" t="str">
        <f t="shared" si="276"/>
        <v>476-05</v>
      </c>
      <c r="AL348" s="65"/>
      <c r="AM348" s="145">
        <f t="shared" si="277"/>
        <v>4</v>
      </c>
      <c r="AN348" s="149"/>
      <c r="AO348" s="183"/>
      <c r="AP348" s="149"/>
      <c r="AQ348" s="147">
        <f t="shared" si="278"/>
        <v>1</v>
      </c>
      <c r="AR348" s="229">
        <v>1</v>
      </c>
      <c r="AS348" s="229">
        <v>1</v>
      </c>
      <c r="AT348" s="229">
        <v>1</v>
      </c>
      <c r="AU348" s="229">
        <v>2</v>
      </c>
      <c r="AV348" s="229">
        <v>2</v>
      </c>
      <c r="AW348" s="229">
        <v>3</v>
      </c>
      <c r="AX348" s="229">
        <v>5</v>
      </c>
      <c r="AY348" s="229">
        <v>4</v>
      </c>
      <c r="AZ348" s="229">
        <v>7</v>
      </c>
      <c r="BB348" s="229">
        <v>100</v>
      </c>
      <c r="BC348" s="229">
        <v>9</v>
      </c>
      <c r="BD348" s="229">
        <v>2</v>
      </c>
      <c r="BE348" s="57">
        <v>3</v>
      </c>
      <c r="BF348" s="57">
        <v>3</v>
      </c>
      <c r="BG348" s="57">
        <v>3</v>
      </c>
      <c r="BH348" s="57">
        <v>10</v>
      </c>
      <c r="BI348" s="57">
        <f t="shared" si="279"/>
        <v>762</v>
      </c>
      <c r="BJ348" s="189" t="str">
        <f t="shared" si="280"/>
        <v>476-05</v>
      </c>
      <c r="BK348" s="173">
        <f t="shared" si="281"/>
        <v>4</v>
      </c>
      <c r="BL348" s="173">
        <v>8</v>
      </c>
      <c r="BM348" s="57">
        <v>10</v>
      </c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104"/>
      <c r="CB348" s="103"/>
      <c r="CC348" s="103"/>
      <c r="CD348" s="103"/>
      <c r="CE348" s="103"/>
      <c r="CF348" s="103"/>
      <c r="CG348" s="103"/>
      <c r="CH348" s="103"/>
      <c r="CI348" s="103"/>
      <c r="CJ348" s="103"/>
      <c r="CK348" s="103"/>
      <c r="CL348" s="103"/>
      <c r="CP348" s="93"/>
      <c r="CQ348" s="93"/>
      <c r="CV348" s="93"/>
      <c r="DA348" s="93"/>
      <c r="DF348" s="131"/>
      <c r="DG348" s="121">
        <f t="shared" si="282"/>
        <v>58.067198444310861</v>
      </c>
      <c r="DH348" s="121">
        <f t="shared" si="283"/>
        <v>29.189996280415123</v>
      </c>
      <c r="DI348" s="121">
        <f t="shared" si="284"/>
        <v>106.09200228824727</v>
      </c>
      <c r="DJ348" s="121">
        <f t="shared" si="285"/>
        <v>2.1934906808224155</v>
      </c>
      <c r="DK348" s="121">
        <f t="shared" si="285"/>
        <v>2.9561742386064114</v>
      </c>
      <c r="DL348" s="121">
        <f t="shared" si="285"/>
        <v>6.7097201738185497</v>
      </c>
      <c r="DM348" s="121">
        <f t="shared" si="286"/>
        <v>7.6483560772803116</v>
      </c>
      <c r="DN348" s="121">
        <f t="shared" si="287"/>
        <v>0</v>
      </c>
      <c r="DO348" s="121">
        <f t="shared" si="288"/>
        <v>0</v>
      </c>
      <c r="DP348" s="121">
        <f t="shared" si="289"/>
        <v>0</v>
      </c>
      <c r="DQ348" s="121">
        <f t="shared" si="290"/>
        <v>0</v>
      </c>
      <c r="DR348" s="122">
        <f t="shared" si="291"/>
        <v>2</v>
      </c>
      <c r="DS348" s="157"/>
      <c r="DT348" s="157" t="str">
        <f t="shared" si="292"/>
        <v>DFPZ</v>
      </c>
      <c r="DU348" s="157" t="str">
        <f t="shared" si="271"/>
        <v>476-05</v>
      </c>
      <c r="DV348" s="238">
        <f t="shared" si="293"/>
        <v>4</v>
      </c>
      <c r="EJ348" s="50"/>
      <c r="EK348" s="50"/>
      <c r="EL348" s="55"/>
      <c r="EM348" s="50"/>
      <c r="EN348" s="50"/>
      <c r="EO348" s="50">
        <f t="shared" si="272"/>
        <v>0</v>
      </c>
      <c r="EP348" s="50">
        <f t="shared" si="273"/>
        <v>0</v>
      </c>
      <c r="EQ348" s="50">
        <f t="shared" si="274"/>
        <v>0</v>
      </c>
      <c r="ER348" s="56"/>
      <c r="ES348" s="56"/>
      <c r="ET348" s="56">
        <f t="shared" si="252"/>
        <v>26.130239299939888</v>
      </c>
      <c r="EU348" s="56">
        <f t="shared" si="252"/>
        <v>13.135498326186806</v>
      </c>
      <c r="EV348" s="56"/>
      <c r="EW348" s="56"/>
      <c r="EX348" s="56"/>
      <c r="EY348" s="56"/>
      <c r="EZ348" s="165"/>
      <c r="FA348" s="179"/>
      <c r="FB348" s="179"/>
      <c r="FC348" s="56"/>
      <c r="FD348" s="56"/>
      <c r="FE348" s="56"/>
      <c r="FF348" s="56"/>
      <c r="FG348" s="56"/>
      <c r="FH348" s="56"/>
      <c r="FI348" s="56"/>
      <c r="FJ348" s="56"/>
      <c r="FK348" s="56"/>
      <c r="FL348" s="56"/>
      <c r="FM348" s="56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</row>
    <row r="349" spans="1:183" ht="16.899999999999999" customHeight="1">
      <c r="A349" s="66" t="s">
        <v>377</v>
      </c>
      <c r="B349" s="228" t="s">
        <v>286</v>
      </c>
      <c r="C349" s="228">
        <v>762</v>
      </c>
      <c r="D349" s="228" t="s">
        <v>294</v>
      </c>
      <c r="E349" s="229">
        <v>5</v>
      </c>
      <c r="F349" s="144">
        <v>12.41</v>
      </c>
      <c r="G349" s="144">
        <v>5</v>
      </c>
      <c r="H349" s="144"/>
      <c r="I349" s="144">
        <v>5.47</v>
      </c>
      <c r="J349" s="82">
        <v>2.7605540793600003</v>
      </c>
      <c r="K349" s="83">
        <v>15.69</v>
      </c>
      <c r="L349" s="83">
        <v>1.9570603483200002</v>
      </c>
      <c r="M349" s="83"/>
      <c r="N349" s="83"/>
      <c r="O349" s="83"/>
      <c r="P349" s="230">
        <f t="shared" si="275"/>
        <v>43.287614427679998</v>
      </c>
      <c r="Q349" s="52">
        <f t="shared" si="254"/>
        <v>0.83399989372614647</v>
      </c>
      <c r="R349" s="52">
        <f t="shared" si="255"/>
        <v>1.4516799611077715</v>
      </c>
      <c r="S349" s="52">
        <f t="shared" si="256"/>
        <v>1.4145600305099637</v>
      </c>
      <c r="T349" s="53">
        <f t="shared" si="257"/>
        <v>9.0334723494273572E-2</v>
      </c>
      <c r="U349" s="53">
        <f t="shared" si="258"/>
        <v>1.3589153014640702</v>
      </c>
      <c r="V349" s="53">
        <f t="shared" si="259"/>
        <v>14.167574869288392</v>
      </c>
      <c r="W349" s="53">
        <f t="shared" si="260"/>
        <v>115.77841853573091</v>
      </c>
      <c r="X349" s="53">
        <f t="shared" si="261"/>
        <v>1.0294708523189267</v>
      </c>
      <c r="Y349" s="53">
        <f t="shared" si="262"/>
        <v>1.0231650055704153</v>
      </c>
      <c r="Z349" s="53">
        <f t="shared" si="263"/>
        <v>1.0260432990696924</v>
      </c>
      <c r="AA349" s="53">
        <f t="shared" si="264"/>
        <v>1.0296284922307912</v>
      </c>
      <c r="AB349" s="53">
        <f t="shared" si="265"/>
        <v>0.57342036686136544</v>
      </c>
      <c r="AC349" s="53">
        <f t="shared" si="266"/>
        <v>0.5743221245079001</v>
      </c>
      <c r="AD349" s="53">
        <f t="shared" si="267"/>
        <v>0.56107291343761145</v>
      </c>
      <c r="AE349" s="53">
        <f t="shared" si="268"/>
        <v>0.36705279802377788</v>
      </c>
      <c r="AF349" s="53">
        <f t="shared" si="269"/>
        <v>0.36</v>
      </c>
      <c r="AG349" s="53">
        <f t="shared" si="270"/>
        <v>0.36352639901188893</v>
      </c>
      <c r="AH349" s="64" t="s">
        <v>152</v>
      </c>
      <c r="AK349" s="45" t="str">
        <f t="shared" si="276"/>
        <v>476-05</v>
      </c>
      <c r="AL349" s="65"/>
      <c r="AM349" s="145">
        <f t="shared" si="277"/>
        <v>5</v>
      </c>
      <c r="AN349" s="149"/>
      <c r="AO349" s="183"/>
      <c r="AP349" s="149"/>
      <c r="AQ349" s="147">
        <f t="shared" si="278"/>
        <v>1</v>
      </c>
      <c r="AR349" s="229">
        <v>2</v>
      </c>
      <c r="AS349" s="229">
        <v>2</v>
      </c>
      <c r="AT349" s="229">
        <v>2</v>
      </c>
      <c r="AU349" s="229">
        <v>2</v>
      </c>
      <c r="AV349" s="229">
        <v>2</v>
      </c>
      <c r="AW349" s="229">
        <v>4</v>
      </c>
      <c r="AX349" s="229">
        <v>2</v>
      </c>
      <c r="AY349" s="229">
        <v>3</v>
      </c>
      <c r="AZ349" s="229">
        <v>21</v>
      </c>
      <c r="BB349" s="229">
        <v>150</v>
      </c>
      <c r="BC349" s="229">
        <v>16</v>
      </c>
      <c r="BD349" s="229">
        <v>6</v>
      </c>
      <c r="BE349" s="57">
        <v>3</v>
      </c>
      <c r="BF349" s="57">
        <v>3</v>
      </c>
      <c r="BG349" s="57">
        <v>3</v>
      </c>
      <c r="BH349" s="57">
        <v>10</v>
      </c>
      <c r="BI349" s="57">
        <f t="shared" si="279"/>
        <v>762</v>
      </c>
      <c r="BJ349" s="189" t="str">
        <f t="shared" si="280"/>
        <v>476-05</v>
      </c>
      <c r="BK349" s="173">
        <f t="shared" si="281"/>
        <v>5</v>
      </c>
      <c r="BL349" s="173">
        <v>12</v>
      </c>
      <c r="BM349" s="57">
        <v>14</v>
      </c>
      <c r="BN349" s="57">
        <v>10</v>
      </c>
      <c r="BO349" s="57">
        <v>15</v>
      </c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104"/>
      <c r="CB349" s="103"/>
      <c r="CC349" s="103"/>
      <c r="CD349" s="103"/>
      <c r="CE349" s="103"/>
      <c r="CF349" s="103"/>
      <c r="CG349" s="103"/>
      <c r="CH349" s="103"/>
      <c r="CI349" s="103"/>
      <c r="CJ349" s="103"/>
      <c r="CK349" s="103"/>
      <c r="CL349" s="103"/>
      <c r="CP349" s="93"/>
      <c r="CQ349" s="93"/>
      <c r="CV349" s="93"/>
      <c r="DA349" s="93"/>
      <c r="DF349" s="131"/>
      <c r="DG349" s="121">
        <f t="shared" si="282"/>
        <v>43.550398833233146</v>
      </c>
      <c r="DH349" s="121">
        <f t="shared" si="283"/>
        <v>29.189996280415123</v>
      </c>
      <c r="DI349" s="121">
        <f t="shared" si="284"/>
        <v>91.946401983147638</v>
      </c>
      <c r="DJ349" s="121">
        <f t="shared" si="285"/>
        <v>3.2902360212336235</v>
      </c>
      <c r="DK349" s="121">
        <f t="shared" si="285"/>
        <v>5.2554208686336201</v>
      </c>
      <c r="DL349" s="121">
        <f t="shared" si="285"/>
        <v>20.129160521455649</v>
      </c>
      <c r="DM349" s="121">
        <f t="shared" si="286"/>
        <v>31.013151167020773</v>
      </c>
      <c r="DN349" s="121">
        <f t="shared" si="287"/>
        <v>0</v>
      </c>
      <c r="DO349" s="121">
        <f t="shared" si="288"/>
        <v>0</v>
      </c>
      <c r="DP349" s="121">
        <f t="shared" si="289"/>
        <v>0</v>
      </c>
      <c r="DQ349" s="121">
        <f t="shared" si="290"/>
        <v>0</v>
      </c>
      <c r="DR349" s="122">
        <f t="shared" si="291"/>
        <v>3</v>
      </c>
      <c r="DS349" s="157"/>
      <c r="DT349" s="157" t="str">
        <f t="shared" si="292"/>
        <v>DFPZ</v>
      </c>
      <c r="DU349" s="157" t="str">
        <f t="shared" si="271"/>
        <v>476-05</v>
      </c>
      <c r="DV349" s="238">
        <f t="shared" si="293"/>
        <v>5</v>
      </c>
      <c r="EJ349" s="50">
        <f t="shared" si="294"/>
        <v>1.4532012195121951</v>
      </c>
      <c r="EK349" s="50">
        <f t="shared" si="295"/>
        <v>2.9674796747967478</v>
      </c>
      <c r="EL349" s="55">
        <f t="shared" si="296"/>
        <v>8.8536585365853657</v>
      </c>
      <c r="EM349" s="50">
        <f>4.656*AQ349*(((BL349/2.54)^2)+((BM349/2.54)^2)+((BN349/2.54)^2)+((BO349)/2.54^2)+((BP349/2.54)^2)+((BQ349/2.54)^2)+((BR349/2.54)^2)+((BS349/2.54)^2)+((BT349/2.54)^2)+((BU349/2.54)^2)+((BV349/2.54)^2)+((BW349/2.54)^2)+((BX349/2.54)^2)+((BY349/2.54)^2)+((BZ349/2.54)^2))/(BH349*3.28)</f>
        <v>10.011129778357118</v>
      </c>
      <c r="EN349" s="50">
        <f>3.492*AQ349*((CA349/2.54)^2 + (CB349/2.54)^2 + (CC349/2.54)^2 + (CD349/2.54)^2 + (CE349/2.54)^2 + (CF349/2.54)^2 + (CG349/2.54)^2 +(CH349/2.54)^2 +(CI349/2.54)^2 + (CJ349/2.54)^2 +(CK349/2.54)^2 + (CL349/2.54)^2 +(CM349/2.54)^2 + (CN349/2.54)^2 + (CO349/2.54)^2)/(BH349*3.28)</f>
        <v>0</v>
      </c>
      <c r="EO349" s="50">
        <f t="shared" si="272"/>
        <v>0</v>
      </c>
      <c r="EP349" s="50">
        <f t="shared" si="273"/>
        <v>0</v>
      </c>
      <c r="EQ349" s="50">
        <f t="shared" si="274"/>
        <v>0</v>
      </c>
      <c r="ER349" s="56">
        <f t="shared" si="297"/>
        <v>13.274339430894308</v>
      </c>
      <c r="ES349" s="56">
        <f t="shared" si="298"/>
        <v>10.011129778357118</v>
      </c>
      <c r="ET349" s="56">
        <f t="shared" si="252"/>
        <v>19.597679474954916</v>
      </c>
      <c r="EU349" s="56">
        <f t="shared" si="252"/>
        <v>13.135498326186806</v>
      </c>
      <c r="EV349" s="56">
        <f t="shared" si="299"/>
        <v>23.285469209251424</v>
      </c>
      <c r="EW349" s="56"/>
      <c r="EX349" s="56"/>
      <c r="EY349" s="56"/>
      <c r="EZ349" s="165"/>
      <c r="FA349" s="179"/>
      <c r="FB349" s="179"/>
      <c r="FC349" s="56"/>
      <c r="FD349" s="56"/>
      <c r="FE349" s="56"/>
      <c r="FF349" s="56"/>
      <c r="FG349" s="56"/>
      <c r="FH349" s="56"/>
      <c r="FI349" s="56"/>
      <c r="FJ349" s="56"/>
      <c r="FK349" s="56"/>
      <c r="FL349" s="56"/>
      <c r="FM349" s="56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</row>
    <row r="350" spans="1:183" ht="16.899999999999999" customHeight="1">
      <c r="A350" s="66" t="s">
        <v>377</v>
      </c>
      <c r="B350" s="228" t="s">
        <v>286</v>
      </c>
      <c r="C350" s="228">
        <v>762</v>
      </c>
      <c r="D350" s="228" t="s">
        <v>293</v>
      </c>
      <c r="E350" s="229">
        <v>1</v>
      </c>
      <c r="F350" s="144">
        <v>12.41</v>
      </c>
      <c r="G350" s="144">
        <v>5</v>
      </c>
      <c r="H350" s="144"/>
      <c r="I350" s="144">
        <v>5.47</v>
      </c>
      <c r="J350" s="82">
        <v>2.7605540793600003</v>
      </c>
      <c r="K350" s="83">
        <v>15.69</v>
      </c>
      <c r="L350" s="83">
        <v>1.9570603483200002</v>
      </c>
      <c r="M350" s="83"/>
      <c r="N350" s="83"/>
      <c r="O350" s="83"/>
      <c r="P350" s="230">
        <f t="shared" si="275"/>
        <v>43.287614427679998</v>
      </c>
      <c r="Q350" s="52">
        <f t="shared" si="254"/>
        <v>0.83399989372614647</v>
      </c>
      <c r="R350" s="52">
        <f t="shared" si="255"/>
        <v>1.4516799611077715</v>
      </c>
      <c r="S350" s="52">
        <f t="shared" si="256"/>
        <v>1.4145600305099637</v>
      </c>
      <c r="T350" s="53">
        <f t="shared" si="257"/>
        <v>9.0334723494273572E-2</v>
      </c>
      <c r="U350" s="53">
        <f t="shared" si="258"/>
        <v>1.3589153014640702</v>
      </c>
      <c r="V350" s="53">
        <f t="shared" si="259"/>
        <v>14.167574869288392</v>
      </c>
      <c r="W350" s="53">
        <f t="shared" si="260"/>
        <v>115.77841853573091</v>
      </c>
      <c r="X350" s="53">
        <f t="shared" si="261"/>
        <v>1.0294708523189267</v>
      </c>
      <c r="Y350" s="53">
        <f t="shared" si="262"/>
        <v>1.0231650055704153</v>
      </c>
      <c r="Z350" s="53">
        <f t="shared" si="263"/>
        <v>1.0260432990696924</v>
      </c>
      <c r="AA350" s="53">
        <f t="shared" si="264"/>
        <v>1.0296284922307912</v>
      </c>
      <c r="AB350" s="53">
        <f t="shared" si="265"/>
        <v>0.57342036686136544</v>
      </c>
      <c r="AC350" s="53">
        <f t="shared" si="266"/>
        <v>0.5743221245079001</v>
      </c>
      <c r="AD350" s="53">
        <f t="shared" si="267"/>
        <v>0.56107291343761145</v>
      </c>
      <c r="AE350" s="53">
        <f t="shared" si="268"/>
        <v>0.36705279802377788</v>
      </c>
      <c r="AF350" s="53">
        <f t="shared" si="269"/>
        <v>0.36</v>
      </c>
      <c r="AG350" s="53">
        <f t="shared" si="270"/>
        <v>0.36352639901188893</v>
      </c>
      <c r="AH350" s="64" t="s">
        <v>152</v>
      </c>
      <c r="AK350" s="45" t="str">
        <f t="shared" si="276"/>
        <v>477-06</v>
      </c>
      <c r="AL350" s="65"/>
      <c r="AM350" s="145">
        <f t="shared" si="277"/>
        <v>1</v>
      </c>
      <c r="AN350" s="149"/>
      <c r="AO350" s="183"/>
      <c r="AP350" s="149"/>
      <c r="AQ350" s="147">
        <f t="shared" si="278"/>
        <v>1</v>
      </c>
      <c r="AR350" s="229">
        <v>0</v>
      </c>
      <c r="AS350" s="229">
        <v>1</v>
      </c>
      <c r="AT350" s="229">
        <v>1</v>
      </c>
      <c r="AU350" s="229">
        <v>0</v>
      </c>
      <c r="AV350" s="229">
        <v>6</v>
      </c>
      <c r="AW350" s="229">
        <v>9</v>
      </c>
      <c r="AX350" s="229">
        <v>2</v>
      </c>
      <c r="AY350" s="229">
        <v>3</v>
      </c>
      <c r="AZ350" s="229">
        <v>5</v>
      </c>
      <c r="BB350" s="229">
        <v>150</v>
      </c>
      <c r="BC350" s="229">
        <v>20</v>
      </c>
      <c r="BD350" s="229">
        <v>5</v>
      </c>
      <c r="BE350" s="57">
        <v>3</v>
      </c>
      <c r="BF350" s="57">
        <v>3</v>
      </c>
      <c r="BG350" s="57">
        <v>3</v>
      </c>
      <c r="BH350" s="57">
        <v>10</v>
      </c>
      <c r="BI350" s="57">
        <f t="shared" si="279"/>
        <v>762</v>
      </c>
      <c r="BJ350" s="189" t="str">
        <f t="shared" si="280"/>
        <v>477-06</v>
      </c>
      <c r="BK350" s="173">
        <f t="shared" si="281"/>
        <v>1</v>
      </c>
      <c r="BL350" s="173">
        <v>0</v>
      </c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104"/>
      <c r="CB350" s="103"/>
      <c r="CC350" s="103"/>
      <c r="CD350" s="103"/>
      <c r="CE350" s="103"/>
      <c r="CF350" s="103"/>
      <c r="CG350" s="103"/>
      <c r="CH350" s="103"/>
      <c r="CI350" s="103"/>
      <c r="CJ350" s="103"/>
      <c r="CK350" s="103"/>
      <c r="CL350" s="103"/>
      <c r="CP350" s="93"/>
      <c r="CQ350" s="93"/>
      <c r="CV350" s="93"/>
      <c r="DA350" s="93"/>
      <c r="DF350" s="131"/>
      <c r="DG350" s="121">
        <f t="shared" si="282"/>
        <v>14.516799611077715</v>
      </c>
      <c r="DH350" s="121">
        <f t="shared" si="283"/>
        <v>41.699994686307335</v>
      </c>
      <c r="DI350" s="121">
        <f t="shared" si="284"/>
        <v>84.873601830597835</v>
      </c>
      <c r="DJ350" s="121">
        <f t="shared" si="285"/>
        <v>3.2902360212336235</v>
      </c>
      <c r="DK350" s="121">
        <f t="shared" si="285"/>
        <v>6.5692760857920254</v>
      </c>
      <c r="DL350" s="121">
        <f t="shared" si="285"/>
        <v>16.774300434546372</v>
      </c>
      <c r="DM350" s="121">
        <f t="shared" si="286"/>
        <v>0</v>
      </c>
      <c r="DN350" s="121">
        <f t="shared" si="287"/>
        <v>0</v>
      </c>
      <c r="DO350" s="121">
        <f t="shared" si="288"/>
        <v>0</v>
      </c>
      <c r="DP350" s="121">
        <f t="shared" si="289"/>
        <v>0</v>
      </c>
      <c r="DQ350" s="121">
        <f t="shared" si="290"/>
        <v>0</v>
      </c>
      <c r="DR350" s="122">
        <f t="shared" si="291"/>
        <v>5</v>
      </c>
      <c r="DS350" s="157"/>
      <c r="DT350" s="157" t="str">
        <f t="shared" si="292"/>
        <v>DFPZ</v>
      </c>
      <c r="DU350" s="157" t="str">
        <f t="shared" si="271"/>
        <v>477-06</v>
      </c>
      <c r="DV350" s="238">
        <f t="shared" si="293"/>
        <v>1</v>
      </c>
      <c r="EJ350" s="50"/>
      <c r="EK350" s="50"/>
      <c r="EL350" s="55"/>
      <c r="EM350" s="50"/>
      <c r="EN350" s="50"/>
      <c r="EO350" s="50">
        <f t="shared" si="272"/>
        <v>0</v>
      </c>
      <c r="EP350" s="50">
        <f t="shared" si="273"/>
        <v>0</v>
      </c>
      <c r="EQ350" s="50">
        <f t="shared" si="274"/>
        <v>0</v>
      </c>
      <c r="ER350" s="56"/>
      <c r="ES350" s="56"/>
      <c r="ET350" s="56">
        <f t="shared" si="252"/>
        <v>6.5325598249849719</v>
      </c>
      <c r="EU350" s="56">
        <f t="shared" si="252"/>
        <v>18.7649976088383</v>
      </c>
      <c r="EV350" s="56"/>
      <c r="EW350" s="56"/>
      <c r="EX350" s="56"/>
      <c r="EY350" s="56"/>
      <c r="EZ350" s="165"/>
      <c r="FA350" s="179"/>
      <c r="FB350" s="179"/>
      <c r="FC350" s="56"/>
      <c r="FD350" s="56"/>
      <c r="FE350" s="56"/>
      <c r="FF350" s="56"/>
      <c r="FG350" s="56"/>
      <c r="FH350" s="56"/>
      <c r="FI350" s="56"/>
      <c r="FJ350" s="56"/>
      <c r="FK350" s="56"/>
      <c r="FL350" s="56"/>
      <c r="FM350" s="56"/>
      <c r="FO350" s="54"/>
      <c r="FP350" s="54"/>
      <c r="FQ350" s="54"/>
      <c r="FR350" s="54"/>
      <c r="FS350" s="54"/>
      <c r="FT350" s="54"/>
      <c r="FU350" s="54"/>
      <c r="FV350" s="54"/>
      <c r="FW350" s="54"/>
      <c r="FX350" s="54"/>
      <c r="FY350" s="54"/>
      <c r="FZ350" s="54"/>
      <c r="GA350" s="54"/>
    </row>
    <row r="351" spans="1:183" ht="16.899999999999999" customHeight="1">
      <c r="A351" s="66" t="s">
        <v>377</v>
      </c>
      <c r="B351" s="228" t="s">
        <v>286</v>
      </c>
      <c r="C351" s="228">
        <v>762</v>
      </c>
      <c r="D351" s="228" t="s">
        <v>293</v>
      </c>
      <c r="E351" s="229">
        <v>2</v>
      </c>
      <c r="F351" s="144">
        <v>12.41</v>
      </c>
      <c r="G351" s="144">
        <v>5</v>
      </c>
      <c r="H351" s="144"/>
      <c r="I351" s="144">
        <v>5.47</v>
      </c>
      <c r="J351" s="82">
        <v>2.7605540793600003</v>
      </c>
      <c r="K351" s="83">
        <v>15.69</v>
      </c>
      <c r="L351" s="83">
        <v>1.9570603483200002</v>
      </c>
      <c r="M351" s="144"/>
      <c r="N351" s="83"/>
      <c r="O351" s="83"/>
      <c r="P351" s="230">
        <f t="shared" si="275"/>
        <v>43.287614427679998</v>
      </c>
      <c r="Q351" s="52">
        <f t="shared" si="254"/>
        <v>0.83399989372614647</v>
      </c>
      <c r="R351" s="52">
        <f t="shared" si="255"/>
        <v>1.4516799611077715</v>
      </c>
      <c r="S351" s="52">
        <f t="shared" si="256"/>
        <v>1.4145600305099637</v>
      </c>
      <c r="T351" s="53">
        <f t="shared" si="257"/>
        <v>9.0334723494273572E-2</v>
      </c>
      <c r="U351" s="53">
        <f t="shared" si="258"/>
        <v>1.3589153014640702</v>
      </c>
      <c r="V351" s="53">
        <f t="shared" si="259"/>
        <v>14.167574869288392</v>
      </c>
      <c r="W351" s="53">
        <f t="shared" si="260"/>
        <v>115.77841853573091</v>
      </c>
      <c r="X351" s="53">
        <f t="shared" si="261"/>
        <v>1.0294708523189267</v>
      </c>
      <c r="Y351" s="53">
        <f t="shared" si="262"/>
        <v>1.0231650055704153</v>
      </c>
      <c r="Z351" s="53">
        <f t="shared" si="263"/>
        <v>1.0260432990696924</v>
      </c>
      <c r="AA351" s="53">
        <f t="shared" si="264"/>
        <v>1.0296284922307912</v>
      </c>
      <c r="AB351" s="53">
        <f t="shared" si="265"/>
        <v>0.57342036686136544</v>
      </c>
      <c r="AC351" s="53">
        <f t="shared" si="266"/>
        <v>0.5743221245079001</v>
      </c>
      <c r="AD351" s="53">
        <f t="shared" si="267"/>
        <v>0.56107291343761145</v>
      </c>
      <c r="AE351" s="53">
        <f t="shared" si="268"/>
        <v>0.36705279802377788</v>
      </c>
      <c r="AF351" s="53">
        <f t="shared" si="269"/>
        <v>0.36</v>
      </c>
      <c r="AG351" s="53">
        <f t="shared" si="270"/>
        <v>0.36352639901188893</v>
      </c>
      <c r="AH351" s="64" t="s">
        <v>152</v>
      </c>
      <c r="AK351" s="45" t="str">
        <f t="shared" si="276"/>
        <v>477-06</v>
      </c>
      <c r="AL351" s="65"/>
      <c r="AM351" s="145">
        <f t="shared" si="277"/>
        <v>2</v>
      </c>
      <c r="AN351" s="149"/>
      <c r="AO351" s="183"/>
      <c r="AP351" s="149"/>
      <c r="AQ351" s="147">
        <f t="shared" si="278"/>
        <v>1</v>
      </c>
      <c r="AR351" s="229">
        <v>0</v>
      </c>
      <c r="AS351" s="229">
        <v>0</v>
      </c>
      <c r="AT351" s="229">
        <v>0</v>
      </c>
      <c r="AU351" s="229">
        <v>0</v>
      </c>
      <c r="AV351" s="229">
        <v>1</v>
      </c>
      <c r="AW351" s="229">
        <v>2</v>
      </c>
      <c r="AX351" s="229">
        <v>0</v>
      </c>
      <c r="AY351" s="229">
        <v>1</v>
      </c>
      <c r="AZ351" s="229">
        <v>2</v>
      </c>
      <c r="BB351" s="229">
        <v>65</v>
      </c>
      <c r="BC351" s="229">
        <v>5</v>
      </c>
      <c r="BD351" s="229">
        <v>1</v>
      </c>
      <c r="BE351" s="57">
        <v>3</v>
      </c>
      <c r="BF351" s="57">
        <v>3</v>
      </c>
      <c r="BG351" s="57">
        <v>3</v>
      </c>
      <c r="BH351" s="57">
        <v>10</v>
      </c>
      <c r="BI351" s="57">
        <f t="shared" si="279"/>
        <v>762</v>
      </c>
      <c r="BJ351" s="189" t="str">
        <f t="shared" si="280"/>
        <v>477-06</v>
      </c>
      <c r="BK351" s="173">
        <f t="shared" si="281"/>
        <v>2</v>
      </c>
      <c r="BL351" s="173">
        <v>0</v>
      </c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104"/>
      <c r="CB351" s="103"/>
      <c r="CC351" s="103"/>
      <c r="CD351" s="103"/>
      <c r="CE351" s="103"/>
      <c r="CF351" s="103"/>
      <c r="CG351" s="103"/>
      <c r="CH351" s="103"/>
      <c r="CI351" s="103"/>
      <c r="CJ351" s="103"/>
      <c r="CK351" s="103"/>
      <c r="CL351" s="103"/>
      <c r="CP351" s="93"/>
      <c r="CQ351" s="93"/>
      <c r="CV351" s="93"/>
      <c r="DA351" s="93"/>
      <c r="DF351" s="131"/>
      <c r="DG351" s="121">
        <f t="shared" si="282"/>
        <v>0</v>
      </c>
      <c r="DH351" s="121">
        <f t="shared" si="283"/>
        <v>8.3399989372614645</v>
      </c>
      <c r="DI351" s="121">
        <f t="shared" si="284"/>
        <v>14.145600305099638</v>
      </c>
      <c r="DJ351" s="121">
        <f t="shared" si="285"/>
        <v>1.4257689425345703</v>
      </c>
      <c r="DK351" s="121">
        <f t="shared" si="285"/>
        <v>1.6423190214480063</v>
      </c>
      <c r="DL351" s="121">
        <f t="shared" si="285"/>
        <v>3.3548600869092748</v>
      </c>
      <c r="DM351" s="121">
        <f t="shared" si="286"/>
        <v>0</v>
      </c>
      <c r="DN351" s="121">
        <f t="shared" si="287"/>
        <v>0</v>
      </c>
      <c r="DO351" s="121">
        <f t="shared" si="288"/>
        <v>0</v>
      </c>
      <c r="DP351" s="121">
        <f t="shared" si="289"/>
        <v>0</v>
      </c>
      <c r="DQ351" s="121">
        <f t="shared" si="290"/>
        <v>0</v>
      </c>
      <c r="DR351" s="122">
        <f t="shared" si="291"/>
        <v>1</v>
      </c>
      <c r="DS351" s="157"/>
      <c r="DT351" s="157" t="str">
        <f t="shared" si="292"/>
        <v>DFPZ</v>
      </c>
      <c r="DU351" s="157" t="str">
        <f t="shared" si="271"/>
        <v>477-06</v>
      </c>
      <c r="DV351" s="238">
        <f t="shared" si="293"/>
        <v>2</v>
      </c>
      <c r="EJ351" s="50">
        <f t="shared" si="294"/>
        <v>0.62972052845528448</v>
      </c>
      <c r="EK351" s="50">
        <f t="shared" si="295"/>
        <v>0.92733739837398377</v>
      </c>
      <c r="EL351" s="55">
        <f t="shared" si="296"/>
        <v>1.475609756097561</v>
      </c>
      <c r="EM351" s="50">
        <f>4.656*AQ351*(((BL351/2.54)^2)+((BM351/2.54)^2)+((BN351/2.54)^2)+((BO351)/2.54^2)+((BP351/2.54)^2)+((BQ351/2.54)^2)+((BR351/2.54)^2)+((BS351/2.54)^2)+((BT351/2.54)^2)+((BU351/2.54)^2)+((BV351/2.54)^2)+((BW351/2.54)^2)+((BX351/2.54)^2)+((BY351/2.54)^2)+((BZ351/2.54)^2))/(BH351*3.28)</f>
        <v>0</v>
      </c>
      <c r="EN351" s="50">
        <f>3.492*AQ351*((CA351/2.54)^2 + (CB351/2.54)^2 + (CC351/2.54)^2 + (CD351/2.54)^2 + (CE351/2.54)^2 + (CF351/2.54)^2 + (CG351/2.54)^2 +(CH351/2.54)^2 +(CI351/2.54)^2 + (CJ351/2.54)^2 +(CK351/2.54)^2 + (CL351/2.54)^2 +(CM351/2.54)^2 + (CN351/2.54)^2 + (CO351/2.54)^2)/(BH351*3.28)</f>
        <v>0</v>
      </c>
      <c r="EO351" s="50">
        <f t="shared" si="272"/>
        <v>0</v>
      </c>
      <c r="EP351" s="50">
        <f t="shared" si="273"/>
        <v>0</v>
      </c>
      <c r="EQ351" s="50">
        <f t="shared" si="274"/>
        <v>0</v>
      </c>
      <c r="ER351" s="56">
        <f t="shared" si="297"/>
        <v>3.0326676829268293</v>
      </c>
      <c r="ES351" s="56">
        <f t="shared" si="298"/>
        <v>0</v>
      </c>
      <c r="ET351" s="56">
        <f t="shared" si="252"/>
        <v>0</v>
      </c>
      <c r="EU351" s="56">
        <f t="shared" si="252"/>
        <v>3.7529995217676593</v>
      </c>
      <c r="EV351" s="56">
        <f t="shared" si="299"/>
        <v>3.0326676829268293</v>
      </c>
      <c r="EW351" s="56"/>
      <c r="EX351" s="56"/>
      <c r="EY351" s="56"/>
      <c r="EZ351" s="165"/>
      <c r="FA351" s="179"/>
      <c r="FB351" s="179"/>
      <c r="FC351" s="56"/>
      <c r="FD351" s="56"/>
      <c r="FE351" s="56"/>
      <c r="FF351" s="56"/>
      <c r="FG351" s="56"/>
      <c r="FH351" s="56"/>
      <c r="FI351" s="56"/>
      <c r="FJ351" s="56"/>
      <c r="FK351" s="56"/>
      <c r="FL351" s="56"/>
      <c r="FM351" s="56"/>
      <c r="FO351" s="54"/>
      <c r="FP351" s="54"/>
      <c r="FQ351" s="54"/>
      <c r="FR351" s="54"/>
      <c r="FS351" s="54"/>
      <c r="FT351" s="54"/>
      <c r="FU351" s="54"/>
      <c r="FV351" s="54"/>
      <c r="FW351" s="54"/>
      <c r="FX351" s="54"/>
      <c r="FY351" s="54"/>
      <c r="FZ351" s="54"/>
      <c r="GA351" s="54"/>
    </row>
    <row r="352" spans="1:183" ht="16.899999999999999" customHeight="1">
      <c r="A352" s="66" t="s">
        <v>377</v>
      </c>
      <c r="B352" s="228" t="s">
        <v>286</v>
      </c>
      <c r="C352" s="228">
        <v>762</v>
      </c>
      <c r="D352" s="228" t="s">
        <v>293</v>
      </c>
      <c r="E352" s="229">
        <v>3</v>
      </c>
      <c r="F352" s="144">
        <v>12.41</v>
      </c>
      <c r="G352" s="144">
        <v>5</v>
      </c>
      <c r="H352" s="144"/>
      <c r="I352" s="144">
        <v>5.47</v>
      </c>
      <c r="J352" s="82">
        <v>2.7605540793600003</v>
      </c>
      <c r="K352" s="83">
        <v>15.69</v>
      </c>
      <c r="L352" s="83">
        <v>1.9570603483200002</v>
      </c>
      <c r="M352" s="144"/>
      <c r="N352" s="83"/>
      <c r="O352" s="83"/>
      <c r="P352" s="230">
        <f t="shared" si="275"/>
        <v>43.287614427679998</v>
      </c>
      <c r="Q352" s="52">
        <f t="shared" si="254"/>
        <v>0.83399989372614647</v>
      </c>
      <c r="R352" s="52">
        <f t="shared" si="255"/>
        <v>1.4516799611077715</v>
      </c>
      <c r="S352" s="52">
        <f t="shared" si="256"/>
        <v>1.4145600305099637</v>
      </c>
      <c r="T352" s="53">
        <f t="shared" si="257"/>
        <v>9.0334723494273572E-2</v>
      </c>
      <c r="U352" s="53">
        <f t="shared" si="258"/>
        <v>1.3589153014640702</v>
      </c>
      <c r="V352" s="53">
        <f t="shared" si="259"/>
        <v>14.167574869288392</v>
      </c>
      <c r="W352" s="53">
        <f t="shared" si="260"/>
        <v>115.77841853573091</v>
      </c>
      <c r="X352" s="53">
        <f t="shared" si="261"/>
        <v>1.0294708523189267</v>
      </c>
      <c r="Y352" s="53">
        <f t="shared" si="262"/>
        <v>1.0231650055704153</v>
      </c>
      <c r="Z352" s="53">
        <f t="shared" si="263"/>
        <v>1.0260432990696924</v>
      </c>
      <c r="AA352" s="53">
        <f t="shared" si="264"/>
        <v>1.0296284922307912</v>
      </c>
      <c r="AB352" s="53">
        <f t="shared" si="265"/>
        <v>0.57342036686136544</v>
      </c>
      <c r="AC352" s="53">
        <f t="shared" si="266"/>
        <v>0.5743221245079001</v>
      </c>
      <c r="AD352" s="53">
        <f t="shared" si="267"/>
        <v>0.56107291343761145</v>
      </c>
      <c r="AE352" s="53">
        <f t="shared" si="268"/>
        <v>0.36705279802377788</v>
      </c>
      <c r="AF352" s="53">
        <f t="shared" si="269"/>
        <v>0.36</v>
      </c>
      <c r="AG352" s="53">
        <f t="shared" si="270"/>
        <v>0.36352639901188893</v>
      </c>
      <c r="AH352" s="64" t="s">
        <v>152</v>
      </c>
      <c r="AK352" s="45" t="str">
        <f t="shared" si="276"/>
        <v>477-06</v>
      </c>
      <c r="AL352" s="65"/>
      <c r="AM352" s="145">
        <f t="shared" si="277"/>
        <v>3</v>
      </c>
      <c r="AN352" s="149"/>
      <c r="AO352" s="183"/>
      <c r="AP352" s="149"/>
      <c r="AQ352" s="147">
        <f t="shared" si="278"/>
        <v>1</v>
      </c>
      <c r="AR352" s="229">
        <v>0</v>
      </c>
      <c r="AS352" s="229">
        <v>1</v>
      </c>
      <c r="AT352" s="229">
        <v>2</v>
      </c>
      <c r="AU352" s="229">
        <v>5</v>
      </c>
      <c r="AV352" s="229">
        <v>4</v>
      </c>
      <c r="AW352" s="229">
        <v>6</v>
      </c>
      <c r="AX352" s="229">
        <v>4</v>
      </c>
      <c r="AY352" s="229">
        <v>5</v>
      </c>
      <c r="AZ352" s="229">
        <v>7</v>
      </c>
      <c r="BB352" s="229">
        <v>33</v>
      </c>
      <c r="BC352" s="229">
        <v>8</v>
      </c>
      <c r="BD352" s="229">
        <v>1</v>
      </c>
      <c r="BE352" s="57">
        <v>3</v>
      </c>
      <c r="BF352" s="57">
        <v>3</v>
      </c>
      <c r="BG352" s="57">
        <v>3</v>
      </c>
      <c r="BH352" s="57">
        <v>10</v>
      </c>
      <c r="BI352" s="57">
        <f t="shared" si="279"/>
        <v>762</v>
      </c>
      <c r="BJ352" s="189" t="str">
        <f t="shared" si="280"/>
        <v>477-06</v>
      </c>
      <c r="BK352" s="173">
        <f t="shared" si="281"/>
        <v>3</v>
      </c>
      <c r="BL352" s="173">
        <v>8</v>
      </c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104"/>
      <c r="CB352" s="103"/>
      <c r="CC352" s="103"/>
      <c r="CD352" s="103"/>
      <c r="CE352" s="103"/>
      <c r="CF352" s="103"/>
      <c r="CG352" s="103"/>
      <c r="CH352" s="103"/>
      <c r="CI352" s="103"/>
      <c r="CJ352" s="103"/>
      <c r="CK352" s="103"/>
      <c r="CL352" s="103"/>
      <c r="CP352" s="93"/>
      <c r="CQ352" s="93"/>
      <c r="CV352" s="93"/>
      <c r="DA352" s="93"/>
      <c r="DF352" s="131"/>
      <c r="DG352" s="121">
        <f t="shared" si="282"/>
        <v>65.325598249849719</v>
      </c>
      <c r="DH352" s="121">
        <f t="shared" si="283"/>
        <v>41.699994686307321</v>
      </c>
      <c r="DI352" s="121">
        <f t="shared" si="284"/>
        <v>134.38320289844657</v>
      </c>
      <c r="DJ352" s="121">
        <f t="shared" si="285"/>
        <v>0.72385192467139714</v>
      </c>
      <c r="DK352" s="121">
        <f t="shared" si="285"/>
        <v>2.6277104343168101</v>
      </c>
      <c r="DL352" s="121">
        <f t="shared" si="285"/>
        <v>3.3548600869092748</v>
      </c>
      <c r="DM352" s="121">
        <f t="shared" si="286"/>
        <v>2.9847243228410969</v>
      </c>
      <c r="DN352" s="121">
        <f t="shared" si="287"/>
        <v>0</v>
      </c>
      <c r="DO352" s="121">
        <f t="shared" si="288"/>
        <v>0</v>
      </c>
      <c r="DP352" s="121">
        <f t="shared" si="289"/>
        <v>0</v>
      </c>
      <c r="DQ352" s="121">
        <f t="shared" si="290"/>
        <v>0</v>
      </c>
      <c r="DR352" s="122">
        <f t="shared" si="291"/>
        <v>4</v>
      </c>
      <c r="DS352" s="157"/>
      <c r="DT352" s="157" t="str">
        <f t="shared" si="292"/>
        <v>DFPZ</v>
      </c>
      <c r="DU352" s="157" t="str">
        <f t="shared" si="271"/>
        <v>477-06</v>
      </c>
      <c r="DV352" s="238">
        <f t="shared" si="293"/>
        <v>3</v>
      </c>
      <c r="EJ352" s="50">
        <f t="shared" si="294"/>
        <v>0.31970426829268295</v>
      </c>
      <c r="EK352" s="50">
        <f t="shared" si="295"/>
        <v>1.4837398373983739</v>
      </c>
      <c r="EL352" s="55">
        <f t="shared" si="296"/>
        <v>1.475609756097561</v>
      </c>
      <c r="EM352" s="50">
        <f>4.656*AQ352*(((BL352/2.54)^2)+((BM352/2.54)^2)+((BN352/2.54)^2)+((BO352)/2.54^2)+((BP352/2.54)^2)+((BQ352/2.54)^2)+((BR352/2.54)^2)+((BS352/2.54)^2)+((BT352/2.54)^2)+((BU352/2.54)^2)+((BV352/2.54)^2)+((BW352/2.54)^2)+((BX352/2.54)^2)+((BY352/2.54)^2)+((BZ352/2.54)^2))/(BH352*3.28)</f>
        <v>1.4081589138788031</v>
      </c>
      <c r="EN352" s="50">
        <f>3.492*AQ352*((CA352/2.54)^2 + (CB352/2.54)^2 + (CC352/2.54)^2 + (CD352/2.54)^2 + (CE352/2.54)^2 + (CF352/2.54)^2 + (CG352/2.54)^2 +(CH352/2.54)^2 +(CI352/2.54)^2 + (CJ352/2.54)^2 +(CK352/2.54)^2 + (CL352/2.54)^2 +(CM352/2.54)^2 + (CN352/2.54)^2 + (CO352/2.54)^2)/(BH352*3.28)</f>
        <v>0</v>
      </c>
      <c r="EO352" s="50">
        <f t="shared" si="272"/>
        <v>0</v>
      </c>
      <c r="EP352" s="50">
        <f t="shared" si="273"/>
        <v>0</v>
      </c>
      <c r="EQ352" s="50">
        <f t="shared" si="274"/>
        <v>0</v>
      </c>
      <c r="ER352" s="56">
        <f t="shared" si="297"/>
        <v>3.2790538617886176</v>
      </c>
      <c r="ES352" s="56">
        <f t="shared" si="298"/>
        <v>1.4081589138788031</v>
      </c>
      <c r="ET352" s="56">
        <f t="shared" si="252"/>
        <v>29.396519212432374</v>
      </c>
      <c r="EU352" s="56">
        <f t="shared" si="252"/>
        <v>18.764997608838296</v>
      </c>
      <c r="EV352" s="56">
        <f t="shared" si="299"/>
        <v>4.6872127756674207</v>
      </c>
      <c r="EW352" s="56"/>
      <c r="EX352" s="56"/>
      <c r="EY352" s="56"/>
      <c r="EZ352" s="165"/>
      <c r="FA352" s="179"/>
      <c r="FB352" s="179"/>
      <c r="FC352" s="56"/>
      <c r="FD352" s="56"/>
      <c r="FE352" s="56"/>
      <c r="FF352" s="56"/>
      <c r="FG352" s="56"/>
      <c r="FH352" s="56"/>
      <c r="FI352" s="56"/>
      <c r="FJ352" s="56"/>
      <c r="FK352" s="56"/>
      <c r="FL352" s="56"/>
      <c r="FM352" s="56"/>
      <c r="FO352" s="54"/>
      <c r="FP352" s="54"/>
      <c r="FQ352" s="54"/>
      <c r="FR352" s="54"/>
      <c r="FS352" s="54"/>
      <c r="FT352" s="54"/>
      <c r="FU352" s="54"/>
      <c r="FV352" s="54"/>
      <c r="FW352" s="54"/>
      <c r="FX352" s="54"/>
      <c r="FY352" s="54"/>
      <c r="FZ352" s="54"/>
      <c r="GA352" s="54"/>
    </row>
    <row r="353" spans="1:183" ht="16.899999999999999" customHeight="1">
      <c r="A353" s="66" t="s">
        <v>377</v>
      </c>
      <c r="B353" s="228" t="s">
        <v>286</v>
      </c>
      <c r="C353" s="228">
        <v>762</v>
      </c>
      <c r="D353" s="228" t="s">
        <v>293</v>
      </c>
      <c r="E353" s="229">
        <v>4</v>
      </c>
      <c r="F353" s="144">
        <v>12.41</v>
      </c>
      <c r="G353" s="144">
        <v>5</v>
      </c>
      <c r="H353" s="144"/>
      <c r="I353" s="144">
        <v>5.47</v>
      </c>
      <c r="J353" s="82">
        <v>2.7605540793600003</v>
      </c>
      <c r="K353" s="83">
        <v>15.69</v>
      </c>
      <c r="L353" s="83">
        <v>1.9570603483200002</v>
      </c>
      <c r="M353" s="144"/>
      <c r="N353" s="83"/>
      <c r="O353" s="83"/>
      <c r="P353" s="230">
        <f t="shared" si="275"/>
        <v>43.287614427679998</v>
      </c>
      <c r="Q353" s="52">
        <f t="shared" si="254"/>
        <v>0.83399989372614647</v>
      </c>
      <c r="R353" s="52">
        <f t="shared" si="255"/>
        <v>1.4516799611077715</v>
      </c>
      <c r="S353" s="52">
        <f t="shared" si="256"/>
        <v>1.4145600305099637</v>
      </c>
      <c r="T353" s="53">
        <f t="shared" si="257"/>
        <v>9.0334723494273572E-2</v>
      </c>
      <c r="U353" s="53">
        <f t="shared" si="258"/>
        <v>1.3589153014640702</v>
      </c>
      <c r="V353" s="53">
        <f t="shared" si="259"/>
        <v>14.167574869288392</v>
      </c>
      <c r="W353" s="53">
        <f t="shared" si="260"/>
        <v>115.77841853573091</v>
      </c>
      <c r="X353" s="53">
        <f t="shared" si="261"/>
        <v>1.0294708523189267</v>
      </c>
      <c r="Y353" s="53">
        <f t="shared" si="262"/>
        <v>1.0231650055704153</v>
      </c>
      <c r="Z353" s="53">
        <f t="shared" si="263"/>
        <v>1.0260432990696924</v>
      </c>
      <c r="AA353" s="53">
        <f t="shared" si="264"/>
        <v>1.0296284922307912</v>
      </c>
      <c r="AB353" s="53">
        <f t="shared" si="265"/>
        <v>0.57342036686136544</v>
      </c>
      <c r="AC353" s="53">
        <f t="shared" si="266"/>
        <v>0.5743221245079001</v>
      </c>
      <c r="AD353" s="53">
        <f t="shared" si="267"/>
        <v>0.56107291343761145</v>
      </c>
      <c r="AE353" s="53">
        <f t="shared" si="268"/>
        <v>0.36705279802377788</v>
      </c>
      <c r="AF353" s="53">
        <f t="shared" si="269"/>
        <v>0.36</v>
      </c>
      <c r="AG353" s="53">
        <f t="shared" si="270"/>
        <v>0.36352639901188893</v>
      </c>
      <c r="AH353" s="64" t="s">
        <v>152</v>
      </c>
      <c r="AK353" s="45" t="str">
        <f t="shared" si="276"/>
        <v>477-06</v>
      </c>
      <c r="AL353" s="65"/>
      <c r="AM353" s="145">
        <f t="shared" si="277"/>
        <v>4</v>
      </c>
      <c r="AN353" s="149"/>
      <c r="AO353" s="183"/>
      <c r="AP353" s="149"/>
      <c r="AQ353" s="147">
        <f t="shared" si="278"/>
        <v>1</v>
      </c>
      <c r="AR353" s="229">
        <v>5</v>
      </c>
      <c r="AS353" s="229">
        <v>4</v>
      </c>
      <c r="AT353" s="229">
        <v>5</v>
      </c>
      <c r="AU353" s="229">
        <v>1</v>
      </c>
      <c r="AV353" s="229">
        <v>2</v>
      </c>
      <c r="AW353" s="229">
        <v>2</v>
      </c>
      <c r="AX353" s="229">
        <v>0</v>
      </c>
      <c r="AY353" s="229">
        <v>1</v>
      </c>
      <c r="AZ353" s="229">
        <v>1</v>
      </c>
      <c r="BB353" s="229">
        <v>90</v>
      </c>
      <c r="BC353" s="229">
        <v>16</v>
      </c>
      <c r="BD353" s="229">
        <v>6</v>
      </c>
      <c r="BE353" s="57">
        <v>3</v>
      </c>
      <c r="BF353" s="57">
        <v>3</v>
      </c>
      <c r="BG353" s="57">
        <v>3</v>
      </c>
      <c r="BH353" s="57">
        <v>10</v>
      </c>
      <c r="BI353" s="57">
        <f t="shared" si="279"/>
        <v>762</v>
      </c>
      <c r="BJ353" s="189" t="str">
        <f t="shared" si="280"/>
        <v>477-06</v>
      </c>
      <c r="BK353" s="173">
        <f t="shared" si="281"/>
        <v>4</v>
      </c>
      <c r="BL353" s="173">
        <v>10</v>
      </c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104"/>
      <c r="CB353" s="103"/>
      <c r="CC353" s="103"/>
      <c r="CD353" s="103"/>
      <c r="CE353" s="103"/>
      <c r="CF353" s="103"/>
      <c r="CG353" s="103"/>
      <c r="CH353" s="103"/>
      <c r="CI353" s="103"/>
      <c r="CJ353" s="103"/>
      <c r="CK353" s="103"/>
      <c r="CL353" s="103"/>
      <c r="CP353" s="93"/>
      <c r="CQ353" s="93"/>
      <c r="CV353" s="93"/>
      <c r="DA353" s="93"/>
      <c r="DF353" s="131"/>
      <c r="DG353" s="121">
        <f t="shared" si="282"/>
        <v>43.550398833233146</v>
      </c>
      <c r="DH353" s="121">
        <f t="shared" si="283"/>
        <v>29.18999628041513</v>
      </c>
      <c r="DI353" s="121">
        <f t="shared" si="284"/>
        <v>91.946401983147638</v>
      </c>
      <c r="DJ353" s="121">
        <f t="shared" si="285"/>
        <v>1.9741416127401743</v>
      </c>
      <c r="DK353" s="121">
        <f t="shared" si="285"/>
        <v>5.2554208686336201</v>
      </c>
      <c r="DL353" s="121">
        <f t="shared" si="285"/>
        <v>20.129160521455649</v>
      </c>
      <c r="DM353" s="121">
        <f t="shared" si="286"/>
        <v>4.6636317544392139</v>
      </c>
      <c r="DN353" s="121">
        <f t="shared" si="287"/>
        <v>0</v>
      </c>
      <c r="DO353" s="121">
        <f t="shared" si="288"/>
        <v>0</v>
      </c>
      <c r="DP353" s="121">
        <f t="shared" si="289"/>
        <v>0</v>
      </c>
      <c r="DQ353" s="121">
        <f t="shared" si="290"/>
        <v>0</v>
      </c>
      <c r="DR353" s="122">
        <f t="shared" si="291"/>
        <v>3.5</v>
      </c>
      <c r="DS353" s="157"/>
      <c r="DT353" s="157" t="str">
        <f t="shared" si="292"/>
        <v>DFPZ</v>
      </c>
      <c r="DU353" s="157" t="str">
        <f t="shared" si="271"/>
        <v>477-06</v>
      </c>
      <c r="DV353" s="238">
        <f t="shared" si="293"/>
        <v>4</v>
      </c>
      <c r="EJ353" s="50">
        <f t="shared" si="294"/>
        <v>0.87192073170731699</v>
      </c>
      <c r="EK353" s="50">
        <f t="shared" si="295"/>
        <v>2.9674796747967478</v>
      </c>
      <c r="EL353" s="55">
        <f t="shared" si="296"/>
        <v>8.8536585365853657</v>
      </c>
      <c r="EM353" s="50">
        <f>4.656*AQ353*(((BL353/2.54)^2)+((BM353/2.54)^2)+((BN353/2.54)^2)+((BO353)/2.54^2)+((BP353/2.54)^2)+((BQ353/2.54)^2)+((BR353/2.54)^2)+((BS353/2.54)^2)+((BT353/2.54)^2)+((BU353/2.54)^2)+((BV353/2.54)^2)+((BW353/2.54)^2)+((BX353/2.54)^2)+((BY353/2.54)^2)+((BZ353/2.54)^2))/(BH353*3.28)</f>
        <v>2.2002483029356306</v>
      </c>
      <c r="EN353" s="50">
        <f>3.492*AQ353*((CA353/2.54)^2 + (CB353/2.54)^2 + (CC353/2.54)^2 + (CD353/2.54)^2 + (CE353/2.54)^2 + (CF353/2.54)^2 + (CG353/2.54)^2 +(CH353/2.54)^2 +(CI353/2.54)^2 + (CJ353/2.54)^2 +(CK353/2.54)^2 + (CL353/2.54)^2 +(CM353/2.54)^2 + (CN353/2.54)^2 + (CO353/2.54)^2)/(BH353*3.28)</f>
        <v>0</v>
      </c>
      <c r="EO353" s="50">
        <f t="shared" si="272"/>
        <v>0</v>
      </c>
      <c r="EP353" s="50">
        <f t="shared" si="273"/>
        <v>0</v>
      </c>
      <c r="EQ353" s="50">
        <f t="shared" si="274"/>
        <v>0</v>
      </c>
      <c r="ER353" s="56">
        <f t="shared" si="297"/>
        <v>12.693058943089429</v>
      </c>
      <c r="ES353" s="56">
        <f t="shared" si="298"/>
        <v>2.2002483029356306</v>
      </c>
      <c r="ET353" s="56">
        <f t="shared" si="252"/>
        <v>19.597679474954916</v>
      </c>
      <c r="EU353" s="56">
        <f t="shared" si="252"/>
        <v>13.135498326186809</v>
      </c>
      <c r="EV353" s="56">
        <f t="shared" si="299"/>
        <v>14.89330724602506</v>
      </c>
      <c r="EW353" s="56"/>
      <c r="EX353" s="56"/>
      <c r="EY353" s="56"/>
      <c r="EZ353" s="165" t="str">
        <f>D353</f>
        <v>477-06</v>
      </c>
      <c r="FA353" s="179">
        <f t="shared" ref="FA353:FB409" si="300">AVERAGE(ET351:ET353)</f>
        <v>16.33139956246243</v>
      </c>
      <c r="FB353" s="179">
        <f t="shared" si="300"/>
        <v>11.884498485597589</v>
      </c>
      <c r="FC353" s="56">
        <f>AVERAGE(EJ351:EJ353)</f>
        <v>0.60711517615176147</v>
      </c>
      <c r="FD353" s="56">
        <f>AVERAGE(EK351:EK353)</f>
        <v>1.7928523035230353</v>
      </c>
      <c r="FE353" s="56">
        <f>AVERAGE(EL351:EL353)</f>
        <v>3.934959349593496</v>
      </c>
      <c r="FF353" s="56">
        <f>AVERAGE(EM351:EM353)</f>
        <v>1.2028024056048112</v>
      </c>
      <c r="FG353" s="56">
        <f>AVERAGE(EN351:EN353)</f>
        <v>0</v>
      </c>
      <c r="FH353" s="56">
        <f t="shared" si="253"/>
        <v>0</v>
      </c>
      <c r="FI353" s="56">
        <f t="shared" si="253"/>
        <v>0</v>
      </c>
      <c r="FJ353" s="56">
        <f t="shared" si="253"/>
        <v>0</v>
      </c>
      <c r="FK353" s="56">
        <f>AVERAGE(ER351:ER353)</f>
        <v>6.3349268292682916</v>
      </c>
      <c r="FL353" s="56">
        <f>AVERAGE(ES351:ES353)</f>
        <v>1.2028024056048112</v>
      </c>
      <c r="FM353" s="56">
        <f>AVERAGE(EV351:EV353)</f>
        <v>7.5377292348731038</v>
      </c>
      <c r="FO353" s="54"/>
      <c r="FP353" s="54" t="e">
        <f>AVERAGE(#REF!)</f>
        <v>#REF!</v>
      </c>
      <c r="FQ353" s="54" t="e">
        <f>AVERAGE(#REF!)</f>
        <v>#REF!</v>
      </c>
      <c r="FR353" s="54" t="e">
        <f>AVERAGE(#REF!)</f>
        <v>#REF!</v>
      </c>
      <c r="FS353" s="54" t="e">
        <f>AVERAGE(#REF!)</f>
        <v>#REF!</v>
      </c>
      <c r="FT353" s="54" t="e">
        <f>AVERAGE(#REF!)</f>
        <v>#REF!</v>
      </c>
      <c r="FU353" s="54" t="e">
        <f>AVERAGE(#REF!)</f>
        <v>#REF!</v>
      </c>
      <c r="FV353" s="54" t="e">
        <f>AVERAGE(#REF!)</f>
        <v>#REF!</v>
      </c>
      <c r="FW353" s="54" t="e">
        <f>AVERAGE(#REF!)</f>
        <v>#REF!</v>
      </c>
      <c r="FX353" s="54" t="e">
        <f>AVERAGE(#REF!)</f>
        <v>#REF!</v>
      </c>
      <c r="FY353" s="54" t="e">
        <f>AVERAGE(#REF!)</f>
        <v>#REF!</v>
      </c>
      <c r="FZ353" s="54" t="e">
        <f>AVERAGE(#REF!)</f>
        <v>#REF!</v>
      </c>
      <c r="GA353" s="54"/>
    </row>
    <row r="354" spans="1:183" ht="16.899999999999999" customHeight="1">
      <c r="A354" s="66" t="s">
        <v>377</v>
      </c>
      <c r="B354" s="228" t="s">
        <v>286</v>
      </c>
      <c r="C354" s="228">
        <v>762</v>
      </c>
      <c r="D354" s="228" t="s">
        <v>293</v>
      </c>
      <c r="E354" s="229">
        <v>5</v>
      </c>
      <c r="F354" s="144">
        <v>12.41</v>
      </c>
      <c r="G354" s="144">
        <v>5</v>
      </c>
      <c r="H354" s="144"/>
      <c r="I354" s="144">
        <v>5.47</v>
      </c>
      <c r="J354" s="82">
        <v>2.7605540793600003</v>
      </c>
      <c r="K354" s="83">
        <v>15.69</v>
      </c>
      <c r="L354" s="83">
        <v>1.9570603483200002</v>
      </c>
      <c r="M354" s="144"/>
      <c r="N354" s="83"/>
      <c r="O354" s="83"/>
      <c r="P354" s="230">
        <f t="shared" si="275"/>
        <v>43.287614427679998</v>
      </c>
      <c r="Q354" s="52">
        <f t="shared" si="254"/>
        <v>0.83399989372614647</v>
      </c>
      <c r="R354" s="52">
        <f t="shared" si="255"/>
        <v>1.4516799611077715</v>
      </c>
      <c r="S354" s="52">
        <f t="shared" si="256"/>
        <v>1.4145600305099637</v>
      </c>
      <c r="T354" s="53">
        <f t="shared" si="257"/>
        <v>9.0334723494273572E-2</v>
      </c>
      <c r="U354" s="53">
        <f t="shared" si="258"/>
        <v>1.3589153014640702</v>
      </c>
      <c r="V354" s="53">
        <f t="shared" si="259"/>
        <v>14.167574869288392</v>
      </c>
      <c r="W354" s="53">
        <f t="shared" si="260"/>
        <v>115.77841853573091</v>
      </c>
      <c r="X354" s="53">
        <f t="shared" si="261"/>
        <v>1.0294708523189267</v>
      </c>
      <c r="Y354" s="53">
        <f t="shared" si="262"/>
        <v>1.0231650055704153</v>
      </c>
      <c r="Z354" s="53">
        <f t="shared" si="263"/>
        <v>1.0260432990696924</v>
      </c>
      <c r="AA354" s="53">
        <f t="shared" si="264"/>
        <v>1.0296284922307912</v>
      </c>
      <c r="AB354" s="53">
        <f t="shared" si="265"/>
        <v>0.57342036686136544</v>
      </c>
      <c r="AC354" s="53">
        <f t="shared" si="266"/>
        <v>0.5743221245079001</v>
      </c>
      <c r="AD354" s="53">
        <f t="shared" si="267"/>
        <v>0.56107291343761145</v>
      </c>
      <c r="AE354" s="53">
        <f t="shared" si="268"/>
        <v>0.36705279802377788</v>
      </c>
      <c r="AF354" s="53">
        <f t="shared" si="269"/>
        <v>0.36</v>
      </c>
      <c r="AG354" s="53">
        <f t="shared" si="270"/>
        <v>0.36352639901188893</v>
      </c>
      <c r="AH354" s="64" t="s">
        <v>152</v>
      </c>
      <c r="AK354" s="45" t="str">
        <f t="shared" si="276"/>
        <v>477-06</v>
      </c>
      <c r="AL354" s="65"/>
      <c r="AM354" s="145">
        <f t="shared" si="277"/>
        <v>5</v>
      </c>
      <c r="AN354" s="149"/>
      <c r="AO354" s="183"/>
      <c r="AP354" s="149"/>
      <c r="AQ354" s="147">
        <f t="shared" si="278"/>
        <v>1</v>
      </c>
      <c r="AR354" s="229">
        <v>0</v>
      </c>
      <c r="AS354" s="229">
        <v>1</v>
      </c>
      <c r="AT354" s="229">
        <v>1</v>
      </c>
      <c r="AU354" s="229">
        <v>0</v>
      </c>
      <c r="AV354" s="229">
        <v>1</v>
      </c>
      <c r="AW354" s="229">
        <v>1</v>
      </c>
      <c r="AX354" s="229">
        <v>2</v>
      </c>
      <c r="AY354" s="229">
        <v>3</v>
      </c>
      <c r="AZ354" s="229">
        <v>15</v>
      </c>
      <c r="BB354" s="229">
        <v>45</v>
      </c>
      <c r="BC354" s="229">
        <v>10</v>
      </c>
      <c r="BD354" s="229">
        <v>1</v>
      </c>
      <c r="BE354" s="57">
        <v>3</v>
      </c>
      <c r="BF354" s="57">
        <v>3</v>
      </c>
      <c r="BG354" s="57">
        <v>3</v>
      </c>
      <c r="BH354" s="57">
        <v>10</v>
      </c>
      <c r="BI354" s="57">
        <f t="shared" si="279"/>
        <v>762</v>
      </c>
      <c r="BJ354" s="189" t="str">
        <f t="shared" si="280"/>
        <v>477-06</v>
      </c>
      <c r="BK354" s="173">
        <f t="shared" si="281"/>
        <v>5</v>
      </c>
      <c r="BL354" s="173">
        <v>8</v>
      </c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104"/>
      <c r="CB354" s="103"/>
      <c r="CC354" s="103"/>
      <c r="CD354" s="103"/>
      <c r="CE354" s="103"/>
      <c r="CF354" s="103"/>
      <c r="CG354" s="103"/>
      <c r="CH354" s="103"/>
      <c r="CI354" s="103"/>
      <c r="CJ354" s="103"/>
      <c r="CK354" s="103"/>
      <c r="CL354" s="103"/>
      <c r="CP354" s="93"/>
      <c r="CQ354" s="93"/>
      <c r="CV354" s="93"/>
      <c r="DA354" s="93"/>
      <c r="DF354" s="131"/>
      <c r="DG354" s="121">
        <f t="shared" si="282"/>
        <v>14.516799611077715</v>
      </c>
      <c r="DH354" s="121">
        <f t="shared" si="283"/>
        <v>20.84999734315366</v>
      </c>
      <c r="DI354" s="121">
        <f t="shared" si="284"/>
        <v>49.509601067848727</v>
      </c>
      <c r="DJ354" s="121">
        <f t="shared" si="285"/>
        <v>0.98707080637008715</v>
      </c>
      <c r="DK354" s="121">
        <f t="shared" si="285"/>
        <v>3.2846380428960127</v>
      </c>
      <c r="DL354" s="121">
        <f t="shared" si="285"/>
        <v>3.3548600869092748</v>
      </c>
      <c r="DM354" s="121">
        <f t="shared" si="286"/>
        <v>2.9847243228410969</v>
      </c>
      <c r="DN354" s="121">
        <f t="shared" si="287"/>
        <v>0</v>
      </c>
      <c r="DO354" s="121">
        <f t="shared" si="288"/>
        <v>0</v>
      </c>
      <c r="DP354" s="121">
        <f t="shared" si="289"/>
        <v>0</v>
      </c>
      <c r="DQ354" s="121">
        <f t="shared" si="290"/>
        <v>0</v>
      </c>
      <c r="DR354" s="122">
        <f t="shared" si="291"/>
        <v>1</v>
      </c>
      <c r="DS354" s="157"/>
      <c r="DT354" s="157" t="str">
        <f t="shared" si="292"/>
        <v>DFPZ</v>
      </c>
      <c r="DU354" s="157" t="str">
        <f t="shared" si="271"/>
        <v>477-06</v>
      </c>
      <c r="DV354" s="238">
        <f t="shared" si="293"/>
        <v>5</v>
      </c>
      <c r="EJ354" s="50"/>
      <c r="EK354" s="50"/>
      <c r="EL354" s="55"/>
      <c r="EM354" s="50"/>
      <c r="EN354" s="50"/>
      <c r="EO354" s="50">
        <f t="shared" si="272"/>
        <v>0</v>
      </c>
      <c r="EP354" s="50">
        <f t="shared" si="273"/>
        <v>0</v>
      </c>
      <c r="EQ354" s="50">
        <f t="shared" si="274"/>
        <v>0</v>
      </c>
      <c r="ER354" s="56"/>
      <c r="ES354" s="56"/>
      <c r="ET354" s="56">
        <f t="shared" si="252"/>
        <v>6.5325598249849719</v>
      </c>
      <c r="EU354" s="56">
        <f t="shared" si="252"/>
        <v>9.3824988044191482</v>
      </c>
      <c r="EV354" s="56"/>
      <c r="EW354" s="56"/>
      <c r="EX354" s="56"/>
      <c r="EY354" s="56"/>
      <c r="EZ354" s="165"/>
      <c r="FA354" s="179"/>
      <c r="FB354" s="179"/>
      <c r="FC354" s="56"/>
      <c r="FD354" s="56"/>
      <c r="FE354" s="56"/>
      <c r="FF354" s="56"/>
      <c r="FG354" s="56"/>
      <c r="FH354" s="56"/>
      <c r="FI354" s="56"/>
      <c r="FJ354" s="56"/>
      <c r="FK354" s="56"/>
      <c r="FL354" s="56"/>
      <c r="FM354" s="56"/>
      <c r="FO354" s="54"/>
      <c r="FP354" s="54"/>
      <c r="FQ354" s="54"/>
      <c r="FR354" s="54"/>
      <c r="FS354" s="54"/>
      <c r="FT354" s="54"/>
      <c r="FU354" s="54"/>
      <c r="FV354" s="54"/>
      <c r="FW354" s="54"/>
      <c r="FX354" s="54"/>
      <c r="FY354" s="54"/>
      <c r="FZ354" s="54"/>
      <c r="GA354" s="54"/>
    </row>
    <row r="355" spans="1:183" ht="16.899999999999999" customHeight="1">
      <c r="A355" s="66" t="s">
        <v>377</v>
      </c>
      <c r="B355" s="228" t="s">
        <v>286</v>
      </c>
      <c r="C355" s="228">
        <v>858</v>
      </c>
      <c r="D355" s="228" t="s">
        <v>308</v>
      </c>
      <c r="E355" s="229">
        <v>1</v>
      </c>
      <c r="F355" s="144">
        <v>12.41</v>
      </c>
      <c r="G355" s="144">
        <v>5</v>
      </c>
      <c r="H355" s="144"/>
      <c r="I355" s="144">
        <v>5.47</v>
      </c>
      <c r="J355" s="82">
        <v>2.7605540793600003</v>
      </c>
      <c r="K355" s="83">
        <v>15.69</v>
      </c>
      <c r="L355" s="83">
        <v>1.9570603483200002</v>
      </c>
      <c r="M355" s="144"/>
      <c r="N355" s="83"/>
      <c r="O355" s="83"/>
      <c r="P355" s="230">
        <f t="shared" si="275"/>
        <v>43.287614427679998</v>
      </c>
      <c r="Q355" s="52">
        <f t="shared" si="254"/>
        <v>0.83399989372614647</v>
      </c>
      <c r="R355" s="52">
        <f t="shared" si="255"/>
        <v>1.4516799611077715</v>
      </c>
      <c r="S355" s="52">
        <f t="shared" si="256"/>
        <v>1.4145600305099637</v>
      </c>
      <c r="T355" s="53">
        <f t="shared" si="257"/>
        <v>9.0334723494273572E-2</v>
      </c>
      <c r="U355" s="53">
        <f t="shared" si="258"/>
        <v>1.3589153014640702</v>
      </c>
      <c r="V355" s="53">
        <f t="shared" si="259"/>
        <v>14.167574869288392</v>
      </c>
      <c r="W355" s="53">
        <f t="shared" si="260"/>
        <v>115.77841853573091</v>
      </c>
      <c r="X355" s="53">
        <f t="shared" si="261"/>
        <v>1.0294708523189267</v>
      </c>
      <c r="Y355" s="53">
        <f t="shared" si="262"/>
        <v>1.0231650055704153</v>
      </c>
      <c r="Z355" s="53">
        <f t="shared" si="263"/>
        <v>1.0260432990696924</v>
      </c>
      <c r="AA355" s="53">
        <f t="shared" si="264"/>
        <v>1.0296284922307912</v>
      </c>
      <c r="AB355" s="53">
        <f t="shared" si="265"/>
        <v>0.57342036686136544</v>
      </c>
      <c r="AC355" s="53">
        <f t="shared" si="266"/>
        <v>0.5743221245079001</v>
      </c>
      <c r="AD355" s="53">
        <f t="shared" si="267"/>
        <v>0.56107291343761145</v>
      </c>
      <c r="AE355" s="53">
        <f t="shared" si="268"/>
        <v>0.36705279802377788</v>
      </c>
      <c r="AF355" s="53">
        <f t="shared" si="269"/>
        <v>0.36</v>
      </c>
      <c r="AG355" s="53">
        <f t="shared" si="270"/>
        <v>0.36352639901188893</v>
      </c>
      <c r="AH355" s="64" t="s">
        <v>152</v>
      </c>
      <c r="AK355" s="45" t="str">
        <f t="shared" si="276"/>
        <v>746-08</v>
      </c>
      <c r="AL355" s="65"/>
      <c r="AM355" s="145">
        <f t="shared" si="277"/>
        <v>1</v>
      </c>
      <c r="AN355" s="149"/>
      <c r="AO355" s="183"/>
      <c r="AP355" s="149"/>
      <c r="AQ355" s="147">
        <f t="shared" si="278"/>
        <v>1</v>
      </c>
      <c r="AR355" s="229">
        <v>3</v>
      </c>
      <c r="AS355" s="229">
        <v>4</v>
      </c>
      <c r="AT355" s="229">
        <v>5</v>
      </c>
      <c r="AU355" s="229">
        <v>2</v>
      </c>
      <c r="AV355" s="229">
        <v>3</v>
      </c>
      <c r="AW355" s="229">
        <v>4</v>
      </c>
      <c r="AX355" s="229">
        <v>0</v>
      </c>
      <c r="AY355" s="229">
        <v>1</v>
      </c>
      <c r="AZ355" s="229">
        <v>1</v>
      </c>
      <c r="BB355" s="229">
        <v>43</v>
      </c>
      <c r="BC355" s="229">
        <v>4</v>
      </c>
      <c r="BD355" s="229">
        <v>1</v>
      </c>
      <c r="BE355" s="57">
        <v>3</v>
      </c>
      <c r="BF355" s="57">
        <v>3</v>
      </c>
      <c r="BG355" s="57">
        <v>3</v>
      </c>
      <c r="BH355" s="57">
        <v>10</v>
      </c>
      <c r="BI355" s="57">
        <f t="shared" si="279"/>
        <v>858</v>
      </c>
      <c r="BJ355" s="189" t="str">
        <f t="shared" si="280"/>
        <v>746-08</v>
      </c>
      <c r="BK355" s="173">
        <f t="shared" si="281"/>
        <v>1</v>
      </c>
      <c r="BL355" s="173">
        <v>0</v>
      </c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104"/>
      <c r="CB355" s="103"/>
      <c r="CC355" s="103"/>
      <c r="CD355" s="103"/>
      <c r="CE355" s="103"/>
      <c r="CF355" s="103"/>
      <c r="CG355" s="103"/>
      <c r="CH355" s="103"/>
      <c r="CI355" s="103"/>
      <c r="CJ355" s="103"/>
      <c r="CK355" s="103"/>
      <c r="CL355" s="103"/>
      <c r="CP355" s="93"/>
      <c r="CQ355" s="93"/>
      <c r="CV355" s="93"/>
      <c r="DA355" s="93"/>
      <c r="DF355" s="131"/>
      <c r="DG355" s="121">
        <f t="shared" si="282"/>
        <v>36.291999027694288</v>
      </c>
      <c r="DH355" s="121">
        <f t="shared" si="283"/>
        <v>33.359995749045858</v>
      </c>
      <c r="DI355" s="121">
        <f t="shared" si="284"/>
        <v>91.946401983147652</v>
      </c>
      <c r="DJ355" s="121">
        <f t="shared" si="285"/>
        <v>0.94320099275363878</v>
      </c>
      <c r="DK355" s="121">
        <f t="shared" si="285"/>
        <v>1.313855217158405</v>
      </c>
      <c r="DL355" s="121">
        <f t="shared" si="285"/>
        <v>3.3548600869092748</v>
      </c>
      <c r="DM355" s="121">
        <f t="shared" si="286"/>
        <v>0</v>
      </c>
      <c r="DN355" s="121">
        <f t="shared" si="287"/>
        <v>0</v>
      </c>
      <c r="DO355" s="121">
        <f t="shared" si="288"/>
        <v>0</v>
      </c>
      <c r="DP355" s="121">
        <f t="shared" si="289"/>
        <v>0</v>
      </c>
      <c r="DQ355" s="121">
        <f t="shared" si="290"/>
        <v>0</v>
      </c>
      <c r="DR355" s="122">
        <f t="shared" si="291"/>
        <v>4.5</v>
      </c>
      <c r="DS355" s="157"/>
      <c r="DT355" s="157" t="str">
        <f t="shared" si="292"/>
        <v>DFPZ</v>
      </c>
      <c r="DU355" s="157" t="str">
        <f t="shared" si="271"/>
        <v>746-08</v>
      </c>
      <c r="DV355" s="238">
        <f t="shared" si="293"/>
        <v>1</v>
      </c>
      <c r="EJ355" s="50">
        <f t="shared" si="294"/>
        <v>0.41658434959349594</v>
      </c>
      <c r="EK355" s="50">
        <f t="shared" si="295"/>
        <v>0.74186991869918695</v>
      </c>
      <c r="EL355" s="55">
        <f t="shared" si="296"/>
        <v>1.475609756097561</v>
      </c>
      <c r="EM355" s="50">
        <f>4.656*AQ355*(((BL355/2.54)^2)+((BM355/2.54)^2)+((BN355/2.54)^2)+((BO355)/2.54^2)+((BP355/2.54)^2)+((BQ355/2.54)^2)+((BR355/2.54)^2)+((BS355/2.54)^2)+((BT355/2.54)^2)+((BU355/2.54)^2)+((BV355/2.54)^2)+((BW355/2.54)^2)+((BX355/2.54)^2)+((BY355/2.54)^2)+((BZ355/2.54)^2))/(BH355*3.28)</f>
        <v>0</v>
      </c>
      <c r="EN355" s="50">
        <f>3.492*AQ355*((CA355/2.54)^2 + (CB355/2.54)^2 + (CC355/2.54)^2 + (CD355/2.54)^2 + (CE355/2.54)^2 + (CF355/2.54)^2 + (CG355/2.54)^2 +(CH355/2.54)^2 +(CI355/2.54)^2 + (CJ355/2.54)^2 +(CK355/2.54)^2 + (CL355/2.54)^2 +(CM355/2.54)^2 + (CN355/2.54)^2 + (CO355/2.54)^2)/(BH355*3.28)</f>
        <v>0</v>
      </c>
      <c r="EO355" s="50">
        <f t="shared" si="272"/>
        <v>0</v>
      </c>
      <c r="EP355" s="50">
        <f t="shared" si="273"/>
        <v>0</v>
      </c>
      <c r="EQ355" s="50">
        <f t="shared" si="274"/>
        <v>0</v>
      </c>
      <c r="ER355" s="56">
        <f t="shared" si="297"/>
        <v>2.634064024390244</v>
      </c>
      <c r="ES355" s="56">
        <f t="shared" si="298"/>
        <v>0</v>
      </c>
      <c r="ET355" s="56">
        <f t="shared" si="252"/>
        <v>16.33139956246243</v>
      </c>
      <c r="EU355" s="56">
        <f t="shared" si="252"/>
        <v>15.011998087070637</v>
      </c>
      <c r="EV355" s="56">
        <f t="shared" si="299"/>
        <v>2.634064024390244</v>
      </c>
      <c r="EW355" s="56"/>
      <c r="EX355" s="56"/>
      <c r="EY355" s="56"/>
      <c r="EZ355" s="165"/>
      <c r="FA355" s="179"/>
      <c r="FB355" s="179"/>
      <c r="FC355" s="56"/>
      <c r="FD355" s="56"/>
      <c r="FE355" s="56"/>
      <c r="FF355" s="56"/>
      <c r="FG355" s="56"/>
      <c r="FH355" s="56"/>
      <c r="FI355" s="56"/>
      <c r="FJ355" s="56"/>
      <c r="FK355" s="56"/>
      <c r="FL355" s="56"/>
      <c r="FM355" s="56"/>
      <c r="FO355" s="54"/>
      <c r="FP355" s="54"/>
      <c r="FQ355" s="54"/>
      <c r="FR355" s="54"/>
      <c r="FS355" s="54"/>
      <c r="FT355" s="54"/>
      <c r="FU355" s="54"/>
      <c r="FV355" s="54"/>
      <c r="FW355" s="54"/>
      <c r="FX355" s="54"/>
      <c r="FY355" s="54"/>
      <c r="FZ355" s="54"/>
      <c r="GA355" s="54"/>
    </row>
    <row r="356" spans="1:183" ht="16.899999999999999" customHeight="1">
      <c r="A356" s="66" t="s">
        <v>377</v>
      </c>
      <c r="B356" s="228" t="s">
        <v>286</v>
      </c>
      <c r="C356" s="228">
        <v>858</v>
      </c>
      <c r="D356" s="228" t="s">
        <v>308</v>
      </c>
      <c r="E356" s="229">
        <v>2</v>
      </c>
      <c r="F356" s="144">
        <v>12.41</v>
      </c>
      <c r="G356" s="144">
        <v>5</v>
      </c>
      <c r="H356" s="144"/>
      <c r="I356" s="144">
        <v>5.47</v>
      </c>
      <c r="J356" s="82">
        <v>2.7605540793600003</v>
      </c>
      <c r="K356" s="83">
        <v>15.69</v>
      </c>
      <c r="L356" s="83">
        <v>1.9570603483200002</v>
      </c>
      <c r="M356" s="144"/>
      <c r="N356" s="83"/>
      <c r="O356" s="83"/>
      <c r="P356" s="230">
        <f t="shared" si="275"/>
        <v>43.287614427679998</v>
      </c>
      <c r="Q356" s="52">
        <f t="shared" si="254"/>
        <v>0.83399989372614647</v>
      </c>
      <c r="R356" s="52">
        <f t="shared" si="255"/>
        <v>1.4516799611077715</v>
      </c>
      <c r="S356" s="52">
        <f t="shared" si="256"/>
        <v>1.4145600305099637</v>
      </c>
      <c r="T356" s="53">
        <f t="shared" si="257"/>
        <v>9.0334723494273572E-2</v>
      </c>
      <c r="U356" s="53">
        <f t="shared" si="258"/>
        <v>1.3589153014640702</v>
      </c>
      <c r="V356" s="53">
        <f t="shared" si="259"/>
        <v>14.167574869288392</v>
      </c>
      <c r="W356" s="53">
        <f t="shared" si="260"/>
        <v>115.77841853573091</v>
      </c>
      <c r="X356" s="53">
        <f t="shared" si="261"/>
        <v>1.0294708523189267</v>
      </c>
      <c r="Y356" s="53">
        <f t="shared" si="262"/>
        <v>1.0231650055704153</v>
      </c>
      <c r="Z356" s="53">
        <f t="shared" si="263"/>
        <v>1.0260432990696924</v>
      </c>
      <c r="AA356" s="53">
        <f t="shared" si="264"/>
        <v>1.0296284922307912</v>
      </c>
      <c r="AB356" s="53">
        <f t="shared" si="265"/>
        <v>0.57342036686136544</v>
      </c>
      <c r="AC356" s="53">
        <f t="shared" si="266"/>
        <v>0.5743221245079001</v>
      </c>
      <c r="AD356" s="53">
        <f t="shared" si="267"/>
        <v>0.56107291343761145</v>
      </c>
      <c r="AE356" s="53">
        <f t="shared" si="268"/>
        <v>0.36705279802377788</v>
      </c>
      <c r="AF356" s="53">
        <f t="shared" si="269"/>
        <v>0.36</v>
      </c>
      <c r="AG356" s="53">
        <f t="shared" si="270"/>
        <v>0.36352639901188893</v>
      </c>
      <c r="AH356" s="64" t="s">
        <v>152</v>
      </c>
      <c r="AK356" s="45" t="str">
        <f t="shared" si="276"/>
        <v>746-08</v>
      </c>
      <c r="AL356" s="65"/>
      <c r="AM356" s="145">
        <f t="shared" si="277"/>
        <v>2</v>
      </c>
      <c r="AN356" s="149"/>
      <c r="AO356" s="183"/>
      <c r="AP356" s="149"/>
      <c r="AQ356" s="147">
        <f t="shared" si="278"/>
        <v>1</v>
      </c>
      <c r="AR356" s="229">
        <v>0</v>
      </c>
      <c r="AS356" s="229">
        <v>3</v>
      </c>
      <c r="AT356" s="229">
        <v>3</v>
      </c>
      <c r="AU356" s="229">
        <v>0</v>
      </c>
      <c r="AV356" s="229">
        <v>1</v>
      </c>
      <c r="AW356" s="229">
        <v>1</v>
      </c>
      <c r="AX356" s="229">
        <v>0</v>
      </c>
      <c r="AY356" s="229">
        <v>2</v>
      </c>
      <c r="AZ356" s="229">
        <v>2</v>
      </c>
      <c r="BB356" s="229">
        <v>16</v>
      </c>
      <c r="BC356" s="229">
        <v>3</v>
      </c>
      <c r="BD356" s="229">
        <v>8</v>
      </c>
      <c r="BE356" s="57">
        <v>3</v>
      </c>
      <c r="BF356" s="57">
        <v>3</v>
      </c>
      <c r="BG356" s="57">
        <v>3</v>
      </c>
      <c r="BH356" s="57">
        <v>10</v>
      </c>
      <c r="BI356" s="57">
        <f t="shared" si="279"/>
        <v>858</v>
      </c>
      <c r="BJ356" s="189" t="str">
        <f t="shared" si="280"/>
        <v>746-08</v>
      </c>
      <c r="BK356" s="173">
        <f t="shared" si="281"/>
        <v>2</v>
      </c>
      <c r="BL356" s="173">
        <v>0</v>
      </c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104"/>
      <c r="CB356" s="103"/>
      <c r="CC356" s="103"/>
      <c r="CD356" s="103"/>
      <c r="CE356" s="103"/>
      <c r="CF356" s="103"/>
      <c r="CG356" s="103"/>
      <c r="CH356" s="103"/>
      <c r="CI356" s="103"/>
      <c r="CJ356" s="103"/>
      <c r="CK356" s="103"/>
      <c r="CL356" s="103"/>
      <c r="CP356" s="93"/>
      <c r="CQ356" s="93"/>
      <c r="CV356" s="93"/>
      <c r="DA356" s="93"/>
      <c r="DF356" s="131"/>
      <c r="DG356" s="121">
        <f t="shared" si="282"/>
        <v>0</v>
      </c>
      <c r="DH356" s="121">
        <f t="shared" si="283"/>
        <v>25.019996811784395</v>
      </c>
      <c r="DI356" s="121">
        <f t="shared" si="284"/>
        <v>42.436800915298903</v>
      </c>
      <c r="DJ356" s="121">
        <f t="shared" si="285"/>
        <v>0.35095850893158653</v>
      </c>
      <c r="DK356" s="121">
        <f t="shared" si="285"/>
        <v>0.98539141286880394</v>
      </c>
      <c r="DL356" s="121">
        <f t="shared" si="285"/>
        <v>26.838880695274199</v>
      </c>
      <c r="DM356" s="121">
        <f t="shared" si="286"/>
        <v>0</v>
      </c>
      <c r="DN356" s="121">
        <f t="shared" si="287"/>
        <v>0</v>
      </c>
      <c r="DO356" s="121">
        <f t="shared" si="288"/>
        <v>0</v>
      </c>
      <c r="DP356" s="121">
        <f t="shared" si="289"/>
        <v>0</v>
      </c>
      <c r="DQ356" s="121">
        <f t="shared" si="290"/>
        <v>0</v>
      </c>
      <c r="DR356" s="122">
        <f t="shared" si="291"/>
        <v>2</v>
      </c>
      <c r="DS356" s="157"/>
      <c r="DT356" s="157" t="str">
        <f t="shared" si="292"/>
        <v>DFPZ</v>
      </c>
      <c r="DU356" s="157" t="str">
        <f t="shared" si="271"/>
        <v>746-08</v>
      </c>
      <c r="DV356" s="238">
        <f t="shared" si="293"/>
        <v>2</v>
      </c>
      <c r="EJ356" s="50">
        <f t="shared" si="294"/>
        <v>0.15500813008130082</v>
      </c>
      <c r="EK356" s="50">
        <f t="shared" si="295"/>
        <v>0.55640243902439024</v>
      </c>
      <c r="EL356" s="55">
        <f t="shared" si="296"/>
        <v>11.804878048780488</v>
      </c>
      <c r="EM356" s="50">
        <f>4.656*AQ356*(((BL356/2.54)^2)+((BM356/2.54)^2)+((BN356/2.54)^2)+((BO356)/2.54^2)+((BP356/2.54)^2)+((BQ356/2.54)^2)+((BR356/2.54)^2)+((BS356/2.54)^2)+((BT356/2.54)^2)+((BU356/2.54)^2)+((BV356/2.54)^2)+((BW356/2.54)^2)+((BX356/2.54)^2)+((BY356/2.54)^2)+((BZ356/2.54)^2))/(BH356*3.28)</f>
        <v>0</v>
      </c>
      <c r="EN356" s="50">
        <f>3.492*AQ356*((CA356/2.54)^2 + (CB356/2.54)^2 + (CC356/2.54)^2 + (CD356/2.54)^2 + (CE356/2.54)^2 + (CF356/2.54)^2 + (CG356/2.54)^2 +(CH356/2.54)^2 +(CI356/2.54)^2 + (CJ356/2.54)^2 +(CK356/2.54)^2 + (CL356/2.54)^2 +(CM356/2.54)^2 + (CN356/2.54)^2 + (CO356/2.54)^2)/(BH356*3.28)</f>
        <v>0</v>
      </c>
      <c r="EO356" s="50">
        <f t="shared" si="272"/>
        <v>0</v>
      </c>
      <c r="EP356" s="50">
        <f t="shared" si="273"/>
        <v>0</v>
      </c>
      <c r="EQ356" s="50">
        <f t="shared" si="274"/>
        <v>0</v>
      </c>
      <c r="ER356" s="56">
        <f t="shared" si="297"/>
        <v>12.516288617886179</v>
      </c>
      <c r="ES356" s="56">
        <f t="shared" si="298"/>
        <v>0</v>
      </c>
      <c r="ET356" s="56">
        <f t="shared" si="252"/>
        <v>0</v>
      </c>
      <c r="EU356" s="56">
        <f t="shared" si="252"/>
        <v>11.258998565302978</v>
      </c>
      <c r="EV356" s="56">
        <f t="shared" si="299"/>
        <v>12.516288617886179</v>
      </c>
      <c r="EW356" s="56"/>
      <c r="EX356" s="56"/>
      <c r="EY356" s="56"/>
      <c r="EZ356" s="165"/>
      <c r="FA356" s="179"/>
      <c r="FB356" s="179"/>
      <c r="FC356" s="56"/>
      <c r="FD356" s="56"/>
      <c r="FE356" s="56"/>
      <c r="FF356" s="56"/>
      <c r="FG356" s="56"/>
      <c r="FH356" s="56"/>
      <c r="FI356" s="56"/>
      <c r="FJ356" s="56"/>
      <c r="FK356" s="56"/>
      <c r="FL356" s="56"/>
      <c r="FM356" s="56"/>
      <c r="FO356" s="54"/>
      <c r="FP356" s="54"/>
      <c r="FQ356" s="54"/>
      <c r="FR356" s="54"/>
      <c r="FS356" s="54"/>
      <c r="FT356" s="54"/>
      <c r="FU356" s="54"/>
      <c r="FV356" s="54"/>
      <c r="FW356" s="54"/>
      <c r="FX356" s="54"/>
      <c r="FY356" s="54"/>
      <c r="FZ356" s="54"/>
      <c r="GA356" s="54"/>
    </row>
    <row r="357" spans="1:183" ht="16.899999999999999" customHeight="1">
      <c r="A357" s="66" t="s">
        <v>377</v>
      </c>
      <c r="B357" s="228" t="s">
        <v>286</v>
      </c>
      <c r="C357" s="228">
        <v>858</v>
      </c>
      <c r="D357" s="228" t="s">
        <v>308</v>
      </c>
      <c r="E357" s="229">
        <v>3</v>
      </c>
      <c r="F357" s="144">
        <v>12.41</v>
      </c>
      <c r="G357" s="144">
        <v>5</v>
      </c>
      <c r="H357" s="144"/>
      <c r="I357" s="144">
        <v>5.47</v>
      </c>
      <c r="J357" s="82">
        <v>2.7605540793600003</v>
      </c>
      <c r="K357" s="83">
        <v>15.69</v>
      </c>
      <c r="L357" s="83">
        <v>1.9570603483200002</v>
      </c>
      <c r="M357" s="144"/>
      <c r="N357" s="83"/>
      <c r="O357" s="83"/>
      <c r="P357" s="230">
        <f t="shared" si="275"/>
        <v>43.287614427679998</v>
      </c>
      <c r="Q357" s="52">
        <f t="shared" si="254"/>
        <v>0.83399989372614647</v>
      </c>
      <c r="R357" s="52">
        <f t="shared" si="255"/>
        <v>1.4516799611077715</v>
      </c>
      <c r="S357" s="52">
        <f t="shared" si="256"/>
        <v>1.4145600305099637</v>
      </c>
      <c r="T357" s="53">
        <f t="shared" si="257"/>
        <v>9.0334723494273572E-2</v>
      </c>
      <c r="U357" s="53">
        <f t="shared" si="258"/>
        <v>1.3589153014640702</v>
      </c>
      <c r="V357" s="53">
        <f t="shared" si="259"/>
        <v>14.167574869288392</v>
      </c>
      <c r="W357" s="53">
        <f t="shared" si="260"/>
        <v>115.77841853573091</v>
      </c>
      <c r="X357" s="53">
        <f t="shared" si="261"/>
        <v>1.0294708523189267</v>
      </c>
      <c r="Y357" s="53">
        <f t="shared" si="262"/>
        <v>1.0231650055704153</v>
      </c>
      <c r="Z357" s="53">
        <f t="shared" si="263"/>
        <v>1.0260432990696924</v>
      </c>
      <c r="AA357" s="53">
        <f t="shared" si="264"/>
        <v>1.0296284922307912</v>
      </c>
      <c r="AB357" s="53">
        <f t="shared" si="265"/>
        <v>0.57342036686136544</v>
      </c>
      <c r="AC357" s="53">
        <f t="shared" si="266"/>
        <v>0.5743221245079001</v>
      </c>
      <c r="AD357" s="53">
        <f t="shared" si="267"/>
        <v>0.56107291343761145</v>
      </c>
      <c r="AE357" s="53">
        <f t="shared" si="268"/>
        <v>0.36705279802377788</v>
      </c>
      <c r="AF357" s="53">
        <f t="shared" si="269"/>
        <v>0.36</v>
      </c>
      <c r="AG357" s="53">
        <f t="shared" si="270"/>
        <v>0.36352639901188893</v>
      </c>
      <c r="AH357" s="64" t="s">
        <v>152</v>
      </c>
      <c r="AK357" s="45" t="str">
        <f t="shared" si="276"/>
        <v>746-08</v>
      </c>
      <c r="AL357" s="65"/>
      <c r="AM357" s="145">
        <f t="shared" si="277"/>
        <v>3</v>
      </c>
      <c r="AN357" s="149"/>
      <c r="AO357" s="183"/>
      <c r="AP357" s="149"/>
      <c r="AQ357" s="147">
        <f t="shared" si="278"/>
        <v>1</v>
      </c>
      <c r="AR357" s="229">
        <v>0</v>
      </c>
      <c r="AS357" s="229">
        <v>1</v>
      </c>
      <c r="AT357" s="229">
        <v>2</v>
      </c>
      <c r="AU357" s="229">
        <v>0</v>
      </c>
      <c r="AV357" s="229">
        <v>3</v>
      </c>
      <c r="AW357" s="229">
        <v>37</v>
      </c>
      <c r="AX357" s="229">
        <v>0</v>
      </c>
      <c r="AY357" s="229">
        <v>3</v>
      </c>
      <c r="AZ357" s="229">
        <v>15</v>
      </c>
      <c r="BB357" s="229">
        <v>100</v>
      </c>
      <c r="BC357" s="229">
        <v>24</v>
      </c>
      <c r="BD357" s="229">
        <v>9</v>
      </c>
      <c r="BE357" s="57">
        <v>3</v>
      </c>
      <c r="BF357" s="57">
        <v>3</v>
      </c>
      <c r="BG357" s="57">
        <v>3</v>
      </c>
      <c r="BH357" s="57">
        <v>10</v>
      </c>
      <c r="BI357" s="57">
        <f t="shared" si="279"/>
        <v>858</v>
      </c>
      <c r="BJ357" s="189" t="str">
        <f t="shared" si="280"/>
        <v>746-08</v>
      </c>
      <c r="BK357" s="173">
        <f t="shared" si="281"/>
        <v>3</v>
      </c>
      <c r="BL357" s="173">
        <v>10</v>
      </c>
      <c r="BM357" s="57">
        <v>10</v>
      </c>
      <c r="BN357" s="57">
        <v>8</v>
      </c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104"/>
      <c r="CB357" s="103"/>
      <c r="CC357" s="103"/>
      <c r="CD357" s="103"/>
      <c r="CE357" s="103"/>
      <c r="CF357" s="103"/>
      <c r="CG357" s="103"/>
      <c r="CH357" s="103"/>
      <c r="CI357" s="103"/>
      <c r="CJ357" s="103"/>
      <c r="CK357" s="103"/>
      <c r="CL357" s="103"/>
      <c r="CP357" s="93"/>
      <c r="CQ357" s="93"/>
      <c r="CV357" s="93"/>
      <c r="DA357" s="93"/>
      <c r="DF357" s="131"/>
      <c r="DG357" s="121">
        <f t="shared" si="282"/>
        <v>0</v>
      </c>
      <c r="DH357" s="121">
        <f t="shared" si="283"/>
        <v>29.189996280415123</v>
      </c>
      <c r="DI357" s="121">
        <f t="shared" si="284"/>
        <v>49.509601067848727</v>
      </c>
      <c r="DJ357" s="121">
        <f t="shared" si="285"/>
        <v>2.1934906808224155</v>
      </c>
      <c r="DK357" s="121">
        <f t="shared" si="285"/>
        <v>7.8831313029504315</v>
      </c>
      <c r="DL357" s="121">
        <f t="shared" si="285"/>
        <v>30.193740782183472</v>
      </c>
      <c r="DM357" s="121">
        <f t="shared" si="286"/>
        <v>12.311987831719525</v>
      </c>
      <c r="DN357" s="121">
        <f t="shared" si="287"/>
        <v>0</v>
      </c>
      <c r="DO357" s="121">
        <f t="shared" si="288"/>
        <v>0</v>
      </c>
      <c r="DP357" s="121">
        <f t="shared" si="289"/>
        <v>0</v>
      </c>
      <c r="DQ357" s="121">
        <f t="shared" si="290"/>
        <v>0</v>
      </c>
      <c r="DR357" s="122">
        <f t="shared" si="291"/>
        <v>19.5</v>
      </c>
      <c r="DS357" s="157"/>
      <c r="DT357" s="157" t="str">
        <f t="shared" si="292"/>
        <v>DFPZ</v>
      </c>
      <c r="DU357" s="157" t="str">
        <f t="shared" si="271"/>
        <v>746-08</v>
      </c>
      <c r="DV357" s="238">
        <f t="shared" si="293"/>
        <v>3</v>
      </c>
      <c r="EJ357" s="50">
        <f t="shared" si="294"/>
        <v>0.96880081300813004</v>
      </c>
      <c r="EK357" s="50">
        <f t="shared" si="295"/>
        <v>4.4512195121951219</v>
      </c>
      <c r="EL357" s="55">
        <f t="shared" si="296"/>
        <v>13.280487804878049</v>
      </c>
      <c r="EM357" s="50">
        <f>4.656*AQ357*(((BL357/2.54)^2)+((BM357/2.54)^2)+((BN357/2.54)^2)+((BO357)/2.54^2)+((BP357/2.54)^2)+((BQ357/2.54)^2)+((BR357/2.54)^2)+((BS357/2.54)^2)+((BT357/2.54)^2)+((BU357/2.54)^2)+((BV357/2.54)^2)+((BW357/2.54)^2)+((BX357/2.54)^2)+((BY357/2.54)^2)+((BZ357/2.54)^2))/(BH357*3.28)</f>
        <v>5.8086555197500642</v>
      </c>
      <c r="EN357" s="50">
        <f>3.492*AQ357*((CA357/2.54)^2 + (CB357/2.54)^2 + (CC357/2.54)^2 + (CD357/2.54)^2 + (CE357/2.54)^2 + (CF357/2.54)^2 + (CG357/2.54)^2 +(CH357/2.54)^2 +(CI357/2.54)^2 + (CJ357/2.54)^2 +(CK357/2.54)^2 + (CL357/2.54)^2 +(CM357/2.54)^2 + (CN357/2.54)^2 + (CO357/2.54)^2)/(BH357*3.28)</f>
        <v>0</v>
      </c>
      <c r="EO357" s="50">
        <f t="shared" si="272"/>
        <v>0</v>
      </c>
      <c r="EP357" s="50">
        <f t="shared" si="273"/>
        <v>0</v>
      </c>
      <c r="EQ357" s="50">
        <f t="shared" si="274"/>
        <v>0</v>
      </c>
      <c r="ER357" s="56">
        <f t="shared" si="297"/>
        <v>18.700508130081303</v>
      </c>
      <c r="ES357" s="56">
        <f t="shared" si="298"/>
        <v>5.8086555197500642</v>
      </c>
      <c r="ET357" s="56">
        <f t="shared" si="252"/>
        <v>0</v>
      </c>
      <c r="EU357" s="56">
        <f t="shared" si="252"/>
        <v>13.135498326186806</v>
      </c>
      <c r="EV357" s="56">
        <f t="shared" si="299"/>
        <v>24.509163649831368</v>
      </c>
      <c r="EW357" s="56"/>
      <c r="EX357" s="56"/>
      <c r="EY357" s="56"/>
      <c r="EZ357" s="165" t="str">
        <f>D357</f>
        <v>746-08</v>
      </c>
      <c r="FA357" s="179">
        <f t="shared" si="300"/>
        <v>5.4437998541541432</v>
      </c>
      <c r="FB357" s="179">
        <f t="shared" si="300"/>
        <v>13.135498326186806</v>
      </c>
      <c r="FC357" s="56">
        <f>AVERAGE(EJ355:EJ357)</f>
        <v>0.51346443089430893</v>
      </c>
      <c r="FD357" s="56">
        <f>AVERAGE(EK355:EK357)</f>
        <v>1.9164972899728998</v>
      </c>
      <c r="FE357" s="56">
        <f>AVERAGE(EL355:EL357)</f>
        <v>8.8536585365853657</v>
      </c>
      <c r="FF357" s="56">
        <f>AVERAGE(EM355:EM357)</f>
        <v>1.9362185065833548</v>
      </c>
      <c r="FG357" s="56">
        <f>AVERAGE(EN355:EN357)</f>
        <v>0</v>
      </c>
      <c r="FH357" s="56">
        <f t="shared" ref="FH357:FJ427" si="301">AVERAGE(EO355:EO357)</f>
        <v>0</v>
      </c>
      <c r="FI357" s="56">
        <f t="shared" si="301"/>
        <v>0</v>
      </c>
      <c r="FJ357" s="56">
        <f t="shared" si="301"/>
        <v>0</v>
      </c>
      <c r="FK357" s="56">
        <f>AVERAGE(ER355:ER357)</f>
        <v>11.283620257452576</v>
      </c>
      <c r="FL357" s="56">
        <f>AVERAGE(ES355:ES357)</f>
        <v>1.9362185065833548</v>
      </c>
      <c r="FM357" s="56">
        <f>AVERAGE(EV355:EV357)</f>
        <v>13.219838764035932</v>
      </c>
      <c r="FO357" s="54"/>
      <c r="FP357" s="54" t="e">
        <f>AVERAGE(#REF!)</f>
        <v>#REF!</v>
      </c>
      <c r="FQ357" s="54" t="e">
        <f>AVERAGE(#REF!)</f>
        <v>#REF!</v>
      </c>
      <c r="FR357" s="54" t="e">
        <f>AVERAGE(#REF!)</f>
        <v>#REF!</v>
      </c>
      <c r="FS357" s="54" t="e">
        <f>AVERAGE(#REF!)</f>
        <v>#REF!</v>
      </c>
      <c r="FT357" s="54" t="e">
        <f>AVERAGE(#REF!)</f>
        <v>#REF!</v>
      </c>
      <c r="FU357" s="54" t="e">
        <f>AVERAGE(#REF!)</f>
        <v>#REF!</v>
      </c>
      <c r="FV357" s="54" t="e">
        <f>AVERAGE(#REF!)</f>
        <v>#REF!</v>
      </c>
      <c r="FW357" s="54" t="e">
        <f>AVERAGE(#REF!)</f>
        <v>#REF!</v>
      </c>
      <c r="FX357" s="54" t="e">
        <f>AVERAGE(#REF!)</f>
        <v>#REF!</v>
      </c>
      <c r="FY357" s="54" t="e">
        <f>AVERAGE(#REF!)</f>
        <v>#REF!</v>
      </c>
      <c r="FZ357" s="54" t="e">
        <f>AVERAGE(#REF!)</f>
        <v>#REF!</v>
      </c>
      <c r="GA357" s="54"/>
    </row>
    <row r="358" spans="1:183" ht="16.899999999999999" customHeight="1">
      <c r="A358" s="66" t="s">
        <v>377</v>
      </c>
      <c r="B358" s="228" t="s">
        <v>286</v>
      </c>
      <c r="C358" s="228">
        <v>858</v>
      </c>
      <c r="D358" s="228" t="s">
        <v>308</v>
      </c>
      <c r="E358" s="229">
        <v>4</v>
      </c>
      <c r="F358" s="144">
        <v>12.41</v>
      </c>
      <c r="G358" s="144">
        <v>5</v>
      </c>
      <c r="H358" s="144"/>
      <c r="I358" s="144">
        <v>5.47</v>
      </c>
      <c r="J358" s="82">
        <v>2.7605540793600003</v>
      </c>
      <c r="K358" s="83">
        <v>15.69</v>
      </c>
      <c r="L358" s="83">
        <v>1.9570603483200002</v>
      </c>
      <c r="M358" s="83"/>
      <c r="N358" s="83"/>
      <c r="O358" s="83"/>
      <c r="P358" s="230">
        <f t="shared" si="275"/>
        <v>43.287614427679998</v>
      </c>
      <c r="Q358" s="52">
        <f t="shared" si="254"/>
        <v>0.83399989372614647</v>
      </c>
      <c r="R358" s="52">
        <f t="shared" si="255"/>
        <v>1.4516799611077715</v>
      </c>
      <c r="S358" s="52">
        <f t="shared" si="256"/>
        <v>1.4145600305099637</v>
      </c>
      <c r="T358" s="53">
        <f t="shared" si="257"/>
        <v>9.0334723494273572E-2</v>
      </c>
      <c r="U358" s="53">
        <f t="shared" si="258"/>
        <v>1.3589153014640702</v>
      </c>
      <c r="V358" s="53">
        <f t="shared" si="259"/>
        <v>14.167574869288392</v>
      </c>
      <c r="W358" s="53">
        <f t="shared" si="260"/>
        <v>115.77841853573091</v>
      </c>
      <c r="X358" s="53">
        <f t="shared" si="261"/>
        <v>1.0294708523189267</v>
      </c>
      <c r="Y358" s="53">
        <f t="shared" si="262"/>
        <v>1.0231650055704153</v>
      </c>
      <c r="Z358" s="53">
        <f t="shared" si="263"/>
        <v>1.0260432990696924</v>
      </c>
      <c r="AA358" s="53">
        <f t="shared" si="264"/>
        <v>1.0296284922307912</v>
      </c>
      <c r="AB358" s="53">
        <f t="shared" si="265"/>
        <v>0.57342036686136544</v>
      </c>
      <c r="AC358" s="53">
        <f t="shared" si="266"/>
        <v>0.5743221245079001</v>
      </c>
      <c r="AD358" s="53">
        <f t="shared" si="267"/>
        <v>0.56107291343761145</v>
      </c>
      <c r="AE358" s="53">
        <f t="shared" si="268"/>
        <v>0.36705279802377788</v>
      </c>
      <c r="AF358" s="53">
        <f t="shared" si="269"/>
        <v>0.36</v>
      </c>
      <c r="AG358" s="53">
        <f t="shared" si="270"/>
        <v>0.36352639901188893</v>
      </c>
      <c r="AH358" s="64" t="s">
        <v>152</v>
      </c>
      <c r="AK358" s="45" t="str">
        <f t="shared" si="276"/>
        <v>746-08</v>
      </c>
      <c r="AL358" s="65"/>
      <c r="AM358" s="145">
        <f t="shared" si="277"/>
        <v>4</v>
      </c>
      <c r="AN358" s="149"/>
      <c r="AO358" s="183"/>
      <c r="AP358" s="149"/>
      <c r="AQ358" s="147">
        <f t="shared" si="278"/>
        <v>1</v>
      </c>
      <c r="AR358" s="229">
        <v>0</v>
      </c>
      <c r="AS358" s="229">
        <v>2</v>
      </c>
      <c r="AT358" s="229">
        <v>5</v>
      </c>
      <c r="AU358" s="229">
        <v>2</v>
      </c>
      <c r="AV358" s="229">
        <v>4</v>
      </c>
      <c r="AW358" s="229">
        <v>6</v>
      </c>
      <c r="AX358" s="229">
        <v>1</v>
      </c>
      <c r="AY358" s="229">
        <v>3</v>
      </c>
      <c r="AZ358" s="229">
        <v>4</v>
      </c>
      <c r="BB358" s="229">
        <v>110</v>
      </c>
      <c r="BC358" s="229">
        <v>8</v>
      </c>
      <c r="BD358" s="229">
        <v>0</v>
      </c>
      <c r="BE358" s="57">
        <v>3</v>
      </c>
      <c r="BF358" s="57">
        <v>3</v>
      </c>
      <c r="BG358" s="57">
        <v>3</v>
      </c>
      <c r="BH358" s="57">
        <v>10</v>
      </c>
      <c r="BI358" s="57">
        <f t="shared" si="279"/>
        <v>858</v>
      </c>
      <c r="BJ358" s="189" t="str">
        <f t="shared" si="280"/>
        <v>746-08</v>
      </c>
      <c r="BK358" s="173">
        <f t="shared" si="281"/>
        <v>4</v>
      </c>
      <c r="BL358" s="173">
        <v>0</v>
      </c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104">
        <v>37</v>
      </c>
      <c r="CB358" s="103"/>
      <c r="CC358" s="103"/>
      <c r="CD358" s="103"/>
      <c r="CE358" s="103"/>
      <c r="CF358" s="103"/>
      <c r="CG358" s="103"/>
      <c r="CH358" s="103"/>
      <c r="CI358" s="103"/>
      <c r="CJ358" s="103"/>
      <c r="CK358" s="103"/>
      <c r="CL358" s="103"/>
      <c r="CP358" s="93"/>
      <c r="CQ358" s="93"/>
      <c r="CV358" s="93"/>
      <c r="DA358" s="93"/>
      <c r="DF358" s="131"/>
      <c r="DG358" s="121">
        <f t="shared" si="282"/>
        <v>21.775199416616573</v>
      </c>
      <c r="DH358" s="121">
        <f t="shared" si="283"/>
        <v>37.529995217676593</v>
      </c>
      <c r="DI358" s="121">
        <f t="shared" si="284"/>
        <v>84.873601830597806</v>
      </c>
      <c r="DJ358" s="121">
        <f t="shared" si="285"/>
        <v>2.4128397489046569</v>
      </c>
      <c r="DK358" s="121">
        <f t="shared" si="285"/>
        <v>2.6277104343168101</v>
      </c>
      <c r="DL358" s="121">
        <f t="shared" si="285"/>
        <v>0</v>
      </c>
      <c r="DM358" s="121">
        <f t="shared" si="286"/>
        <v>0</v>
      </c>
      <c r="DN358" s="121">
        <f t="shared" si="287"/>
        <v>62.618355894100247</v>
      </c>
      <c r="DO358" s="121">
        <f t="shared" si="288"/>
        <v>0</v>
      </c>
      <c r="DP358" s="121">
        <f t="shared" si="289"/>
        <v>0</v>
      </c>
      <c r="DQ358" s="121">
        <f t="shared" si="290"/>
        <v>0</v>
      </c>
      <c r="DR358" s="122">
        <f t="shared" si="291"/>
        <v>5.5</v>
      </c>
      <c r="DS358" s="157"/>
      <c r="DT358" s="157" t="str">
        <f t="shared" si="292"/>
        <v>DFPZ</v>
      </c>
      <c r="DU358" s="157" t="str">
        <f t="shared" si="271"/>
        <v>746-08</v>
      </c>
      <c r="DV358" s="238">
        <f t="shared" si="293"/>
        <v>4</v>
      </c>
      <c r="EJ358" s="50"/>
      <c r="EK358" s="50"/>
      <c r="EL358" s="55"/>
      <c r="EM358" s="50"/>
      <c r="EN358" s="50"/>
      <c r="EO358" s="50">
        <f t="shared" si="272"/>
        <v>0</v>
      </c>
      <c r="EP358" s="50">
        <f t="shared" si="273"/>
        <v>0</v>
      </c>
      <c r="EQ358" s="50">
        <f t="shared" si="274"/>
        <v>0</v>
      </c>
      <c r="ER358" s="56"/>
      <c r="ES358" s="56"/>
      <c r="ET358" s="56">
        <f t="shared" ref="ET358:EU409" si="302">DG358*0.45</f>
        <v>9.7988397374774578</v>
      </c>
      <c r="EU358" s="56">
        <f t="shared" si="302"/>
        <v>16.888497847954469</v>
      </c>
      <c r="EV358" s="56"/>
      <c r="EW358" s="56"/>
      <c r="EX358" s="56"/>
      <c r="EY358" s="56"/>
      <c r="EZ358" s="165"/>
      <c r="FA358" s="179"/>
      <c r="FB358" s="179"/>
      <c r="FC358" s="56"/>
      <c r="FD358" s="56"/>
      <c r="FE358" s="56"/>
      <c r="FF358" s="56"/>
      <c r="FG358" s="56"/>
      <c r="FH358" s="56"/>
      <c r="FI358" s="56"/>
      <c r="FJ358" s="56"/>
      <c r="FK358" s="56"/>
      <c r="FL358" s="56"/>
      <c r="FM358" s="56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4"/>
      <c r="FZ358" s="54"/>
      <c r="GA358" s="54"/>
    </row>
    <row r="359" spans="1:183" ht="16.899999999999999" customHeight="1">
      <c r="A359" s="66" t="s">
        <v>377</v>
      </c>
      <c r="B359" s="228" t="s">
        <v>286</v>
      </c>
      <c r="C359" s="228">
        <v>858</v>
      </c>
      <c r="D359" s="228" t="s">
        <v>308</v>
      </c>
      <c r="E359" s="229">
        <v>5</v>
      </c>
      <c r="F359" s="144">
        <v>12.41</v>
      </c>
      <c r="G359" s="144">
        <v>5</v>
      </c>
      <c r="H359" s="144"/>
      <c r="I359" s="144">
        <v>5.47</v>
      </c>
      <c r="J359" s="82">
        <v>2.7605540793600003</v>
      </c>
      <c r="K359" s="83">
        <v>15.69</v>
      </c>
      <c r="L359" s="83">
        <v>1.9570603483200002</v>
      </c>
      <c r="M359" s="83"/>
      <c r="N359" s="83"/>
      <c r="O359" s="83"/>
      <c r="P359" s="230">
        <f t="shared" si="275"/>
        <v>43.287614427679998</v>
      </c>
      <c r="Q359" s="52">
        <f t="shared" si="254"/>
        <v>0.83399989372614647</v>
      </c>
      <c r="R359" s="52">
        <f t="shared" si="255"/>
        <v>1.4516799611077715</v>
      </c>
      <c r="S359" s="52">
        <f t="shared" si="256"/>
        <v>1.4145600305099637</v>
      </c>
      <c r="T359" s="53">
        <f t="shared" si="257"/>
        <v>9.0334723494273572E-2</v>
      </c>
      <c r="U359" s="53">
        <f t="shared" si="258"/>
        <v>1.3589153014640702</v>
      </c>
      <c r="V359" s="53">
        <f t="shared" si="259"/>
        <v>14.167574869288392</v>
      </c>
      <c r="W359" s="53">
        <f t="shared" si="260"/>
        <v>115.77841853573091</v>
      </c>
      <c r="X359" s="53">
        <f t="shared" si="261"/>
        <v>1.0294708523189267</v>
      </c>
      <c r="Y359" s="53">
        <f t="shared" si="262"/>
        <v>1.0231650055704153</v>
      </c>
      <c r="Z359" s="53">
        <f t="shared" si="263"/>
        <v>1.0260432990696924</v>
      </c>
      <c r="AA359" s="53">
        <f t="shared" si="264"/>
        <v>1.0296284922307912</v>
      </c>
      <c r="AB359" s="53">
        <f t="shared" si="265"/>
        <v>0.57342036686136544</v>
      </c>
      <c r="AC359" s="53">
        <f t="shared" si="266"/>
        <v>0.5743221245079001</v>
      </c>
      <c r="AD359" s="53">
        <f t="shared" si="267"/>
        <v>0.56107291343761145</v>
      </c>
      <c r="AE359" s="53">
        <f t="shared" si="268"/>
        <v>0.36705279802377788</v>
      </c>
      <c r="AF359" s="53">
        <f t="shared" si="269"/>
        <v>0.36</v>
      </c>
      <c r="AG359" s="53">
        <f t="shared" si="270"/>
        <v>0.36352639901188893</v>
      </c>
      <c r="AH359" s="64" t="s">
        <v>152</v>
      </c>
      <c r="AK359" s="45" t="str">
        <f t="shared" si="276"/>
        <v>746-08</v>
      </c>
      <c r="AL359" s="65"/>
      <c r="AM359" s="145">
        <f t="shared" si="277"/>
        <v>5</v>
      </c>
      <c r="AN359" s="149"/>
      <c r="AO359" s="183"/>
      <c r="AP359" s="149"/>
      <c r="AQ359" s="147">
        <f t="shared" si="278"/>
        <v>1</v>
      </c>
      <c r="AR359" s="229">
        <v>3</v>
      </c>
      <c r="AS359" s="229">
        <v>6</v>
      </c>
      <c r="AT359" s="229">
        <v>12</v>
      </c>
      <c r="AU359" s="229">
        <v>5</v>
      </c>
      <c r="AV359" s="229">
        <v>4</v>
      </c>
      <c r="AW359" s="229">
        <v>6</v>
      </c>
      <c r="AX359" s="229">
        <v>3</v>
      </c>
      <c r="AY359" s="229">
        <v>2</v>
      </c>
      <c r="AZ359" s="229">
        <v>3</v>
      </c>
      <c r="BB359" s="229">
        <v>6</v>
      </c>
      <c r="BC359" s="229">
        <v>0</v>
      </c>
      <c r="BD359" s="229">
        <v>3</v>
      </c>
      <c r="BE359" s="57">
        <v>3</v>
      </c>
      <c r="BF359" s="57">
        <v>3</v>
      </c>
      <c r="BG359" s="57">
        <v>3</v>
      </c>
      <c r="BH359" s="57">
        <v>10</v>
      </c>
      <c r="BI359" s="57">
        <f t="shared" si="279"/>
        <v>858</v>
      </c>
      <c r="BJ359" s="189" t="str">
        <f t="shared" si="280"/>
        <v>746-08</v>
      </c>
      <c r="BK359" s="173">
        <f t="shared" si="281"/>
        <v>5</v>
      </c>
      <c r="BL359" s="173">
        <v>0</v>
      </c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104">
        <v>16</v>
      </c>
      <c r="CB359" s="103"/>
      <c r="CC359" s="103"/>
      <c r="CD359" s="103"/>
      <c r="CE359" s="103"/>
      <c r="CF359" s="103"/>
      <c r="CG359" s="103"/>
      <c r="CH359" s="103"/>
      <c r="CI359" s="103"/>
      <c r="CJ359" s="103"/>
      <c r="CK359" s="103"/>
      <c r="CL359" s="103"/>
      <c r="CP359" s="93"/>
      <c r="CQ359" s="93"/>
      <c r="CV359" s="93"/>
      <c r="DA359" s="93"/>
      <c r="DF359" s="131"/>
      <c r="DG359" s="121">
        <f t="shared" si="282"/>
        <v>79.842397860927434</v>
      </c>
      <c r="DH359" s="121">
        <f t="shared" si="283"/>
        <v>50.03999362356879</v>
      </c>
      <c r="DI359" s="121">
        <f t="shared" si="284"/>
        <v>162.67440350864581</v>
      </c>
      <c r="DJ359" s="121">
        <f t="shared" si="285"/>
        <v>0.13160944084934492</v>
      </c>
      <c r="DK359" s="121">
        <f t="shared" si="285"/>
        <v>0</v>
      </c>
      <c r="DL359" s="121">
        <f t="shared" si="285"/>
        <v>10.064580260727825</v>
      </c>
      <c r="DM359" s="121">
        <f t="shared" si="286"/>
        <v>0</v>
      </c>
      <c r="DN359" s="121">
        <f t="shared" si="287"/>
        <v>11.709495331548331</v>
      </c>
      <c r="DO359" s="121">
        <f t="shared" si="288"/>
        <v>0</v>
      </c>
      <c r="DP359" s="121">
        <f t="shared" si="289"/>
        <v>0</v>
      </c>
      <c r="DQ359" s="121">
        <f t="shared" si="290"/>
        <v>0</v>
      </c>
      <c r="DR359" s="122">
        <f t="shared" si="291"/>
        <v>9</v>
      </c>
      <c r="DS359" s="157"/>
      <c r="DT359" s="157" t="str">
        <f t="shared" si="292"/>
        <v>DFPZ</v>
      </c>
      <c r="DU359" s="157" t="str">
        <f t="shared" si="271"/>
        <v>746-08</v>
      </c>
      <c r="DV359" s="238">
        <f t="shared" si="293"/>
        <v>5</v>
      </c>
      <c r="EJ359" s="50">
        <f t="shared" si="294"/>
        <v>5.8128048780487801E-2</v>
      </c>
      <c r="EK359" s="50">
        <f t="shared" si="295"/>
        <v>0</v>
      </c>
      <c r="EL359" s="55">
        <f t="shared" si="296"/>
        <v>4.4268292682926829</v>
      </c>
      <c r="EM359" s="50">
        <f>4.656*AQ359*(((BL359/2.54)^2)+((BM359/2.54)^2)+((BN359/2.54)^2)+((BO359)/2.54^2)+((BP359/2.54)^2)+((BQ359/2.54)^2)+((BR359/2.54)^2)+((BS359/2.54)^2)+((BT359/2.54)^2)+((BU359/2.54)^2)+((BV359/2.54)^2)+((BW359/2.54)^2)+((BX359/2.54)^2)+((BY359/2.54)^2)+((BZ359/2.54)^2))/(BH359*3.28)</f>
        <v>0</v>
      </c>
      <c r="EN359" s="50">
        <f>3.492*AQ359*((CA359/2.54)^2 + (CB359/2.54)^2 + (CC359/2.54)^2 + (CD359/2.54)^2 + (CE359/2.54)^2 + (CF359/2.54)^2 + (CG359/2.54)^2 +(CH359/2.54)^2 +(CI359/2.54)^2 + (CJ359/2.54)^2 +(CK359/2.54)^2 + (CL359/2.54)^2 +(CM359/2.54)^2 + (CN359/2.54)^2 + (CO359/2.54)^2)/(BH359*3.28)</f>
        <v>4.2244767416364102</v>
      </c>
      <c r="EO359" s="50">
        <f t="shared" si="272"/>
        <v>0</v>
      </c>
      <c r="EP359" s="50">
        <f t="shared" si="273"/>
        <v>0</v>
      </c>
      <c r="EQ359" s="50">
        <f t="shared" si="274"/>
        <v>0</v>
      </c>
      <c r="ER359" s="56">
        <f t="shared" si="297"/>
        <v>4.4849573170731709</v>
      </c>
      <c r="ES359" s="56">
        <f t="shared" si="298"/>
        <v>4.2244767416364102</v>
      </c>
      <c r="ET359" s="56">
        <f t="shared" si="302"/>
        <v>35.929079037417345</v>
      </c>
      <c r="EU359" s="56">
        <f t="shared" si="302"/>
        <v>22.517997130605956</v>
      </c>
      <c r="EV359" s="56">
        <f t="shared" si="299"/>
        <v>8.7094340587095811</v>
      </c>
      <c r="EW359" s="56"/>
      <c r="EX359" s="56"/>
      <c r="EY359" s="56"/>
      <c r="EZ359" s="165"/>
      <c r="FA359" s="179"/>
      <c r="FB359" s="179"/>
      <c r="FC359" s="56"/>
      <c r="FD359" s="56"/>
      <c r="FE359" s="56"/>
      <c r="FF359" s="56"/>
      <c r="FG359" s="56"/>
      <c r="FH359" s="56"/>
      <c r="FI359" s="56"/>
      <c r="FJ359" s="56"/>
      <c r="FK359" s="56"/>
      <c r="FL359" s="56"/>
      <c r="FM359" s="56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4"/>
      <c r="FZ359" s="54"/>
      <c r="GA359" s="54"/>
    </row>
    <row r="360" spans="1:183" ht="16.899999999999999" customHeight="1">
      <c r="A360" s="66" t="s">
        <v>377</v>
      </c>
      <c r="B360" s="228" t="s">
        <v>286</v>
      </c>
      <c r="C360" s="228">
        <v>858</v>
      </c>
      <c r="D360" s="228" t="s">
        <v>309</v>
      </c>
      <c r="E360" s="229">
        <v>1</v>
      </c>
      <c r="F360" s="144">
        <v>12.41</v>
      </c>
      <c r="G360" s="144">
        <v>5</v>
      </c>
      <c r="H360" s="144"/>
      <c r="I360" s="144">
        <v>5.47</v>
      </c>
      <c r="J360" s="82">
        <v>2.7605540793600003</v>
      </c>
      <c r="K360" s="83">
        <v>15.69</v>
      </c>
      <c r="L360" s="83">
        <v>1.9570603483200002</v>
      </c>
      <c r="M360" s="83"/>
      <c r="N360" s="83"/>
      <c r="O360" s="83"/>
      <c r="P360" s="230">
        <f t="shared" si="275"/>
        <v>43.287614427679998</v>
      </c>
      <c r="Q360" s="52">
        <f t="shared" si="254"/>
        <v>0.83399989372614647</v>
      </c>
      <c r="R360" s="52">
        <f t="shared" si="255"/>
        <v>1.4516799611077715</v>
      </c>
      <c r="S360" s="52">
        <f t="shared" si="256"/>
        <v>1.4145600305099637</v>
      </c>
      <c r="T360" s="53">
        <f t="shared" si="257"/>
        <v>9.0334723494273572E-2</v>
      </c>
      <c r="U360" s="53">
        <f t="shared" si="258"/>
        <v>1.3589153014640702</v>
      </c>
      <c r="V360" s="53">
        <f t="shared" si="259"/>
        <v>14.167574869288392</v>
      </c>
      <c r="W360" s="53">
        <f t="shared" si="260"/>
        <v>115.77841853573091</v>
      </c>
      <c r="X360" s="53">
        <f t="shared" si="261"/>
        <v>1.0294708523189267</v>
      </c>
      <c r="Y360" s="53">
        <f t="shared" si="262"/>
        <v>1.0231650055704153</v>
      </c>
      <c r="Z360" s="53">
        <f t="shared" si="263"/>
        <v>1.0260432990696924</v>
      </c>
      <c r="AA360" s="53">
        <f t="shared" si="264"/>
        <v>1.0296284922307912</v>
      </c>
      <c r="AB360" s="53">
        <f t="shared" si="265"/>
        <v>0.57342036686136544</v>
      </c>
      <c r="AC360" s="53">
        <f t="shared" si="266"/>
        <v>0.5743221245079001</v>
      </c>
      <c r="AD360" s="53">
        <f t="shared" si="267"/>
        <v>0.56107291343761145</v>
      </c>
      <c r="AE360" s="53">
        <f t="shared" si="268"/>
        <v>0.36705279802377788</v>
      </c>
      <c r="AF360" s="53">
        <f t="shared" si="269"/>
        <v>0.36</v>
      </c>
      <c r="AG360" s="53">
        <f t="shared" si="270"/>
        <v>0.36352639901188893</v>
      </c>
      <c r="AH360" s="64" t="s">
        <v>152</v>
      </c>
      <c r="AK360" s="45" t="str">
        <f t="shared" si="276"/>
        <v>781-07</v>
      </c>
      <c r="AL360" s="65"/>
      <c r="AM360" s="145">
        <f t="shared" si="277"/>
        <v>1</v>
      </c>
      <c r="AN360" s="149"/>
      <c r="AO360" s="183"/>
      <c r="AP360" s="149"/>
      <c r="AQ360" s="147">
        <f t="shared" si="278"/>
        <v>1</v>
      </c>
      <c r="AR360" s="229">
        <v>0</v>
      </c>
      <c r="AS360" s="229">
        <v>1</v>
      </c>
      <c r="AT360" s="229">
        <v>1</v>
      </c>
      <c r="AU360" s="229">
        <v>0</v>
      </c>
      <c r="AV360" s="229">
        <v>1</v>
      </c>
      <c r="AW360" s="229">
        <v>1</v>
      </c>
      <c r="AX360" s="229">
        <v>0</v>
      </c>
      <c r="AY360" s="229">
        <v>3</v>
      </c>
      <c r="AZ360" s="229">
        <v>5</v>
      </c>
      <c r="BB360" s="229">
        <v>120</v>
      </c>
      <c r="BC360" s="229">
        <v>11</v>
      </c>
      <c r="BD360" s="229">
        <v>1</v>
      </c>
      <c r="BE360" s="57">
        <v>3</v>
      </c>
      <c r="BF360" s="57">
        <v>3</v>
      </c>
      <c r="BG360" s="57">
        <v>3</v>
      </c>
      <c r="BH360" s="57">
        <v>10</v>
      </c>
      <c r="BI360" s="57">
        <f t="shared" si="279"/>
        <v>858</v>
      </c>
      <c r="BJ360" s="189" t="str">
        <f t="shared" si="280"/>
        <v>781-07</v>
      </c>
      <c r="BK360" s="173">
        <f t="shared" si="281"/>
        <v>1</v>
      </c>
      <c r="BL360" s="173">
        <v>0</v>
      </c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104"/>
      <c r="CB360" s="103"/>
      <c r="CC360" s="103"/>
      <c r="CD360" s="103"/>
      <c r="CE360" s="103"/>
      <c r="CF360" s="103"/>
      <c r="CG360" s="103"/>
      <c r="CH360" s="103"/>
      <c r="CI360" s="103"/>
      <c r="CJ360" s="103"/>
      <c r="CK360" s="103"/>
      <c r="CL360" s="103"/>
      <c r="CP360" s="93"/>
      <c r="CQ360" s="93"/>
      <c r="CV360" s="93"/>
      <c r="DA360" s="93"/>
      <c r="DF360" s="131"/>
      <c r="DG360" s="121">
        <f t="shared" si="282"/>
        <v>0</v>
      </c>
      <c r="DH360" s="121">
        <f t="shared" si="283"/>
        <v>20.84999734315366</v>
      </c>
      <c r="DI360" s="121">
        <f t="shared" si="284"/>
        <v>35.364000762749093</v>
      </c>
      <c r="DJ360" s="121">
        <f t="shared" si="285"/>
        <v>2.6321888169868992</v>
      </c>
      <c r="DK360" s="121">
        <f t="shared" si="285"/>
        <v>3.6131018471856131</v>
      </c>
      <c r="DL360" s="121">
        <f t="shared" si="285"/>
        <v>3.3548600869092748</v>
      </c>
      <c r="DM360" s="121">
        <f t="shared" si="286"/>
        <v>0</v>
      </c>
      <c r="DN360" s="121">
        <f t="shared" si="287"/>
        <v>0</v>
      </c>
      <c r="DO360" s="121">
        <f t="shared" si="288"/>
        <v>0</v>
      </c>
      <c r="DP360" s="121">
        <f t="shared" si="289"/>
        <v>0</v>
      </c>
      <c r="DQ360" s="121">
        <f t="shared" si="290"/>
        <v>0</v>
      </c>
      <c r="DR360" s="122">
        <f t="shared" si="291"/>
        <v>1</v>
      </c>
      <c r="DS360" s="157"/>
      <c r="DT360" s="157" t="str">
        <f t="shared" si="292"/>
        <v>DFPZ</v>
      </c>
      <c r="DU360" s="157" t="str">
        <f t="shared" si="271"/>
        <v>781-07</v>
      </c>
      <c r="DV360" s="238">
        <f t="shared" si="293"/>
        <v>1</v>
      </c>
      <c r="EJ360" s="50">
        <f t="shared" si="294"/>
        <v>1.1625609756097561</v>
      </c>
      <c r="EK360" s="50">
        <f t="shared" si="295"/>
        <v>2.0401422764227641</v>
      </c>
      <c r="EL360" s="55">
        <f t="shared" si="296"/>
        <v>1.475609756097561</v>
      </c>
      <c r="EM360" s="50">
        <f>4.656*AQ360*(((BL360/2.54)^2)+((BM360/2.54)^2)+((BN360/2.54)^2)+((BO360)/2.54^2)+((BP360/2.54)^2)+((BQ360/2.54)^2)+((BR360/2.54)^2)+((BS360/2.54)^2)+((BT360/2.54)^2)+((BU360/2.54)^2)+((BV360/2.54)^2)+((BW360/2.54)^2)+((BX360/2.54)^2)+((BY360/2.54)^2)+((BZ360/2.54)^2))/(BH360*3.28)</f>
        <v>0</v>
      </c>
      <c r="EN360" s="50">
        <f>3.492*AQ360*((CA360/2.54)^2 + (CB360/2.54)^2 + (CC360/2.54)^2 + (CD360/2.54)^2 + (CE360/2.54)^2 + (CF360/2.54)^2 + (CG360/2.54)^2 +(CH360/2.54)^2 +(CI360/2.54)^2 + (CJ360/2.54)^2 +(CK360/2.54)^2 + (CL360/2.54)^2 +(CM360/2.54)^2 + (CN360/2.54)^2 + (CO360/2.54)^2)/(BH360*3.28)</f>
        <v>0</v>
      </c>
      <c r="EO360" s="50">
        <f t="shared" si="272"/>
        <v>0</v>
      </c>
      <c r="EP360" s="50">
        <f t="shared" si="273"/>
        <v>0</v>
      </c>
      <c r="EQ360" s="50">
        <f t="shared" si="274"/>
        <v>0</v>
      </c>
      <c r="ER360" s="56">
        <f t="shared" si="297"/>
        <v>4.6783130081300808</v>
      </c>
      <c r="ES360" s="56">
        <f t="shared" si="298"/>
        <v>0</v>
      </c>
      <c r="ET360" s="56">
        <f t="shared" si="302"/>
        <v>0</v>
      </c>
      <c r="EU360" s="56">
        <f t="shared" si="302"/>
        <v>9.3824988044191482</v>
      </c>
      <c r="EV360" s="56">
        <f t="shared" si="299"/>
        <v>4.6783130081300808</v>
      </c>
      <c r="EW360" s="56"/>
      <c r="EX360" s="56"/>
      <c r="EY360" s="56"/>
      <c r="EZ360" s="165"/>
      <c r="FA360" s="179"/>
      <c r="FB360" s="179"/>
      <c r="FC360" s="56"/>
      <c r="FD360" s="56"/>
      <c r="FE360" s="56"/>
      <c r="FF360" s="56"/>
      <c r="FG360" s="56"/>
      <c r="FH360" s="56"/>
      <c r="FI360" s="56"/>
      <c r="FJ360" s="56"/>
      <c r="FK360" s="56"/>
      <c r="FL360" s="56"/>
      <c r="FM360" s="56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4"/>
      <c r="FZ360" s="54"/>
      <c r="GA360" s="54"/>
    </row>
    <row r="361" spans="1:183" ht="16.899999999999999" customHeight="1">
      <c r="A361" s="66" t="s">
        <v>377</v>
      </c>
      <c r="B361" s="228" t="s">
        <v>286</v>
      </c>
      <c r="C361" s="228">
        <v>858</v>
      </c>
      <c r="D361" s="228" t="s">
        <v>309</v>
      </c>
      <c r="E361" s="229">
        <v>2</v>
      </c>
      <c r="F361" s="144">
        <v>12.41</v>
      </c>
      <c r="G361" s="144">
        <v>5</v>
      </c>
      <c r="H361" s="144"/>
      <c r="I361" s="144">
        <v>5.47</v>
      </c>
      <c r="J361" s="82">
        <v>2.7605540793600003</v>
      </c>
      <c r="K361" s="83">
        <v>15.69</v>
      </c>
      <c r="L361" s="83">
        <v>1.9570603483200002</v>
      </c>
      <c r="M361" s="83"/>
      <c r="N361" s="83"/>
      <c r="O361" s="83"/>
      <c r="P361" s="230">
        <f t="shared" si="275"/>
        <v>43.287614427679998</v>
      </c>
      <c r="Q361" s="52">
        <f t="shared" si="254"/>
        <v>0.83399989372614647</v>
      </c>
      <c r="R361" s="52">
        <f t="shared" si="255"/>
        <v>1.4516799611077715</v>
      </c>
      <c r="S361" s="52">
        <f t="shared" si="256"/>
        <v>1.4145600305099637</v>
      </c>
      <c r="T361" s="53">
        <f t="shared" si="257"/>
        <v>9.0334723494273572E-2</v>
      </c>
      <c r="U361" s="53">
        <f t="shared" si="258"/>
        <v>1.3589153014640702</v>
      </c>
      <c r="V361" s="53">
        <f t="shared" si="259"/>
        <v>14.167574869288392</v>
      </c>
      <c r="W361" s="53">
        <f t="shared" si="260"/>
        <v>115.77841853573091</v>
      </c>
      <c r="X361" s="53">
        <f t="shared" si="261"/>
        <v>1.0294708523189267</v>
      </c>
      <c r="Y361" s="53">
        <f t="shared" si="262"/>
        <v>1.0231650055704153</v>
      </c>
      <c r="Z361" s="53">
        <f t="shared" si="263"/>
        <v>1.0260432990696924</v>
      </c>
      <c r="AA361" s="53">
        <f t="shared" si="264"/>
        <v>1.0296284922307912</v>
      </c>
      <c r="AB361" s="53">
        <f t="shared" si="265"/>
        <v>0.57342036686136544</v>
      </c>
      <c r="AC361" s="53">
        <f t="shared" si="266"/>
        <v>0.5743221245079001</v>
      </c>
      <c r="AD361" s="53">
        <f t="shared" si="267"/>
        <v>0.56107291343761145</v>
      </c>
      <c r="AE361" s="53">
        <f t="shared" si="268"/>
        <v>0.36705279802377788</v>
      </c>
      <c r="AF361" s="53">
        <f t="shared" si="269"/>
        <v>0.36</v>
      </c>
      <c r="AG361" s="53">
        <f t="shared" si="270"/>
        <v>0.36352639901188893</v>
      </c>
      <c r="AH361" s="64" t="s">
        <v>152</v>
      </c>
      <c r="AK361" s="45" t="str">
        <f t="shared" si="276"/>
        <v>781-07</v>
      </c>
      <c r="AL361" s="65"/>
      <c r="AM361" s="145">
        <f t="shared" si="277"/>
        <v>2</v>
      </c>
      <c r="AN361" s="149"/>
      <c r="AO361" s="183"/>
      <c r="AP361" s="149"/>
      <c r="AQ361" s="147">
        <f t="shared" si="278"/>
        <v>1</v>
      </c>
      <c r="AR361" s="229">
        <v>2</v>
      </c>
      <c r="AS361" s="229">
        <v>3</v>
      </c>
      <c r="AT361" s="229">
        <v>7</v>
      </c>
      <c r="AU361" s="229">
        <v>0</v>
      </c>
      <c r="AV361" s="229">
        <v>15</v>
      </c>
      <c r="AW361" s="229">
        <v>15</v>
      </c>
      <c r="AX361" s="229">
        <v>1</v>
      </c>
      <c r="AY361" s="229">
        <v>3</v>
      </c>
      <c r="AZ361" s="229">
        <v>4</v>
      </c>
      <c r="BB361" s="229">
        <v>85</v>
      </c>
      <c r="BC361" s="229">
        <v>3</v>
      </c>
      <c r="BD361" s="229">
        <v>2</v>
      </c>
      <c r="BE361" s="57">
        <v>3</v>
      </c>
      <c r="BF361" s="57">
        <v>3</v>
      </c>
      <c r="BG361" s="57">
        <v>3</v>
      </c>
      <c r="BH361" s="57">
        <v>10</v>
      </c>
      <c r="BI361" s="57">
        <f t="shared" si="279"/>
        <v>858</v>
      </c>
      <c r="BJ361" s="189" t="str">
        <f t="shared" si="280"/>
        <v>781-07</v>
      </c>
      <c r="BK361" s="173">
        <f t="shared" si="281"/>
        <v>2</v>
      </c>
      <c r="BL361" s="173">
        <v>0</v>
      </c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104"/>
      <c r="CB361" s="103"/>
      <c r="CC361" s="103"/>
      <c r="CD361" s="103"/>
      <c r="CE361" s="103"/>
      <c r="CF361" s="103"/>
      <c r="CG361" s="103"/>
      <c r="CH361" s="103"/>
      <c r="CI361" s="103"/>
      <c r="CJ361" s="103"/>
      <c r="CK361" s="103"/>
      <c r="CL361" s="103"/>
      <c r="CP361" s="93"/>
      <c r="CQ361" s="93"/>
      <c r="CV361" s="93"/>
      <c r="DA361" s="93"/>
      <c r="DF361" s="131"/>
      <c r="DG361" s="121">
        <f t="shared" si="282"/>
        <v>21.775199416616573</v>
      </c>
      <c r="DH361" s="121">
        <f t="shared" si="283"/>
        <v>87.56998884124539</v>
      </c>
      <c r="DI361" s="121">
        <f t="shared" si="284"/>
        <v>169.74720366119561</v>
      </c>
      <c r="DJ361" s="121">
        <f t="shared" si="285"/>
        <v>1.8644670786990531</v>
      </c>
      <c r="DK361" s="121">
        <f t="shared" si="285"/>
        <v>0.98539141286880394</v>
      </c>
      <c r="DL361" s="121">
        <f t="shared" si="285"/>
        <v>6.7097201738185497</v>
      </c>
      <c r="DM361" s="121">
        <f t="shared" si="286"/>
        <v>0</v>
      </c>
      <c r="DN361" s="121">
        <f t="shared" si="287"/>
        <v>0</v>
      </c>
      <c r="DO361" s="121">
        <f t="shared" si="288"/>
        <v>0</v>
      </c>
      <c r="DP361" s="121">
        <f t="shared" si="289"/>
        <v>0</v>
      </c>
      <c r="DQ361" s="121">
        <f t="shared" si="290"/>
        <v>0</v>
      </c>
      <c r="DR361" s="122">
        <f t="shared" si="291"/>
        <v>11</v>
      </c>
      <c r="DS361" s="157"/>
      <c r="DT361" s="157" t="str">
        <f t="shared" si="292"/>
        <v>DFPZ</v>
      </c>
      <c r="DU361" s="157" t="str">
        <f t="shared" si="271"/>
        <v>781-07</v>
      </c>
      <c r="DV361" s="238">
        <f t="shared" si="293"/>
        <v>2</v>
      </c>
      <c r="EJ361" s="50">
        <f t="shared" si="294"/>
        <v>0.82348069105691057</v>
      </c>
      <c r="EK361" s="50">
        <f t="shared" si="295"/>
        <v>0.55640243902439024</v>
      </c>
      <c r="EL361" s="55">
        <f t="shared" si="296"/>
        <v>2.9512195121951219</v>
      </c>
      <c r="EM361" s="50">
        <f>4.656*AQ361*(((BL361/2.54)^2)+((BM361/2.54)^2)+((BN361/2.54)^2)+((BO361)/2.54^2)+((BP361/2.54)^2)+((BQ361/2.54)^2)+((BR361/2.54)^2)+((BS361/2.54)^2)+((BT361/2.54)^2)+((BU361/2.54)^2)+((BV361/2.54)^2)+((BW361/2.54)^2)+((BX361/2.54)^2)+((BY361/2.54)^2)+((BZ361/2.54)^2))/(BH361*3.28)</f>
        <v>0</v>
      </c>
      <c r="EN361" s="50">
        <f>3.492*AQ361*((CA361/2.54)^2 + (CB361/2.54)^2 + (CC361/2.54)^2 + (CD361/2.54)^2 + (CE361/2.54)^2 + (CF361/2.54)^2 + (CG361/2.54)^2 +(CH361/2.54)^2 +(CI361/2.54)^2 + (CJ361/2.54)^2 +(CK361/2.54)^2 + (CL361/2.54)^2 +(CM361/2.54)^2 + (CN361/2.54)^2 + (CO361/2.54)^2)/(BH361*3.28)</f>
        <v>0</v>
      </c>
      <c r="EO361" s="50">
        <f t="shared" si="272"/>
        <v>0</v>
      </c>
      <c r="EP361" s="50">
        <f t="shared" si="273"/>
        <v>0</v>
      </c>
      <c r="EQ361" s="50">
        <f t="shared" si="274"/>
        <v>0</v>
      </c>
      <c r="ER361" s="56">
        <f t="shared" si="297"/>
        <v>4.3311026422764227</v>
      </c>
      <c r="ES361" s="56">
        <f t="shared" si="298"/>
        <v>0</v>
      </c>
      <c r="ET361" s="56">
        <f t="shared" si="302"/>
        <v>9.7988397374774578</v>
      </c>
      <c r="EU361" s="56">
        <f t="shared" si="302"/>
        <v>39.406494978560424</v>
      </c>
      <c r="EV361" s="56">
        <f t="shared" si="299"/>
        <v>4.3311026422764227</v>
      </c>
      <c r="EW361" s="56"/>
      <c r="EX361" s="56"/>
      <c r="EY361" s="56"/>
      <c r="EZ361" s="165" t="str">
        <f>D361</f>
        <v>781-07</v>
      </c>
      <c r="FA361" s="179">
        <f t="shared" si="300"/>
        <v>15.242639591631601</v>
      </c>
      <c r="FB361" s="179">
        <f t="shared" si="300"/>
        <v>23.768996971195179</v>
      </c>
      <c r="FC361" s="56">
        <f>AVERAGE(EJ359:EJ361)</f>
        <v>0.68138990514905151</v>
      </c>
      <c r="FD361" s="56">
        <f>AVERAGE(EK359:EK361)</f>
        <v>0.86551490514905149</v>
      </c>
      <c r="FE361" s="56">
        <f>AVERAGE(EL359:EL361)</f>
        <v>2.9512195121951219</v>
      </c>
      <c r="FF361" s="56">
        <f>AVERAGE(EM359:EM361)</f>
        <v>0</v>
      </c>
      <c r="FG361" s="56">
        <f>AVERAGE(EN359:EN361)</f>
        <v>1.4081589138788033</v>
      </c>
      <c r="FH361" s="56">
        <f t="shared" si="301"/>
        <v>0</v>
      </c>
      <c r="FI361" s="56">
        <f t="shared" si="301"/>
        <v>0</v>
      </c>
      <c r="FJ361" s="56">
        <f t="shared" si="301"/>
        <v>0</v>
      </c>
      <c r="FK361" s="56">
        <f>AVERAGE(ER359:ER361)</f>
        <v>4.4981243224932248</v>
      </c>
      <c r="FL361" s="56">
        <f>AVERAGE(ES359:ES361)</f>
        <v>1.4081589138788033</v>
      </c>
      <c r="FM361" s="56">
        <f>AVERAGE(EV359:EV361)</f>
        <v>5.9062832363720288</v>
      </c>
      <c r="FO361" s="54"/>
      <c r="FP361" s="54" t="e">
        <f>AVERAGE(#REF!)</f>
        <v>#REF!</v>
      </c>
      <c r="FQ361" s="54" t="e">
        <f>AVERAGE(#REF!)</f>
        <v>#REF!</v>
      </c>
      <c r="FR361" s="54" t="e">
        <f>AVERAGE(#REF!)</f>
        <v>#REF!</v>
      </c>
      <c r="FS361" s="54" t="e">
        <f>AVERAGE(#REF!)</f>
        <v>#REF!</v>
      </c>
      <c r="FT361" s="54" t="e">
        <f>AVERAGE(#REF!)</f>
        <v>#REF!</v>
      </c>
      <c r="FU361" s="54" t="e">
        <f>AVERAGE(#REF!)</f>
        <v>#REF!</v>
      </c>
      <c r="FV361" s="54" t="e">
        <f>AVERAGE(#REF!)</f>
        <v>#REF!</v>
      </c>
      <c r="FW361" s="54" t="e">
        <f>AVERAGE(#REF!)</f>
        <v>#REF!</v>
      </c>
      <c r="FX361" s="54" t="e">
        <f>AVERAGE(#REF!)</f>
        <v>#REF!</v>
      </c>
      <c r="FY361" s="54" t="e">
        <f>AVERAGE(#REF!)</f>
        <v>#REF!</v>
      </c>
      <c r="FZ361" s="54" t="e">
        <f>AVERAGE(#REF!)</f>
        <v>#REF!</v>
      </c>
      <c r="GA361" s="54"/>
    </row>
    <row r="362" spans="1:183" ht="16.899999999999999" customHeight="1">
      <c r="A362" s="66" t="s">
        <v>377</v>
      </c>
      <c r="B362" s="228" t="s">
        <v>286</v>
      </c>
      <c r="C362" s="228">
        <v>858</v>
      </c>
      <c r="D362" s="228" t="s">
        <v>309</v>
      </c>
      <c r="E362" s="229">
        <v>3</v>
      </c>
      <c r="F362" s="144">
        <v>12.41</v>
      </c>
      <c r="G362" s="144">
        <v>5</v>
      </c>
      <c r="H362" s="144"/>
      <c r="I362" s="144">
        <v>5.47</v>
      </c>
      <c r="J362" s="82">
        <v>2.7605540793600003</v>
      </c>
      <c r="K362" s="83">
        <v>15.69</v>
      </c>
      <c r="L362" s="83">
        <v>1.9570603483200002</v>
      </c>
      <c r="M362" s="83"/>
      <c r="N362" s="83"/>
      <c r="O362" s="83"/>
      <c r="P362" s="230">
        <f t="shared" si="275"/>
        <v>43.287614427679998</v>
      </c>
      <c r="Q362" s="52">
        <f t="shared" si="254"/>
        <v>0.83399989372614647</v>
      </c>
      <c r="R362" s="52">
        <f t="shared" si="255"/>
        <v>1.4516799611077715</v>
      </c>
      <c r="S362" s="52">
        <f t="shared" si="256"/>
        <v>1.4145600305099637</v>
      </c>
      <c r="T362" s="53">
        <f t="shared" si="257"/>
        <v>9.0334723494273572E-2</v>
      </c>
      <c r="U362" s="53">
        <f t="shared" si="258"/>
        <v>1.3589153014640702</v>
      </c>
      <c r="V362" s="53">
        <f t="shared" si="259"/>
        <v>14.167574869288392</v>
      </c>
      <c r="W362" s="53">
        <f t="shared" si="260"/>
        <v>115.77841853573091</v>
      </c>
      <c r="X362" s="53">
        <f t="shared" si="261"/>
        <v>1.0294708523189267</v>
      </c>
      <c r="Y362" s="53">
        <f t="shared" si="262"/>
        <v>1.0231650055704153</v>
      </c>
      <c r="Z362" s="53">
        <f t="shared" si="263"/>
        <v>1.0260432990696924</v>
      </c>
      <c r="AA362" s="53">
        <f t="shared" si="264"/>
        <v>1.0296284922307912</v>
      </c>
      <c r="AB362" s="53">
        <f t="shared" si="265"/>
        <v>0.57342036686136544</v>
      </c>
      <c r="AC362" s="53">
        <f t="shared" si="266"/>
        <v>0.5743221245079001</v>
      </c>
      <c r="AD362" s="53">
        <f t="shared" si="267"/>
        <v>0.56107291343761145</v>
      </c>
      <c r="AE362" s="53">
        <f t="shared" si="268"/>
        <v>0.36705279802377788</v>
      </c>
      <c r="AF362" s="53">
        <f t="shared" si="269"/>
        <v>0.36</v>
      </c>
      <c r="AG362" s="53">
        <f t="shared" si="270"/>
        <v>0.36352639901188893</v>
      </c>
      <c r="AH362" s="64" t="s">
        <v>152</v>
      </c>
      <c r="AK362" s="45" t="str">
        <f t="shared" si="276"/>
        <v>781-07</v>
      </c>
      <c r="AL362" s="65"/>
      <c r="AM362" s="145">
        <f t="shared" si="277"/>
        <v>3</v>
      </c>
      <c r="AN362" s="149"/>
      <c r="AO362" s="183"/>
      <c r="AP362" s="149"/>
      <c r="AQ362" s="147">
        <f t="shared" si="278"/>
        <v>1</v>
      </c>
      <c r="AR362" s="229">
        <v>3</v>
      </c>
      <c r="AS362" s="229">
        <v>7</v>
      </c>
      <c r="AT362" s="229">
        <v>8</v>
      </c>
      <c r="AU362" s="229">
        <v>1</v>
      </c>
      <c r="AV362" s="229">
        <v>5</v>
      </c>
      <c r="AW362" s="229">
        <v>5</v>
      </c>
      <c r="AX362" s="229">
        <v>0</v>
      </c>
      <c r="AY362" s="229">
        <v>0</v>
      </c>
      <c r="AZ362" s="229">
        <v>0</v>
      </c>
      <c r="BB362" s="229">
        <v>63</v>
      </c>
      <c r="BC362" s="229">
        <v>2</v>
      </c>
      <c r="BD362" s="229">
        <v>1</v>
      </c>
      <c r="BE362" s="57">
        <v>3</v>
      </c>
      <c r="BF362" s="57">
        <v>3</v>
      </c>
      <c r="BG362" s="57">
        <v>3</v>
      </c>
      <c r="BH362" s="57">
        <v>10</v>
      </c>
      <c r="BI362" s="57">
        <f t="shared" si="279"/>
        <v>858</v>
      </c>
      <c r="BJ362" s="189" t="str">
        <f t="shared" si="280"/>
        <v>781-07</v>
      </c>
      <c r="BK362" s="173">
        <f t="shared" si="281"/>
        <v>3</v>
      </c>
      <c r="BL362" s="173">
        <v>0</v>
      </c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104"/>
      <c r="CB362" s="103"/>
      <c r="CC362" s="103"/>
      <c r="CD362" s="103"/>
      <c r="CE362" s="103"/>
      <c r="CF362" s="103"/>
      <c r="CG362" s="103"/>
      <c r="CH362" s="103"/>
      <c r="CI362" s="103"/>
      <c r="CJ362" s="103"/>
      <c r="CK362" s="103"/>
      <c r="CL362" s="103"/>
      <c r="CP362" s="93"/>
      <c r="CQ362" s="93"/>
      <c r="CV362" s="93"/>
      <c r="DA362" s="93"/>
      <c r="DF362" s="131"/>
      <c r="DG362" s="121">
        <f t="shared" si="282"/>
        <v>29.033599222155431</v>
      </c>
      <c r="DH362" s="121">
        <f t="shared" si="283"/>
        <v>50.03999362356879</v>
      </c>
      <c r="DI362" s="121">
        <f t="shared" si="284"/>
        <v>113.1648024407971</v>
      </c>
      <c r="DJ362" s="121">
        <f t="shared" si="285"/>
        <v>1.3818991289181219</v>
      </c>
      <c r="DK362" s="121">
        <f t="shared" si="285"/>
        <v>0.65692760857920252</v>
      </c>
      <c r="DL362" s="121">
        <f t="shared" si="285"/>
        <v>3.3548600869092748</v>
      </c>
      <c r="DM362" s="121">
        <f t="shared" si="286"/>
        <v>0</v>
      </c>
      <c r="DN362" s="121">
        <f t="shared" si="287"/>
        <v>0</v>
      </c>
      <c r="DO362" s="121">
        <f t="shared" si="288"/>
        <v>0</v>
      </c>
      <c r="DP362" s="121">
        <f t="shared" si="289"/>
        <v>0</v>
      </c>
      <c r="DQ362" s="121">
        <f t="shared" si="290"/>
        <v>0</v>
      </c>
      <c r="DR362" s="122">
        <f t="shared" si="291"/>
        <v>6.5</v>
      </c>
      <c r="DS362" s="157"/>
      <c r="DT362" s="157" t="str">
        <f t="shared" si="292"/>
        <v>DFPZ</v>
      </c>
      <c r="DU362" s="157" t="str">
        <f t="shared" si="271"/>
        <v>781-07</v>
      </c>
      <c r="DV362" s="238">
        <f t="shared" si="293"/>
        <v>3</v>
      </c>
      <c r="EJ362" s="50"/>
      <c r="EK362" s="50"/>
      <c r="EL362" s="55"/>
      <c r="EM362" s="50"/>
      <c r="EN362" s="50"/>
      <c r="EO362" s="50">
        <f t="shared" si="272"/>
        <v>0</v>
      </c>
      <c r="EP362" s="50">
        <f t="shared" si="273"/>
        <v>0</v>
      </c>
      <c r="EQ362" s="50">
        <f t="shared" si="274"/>
        <v>0</v>
      </c>
      <c r="ER362" s="56"/>
      <c r="ES362" s="56"/>
      <c r="ET362" s="56">
        <f t="shared" si="302"/>
        <v>13.065119649969944</v>
      </c>
      <c r="EU362" s="56">
        <f t="shared" si="302"/>
        <v>22.517997130605956</v>
      </c>
      <c r="EV362" s="56"/>
      <c r="EW362" s="56"/>
      <c r="EX362" s="56"/>
      <c r="EY362" s="56"/>
      <c r="EZ362" s="165"/>
      <c r="FA362" s="179"/>
      <c r="FB362" s="179"/>
      <c r="FC362" s="56"/>
      <c r="FD362" s="56"/>
      <c r="FE362" s="56"/>
      <c r="FF362" s="56"/>
      <c r="FG362" s="56"/>
      <c r="FH362" s="56"/>
      <c r="FI362" s="56"/>
      <c r="FJ362" s="56"/>
      <c r="FK362" s="56"/>
      <c r="FL362" s="56"/>
      <c r="FM362" s="56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</row>
    <row r="363" spans="1:183" ht="16.899999999999999" customHeight="1">
      <c r="A363" s="66" t="s">
        <v>377</v>
      </c>
      <c r="B363" s="228" t="s">
        <v>286</v>
      </c>
      <c r="C363" s="228">
        <v>858</v>
      </c>
      <c r="D363" s="228" t="s">
        <v>309</v>
      </c>
      <c r="E363" s="229">
        <v>4</v>
      </c>
      <c r="F363" s="144">
        <v>12.41</v>
      </c>
      <c r="G363" s="144">
        <v>5</v>
      </c>
      <c r="H363" s="144"/>
      <c r="I363" s="144">
        <v>5.47</v>
      </c>
      <c r="J363" s="82">
        <v>2.7605540793600003</v>
      </c>
      <c r="K363" s="83">
        <v>15.69</v>
      </c>
      <c r="L363" s="83">
        <v>1.9570603483200002</v>
      </c>
      <c r="M363" s="83"/>
      <c r="N363" s="83"/>
      <c r="O363" s="83"/>
      <c r="P363" s="230">
        <f t="shared" si="275"/>
        <v>43.287614427679998</v>
      </c>
      <c r="Q363" s="52">
        <f t="shared" si="254"/>
        <v>0.83399989372614647</v>
      </c>
      <c r="R363" s="52">
        <f t="shared" si="255"/>
        <v>1.4516799611077715</v>
      </c>
      <c r="S363" s="52">
        <f t="shared" si="256"/>
        <v>1.4145600305099637</v>
      </c>
      <c r="T363" s="53">
        <f t="shared" si="257"/>
        <v>9.0334723494273572E-2</v>
      </c>
      <c r="U363" s="53">
        <f t="shared" si="258"/>
        <v>1.3589153014640702</v>
      </c>
      <c r="V363" s="53">
        <f t="shared" si="259"/>
        <v>14.167574869288392</v>
      </c>
      <c r="W363" s="53">
        <f t="shared" si="260"/>
        <v>115.77841853573091</v>
      </c>
      <c r="X363" s="53">
        <f t="shared" si="261"/>
        <v>1.0294708523189267</v>
      </c>
      <c r="Y363" s="53">
        <f t="shared" si="262"/>
        <v>1.0231650055704153</v>
      </c>
      <c r="Z363" s="53">
        <f t="shared" si="263"/>
        <v>1.0260432990696924</v>
      </c>
      <c r="AA363" s="53">
        <f t="shared" si="264"/>
        <v>1.0296284922307912</v>
      </c>
      <c r="AB363" s="53">
        <f t="shared" si="265"/>
        <v>0.57342036686136544</v>
      </c>
      <c r="AC363" s="53">
        <f t="shared" si="266"/>
        <v>0.5743221245079001</v>
      </c>
      <c r="AD363" s="53">
        <f t="shared" si="267"/>
        <v>0.56107291343761145</v>
      </c>
      <c r="AE363" s="53">
        <f t="shared" si="268"/>
        <v>0.36705279802377788</v>
      </c>
      <c r="AF363" s="53">
        <f t="shared" si="269"/>
        <v>0.36</v>
      </c>
      <c r="AG363" s="53">
        <f t="shared" si="270"/>
        <v>0.36352639901188893</v>
      </c>
      <c r="AH363" s="64" t="s">
        <v>152</v>
      </c>
      <c r="AK363" s="45" t="str">
        <f t="shared" si="276"/>
        <v>781-07</v>
      </c>
      <c r="AL363" s="65"/>
      <c r="AM363" s="145">
        <f t="shared" si="277"/>
        <v>4</v>
      </c>
      <c r="AN363" s="149"/>
      <c r="AO363" s="183"/>
      <c r="AP363" s="149"/>
      <c r="AQ363" s="147">
        <f t="shared" si="278"/>
        <v>1</v>
      </c>
      <c r="AR363" s="229">
        <v>0</v>
      </c>
      <c r="AS363" s="229">
        <v>3</v>
      </c>
      <c r="AT363" s="229">
        <v>30</v>
      </c>
      <c r="AU363" s="229">
        <v>3</v>
      </c>
      <c r="AV363" s="229">
        <v>7</v>
      </c>
      <c r="AW363" s="229">
        <v>9</v>
      </c>
      <c r="AX363" s="229">
        <v>2</v>
      </c>
      <c r="AY363" s="229">
        <v>7</v>
      </c>
      <c r="AZ363" s="229">
        <v>7</v>
      </c>
      <c r="BB363" s="229">
        <v>150</v>
      </c>
      <c r="BC363" s="229">
        <v>19</v>
      </c>
      <c r="BD363" s="229">
        <v>1</v>
      </c>
      <c r="BE363" s="57">
        <v>3</v>
      </c>
      <c r="BF363" s="57">
        <v>3</v>
      </c>
      <c r="BG363" s="57">
        <v>3</v>
      </c>
      <c r="BH363" s="57">
        <v>10</v>
      </c>
      <c r="BI363" s="57">
        <f t="shared" si="279"/>
        <v>858</v>
      </c>
      <c r="BJ363" s="189" t="str">
        <f t="shared" si="280"/>
        <v>781-07</v>
      </c>
      <c r="BK363" s="173">
        <f t="shared" si="281"/>
        <v>4</v>
      </c>
      <c r="BL363" s="173">
        <v>8</v>
      </c>
      <c r="BM363" s="57">
        <v>10</v>
      </c>
      <c r="BN363" s="57">
        <v>12</v>
      </c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104"/>
      <c r="CB363" s="103"/>
      <c r="CC363" s="103"/>
      <c r="CD363" s="103"/>
      <c r="CE363" s="103"/>
      <c r="CF363" s="103"/>
      <c r="CG363" s="103"/>
      <c r="CH363" s="103"/>
      <c r="CI363" s="103"/>
      <c r="CJ363" s="103"/>
      <c r="CK363" s="103"/>
      <c r="CL363" s="103"/>
      <c r="CP363" s="93"/>
      <c r="CQ363" s="93"/>
      <c r="CV363" s="93"/>
      <c r="DA363" s="93"/>
      <c r="DF363" s="131"/>
      <c r="DG363" s="121">
        <f t="shared" si="282"/>
        <v>36.291999027694288</v>
      </c>
      <c r="DH363" s="121">
        <f t="shared" si="283"/>
        <v>70.889990966722451</v>
      </c>
      <c r="DI363" s="121">
        <f t="shared" si="284"/>
        <v>155.60160335609601</v>
      </c>
      <c r="DJ363" s="121">
        <f t="shared" si="285"/>
        <v>3.2902360212336235</v>
      </c>
      <c r="DK363" s="121">
        <f t="shared" si="285"/>
        <v>6.2408122815024241</v>
      </c>
      <c r="DL363" s="121">
        <f t="shared" si="285"/>
        <v>3.3548600869092748</v>
      </c>
      <c r="DM363" s="121">
        <f t="shared" si="286"/>
        <v>14.363985803672779</v>
      </c>
      <c r="DN363" s="121">
        <f t="shared" si="287"/>
        <v>0</v>
      </c>
      <c r="DO363" s="121">
        <f t="shared" si="288"/>
        <v>0</v>
      </c>
      <c r="DP363" s="121">
        <f t="shared" si="289"/>
        <v>0</v>
      </c>
      <c r="DQ363" s="121">
        <f t="shared" si="290"/>
        <v>0</v>
      </c>
      <c r="DR363" s="122">
        <f t="shared" si="291"/>
        <v>19.5</v>
      </c>
      <c r="DS363" s="157"/>
      <c r="DT363" s="157" t="str">
        <f t="shared" si="292"/>
        <v>DFPZ</v>
      </c>
      <c r="DU363" s="157" t="str">
        <f t="shared" si="271"/>
        <v>781-07</v>
      </c>
      <c r="DV363" s="238">
        <f t="shared" si="293"/>
        <v>4</v>
      </c>
      <c r="EJ363" s="50">
        <f t="shared" si="294"/>
        <v>1.4532012195121951</v>
      </c>
      <c r="EK363" s="50">
        <f t="shared" si="295"/>
        <v>3.5238821138211378</v>
      </c>
      <c r="EL363" s="55">
        <f t="shared" si="296"/>
        <v>1.475609756097561</v>
      </c>
      <c r="EM363" s="50">
        <f>4.656*AQ363*(((BL363/2.54)^2)+((BM363/2.54)^2)+((BN363/2.54)^2)+((BO363)/2.54^2)+((BP363/2.54)^2)+((BQ363/2.54)^2)+((BR363/2.54)^2)+((BS363/2.54)^2)+((BT363/2.54)^2)+((BU363/2.54)^2)+((BV363/2.54)^2)+((BW363/2.54)^2)+((BX363/2.54)^2)+((BY363/2.54)^2)+((BZ363/2.54)^2))/(BH363*3.28)</f>
        <v>6.7767647730417409</v>
      </c>
      <c r="EN363" s="50">
        <f>3.492*AQ363*((CA363/2.54)^2 + (CB363/2.54)^2 + (CC363/2.54)^2 + (CD363/2.54)^2 + (CE363/2.54)^2 + (CF363/2.54)^2 + (CG363/2.54)^2 +(CH363/2.54)^2 +(CI363/2.54)^2 + (CJ363/2.54)^2 +(CK363/2.54)^2 + (CL363/2.54)^2 +(CM363/2.54)^2 + (CN363/2.54)^2 + (CO363/2.54)^2)/(BH363*3.28)</f>
        <v>0</v>
      </c>
      <c r="EO363" s="50">
        <f t="shared" si="272"/>
        <v>0</v>
      </c>
      <c r="EP363" s="50">
        <f t="shared" si="273"/>
        <v>0</v>
      </c>
      <c r="EQ363" s="50">
        <f t="shared" si="274"/>
        <v>0</v>
      </c>
      <c r="ER363" s="56">
        <f t="shared" si="297"/>
        <v>6.4526930894308938</v>
      </c>
      <c r="ES363" s="56">
        <f t="shared" si="298"/>
        <v>6.7767647730417409</v>
      </c>
      <c r="ET363" s="56">
        <f t="shared" si="302"/>
        <v>16.33139956246243</v>
      </c>
      <c r="EU363" s="56">
        <f t="shared" si="302"/>
        <v>31.900495935025102</v>
      </c>
      <c r="EV363" s="56">
        <f t="shared" si="299"/>
        <v>13.229457862472636</v>
      </c>
      <c r="EW363" s="56"/>
      <c r="EX363" s="56"/>
      <c r="EY363" s="56"/>
      <c r="EZ363" s="165"/>
      <c r="FA363" s="179"/>
      <c r="FB363" s="179"/>
      <c r="FC363" s="56"/>
      <c r="FD363" s="56"/>
      <c r="FE363" s="56"/>
      <c r="FF363" s="56"/>
      <c r="FG363" s="56"/>
      <c r="FH363" s="56"/>
      <c r="FI363" s="56"/>
      <c r="FJ363" s="56"/>
      <c r="FK363" s="56"/>
      <c r="FL363" s="56"/>
      <c r="FM363" s="56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</row>
    <row r="364" spans="1:183" ht="16.899999999999999" customHeight="1">
      <c r="A364" s="66" t="s">
        <v>377</v>
      </c>
      <c r="B364" s="228" t="s">
        <v>286</v>
      </c>
      <c r="C364" s="228">
        <v>858</v>
      </c>
      <c r="D364" s="228" t="s">
        <v>309</v>
      </c>
      <c r="E364" s="229">
        <v>5</v>
      </c>
      <c r="F364" s="144">
        <v>12.41</v>
      </c>
      <c r="G364" s="144">
        <v>5</v>
      </c>
      <c r="H364" s="144"/>
      <c r="I364" s="144">
        <v>5.47</v>
      </c>
      <c r="J364" s="82">
        <v>2.7605540793600003</v>
      </c>
      <c r="K364" s="83">
        <v>15.69</v>
      </c>
      <c r="L364" s="83">
        <v>1.9570603483200002</v>
      </c>
      <c r="M364" s="83"/>
      <c r="N364" s="83"/>
      <c r="O364" s="83"/>
      <c r="P364" s="230">
        <f t="shared" si="275"/>
        <v>43.287614427679998</v>
      </c>
      <c r="Q364" s="52">
        <f t="shared" si="254"/>
        <v>0.83399989372614647</v>
      </c>
      <c r="R364" s="52">
        <f t="shared" si="255"/>
        <v>1.4516799611077715</v>
      </c>
      <c r="S364" s="52">
        <f t="shared" si="256"/>
        <v>1.4145600305099637</v>
      </c>
      <c r="T364" s="53">
        <f t="shared" si="257"/>
        <v>9.0334723494273572E-2</v>
      </c>
      <c r="U364" s="53">
        <f t="shared" si="258"/>
        <v>1.3589153014640702</v>
      </c>
      <c r="V364" s="53">
        <f t="shared" si="259"/>
        <v>14.167574869288392</v>
      </c>
      <c r="W364" s="53">
        <f t="shared" si="260"/>
        <v>115.77841853573091</v>
      </c>
      <c r="X364" s="53">
        <f t="shared" si="261"/>
        <v>1.0294708523189267</v>
      </c>
      <c r="Y364" s="53">
        <f t="shared" si="262"/>
        <v>1.0231650055704153</v>
      </c>
      <c r="Z364" s="53">
        <f t="shared" si="263"/>
        <v>1.0260432990696924</v>
      </c>
      <c r="AA364" s="53">
        <f t="shared" si="264"/>
        <v>1.0296284922307912</v>
      </c>
      <c r="AB364" s="53">
        <f t="shared" si="265"/>
        <v>0.57342036686136544</v>
      </c>
      <c r="AC364" s="53">
        <f t="shared" si="266"/>
        <v>0.5743221245079001</v>
      </c>
      <c r="AD364" s="53">
        <f t="shared" si="267"/>
        <v>0.56107291343761145</v>
      </c>
      <c r="AE364" s="53">
        <f t="shared" si="268"/>
        <v>0.36705279802377788</v>
      </c>
      <c r="AF364" s="53">
        <f t="shared" si="269"/>
        <v>0.36</v>
      </c>
      <c r="AG364" s="53">
        <f t="shared" si="270"/>
        <v>0.36352639901188893</v>
      </c>
      <c r="AH364" s="64" t="s">
        <v>152</v>
      </c>
      <c r="AK364" s="45" t="str">
        <f t="shared" si="276"/>
        <v>781-07</v>
      </c>
      <c r="AL364" s="65"/>
      <c r="AM364" s="145">
        <f t="shared" si="277"/>
        <v>5</v>
      </c>
      <c r="AN364" s="149"/>
      <c r="AO364" s="183"/>
      <c r="AP364" s="149"/>
      <c r="AQ364" s="147">
        <f t="shared" si="278"/>
        <v>1</v>
      </c>
      <c r="AR364" s="229">
        <v>0</v>
      </c>
      <c r="AS364" s="229">
        <v>0</v>
      </c>
      <c r="AT364" s="229">
        <v>10</v>
      </c>
      <c r="AU364" s="229">
        <v>0</v>
      </c>
      <c r="AV364" s="229">
        <v>0</v>
      </c>
      <c r="AW364" s="229">
        <v>0</v>
      </c>
      <c r="AX364" s="229">
        <v>0</v>
      </c>
      <c r="AY364" s="229">
        <v>3</v>
      </c>
      <c r="AZ364" s="229">
        <v>5</v>
      </c>
      <c r="BB364" s="229">
        <v>40</v>
      </c>
      <c r="BC364" s="229">
        <v>2</v>
      </c>
      <c r="BD364" s="229">
        <v>1</v>
      </c>
      <c r="BE364" s="57">
        <v>3</v>
      </c>
      <c r="BF364" s="57">
        <v>3</v>
      </c>
      <c r="BG364" s="57">
        <v>3</v>
      </c>
      <c r="BH364" s="57">
        <v>10</v>
      </c>
      <c r="BI364" s="57">
        <f t="shared" si="279"/>
        <v>858</v>
      </c>
      <c r="BJ364" s="189" t="str">
        <f t="shared" si="280"/>
        <v>781-07</v>
      </c>
      <c r="BK364" s="173">
        <f t="shared" si="281"/>
        <v>5</v>
      </c>
      <c r="BL364" s="173">
        <v>14</v>
      </c>
      <c r="BM364" s="57">
        <v>8</v>
      </c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104"/>
      <c r="CB364" s="103"/>
      <c r="CC364" s="103"/>
      <c r="CD364" s="103"/>
      <c r="CE364" s="103"/>
      <c r="CF364" s="103"/>
      <c r="CG364" s="103"/>
      <c r="CH364" s="103"/>
      <c r="CI364" s="103"/>
      <c r="CJ364" s="103"/>
      <c r="CK364" s="103"/>
      <c r="CL364" s="103"/>
      <c r="CP364" s="93"/>
      <c r="CQ364" s="93"/>
      <c r="CV364" s="93"/>
      <c r="DA364" s="93"/>
      <c r="DF364" s="131"/>
      <c r="DG364" s="121">
        <f t="shared" si="282"/>
        <v>0</v>
      </c>
      <c r="DH364" s="121">
        <f t="shared" si="283"/>
        <v>12.509998405892198</v>
      </c>
      <c r="DI364" s="121">
        <f t="shared" si="284"/>
        <v>21.218400457649452</v>
      </c>
      <c r="DJ364" s="121">
        <f t="shared" si="285"/>
        <v>0.87739627232896622</v>
      </c>
      <c r="DK364" s="121">
        <f t="shared" si="285"/>
        <v>0.65692760857920252</v>
      </c>
      <c r="DL364" s="121">
        <f t="shared" si="285"/>
        <v>3.3548600869092748</v>
      </c>
      <c r="DM364" s="121">
        <f t="shared" si="286"/>
        <v>12.125442561541956</v>
      </c>
      <c r="DN364" s="121">
        <f t="shared" si="287"/>
        <v>0</v>
      </c>
      <c r="DO364" s="121">
        <f t="shared" si="288"/>
        <v>0</v>
      </c>
      <c r="DP364" s="121">
        <f t="shared" si="289"/>
        <v>0</v>
      </c>
      <c r="DQ364" s="121">
        <f t="shared" si="290"/>
        <v>0</v>
      </c>
      <c r="DR364" s="122">
        <f t="shared" si="291"/>
        <v>5</v>
      </c>
      <c r="DS364" s="157"/>
      <c r="DT364" s="157" t="str">
        <f t="shared" si="292"/>
        <v>DFPZ</v>
      </c>
      <c r="DU364" s="157" t="str">
        <f t="shared" si="271"/>
        <v>781-07</v>
      </c>
      <c r="DV364" s="238">
        <f t="shared" si="293"/>
        <v>5</v>
      </c>
      <c r="DW364" s="242">
        <f>AVERAGE(DG240:DG364)</f>
        <v>17.884697120847733</v>
      </c>
      <c r="DX364" s="242">
        <f t="shared" ref="DX364:EG364" si="303">AVERAGE(DH240:DH364)</f>
        <v>21.984237198621237</v>
      </c>
      <c r="DY364" s="242">
        <f t="shared" si="303"/>
        <v>54.715181980125386</v>
      </c>
      <c r="DZ364" s="242">
        <f t="shared" si="303"/>
        <v>1.5287752649059916</v>
      </c>
      <c r="EA364" s="242">
        <f t="shared" si="303"/>
        <v>2.03384787616121</v>
      </c>
      <c r="EB364" s="242">
        <f t="shared" si="303"/>
        <v>4.3478986726344235</v>
      </c>
      <c r="EC364" s="242">
        <f t="shared" si="303"/>
        <v>6.2037495050252174</v>
      </c>
      <c r="ED364" s="242">
        <f t="shared" si="303"/>
        <v>1.903890756563936</v>
      </c>
      <c r="EE364" s="242">
        <f t="shared" si="303"/>
        <v>0</v>
      </c>
      <c r="EF364" s="242">
        <f t="shared" si="303"/>
        <v>0</v>
      </c>
      <c r="EG364" s="242">
        <f t="shared" si="303"/>
        <v>0</v>
      </c>
      <c r="EJ364" s="50">
        <f t="shared" si="294"/>
        <v>0.38752032520325203</v>
      </c>
      <c r="EK364" s="50">
        <f t="shared" si="295"/>
        <v>0.37093495934959347</v>
      </c>
      <c r="EL364" s="55">
        <f t="shared" si="296"/>
        <v>1.475609756097561</v>
      </c>
      <c r="EM364" s="50">
        <f>4.656*AQ364*(((BL364/2.54)^2)+((BM364/2.54)^2)+((BN364/2.54)^2)+((BO364)/2.54^2)+((BP364/2.54)^2)+((BQ364/2.54)^2)+((BR364/2.54)^2)+((BS364/2.54)^2)+((BT364/2.54)^2)+((BU364/2.54)^2)+((BV364/2.54)^2)+((BW364/2.54)^2)+((BX364/2.54)^2)+((BY364/2.54)^2)+((BZ364/2.54)^2))/(BH364*3.28)</f>
        <v>5.7206455876326379</v>
      </c>
      <c r="EN364" s="50">
        <f>3.492*AQ364*((CA364/2.54)^2 + (CB364/2.54)^2 + (CC364/2.54)^2 + (CD364/2.54)^2 + (CE364/2.54)^2 + (CF364/2.54)^2 + (CG364/2.54)^2 +(CH364/2.54)^2 +(CI364/2.54)^2 + (CJ364/2.54)^2 +(CK364/2.54)^2 + (CL364/2.54)^2 +(CM364/2.54)^2 + (CN364/2.54)^2 + (CO364/2.54)^2)/(BH364*3.28)</f>
        <v>0</v>
      </c>
      <c r="EO364" s="50">
        <f t="shared" si="272"/>
        <v>0</v>
      </c>
      <c r="EP364" s="50">
        <f t="shared" si="273"/>
        <v>0</v>
      </c>
      <c r="EQ364" s="50">
        <f t="shared" si="274"/>
        <v>0</v>
      </c>
      <c r="ER364" s="56">
        <f t="shared" si="297"/>
        <v>2.2340650406504063</v>
      </c>
      <c r="ES364" s="56">
        <f t="shared" si="298"/>
        <v>5.7206455876326379</v>
      </c>
      <c r="ET364" s="56">
        <f t="shared" si="302"/>
        <v>0</v>
      </c>
      <c r="EU364" s="56">
        <f t="shared" si="302"/>
        <v>5.6294992826514889</v>
      </c>
      <c r="EV364" s="56">
        <f t="shared" si="299"/>
        <v>7.9547106282830438</v>
      </c>
      <c r="EW364" s="56"/>
      <c r="EX364" s="56"/>
      <c r="EY364" s="56"/>
      <c r="EZ364" s="165"/>
      <c r="FA364" s="179"/>
      <c r="FB364" s="179"/>
      <c r="FC364" s="56"/>
      <c r="FD364" s="56"/>
      <c r="FE364" s="56"/>
      <c r="FF364" s="56"/>
      <c r="FG364" s="56"/>
      <c r="FH364" s="56"/>
      <c r="FI364" s="56"/>
      <c r="FJ364" s="56"/>
      <c r="FK364" s="56"/>
      <c r="FL364" s="56"/>
      <c r="FM364" s="56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</row>
    <row r="365" spans="1:183" ht="16.899999999999999" customHeight="1">
      <c r="A365" s="66" t="s">
        <v>377</v>
      </c>
      <c r="B365" s="228" t="s">
        <v>283</v>
      </c>
      <c r="C365" s="228">
        <v>311</v>
      </c>
      <c r="D365" s="228" t="s">
        <v>284</v>
      </c>
      <c r="E365" s="229">
        <v>1</v>
      </c>
      <c r="F365" s="144">
        <v>4.8499999999999996</v>
      </c>
      <c r="G365" s="144">
        <v>12.73</v>
      </c>
      <c r="H365" s="144">
        <v>6.8597689729799995</v>
      </c>
      <c r="I365" s="144">
        <v>2.78</v>
      </c>
      <c r="J365" s="232">
        <v>3.4</v>
      </c>
      <c r="K365" s="83">
        <v>3.99</v>
      </c>
      <c r="L365" s="232"/>
      <c r="M365" s="83"/>
      <c r="N365" s="83"/>
      <c r="O365" s="83"/>
      <c r="P365" s="230">
        <f t="shared" si="275"/>
        <v>34.60976897298</v>
      </c>
      <c r="Q365" s="52">
        <f t="shared" si="254"/>
        <v>0.83856836244659583</v>
      </c>
      <c r="R365" s="52">
        <f t="shared" si="255"/>
        <v>1.5690704459562599</v>
      </c>
      <c r="S365" s="52">
        <f t="shared" si="256"/>
        <v>1.4947746234297863</v>
      </c>
      <c r="T365" s="53">
        <f t="shared" si="257"/>
        <v>0.1131953625291616</v>
      </c>
      <c r="U365" s="53">
        <f t="shared" si="258"/>
        <v>1.3136092081897086</v>
      </c>
      <c r="V365" s="53">
        <f t="shared" si="259"/>
        <v>17.245720460840499</v>
      </c>
      <c r="W365" s="53">
        <f t="shared" si="260"/>
        <v>109.30751375724435</v>
      </c>
      <c r="X365" s="53">
        <f t="shared" si="261"/>
        <v>1.0261427075660567</v>
      </c>
      <c r="Y365" s="53">
        <f t="shared" si="262"/>
        <v>1.0245708970161953</v>
      </c>
      <c r="Z365" s="53">
        <f t="shared" si="263"/>
        <v>1.0295983125376811</v>
      </c>
      <c r="AA365" s="53">
        <f t="shared" si="264"/>
        <v>1.0413839355520458</v>
      </c>
      <c r="AB365" s="53">
        <f t="shared" si="265"/>
        <v>0.56692310113360378</v>
      </c>
      <c r="AC365" s="53">
        <f t="shared" si="266"/>
        <v>0.55603297872814494</v>
      </c>
      <c r="AD365" s="53">
        <f t="shared" si="267"/>
        <v>0.5481276962567827</v>
      </c>
      <c r="AE365" s="53">
        <f t="shared" si="268"/>
        <v>0.40298712852401042</v>
      </c>
      <c r="AF365" s="53">
        <f t="shared" si="269"/>
        <v>0.36</v>
      </c>
      <c r="AG365" s="53">
        <f t="shared" si="270"/>
        <v>0.3814935642620052</v>
      </c>
      <c r="AH365" s="64" t="s">
        <v>152</v>
      </c>
      <c r="AK365" s="45" t="str">
        <f t="shared" si="276"/>
        <v>228-22</v>
      </c>
      <c r="AL365" s="65"/>
      <c r="AM365" s="145">
        <f t="shared" si="277"/>
        <v>1</v>
      </c>
      <c r="AN365" s="149"/>
      <c r="AO365" s="183"/>
      <c r="AP365" s="149"/>
      <c r="AQ365" s="147">
        <f t="shared" si="278"/>
        <v>1</v>
      </c>
      <c r="AR365" s="229">
        <v>3</v>
      </c>
      <c r="AS365" s="229">
        <v>2</v>
      </c>
      <c r="AT365" s="229">
        <v>4</v>
      </c>
      <c r="AU365" s="229">
        <v>5</v>
      </c>
      <c r="AV365" s="229">
        <v>2</v>
      </c>
      <c r="AW365" s="229">
        <v>5</v>
      </c>
      <c r="AX365" s="229">
        <v>1</v>
      </c>
      <c r="AY365" s="229">
        <v>1</v>
      </c>
      <c r="AZ365" s="229">
        <v>1</v>
      </c>
      <c r="BB365" s="229">
        <v>65</v>
      </c>
      <c r="BC365" s="229">
        <v>2</v>
      </c>
      <c r="BD365" s="229">
        <v>1</v>
      </c>
      <c r="BE365" s="57">
        <v>3</v>
      </c>
      <c r="BF365" s="57">
        <v>3</v>
      </c>
      <c r="BG365" s="57">
        <v>3</v>
      </c>
      <c r="BH365" s="57">
        <v>10</v>
      </c>
      <c r="BI365" s="57">
        <f t="shared" si="279"/>
        <v>311</v>
      </c>
      <c r="BJ365" s="189" t="str">
        <f t="shared" si="280"/>
        <v>228-22</v>
      </c>
      <c r="BK365" s="173">
        <f t="shared" si="281"/>
        <v>1</v>
      </c>
      <c r="BL365" s="173">
        <v>0</v>
      </c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104"/>
      <c r="CB365" s="103"/>
      <c r="CC365" s="103"/>
      <c r="CD365" s="103"/>
      <c r="CE365" s="103"/>
      <c r="CF365" s="103"/>
      <c r="CG365" s="103"/>
      <c r="CH365" s="103"/>
      <c r="CI365" s="103"/>
      <c r="CJ365" s="103"/>
      <c r="CK365" s="103"/>
      <c r="CL365" s="103"/>
      <c r="CP365" s="93"/>
      <c r="CQ365" s="93"/>
      <c r="CV365" s="93"/>
      <c r="DA365" s="93"/>
      <c r="DF365" s="131"/>
      <c r="DG365" s="121">
        <f t="shared" si="282"/>
        <v>70.608170068031697</v>
      </c>
      <c r="DH365" s="121">
        <f t="shared" si="283"/>
        <v>20.964209061164894</v>
      </c>
      <c r="DI365" s="121">
        <f t="shared" si="284"/>
        <v>104.63422364008505</v>
      </c>
      <c r="DJ365" s="121">
        <f t="shared" si="285"/>
        <v>1.7606288481481187</v>
      </c>
      <c r="DK365" s="121">
        <f t="shared" si="285"/>
        <v>0.6156482523858231</v>
      </c>
      <c r="DL365" s="121">
        <f t="shared" si="285"/>
        <v>4.0033615745420397</v>
      </c>
      <c r="DM365" s="121">
        <f t="shared" si="286"/>
        <v>0</v>
      </c>
      <c r="DN365" s="121">
        <f t="shared" si="287"/>
        <v>0</v>
      </c>
      <c r="DO365" s="121">
        <f t="shared" si="288"/>
        <v>0</v>
      </c>
      <c r="DP365" s="121">
        <f t="shared" si="289"/>
        <v>0</v>
      </c>
      <c r="DQ365" s="121">
        <f t="shared" si="290"/>
        <v>0</v>
      </c>
      <c r="DR365" s="122">
        <f t="shared" si="291"/>
        <v>4.5</v>
      </c>
      <c r="DS365" s="157"/>
      <c r="DT365" s="157" t="str">
        <f t="shared" si="292"/>
        <v>HP_Burn_thin</v>
      </c>
      <c r="DU365" s="157" t="str">
        <f t="shared" si="271"/>
        <v>228-22</v>
      </c>
      <c r="DV365" s="238">
        <f t="shared" si="293"/>
        <v>1</v>
      </c>
      <c r="DW365" s="242">
        <f>AVERAGE(DG365:DG449)</f>
        <v>8.6760365835228495</v>
      </c>
      <c r="DX365" s="242">
        <f t="shared" ref="DX365:EG365" si="304">AVERAGE(DH365:DH449)</f>
        <v>17.363297857717747</v>
      </c>
      <c r="DY365" s="242">
        <f t="shared" si="304"/>
        <v>39.215851885275548</v>
      </c>
      <c r="DZ365" s="242">
        <f t="shared" si="304"/>
        <v>0.90756035466531171</v>
      </c>
      <c r="EA365" s="242">
        <f t="shared" si="304"/>
        <v>0.8800148548809128</v>
      </c>
      <c r="EB365" s="242">
        <f t="shared" si="304"/>
        <v>1.2716560295604127</v>
      </c>
      <c r="EC365" s="242">
        <f t="shared" si="304"/>
        <v>7.7015779282434833</v>
      </c>
      <c r="ED365" s="242">
        <f t="shared" si="304"/>
        <v>18.544162989145789</v>
      </c>
      <c r="EE365" s="242">
        <f t="shared" si="304"/>
        <v>0</v>
      </c>
      <c r="EF365" s="242">
        <f t="shared" si="304"/>
        <v>0</v>
      </c>
      <c r="EG365" s="242">
        <f t="shared" si="304"/>
        <v>0</v>
      </c>
      <c r="EJ365" s="50">
        <f t="shared" si="294"/>
        <v>0.62972052845528448</v>
      </c>
      <c r="EK365" s="50">
        <f t="shared" si="295"/>
        <v>0.37093495934959347</v>
      </c>
      <c r="EL365" s="55">
        <f t="shared" si="296"/>
        <v>1.475609756097561</v>
      </c>
      <c r="EM365" s="50">
        <f>4.656*AQ365*(((BL365/2.54)^2)+((BM365/2.54)^2)+((BN365/2.54)^2)+((BO365)/2.54^2)+((BP365/2.54)^2)+((BQ365/2.54)^2)+((BR365/2.54)^2)+((BS365/2.54)^2)+((BT365/2.54)^2)+((BU365/2.54)^2)+((BV365/2.54)^2)+((BW365/2.54)^2)+((BX365/2.54)^2)+((BY365/2.54)^2)+((BZ365/2.54)^2))/(BH365*3.28)</f>
        <v>0</v>
      </c>
      <c r="EN365" s="50">
        <f>3.492*AQ365*((CA365/2.54)^2 + (CB365/2.54)^2 + (CC365/2.54)^2 + (CD365/2.54)^2 + (CE365/2.54)^2 + (CF365/2.54)^2 + (CG365/2.54)^2 +(CH365/2.54)^2 +(CI365/2.54)^2 + (CJ365/2.54)^2 +(CK365/2.54)^2 + (CL365/2.54)^2 +(CM365/2.54)^2 + (CN365/2.54)^2 + (CO365/2.54)^2)/(BH365*3.28)</f>
        <v>0</v>
      </c>
      <c r="EO365" s="50">
        <f t="shared" si="272"/>
        <v>0</v>
      </c>
      <c r="EP365" s="50">
        <f t="shared" si="273"/>
        <v>0</v>
      </c>
      <c r="EQ365" s="50">
        <f t="shared" si="274"/>
        <v>0</v>
      </c>
      <c r="ER365" s="56">
        <f t="shared" si="297"/>
        <v>2.4762652439024389</v>
      </c>
      <c r="ES365" s="56">
        <f t="shared" si="298"/>
        <v>0</v>
      </c>
      <c r="ET365" s="56">
        <f t="shared" si="302"/>
        <v>31.773676530614264</v>
      </c>
      <c r="EU365" s="56">
        <f t="shared" si="302"/>
        <v>9.4338940775242026</v>
      </c>
      <c r="EV365" s="56">
        <f t="shared" si="299"/>
        <v>2.4762652439024389</v>
      </c>
      <c r="EW365" s="56"/>
      <c r="EX365" s="56"/>
      <c r="EY365" s="56"/>
      <c r="EZ365" s="165" t="str">
        <f>D365</f>
        <v>228-22</v>
      </c>
      <c r="FA365" s="179">
        <f t="shared" si="300"/>
        <v>16.035025364358898</v>
      </c>
      <c r="FB365" s="179">
        <f t="shared" si="300"/>
        <v>15.654629765066931</v>
      </c>
      <c r="FC365" s="56">
        <f>AVERAGE(EJ363:EJ365)</f>
        <v>0.82348069105691046</v>
      </c>
      <c r="FD365" s="56">
        <f>AVERAGE(EK363:EK365)</f>
        <v>1.4219173441734416</v>
      </c>
      <c r="FE365" s="56">
        <f>AVERAGE(EL363:EL365)</f>
        <v>1.475609756097561</v>
      </c>
      <c r="FF365" s="56">
        <f>AVERAGE(EM363:EM365)</f>
        <v>4.1658034535581265</v>
      </c>
      <c r="FG365" s="56">
        <f>AVERAGE(EN363:EN365)</f>
        <v>0</v>
      </c>
      <c r="FH365" s="56">
        <f t="shared" si="301"/>
        <v>0</v>
      </c>
      <c r="FI365" s="56">
        <f t="shared" si="301"/>
        <v>0</v>
      </c>
      <c r="FJ365" s="56">
        <f t="shared" si="301"/>
        <v>0</v>
      </c>
      <c r="FK365" s="56">
        <f>AVERAGE(ER363:ER365)</f>
        <v>3.7210077913279132</v>
      </c>
      <c r="FL365" s="56">
        <f>AVERAGE(ES363:ES365)</f>
        <v>4.1658034535581265</v>
      </c>
      <c r="FM365" s="56">
        <f>AVERAGE(EV363:EV365)</f>
        <v>7.8868112448860401</v>
      </c>
      <c r="FO365" s="54"/>
      <c r="FP365" s="54" t="e">
        <f>AVERAGE(#REF!)</f>
        <v>#REF!</v>
      </c>
      <c r="FQ365" s="54" t="e">
        <f>AVERAGE(#REF!)</f>
        <v>#REF!</v>
      </c>
      <c r="FR365" s="54" t="e">
        <f>AVERAGE(#REF!)</f>
        <v>#REF!</v>
      </c>
      <c r="FS365" s="54" t="e">
        <f>AVERAGE(#REF!)</f>
        <v>#REF!</v>
      </c>
      <c r="FT365" s="54" t="e">
        <f>AVERAGE(#REF!)</f>
        <v>#REF!</v>
      </c>
      <c r="FU365" s="54" t="e">
        <f>AVERAGE(#REF!)</f>
        <v>#REF!</v>
      </c>
      <c r="FV365" s="54" t="e">
        <f>AVERAGE(#REF!)</f>
        <v>#REF!</v>
      </c>
      <c r="FW365" s="54" t="e">
        <f>AVERAGE(#REF!)</f>
        <v>#REF!</v>
      </c>
      <c r="FX365" s="54" t="e">
        <f>AVERAGE(#REF!)</f>
        <v>#REF!</v>
      </c>
      <c r="FY365" s="54" t="e">
        <f>AVERAGE(#REF!)</f>
        <v>#REF!</v>
      </c>
      <c r="FZ365" s="54" t="e">
        <f>AVERAGE(#REF!)</f>
        <v>#REF!</v>
      </c>
      <c r="GA365" s="54"/>
    </row>
    <row r="366" spans="1:183" ht="16.899999999999999" customHeight="1">
      <c r="A366" s="66" t="s">
        <v>377</v>
      </c>
      <c r="B366" s="228" t="s">
        <v>283</v>
      </c>
      <c r="C366" s="228">
        <v>311</v>
      </c>
      <c r="D366" s="228" t="s">
        <v>284</v>
      </c>
      <c r="E366" s="229">
        <v>2</v>
      </c>
      <c r="F366" s="144">
        <v>4.8499999999999996</v>
      </c>
      <c r="G366" s="144">
        <v>12.73</v>
      </c>
      <c r="H366" s="144">
        <v>6.8597689729799995</v>
      </c>
      <c r="I366" s="144">
        <v>2.78</v>
      </c>
      <c r="J366" s="232">
        <v>3.4</v>
      </c>
      <c r="K366" s="83">
        <v>3.99</v>
      </c>
      <c r="L366" s="83"/>
      <c r="M366" s="83"/>
      <c r="N366" s="83"/>
      <c r="O366" s="83"/>
      <c r="P366" s="230">
        <f t="shared" si="275"/>
        <v>34.60976897298</v>
      </c>
      <c r="Q366" s="52">
        <f t="shared" si="254"/>
        <v>0.83856836244659583</v>
      </c>
      <c r="R366" s="52">
        <f t="shared" si="255"/>
        <v>1.5690704459562599</v>
      </c>
      <c r="S366" s="52">
        <f t="shared" si="256"/>
        <v>1.4947746234297863</v>
      </c>
      <c r="T366" s="53">
        <f t="shared" si="257"/>
        <v>0.1131953625291616</v>
      </c>
      <c r="U366" s="53">
        <f t="shared" si="258"/>
        <v>1.3136092081897086</v>
      </c>
      <c r="V366" s="53">
        <f t="shared" si="259"/>
        <v>17.245720460840499</v>
      </c>
      <c r="W366" s="53">
        <f t="shared" si="260"/>
        <v>109.30751375724435</v>
      </c>
      <c r="X366" s="53">
        <f t="shared" si="261"/>
        <v>1.0261427075660567</v>
      </c>
      <c r="Y366" s="53">
        <f t="shared" si="262"/>
        <v>1.0245708970161953</v>
      </c>
      <c r="Z366" s="53">
        <f t="shared" si="263"/>
        <v>1.0295983125376811</v>
      </c>
      <c r="AA366" s="53">
        <f t="shared" si="264"/>
        <v>1.0413839355520458</v>
      </c>
      <c r="AB366" s="53">
        <f t="shared" si="265"/>
        <v>0.56692310113360378</v>
      </c>
      <c r="AC366" s="53">
        <f t="shared" si="266"/>
        <v>0.55603297872814494</v>
      </c>
      <c r="AD366" s="53">
        <f t="shared" si="267"/>
        <v>0.5481276962567827</v>
      </c>
      <c r="AE366" s="53">
        <f t="shared" si="268"/>
        <v>0.40298712852401042</v>
      </c>
      <c r="AF366" s="53">
        <f t="shared" si="269"/>
        <v>0.36</v>
      </c>
      <c r="AG366" s="53">
        <f t="shared" si="270"/>
        <v>0.3814935642620052</v>
      </c>
      <c r="AH366" s="64" t="s">
        <v>152</v>
      </c>
      <c r="AK366" s="45" t="str">
        <f t="shared" si="276"/>
        <v>228-22</v>
      </c>
      <c r="AL366" s="65"/>
      <c r="AM366" s="145">
        <f t="shared" si="277"/>
        <v>2</v>
      </c>
      <c r="AN366" s="149"/>
      <c r="AO366" s="183"/>
      <c r="AP366" s="149"/>
      <c r="AQ366" s="147">
        <f t="shared" si="278"/>
        <v>1</v>
      </c>
      <c r="AR366" s="229">
        <v>1</v>
      </c>
      <c r="AS366" s="229">
        <v>1</v>
      </c>
      <c r="AT366" s="229">
        <v>6</v>
      </c>
      <c r="AU366" s="229">
        <v>2</v>
      </c>
      <c r="AV366" s="229">
        <v>2</v>
      </c>
      <c r="AW366" s="229">
        <v>10</v>
      </c>
      <c r="AX366" s="229">
        <v>3</v>
      </c>
      <c r="AY366" s="229">
        <v>2</v>
      </c>
      <c r="AZ366" s="229">
        <v>8</v>
      </c>
      <c r="BB366" s="229">
        <v>70</v>
      </c>
      <c r="BC366" s="229">
        <v>8</v>
      </c>
      <c r="BD366" s="229">
        <v>1</v>
      </c>
      <c r="BE366" s="57">
        <v>3</v>
      </c>
      <c r="BF366" s="57">
        <v>3</v>
      </c>
      <c r="BG366" s="57">
        <v>3</v>
      </c>
      <c r="BH366" s="57">
        <v>10</v>
      </c>
      <c r="BI366" s="57">
        <f t="shared" si="279"/>
        <v>311</v>
      </c>
      <c r="BJ366" s="189" t="str">
        <f t="shared" si="280"/>
        <v>228-22</v>
      </c>
      <c r="BK366" s="173">
        <f t="shared" si="281"/>
        <v>2</v>
      </c>
      <c r="BL366" s="173">
        <v>31</v>
      </c>
      <c r="BM366" s="57">
        <v>12</v>
      </c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104">
        <v>15</v>
      </c>
      <c r="CB366" s="103"/>
      <c r="CC366" s="103"/>
      <c r="CD366" s="103"/>
      <c r="CE366" s="103"/>
      <c r="CF366" s="103"/>
      <c r="CG366" s="103"/>
      <c r="CH366" s="103"/>
      <c r="CI366" s="103"/>
      <c r="CJ366" s="103"/>
      <c r="CK366" s="103"/>
      <c r="CL366" s="103"/>
      <c r="CP366" s="93"/>
      <c r="CQ366" s="93"/>
      <c r="CV366" s="93"/>
      <c r="DA366" s="93"/>
      <c r="DF366" s="131"/>
      <c r="DG366" s="121">
        <f t="shared" si="282"/>
        <v>47.072113378687789</v>
      </c>
      <c r="DH366" s="121">
        <f t="shared" si="283"/>
        <v>20.964209061164894</v>
      </c>
      <c r="DI366" s="121">
        <f t="shared" si="284"/>
        <v>82.212604288638261</v>
      </c>
      <c r="DJ366" s="121">
        <f t="shared" si="285"/>
        <v>1.8960618364672046</v>
      </c>
      <c r="DK366" s="121">
        <f t="shared" si="285"/>
        <v>2.4625930095432924</v>
      </c>
      <c r="DL366" s="121">
        <f t="shared" si="285"/>
        <v>4.0033615745420397</v>
      </c>
      <c r="DM366" s="121">
        <f t="shared" si="286"/>
        <v>57.224167938475532</v>
      </c>
      <c r="DN366" s="121">
        <f t="shared" si="287"/>
        <v>10.409048989416917</v>
      </c>
      <c r="DO366" s="121">
        <f t="shared" si="288"/>
        <v>0</v>
      </c>
      <c r="DP366" s="121">
        <f t="shared" si="289"/>
        <v>0</v>
      </c>
      <c r="DQ366" s="121">
        <f t="shared" si="290"/>
        <v>0</v>
      </c>
      <c r="DR366" s="122">
        <f t="shared" si="291"/>
        <v>8</v>
      </c>
      <c r="DS366" s="157"/>
      <c r="DT366" s="157" t="str">
        <f t="shared" si="292"/>
        <v>HP_Burn_thin</v>
      </c>
      <c r="DU366" s="157" t="str">
        <f t="shared" si="271"/>
        <v>228-22</v>
      </c>
      <c r="DV366" s="238">
        <f t="shared" si="293"/>
        <v>2</v>
      </c>
      <c r="EJ366" s="50"/>
      <c r="EK366" s="50"/>
      <c r="EL366" s="55"/>
      <c r="EM366" s="50"/>
      <c r="EN366" s="50"/>
      <c r="EO366" s="50">
        <f t="shared" si="272"/>
        <v>0</v>
      </c>
      <c r="EP366" s="50">
        <f t="shared" si="273"/>
        <v>0</v>
      </c>
      <c r="EQ366" s="50">
        <f t="shared" si="274"/>
        <v>0</v>
      </c>
      <c r="ER366" s="56"/>
      <c r="ES366" s="56"/>
      <c r="ET366" s="56">
        <f t="shared" si="302"/>
        <v>21.182451020409506</v>
      </c>
      <c r="EU366" s="56">
        <f t="shared" si="302"/>
        <v>9.4338940775242026</v>
      </c>
      <c r="EV366" s="56"/>
      <c r="EW366" s="56"/>
      <c r="EX366" s="56"/>
      <c r="EY366" s="56"/>
      <c r="EZ366" s="165"/>
      <c r="FA366" s="179"/>
      <c r="FB366" s="179"/>
      <c r="FC366" s="56"/>
      <c r="FD366" s="56"/>
      <c r="FE366" s="56"/>
      <c r="FF366" s="56"/>
      <c r="FG366" s="56"/>
      <c r="FH366" s="56"/>
      <c r="FI366" s="56"/>
      <c r="FJ366" s="56"/>
      <c r="FK366" s="56"/>
      <c r="FL366" s="56"/>
      <c r="FM366" s="56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</row>
    <row r="367" spans="1:183" ht="16.899999999999999" customHeight="1">
      <c r="A367" s="66" t="s">
        <v>377</v>
      </c>
      <c r="B367" s="228" t="s">
        <v>283</v>
      </c>
      <c r="C367" s="228">
        <v>311</v>
      </c>
      <c r="D367" s="228" t="s">
        <v>284</v>
      </c>
      <c r="E367" s="229">
        <v>3</v>
      </c>
      <c r="F367" s="144">
        <v>4.8499999999999996</v>
      </c>
      <c r="G367" s="144">
        <v>12.73</v>
      </c>
      <c r="H367" s="144">
        <v>6.8597689729799995</v>
      </c>
      <c r="I367" s="144">
        <v>2.78</v>
      </c>
      <c r="J367" s="232">
        <v>3.4</v>
      </c>
      <c r="K367" s="83">
        <v>3.99</v>
      </c>
      <c r="L367" s="83"/>
      <c r="M367" s="83"/>
      <c r="N367" s="83"/>
      <c r="O367" s="83"/>
      <c r="P367" s="230">
        <f t="shared" si="275"/>
        <v>34.60976897298</v>
      </c>
      <c r="Q367" s="52">
        <f t="shared" si="254"/>
        <v>0.83856836244659583</v>
      </c>
      <c r="R367" s="52">
        <f t="shared" si="255"/>
        <v>1.5690704459562599</v>
      </c>
      <c r="S367" s="52">
        <f t="shared" si="256"/>
        <v>1.4947746234297863</v>
      </c>
      <c r="T367" s="53">
        <f t="shared" si="257"/>
        <v>0.1131953625291616</v>
      </c>
      <c r="U367" s="53">
        <f t="shared" si="258"/>
        <v>1.3136092081897086</v>
      </c>
      <c r="V367" s="53">
        <f t="shared" si="259"/>
        <v>17.245720460840499</v>
      </c>
      <c r="W367" s="53">
        <f t="shared" si="260"/>
        <v>109.30751375724435</v>
      </c>
      <c r="X367" s="53">
        <f t="shared" si="261"/>
        <v>1.0261427075660567</v>
      </c>
      <c r="Y367" s="53">
        <f t="shared" si="262"/>
        <v>1.0245708970161953</v>
      </c>
      <c r="Z367" s="53">
        <f t="shared" si="263"/>
        <v>1.0295983125376811</v>
      </c>
      <c r="AA367" s="53">
        <f t="shared" si="264"/>
        <v>1.0413839355520458</v>
      </c>
      <c r="AB367" s="53">
        <f t="shared" si="265"/>
        <v>0.56692310113360378</v>
      </c>
      <c r="AC367" s="53">
        <f t="shared" si="266"/>
        <v>0.55603297872814494</v>
      </c>
      <c r="AD367" s="53">
        <f t="shared" si="267"/>
        <v>0.5481276962567827</v>
      </c>
      <c r="AE367" s="53">
        <f t="shared" si="268"/>
        <v>0.40298712852401042</v>
      </c>
      <c r="AF367" s="53">
        <f t="shared" si="269"/>
        <v>0.36</v>
      </c>
      <c r="AG367" s="53">
        <f t="shared" si="270"/>
        <v>0.3814935642620052</v>
      </c>
      <c r="AH367" s="64" t="s">
        <v>152</v>
      </c>
      <c r="AK367" s="45" t="str">
        <f t="shared" si="276"/>
        <v>228-22</v>
      </c>
      <c r="AL367" s="65"/>
      <c r="AM367" s="145">
        <f t="shared" si="277"/>
        <v>3</v>
      </c>
      <c r="AN367" s="149"/>
      <c r="AO367" s="183"/>
      <c r="AP367" s="149"/>
      <c r="AQ367" s="147">
        <f t="shared" si="278"/>
        <v>1</v>
      </c>
      <c r="AR367" s="229">
        <v>2</v>
      </c>
      <c r="AS367" s="229">
        <v>2</v>
      </c>
      <c r="AT367" s="229">
        <v>4</v>
      </c>
      <c r="AU367" s="229">
        <v>2</v>
      </c>
      <c r="AV367" s="229">
        <v>1</v>
      </c>
      <c r="AW367" s="229">
        <v>1</v>
      </c>
      <c r="AX367" s="229">
        <v>1</v>
      </c>
      <c r="AY367" s="229">
        <v>2</v>
      </c>
      <c r="AZ367" s="229">
        <v>5</v>
      </c>
      <c r="BB367" s="229">
        <v>24</v>
      </c>
      <c r="BC367" s="229">
        <v>7</v>
      </c>
      <c r="BD367" s="229">
        <v>0</v>
      </c>
      <c r="BE367" s="57">
        <v>3</v>
      </c>
      <c r="BF367" s="57">
        <v>3</v>
      </c>
      <c r="BG367" s="57">
        <v>3</v>
      </c>
      <c r="BH367" s="57">
        <v>10</v>
      </c>
      <c r="BI367" s="57">
        <f t="shared" si="279"/>
        <v>311</v>
      </c>
      <c r="BJ367" s="189" t="str">
        <f t="shared" si="280"/>
        <v>228-22</v>
      </c>
      <c r="BK367" s="173">
        <f t="shared" si="281"/>
        <v>3</v>
      </c>
      <c r="BL367" s="173">
        <v>0</v>
      </c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104"/>
      <c r="CB367" s="103"/>
      <c r="CC367" s="103"/>
      <c r="CD367" s="103"/>
      <c r="CE367" s="103"/>
      <c r="CF367" s="103"/>
      <c r="CG367" s="103"/>
      <c r="CH367" s="103"/>
      <c r="CI367" s="103"/>
      <c r="CJ367" s="103"/>
      <c r="CK367" s="103"/>
      <c r="CL367" s="103"/>
      <c r="CP367" s="93"/>
      <c r="CQ367" s="93"/>
      <c r="CV367" s="93"/>
      <c r="DA367" s="93"/>
      <c r="DF367" s="131"/>
      <c r="DG367" s="121">
        <f t="shared" si="282"/>
        <v>39.226761148906498</v>
      </c>
      <c r="DH367" s="121">
        <f t="shared" si="283"/>
        <v>20.964209061164894</v>
      </c>
      <c r="DI367" s="121">
        <f t="shared" si="284"/>
        <v>74.73873117148932</v>
      </c>
      <c r="DJ367" s="121">
        <f t="shared" si="285"/>
        <v>0.65007834393161301</v>
      </c>
      <c r="DK367" s="121">
        <f t="shared" si="285"/>
        <v>2.1547688833503806</v>
      </c>
      <c r="DL367" s="121">
        <f t="shared" si="285"/>
        <v>0</v>
      </c>
      <c r="DM367" s="121">
        <f t="shared" si="286"/>
        <v>0</v>
      </c>
      <c r="DN367" s="121">
        <f t="shared" si="287"/>
        <v>0</v>
      </c>
      <c r="DO367" s="121">
        <f t="shared" si="288"/>
        <v>0</v>
      </c>
      <c r="DP367" s="121">
        <f t="shared" si="289"/>
        <v>0</v>
      </c>
      <c r="DQ367" s="121">
        <f t="shared" si="290"/>
        <v>0</v>
      </c>
      <c r="DR367" s="122">
        <f t="shared" si="291"/>
        <v>2.5</v>
      </c>
      <c r="DS367" s="157"/>
      <c r="DT367" s="157" t="str">
        <f t="shared" si="292"/>
        <v>HP_Burn_thin</v>
      </c>
      <c r="DU367" s="157" t="str">
        <f t="shared" si="271"/>
        <v>228-22</v>
      </c>
      <c r="DV367" s="238">
        <f t="shared" si="293"/>
        <v>3</v>
      </c>
      <c r="EJ367" s="50">
        <f t="shared" si="294"/>
        <v>0.2325121951219512</v>
      </c>
      <c r="EK367" s="50">
        <f t="shared" si="295"/>
        <v>1.2982723577235773</v>
      </c>
      <c r="EL367" s="55">
        <f t="shared" si="296"/>
        <v>0</v>
      </c>
      <c r="EM367" s="50">
        <f>4.656*AQ367*(((BL367/2.54)^2)+((BM367/2.54)^2)+((BN367/2.54)^2)+((BO367)/2.54^2)+((BP367/2.54)^2)+((BQ367/2.54)^2)+((BR367/2.54)^2)+((BS367/2.54)^2)+((BT367/2.54)^2)+((BU367/2.54)^2)+((BV367/2.54)^2)+((BW367/2.54)^2)+((BX367/2.54)^2)+((BY367/2.54)^2)+((BZ367/2.54)^2))/(BH367*3.28)</f>
        <v>0</v>
      </c>
      <c r="EN367" s="50">
        <f>3.492*AQ367*((CA367/2.54)^2 + (CB367/2.54)^2 + (CC367/2.54)^2 + (CD367/2.54)^2 + (CE367/2.54)^2 + (CF367/2.54)^2 + (CG367/2.54)^2 +(CH367/2.54)^2 +(CI367/2.54)^2 + (CJ367/2.54)^2 +(CK367/2.54)^2 + (CL367/2.54)^2 +(CM367/2.54)^2 + (CN367/2.54)^2 + (CO367/2.54)^2)/(BH367*3.28)</f>
        <v>0</v>
      </c>
      <c r="EO367" s="50">
        <f t="shared" si="272"/>
        <v>0</v>
      </c>
      <c r="EP367" s="50">
        <f t="shared" si="273"/>
        <v>0</v>
      </c>
      <c r="EQ367" s="50">
        <f t="shared" si="274"/>
        <v>0</v>
      </c>
      <c r="ER367" s="56">
        <f t="shared" si="297"/>
        <v>1.5307845528455286</v>
      </c>
      <c r="ES367" s="56">
        <f t="shared" si="298"/>
        <v>0</v>
      </c>
      <c r="ET367" s="56">
        <f t="shared" si="302"/>
        <v>17.652042517007924</v>
      </c>
      <c r="EU367" s="56">
        <f t="shared" si="302"/>
        <v>9.4338940775242026</v>
      </c>
      <c r="EV367" s="56">
        <f t="shared" si="299"/>
        <v>1.5307845528455286</v>
      </c>
      <c r="EW367" s="56"/>
      <c r="EX367" s="56"/>
      <c r="EY367" s="56"/>
      <c r="EZ367" s="165"/>
      <c r="FA367" s="179"/>
      <c r="FB367" s="179"/>
      <c r="FC367" s="56"/>
      <c r="FD367" s="56"/>
      <c r="FE367" s="56"/>
      <c r="FF367" s="56"/>
      <c r="FG367" s="56"/>
      <c r="FH367" s="56"/>
      <c r="FI367" s="56"/>
      <c r="FJ367" s="56"/>
      <c r="FK367" s="56"/>
      <c r="FL367" s="56"/>
      <c r="FM367" s="56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</row>
    <row r="368" spans="1:183" ht="16.899999999999999" customHeight="1">
      <c r="A368" s="66" t="s">
        <v>377</v>
      </c>
      <c r="B368" s="228" t="s">
        <v>283</v>
      </c>
      <c r="C368" s="228">
        <v>311</v>
      </c>
      <c r="D368" s="228" t="s">
        <v>284</v>
      </c>
      <c r="E368" s="229">
        <v>4</v>
      </c>
      <c r="F368" s="144">
        <v>4.8499999999999996</v>
      </c>
      <c r="G368" s="144">
        <v>12.73</v>
      </c>
      <c r="H368" s="144">
        <v>6.8597689729799995</v>
      </c>
      <c r="I368" s="144">
        <v>2.78</v>
      </c>
      <c r="J368" s="232">
        <v>3.4</v>
      </c>
      <c r="K368" s="83">
        <v>3.99</v>
      </c>
      <c r="L368" s="83"/>
      <c r="M368" s="83"/>
      <c r="N368" s="83"/>
      <c r="O368" s="83"/>
      <c r="P368" s="230">
        <f t="shared" si="275"/>
        <v>34.60976897298</v>
      </c>
      <c r="Q368" s="52">
        <f t="shared" si="254"/>
        <v>0.83856836244659583</v>
      </c>
      <c r="R368" s="52">
        <f t="shared" si="255"/>
        <v>1.5690704459562599</v>
      </c>
      <c r="S368" s="52">
        <f t="shared" si="256"/>
        <v>1.4947746234297863</v>
      </c>
      <c r="T368" s="53">
        <f t="shared" si="257"/>
        <v>0.1131953625291616</v>
      </c>
      <c r="U368" s="53">
        <f t="shared" si="258"/>
        <v>1.3136092081897086</v>
      </c>
      <c r="V368" s="53">
        <f t="shared" si="259"/>
        <v>17.245720460840499</v>
      </c>
      <c r="W368" s="53">
        <f t="shared" si="260"/>
        <v>109.30751375724435</v>
      </c>
      <c r="X368" s="53">
        <f t="shared" si="261"/>
        <v>1.0261427075660567</v>
      </c>
      <c r="Y368" s="53">
        <f t="shared" si="262"/>
        <v>1.0245708970161953</v>
      </c>
      <c r="Z368" s="53">
        <f t="shared" si="263"/>
        <v>1.0295983125376811</v>
      </c>
      <c r="AA368" s="53">
        <f t="shared" si="264"/>
        <v>1.0413839355520458</v>
      </c>
      <c r="AB368" s="53">
        <f t="shared" si="265"/>
        <v>0.56692310113360378</v>
      </c>
      <c r="AC368" s="53">
        <f t="shared" si="266"/>
        <v>0.55603297872814494</v>
      </c>
      <c r="AD368" s="53">
        <f t="shared" si="267"/>
        <v>0.5481276962567827</v>
      </c>
      <c r="AE368" s="53">
        <f t="shared" si="268"/>
        <v>0.40298712852401042</v>
      </c>
      <c r="AF368" s="53">
        <f t="shared" si="269"/>
        <v>0.36</v>
      </c>
      <c r="AG368" s="53">
        <f t="shared" si="270"/>
        <v>0.3814935642620052</v>
      </c>
      <c r="AH368" s="64" t="s">
        <v>152</v>
      </c>
      <c r="AK368" s="45" t="str">
        <f t="shared" si="276"/>
        <v>228-22</v>
      </c>
      <c r="AL368" s="65"/>
      <c r="AM368" s="145">
        <f t="shared" si="277"/>
        <v>4</v>
      </c>
      <c r="AN368" s="149"/>
      <c r="AO368" s="183"/>
      <c r="AP368" s="149"/>
      <c r="AQ368" s="147">
        <f t="shared" si="278"/>
        <v>1</v>
      </c>
      <c r="AR368" s="229">
        <v>2</v>
      </c>
      <c r="AS368" s="229">
        <v>1</v>
      </c>
      <c r="AT368" s="229">
        <v>2</v>
      </c>
      <c r="AU368" s="229">
        <v>0</v>
      </c>
      <c r="AV368" s="229">
        <v>2</v>
      </c>
      <c r="AW368" s="229">
        <v>3</v>
      </c>
      <c r="AX368" s="229">
        <v>0</v>
      </c>
      <c r="AY368" s="229">
        <v>2</v>
      </c>
      <c r="AZ368" s="229">
        <v>5</v>
      </c>
      <c r="BB368" s="229">
        <v>60</v>
      </c>
      <c r="BC368" s="229">
        <v>9</v>
      </c>
      <c r="BD368" s="229">
        <v>0</v>
      </c>
      <c r="BE368" s="57">
        <v>3</v>
      </c>
      <c r="BF368" s="57">
        <v>3</v>
      </c>
      <c r="BG368" s="57">
        <v>3</v>
      </c>
      <c r="BH368" s="57">
        <v>10</v>
      </c>
      <c r="BI368" s="57">
        <f t="shared" si="279"/>
        <v>311</v>
      </c>
      <c r="BJ368" s="189" t="str">
        <f t="shared" si="280"/>
        <v>228-22</v>
      </c>
      <c r="BK368" s="173">
        <f t="shared" si="281"/>
        <v>4</v>
      </c>
      <c r="BL368" s="173">
        <v>8</v>
      </c>
      <c r="BM368" s="57">
        <v>8</v>
      </c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104"/>
      <c r="CB368" s="103"/>
      <c r="CC368" s="103"/>
      <c r="CD368" s="103"/>
      <c r="CE368" s="103"/>
      <c r="CF368" s="103"/>
      <c r="CG368" s="103"/>
      <c r="CH368" s="103"/>
      <c r="CI368" s="103"/>
      <c r="CJ368" s="103"/>
      <c r="CK368" s="103"/>
      <c r="CL368" s="103"/>
      <c r="CP368" s="93"/>
      <c r="CQ368" s="93"/>
      <c r="CV368" s="93"/>
      <c r="DA368" s="93"/>
      <c r="DF368" s="131"/>
      <c r="DG368" s="121">
        <f t="shared" si="282"/>
        <v>15.6907044595626</v>
      </c>
      <c r="DH368" s="121">
        <f t="shared" si="283"/>
        <v>20.964209061164894</v>
      </c>
      <c r="DI368" s="121">
        <f t="shared" si="284"/>
        <v>52.317111820042527</v>
      </c>
      <c r="DJ368" s="121">
        <f t="shared" si="285"/>
        <v>1.6251958598290328</v>
      </c>
      <c r="DK368" s="121">
        <f t="shared" si="285"/>
        <v>2.7704171357362042</v>
      </c>
      <c r="DL368" s="121">
        <f t="shared" si="285"/>
        <v>0</v>
      </c>
      <c r="DM368" s="121">
        <f t="shared" si="286"/>
        <v>6.6286818969455821</v>
      </c>
      <c r="DN368" s="121">
        <f t="shared" si="287"/>
        <v>0</v>
      </c>
      <c r="DO368" s="121">
        <f t="shared" si="288"/>
        <v>0</v>
      </c>
      <c r="DP368" s="121">
        <f t="shared" si="289"/>
        <v>0</v>
      </c>
      <c r="DQ368" s="121">
        <f t="shared" si="290"/>
        <v>0</v>
      </c>
      <c r="DR368" s="122">
        <f t="shared" si="291"/>
        <v>2.5</v>
      </c>
      <c r="DS368" s="157"/>
      <c r="DT368" s="157" t="str">
        <f t="shared" si="292"/>
        <v>HP_Burn_thin</v>
      </c>
      <c r="DU368" s="157" t="str">
        <f t="shared" si="271"/>
        <v>228-22</v>
      </c>
      <c r="DV368" s="238">
        <f t="shared" si="293"/>
        <v>4</v>
      </c>
      <c r="EJ368" s="50">
        <f t="shared" si="294"/>
        <v>0.58128048780487807</v>
      </c>
      <c r="EK368" s="50">
        <f t="shared" si="295"/>
        <v>1.6692073170731709</v>
      </c>
      <c r="EL368" s="55">
        <f t="shared" si="296"/>
        <v>0</v>
      </c>
      <c r="EM368" s="50">
        <f>4.656*AQ368*(((BL368/2.54)^2)+((BM368/2.54)^2)+((BN368/2.54)^2)+((BO368)/2.54^2)+((BP368/2.54)^2)+((BQ368/2.54)^2)+((BR368/2.54)^2)+((BS368/2.54)^2)+((BT368/2.54)^2)+((BU368/2.54)^2)+((BV368/2.54)^2)+((BW368/2.54)^2)+((BX368/2.54)^2)+((BY368/2.54)^2)+((BZ368/2.54)^2))/(BH368*3.28)</f>
        <v>2.8163178277576062</v>
      </c>
      <c r="EN368" s="50">
        <f>3.492*AQ368*((CA368/2.54)^2 + (CB368/2.54)^2 + (CC368/2.54)^2 + (CD368/2.54)^2 + (CE368/2.54)^2 + (CF368/2.54)^2 + (CG368/2.54)^2 +(CH368/2.54)^2 +(CI368/2.54)^2 + (CJ368/2.54)^2 +(CK368/2.54)^2 + (CL368/2.54)^2 +(CM368/2.54)^2 + (CN368/2.54)^2 + (CO368/2.54)^2)/(BH368*3.28)</f>
        <v>0</v>
      </c>
      <c r="EO368" s="50">
        <f t="shared" si="272"/>
        <v>0</v>
      </c>
      <c r="EP368" s="50">
        <f t="shared" si="273"/>
        <v>0</v>
      </c>
      <c r="EQ368" s="50">
        <f t="shared" si="274"/>
        <v>0</v>
      </c>
      <c r="ER368" s="56">
        <f t="shared" si="297"/>
        <v>2.2504878048780492</v>
      </c>
      <c r="ES368" s="56">
        <f t="shared" si="298"/>
        <v>2.8163178277576062</v>
      </c>
      <c r="ET368" s="56">
        <f t="shared" si="302"/>
        <v>7.0608170068031697</v>
      </c>
      <c r="EU368" s="56">
        <f t="shared" si="302"/>
        <v>9.4338940775242026</v>
      </c>
      <c r="EV368" s="56">
        <f t="shared" si="299"/>
        <v>5.0668056326356554</v>
      </c>
      <c r="EW368" s="56"/>
      <c r="EX368" s="56"/>
      <c r="EY368" s="56"/>
      <c r="EZ368" s="165"/>
      <c r="FA368" s="179"/>
      <c r="FB368" s="179"/>
      <c r="FC368" s="56"/>
      <c r="FD368" s="56"/>
      <c r="FE368" s="56"/>
      <c r="FF368" s="56"/>
      <c r="FG368" s="56"/>
      <c r="FH368" s="56"/>
      <c r="FI368" s="56"/>
      <c r="FJ368" s="56"/>
      <c r="FK368" s="56"/>
      <c r="FL368" s="56"/>
      <c r="FM368" s="56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</row>
    <row r="369" spans="1:183" ht="16.899999999999999" customHeight="1">
      <c r="A369" s="66" t="s">
        <v>377</v>
      </c>
      <c r="B369" s="228" t="s">
        <v>283</v>
      </c>
      <c r="C369" s="228">
        <v>311</v>
      </c>
      <c r="D369" s="228" t="s">
        <v>284</v>
      </c>
      <c r="E369" s="229">
        <v>5</v>
      </c>
      <c r="F369" s="144">
        <v>4.8499999999999996</v>
      </c>
      <c r="G369" s="144">
        <v>12.73</v>
      </c>
      <c r="H369" s="144">
        <v>6.8597689729799995</v>
      </c>
      <c r="I369" s="144">
        <v>2.78</v>
      </c>
      <c r="J369" s="232">
        <v>3.4</v>
      </c>
      <c r="K369" s="83">
        <v>3.99</v>
      </c>
      <c r="L369" s="83"/>
      <c r="M369" s="83"/>
      <c r="N369" s="83"/>
      <c r="O369" s="83"/>
      <c r="P369" s="230">
        <f t="shared" si="275"/>
        <v>34.60976897298</v>
      </c>
      <c r="Q369" s="52">
        <f t="shared" si="254"/>
        <v>0.83856836244659583</v>
      </c>
      <c r="R369" s="52">
        <f t="shared" si="255"/>
        <v>1.5690704459562599</v>
      </c>
      <c r="S369" s="52">
        <f t="shared" si="256"/>
        <v>1.4947746234297863</v>
      </c>
      <c r="T369" s="53">
        <f t="shared" si="257"/>
        <v>0.1131953625291616</v>
      </c>
      <c r="U369" s="53">
        <f t="shared" si="258"/>
        <v>1.3136092081897086</v>
      </c>
      <c r="V369" s="53">
        <f t="shared" si="259"/>
        <v>17.245720460840499</v>
      </c>
      <c r="W369" s="53">
        <f t="shared" si="260"/>
        <v>109.30751375724435</v>
      </c>
      <c r="X369" s="53">
        <f t="shared" si="261"/>
        <v>1.0261427075660567</v>
      </c>
      <c r="Y369" s="53">
        <f t="shared" si="262"/>
        <v>1.0245708970161953</v>
      </c>
      <c r="Z369" s="53">
        <f t="shared" si="263"/>
        <v>1.0295983125376811</v>
      </c>
      <c r="AA369" s="53">
        <f t="shared" si="264"/>
        <v>1.0413839355520458</v>
      </c>
      <c r="AB369" s="53">
        <f t="shared" si="265"/>
        <v>0.56692310113360378</v>
      </c>
      <c r="AC369" s="53">
        <f t="shared" si="266"/>
        <v>0.55603297872814494</v>
      </c>
      <c r="AD369" s="53">
        <f t="shared" si="267"/>
        <v>0.5481276962567827</v>
      </c>
      <c r="AE369" s="53">
        <f t="shared" si="268"/>
        <v>0.40298712852401042</v>
      </c>
      <c r="AF369" s="53">
        <f t="shared" si="269"/>
        <v>0.36</v>
      </c>
      <c r="AG369" s="53">
        <f t="shared" si="270"/>
        <v>0.3814935642620052</v>
      </c>
      <c r="AH369" s="64" t="s">
        <v>152</v>
      </c>
      <c r="AK369" s="45" t="str">
        <f t="shared" si="276"/>
        <v>228-22</v>
      </c>
      <c r="AL369" s="65"/>
      <c r="AM369" s="145">
        <f t="shared" si="277"/>
        <v>5</v>
      </c>
      <c r="AN369" s="149"/>
      <c r="AO369" s="183"/>
      <c r="AP369" s="149"/>
      <c r="AQ369" s="147">
        <f t="shared" si="278"/>
        <v>1</v>
      </c>
      <c r="AR369" s="229">
        <v>0</v>
      </c>
      <c r="AS369" s="229">
        <v>2</v>
      </c>
      <c r="AT369" s="229">
        <v>3</v>
      </c>
      <c r="AU369" s="229">
        <v>1</v>
      </c>
      <c r="AV369" s="229">
        <v>1</v>
      </c>
      <c r="AW369" s="229">
        <v>2</v>
      </c>
      <c r="AX369" s="229">
        <v>1</v>
      </c>
      <c r="AY369" s="229">
        <v>2</v>
      </c>
      <c r="AZ369" s="229">
        <v>4</v>
      </c>
      <c r="BB369" s="229">
        <v>50</v>
      </c>
      <c r="BC369" s="229">
        <v>7</v>
      </c>
      <c r="BD369" s="229">
        <v>0</v>
      </c>
      <c r="BE369" s="57">
        <v>3</v>
      </c>
      <c r="BF369" s="57">
        <v>3</v>
      </c>
      <c r="BG369" s="57">
        <v>3</v>
      </c>
      <c r="BH369" s="57">
        <v>10</v>
      </c>
      <c r="BI369" s="57">
        <f t="shared" si="279"/>
        <v>311</v>
      </c>
      <c r="BJ369" s="189" t="str">
        <f t="shared" si="280"/>
        <v>228-22</v>
      </c>
      <c r="BK369" s="173">
        <f t="shared" si="281"/>
        <v>5</v>
      </c>
      <c r="BL369" s="173">
        <v>0</v>
      </c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104"/>
      <c r="CB369" s="103"/>
      <c r="CC369" s="103"/>
      <c r="CD369" s="103"/>
      <c r="CE369" s="103"/>
      <c r="CF369" s="103"/>
      <c r="CG369" s="103"/>
      <c r="CH369" s="103"/>
      <c r="CI369" s="103"/>
      <c r="CJ369" s="103"/>
      <c r="CK369" s="103"/>
      <c r="CL369" s="103"/>
      <c r="CP369" s="93"/>
      <c r="CQ369" s="93"/>
      <c r="CV369" s="93"/>
      <c r="DA369" s="93"/>
      <c r="DF369" s="131"/>
      <c r="DG369" s="121">
        <f t="shared" si="282"/>
        <v>15.6907044595626</v>
      </c>
      <c r="DH369" s="121">
        <f t="shared" si="283"/>
        <v>20.964209061164894</v>
      </c>
      <c r="DI369" s="121">
        <f t="shared" si="284"/>
        <v>52.317111820042527</v>
      </c>
      <c r="DJ369" s="121">
        <f t="shared" si="285"/>
        <v>1.3543298831908608</v>
      </c>
      <c r="DK369" s="121">
        <f t="shared" si="285"/>
        <v>2.1547688833503806</v>
      </c>
      <c r="DL369" s="121">
        <f t="shared" si="285"/>
        <v>0</v>
      </c>
      <c r="DM369" s="121">
        <f t="shared" si="286"/>
        <v>0</v>
      </c>
      <c r="DN369" s="121">
        <f t="shared" si="287"/>
        <v>0</v>
      </c>
      <c r="DO369" s="121">
        <f t="shared" si="288"/>
        <v>0</v>
      </c>
      <c r="DP369" s="121">
        <f t="shared" si="289"/>
        <v>0</v>
      </c>
      <c r="DQ369" s="121">
        <f t="shared" si="290"/>
        <v>0</v>
      </c>
      <c r="DR369" s="122">
        <f t="shared" si="291"/>
        <v>2.5</v>
      </c>
      <c r="DS369" s="157"/>
      <c r="DT369" s="157" t="str">
        <f t="shared" si="292"/>
        <v>HP_Burn_thin</v>
      </c>
      <c r="DU369" s="157" t="str">
        <f t="shared" si="271"/>
        <v>228-22</v>
      </c>
      <c r="DV369" s="238">
        <f t="shared" si="293"/>
        <v>5</v>
      </c>
      <c r="EJ369" s="50">
        <f t="shared" si="294"/>
        <v>0.48440040650406502</v>
      </c>
      <c r="EK369" s="50">
        <f t="shared" si="295"/>
        <v>1.2982723577235773</v>
      </c>
      <c r="EL369" s="55">
        <f t="shared" si="296"/>
        <v>0</v>
      </c>
      <c r="EM369" s="50">
        <f>4.656*AQ369*(((BL369/2.54)^2)+((BM369/2.54)^2)+((BN369/2.54)^2)+((BO369)/2.54^2)+((BP369/2.54)^2)+((BQ369/2.54)^2)+((BR369/2.54)^2)+((BS369/2.54)^2)+((BT369/2.54)^2)+((BU369/2.54)^2)+((BV369/2.54)^2)+((BW369/2.54)^2)+((BX369/2.54)^2)+((BY369/2.54)^2)+((BZ369/2.54)^2))/(BH369*3.28)</f>
        <v>0</v>
      </c>
      <c r="EN369" s="50">
        <f>3.492*AQ369*((CA369/2.54)^2 + (CB369/2.54)^2 + (CC369/2.54)^2 + (CD369/2.54)^2 + (CE369/2.54)^2 + (CF369/2.54)^2 + (CG369/2.54)^2 +(CH369/2.54)^2 +(CI369/2.54)^2 + (CJ369/2.54)^2 +(CK369/2.54)^2 + (CL369/2.54)^2 +(CM369/2.54)^2 + (CN369/2.54)^2 + (CO369/2.54)^2)/(BH369*3.28)</f>
        <v>0</v>
      </c>
      <c r="EO369" s="50">
        <f t="shared" si="272"/>
        <v>0</v>
      </c>
      <c r="EP369" s="50">
        <f t="shared" si="273"/>
        <v>0</v>
      </c>
      <c r="EQ369" s="50">
        <f t="shared" si="274"/>
        <v>0</v>
      </c>
      <c r="ER369" s="56">
        <f t="shared" si="297"/>
        <v>1.7826727642276423</v>
      </c>
      <c r="ES369" s="56">
        <f t="shared" si="298"/>
        <v>0</v>
      </c>
      <c r="ET369" s="56">
        <f t="shared" si="302"/>
        <v>7.0608170068031697</v>
      </c>
      <c r="EU369" s="56">
        <f t="shared" si="302"/>
        <v>9.4338940775242026</v>
      </c>
      <c r="EV369" s="56">
        <f t="shared" si="299"/>
        <v>1.7826727642276423</v>
      </c>
      <c r="EW369" s="56"/>
      <c r="EX369" s="56"/>
      <c r="EY369" s="56"/>
      <c r="EZ369" s="165" t="str">
        <f>D369</f>
        <v>228-22</v>
      </c>
      <c r="FA369" s="179">
        <f t="shared" si="300"/>
        <v>10.591225510204755</v>
      </c>
      <c r="FB369" s="179">
        <f t="shared" si="300"/>
        <v>9.4338940775242026</v>
      </c>
      <c r="FC369" s="56">
        <f>AVERAGE(EJ367:EJ369)</f>
        <v>0.43273102981029804</v>
      </c>
      <c r="FD369" s="56">
        <f>AVERAGE(EK367:EK369)</f>
        <v>1.4219173441734416</v>
      </c>
      <c r="FE369" s="56">
        <f>AVERAGE(EL367:EL369)</f>
        <v>0</v>
      </c>
      <c r="FF369" s="56">
        <f>AVERAGE(EM367:EM369)</f>
        <v>0.93877260925253536</v>
      </c>
      <c r="FG369" s="56">
        <f>AVERAGE(EN367:EN369)</f>
        <v>0</v>
      </c>
      <c r="FH369" s="56">
        <f t="shared" si="301"/>
        <v>0</v>
      </c>
      <c r="FI369" s="56">
        <f t="shared" si="301"/>
        <v>0</v>
      </c>
      <c r="FJ369" s="56">
        <f t="shared" si="301"/>
        <v>0</v>
      </c>
      <c r="FK369" s="56">
        <f>AVERAGE(ER367:ER369)</f>
        <v>1.8546483739837401</v>
      </c>
      <c r="FL369" s="56">
        <f>AVERAGE(ES367:ES369)</f>
        <v>0.93877260925253536</v>
      </c>
      <c r="FM369" s="56">
        <f>AVERAGE(EV367:EV369)</f>
        <v>2.7934209832362757</v>
      </c>
      <c r="FO369" s="54"/>
      <c r="FP369" s="54" t="e">
        <f>AVERAGE(#REF!)</f>
        <v>#REF!</v>
      </c>
      <c r="FQ369" s="54" t="e">
        <f>AVERAGE(#REF!)</f>
        <v>#REF!</v>
      </c>
      <c r="FR369" s="54" t="e">
        <f>AVERAGE(#REF!)</f>
        <v>#REF!</v>
      </c>
      <c r="FS369" s="54" t="e">
        <f>AVERAGE(#REF!)</f>
        <v>#REF!</v>
      </c>
      <c r="FT369" s="54" t="e">
        <f>AVERAGE(#REF!)</f>
        <v>#REF!</v>
      </c>
      <c r="FU369" s="54" t="e">
        <f>AVERAGE(#REF!)</f>
        <v>#REF!</v>
      </c>
      <c r="FV369" s="54" t="e">
        <f>AVERAGE(#REF!)</f>
        <v>#REF!</v>
      </c>
      <c r="FW369" s="54" t="e">
        <f>AVERAGE(#REF!)</f>
        <v>#REF!</v>
      </c>
      <c r="FX369" s="54" t="e">
        <f>AVERAGE(#REF!)</f>
        <v>#REF!</v>
      </c>
      <c r="FY369" s="54" t="e">
        <f>AVERAGE(#REF!)</f>
        <v>#REF!</v>
      </c>
      <c r="FZ369" s="54" t="e">
        <f>AVERAGE(#REF!)</f>
        <v>#REF!</v>
      </c>
      <c r="GA369" s="54"/>
    </row>
    <row r="370" spans="1:183" ht="16.899999999999999" customHeight="1">
      <c r="A370" s="66" t="s">
        <v>377</v>
      </c>
      <c r="B370" s="228" t="s">
        <v>283</v>
      </c>
      <c r="C370" s="228">
        <v>311</v>
      </c>
      <c r="D370" s="228" t="s">
        <v>285</v>
      </c>
      <c r="E370" s="229">
        <v>1</v>
      </c>
      <c r="F370" s="144">
        <v>4.8499999999999996</v>
      </c>
      <c r="G370" s="144">
        <v>12.73</v>
      </c>
      <c r="H370" s="144">
        <v>6.8597689729799995</v>
      </c>
      <c r="I370" s="144">
        <v>2.78</v>
      </c>
      <c r="J370" s="232">
        <v>3.4</v>
      </c>
      <c r="K370" s="83">
        <v>3.99</v>
      </c>
      <c r="L370" s="83"/>
      <c r="M370" s="83"/>
      <c r="N370" s="83"/>
      <c r="O370" s="83"/>
      <c r="P370" s="230">
        <f t="shared" si="275"/>
        <v>34.60976897298</v>
      </c>
      <c r="Q370" s="52">
        <f t="shared" si="254"/>
        <v>0.83856836244659583</v>
      </c>
      <c r="R370" s="52">
        <f t="shared" si="255"/>
        <v>1.5690704459562599</v>
      </c>
      <c r="S370" s="52">
        <f t="shared" si="256"/>
        <v>1.4947746234297863</v>
      </c>
      <c r="T370" s="53">
        <f t="shared" si="257"/>
        <v>0.1131953625291616</v>
      </c>
      <c r="U370" s="53">
        <f t="shared" si="258"/>
        <v>1.3136092081897086</v>
      </c>
      <c r="V370" s="53">
        <f t="shared" si="259"/>
        <v>17.245720460840499</v>
      </c>
      <c r="W370" s="53">
        <f t="shared" si="260"/>
        <v>109.30751375724435</v>
      </c>
      <c r="X370" s="53">
        <f t="shared" si="261"/>
        <v>1.0261427075660567</v>
      </c>
      <c r="Y370" s="53">
        <f t="shared" si="262"/>
        <v>1.0245708970161953</v>
      </c>
      <c r="Z370" s="53">
        <f t="shared" si="263"/>
        <v>1.0295983125376811</v>
      </c>
      <c r="AA370" s="53">
        <f t="shared" si="264"/>
        <v>1.0413839355520458</v>
      </c>
      <c r="AB370" s="53">
        <f t="shared" si="265"/>
        <v>0.56692310113360378</v>
      </c>
      <c r="AC370" s="53">
        <f t="shared" si="266"/>
        <v>0.55603297872814494</v>
      </c>
      <c r="AD370" s="53">
        <f t="shared" si="267"/>
        <v>0.5481276962567827</v>
      </c>
      <c r="AE370" s="53">
        <f t="shared" si="268"/>
        <v>0.40298712852401042</v>
      </c>
      <c r="AF370" s="53">
        <f t="shared" si="269"/>
        <v>0.36</v>
      </c>
      <c r="AG370" s="53">
        <f t="shared" si="270"/>
        <v>0.3814935642620052</v>
      </c>
      <c r="AH370" s="64" t="s">
        <v>152</v>
      </c>
      <c r="AK370" s="45" t="str">
        <f t="shared" si="276"/>
        <v>256-23</v>
      </c>
      <c r="AL370" s="65"/>
      <c r="AM370" s="145">
        <f t="shared" si="277"/>
        <v>1</v>
      </c>
      <c r="AN370" s="149"/>
      <c r="AO370" s="183"/>
      <c r="AP370" s="149"/>
      <c r="AQ370" s="147">
        <f t="shared" si="278"/>
        <v>1</v>
      </c>
      <c r="AR370" s="229">
        <v>1</v>
      </c>
      <c r="AS370" s="229">
        <v>2</v>
      </c>
      <c r="AT370" s="229">
        <v>5</v>
      </c>
      <c r="AU370" s="229">
        <v>8</v>
      </c>
      <c r="AV370" s="229">
        <v>3</v>
      </c>
      <c r="AW370" s="229">
        <v>4</v>
      </c>
      <c r="AX370" s="229">
        <v>3</v>
      </c>
      <c r="AY370" s="229">
        <v>2</v>
      </c>
      <c r="AZ370" s="229">
        <v>4</v>
      </c>
      <c r="BB370" s="229">
        <v>60</v>
      </c>
      <c r="BC370" s="229">
        <v>6</v>
      </c>
      <c r="BD370" s="229">
        <v>0</v>
      </c>
      <c r="BE370" s="57">
        <v>3</v>
      </c>
      <c r="BF370" s="57">
        <v>3</v>
      </c>
      <c r="BG370" s="57">
        <v>3</v>
      </c>
      <c r="BH370" s="57">
        <v>10</v>
      </c>
      <c r="BI370" s="57">
        <f t="shared" si="279"/>
        <v>311</v>
      </c>
      <c r="BJ370" s="189" t="str">
        <f t="shared" si="280"/>
        <v>256-23</v>
      </c>
      <c r="BK370" s="173">
        <f t="shared" si="281"/>
        <v>1</v>
      </c>
      <c r="BL370" s="173">
        <v>0</v>
      </c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104">
        <v>48</v>
      </c>
      <c r="CB370" s="103"/>
      <c r="CC370" s="103"/>
      <c r="CD370" s="103"/>
      <c r="CE370" s="103"/>
      <c r="CF370" s="103"/>
      <c r="CG370" s="103"/>
      <c r="CH370" s="103"/>
      <c r="CI370" s="103"/>
      <c r="CJ370" s="103"/>
      <c r="CK370" s="103"/>
      <c r="CL370" s="103"/>
      <c r="CP370" s="93"/>
      <c r="CQ370" s="93"/>
      <c r="CV370" s="93"/>
      <c r="DA370" s="93"/>
      <c r="DF370" s="131"/>
      <c r="DG370" s="121">
        <f t="shared" si="282"/>
        <v>94.144226757375577</v>
      </c>
      <c r="DH370" s="121">
        <f t="shared" si="283"/>
        <v>29.349892685630856</v>
      </c>
      <c r="DI370" s="121">
        <f t="shared" si="284"/>
        <v>142.0035892258297</v>
      </c>
      <c r="DJ370" s="121">
        <f t="shared" si="285"/>
        <v>1.6251958598290328</v>
      </c>
      <c r="DK370" s="121">
        <f t="shared" si="285"/>
        <v>1.8469447571574691</v>
      </c>
      <c r="DL370" s="121">
        <f t="shared" si="285"/>
        <v>0</v>
      </c>
      <c r="DM370" s="121">
        <f t="shared" si="286"/>
        <v>0</v>
      </c>
      <c r="DN370" s="121">
        <f t="shared" si="287"/>
        <v>106.58866165162922</v>
      </c>
      <c r="DO370" s="121">
        <f t="shared" si="288"/>
        <v>0</v>
      </c>
      <c r="DP370" s="121">
        <f t="shared" si="289"/>
        <v>0</v>
      </c>
      <c r="DQ370" s="121">
        <f t="shared" si="290"/>
        <v>0</v>
      </c>
      <c r="DR370" s="122">
        <f t="shared" si="291"/>
        <v>4.5</v>
      </c>
      <c r="DS370" s="157"/>
      <c r="DT370" s="157" t="str">
        <f t="shared" si="292"/>
        <v>HP_Burn_thin</v>
      </c>
      <c r="DU370" s="157" t="str">
        <f t="shared" si="271"/>
        <v>256-23</v>
      </c>
      <c r="DV370" s="238">
        <f t="shared" si="293"/>
        <v>1</v>
      </c>
      <c r="EJ370" s="50"/>
      <c r="EK370" s="50"/>
      <c r="EL370" s="55"/>
      <c r="EM370" s="50"/>
      <c r="EN370" s="50"/>
      <c r="EO370" s="50">
        <f t="shared" si="272"/>
        <v>0</v>
      </c>
      <c r="EP370" s="50">
        <f t="shared" si="273"/>
        <v>0</v>
      </c>
      <c r="EQ370" s="50">
        <f t="shared" si="274"/>
        <v>0</v>
      </c>
      <c r="ER370" s="56"/>
      <c r="ES370" s="56"/>
      <c r="ET370" s="56">
        <f t="shared" si="302"/>
        <v>42.364902040819011</v>
      </c>
      <c r="EU370" s="56">
        <f t="shared" si="302"/>
        <v>13.207451708533885</v>
      </c>
      <c r="EV370" s="56"/>
      <c r="EW370" s="56"/>
      <c r="EX370" s="56"/>
      <c r="EY370" s="56"/>
      <c r="EZ370" s="165"/>
      <c r="FA370" s="179"/>
      <c r="FB370" s="179"/>
      <c r="FC370" s="56"/>
      <c r="FD370" s="56"/>
      <c r="FE370" s="56"/>
      <c r="FF370" s="56"/>
      <c r="FG370" s="56"/>
      <c r="FH370" s="56"/>
      <c r="FI370" s="56"/>
      <c r="FJ370" s="56"/>
      <c r="FK370" s="56"/>
      <c r="FL370" s="56"/>
      <c r="FM370" s="56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</row>
    <row r="371" spans="1:183" ht="16.899999999999999" customHeight="1">
      <c r="A371" s="66" t="s">
        <v>377</v>
      </c>
      <c r="B371" s="228" t="s">
        <v>283</v>
      </c>
      <c r="C371" s="228">
        <v>311</v>
      </c>
      <c r="D371" s="228" t="s">
        <v>285</v>
      </c>
      <c r="E371" s="229">
        <v>2</v>
      </c>
      <c r="F371" s="144">
        <v>4.8499999999999996</v>
      </c>
      <c r="G371" s="144">
        <v>12.73</v>
      </c>
      <c r="H371" s="144">
        <v>6.8597689729799995</v>
      </c>
      <c r="I371" s="144">
        <v>2.78</v>
      </c>
      <c r="J371" s="232">
        <v>3.4</v>
      </c>
      <c r="K371" s="83">
        <v>3.99</v>
      </c>
      <c r="L371" s="83"/>
      <c r="M371" s="83"/>
      <c r="N371" s="83"/>
      <c r="O371" s="83"/>
      <c r="P371" s="230">
        <f t="shared" si="275"/>
        <v>34.60976897298</v>
      </c>
      <c r="Q371" s="52">
        <f t="shared" si="254"/>
        <v>0.83856836244659583</v>
      </c>
      <c r="R371" s="52">
        <f t="shared" si="255"/>
        <v>1.5690704459562599</v>
      </c>
      <c r="S371" s="52">
        <f t="shared" si="256"/>
        <v>1.4947746234297863</v>
      </c>
      <c r="T371" s="53">
        <f t="shared" si="257"/>
        <v>0.1131953625291616</v>
      </c>
      <c r="U371" s="53">
        <f t="shared" si="258"/>
        <v>1.3136092081897086</v>
      </c>
      <c r="V371" s="53">
        <f t="shared" si="259"/>
        <v>17.245720460840499</v>
      </c>
      <c r="W371" s="53">
        <f t="shared" si="260"/>
        <v>109.30751375724435</v>
      </c>
      <c r="X371" s="53">
        <f t="shared" si="261"/>
        <v>1.0261427075660567</v>
      </c>
      <c r="Y371" s="53">
        <f t="shared" si="262"/>
        <v>1.0245708970161953</v>
      </c>
      <c r="Z371" s="53">
        <f t="shared" si="263"/>
        <v>1.0295983125376811</v>
      </c>
      <c r="AA371" s="53">
        <f t="shared" si="264"/>
        <v>1.0413839355520458</v>
      </c>
      <c r="AB371" s="53">
        <f t="shared" si="265"/>
        <v>0.56692310113360378</v>
      </c>
      <c r="AC371" s="53">
        <f t="shared" si="266"/>
        <v>0.55603297872814494</v>
      </c>
      <c r="AD371" s="53">
        <f t="shared" si="267"/>
        <v>0.5481276962567827</v>
      </c>
      <c r="AE371" s="53">
        <f t="shared" si="268"/>
        <v>0.40298712852401042</v>
      </c>
      <c r="AF371" s="53">
        <f t="shared" si="269"/>
        <v>0.36</v>
      </c>
      <c r="AG371" s="53">
        <f t="shared" si="270"/>
        <v>0.3814935642620052</v>
      </c>
      <c r="AH371" s="64" t="s">
        <v>152</v>
      </c>
      <c r="AK371" s="45" t="str">
        <f t="shared" si="276"/>
        <v>256-23</v>
      </c>
      <c r="AL371" s="65"/>
      <c r="AM371" s="145">
        <f t="shared" si="277"/>
        <v>2</v>
      </c>
      <c r="AN371" s="149"/>
      <c r="AO371" s="183"/>
      <c r="AP371" s="149"/>
      <c r="AQ371" s="147">
        <f t="shared" si="278"/>
        <v>1</v>
      </c>
      <c r="AR371" s="229">
        <v>4</v>
      </c>
      <c r="AS371" s="229">
        <v>2</v>
      </c>
      <c r="AT371" s="229">
        <v>3</v>
      </c>
      <c r="AU371" s="229">
        <v>10</v>
      </c>
      <c r="AV371" s="229">
        <v>4</v>
      </c>
      <c r="AW371" s="229">
        <v>5</v>
      </c>
      <c r="AX371" s="229">
        <v>4</v>
      </c>
      <c r="AY371" s="229">
        <v>2</v>
      </c>
      <c r="AZ371" s="229">
        <v>8</v>
      </c>
      <c r="BB371" s="229">
        <v>75</v>
      </c>
      <c r="BC371" s="229">
        <v>7</v>
      </c>
      <c r="BD371" s="229">
        <v>0</v>
      </c>
      <c r="BE371" s="57">
        <v>3</v>
      </c>
      <c r="BF371" s="57">
        <v>3</v>
      </c>
      <c r="BG371" s="57">
        <v>3</v>
      </c>
      <c r="BH371" s="57">
        <v>10</v>
      </c>
      <c r="BI371" s="57">
        <f t="shared" si="279"/>
        <v>311</v>
      </c>
      <c r="BJ371" s="189" t="str">
        <f t="shared" si="280"/>
        <v>256-23</v>
      </c>
      <c r="BK371" s="173">
        <f t="shared" si="281"/>
        <v>2</v>
      </c>
      <c r="BL371" s="173">
        <v>0</v>
      </c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104"/>
      <c r="CB371" s="103"/>
      <c r="CC371" s="103"/>
      <c r="CD371" s="103"/>
      <c r="CE371" s="103"/>
      <c r="CF371" s="103"/>
      <c r="CG371" s="103"/>
      <c r="CH371" s="103"/>
      <c r="CI371" s="103"/>
      <c r="CJ371" s="103"/>
      <c r="CK371" s="103"/>
      <c r="CL371" s="103"/>
      <c r="CP371" s="93"/>
      <c r="CQ371" s="93"/>
      <c r="CV371" s="93"/>
      <c r="DA371" s="93"/>
      <c r="DF371" s="131"/>
      <c r="DG371" s="121">
        <f t="shared" si="282"/>
        <v>141.21634013606339</v>
      </c>
      <c r="DH371" s="121">
        <f t="shared" si="283"/>
        <v>33.542734497863833</v>
      </c>
      <c r="DI371" s="121">
        <f t="shared" si="284"/>
        <v>194.32070104587223</v>
      </c>
      <c r="DJ371" s="121">
        <f t="shared" si="285"/>
        <v>2.0314948247862912</v>
      </c>
      <c r="DK371" s="121">
        <f t="shared" si="285"/>
        <v>2.1547688833503806</v>
      </c>
      <c r="DL371" s="121">
        <f t="shared" si="285"/>
        <v>0</v>
      </c>
      <c r="DM371" s="121">
        <f t="shared" si="286"/>
        <v>0</v>
      </c>
      <c r="DN371" s="121">
        <f t="shared" si="287"/>
        <v>0</v>
      </c>
      <c r="DO371" s="121">
        <f t="shared" si="288"/>
        <v>0</v>
      </c>
      <c r="DP371" s="121">
        <f t="shared" si="289"/>
        <v>0</v>
      </c>
      <c r="DQ371" s="121">
        <f t="shared" si="290"/>
        <v>0</v>
      </c>
      <c r="DR371" s="122">
        <f t="shared" si="291"/>
        <v>4</v>
      </c>
      <c r="DS371" s="157"/>
      <c r="DT371" s="157" t="str">
        <f t="shared" si="292"/>
        <v>HP_Burn_thin</v>
      </c>
      <c r="DU371" s="157" t="str">
        <f t="shared" si="271"/>
        <v>256-23</v>
      </c>
      <c r="DV371" s="238">
        <f t="shared" si="293"/>
        <v>2</v>
      </c>
      <c r="EJ371" s="50">
        <f t="shared" si="294"/>
        <v>0.72660060975609753</v>
      </c>
      <c r="EK371" s="50">
        <f t="shared" si="295"/>
        <v>1.2982723577235773</v>
      </c>
      <c r="EL371" s="55">
        <f t="shared" si="296"/>
        <v>0</v>
      </c>
      <c r="EM371" s="50">
        <f>4.656*AQ371*(((BL371/2.54)^2)+((BM371/2.54)^2)+((BN371/2.54)^2)+((BO371)/2.54^2)+((BP371/2.54)^2)+((BQ371/2.54)^2)+((BR371/2.54)^2)+((BS371/2.54)^2)+((BT371/2.54)^2)+((BU371/2.54)^2)+((BV371/2.54)^2)+((BW371/2.54)^2)+((BX371/2.54)^2)+((BY371/2.54)^2)+((BZ371/2.54)^2))/(BH371*3.28)</f>
        <v>0</v>
      </c>
      <c r="EN371" s="50">
        <f>3.492*AQ371*((CA371/2.54)^2 + (CB371/2.54)^2 + (CC371/2.54)^2 + (CD371/2.54)^2 + (CE371/2.54)^2 + (CF371/2.54)^2 + (CG371/2.54)^2 +(CH371/2.54)^2 +(CI371/2.54)^2 + (CJ371/2.54)^2 +(CK371/2.54)^2 + (CL371/2.54)^2 +(CM371/2.54)^2 + (CN371/2.54)^2 + (CO371/2.54)^2)/(BH371*3.28)</f>
        <v>0</v>
      </c>
      <c r="EO371" s="50">
        <f t="shared" si="272"/>
        <v>0</v>
      </c>
      <c r="EP371" s="50">
        <f t="shared" si="273"/>
        <v>0</v>
      </c>
      <c r="EQ371" s="50">
        <f t="shared" si="274"/>
        <v>0</v>
      </c>
      <c r="ER371" s="56">
        <f t="shared" si="297"/>
        <v>2.0248729674796748</v>
      </c>
      <c r="ES371" s="56">
        <f t="shared" si="298"/>
        <v>0</v>
      </c>
      <c r="ET371" s="56">
        <f t="shared" si="302"/>
        <v>63.547353061228527</v>
      </c>
      <c r="EU371" s="56">
        <f t="shared" si="302"/>
        <v>15.094230524038725</v>
      </c>
      <c r="EV371" s="56">
        <f t="shared" si="299"/>
        <v>2.0248729674796748</v>
      </c>
      <c r="EW371" s="56"/>
      <c r="EX371" s="56"/>
      <c r="EY371" s="56"/>
      <c r="EZ371" s="165"/>
      <c r="FA371" s="179"/>
      <c r="FB371" s="179"/>
      <c r="FC371" s="56"/>
      <c r="FD371" s="56"/>
      <c r="FE371" s="56"/>
      <c r="FF371" s="56"/>
      <c r="FG371" s="56"/>
      <c r="FH371" s="56"/>
      <c r="FI371" s="56"/>
      <c r="FJ371" s="56"/>
      <c r="FK371" s="56"/>
      <c r="FL371" s="56"/>
      <c r="FM371" s="56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</row>
    <row r="372" spans="1:183" ht="16.899999999999999" customHeight="1">
      <c r="A372" s="66" t="s">
        <v>377</v>
      </c>
      <c r="B372" s="228" t="s">
        <v>283</v>
      </c>
      <c r="C372" s="228">
        <v>311</v>
      </c>
      <c r="D372" s="228" t="s">
        <v>285</v>
      </c>
      <c r="E372" s="229">
        <v>3</v>
      </c>
      <c r="F372" s="144">
        <v>4.8499999999999996</v>
      </c>
      <c r="G372" s="144">
        <v>12.73</v>
      </c>
      <c r="H372" s="144">
        <v>6.8597689729799995</v>
      </c>
      <c r="I372" s="144">
        <v>2.78</v>
      </c>
      <c r="J372" s="232">
        <v>3.4</v>
      </c>
      <c r="K372" s="83">
        <v>3.99</v>
      </c>
      <c r="L372" s="83"/>
      <c r="M372" s="83"/>
      <c r="N372" s="83"/>
      <c r="O372" s="83"/>
      <c r="P372" s="230">
        <f t="shared" si="275"/>
        <v>34.60976897298</v>
      </c>
      <c r="Q372" s="52">
        <f t="shared" si="254"/>
        <v>0.83856836244659583</v>
      </c>
      <c r="R372" s="52">
        <f t="shared" si="255"/>
        <v>1.5690704459562599</v>
      </c>
      <c r="S372" s="52">
        <f t="shared" si="256"/>
        <v>1.4947746234297863</v>
      </c>
      <c r="T372" s="53">
        <f t="shared" si="257"/>
        <v>0.1131953625291616</v>
      </c>
      <c r="U372" s="53">
        <f t="shared" si="258"/>
        <v>1.3136092081897086</v>
      </c>
      <c r="V372" s="53">
        <f t="shared" si="259"/>
        <v>17.245720460840499</v>
      </c>
      <c r="W372" s="53">
        <f t="shared" si="260"/>
        <v>109.30751375724435</v>
      </c>
      <c r="X372" s="53">
        <f t="shared" si="261"/>
        <v>1.0261427075660567</v>
      </c>
      <c r="Y372" s="53">
        <f t="shared" si="262"/>
        <v>1.0245708970161953</v>
      </c>
      <c r="Z372" s="53">
        <f t="shared" si="263"/>
        <v>1.0295983125376811</v>
      </c>
      <c r="AA372" s="53">
        <f t="shared" si="264"/>
        <v>1.0413839355520458</v>
      </c>
      <c r="AB372" s="53">
        <f t="shared" si="265"/>
        <v>0.56692310113360378</v>
      </c>
      <c r="AC372" s="53">
        <f t="shared" si="266"/>
        <v>0.55603297872814494</v>
      </c>
      <c r="AD372" s="53">
        <f t="shared" si="267"/>
        <v>0.5481276962567827</v>
      </c>
      <c r="AE372" s="53">
        <f t="shared" si="268"/>
        <v>0.40298712852401042</v>
      </c>
      <c r="AF372" s="53">
        <f t="shared" si="269"/>
        <v>0.36</v>
      </c>
      <c r="AG372" s="53">
        <f t="shared" si="270"/>
        <v>0.3814935642620052</v>
      </c>
      <c r="AH372" s="64" t="s">
        <v>152</v>
      </c>
      <c r="AK372" s="45" t="str">
        <f t="shared" si="276"/>
        <v>256-23</v>
      </c>
      <c r="AL372" s="65"/>
      <c r="AM372" s="145">
        <f t="shared" si="277"/>
        <v>3</v>
      </c>
      <c r="AN372" s="149"/>
      <c r="AO372" s="183"/>
      <c r="AP372" s="149"/>
      <c r="AQ372" s="147">
        <f t="shared" si="278"/>
        <v>1</v>
      </c>
      <c r="AR372" s="229">
        <v>2</v>
      </c>
      <c r="AS372" s="229">
        <v>2</v>
      </c>
      <c r="AT372" s="229">
        <v>8</v>
      </c>
      <c r="AU372" s="229">
        <v>1</v>
      </c>
      <c r="AV372" s="229">
        <v>1</v>
      </c>
      <c r="AW372" s="229">
        <v>2</v>
      </c>
      <c r="AX372" s="229">
        <v>3</v>
      </c>
      <c r="AY372" s="229">
        <v>3</v>
      </c>
      <c r="AZ372" s="229">
        <v>3</v>
      </c>
      <c r="BB372" s="229">
        <v>150</v>
      </c>
      <c r="BC372" s="229">
        <v>10</v>
      </c>
      <c r="BD372" s="229">
        <v>1</v>
      </c>
      <c r="BE372" s="57">
        <v>3</v>
      </c>
      <c r="BF372" s="57">
        <v>3</v>
      </c>
      <c r="BG372" s="57">
        <v>3</v>
      </c>
      <c r="BH372" s="57">
        <v>10</v>
      </c>
      <c r="BI372" s="57">
        <f t="shared" si="279"/>
        <v>311</v>
      </c>
      <c r="BJ372" s="189" t="str">
        <f t="shared" si="280"/>
        <v>256-23</v>
      </c>
      <c r="BK372" s="173">
        <f t="shared" si="281"/>
        <v>3</v>
      </c>
      <c r="BL372" s="173">
        <v>0</v>
      </c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104">
        <v>16</v>
      </c>
      <c r="CB372" s="103">
        <v>8</v>
      </c>
      <c r="CC372" s="103"/>
      <c r="CD372" s="103"/>
      <c r="CE372" s="103"/>
      <c r="CF372" s="103"/>
      <c r="CG372" s="103"/>
      <c r="CH372" s="103"/>
      <c r="CI372" s="103"/>
      <c r="CJ372" s="103"/>
      <c r="CK372" s="103"/>
      <c r="CL372" s="103"/>
      <c r="CP372" s="93"/>
      <c r="CQ372" s="93"/>
      <c r="CV372" s="93"/>
      <c r="DA372" s="93"/>
      <c r="DF372" s="131"/>
      <c r="DG372" s="121">
        <f t="shared" si="282"/>
        <v>47.072113378687789</v>
      </c>
      <c r="DH372" s="121">
        <f t="shared" si="283"/>
        <v>25.157050873397875</v>
      </c>
      <c r="DI372" s="121">
        <f t="shared" si="284"/>
        <v>89.686477405787173</v>
      </c>
      <c r="DJ372" s="121">
        <f t="shared" si="285"/>
        <v>4.0629896495725824</v>
      </c>
      <c r="DK372" s="121">
        <f t="shared" si="285"/>
        <v>3.0782412619291155</v>
      </c>
      <c r="DL372" s="121">
        <f t="shared" si="285"/>
        <v>4.0033615745420397</v>
      </c>
      <c r="DM372" s="121">
        <f t="shared" si="286"/>
        <v>0</v>
      </c>
      <c r="DN372" s="121">
        <f t="shared" si="287"/>
        <v>14.803980784948504</v>
      </c>
      <c r="DO372" s="121">
        <f t="shared" si="288"/>
        <v>0</v>
      </c>
      <c r="DP372" s="121">
        <f t="shared" si="289"/>
        <v>0</v>
      </c>
      <c r="DQ372" s="121">
        <f t="shared" si="290"/>
        <v>0</v>
      </c>
      <c r="DR372" s="122">
        <f t="shared" si="291"/>
        <v>5</v>
      </c>
      <c r="DS372" s="157"/>
      <c r="DT372" s="157" t="str">
        <f t="shared" si="292"/>
        <v>HP_Burn_thin</v>
      </c>
      <c r="DU372" s="157" t="str">
        <f t="shared" si="271"/>
        <v>256-23</v>
      </c>
      <c r="DV372" s="238">
        <f t="shared" si="293"/>
        <v>3</v>
      </c>
      <c r="EJ372" s="50">
        <f t="shared" si="294"/>
        <v>1.4532012195121951</v>
      </c>
      <c r="EK372" s="50">
        <f t="shared" si="295"/>
        <v>1.8546747967479675</v>
      </c>
      <c r="EL372" s="55">
        <f t="shared" si="296"/>
        <v>1.475609756097561</v>
      </c>
      <c r="EM372" s="50">
        <f>4.656*AQ372*(((BL372/2.54)^2)+((BM372/2.54)^2)+((BN372/2.54)^2)+((BO372)/2.54^2)+((BP372/2.54)^2)+((BQ372/2.54)^2)+((BR372/2.54)^2)+((BS372/2.54)^2)+((BT372/2.54)^2)+((BU372/2.54)^2)+((BV372/2.54)^2)+((BW372/2.54)^2)+((BX372/2.54)^2)+((BY372/2.54)^2)+((BZ372/2.54)^2))/(BH372*3.28)</f>
        <v>0</v>
      </c>
      <c r="EN372" s="50">
        <f>3.492*AQ372*((CA372/2.54)^2 + (CB372/2.54)^2 + (CC372/2.54)^2 + (CD372/2.54)^2 + (CE372/2.54)^2 + (CF372/2.54)^2 + (CG372/2.54)^2 +(CH372/2.54)^2 +(CI372/2.54)^2 + (CJ372/2.54)^2 +(CK372/2.54)^2 + (CL372/2.54)^2 +(CM372/2.54)^2 + (CN372/2.54)^2 + (CO372/2.54)^2)/(BH372*3.28)</f>
        <v>5.2805959270455123</v>
      </c>
      <c r="EO372" s="50">
        <f t="shared" si="272"/>
        <v>0</v>
      </c>
      <c r="EP372" s="50">
        <f t="shared" si="273"/>
        <v>0</v>
      </c>
      <c r="EQ372" s="50">
        <f t="shared" si="274"/>
        <v>0</v>
      </c>
      <c r="ER372" s="56">
        <f t="shared" si="297"/>
        <v>4.7834857723577233</v>
      </c>
      <c r="ES372" s="56">
        <f t="shared" si="298"/>
        <v>5.2805959270455123</v>
      </c>
      <c r="ET372" s="56">
        <f t="shared" si="302"/>
        <v>21.182451020409506</v>
      </c>
      <c r="EU372" s="56">
        <f t="shared" si="302"/>
        <v>11.320672893029045</v>
      </c>
      <c r="EV372" s="56">
        <f t="shared" si="299"/>
        <v>10.064081699403236</v>
      </c>
      <c r="EW372" s="56"/>
      <c r="EX372" s="56"/>
      <c r="EY372" s="56"/>
      <c r="EZ372" s="165"/>
      <c r="FA372" s="179"/>
      <c r="FB372" s="179"/>
      <c r="FC372" s="56"/>
      <c r="FD372" s="56"/>
      <c r="FE372" s="56"/>
      <c r="FF372" s="56"/>
      <c r="FG372" s="56"/>
      <c r="FH372" s="56"/>
      <c r="FI372" s="56"/>
      <c r="FJ372" s="56"/>
      <c r="FK372" s="56"/>
      <c r="FL372" s="56"/>
      <c r="FM372" s="56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</row>
    <row r="373" spans="1:183" ht="16.899999999999999" customHeight="1">
      <c r="A373" s="66" t="s">
        <v>377</v>
      </c>
      <c r="B373" s="228" t="s">
        <v>283</v>
      </c>
      <c r="C373" s="228">
        <v>311</v>
      </c>
      <c r="D373" s="228" t="s">
        <v>285</v>
      </c>
      <c r="E373" s="229">
        <v>4</v>
      </c>
      <c r="F373" s="144">
        <v>4.8499999999999996</v>
      </c>
      <c r="G373" s="144">
        <v>12.73</v>
      </c>
      <c r="H373" s="144">
        <v>6.8597689729799995</v>
      </c>
      <c r="I373" s="144">
        <v>2.78</v>
      </c>
      <c r="J373" s="232">
        <v>3.4</v>
      </c>
      <c r="K373" s="83">
        <v>3.99</v>
      </c>
      <c r="L373" s="83"/>
      <c r="M373" s="83"/>
      <c r="N373" s="83"/>
      <c r="O373" s="83"/>
      <c r="P373" s="230">
        <f t="shared" si="275"/>
        <v>34.60976897298</v>
      </c>
      <c r="Q373" s="52">
        <f t="shared" si="254"/>
        <v>0.83856836244659583</v>
      </c>
      <c r="R373" s="52">
        <f t="shared" si="255"/>
        <v>1.5690704459562599</v>
      </c>
      <c r="S373" s="52">
        <f t="shared" si="256"/>
        <v>1.4947746234297863</v>
      </c>
      <c r="T373" s="53">
        <f t="shared" si="257"/>
        <v>0.1131953625291616</v>
      </c>
      <c r="U373" s="53">
        <f t="shared" si="258"/>
        <v>1.3136092081897086</v>
      </c>
      <c r="V373" s="53">
        <f t="shared" si="259"/>
        <v>17.245720460840499</v>
      </c>
      <c r="W373" s="53">
        <f t="shared" si="260"/>
        <v>109.30751375724435</v>
      </c>
      <c r="X373" s="53">
        <f t="shared" si="261"/>
        <v>1.0261427075660567</v>
      </c>
      <c r="Y373" s="53">
        <f t="shared" si="262"/>
        <v>1.0245708970161953</v>
      </c>
      <c r="Z373" s="53">
        <f t="shared" si="263"/>
        <v>1.0295983125376811</v>
      </c>
      <c r="AA373" s="53">
        <f t="shared" si="264"/>
        <v>1.0413839355520458</v>
      </c>
      <c r="AB373" s="53">
        <f t="shared" si="265"/>
        <v>0.56692310113360378</v>
      </c>
      <c r="AC373" s="53">
        <f t="shared" si="266"/>
        <v>0.55603297872814494</v>
      </c>
      <c r="AD373" s="53">
        <f t="shared" si="267"/>
        <v>0.5481276962567827</v>
      </c>
      <c r="AE373" s="53">
        <f t="shared" si="268"/>
        <v>0.40298712852401042</v>
      </c>
      <c r="AF373" s="53">
        <f t="shared" si="269"/>
        <v>0.36</v>
      </c>
      <c r="AG373" s="53">
        <f t="shared" si="270"/>
        <v>0.3814935642620052</v>
      </c>
      <c r="AH373" s="64" t="s">
        <v>152</v>
      </c>
      <c r="AK373" s="45" t="str">
        <f t="shared" si="276"/>
        <v>256-23</v>
      </c>
      <c r="AL373" s="65"/>
      <c r="AM373" s="145">
        <f t="shared" si="277"/>
        <v>4</v>
      </c>
      <c r="AN373" s="149"/>
      <c r="AO373" s="183"/>
      <c r="AP373" s="149"/>
      <c r="AQ373" s="147">
        <f t="shared" si="278"/>
        <v>1</v>
      </c>
      <c r="AR373" s="229">
        <v>0</v>
      </c>
      <c r="AS373" s="229">
        <v>0</v>
      </c>
      <c r="AT373" s="229">
        <v>0</v>
      </c>
      <c r="AU373" s="229">
        <v>0</v>
      </c>
      <c r="AV373" s="229">
        <v>0</v>
      </c>
      <c r="AW373" s="229">
        <v>0</v>
      </c>
      <c r="AX373" s="229">
        <v>0</v>
      </c>
      <c r="AY373" s="229">
        <v>0</v>
      </c>
      <c r="AZ373" s="229">
        <v>0</v>
      </c>
      <c r="BB373" s="229">
        <v>49</v>
      </c>
      <c r="BC373" s="229">
        <v>8</v>
      </c>
      <c r="BD373" s="229">
        <v>3</v>
      </c>
      <c r="BE373" s="57">
        <v>3</v>
      </c>
      <c r="BF373" s="57">
        <v>3</v>
      </c>
      <c r="BG373" s="57">
        <v>3</v>
      </c>
      <c r="BH373" s="57">
        <v>10</v>
      </c>
      <c r="BI373" s="57">
        <f t="shared" si="279"/>
        <v>311</v>
      </c>
      <c r="BJ373" s="189" t="str">
        <f t="shared" si="280"/>
        <v>256-23</v>
      </c>
      <c r="BK373" s="173">
        <f t="shared" si="281"/>
        <v>4</v>
      </c>
      <c r="BL373" s="173">
        <v>0</v>
      </c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104"/>
      <c r="CB373" s="103"/>
      <c r="CC373" s="103"/>
      <c r="CD373" s="103"/>
      <c r="CE373" s="103"/>
      <c r="CF373" s="103"/>
      <c r="CG373" s="103"/>
      <c r="CH373" s="103"/>
      <c r="CI373" s="103"/>
      <c r="CJ373" s="103"/>
      <c r="CK373" s="103"/>
      <c r="CL373" s="103"/>
      <c r="CP373" s="93"/>
      <c r="CQ373" s="93"/>
      <c r="CV373" s="93"/>
      <c r="DA373" s="93"/>
      <c r="DF373" s="131"/>
      <c r="DG373" s="121">
        <f t="shared" si="282"/>
        <v>0</v>
      </c>
      <c r="DH373" s="121">
        <f t="shared" si="283"/>
        <v>0</v>
      </c>
      <c r="DI373" s="121">
        <f t="shared" si="284"/>
        <v>0</v>
      </c>
      <c r="DJ373" s="121">
        <f t="shared" si="285"/>
        <v>1.3272432855270435</v>
      </c>
      <c r="DK373" s="121">
        <f t="shared" si="285"/>
        <v>2.4625930095432924</v>
      </c>
      <c r="DL373" s="121">
        <f t="shared" si="285"/>
        <v>12.010084723626116</v>
      </c>
      <c r="DM373" s="121">
        <f t="shared" si="286"/>
        <v>0</v>
      </c>
      <c r="DN373" s="121">
        <f t="shared" si="287"/>
        <v>0</v>
      </c>
      <c r="DO373" s="121">
        <f t="shared" si="288"/>
        <v>0</v>
      </c>
      <c r="DP373" s="121">
        <f t="shared" si="289"/>
        <v>0</v>
      </c>
      <c r="DQ373" s="121">
        <f t="shared" si="290"/>
        <v>0</v>
      </c>
      <c r="DR373" s="122">
        <f t="shared" si="291"/>
        <v>0</v>
      </c>
      <c r="DS373" s="157"/>
      <c r="DT373" s="157" t="str">
        <f t="shared" si="292"/>
        <v>HP_Burn_thin</v>
      </c>
      <c r="DU373" s="157" t="str">
        <f t="shared" si="271"/>
        <v>256-23</v>
      </c>
      <c r="DV373" s="238">
        <f t="shared" si="293"/>
        <v>4</v>
      </c>
      <c r="EJ373" s="50">
        <f t="shared" si="294"/>
        <v>0.47471239837398377</v>
      </c>
      <c r="EK373" s="50">
        <f t="shared" si="295"/>
        <v>1.4837398373983739</v>
      </c>
      <c r="EL373" s="55">
        <f t="shared" si="296"/>
        <v>4.4268292682926829</v>
      </c>
      <c r="EM373" s="50">
        <f>4.656*AQ373*(((BL373/2.54)^2)+((BM373/2.54)^2)+((BN373/2.54)^2)+((BO373)/2.54^2)+((BP373/2.54)^2)+((BQ373/2.54)^2)+((BR373/2.54)^2)+((BS373/2.54)^2)+((BT373/2.54)^2)+((BU373/2.54)^2)+((BV373/2.54)^2)+((BW373/2.54)^2)+((BX373/2.54)^2)+((BY373/2.54)^2)+((BZ373/2.54)^2))/(BH373*3.28)</f>
        <v>0</v>
      </c>
      <c r="EN373" s="50">
        <f>3.492*AQ373*((CA373/2.54)^2 + (CB373/2.54)^2 + (CC373/2.54)^2 + (CD373/2.54)^2 + (CE373/2.54)^2 + (CF373/2.54)^2 + (CG373/2.54)^2 +(CH373/2.54)^2 +(CI373/2.54)^2 + (CJ373/2.54)^2 +(CK373/2.54)^2 + (CL373/2.54)^2 +(CM373/2.54)^2 + (CN373/2.54)^2 + (CO373/2.54)^2)/(BH373*3.28)</f>
        <v>0</v>
      </c>
      <c r="EO373" s="50">
        <f t="shared" si="272"/>
        <v>0</v>
      </c>
      <c r="EP373" s="50">
        <f t="shared" si="273"/>
        <v>0</v>
      </c>
      <c r="EQ373" s="50">
        <f t="shared" si="274"/>
        <v>0</v>
      </c>
      <c r="ER373" s="56">
        <f t="shared" si="297"/>
        <v>6.3852815040650404</v>
      </c>
      <c r="ES373" s="56">
        <f t="shared" si="298"/>
        <v>0</v>
      </c>
      <c r="ET373" s="56">
        <f t="shared" si="302"/>
        <v>0</v>
      </c>
      <c r="EU373" s="56">
        <f t="shared" si="302"/>
        <v>0</v>
      </c>
      <c r="EV373" s="56">
        <f t="shared" si="299"/>
        <v>6.3852815040650404</v>
      </c>
      <c r="EW373" s="56"/>
      <c r="EX373" s="56"/>
      <c r="EY373" s="56"/>
      <c r="EZ373" s="165" t="str">
        <f>D373</f>
        <v>256-23</v>
      </c>
      <c r="FA373" s="179">
        <f t="shared" si="300"/>
        <v>28.243268027212679</v>
      </c>
      <c r="FB373" s="179">
        <f t="shared" si="300"/>
        <v>8.8049678056892571</v>
      </c>
      <c r="FC373" s="56">
        <f>AVERAGE(EJ371:EJ373)</f>
        <v>0.8848380758807588</v>
      </c>
      <c r="FD373" s="56">
        <f>AVERAGE(EK371:EK373)</f>
        <v>1.5455623306233062</v>
      </c>
      <c r="FE373" s="56">
        <f>AVERAGE(EL371:EL373)</f>
        <v>1.967479674796748</v>
      </c>
      <c r="FF373" s="56">
        <f>AVERAGE(EM371:EM373)</f>
        <v>0</v>
      </c>
      <c r="FG373" s="56">
        <f>AVERAGE(EN371:EN373)</f>
        <v>1.7601986423485041</v>
      </c>
      <c r="FH373" s="56">
        <f t="shared" si="301"/>
        <v>0</v>
      </c>
      <c r="FI373" s="56">
        <f t="shared" si="301"/>
        <v>0</v>
      </c>
      <c r="FJ373" s="56">
        <f t="shared" si="301"/>
        <v>0</v>
      </c>
      <c r="FK373" s="56">
        <f>AVERAGE(ER371:ER373)</f>
        <v>4.397880081300813</v>
      </c>
      <c r="FL373" s="56">
        <f>AVERAGE(ES371:ES373)</f>
        <v>1.7601986423485041</v>
      </c>
      <c r="FM373" s="56">
        <f>AVERAGE(EV371:EV373)</f>
        <v>6.1580787236493171</v>
      </c>
      <c r="FO373" s="54"/>
      <c r="FP373" s="54" t="e">
        <f>AVERAGE(#REF!)</f>
        <v>#REF!</v>
      </c>
      <c r="FQ373" s="54" t="e">
        <f>AVERAGE(#REF!)</f>
        <v>#REF!</v>
      </c>
      <c r="FR373" s="54" t="e">
        <f>AVERAGE(#REF!)</f>
        <v>#REF!</v>
      </c>
      <c r="FS373" s="54" t="e">
        <f>AVERAGE(#REF!)</f>
        <v>#REF!</v>
      </c>
      <c r="FT373" s="54" t="e">
        <f>AVERAGE(#REF!)</f>
        <v>#REF!</v>
      </c>
      <c r="FU373" s="54" t="e">
        <f>AVERAGE(#REF!)</f>
        <v>#REF!</v>
      </c>
      <c r="FV373" s="54" t="e">
        <f>AVERAGE(#REF!)</f>
        <v>#REF!</v>
      </c>
      <c r="FW373" s="54" t="e">
        <f>AVERAGE(#REF!)</f>
        <v>#REF!</v>
      </c>
      <c r="FX373" s="54" t="e">
        <f>AVERAGE(#REF!)</f>
        <v>#REF!</v>
      </c>
      <c r="FY373" s="54" t="e">
        <f>AVERAGE(#REF!)</f>
        <v>#REF!</v>
      </c>
      <c r="FZ373" s="54" t="e">
        <f>AVERAGE(#REF!)</f>
        <v>#REF!</v>
      </c>
      <c r="GA373" s="54"/>
    </row>
    <row r="374" spans="1:183" ht="16.899999999999999" customHeight="1">
      <c r="A374" s="66" t="s">
        <v>377</v>
      </c>
      <c r="B374" s="228" t="s">
        <v>283</v>
      </c>
      <c r="C374" s="228">
        <v>311</v>
      </c>
      <c r="D374" s="228" t="s">
        <v>285</v>
      </c>
      <c r="E374" s="229">
        <v>5</v>
      </c>
      <c r="F374" s="144">
        <v>4.8499999999999996</v>
      </c>
      <c r="G374" s="144">
        <v>12.73</v>
      </c>
      <c r="H374" s="144">
        <v>6.8597689729799995</v>
      </c>
      <c r="I374" s="144">
        <v>2.78</v>
      </c>
      <c r="J374" s="232">
        <v>3.4</v>
      </c>
      <c r="K374" s="83">
        <v>3.99</v>
      </c>
      <c r="L374" s="83"/>
      <c r="M374" s="83"/>
      <c r="N374" s="83"/>
      <c r="O374" s="83"/>
      <c r="P374" s="230">
        <f t="shared" si="275"/>
        <v>34.60976897298</v>
      </c>
      <c r="Q374" s="52">
        <f t="shared" si="254"/>
        <v>0.83856836244659583</v>
      </c>
      <c r="R374" s="52">
        <f t="shared" si="255"/>
        <v>1.5690704459562599</v>
      </c>
      <c r="S374" s="52">
        <f t="shared" si="256"/>
        <v>1.4947746234297863</v>
      </c>
      <c r="T374" s="53">
        <f t="shared" si="257"/>
        <v>0.1131953625291616</v>
      </c>
      <c r="U374" s="53">
        <f t="shared" si="258"/>
        <v>1.3136092081897086</v>
      </c>
      <c r="V374" s="53">
        <f t="shared" si="259"/>
        <v>17.245720460840499</v>
      </c>
      <c r="W374" s="53">
        <f t="shared" si="260"/>
        <v>109.30751375724435</v>
      </c>
      <c r="X374" s="53">
        <f t="shared" si="261"/>
        <v>1.0261427075660567</v>
      </c>
      <c r="Y374" s="53">
        <f t="shared" si="262"/>
        <v>1.0245708970161953</v>
      </c>
      <c r="Z374" s="53">
        <f t="shared" si="263"/>
        <v>1.0295983125376811</v>
      </c>
      <c r="AA374" s="53">
        <f t="shared" si="264"/>
        <v>1.0413839355520458</v>
      </c>
      <c r="AB374" s="53">
        <f t="shared" si="265"/>
        <v>0.56692310113360378</v>
      </c>
      <c r="AC374" s="53">
        <f t="shared" si="266"/>
        <v>0.55603297872814494</v>
      </c>
      <c r="AD374" s="53">
        <f t="shared" si="267"/>
        <v>0.5481276962567827</v>
      </c>
      <c r="AE374" s="53">
        <f t="shared" si="268"/>
        <v>0.40298712852401042</v>
      </c>
      <c r="AF374" s="53">
        <f t="shared" si="269"/>
        <v>0.36</v>
      </c>
      <c r="AG374" s="53">
        <f t="shared" si="270"/>
        <v>0.3814935642620052</v>
      </c>
      <c r="AH374" s="64" t="s">
        <v>152</v>
      </c>
      <c r="AK374" s="45" t="str">
        <f t="shared" si="276"/>
        <v>256-23</v>
      </c>
      <c r="AL374" s="65"/>
      <c r="AM374" s="145">
        <f t="shared" si="277"/>
        <v>5</v>
      </c>
      <c r="AN374" s="149"/>
      <c r="AO374" s="183"/>
      <c r="AP374" s="149"/>
      <c r="AQ374" s="147">
        <f t="shared" si="278"/>
        <v>1</v>
      </c>
      <c r="AR374" s="229">
        <v>0</v>
      </c>
      <c r="AS374" s="229">
        <v>0</v>
      </c>
      <c r="AT374" s="229">
        <v>0</v>
      </c>
      <c r="AU374" s="229">
        <v>10</v>
      </c>
      <c r="AV374" s="229">
        <v>3</v>
      </c>
      <c r="AW374" s="229">
        <v>3</v>
      </c>
      <c r="AX374" s="229">
        <v>1</v>
      </c>
      <c r="AY374" s="229">
        <v>1</v>
      </c>
      <c r="AZ374" s="229">
        <v>3</v>
      </c>
      <c r="BB374" s="229">
        <v>60</v>
      </c>
      <c r="BC374" s="229">
        <v>5</v>
      </c>
      <c r="BD374" s="229">
        <v>2</v>
      </c>
      <c r="BE374" s="57">
        <v>3</v>
      </c>
      <c r="BF374" s="57">
        <v>3</v>
      </c>
      <c r="BG374" s="57">
        <v>3</v>
      </c>
      <c r="BH374" s="57">
        <v>10</v>
      </c>
      <c r="BI374" s="57">
        <f t="shared" si="279"/>
        <v>311</v>
      </c>
      <c r="BJ374" s="189" t="str">
        <f t="shared" si="280"/>
        <v>256-23</v>
      </c>
      <c r="BK374" s="173">
        <f t="shared" si="281"/>
        <v>5</v>
      </c>
      <c r="BL374" s="173">
        <v>0</v>
      </c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104">
        <v>42</v>
      </c>
      <c r="CB374" s="103"/>
      <c r="CC374" s="103"/>
      <c r="CD374" s="103"/>
      <c r="CE374" s="103"/>
      <c r="CF374" s="103"/>
      <c r="CG374" s="103"/>
      <c r="CH374" s="103"/>
      <c r="CI374" s="103"/>
      <c r="CJ374" s="103"/>
      <c r="CK374" s="103"/>
      <c r="CL374" s="103"/>
      <c r="CP374" s="93"/>
      <c r="CQ374" s="93"/>
      <c r="CV374" s="93"/>
      <c r="DA374" s="93"/>
      <c r="DF374" s="131"/>
      <c r="DG374" s="121">
        <f t="shared" si="282"/>
        <v>86.298874527594307</v>
      </c>
      <c r="DH374" s="121">
        <f t="shared" si="283"/>
        <v>16.771367248931917</v>
      </c>
      <c r="DI374" s="121">
        <f t="shared" si="284"/>
        <v>112.10809675723398</v>
      </c>
      <c r="DJ374" s="121">
        <f t="shared" si="285"/>
        <v>1.6251958598290328</v>
      </c>
      <c r="DK374" s="121">
        <f t="shared" si="285"/>
        <v>1.5391206309645578</v>
      </c>
      <c r="DL374" s="121">
        <f t="shared" si="285"/>
        <v>8.0067231490840793</v>
      </c>
      <c r="DM374" s="121">
        <f t="shared" si="286"/>
        <v>0</v>
      </c>
      <c r="DN374" s="121">
        <f t="shared" si="287"/>
        <v>81.606944077028629</v>
      </c>
      <c r="DO374" s="121">
        <f t="shared" si="288"/>
        <v>0</v>
      </c>
      <c r="DP374" s="121">
        <f t="shared" si="289"/>
        <v>0</v>
      </c>
      <c r="DQ374" s="121">
        <f t="shared" si="290"/>
        <v>0</v>
      </c>
      <c r="DR374" s="122">
        <f t="shared" si="291"/>
        <v>1.5</v>
      </c>
      <c r="DS374" s="157"/>
      <c r="DT374" s="157" t="str">
        <f t="shared" si="292"/>
        <v>HP_Burn_thin</v>
      </c>
      <c r="DU374" s="157" t="str">
        <f t="shared" si="271"/>
        <v>256-23</v>
      </c>
      <c r="DV374" s="238">
        <f t="shared" si="293"/>
        <v>5</v>
      </c>
      <c r="EJ374" s="50"/>
      <c r="EK374" s="50"/>
      <c r="EL374" s="55"/>
      <c r="EM374" s="50"/>
      <c r="EN374" s="50"/>
      <c r="EO374" s="50">
        <f t="shared" si="272"/>
        <v>0</v>
      </c>
      <c r="EP374" s="50">
        <f t="shared" si="273"/>
        <v>0</v>
      </c>
      <c r="EQ374" s="50">
        <f t="shared" si="274"/>
        <v>0</v>
      </c>
      <c r="ER374" s="56"/>
      <c r="ES374" s="56"/>
      <c r="ET374" s="56">
        <f t="shared" si="302"/>
        <v>38.834493537417437</v>
      </c>
      <c r="EU374" s="56">
        <f t="shared" si="302"/>
        <v>7.5471152620193624</v>
      </c>
      <c r="EV374" s="56"/>
      <c r="EW374" s="56"/>
      <c r="EX374" s="56"/>
      <c r="EY374" s="56"/>
      <c r="EZ374" s="165"/>
      <c r="FA374" s="179"/>
      <c r="FB374" s="179"/>
      <c r="FC374" s="56"/>
      <c r="FD374" s="56"/>
      <c r="FE374" s="56"/>
      <c r="FF374" s="56"/>
      <c r="FG374" s="56"/>
      <c r="FH374" s="56"/>
      <c r="FI374" s="56"/>
      <c r="FJ374" s="56"/>
      <c r="FK374" s="56"/>
      <c r="FL374" s="56"/>
      <c r="FM374" s="56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</row>
    <row r="375" spans="1:183" ht="16.899999999999999" customHeight="1">
      <c r="A375" s="66" t="s">
        <v>377</v>
      </c>
      <c r="B375" s="228" t="s">
        <v>283</v>
      </c>
      <c r="C375" s="228">
        <v>308</v>
      </c>
      <c r="D375" s="228" t="s">
        <v>330</v>
      </c>
      <c r="E375" s="229">
        <v>1</v>
      </c>
      <c r="F375" s="144">
        <v>4.8499999999999996</v>
      </c>
      <c r="G375" s="144">
        <v>12.73</v>
      </c>
      <c r="H375" s="144">
        <v>6.8597689729799995</v>
      </c>
      <c r="I375" s="144">
        <v>2.78</v>
      </c>
      <c r="J375" s="232">
        <v>3.4</v>
      </c>
      <c r="K375" s="83">
        <v>3.99</v>
      </c>
      <c r="L375" s="83"/>
      <c r="M375" s="83"/>
      <c r="N375" s="83"/>
      <c r="O375" s="83"/>
      <c r="P375" s="230">
        <f t="shared" si="275"/>
        <v>34.60976897298</v>
      </c>
      <c r="Q375" s="52">
        <f t="shared" si="254"/>
        <v>0.83856836244659583</v>
      </c>
      <c r="R375" s="52">
        <f t="shared" si="255"/>
        <v>1.5690704459562599</v>
      </c>
      <c r="S375" s="52">
        <f t="shared" si="256"/>
        <v>1.4947746234297863</v>
      </c>
      <c r="T375" s="53">
        <f t="shared" si="257"/>
        <v>0.1131953625291616</v>
      </c>
      <c r="U375" s="53">
        <f t="shared" si="258"/>
        <v>1.3136092081897086</v>
      </c>
      <c r="V375" s="53">
        <f t="shared" si="259"/>
        <v>17.245720460840499</v>
      </c>
      <c r="W375" s="53">
        <f t="shared" si="260"/>
        <v>109.30751375724435</v>
      </c>
      <c r="X375" s="53">
        <f t="shared" si="261"/>
        <v>1.0261427075660567</v>
      </c>
      <c r="Y375" s="53">
        <f t="shared" si="262"/>
        <v>1.0245708970161953</v>
      </c>
      <c r="Z375" s="53">
        <f t="shared" si="263"/>
        <v>1.0295983125376811</v>
      </c>
      <c r="AA375" s="53">
        <f t="shared" si="264"/>
        <v>1.0413839355520458</v>
      </c>
      <c r="AB375" s="53">
        <f t="shared" si="265"/>
        <v>0.56692310113360378</v>
      </c>
      <c r="AC375" s="53">
        <f t="shared" si="266"/>
        <v>0.55603297872814494</v>
      </c>
      <c r="AD375" s="53">
        <f t="shared" si="267"/>
        <v>0.5481276962567827</v>
      </c>
      <c r="AE375" s="53">
        <f t="shared" si="268"/>
        <v>0.40298712852401042</v>
      </c>
      <c r="AF375" s="53">
        <f t="shared" si="269"/>
        <v>0.36</v>
      </c>
      <c r="AG375" s="53">
        <f t="shared" si="270"/>
        <v>0.3814935642620052</v>
      </c>
      <c r="AH375" s="64" t="s">
        <v>152</v>
      </c>
      <c r="AK375" s="45" t="str">
        <f t="shared" si="276"/>
        <v>349-15</v>
      </c>
      <c r="AL375" s="65"/>
      <c r="AM375" s="145">
        <f t="shared" si="277"/>
        <v>1</v>
      </c>
      <c r="AN375" s="149"/>
      <c r="AO375" s="183"/>
      <c r="AP375" s="149"/>
      <c r="AQ375" s="147">
        <f t="shared" si="278"/>
        <v>1</v>
      </c>
      <c r="AR375" s="229">
        <v>0</v>
      </c>
      <c r="AS375" s="229">
        <v>1</v>
      </c>
      <c r="AT375" s="229">
        <v>1</v>
      </c>
      <c r="AU375" s="229">
        <v>0</v>
      </c>
      <c r="AV375" s="229">
        <v>1</v>
      </c>
      <c r="AW375" s="229">
        <v>1</v>
      </c>
      <c r="AX375" s="229">
        <v>0</v>
      </c>
      <c r="AY375" s="229">
        <v>2</v>
      </c>
      <c r="AZ375" s="229">
        <v>2</v>
      </c>
      <c r="BB375" s="229">
        <v>10</v>
      </c>
      <c r="BC375" s="229">
        <v>2</v>
      </c>
      <c r="BD375" s="229">
        <v>1</v>
      </c>
      <c r="BE375" s="57">
        <v>3</v>
      </c>
      <c r="BF375" s="57">
        <v>3</v>
      </c>
      <c r="BG375" s="57">
        <v>3</v>
      </c>
      <c r="BH375" s="57">
        <v>10</v>
      </c>
      <c r="BI375" s="57">
        <f t="shared" si="279"/>
        <v>308</v>
      </c>
      <c r="BJ375" s="189" t="str">
        <f t="shared" si="280"/>
        <v>349-15</v>
      </c>
      <c r="BK375" s="173">
        <f t="shared" si="281"/>
        <v>1</v>
      </c>
      <c r="BL375" s="173">
        <v>0</v>
      </c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104">
        <v>48</v>
      </c>
      <c r="CB375" s="103"/>
      <c r="CC375" s="103"/>
      <c r="CD375" s="103"/>
      <c r="CE375" s="103"/>
      <c r="CF375" s="103"/>
      <c r="CG375" s="103"/>
      <c r="CH375" s="103"/>
      <c r="CI375" s="103"/>
      <c r="CJ375" s="103"/>
      <c r="CK375" s="103"/>
      <c r="CL375" s="103"/>
      <c r="CP375" s="93"/>
      <c r="CQ375" s="93"/>
      <c r="CV375" s="93"/>
      <c r="DA375" s="93"/>
      <c r="DF375" s="131"/>
      <c r="DG375" s="121">
        <f t="shared" si="282"/>
        <v>0</v>
      </c>
      <c r="DH375" s="121">
        <f t="shared" si="283"/>
        <v>16.771367248931917</v>
      </c>
      <c r="DI375" s="121">
        <f t="shared" si="284"/>
        <v>29.895492468595727</v>
      </c>
      <c r="DJ375" s="121">
        <f t="shared" si="285"/>
        <v>0.27086597663817213</v>
      </c>
      <c r="DK375" s="121">
        <f t="shared" si="285"/>
        <v>0.6156482523858231</v>
      </c>
      <c r="DL375" s="121">
        <f t="shared" si="285"/>
        <v>4.0033615745420397</v>
      </c>
      <c r="DM375" s="121">
        <f t="shared" si="286"/>
        <v>0</v>
      </c>
      <c r="DN375" s="121">
        <f t="shared" si="287"/>
        <v>106.58866165162922</v>
      </c>
      <c r="DO375" s="121">
        <f t="shared" si="288"/>
        <v>0</v>
      </c>
      <c r="DP375" s="121">
        <f t="shared" si="289"/>
        <v>0</v>
      </c>
      <c r="DQ375" s="121">
        <f t="shared" si="290"/>
        <v>0</v>
      </c>
      <c r="DR375" s="122">
        <f t="shared" si="291"/>
        <v>1</v>
      </c>
      <c r="DS375" s="157"/>
      <c r="DT375" s="157" t="str">
        <f t="shared" si="292"/>
        <v>HP_Burn_thin</v>
      </c>
      <c r="DU375" s="157" t="str">
        <f t="shared" si="271"/>
        <v>349-15</v>
      </c>
      <c r="DV375" s="238">
        <f t="shared" si="293"/>
        <v>1</v>
      </c>
      <c r="EJ375" s="50">
        <f t="shared" si="294"/>
        <v>9.6880081300813006E-2</v>
      </c>
      <c r="EK375" s="50">
        <f t="shared" si="295"/>
        <v>0.37093495934959347</v>
      </c>
      <c r="EL375" s="55">
        <f t="shared" si="296"/>
        <v>1.475609756097561</v>
      </c>
      <c r="EM375" s="50">
        <f>4.656*AQ375*(((BL375/2.54)^2)+((BM375/2.54)^2)+((BN375/2.54)^2)+((BO375)/2.54^2)+((BP375/2.54)^2)+((BQ375/2.54)^2)+((BR375/2.54)^2)+((BS375/2.54)^2)+((BT375/2.54)^2)+((BU375/2.54)^2)+((BV375/2.54)^2)+((BW375/2.54)^2)+((BX375/2.54)^2)+((BY375/2.54)^2)+((BZ375/2.54)^2))/(BH375*3.28)</f>
        <v>0</v>
      </c>
      <c r="EN375" s="50">
        <f>3.492*AQ375*((CA375/2.54)^2 + (CB375/2.54)^2 + (CC375/2.54)^2 + (CD375/2.54)^2 + (CE375/2.54)^2 + (CF375/2.54)^2 + (CG375/2.54)^2 +(CH375/2.54)^2 +(CI375/2.54)^2 + (CJ375/2.54)^2 +(CK375/2.54)^2 + (CL375/2.54)^2 +(CM375/2.54)^2 + (CN375/2.54)^2 + (CO375/2.54)^2)/(BH375*3.28)</f>
        <v>38.02029067472769</v>
      </c>
      <c r="EO375" s="50">
        <f t="shared" si="272"/>
        <v>0</v>
      </c>
      <c r="EP375" s="50">
        <f t="shared" si="273"/>
        <v>0</v>
      </c>
      <c r="EQ375" s="50">
        <f t="shared" si="274"/>
        <v>0</v>
      </c>
      <c r="ER375" s="56">
        <f t="shared" si="297"/>
        <v>1.9434247967479674</v>
      </c>
      <c r="ES375" s="56">
        <f t="shared" si="298"/>
        <v>38.02029067472769</v>
      </c>
      <c r="ET375" s="56">
        <f t="shared" si="302"/>
        <v>0</v>
      </c>
      <c r="EU375" s="56">
        <f t="shared" si="302"/>
        <v>7.5471152620193624</v>
      </c>
      <c r="EV375" s="56">
        <f t="shared" si="299"/>
        <v>39.963715471475659</v>
      </c>
      <c r="EW375" s="56"/>
      <c r="EX375" s="56"/>
      <c r="EY375" s="56"/>
      <c r="EZ375" s="165"/>
      <c r="FA375" s="179"/>
      <c r="FB375" s="179"/>
      <c r="FC375" s="56"/>
      <c r="FD375" s="56"/>
      <c r="FE375" s="56"/>
      <c r="FF375" s="56"/>
      <c r="FG375" s="56"/>
      <c r="FH375" s="56"/>
      <c r="FI375" s="56"/>
      <c r="FJ375" s="56"/>
      <c r="FK375" s="56"/>
      <c r="FL375" s="56"/>
      <c r="FM375" s="56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</row>
    <row r="376" spans="1:183" ht="16.899999999999999" customHeight="1">
      <c r="A376" s="66" t="s">
        <v>377</v>
      </c>
      <c r="B376" s="228" t="s">
        <v>283</v>
      </c>
      <c r="C376" s="228">
        <v>308</v>
      </c>
      <c r="D376" s="228" t="s">
        <v>330</v>
      </c>
      <c r="E376" s="229">
        <v>2</v>
      </c>
      <c r="F376" s="144">
        <v>4.8499999999999996</v>
      </c>
      <c r="G376" s="144">
        <v>12.73</v>
      </c>
      <c r="H376" s="144">
        <v>6.8597689729799995</v>
      </c>
      <c r="I376" s="144">
        <v>2.78</v>
      </c>
      <c r="J376" s="232">
        <v>3.4</v>
      </c>
      <c r="K376" s="83">
        <v>3.99</v>
      </c>
      <c r="L376" s="83"/>
      <c r="M376" s="83"/>
      <c r="N376" s="83"/>
      <c r="O376" s="83"/>
      <c r="P376" s="230">
        <f t="shared" si="275"/>
        <v>34.60976897298</v>
      </c>
      <c r="Q376" s="52">
        <f t="shared" si="254"/>
        <v>0.83856836244659583</v>
      </c>
      <c r="R376" s="52">
        <f t="shared" si="255"/>
        <v>1.5690704459562599</v>
      </c>
      <c r="S376" s="52">
        <f t="shared" si="256"/>
        <v>1.4947746234297863</v>
      </c>
      <c r="T376" s="53">
        <f t="shared" si="257"/>
        <v>0.1131953625291616</v>
      </c>
      <c r="U376" s="53">
        <f t="shared" si="258"/>
        <v>1.3136092081897086</v>
      </c>
      <c r="V376" s="53">
        <f t="shared" si="259"/>
        <v>17.245720460840499</v>
      </c>
      <c r="W376" s="53">
        <f t="shared" si="260"/>
        <v>109.30751375724435</v>
      </c>
      <c r="X376" s="53">
        <f t="shared" si="261"/>
        <v>1.0261427075660567</v>
      </c>
      <c r="Y376" s="53">
        <f t="shared" si="262"/>
        <v>1.0245708970161953</v>
      </c>
      <c r="Z376" s="53">
        <f t="shared" si="263"/>
        <v>1.0295983125376811</v>
      </c>
      <c r="AA376" s="53">
        <f t="shared" si="264"/>
        <v>1.0413839355520458</v>
      </c>
      <c r="AB376" s="53">
        <f t="shared" si="265"/>
        <v>0.56692310113360378</v>
      </c>
      <c r="AC376" s="53">
        <f t="shared" si="266"/>
        <v>0.55603297872814494</v>
      </c>
      <c r="AD376" s="53">
        <f t="shared" si="267"/>
        <v>0.5481276962567827</v>
      </c>
      <c r="AE376" s="53">
        <f t="shared" si="268"/>
        <v>0.40298712852401042</v>
      </c>
      <c r="AF376" s="53">
        <f t="shared" si="269"/>
        <v>0.36</v>
      </c>
      <c r="AG376" s="53">
        <f t="shared" si="270"/>
        <v>0.3814935642620052</v>
      </c>
      <c r="AH376" s="64" t="s">
        <v>152</v>
      </c>
      <c r="AK376" s="45" t="str">
        <f t="shared" si="276"/>
        <v>349-15</v>
      </c>
      <c r="AL376" s="65"/>
      <c r="AM376" s="145">
        <f t="shared" si="277"/>
        <v>2</v>
      </c>
      <c r="AN376" s="149"/>
      <c r="AO376" s="183"/>
      <c r="AP376" s="149"/>
      <c r="AQ376" s="147">
        <f t="shared" si="278"/>
        <v>1</v>
      </c>
      <c r="AR376" s="229">
        <v>0</v>
      </c>
      <c r="AS376" s="229">
        <v>2</v>
      </c>
      <c r="AT376" s="229">
        <v>2</v>
      </c>
      <c r="AU376" s="229">
        <v>0</v>
      </c>
      <c r="AV376" s="229">
        <v>0</v>
      </c>
      <c r="AW376" s="229">
        <v>8</v>
      </c>
      <c r="AX376" s="229">
        <v>0</v>
      </c>
      <c r="AY376" s="229">
        <v>1</v>
      </c>
      <c r="AZ376" s="229">
        <v>1</v>
      </c>
      <c r="BB376" s="229">
        <v>4</v>
      </c>
      <c r="BC376" s="229">
        <v>3</v>
      </c>
      <c r="BD376" s="229">
        <v>0</v>
      </c>
      <c r="BE376" s="57">
        <v>3</v>
      </c>
      <c r="BF376" s="57">
        <v>3</v>
      </c>
      <c r="BG376" s="57">
        <v>3</v>
      </c>
      <c r="BH376" s="57">
        <v>10</v>
      </c>
      <c r="BI376" s="57">
        <f t="shared" si="279"/>
        <v>308</v>
      </c>
      <c r="BJ376" s="189" t="str">
        <f t="shared" si="280"/>
        <v>349-15</v>
      </c>
      <c r="BK376" s="173">
        <f t="shared" si="281"/>
        <v>2</v>
      </c>
      <c r="BL376" s="173">
        <v>0</v>
      </c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104">
        <v>8</v>
      </c>
      <c r="CB376" s="103">
        <v>10</v>
      </c>
      <c r="CC376" s="103"/>
      <c r="CD376" s="103"/>
      <c r="CE376" s="103"/>
      <c r="CF376" s="103"/>
      <c r="CG376" s="103"/>
      <c r="CH376" s="103"/>
      <c r="CI376" s="103"/>
      <c r="CJ376" s="103"/>
      <c r="CK376" s="103"/>
      <c r="CL376" s="103"/>
      <c r="CP376" s="93"/>
      <c r="CQ376" s="93"/>
      <c r="CV376" s="93"/>
      <c r="DA376" s="93"/>
      <c r="DF376" s="131"/>
      <c r="DG376" s="121">
        <f t="shared" si="282"/>
        <v>0</v>
      </c>
      <c r="DH376" s="121">
        <f t="shared" si="283"/>
        <v>12.578525436698937</v>
      </c>
      <c r="DI376" s="121">
        <f t="shared" si="284"/>
        <v>22.421619351446793</v>
      </c>
      <c r="DJ376" s="121">
        <f t="shared" si="285"/>
        <v>0.10834639065526885</v>
      </c>
      <c r="DK376" s="121">
        <f t="shared" si="285"/>
        <v>0.92347237857873454</v>
      </c>
      <c r="DL376" s="121">
        <f t="shared" si="285"/>
        <v>0</v>
      </c>
      <c r="DM376" s="121">
        <f t="shared" si="286"/>
        <v>0</v>
      </c>
      <c r="DN376" s="121">
        <f t="shared" si="287"/>
        <v>7.5870401522861091</v>
      </c>
      <c r="DO376" s="121">
        <f t="shared" si="288"/>
        <v>0</v>
      </c>
      <c r="DP376" s="121">
        <f t="shared" si="289"/>
        <v>0</v>
      </c>
      <c r="DQ376" s="121">
        <f t="shared" si="290"/>
        <v>0</v>
      </c>
      <c r="DR376" s="122">
        <f t="shared" si="291"/>
        <v>5</v>
      </c>
      <c r="DS376" s="157"/>
      <c r="DT376" s="157" t="str">
        <f t="shared" si="292"/>
        <v>HP_Burn_thin</v>
      </c>
      <c r="DU376" s="157" t="str">
        <f t="shared" si="271"/>
        <v>349-15</v>
      </c>
      <c r="DV376" s="238">
        <f t="shared" si="293"/>
        <v>2</v>
      </c>
      <c r="EJ376" s="50">
        <f t="shared" si="294"/>
        <v>3.8752032520325205E-2</v>
      </c>
      <c r="EK376" s="50">
        <f t="shared" si="295"/>
        <v>0.55640243902439024</v>
      </c>
      <c r="EL376" s="55">
        <f t="shared" si="296"/>
        <v>0</v>
      </c>
      <c r="EM376" s="50">
        <f>4.656*AQ376*(((BL376/2.54)^2)+((BM376/2.54)^2)+((BN376/2.54)^2)+((BO376)/2.54^2)+((BP376/2.54)^2)+((BQ376/2.54)^2)+((BR376/2.54)^2)+((BS376/2.54)^2)+((BT376/2.54)^2)+((BU376/2.54)^2)+((BV376/2.54)^2)+((BW376/2.54)^2)+((BX376/2.54)^2)+((BY376/2.54)^2)+((BZ376/2.54)^2))/(BH376*3.28)</f>
        <v>0</v>
      </c>
      <c r="EN376" s="50">
        <f>3.492*AQ376*((CA376/2.54)^2 + (CB376/2.54)^2 + (CC376/2.54)^2 + (CD376/2.54)^2 + (CE376/2.54)^2 + (CF376/2.54)^2 + (CG376/2.54)^2 +(CH376/2.54)^2 +(CI376/2.54)^2 + (CJ376/2.54)^2 +(CK376/2.54)^2 + (CL376/2.54)^2 +(CM376/2.54)^2 + (CN376/2.54)^2 + (CO376/2.54)^2)/(BH376*3.28)</f>
        <v>2.7063054126108255</v>
      </c>
      <c r="EO376" s="50">
        <f t="shared" si="272"/>
        <v>0</v>
      </c>
      <c r="EP376" s="50">
        <f t="shared" si="273"/>
        <v>0</v>
      </c>
      <c r="EQ376" s="50">
        <f t="shared" si="274"/>
        <v>0</v>
      </c>
      <c r="ER376" s="56">
        <f t="shared" si="297"/>
        <v>0.59515447154471546</v>
      </c>
      <c r="ES376" s="56">
        <f t="shared" si="298"/>
        <v>2.7063054126108255</v>
      </c>
      <c r="ET376" s="56">
        <f t="shared" si="302"/>
        <v>0</v>
      </c>
      <c r="EU376" s="56">
        <f t="shared" si="302"/>
        <v>5.6603364465145223</v>
      </c>
      <c r="EV376" s="56">
        <f t="shared" si="299"/>
        <v>3.3014598841555411</v>
      </c>
      <c r="EW376" s="56"/>
      <c r="EX376" s="56"/>
      <c r="EY376" s="56"/>
      <c r="EZ376" s="165"/>
      <c r="FA376" s="179"/>
      <c r="FB376" s="179"/>
      <c r="FC376" s="56"/>
      <c r="FD376" s="56"/>
      <c r="FE376" s="56"/>
      <c r="FF376" s="56"/>
      <c r="FG376" s="56"/>
      <c r="FH376" s="56"/>
      <c r="FI376" s="56"/>
      <c r="FJ376" s="56"/>
      <c r="FK376" s="56"/>
      <c r="FL376" s="56"/>
      <c r="FM376" s="56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</row>
    <row r="377" spans="1:183" ht="16.899999999999999" customHeight="1">
      <c r="A377" s="66" t="s">
        <v>377</v>
      </c>
      <c r="B377" s="228" t="s">
        <v>283</v>
      </c>
      <c r="C377" s="228">
        <v>308</v>
      </c>
      <c r="D377" s="228" t="s">
        <v>330</v>
      </c>
      <c r="E377" s="229">
        <v>3</v>
      </c>
      <c r="F377" s="144">
        <v>4.8499999999999996</v>
      </c>
      <c r="G377" s="144">
        <v>12.73</v>
      </c>
      <c r="H377" s="144">
        <v>6.8597689729799995</v>
      </c>
      <c r="I377" s="144">
        <v>2.78</v>
      </c>
      <c r="J377" s="232">
        <v>3.4</v>
      </c>
      <c r="K377" s="83">
        <v>3.99</v>
      </c>
      <c r="L377" s="83"/>
      <c r="M377" s="83"/>
      <c r="N377" s="83"/>
      <c r="O377" s="83"/>
      <c r="P377" s="230">
        <f t="shared" si="275"/>
        <v>34.60976897298</v>
      </c>
      <c r="Q377" s="52">
        <f t="shared" si="254"/>
        <v>0.83856836244659583</v>
      </c>
      <c r="R377" s="52">
        <f t="shared" si="255"/>
        <v>1.5690704459562599</v>
      </c>
      <c r="S377" s="52">
        <f t="shared" si="256"/>
        <v>1.4947746234297863</v>
      </c>
      <c r="T377" s="53">
        <f t="shared" si="257"/>
        <v>0.1131953625291616</v>
      </c>
      <c r="U377" s="53">
        <f t="shared" si="258"/>
        <v>1.3136092081897086</v>
      </c>
      <c r="V377" s="53">
        <f t="shared" si="259"/>
        <v>17.245720460840499</v>
      </c>
      <c r="W377" s="53">
        <f t="shared" si="260"/>
        <v>109.30751375724435</v>
      </c>
      <c r="X377" s="53">
        <f t="shared" si="261"/>
        <v>1.0261427075660567</v>
      </c>
      <c r="Y377" s="53">
        <f t="shared" si="262"/>
        <v>1.0245708970161953</v>
      </c>
      <c r="Z377" s="53">
        <f t="shared" si="263"/>
        <v>1.0295983125376811</v>
      </c>
      <c r="AA377" s="53">
        <f t="shared" si="264"/>
        <v>1.0413839355520458</v>
      </c>
      <c r="AB377" s="53">
        <f t="shared" si="265"/>
        <v>0.56692310113360378</v>
      </c>
      <c r="AC377" s="53">
        <f t="shared" si="266"/>
        <v>0.55603297872814494</v>
      </c>
      <c r="AD377" s="53">
        <f t="shared" si="267"/>
        <v>0.5481276962567827</v>
      </c>
      <c r="AE377" s="53">
        <f t="shared" si="268"/>
        <v>0.40298712852401042</v>
      </c>
      <c r="AF377" s="53">
        <f t="shared" si="269"/>
        <v>0.36</v>
      </c>
      <c r="AG377" s="53">
        <f t="shared" si="270"/>
        <v>0.3814935642620052</v>
      </c>
      <c r="AH377" s="64" t="s">
        <v>152</v>
      </c>
      <c r="AK377" s="45" t="str">
        <f t="shared" si="276"/>
        <v>349-15</v>
      </c>
      <c r="AL377" s="65"/>
      <c r="AM377" s="145">
        <f t="shared" si="277"/>
        <v>3</v>
      </c>
      <c r="AN377" s="149"/>
      <c r="AO377" s="183"/>
      <c r="AP377" s="149"/>
      <c r="AQ377" s="147">
        <f t="shared" si="278"/>
        <v>1</v>
      </c>
      <c r="AR377" s="229">
        <v>0</v>
      </c>
      <c r="AS377" s="229">
        <v>0</v>
      </c>
      <c r="AT377" s="229">
        <v>2</v>
      </c>
      <c r="AU377" s="229">
        <v>0</v>
      </c>
      <c r="AV377" s="229">
        <v>1</v>
      </c>
      <c r="AW377" s="229">
        <v>1</v>
      </c>
      <c r="AX377" s="229">
        <v>0</v>
      </c>
      <c r="AY377" s="229">
        <v>0</v>
      </c>
      <c r="AZ377" s="229">
        <v>1</v>
      </c>
      <c r="BB377" s="229">
        <v>6</v>
      </c>
      <c r="BC377" s="229">
        <v>1</v>
      </c>
      <c r="BD377" s="229">
        <v>0</v>
      </c>
      <c r="BE377" s="57">
        <v>3</v>
      </c>
      <c r="BF377" s="57">
        <v>3</v>
      </c>
      <c r="BG377" s="57">
        <v>3</v>
      </c>
      <c r="BH377" s="57">
        <v>10</v>
      </c>
      <c r="BI377" s="57">
        <f t="shared" si="279"/>
        <v>308</v>
      </c>
      <c r="BJ377" s="189" t="str">
        <f t="shared" si="280"/>
        <v>349-15</v>
      </c>
      <c r="BK377" s="173">
        <f t="shared" si="281"/>
        <v>3</v>
      </c>
      <c r="BL377" s="173">
        <v>0</v>
      </c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104"/>
      <c r="CB377" s="103"/>
      <c r="CC377" s="103"/>
      <c r="CD377" s="103"/>
      <c r="CE377" s="103"/>
      <c r="CF377" s="103"/>
      <c r="CG377" s="103"/>
      <c r="CH377" s="103"/>
      <c r="CI377" s="103"/>
      <c r="CJ377" s="103"/>
      <c r="CK377" s="103"/>
      <c r="CL377" s="103"/>
      <c r="CP377" s="93"/>
      <c r="CQ377" s="93"/>
      <c r="CV377" s="93"/>
      <c r="DA377" s="93"/>
      <c r="DF377" s="131"/>
      <c r="DG377" s="121">
        <f t="shared" si="282"/>
        <v>0</v>
      </c>
      <c r="DH377" s="121">
        <f t="shared" si="283"/>
        <v>4.1928418122329791</v>
      </c>
      <c r="DI377" s="121">
        <f t="shared" si="284"/>
        <v>7.4738731171489317</v>
      </c>
      <c r="DJ377" s="121">
        <f t="shared" si="285"/>
        <v>0.16251958598290325</v>
      </c>
      <c r="DK377" s="121">
        <f t="shared" si="285"/>
        <v>0.30782412619291155</v>
      </c>
      <c r="DL377" s="121">
        <f t="shared" si="285"/>
        <v>0</v>
      </c>
      <c r="DM377" s="121">
        <f t="shared" si="286"/>
        <v>0</v>
      </c>
      <c r="DN377" s="121">
        <f t="shared" si="287"/>
        <v>0</v>
      </c>
      <c r="DO377" s="121">
        <f t="shared" si="288"/>
        <v>0</v>
      </c>
      <c r="DP377" s="121">
        <f t="shared" si="289"/>
        <v>0</v>
      </c>
      <c r="DQ377" s="121">
        <f t="shared" si="290"/>
        <v>0</v>
      </c>
      <c r="DR377" s="122">
        <f t="shared" si="291"/>
        <v>1.5</v>
      </c>
      <c r="DS377" s="157"/>
      <c r="DT377" s="157" t="str">
        <f t="shared" si="292"/>
        <v>HP_Burn_thin</v>
      </c>
      <c r="DU377" s="157" t="str">
        <f t="shared" si="271"/>
        <v>349-15</v>
      </c>
      <c r="DV377" s="238">
        <f t="shared" si="293"/>
        <v>3</v>
      </c>
      <c r="EJ377" s="50">
        <f t="shared" si="294"/>
        <v>5.8128048780487801E-2</v>
      </c>
      <c r="EK377" s="50">
        <f t="shared" si="295"/>
        <v>0.18546747967479674</v>
      </c>
      <c r="EL377" s="55">
        <f t="shared" si="296"/>
        <v>0</v>
      </c>
      <c r="EM377" s="50">
        <f>4.656*AQ377*(((BL377/2.54)^2)+((BM377/2.54)^2)+((BN377/2.54)^2)+((BO377)/2.54^2)+((BP377/2.54)^2)+((BQ377/2.54)^2)+((BR377/2.54)^2)+((BS377/2.54)^2)+((BT377/2.54)^2)+((BU377/2.54)^2)+((BV377/2.54)^2)+((BW377/2.54)^2)+((BX377/2.54)^2)+((BY377/2.54)^2)+((BZ377/2.54)^2))/(BH377*3.28)</f>
        <v>0</v>
      </c>
      <c r="EN377" s="50">
        <f>3.492*AQ377*((CA377/2.54)^2 + (CB377/2.54)^2 + (CC377/2.54)^2 + (CD377/2.54)^2 + (CE377/2.54)^2 + (CF377/2.54)^2 + (CG377/2.54)^2 +(CH377/2.54)^2 +(CI377/2.54)^2 + (CJ377/2.54)^2 +(CK377/2.54)^2 + (CL377/2.54)^2 +(CM377/2.54)^2 + (CN377/2.54)^2 + (CO377/2.54)^2)/(BH377*3.28)</f>
        <v>0</v>
      </c>
      <c r="EO377" s="50">
        <f t="shared" si="272"/>
        <v>0</v>
      </c>
      <c r="EP377" s="50">
        <f t="shared" si="273"/>
        <v>0</v>
      </c>
      <c r="EQ377" s="50">
        <f t="shared" si="274"/>
        <v>0</v>
      </c>
      <c r="ER377" s="56">
        <f t="shared" si="297"/>
        <v>0.24359552845528454</v>
      </c>
      <c r="ES377" s="56">
        <f t="shared" si="298"/>
        <v>0</v>
      </c>
      <c r="ET377" s="56">
        <f t="shared" si="302"/>
        <v>0</v>
      </c>
      <c r="EU377" s="56">
        <f t="shared" si="302"/>
        <v>1.8867788155048406</v>
      </c>
      <c r="EV377" s="56">
        <f t="shared" si="299"/>
        <v>0.24359552845528454</v>
      </c>
      <c r="EW377" s="56"/>
      <c r="EX377" s="56"/>
      <c r="EY377" s="56"/>
      <c r="EZ377" s="165" t="str">
        <f>D377</f>
        <v>349-15</v>
      </c>
      <c r="FA377" s="179">
        <f t="shared" si="300"/>
        <v>0</v>
      </c>
      <c r="FB377" s="179">
        <f t="shared" si="300"/>
        <v>5.031410174679575</v>
      </c>
      <c r="FC377" s="56">
        <f>AVERAGE(EJ375:EJ377)</f>
        <v>6.4586720867208666E-2</v>
      </c>
      <c r="FD377" s="56">
        <f>AVERAGE(EK375:EK377)</f>
        <v>0.37093495934959347</v>
      </c>
      <c r="FE377" s="56">
        <f>AVERAGE(EL375:EL377)</f>
        <v>0.491869918699187</v>
      </c>
      <c r="FF377" s="56">
        <f>AVERAGE(EM375:EM377)</f>
        <v>0</v>
      </c>
      <c r="FG377" s="56">
        <f>AVERAGE(EN375:EN377)</f>
        <v>13.575532029112837</v>
      </c>
      <c r="FH377" s="56">
        <f t="shared" si="301"/>
        <v>0</v>
      </c>
      <c r="FI377" s="56">
        <f t="shared" si="301"/>
        <v>0</v>
      </c>
      <c r="FJ377" s="56">
        <f t="shared" si="301"/>
        <v>0</v>
      </c>
      <c r="FK377" s="56">
        <f>AVERAGE(ER375:ER377)</f>
        <v>0.92739159891598899</v>
      </c>
      <c r="FL377" s="56">
        <f>AVERAGE(ES375:ES377)</f>
        <v>13.575532029112837</v>
      </c>
      <c r="FM377" s="56">
        <f>AVERAGE(EV375:EV377)</f>
        <v>14.50292362802883</v>
      </c>
      <c r="FO377" s="54"/>
      <c r="FP377" s="54" t="e">
        <f>AVERAGE(#REF!)</f>
        <v>#REF!</v>
      </c>
      <c r="FQ377" s="54" t="e">
        <f>AVERAGE(#REF!)</f>
        <v>#REF!</v>
      </c>
      <c r="FR377" s="54" t="e">
        <f>AVERAGE(#REF!)</f>
        <v>#REF!</v>
      </c>
      <c r="FS377" s="54" t="e">
        <f>AVERAGE(#REF!)</f>
        <v>#REF!</v>
      </c>
      <c r="FT377" s="54" t="e">
        <f>AVERAGE(#REF!)</f>
        <v>#REF!</v>
      </c>
      <c r="FU377" s="54" t="e">
        <f>AVERAGE(#REF!)</f>
        <v>#REF!</v>
      </c>
      <c r="FV377" s="54" t="e">
        <f>AVERAGE(#REF!)</f>
        <v>#REF!</v>
      </c>
      <c r="FW377" s="54" t="e">
        <f>AVERAGE(#REF!)</f>
        <v>#REF!</v>
      </c>
      <c r="FX377" s="54" t="e">
        <f>AVERAGE(#REF!)</f>
        <v>#REF!</v>
      </c>
      <c r="FY377" s="54" t="e">
        <f>AVERAGE(#REF!)</f>
        <v>#REF!</v>
      </c>
      <c r="FZ377" s="54" t="e">
        <f>AVERAGE(#REF!)</f>
        <v>#REF!</v>
      </c>
      <c r="GA377" s="54"/>
    </row>
    <row r="378" spans="1:183" ht="16.899999999999999" customHeight="1">
      <c r="A378" s="66" t="s">
        <v>377</v>
      </c>
      <c r="B378" s="228" t="s">
        <v>283</v>
      </c>
      <c r="C378" s="228">
        <v>308</v>
      </c>
      <c r="D378" s="228" t="s">
        <v>330</v>
      </c>
      <c r="E378" s="229">
        <v>4</v>
      </c>
      <c r="F378" s="144">
        <v>4.8499999999999996</v>
      </c>
      <c r="G378" s="144">
        <v>12.73</v>
      </c>
      <c r="H378" s="144">
        <v>6.8597689729799995</v>
      </c>
      <c r="I378" s="144">
        <v>2.78</v>
      </c>
      <c r="J378" s="232">
        <v>3.4</v>
      </c>
      <c r="K378" s="83">
        <v>3.99</v>
      </c>
      <c r="L378" s="83"/>
      <c r="M378" s="83"/>
      <c r="N378" s="83"/>
      <c r="O378" s="83"/>
      <c r="P378" s="230">
        <f t="shared" si="275"/>
        <v>34.60976897298</v>
      </c>
      <c r="Q378" s="52">
        <f t="shared" si="254"/>
        <v>0.83856836244659583</v>
      </c>
      <c r="R378" s="52">
        <f t="shared" si="255"/>
        <v>1.5690704459562599</v>
      </c>
      <c r="S378" s="52">
        <f t="shared" si="256"/>
        <v>1.4947746234297863</v>
      </c>
      <c r="T378" s="53">
        <f t="shared" si="257"/>
        <v>0.1131953625291616</v>
      </c>
      <c r="U378" s="53">
        <f t="shared" si="258"/>
        <v>1.3136092081897086</v>
      </c>
      <c r="V378" s="53">
        <f t="shared" si="259"/>
        <v>17.245720460840499</v>
      </c>
      <c r="W378" s="53">
        <f t="shared" si="260"/>
        <v>109.30751375724435</v>
      </c>
      <c r="X378" s="53">
        <f t="shared" si="261"/>
        <v>1.0261427075660567</v>
      </c>
      <c r="Y378" s="53">
        <f t="shared" si="262"/>
        <v>1.0245708970161953</v>
      </c>
      <c r="Z378" s="53">
        <f t="shared" si="263"/>
        <v>1.0295983125376811</v>
      </c>
      <c r="AA378" s="53">
        <f t="shared" si="264"/>
        <v>1.0413839355520458</v>
      </c>
      <c r="AB378" s="53">
        <f t="shared" si="265"/>
        <v>0.56692310113360378</v>
      </c>
      <c r="AC378" s="53">
        <f t="shared" si="266"/>
        <v>0.55603297872814494</v>
      </c>
      <c r="AD378" s="53">
        <f t="shared" si="267"/>
        <v>0.5481276962567827</v>
      </c>
      <c r="AE378" s="53">
        <f t="shared" si="268"/>
        <v>0.40298712852401042</v>
      </c>
      <c r="AF378" s="53">
        <f t="shared" si="269"/>
        <v>0.36</v>
      </c>
      <c r="AG378" s="53">
        <f t="shared" si="270"/>
        <v>0.3814935642620052</v>
      </c>
      <c r="AH378" s="64" t="s">
        <v>152</v>
      </c>
      <c r="AK378" s="45" t="str">
        <f t="shared" si="276"/>
        <v>349-15</v>
      </c>
      <c r="AL378" s="65"/>
      <c r="AM378" s="145">
        <f t="shared" si="277"/>
        <v>4</v>
      </c>
      <c r="AN378" s="149"/>
      <c r="AO378" s="183"/>
      <c r="AP378" s="149"/>
      <c r="AQ378" s="147">
        <f t="shared" si="278"/>
        <v>1</v>
      </c>
      <c r="AR378" s="229">
        <v>0</v>
      </c>
      <c r="AS378" s="229">
        <v>0</v>
      </c>
      <c r="AT378" s="229">
        <v>0</v>
      </c>
      <c r="AU378" s="229">
        <v>0</v>
      </c>
      <c r="AV378" s="229">
        <v>1</v>
      </c>
      <c r="AW378" s="229">
        <v>1</v>
      </c>
      <c r="AX378" s="229">
        <v>0</v>
      </c>
      <c r="AY378" s="229">
        <v>0</v>
      </c>
      <c r="AZ378" s="229">
        <v>2</v>
      </c>
      <c r="BB378" s="229">
        <v>13</v>
      </c>
      <c r="BC378" s="229">
        <v>2</v>
      </c>
      <c r="BD378" s="229">
        <v>0</v>
      </c>
      <c r="BE378" s="57">
        <v>3</v>
      </c>
      <c r="BF378" s="57">
        <v>3</v>
      </c>
      <c r="BG378" s="57">
        <v>3</v>
      </c>
      <c r="BH378" s="57">
        <v>10</v>
      </c>
      <c r="BI378" s="57">
        <f t="shared" si="279"/>
        <v>308</v>
      </c>
      <c r="BJ378" s="189" t="str">
        <f t="shared" si="280"/>
        <v>349-15</v>
      </c>
      <c r="BK378" s="173">
        <f t="shared" si="281"/>
        <v>4</v>
      </c>
      <c r="BL378" s="173">
        <v>0</v>
      </c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104">
        <v>8</v>
      </c>
      <c r="CB378" s="103">
        <v>10</v>
      </c>
      <c r="CC378" s="103"/>
      <c r="CD378" s="103"/>
      <c r="CE378" s="103"/>
      <c r="CF378" s="103"/>
      <c r="CG378" s="103"/>
      <c r="CH378" s="103"/>
      <c r="CI378" s="103"/>
      <c r="CJ378" s="103"/>
      <c r="CK378" s="103"/>
      <c r="CL378" s="103"/>
      <c r="CP378" s="93"/>
      <c r="CQ378" s="93"/>
      <c r="CV378" s="93"/>
      <c r="DA378" s="93"/>
      <c r="DF378" s="131"/>
      <c r="DG378" s="121">
        <f t="shared" si="282"/>
        <v>0</v>
      </c>
      <c r="DH378" s="121">
        <f t="shared" si="283"/>
        <v>4.1928418122329791</v>
      </c>
      <c r="DI378" s="121">
        <f t="shared" si="284"/>
        <v>7.4738731171489317</v>
      </c>
      <c r="DJ378" s="121">
        <f t="shared" si="285"/>
        <v>0.35212576962962377</v>
      </c>
      <c r="DK378" s="121">
        <f t="shared" si="285"/>
        <v>0.6156482523858231</v>
      </c>
      <c r="DL378" s="121">
        <f t="shared" si="285"/>
        <v>0</v>
      </c>
      <c r="DM378" s="121">
        <f t="shared" si="286"/>
        <v>0</v>
      </c>
      <c r="DN378" s="121">
        <f t="shared" si="287"/>
        <v>7.5870401522861091</v>
      </c>
      <c r="DO378" s="121">
        <f t="shared" si="288"/>
        <v>0</v>
      </c>
      <c r="DP378" s="121">
        <f t="shared" si="289"/>
        <v>0</v>
      </c>
      <c r="DQ378" s="121">
        <f t="shared" si="290"/>
        <v>0</v>
      </c>
      <c r="DR378" s="122">
        <f t="shared" si="291"/>
        <v>0.5</v>
      </c>
      <c r="DS378" s="157"/>
      <c r="DT378" s="157" t="str">
        <f t="shared" si="292"/>
        <v>HP_Burn_thin</v>
      </c>
      <c r="DU378" s="157" t="str">
        <f t="shared" si="271"/>
        <v>349-15</v>
      </c>
      <c r="DV378" s="238">
        <f t="shared" si="293"/>
        <v>4</v>
      </c>
      <c r="EJ378" s="50"/>
      <c r="EK378" s="50"/>
      <c r="EL378" s="55"/>
      <c r="EM378" s="50"/>
      <c r="EN378" s="50"/>
      <c r="EO378" s="50">
        <f t="shared" si="272"/>
        <v>0</v>
      </c>
      <c r="EP378" s="50">
        <f t="shared" si="273"/>
        <v>0</v>
      </c>
      <c r="EQ378" s="50">
        <f t="shared" si="274"/>
        <v>0</v>
      </c>
      <c r="ER378" s="56"/>
      <c r="ES378" s="56"/>
      <c r="ET378" s="56">
        <f t="shared" si="302"/>
        <v>0</v>
      </c>
      <c r="EU378" s="56">
        <f t="shared" si="302"/>
        <v>1.8867788155048406</v>
      </c>
      <c r="EV378" s="56"/>
      <c r="EW378" s="56"/>
      <c r="EX378" s="56"/>
      <c r="EY378" s="56"/>
      <c r="EZ378" s="165"/>
      <c r="FA378" s="179"/>
      <c r="FB378" s="179"/>
      <c r="FC378" s="56"/>
      <c r="FD378" s="56"/>
      <c r="FE378" s="56"/>
      <c r="FF378" s="56"/>
      <c r="FG378" s="56"/>
      <c r="FH378" s="56"/>
      <c r="FI378" s="56"/>
      <c r="FJ378" s="56"/>
      <c r="FK378" s="56"/>
      <c r="FL378" s="56"/>
      <c r="FM378" s="56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4"/>
      <c r="GA378" s="54"/>
    </row>
    <row r="379" spans="1:183" ht="16.899999999999999" customHeight="1">
      <c r="A379" s="66" t="s">
        <v>377</v>
      </c>
      <c r="B379" s="228" t="s">
        <v>283</v>
      </c>
      <c r="C379" s="228">
        <v>308</v>
      </c>
      <c r="D379" s="228" t="s">
        <v>330</v>
      </c>
      <c r="E379" s="229">
        <v>5</v>
      </c>
      <c r="F379" s="144">
        <v>4.8499999999999996</v>
      </c>
      <c r="G379" s="144">
        <v>12.73</v>
      </c>
      <c r="H379" s="144">
        <v>6.8597689729799995</v>
      </c>
      <c r="I379" s="144">
        <v>2.78</v>
      </c>
      <c r="J379" s="232">
        <v>3.4</v>
      </c>
      <c r="K379" s="83">
        <v>3.99</v>
      </c>
      <c r="L379" s="144"/>
      <c r="M379" s="144"/>
      <c r="N379" s="144"/>
      <c r="O379" s="83"/>
      <c r="P379" s="230">
        <f t="shared" si="275"/>
        <v>34.60976897298</v>
      </c>
      <c r="Q379" s="52">
        <f t="shared" si="254"/>
        <v>0.83856836244659583</v>
      </c>
      <c r="R379" s="52">
        <f t="shared" si="255"/>
        <v>1.5690704459562599</v>
      </c>
      <c r="S379" s="52">
        <f t="shared" si="256"/>
        <v>1.4947746234297863</v>
      </c>
      <c r="T379" s="53">
        <f t="shared" si="257"/>
        <v>0.1131953625291616</v>
      </c>
      <c r="U379" s="53">
        <f t="shared" si="258"/>
        <v>1.3136092081897086</v>
      </c>
      <c r="V379" s="53">
        <f t="shared" si="259"/>
        <v>17.245720460840499</v>
      </c>
      <c r="W379" s="53">
        <f t="shared" si="260"/>
        <v>109.30751375724435</v>
      </c>
      <c r="X379" s="53">
        <f t="shared" si="261"/>
        <v>1.0261427075660567</v>
      </c>
      <c r="Y379" s="53">
        <f t="shared" si="262"/>
        <v>1.0245708970161953</v>
      </c>
      <c r="Z379" s="53">
        <f t="shared" si="263"/>
        <v>1.0295983125376811</v>
      </c>
      <c r="AA379" s="53">
        <f t="shared" si="264"/>
        <v>1.0413839355520458</v>
      </c>
      <c r="AB379" s="53">
        <f t="shared" si="265"/>
        <v>0.56692310113360378</v>
      </c>
      <c r="AC379" s="53">
        <f t="shared" si="266"/>
        <v>0.55603297872814494</v>
      </c>
      <c r="AD379" s="53">
        <f t="shared" si="267"/>
        <v>0.5481276962567827</v>
      </c>
      <c r="AE379" s="53">
        <f t="shared" si="268"/>
        <v>0.40298712852401042</v>
      </c>
      <c r="AF379" s="53">
        <f t="shared" si="269"/>
        <v>0.36</v>
      </c>
      <c r="AG379" s="53">
        <f t="shared" si="270"/>
        <v>0.3814935642620052</v>
      </c>
      <c r="AH379" s="64" t="s">
        <v>152</v>
      </c>
      <c r="AK379" s="45" t="str">
        <f t="shared" si="276"/>
        <v>349-15</v>
      </c>
      <c r="AL379" s="65"/>
      <c r="AM379" s="145">
        <f t="shared" si="277"/>
        <v>5</v>
      </c>
      <c r="AN379" s="149"/>
      <c r="AO379" s="183"/>
      <c r="AP379" s="149"/>
      <c r="AQ379" s="147">
        <f t="shared" si="278"/>
        <v>1</v>
      </c>
      <c r="AR379" s="229">
        <v>0</v>
      </c>
      <c r="AS379" s="229">
        <v>0</v>
      </c>
      <c r="AT379" s="229">
        <v>8</v>
      </c>
      <c r="AU379" s="229">
        <v>0</v>
      </c>
      <c r="AV379" s="229">
        <v>0</v>
      </c>
      <c r="AW379" s="229">
        <v>10</v>
      </c>
      <c r="AX379" s="229">
        <v>0</v>
      </c>
      <c r="AY379" s="229">
        <v>0</v>
      </c>
      <c r="AZ379" s="229">
        <v>0</v>
      </c>
      <c r="BB379" s="229">
        <v>34</v>
      </c>
      <c r="BC379" s="229">
        <v>0</v>
      </c>
      <c r="BD379" s="229">
        <v>0</v>
      </c>
      <c r="BE379" s="57">
        <v>3</v>
      </c>
      <c r="BF379" s="57">
        <v>3</v>
      </c>
      <c r="BG379" s="57">
        <v>3</v>
      </c>
      <c r="BH379" s="57">
        <v>10</v>
      </c>
      <c r="BI379" s="57">
        <f t="shared" si="279"/>
        <v>308</v>
      </c>
      <c r="BJ379" s="189" t="str">
        <f t="shared" si="280"/>
        <v>349-15</v>
      </c>
      <c r="BK379" s="173">
        <f t="shared" si="281"/>
        <v>5</v>
      </c>
      <c r="BL379" s="173">
        <v>0</v>
      </c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104">
        <v>21</v>
      </c>
      <c r="CB379" s="103">
        <v>9</v>
      </c>
      <c r="CC379" s="103"/>
      <c r="CD379" s="103"/>
      <c r="CE379" s="103"/>
      <c r="CF379" s="103"/>
      <c r="CG379" s="103"/>
      <c r="CH379" s="103"/>
      <c r="CI379" s="103"/>
      <c r="CJ379" s="103"/>
      <c r="CK379" s="103"/>
      <c r="CL379" s="103"/>
      <c r="CP379" s="93"/>
      <c r="CQ379" s="93"/>
      <c r="CV379" s="93"/>
      <c r="DA379" s="93"/>
      <c r="DF379" s="131"/>
      <c r="DG379" s="121">
        <f t="shared" si="282"/>
        <v>0</v>
      </c>
      <c r="DH379" s="121">
        <f t="shared" si="283"/>
        <v>0</v>
      </c>
      <c r="DI379" s="121">
        <f t="shared" si="284"/>
        <v>0</v>
      </c>
      <c r="DJ379" s="121">
        <f t="shared" si="285"/>
        <v>0.92094432056978526</v>
      </c>
      <c r="DK379" s="121">
        <f t="shared" si="285"/>
        <v>0</v>
      </c>
      <c r="DL379" s="121">
        <f t="shared" si="285"/>
        <v>0</v>
      </c>
      <c r="DM379" s="121">
        <f t="shared" si="286"/>
        <v>0</v>
      </c>
      <c r="DN379" s="121">
        <f t="shared" si="287"/>
        <v>24.148993655447249</v>
      </c>
      <c r="DO379" s="121">
        <f t="shared" si="288"/>
        <v>0</v>
      </c>
      <c r="DP379" s="121">
        <f t="shared" si="289"/>
        <v>0</v>
      </c>
      <c r="DQ379" s="121">
        <f t="shared" si="290"/>
        <v>0</v>
      </c>
      <c r="DR379" s="122">
        <f t="shared" si="291"/>
        <v>9</v>
      </c>
      <c r="DS379" s="157"/>
      <c r="DT379" s="157" t="str">
        <f t="shared" si="292"/>
        <v>HP_Burn_thin</v>
      </c>
      <c r="DU379" s="157" t="str">
        <f t="shared" si="271"/>
        <v>349-15</v>
      </c>
      <c r="DV379" s="238">
        <f t="shared" si="293"/>
        <v>5</v>
      </c>
      <c r="EJ379" s="50">
        <f t="shared" si="294"/>
        <v>0.3293922764227642</v>
      </c>
      <c r="EK379" s="50">
        <f t="shared" si="295"/>
        <v>0</v>
      </c>
      <c r="EL379" s="55">
        <f t="shared" si="296"/>
        <v>0</v>
      </c>
      <c r="EM379" s="50">
        <f>4.656*AQ379*(((BL379/2.54)^2)+((BM379/2.54)^2)+((BN379/2.54)^2)+((BO379)/2.54^2)+((BP379/2.54)^2)+((BQ379/2.54)^2)+((BR379/2.54)^2)+((BS379/2.54)^2)+((BT379/2.54)^2)+((BU379/2.54)^2)+((BV379/2.54)^2)+((BW379/2.54)^2)+((BX379/2.54)^2)+((BY379/2.54)^2)+((BZ379/2.54)^2))/(BH379*3.28)</f>
        <v>0</v>
      </c>
      <c r="EN379" s="50">
        <f>3.492*AQ379*((CA379/2.54)^2 + (CB379/2.54)^2 + (CC379/2.54)^2 + (CD379/2.54)^2 + (CE379/2.54)^2 + (CF379/2.54)^2 + (CG379/2.54)^2 +(CH379/2.54)^2 +(CI379/2.54)^2 + (CJ379/2.54)^2 +(CK379/2.54)^2 + (CL379/2.54)^2 +(CM379/2.54)^2 + (CN379/2.54)^2 + (CO379/2.54)^2)/(BH379*3.28)</f>
        <v>8.6139721059929943</v>
      </c>
      <c r="EO379" s="50">
        <f t="shared" si="272"/>
        <v>0</v>
      </c>
      <c r="EP379" s="50">
        <f t="shared" si="273"/>
        <v>0</v>
      </c>
      <c r="EQ379" s="50">
        <f t="shared" si="274"/>
        <v>0</v>
      </c>
      <c r="ER379" s="56">
        <f t="shared" si="297"/>
        <v>0.3293922764227642</v>
      </c>
      <c r="ES379" s="56">
        <f t="shared" si="298"/>
        <v>8.6139721059929943</v>
      </c>
      <c r="ET379" s="56">
        <f t="shared" si="302"/>
        <v>0</v>
      </c>
      <c r="EU379" s="56">
        <f t="shared" si="302"/>
        <v>0</v>
      </c>
      <c r="EV379" s="56">
        <f t="shared" si="299"/>
        <v>8.9433643824157585</v>
      </c>
      <c r="EW379" s="56"/>
      <c r="EX379" s="56"/>
      <c r="EY379" s="56"/>
      <c r="EZ379" s="165"/>
      <c r="FA379" s="179"/>
      <c r="FB379" s="179"/>
      <c r="FC379" s="56"/>
      <c r="FD379" s="56"/>
      <c r="FE379" s="56"/>
      <c r="FF379" s="56"/>
      <c r="FG379" s="56"/>
      <c r="FH379" s="56"/>
      <c r="FI379" s="56"/>
      <c r="FJ379" s="56"/>
      <c r="FK379" s="56"/>
      <c r="FL379" s="56"/>
      <c r="FM379" s="56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4"/>
      <c r="FZ379" s="54"/>
      <c r="GA379" s="54"/>
    </row>
    <row r="380" spans="1:183" ht="16.899999999999999" customHeight="1">
      <c r="A380" s="66" t="s">
        <v>377</v>
      </c>
      <c r="B380" s="228" t="s">
        <v>283</v>
      </c>
      <c r="C380" s="228">
        <v>309</v>
      </c>
      <c r="D380" s="228" t="s">
        <v>332</v>
      </c>
      <c r="E380" s="229">
        <v>1</v>
      </c>
      <c r="F380" s="144">
        <v>4.8499999999999996</v>
      </c>
      <c r="G380" s="144">
        <v>12.73</v>
      </c>
      <c r="H380" s="144">
        <v>6.8597689729799995</v>
      </c>
      <c r="I380" s="144">
        <v>2.78</v>
      </c>
      <c r="J380" s="232">
        <v>3.4</v>
      </c>
      <c r="K380" s="83">
        <v>3.99</v>
      </c>
      <c r="L380" s="232"/>
      <c r="M380" s="232"/>
      <c r="N380" s="232"/>
      <c r="O380" s="83"/>
      <c r="P380" s="230">
        <f t="shared" si="275"/>
        <v>34.60976897298</v>
      </c>
      <c r="Q380" s="52">
        <f t="shared" si="254"/>
        <v>0.83856836244659583</v>
      </c>
      <c r="R380" s="52">
        <f t="shared" si="255"/>
        <v>1.5690704459562599</v>
      </c>
      <c r="S380" s="52">
        <f t="shared" si="256"/>
        <v>1.4947746234297863</v>
      </c>
      <c r="T380" s="53">
        <f t="shared" si="257"/>
        <v>0.1131953625291616</v>
      </c>
      <c r="U380" s="53">
        <f t="shared" si="258"/>
        <v>1.3136092081897086</v>
      </c>
      <c r="V380" s="53">
        <f t="shared" si="259"/>
        <v>17.245720460840499</v>
      </c>
      <c r="W380" s="53">
        <f t="shared" si="260"/>
        <v>109.30751375724435</v>
      </c>
      <c r="X380" s="53">
        <f t="shared" si="261"/>
        <v>1.0261427075660567</v>
      </c>
      <c r="Y380" s="53">
        <f t="shared" si="262"/>
        <v>1.0245708970161953</v>
      </c>
      <c r="Z380" s="53">
        <f t="shared" si="263"/>
        <v>1.0295983125376811</v>
      </c>
      <c r="AA380" s="53">
        <f t="shared" si="264"/>
        <v>1.0413839355520458</v>
      </c>
      <c r="AB380" s="53">
        <f t="shared" si="265"/>
        <v>0.56692310113360378</v>
      </c>
      <c r="AC380" s="53">
        <f t="shared" si="266"/>
        <v>0.55603297872814494</v>
      </c>
      <c r="AD380" s="53">
        <f t="shared" si="267"/>
        <v>0.5481276962567827</v>
      </c>
      <c r="AE380" s="53">
        <f t="shared" si="268"/>
        <v>0.40298712852401042</v>
      </c>
      <c r="AF380" s="53">
        <f t="shared" si="269"/>
        <v>0.36</v>
      </c>
      <c r="AG380" s="53">
        <f t="shared" si="270"/>
        <v>0.3814935642620052</v>
      </c>
      <c r="AH380" s="64" t="s">
        <v>152</v>
      </c>
      <c r="AK380" s="45" t="str">
        <f t="shared" si="276"/>
        <v>375-09</v>
      </c>
      <c r="AL380" s="65"/>
      <c r="AM380" s="145">
        <f t="shared" si="277"/>
        <v>1</v>
      </c>
      <c r="AN380" s="149"/>
      <c r="AO380" s="183"/>
      <c r="AP380" s="149"/>
      <c r="AQ380" s="147">
        <f t="shared" si="278"/>
        <v>1</v>
      </c>
      <c r="AR380" s="229">
        <v>0</v>
      </c>
      <c r="AS380" s="229">
        <v>2</v>
      </c>
      <c r="AT380" s="229">
        <v>2</v>
      </c>
      <c r="AU380" s="229">
        <v>0</v>
      </c>
      <c r="AV380" s="229">
        <v>1</v>
      </c>
      <c r="AW380" s="229">
        <v>1</v>
      </c>
      <c r="AX380" s="229">
        <v>0</v>
      </c>
      <c r="AY380" s="229">
        <v>1</v>
      </c>
      <c r="AZ380" s="229">
        <v>1</v>
      </c>
      <c r="BB380" s="229">
        <v>29</v>
      </c>
      <c r="BC380" s="229">
        <v>0</v>
      </c>
      <c r="BD380" s="229">
        <v>2</v>
      </c>
      <c r="BE380" s="57">
        <v>3</v>
      </c>
      <c r="BF380" s="57">
        <v>3</v>
      </c>
      <c r="BG380" s="57">
        <v>3</v>
      </c>
      <c r="BH380" s="57">
        <v>10</v>
      </c>
      <c r="BI380" s="57">
        <f t="shared" si="279"/>
        <v>309</v>
      </c>
      <c r="BJ380" s="189" t="str">
        <f t="shared" si="280"/>
        <v>375-09</v>
      </c>
      <c r="BK380" s="173">
        <f t="shared" si="281"/>
        <v>1</v>
      </c>
      <c r="BL380" s="173">
        <v>0</v>
      </c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104"/>
      <c r="CB380" s="103"/>
      <c r="CC380" s="103"/>
      <c r="CD380" s="103"/>
      <c r="CE380" s="103"/>
      <c r="CF380" s="103"/>
      <c r="CG380" s="103"/>
      <c r="CH380" s="103"/>
      <c r="CI380" s="103"/>
      <c r="CJ380" s="103"/>
      <c r="CK380" s="103"/>
      <c r="CL380" s="103"/>
      <c r="CP380" s="93"/>
      <c r="CQ380" s="93"/>
      <c r="CV380" s="93"/>
      <c r="DA380" s="93"/>
      <c r="DF380" s="131"/>
      <c r="DG380" s="121">
        <f t="shared" si="282"/>
        <v>0</v>
      </c>
      <c r="DH380" s="121">
        <f t="shared" si="283"/>
        <v>16.771367248931917</v>
      </c>
      <c r="DI380" s="121">
        <f t="shared" si="284"/>
        <v>29.895492468595727</v>
      </c>
      <c r="DJ380" s="121">
        <f t="shared" si="285"/>
        <v>0.78551133225069913</v>
      </c>
      <c r="DK380" s="121">
        <f t="shared" si="285"/>
        <v>0</v>
      </c>
      <c r="DL380" s="121">
        <f t="shared" si="285"/>
        <v>8.0067231490840793</v>
      </c>
      <c r="DM380" s="121">
        <f t="shared" si="286"/>
        <v>0</v>
      </c>
      <c r="DN380" s="121">
        <f t="shared" si="287"/>
        <v>0</v>
      </c>
      <c r="DO380" s="121">
        <f t="shared" si="288"/>
        <v>0</v>
      </c>
      <c r="DP380" s="121">
        <f t="shared" si="289"/>
        <v>0</v>
      </c>
      <c r="DQ380" s="121">
        <f t="shared" si="290"/>
        <v>0</v>
      </c>
      <c r="DR380" s="122">
        <f t="shared" si="291"/>
        <v>1.5</v>
      </c>
      <c r="DS380" s="157"/>
      <c r="DT380" s="157" t="str">
        <f t="shared" si="292"/>
        <v>HP_Burn_thin</v>
      </c>
      <c r="DU380" s="157" t="str">
        <f t="shared" si="271"/>
        <v>375-09</v>
      </c>
      <c r="DV380" s="238">
        <f t="shared" si="293"/>
        <v>1</v>
      </c>
      <c r="EJ380" s="50">
        <f t="shared" si="294"/>
        <v>0.28095223577235773</v>
      </c>
      <c r="EK380" s="50">
        <f t="shared" si="295"/>
        <v>0</v>
      </c>
      <c r="EL380" s="55">
        <f t="shared" si="296"/>
        <v>2.9512195121951219</v>
      </c>
      <c r="EM380" s="50">
        <f>4.656*AQ380*(((BL380/2.54)^2)+((BM380/2.54)^2)+((BN380/2.54)^2)+((BO380)/2.54^2)+((BP380/2.54)^2)+((BQ380/2.54)^2)+((BR380/2.54)^2)+((BS380/2.54)^2)+((BT380/2.54)^2)+((BU380/2.54)^2)+((BV380/2.54)^2)+((BW380/2.54)^2)+((BX380/2.54)^2)+((BY380/2.54)^2)+((BZ380/2.54)^2))/(BH380*3.28)</f>
        <v>0</v>
      </c>
      <c r="EN380" s="50">
        <f>3.492*AQ380*((CA380/2.54)^2 + (CB380/2.54)^2 + (CC380/2.54)^2 + (CD380/2.54)^2 + (CE380/2.54)^2 + (CF380/2.54)^2 + (CG380/2.54)^2 +(CH380/2.54)^2 +(CI380/2.54)^2 + (CJ380/2.54)^2 +(CK380/2.54)^2 + (CL380/2.54)^2 +(CM380/2.54)^2 + (CN380/2.54)^2 + (CO380/2.54)^2)/(BH380*3.28)</f>
        <v>0</v>
      </c>
      <c r="EO380" s="50">
        <f t="shared" si="272"/>
        <v>0</v>
      </c>
      <c r="EP380" s="50">
        <f t="shared" si="273"/>
        <v>0</v>
      </c>
      <c r="EQ380" s="50">
        <f t="shared" si="274"/>
        <v>0</v>
      </c>
      <c r="ER380" s="56">
        <f t="shared" si="297"/>
        <v>3.2321717479674796</v>
      </c>
      <c r="ES380" s="56">
        <f t="shared" si="298"/>
        <v>0</v>
      </c>
      <c r="ET380" s="56">
        <f t="shared" si="302"/>
        <v>0</v>
      </c>
      <c r="EU380" s="56">
        <f t="shared" si="302"/>
        <v>7.5471152620193624</v>
      </c>
      <c r="EV380" s="56">
        <f t="shared" si="299"/>
        <v>3.2321717479674796</v>
      </c>
      <c r="EW380" s="56"/>
      <c r="EX380" s="56"/>
      <c r="EY380" s="56"/>
      <c r="EZ380" s="165"/>
      <c r="FA380" s="179"/>
      <c r="FB380" s="179"/>
      <c r="FC380" s="56"/>
      <c r="FD380" s="56"/>
      <c r="FE380" s="56"/>
      <c r="FF380" s="56"/>
      <c r="FG380" s="56"/>
      <c r="FH380" s="56"/>
      <c r="FI380" s="56"/>
      <c r="FJ380" s="56"/>
      <c r="FK380" s="56"/>
      <c r="FL380" s="56"/>
      <c r="FM380" s="56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4"/>
      <c r="FZ380" s="54"/>
      <c r="GA380" s="54"/>
    </row>
    <row r="381" spans="1:183" ht="16.5" customHeight="1">
      <c r="A381" s="66" t="s">
        <v>377</v>
      </c>
      <c r="B381" s="228" t="s">
        <v>283</v>
      </c>
      <c r="C381" s="228">
        <v>309</v>
      </c>
      <c r="D381" s="228" t="s">
        <v>332</v>
      </c>
      <c r="E381" s="229">
        <v>2</v>
      </c>
      <c r="F381" s="144">
        <v>4.8499999999999996</v>
      </c>
      <c r="G381" s="144">
        <v>12.73</v>
      </c>
      <c r="H381" s="144">
        <v>6.8597689729799995</v>
      </c>
      <c r="I381" s="144">
        <v>2.78</v>
      </c>
      <c r="J381" s="232">
        <v>3.4</v>
      </c>
      <c r="K381" s="83">
        <v>3.99</v>
      </c>
      <c r="L381" s="83"/>
      <c r="M381" s="83"/>
      <c r="N381" s="83"/>
      <c r="O381" s="83"/>
      <c r="P381" s="230">
        <f t="shared" si="275"/>
        <v>34.60976897298</v>
      </c>
      <c r="Q381" s="52">
        <f t="shared" si="254"/>
        <v>0.83856836244659583</v>
      </c>
      <c r="R381" s="52">
        <f t="shared" si="255"/>
        <v>1.5690704459562599</v>
      </c>
      <c r="S381" s="52">
        <f t="shared" si="256"/>
        <v>1.4947746234297863</v>
      </c>
      <c r="T381" s="53">
        <f t="shared" si="257"/>
        <v>0.1131953625291616</v>
      </c>
      <c r="U381" s="53">
        <f t="shared" si="258"/>
        <v>1.3136092081897086</v>
      </c>
      <c r="V381" s="53">
        <f t="shared" si="259"/>
        <v>17.245720460840499</v>
      </c>
      <c r="W381" s="53">
        <f t="shared" si="260"/>
        <v>109.30751375724435</v>
      </c>
      <c r="X381" s="53">
        <f t="shared" si="261"/>
        <v>1.0261427075660567</v>
      </c>
      <c r="Y381" s="53">
        <f t="shared" si="262"/>
        <v>1.0245708970161953</v>
      </c>
      <c r="Z381" s="53">
        <f t="shared" si="263"/>
        <v>1.0295983125376811</v>
      </c>
      <c r="AA381" s="53">
        <f t="shared" si="264"/>
        <v>1.0413839355520458</v>
      </c>
      <c r="AB381" s="53">
        <f t="shared" si="265"/>
        <v>0.56692310113360378</v>
      </c>
      <c r="AC381" s="53">
        <f t="shared" si="266"/>
        <v>0.55603297872814494</v>
      </c>
      <c r="AD381" s="53">
        <f t="shared" si="267"/>
        <v>0.5481276962567827</v>
      </c>
      <c r="AE381" s="53">
        <f t="shared" si="268"/>
        <v>0.40298712852401042</v>
      </c>
      <c r="AF381" s="53">
        <f t="shared" si="269"/>
        <v>0.36</v>
      </c>
      <c r="AG381" s="53">
        <f t="shared" si="270"/>
        <v>0.3814935642620052</v>
      </c>
      <c r="AH381" s="64" t="s">
        <v>152</v>
      </c>
      <c r="AK381" s="45" t="str">
        <f t="shared" si="276"/>
        <v>375-09</v>
      </c>
      <c r="AL381" s="65"/>
      <c r="AM381" s="145">
        <f t="shared" si="277"/>
        <v>2</v>
      </c>
      <c r="AN381" s="149"/>
      <c r="AO381" s="183"/>
      <c r="AP381" s="149"/>
      <c r="AQ381" s="147">
        <f t="shared" si="278"/>
        <v>1</v>
      </c>
      <c r="AR381" s="229">
        <v>0</v>
      </c>
      <c r="AS381" s="229">
        <v>1</v>
      </c>
      <c r="AT381" s="229">
        <v>1</v>
      </c>
      <c r="AU381" s="229">
        <v>0</v>
      </c>
      <c r="AV381" s="229">
        <v>1</v>
      </c>
      <c r="AW381" s="229">
        <v>1</v>
      </c>
      <c r="AX381" s="229">
        <v>0</v>
      </c>
      <c r="AY381" s="229">
        <v>1</v>
      </c>
      <c r="AZ381" s="229">
        <v>1</v>
      </c>
      <c r="BB381" s="229">
        <v>15</v>
      </c>
      <c r="BC381" s="229">
        <v>4</v>
      </c>
      <c r="BD381" s="229">
        <v>0</v>
      </c>
      <c r="BE381" s="57">
        <v>3</v>
      </c>
      <c r="BF381" s="57">
        <v>3</v>
      </c>
      <c r="BG381" s="57">
        <v>3</v>
      </c>
      <c r="BH381" s="57">
        <v>10</v>
      </c>
      <c r="BI381" s="57">
        <f t="shared" si="279"/>
        <v>309</v>
      </c>
      <c r="BJ381" s="189" t="str">
        <f t="shared" si="280"/>
        <v>375-09</v>
      </c>
      <c r="BK381" s="173">
        <f t="shared" si="281"/>
        <v>2</v>
      </c>
      <c r="BL381" s="173">
        <v>0</v>
      </c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104"/>
      <c r="CB381" s="103"/>
      <c r="CC381" s="103"/>
      <c r="CD381" s="103"/>
      <c r="CE381" s="103"/>
      <c r="CF381" s="103"/>
      <c r="CG381" s="103"/>
      <c r="CH381" s="103"/>
      <c r="CI381" s="103"/>
      <c r="CJ381" s="103"/>
      <c r="CK381" s="103"/>
      <c r="CL381" s="103"/>
      <c r="CP381" s="93"/>
      <c r="CQ381" s="93"/>
      <c r="CV381" s="93"/>
      <c r="DA381" s="93"/>
      <c r="DF381" s="131"/>
      <c r="DG381" s="121">
        <f t="shared" si="282"/>
        <v>0</v>
      </c>
      <c r="DH381" s="121">
        <f t="shared" si="283"/>
        <v>12.578525436698937</v>
      </c>
      <c r="DI381" s="121">
        <f t="shared" si="284"/>
        <v>22.421619351446793</v>
      </c>
      <c r="DJ381" s="121">
        <f t="shared" si="285"/>
        <v>0.4062989649572582</v>
      </c>
      <c r="DK381" s="121">
        <f t="shared" si="285"/>
        <v>1.2312965047716462</v>
      </c>
      <c r="DL381" s="121">
        <f t="shared" si="285"/>
        <v>0</v>
      </c>
      <c r="DM381" s="121">
        <f t="shared" si="286"/>
        <v>0</v>
      </c>
      <c r="DN381" s="121">
        <f t="shared" si="287"/>
        <v>0</v>
      </c>
      <c r="DO381" s="121">
        <f t="shared" si="288"/>
        <v>0</v>
      </c>
      <c r="DP381" s="121">
        <f t="shared" si="289"/>
        <v>0</v>
      </c>
      <c r="DQ381" s="121">
        <f t="shared" si="290"/>
        <v>0</v>
      </c>
      <c r="DR381" s="122">
        <f t="shared" si="291"/>
        <v>1</v>
      </c>
      <c r="DS381" s="157"/>
      <c r="DT381" s="157" t="str">
        <f t="shared" si="292"/>
        <v>HP_Burn_thin</v>
      </c>
      <c r="DU381" s="157" t="str">
        <f t="shared" si="271"/>
        <v>375-09</v>
      </c>
      <c r="DV381" s="238">
        <f t="shared" si="293"/>
        <v>2</v>
      </c>
      <c r="EJ381" s="50">
        <f t="shared" si="294"/>
        <v>0.14532012195121952</v>
      </c>
      <c r="EK381" s="50">
        <f t="shared" si="295"/>
        <v>0.74186991869918695</v>
      </c>
      <c r="EL381" s="55">
        <f t="shared" si="296"/>
        <v>0</v>
      </c>
      <c r="EM381" s="50">
        <f>4.656*AQ381*(((BL381/2.54)^2)+((BM381/2.54)^2)+((BN381/2.54)^2)+((BO381)/2.54^2)+((BP381/2.54)^2)+((BQ381/2.54)^2)+((BR381/2.54)^2)+((BS381/2.54)^2)+((BT381/2.54)^2)+((BU381/2.54)^2)+((BV381/2.54)^2)+((BW381/2.54)^2)+((BX381/2.54)^2)+((BY381/2.54)^2)+((BZ381/2.54)^2))/(BH381*3.28)</f>
        <v>0</v>
      </c>
      <c r="EN381" s="50">
        <f>3.492*AQ381*((CA381/2.54)^2 + (CB381/2.54)^2 + (CC381/2.54)^2 + (CD381/2.54)^2 + (CE381/2.54)^2 + (CF381/2.54)^2 + (CG381/2.54)^2 +(CH381/2.54)^2 +(CI381/2.54)^2 + (CJ381/2.54)^2 +(CK381/2.54)^2 + (CL381/2.54)^2 +(CM381/2.54)^2 + (CN381/2.54)^2 + (CO381/2.54)^2)/(BH381*3.28)</f>
        <v>0</v>
      </c>
      <c r="EO381" s="50">
        <f t="shared" si="272"/>
        <v>0</v>
      </c>
      <c r="EP381" s="50">
        <f t="shared" si="273"/>
        <v>0</v>
      </c>
      <c r="EQ381" s="50">
        <f t="shared" si="274"/>
        <v>0</v>
      </c>
      <c r="ER381" s="56">
        <f t="shared" si="297"/>
        <v>0.88719004065040652</v>
      </c>
      <c r="ES381" s="56">
        <f t="shared" si="298"/>
        <v>0</v>
      </c>
      <c r="ET381" s="56">
        <f t="shared" si="302"/>
        <v>0</v>
      </c>
      <c r="EU381" s="56">
        <f t="shared" si="302"/>
        <v>5.6603364465145223</v>
      </c>
      <c r="EV381" s="56">
        <f t="shared" si="299"/>
        <v>0.88719004065040652</v>
      </c>
      <c r="EW381" s="56"/>
      <c r="EX381" s="56"/>
      <c r="EY381" s="56"/>
      <c r="EZ381" s="165" t="str">
        <f>D381</f>
        <v>375-09</v>
      </c>
      <c r="FA381" s="179">
        <f t="shared" si="300"/>
        <v>0</v>
      </c>
      <c r="FB381" s="179">
        <f t="shared" si="300"/>
        <v>4.4024839028446285</v>
      </c>
      <c r="FC381" s="56">
        <f>AVERAGE(EJ379:EJ381)</f>
        <v>0.25188821138211376</v>
      </c>
      <c r="FD381" s="56">
        <f>AVERAGE(EK379:EK381)</f>
        <v>0.24728997289972898</v>
      </c>
      <c r="FE381" s="56">
        <f>AVERAGE(EL379:EL381)</f>
        <v>0.98373983739837401</v>
      </c>
      <c r="FF381" s="56">
        <f>AVERAGE(EM379:EM381)</f>
        <v>0</v>
      </c>
      <c r="FG381" s="56">
        <f>AVERAGE(EN379:EN381)</f>
        <v>2.8713240353309981</v>
      </c>
      <c r="FH381" s="56">
        <f t="shared" si="301"/>
        <v>0</v>
      </c>
      <c r="FI381" s="56">
        <f t="shared" si="301"/>
        <v>0</v>
      </c>
      <c r="FJ381" s="56">
        <f t="shared" si="301"/>
        <v>0</v>
      </c>
      <c r="FK381" s="56">
        <f>AVERAGE(ER379:ER381)</f>
        <v>1.4829180216802167</v>
      </c>
      <c r="FL381" s="56">
        <f>AVERAGE(ES379:ES381)</f>
        <v>2.8713240353309981</v>
      </c>
      <c r="FM381" s="56">
        <f>AVERAGE(EV379:EV381)</f>
        <v>4.3542420570112146</v>
      </c>
      <c r="FO381" s="54"/>
      <c r="FP381" s="54" t="e">
        <f>AVERAGE(#REF!)</f>
        <v>#REF!</v>
      </c>
      <c r="FQ381" s="54" t="e">
        <f>AVERAGE(#REF!)</f>
        <v>#REF!</v>
      </c>
      <c r="FR381" s="54" t="e">
        <f>AVERAGE(#REF!)</f>
        <v>#REF!</v>
      </c>
      <c r="FS381" s="54" t="e">
        <f>AVERAGE(#REF!)</f>
        <v>#REF!</v>
      </c>
      <c r="FT381" s="54" t="e">
        <f>AVERAGE(#REF!)</f>
        <v>#REF!</v>
      </c>
      <c r="FU381" s="54" t="e">
        <f>AVERAGE(#REF!)</f>
        <v>#REF!</v>
      </c>
      <c r="FV381" s="54" t="e">
        <f>AVERAGE(#REF!)</f>
        <v>#REF!</v>
      </c>
      <c r="FW381" s="54" t="e">
        <f>AVERAGE(#REF!)</f>
        <v>#REF!</v>
      </c>
      <c r="FX381" s="54" t="e">
        <f>AVERAGE(#REF!)</f>
        <v>#REF!</v>
      </c>
      <c r="FY381" s="54" t="e">
        <f>AVERAGE(#REF!)</f>
        <v>#REF!</v>
      </c>
      <c r="FZ381" s="54" t="e">
        <f>AVERAGE(#REF!)</f>
        <v>#REF!</v>
      </c>
      <c r="GA381" s="54"/>
    </row>
    <row r="382" spans="1:183" ht="16.899999999999999" customHeight="1">
      <c r="A382" s="66" t="s">
        <v>377</v>
      </c>
      <c r="B382" s="228" t="s">
        <v>283</v>
      </c>
      <c r="C382" s="228">
        <v>309</v>
      </c>
      <c r="D382" s="228" t="s">
        <v>332</v>
      </c>
      <c r="E382" s="229">
        <v>3</v>
      </c>
      <c r="F382" s="144">
        <v>4.8499999999999996</v>
      </c>
      <c r="G382" s="144">
        <v>12.73</v>
      </c>
      <c r="H382" s="144">
        <v>6.8597689729799995</v>
      </c>
      <c r="I382" s="144">
        <v>2.78</v>
      </c>
      <c r="J382" s="232">
        <v>3.4</v>
      </c>
      <c r="K382" s="83">
        <v>3.99</v>
      </c>
      <c r="L382" s="83"/>
      <c r="M382" s="83"/>
      <c r="N382" s="83"/>
      <c r="O382" s="83"/>
      <c r="P382" s="230">
        <f t="shared" si="275"/>
        <v>34.60976897298</v>
      </c>
      <c r="Q382" s="52">
        <f t="shared" si="254"/>
        <v>0.83856836244659583</v>
      </c>
      <c r="R382" s="52">
        <f t="shared" si="255"/>
        <v>1.5690704459562599</v>
      </c>
      <c r="S382" s="52">
        <f t="shared" si="256"/>
        <v>1.4947746234297863</v>
      </c>
      <c r="T382" s="53">
        <f t="shared" si="257"/>
        <v>0.1131953625291616</v>
      </c>
      <c r="U382" s="53">
        <f t="shared" si="258"/>
        <v>1.3136092081897086</v>
      </c>
      <c r="V382" s="53">
        <f t="shared" si="259"/>
        <v>17.245720460840499</v>
      </c>
      <c r="W382" s="53">
        <f t="shared" si="260"/>
        <v>109.30751375724435</v>
      </c>
      <c r="X382" s="53">
        <f t="shared" si="261"/>
        <v>1.0261427075660567</v>
      </c>
      <c r="Y382" s="53">
        <f t="shared" si="262"/>
        <v>1.0245708970161953</v>
      </c>
      <c r="Z382" s="53">
        <f t="shared" si="263"/>
        <v>1.0295983125376811</v>
      </c>
      <c r="AA382" s="53">
        <f t="shared" si="264"/>
        <v>1.0413839355520458</v>
      </c>
      <c r="AB382" s="53">
        <f t="shared" si="265"/>
        <v>0.56692310113360378</v>
      </c>
      <c r="AC382" s="53">
        <f t="shared" si="266"/>
        <v>0.55603297872814494</v>
      </c>
      <c r="AD382" s="53">
        <f t="shared" si="267"/>
        <v>0.5481276962567827</v>
      </c>
      <c r="AE382" s="53">
        <f t="shared" si="268"/>
        <v>0.40298712852401042</v>
      </c>
      <c r="AF382" s="53">
        <f t="shared" si="269"/>
        <v>0.36</v>
      </c>
      <c r="AG382" s="53">
        <f t="shared" si="270"/>
        <v>0.3814935642620052</v>
      </c>
      <c r="AH382" s="64" t="s">
        <v>152</v>
      </c>
      <c r="AK382" s="45" t="str">
        <f t="shared" si="276"/>
        <v>375-09</v>
      </c>
      <c r="AL382" s="65"/>
      <c r="AM382" s="145">
        <f t="shared" si="277"/>
        <v>3</v>
      </c>
      <c r="AN382" s="149"/>
      <c r="AO382" s="183"/>
      <c r="AP382" s="149"/>
      <c r="AQ382" s="147">
        <f t="shared" si="278"/>
        <v>1</v>
      </c>
      <c r="AR382" s="229">
        <v>0</v>
      </c>
      <c r="AS382" s="229">
        <v>0</v>
      </c>
      <c r="AT382" s="229">
        <v>0</v>
      </c>
      <c r="AU382" s="229">
        <v>0</v>
      </c>
      <c r="AV382" s="229">
        <v>1</v>
      </c>
      <c r="AW382" s="229">
        <v>1</v>
      </c>
      <c r="AX382" s="229">
        <v>0</v>
      </c>
      <c r="AY382" s="229">
        <v>0</v>
      </c>
      <c r="AZ382" s="229">
        <v>0</v>
      </c>
      <c r="BB382" s="229">
        <v>5</v>
      </c>
      <c r="BC382" s="229">
        <v>4</v>
      </c>
      <c r="BD382" s="229">
        <v>0</v>
      </c>
      <c r="BE382" s="57">
        <v>3</v>
      </c>
      <c r="BF382" s="57">
        <v>3</v>
      </c>
      <c r="BG382" s="57">
        <v>3</v>
      </c>
      <c r="BH382" s="57">
        <v>10</v>
      </c>
      <c r="BI382" s="57">
        <f t="shared" si="279"/>
        <v>309</v>
      </c>
      <c r="BJ382" s="189" t="str">
        <f t="shared" si="280"/>
        <v>375-09</v>
      </c>
      <c r="BK382" s="173">
        <f t="shared" si="281"/>
        <v>3</v>
      </c>
      <c r="BL382" s="173">
        <v>0</v>
      </c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104"/>
      <c r="CB382" s="103"/>
      <c r="CC382" s="103"/>
      <c r="CD382" s="103"/>
      <c r="CE382" s="103"/>
      <c r="CF382" s="103"/>
      <c r="CG382" s="103"/>
      <c r="CH382" s="103"/>
      <c r="CI382" s="103"/>
      <c r="CJ382" s="103"/>
      <c r="CK382" s="103"/>
      <c r="CL382" s="103"/>
      <c r="CP382" s="93"/>
      <c r="CQ382" s="93"/>
      <c r="CV382" s="93"/>
      <c r="DA382" s="93"/>
      <c r="DF382" s="131"/>
      <c r="DG382" s="121">
        <f t="shared" si="282"/>
        <v>0</v>
      </c>
      <c r="DH382" s="121">
        <f t="shared" si="283"/>
        <v>4.1928418122329791</v>
      </c>
      <c r="DI382" s="121">
        <f t="shared" si="284"/>
        <v>7.4738731171489317</v>
      </c>
      <c r="DJ382" s="121">
        <f t="shared" si="285"/>
        <v>0.13543298831908607</v>
      </c>
      <c r="DK382" s="121">
        <f t="shared" si="285"/>
        <v>1.2312965047716462</v>
      </c>
      <c r="DL382" s="121">
        <f t="shared" si="285"/>
        <v>0</v>
      </c>
      <c r="DM382" s="121">
        <f t="shared" si="286"/>
        <v>0</v>
      </c>
      <c r="DN382" s="121">
        <f t="shared" si="287"/>
        <v>0</v>
      </c>
      <c r="DO382" s="121">
        <f t="shared" si="288"/>
        <v>0</v>
      </c>
      <c r="DP382" s="121">
        <f t="shared" si="289"/>
        <v>0</v>
      </c>
      <c r="DQ382" s="121">
        <f t="shared" si="290"/>
        <v>0</v>
      </c>
      <c r="DR382" s="122">
        <f t="shared" si="291"/>
        <v>0.5</v>
      </c>
      <c r="DS382" s="157"/>
      <c r="DT382" s="157" t="str">
        <f t="shared" si="292"/>
        <v>HP_Burn_thin</v>
      </c>
      <c r="DU382" s="157" t="str">
        <f t="shared" si="271"/>
        <v>375-09</v>
      </c>
      <c r="DV382" s="238">
        <f t="shared" si="293"/>
        <v>3</v>
      </c>
      <c r="EJ382" s="50"/>
      <c r="EK382" s="50"/>
      <c r="EL382" s="55"/>
      <c r="EM382" s="50"/>
      <c r="EN382" s="50"/>
      <c r="EO382" s="50">
        <f t="shared" si="272"/>
        <v>0</v>
      </c>
      <c r="EP382" s="50">
        <f t="shared" si="273"/>
        <v>0</v>
      </c>
      <c r="EQ382" s="50">
        <f t="shared" si="274"/>
        <v>0</v>
      </c>
      <c r="ER382" s="56"/>
      <c r="ES382" s="56"/>
      <c r="ET382" s="56">
        <f t="shared" si="302"/>
        <v>0</v>
      </c>
      <c r="EU382" s="56">
        <f t="shared" si="302"/>
        <v>1.8867788155048406</v>
      </c>
      <c r="EV382" s="56"/>
      <c r="EW382" s="56"/>
      <c r="EX382" s="56"/>
      <c r="EY382" s="56"/>
      <c r="EZ382" s="165"/>
      <c r="FA382" s="179"/>
      <c r="FB382" s="179"/>
      <c r="FC382" s="56"/>
      <c r="FD382" s="56"/>
      <c r="FE382" s="56"/>
      <c r="FF382" s="56"/>
      <c r="FG382" s="56"/>
      <c r="FH382" s="56"/>
      <c r="FI382" s="56"/>
      <c r="FJ382" s="56"/>
      <c r="FK382" s="56"/>
      <c r="FL382" s="56"/>
      <c r="FM382" s="56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</row>
    <row r="383" spans="1:183" ht="16.899999999999999" customHeight="1">
      <c r="A383" s="66" t="s">
        <v>377</v>
      </c>
      <c r="B383" s="228" t="s">
        <v>283</v>
      </c>
      <c r="C383" s="228">
        <v>309</v>
      </c>
      <c r="D383" s="228" t="s">
        <v>332</v>
      </c>
      <c r="E383" s="229">
        <v>4</v>
      </c>
      <c r="F383" s="144">
        <v>4.8499999999999996</v>
      </c>
      <c r="G383" s="144">
        <v>12.73</v>
      </c>
      <c r="H383" s="144">
        <v>6.8597689729799995</v>
      </c>
      <c r="I383" s="144">
        <v>2.78</v>
      </c>
      <c r="J383" s="232">
        <v>3.4</v>
      </c>
      <c r="K383" s="83">
        <v>3.99</v>
      </c>
      <c r="L383" s="144"/>
      <c r="M383" s="144"/>
      <c r="N383" s="83"/>
      <c r="O383" s="83"/>
      <c r="P383" s="230">
        <f t="shared" si="275"/>
        <v>34.60976897298</v>
      </c>
      <c r="Q383" s="52">
        <f t="shared" si="254"/>
        <v>0.83856836244659583</v>
      </c>
      <c r="R383" s="52">
        <f t="shared" si="255"/>
        <v>1.5690704459562599</v>
      </c>
      <c r="S383" s="52">
        <f t="shared" si="256"/>
        <v>1.4947746234297863</v>
      </c>
      <c r="T383" s="53">
        <f t="shared" si="257"/>
        <v>0.1131953625291616</v>
      </c>
      <c r="U383" s="53">
        <f t="shared" si="258"/>
        <v>1.3136092081897086</v>
      </c>
      <c r="V383" s="53">
        <f t="shared" si="259"/>
        <v>17.245720460840499</v>
      </c>
      <c r="W383" s="53">
        <f t="shared" si="260"/>
        <v>109.30751375724435</v>
      </c>
      <c r="X383" s="53">
        <f t="shared" si="261"/>
        <v>1.0261427075660567</v>
      </c>
      <c r="Y383" s="53">
        <f t="shared" si="262"/>
        <v>1.0245708970161953</v>
      </c>
      <c r="Z383" s="53">
        <f t="shared" si="263"/>
        <v>1.0295983125376811</v>
      </c>
      <c r="AA383" s="53">
        <f t="shared" si="264"/>
        <v>1.0413839355520458</v>
      </c>
      <c r="AB383" s="53">
        <f t="shared" si="265"/>
        <v>0.56692310113360378</v>
      </c>
      <c r="AC383" s="53">
        <f t="shared" si="266"/>
        <v>0.55603297872814494</v>
      </c>
      <c r="AD383" s="53">
        <f t="shared" si="267"/>
        <v>0.5481276962567827</v>
      </c>
      <c r="AE383" s="53">
        <f t="shared" si="268"/>
        <v>0.40298712852401042</v>
      </c>
      <c r="AF383" s="53">
        <f t="shared" si="269"/>
        <v>0.36</v>
      </c>
      <c r="AG383" s="53">
        <f t="shared" si="270"/>
        <v>0.3814935642620052</v>
      </c>
      <c r="AH383" s="64" t="s">
        <v>152</v>
      </c>
      <c r="AK383" s="45" t="str">
        <f t="shared" si="276"/>
        <v>375-09</v>
      </c>
      <c r="AL383" s="65"/>
      <c r="AM383" s="145">
        <f t="shared" si="277"/>
        <v>4</v>
      </c>
      <c r="AN383" s="149"/>
      <c r="AO383" s="183"/>
      <c r="AP383" s="149"/>
      <c r="AQ383" s="147">
        <f t="shared" si="278"/>
        <v>1</v>
      </c>
      <c r="AR383" s="229">
        <v>0</v>
      </c>
      <c r="AS383" s="229">
        <v>1</v>
      </c>
      <c r="AT383" s="229">
        <v>1</v>
      </c>
      <c r="AU383" s="229">
        <v>0</v>
      </c>
      <c r="AV383" s="229">
        <v>1</v>
      </c>
      <c r="AW383" s="229">
        <v>1</v>
      </c>
      <c r="AX383" s="229">
        <v>0</v>
      </c>
      <c r="AY383" s="229">
        <v>1</v>
      </c>
      <c r="AZ383" s="229">
        <v>1</v>
      </c>
      <c r="BB383" s="229">
        <v>23</v>
      </c>
      <c r="BC383" s="229">
        <v>3</v>
      </c>
      <c r="BD383" s="229">
        <v>0</v>
      </c>
      <c r="BE383" s="57">
        <v>3</v>
      </c>
      <c r="BF383" s="57">
        <v>3</v>
      </c>
      <c r="BG383" s="57">
        <v>3</v>
      </c>
      <c r="BH383" s="57">
        <v>10</v>
      </c>
      <c r="BI383" s="57">
        <f t="shared" si="279"/>
        <v>309</v>
      </c>
      <c r="BJ383" s="189" t="str">
        <f t="shared" si="280"/>
        <v>375-09</v>
      </c>
      <c r="BK383" s="173">
        <f t="shared" si="281"/>
        <v>4</v>
      </c>
      <c r="BL383" s="173">
        <v>0</v>
      </c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104"/>
      <c r="CB383" s="103"/>
      <c r="CC383" s="103"/>
      <c r="CD383" s="103"/>
      <c r="CE383" s="103"/>
      <c r="CF383" s="103"/>
      <c r="CG383" s="103"/>
      <c r="CH383" s="103"/>
      <c r="CI383" s="103"/>
      <c r="CJ383" s="103"/>
      <c r="CK383" s="103"/>
      <c r="CL383" s="103"/>
      <c r="CP383" s="93"/>
      <c r="CQ383" s="93"/>
      <c r="CV383" s="93"/>
      <c r="DA383" s="93"/>
      <c r="DF383" s="131"/>
      <c r="DG383" s="121">
        <f t="shared" si="282"/>
        <v>0</v>
      </c>
      <c r="DH383" s="121">
        <f t="shared" si="283"/>
        <v>12.578525436698937</v>
      </c>
      <c r="DI383" s="121">
        <f t="shared" si="284"/>
        <v>22.421619351446793</v>
      </c>
      <c r="DJ383" s="121">
        <f t="shared" si="285"/>
        <v>0.62299174626779585</v>
      </c>
      <c r="DK383" s="121">
        <f t="shared" si="285"/>
        <v>0.92347237857873454</v>
      </c>
      <c r="DL383" s="121">
        <f t="shared" si="285"/>
        <v>0</v>
      </c>
      <c r="DM383" s="121">
        <f t="shared" si="286"/>
        <v>0</v>
      </c>
      <c r="DN383" s="121">
        <f t="shared" si="287"/>
        <v>0</v>
      </c>
      <c r="DO383" s="121">
        <f t="shared" si="288"/>
        <v>0</v>
      </c>
      <c r="DP383" s="121">
        <f t="shared" si="289"/>
        <v>0</v>
      </c>
      <c r="DQ383" s="121">
        <f t="shared" si="290"/>
        <v>0</v>
      </c>
      <c r="DR383" s="122">
        <f t="shared" si="291"/>
        <v>1</v>
      </c>
      <c r="DS383" s="157"/>
      <c r="DT383" s="157" t="str">
        <f t="shared" si="292"/>
        <v>HP_Burn_thin</v>
      </c>
      <c r="DU383" s="157" t="str">
        <f t="shared" si="271"/>
        <v>375-09</v>
      </c>
      <c r="DV383" s="238">
        <f t="shared" si="293"/>
        <v>4</v>
      </c>
      <c r="EJ383" s="50">
        <f t="shared" si="294"/>
        <v>0.22282418699186993</v>
      </c>
      <c r="EK383" s="50">
        <f t="shared" si="295"/>
        <v>0.55640243902439024</v>
      </c>
      <c r="EL383" s="55">
        <f t="shared" si="296"/>
        <v>0</v>
      </c>
      <c r="EM383" s="50">
        <f>4.656*AQ383*(((BL383/2.54)^2)+((BM383/2.54)^2)+((BN383/2.54)^2)+((BO383)/2.54^2)+((BP383/2.54)^2)+((BQ383/2.54)^2)+((BR383/2.54)^2)+((BS383/2.54)^2)+((BT383/2.54)^2)+((BU383/2.54)^2)+((BV383/2.54)^2)+((BW383/2.54)^2)+((BX383/2.54)^2)+((BY383/2.54)^2)+((BZ383/2.54)^2))/(BH383*3.28)</f>
        <v>0</v>
      </c>
      <c r="EN383" s="50">
        <f>3.492*AQ383*((CA383/2.54)^2 + (CB383/2.54)^2 + (CC383/2.54)^2 + (CD383/2.54)^2 + (CE383/2.54)^2 + (CF383/2.54)^2 + (CG383/2.54)^2 +(CH383/2.54)^2 +(CI383/2.54)^2 + (CJ383/2.54)^2 +(CK383/2.54)^2 + (CL383/2.54)^2 +(CM383/2.54)^2 + (CN383/2.54)^2 + (CO383/2.54)^2)/(BH383*3.28)</f>
        <v>0</v>
      </c>
      <c r="EO383" s="50">
        <f t="shared" si="272"/>
        <v>0</v>
      </c>
      <c r="EP383" s="50">
        <f t="shared" si="273"/>
        <v>0</v>
      </c>
      <c r="EQ383" s="50">
        <f t="shared" si="274"/>
        <v>0</v>
      </c>
      <c r="ER383" s="56">
        <f t="shared" si="297"/>
        <v>0.77922662601626014</v>
      </c>
      <c r="ES383" s="56">
        <f t="shared" si="298"/>
        <v>0</v>
      </c>
      <c r="ET383" s="56">
        <f t="shared" si="302"/>
        <v>0</v>
      </c>
      <c r="EU383" s="56">
        <f t="shared" si="302"/>
        <v>5.6603364465145223</v>
      </c>
      <c r="EV383" s="56">
        <f t="shared" si="299"/>
        <v>0.77922662601626014</v>
      </c>
      <c r="EW383" s="56"/>
      <c r="EX383" s="56"/>
      <c r="EY383" s="56"/>
      <c r="EZ383" s="165"/>
      <c r="FA383" s="179"/>
      <c r="FB383" s="179"/>
      <c r="FC383" s="56"/>
      <c r="FD383" s="56"/>
      <c r="FE383" s="56"/>
      <c r="FF383" s="56"/>
      <c r="FG383" s="56"/>
      <c r="FH383" s="56"/>
      <c r="FI383" s="56"/>
      <c r="FJ383" s="56"/>
      <c r="FK383" s="56"/>
      <c r="FL383" s="56"/>
      <c r="FM383" s="56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</row>
    <row r="384" spans="1:183" ht="16.899999999999999" customHeight="1">
      <c r="A384" s="66" t="s">
        <v>377</v>
      </c>
      <c r="B384" s="228" t="s">
        <v>283</v>
      </c>
      <c r="C384" s="228">
        <v>309</v>
      </c>
      <c r="D384" s="228" t="s">
        <v>332</v>
      </c>
      <c r="E384" s="229">
        <v>5</v>
      </c>
      <c r="F384" s="144">
        <v>4.8499999999999996</v>
      </c>
      <c r="G384" s="144">
        <v>12.73</v>
      </c>
      <c r="H384" s="144">
        <v>6.8597689729799995</v>
      </c>
      <c r="I384" s="144">
        <v>2.78</v>
      </c>
      <c r="J384" s="232">
        <v>3.4</v>
      </c>
      <c r="K384" s="83">
        <v>3.99</v>
      </c>
      <c r="L384" s="144"/>
      <c r="M384" s="144"/>
      <c r="N384" s="83"/>
      <c r="O384" s="83"/>
      <c r="P384" s="230">
        <f t="shared" si="275"/>
        <v>34.60976897298</v>
      </c>
      <c r="Q384" s="52">
        <f t="shared" si="254"/>
        <v>0.83856836244659583</v>
      </c>
      <c r="R384" s="52">
        <f t="shared" si="255"/>
        <v>1.5690704459562599</v>
      </c>
      <c r="S384" s="52">
        <f t="shared" si="256"/>
        <v>1.4947746234297863</v>
      </c>
      <c r="T384" s="53">
        <f t="shared" si="257"/>
        <v>0.1131953625291616</v>
      </c>
      <c r="U384" s="53">
        <f t="shared" si="258"/>
        <v>1.3136092081897086</v>
      </c>
      <c r="V384" s="53">
        <f t="shared" si="259"/>
        <v>17.245720460840499</v>
      </c>
      <c r="W384" s="53">
        <f t="shared" si="260"/>
        <v>109.30751375724435</v>
      </c>
      <c r="X384" s="53">
        <f t="shared" si="261"/>
        <v>1.0261427075660567</v>
      </c>
      <c r="Y384" s="53">
        <f t="shared" si="262"/>
        <v>1.0245708970161953</v>
      </c>
      <c r="Z384" s="53">
        <f t="shared" si="263"/>
        <v>1.0295983125376811</v>
      </c>
      <c r="AA384" s="53">
        <f t="shared" si="264"/>
        <v>1.0413839355520458</v>
      </c>
      <c r="AB384" s="53">
        <f t="shared" si="265"/>
        <v>0.56692310113360378</v>
      </c>
      <c r="AC384" s="53">
        <f t="shared" si="266"/>
        <v>0.55603297872814494</v>
      </c>
      <c r="AD384" s="53">
        <f t="shared" si="267"/>
        <v>0.5481276962567827</v>
      </c>
      <c r="AE384" s="53">
        <f t="shared" si="268"/>
        <v>0.40298712852401042</v>
      </c>
      <c r="AF384" s="53">
        <f t="shared" si="269"/>
        <v>0.36</v>
      </c>
      <c r="AG384" s="53">
        <f t="shared" si="270"/>
        <v>0.3814935642620052</v>
      </c>
      <c r="AH384" s="64" t="s">
        <v>152</v>
      </c>
      <c r="AK384" s="45" t="str">
        <f t="shared" si="276"/>
        <v>375-09</v>
      </c>
      <c r="AL384" s="65"/>
      <c r="AM384" s="145">
        <f t="shared" si="277"/>
        <v>5</v>
      </c>
      <c r="AN384" s="149"/>
      <c r="AO384" s="183"/>
      <c r="AP384" s="149"/>
      <c r="AQ384" s="147">
        <f t="shared" si="278"/>
        <v>1</v>
      </c>
      <c r="AR384" s="229">
        <v>0</v>
      </c>
      <c r="AS384" s="229">
        <v>1</v>
      </c>
      <c r="AT384" s="229">
        <v>1</v>
      </c>
      <c r="AU384" s="229">
        <v>0</v>
      </c>
      <c r="AV384" s="229">
        <v>1</v>
      </c>
      <c r="AW384" s="229">
        <v>1</v>
      </c>
      <c r="AX384" s="229">
        <v>0</v>
      </c>
      <c r="AY384" s="229">
        <v>1</v>
      </c>
      <c r="AZ384" s="229">
        <v>1</v>
      </c>
      <c r="BB384" s="229">
        <v>19</v>
      </c>
      <c r="BC384" s="229">
        <v>0</v>
      </c>
      <c r="BD384" s="229">
        <v>0</v>
      </c>
      <c r="BE384" s="57">
        <v>3</v>
      </c>
      <c r="BF384" s="57">
        <v>3</v>
      </c>
      <c r="BG384" s="57">
        <v>3</v>
      </c>
      <c r="BH384" s="57">
        <v>10</v>
      </c>
      <c r="BI384" s="57">
        <f t="shared" si="279"/>
        <v>309</v>
      </c>
      <c r="BJ384" s="189" t="str">
        <f t="shared" si="280"/>
        <v>375-09</v>
      </c>
      <c r="BK384" s="173">
        <f t="shared" si="281"/>
        <v>5</v>
      </c>
      <c r="BL384" s="173">
        <v>0</v>
      </c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104"/>
      <c r="CB384" s="103"/>
      <c r="CC384" s="103"/>
      <c r="CD384" s="103"/>
      <c r="CE384" s="103"/>
      <c r="CF384" s="103"/>
      <c r="CG384" s="103"/>
      <c r="CH384" s="103"/>
      <c r="CI384" s="103"/>
      <c r="CJ384" s="103"/>
      <c r="CK384" s="103"/>
      <c r="CL384" s="103"/>
      <c r="CP384" s="93"/>
      <c r="CQ384" s="93"/>
      <c r="CV384" s="93"/>
      <c r="DA384" s="93"/>
      <c r="DF384" s="131"/>
      <c r="DG384" s="121">
        <f t="shared" si="282"/>
        <v>0</v>
      </c>
      <c r="DH384" s="121">
        <f t="shared" si="283"/>
        <v>12.578525436698937</v>
      </c>
      <c r="DI384" s="121">
        <f t="shared" si="284"/>
        <v>22.421619351446793</v>
      </c>
      <c r="DJ384" s="121">
        <f t="shared" si="285"/>
        <v>0.51464535561252711</v>
      </c>
      <c r="DK384" s="121">
        <f t="shared" si="285"/>
        <v>0</v>
      </c>
      <c r="DL384" s="121">
        <f t="shared" si="285"/>
        <v>0</v>
      </c>
      <c r="DM384" s="121">
        <f t="shared" si="286"/>
        <v>0</v>
      </c>
      <c r="DN384" s="121">
        <f t="shared" si="287"/>
        <v>0</v>
      </c>
      <c r="DO384" s="121">
        <f t="shared" si="288"/>
        <v>0</v>
      </c>
      <c r="DP384" s="121">
        <f t="shared" si="289"/>
        <v>0</v>
      </c>
      <c r="DQ384" s="121">
        <f t="shared" si="290"/>
        <v>0</v>
      </c>
      <c r="DR384" s="122">
        <f t="shared" si="291"/>
        <v>1</v>
      </c>
      <c r="DS384" s="157"/>
      <c r="DT384" s="157" t="str">
        <f t="shared" si="292"/>
        <v>HP_Burn_thin</v>
      </c>
      <c r="DU384" s="157" t="str">
        <f t="shared" si="271"/>
        <v>375-09</v>
      </c>
      <c r="DV384" s="238">
        <f t="shared" si="293"/>
        <v>5</v>
      </c>
      <c r="EJ384" s="50">
        <f t="shared" si="294"/>
        <v>0.18407215447154471</v>
      </c>
      <c r="EK384" s="50">
        <f t="shared" si="295"/>
        <v>0</v>
      </c>
      <c r="EL384" s="55">
        <f t="shared" si="296"/>
        <v>0</v>
      </c>
      <c r="EM384" s="50">
        <f>4.656*AQ384*(((BL384/2.54)^2)+((BM384/2.54)^2)+((BN384/2.54)^2)+((BO384)/2.54^2)+((BP384/2.54)^2)+((BQ384/2.54)^2)+((BR384/2.54)^2)+((BS384/2.54)^2)+((BT384/2.54)^2)+((BU384/2.54)^2)+((BV384/2.54)^2)+((BW384/2.54)^2)+((BX384/2.54)^2)+((BY384/2.54)^2)+((BZ384/2.54)^2))/(BH384*3.28)</f>
        <v>0</v>
      </c>
      <c r="EN384" s="50">
        <f>3.492*AQ384*((CA384/2.54)^2 + (CB384/2.54)^2 + (CC384/2.54)^2 + (CD384/2.54)^2 + (CE384/2.54)^2 + (CF384/2.54)^2 + (CG384/2.54)^2 +(CH384/2.54)^2 +(CI384/2.54)^2 + (CJ384/2.54)^2 +(CK384/2.54)^2 + (CL384/2.54)^2 +(CM384/2.54)^2 + (CN384/2.54)^2 + (CO384/2.54)^2)/(BH384*3.28)</f>
        <v>0</v>
      </c>
      <c r="EO384" s="50">
        <f t="shared" si="272"/>
        <v>0</v>
      </c>
      <c r="EP384" s="50">
        <f t="shared" si="273"/>
        <v>0</v>
      </c>
      <c r="EQ384" s="50">
        <f t="shared" si="274"/>
        <v>0</v>
      </c>
      <c r="ER384" s="56">
        <f t="shared" si="297"/>
        <v>0.18407215447154471</v>
      </c>
      <c r="ES384" s="56">
        <f t="shared" si="298"/>
        <v>0</v>
      </c>
      <c r="ET384" s="56">
        <f t="shared" si="302"/>
        <v>0</v>
      </c>
      <c r="EU384" s="56">
        <f t="shared" si="302"/>
        <v>5.6603364465145223</v>
      </c>
      <c r="EV384" s="56">
        <f t="shared" si="299"/>
        <v>0.18407215447154471</v>
      </c>
      <c r="EW384" s="56"/>
      <c r="EX384" s="56"/>
      <c r="EY384" s="56"/>
      <c r="EZ384" s="165"/>
      <c r="FA384" s="179"/>
      <c r="FB384" s="179"/>
      <c r="FC384" s="56"/>
      <c r="FD384" s="56"/>
      <c r="FE384" s="56"/>
      <c r="FF384" s="56"/>
      <c r="FG384" s="56"/>
      <c r="FH384" s="56"/>
      <c r="FI384" s="56"/>
      <c r="FJ384" s="56"/>
      <c r="FK384" s="56"/>
      <c r="FL384" s="56"/>
      <c r="FM384" s="56"/>
      <c r="FO384" s="54"/>
      <c r="FP384" s="54"/>
      <c r="FQ384" s="54"/>
      <c r="FR384" s="54"/>
      <c r="FS384" s="54"/>
      <c r="FT384" s="54"/>
      <c r="FU384" s="54"/>
      <c r="FV384" s="54"/>
      <c r="FW384" s="54"/>
      <c r="FX384" s="54"/>
      <c r="FY384" s="54"/>
      <c r="FZ384" s="54"/>
      <c r="GA384" s="54"/>
    </row>
    <row r="385" spans="1:183" ht="16.899999999999999" customHeight="1">
      <c r="A385" s="66" t="s">
        <v>377</v>
      </c>
      <c r="B385" s="228" t="s">
        <v>283</v>
      </c>
      <c r="C385" s="228">
        <v>742</v>
      </c>
      <c r="D385" s="228" t="s">
        <v>339</v>
      </c>
      <c r="E385" s="229">
        <v>1</v>
      </c>
      <c r="F385" s="144">
        <v>4.8499999999999996</v>
      </c>
      <c r="G385" s="144">
        <v>12.73</v>
      </c>
      <c r="H385" s="144">
        <v>6.8597689729799995</v>
      </c>
      <c r="I385" s="144">
        <v>2.78</v>
      </c>
      <c r="J385" s="232">
        <v>3.4</v>
      </c>
      <c r="K385" s="83">
        <v>3.99</v>
      </c>
      <c r="L385" s="144"/>
      <c r="M385" s="144"/>
      <c r="N385" s="83"/>
      <c r="O385" s="83"/>
      <c r="P385" s="230">
        <f t="shared" si="275"/>
        <v>34.60976897298</v>
      </c>
      <c r="Q385" s="52">
        <f t="shared" si="254"/>
        <v>0.83856836244659583</v>
      </c>
      <c r="R385" s="52">
        <f t="shared" si="255"/>
        <v>1.5690704459562599</v>
      </c>
      <c r="S385" s="52">
        <f t="shared" si="256"/>
        <v>1.4947746234297863</v>
      </c>
      <c r="T385" s="53">
        <f t="shared" si="257"/>
        <v>0.1131953625291616</v>
      </c>
      <c r="U385" s="53">
        <f t="shared" si="258"/>
        <v>1.3136092081897086</v>
      </c>
      <c r="V385" s="53">
        <f t="shared" si="259"/>
        <v>17.245720460840499</v>
      </c>
      <c r="W385" s="53">
        <f t="shared" si="260"/>
        <v>109.30751375724435</v>
      </c>
      <c r="X385" s="53">
        <f t="shared" si="261"/>
        <v>1.0261427075660567</v>
      </c>
      <c r="Y385" s="53">
        <f t="shared" si="262"/>
        <v>1.0245708970161953</v>
      </c>
      <c r="Z385" s="53">
        <f t="shared" si="263"/>
        <v>1.0295983125376811</v>
      </c>
      <c r="AA385" s="53">
        <f t="shared" si="264"/>
        <v>1.0413839355520458</v>
      </c>
      <c r="AB385" s="53">
        <f t="shared" si="265"/>
        <v>0.56692310113360378</v>
      </c>
      <c r="AC385" s="53">
        <f t="shared" si="266"/>
        <v>0.55603297872814494</v>
      </c>
      <c r="AD385" s="53">
        <f t="shared" si="267"/>
        <v>0.5481276962567827</v>
      </c>
      <c r="AE385" s="53">
        <f t="shared" si="268"/>
        <v>0.40298712852401042</v>
      </c>
      <c r="AF385" s="53">
        <f t="shared" si="269"/>
        <v>0.36</v>
      </c>
      <c r="AG385" s="53">
        <f t="shared" si="270"/>
        <v>0.3814935642620052</v>
      </c>
      <c r="AH385" s="64" t="s">
        <v>152</v>
      </c>
      <c r="AK385" s="45" t="str">
        <f t="shared" si="276"/>
        <v>376-10</v>
      </c>
      <c r="AL385" s="65"/>
      <c r="AM385" s="145">
        <f t="shared" si="277"/>
        <v>1</v>
      </c>
      <c r="AN385" s="149"/>
      <c r="AO385" s="183"/>
      <c r="AP385" s="149"/>
      <c r="AQ385" s="147">
        <f t="shared" si="278"/>
        <v>1</v>
      </c>
      <c r="AR385" s="229">
        <v>0</v>
      </c>
      <c r="AS385" s="229">
        <v>1</v>
      </c>
      <c r="AT385" s="229">
        <v>1</v>
      </c>
      <c r="AU385" s="229">
        <v>0</v>
      </c>
      <c r="AV385" s="229">
        <v>1</v>
      </c>
      <c r="AW385" s="229">
        <v>1</v>
      </c>
      <c r="AX385" s="229">
        <v>0</v>
      </c>
      <c r="AY385" s="229">
        <v>0</v>
      </c>
      <c r="AZ385" s="229">
        <v>54</v>
      </c>
      <c r="BB385" s="229">
        <v>29</v>
      </c>
      <c r="BC385" s="229">
        <v>0</v>
      </c>
      <c r="BD385" s="229">
        <v>2</v>
      </c>
      <c r="BE385" s="57">
        <v>3</v>
      </c>
      <c r="BF385" s="57">
        <v>3</v>
      </c>
      <c r="BG385" s="57">
        <v>3</v>
      </c>
      <c r="BH385" s="57">
        <v>10</v>
      </c>
      <c r="BI385" s="57">
        <f t="shared" si="279"/>
        <v>742</v>
      </c>
      <c r="BJ385" s="189" t="str">
        <f t="shared" si="280"/>
        <v>376-10</v>
      </c>
      <c r="BK385" s="173">
        <f t="shared" si="281"/>
        <v>1</v>
      </c>
      <c r="BL385" s="173">
        <v>58</v>
      </c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104"/>
      <c r="CB385" s="103"/>
      <c r="CC385" s="103"/>
      <c r="CD385" s="103"/>
      <c r="CE385" s="103"/>
      <c r="CF385" s="103"/>
      <c r="CG385" s="103"/>
      <c r="CH385" s="103"/>
      <c r="CI385" s="103"/>
      <c r="CJ385" s="103"/>
      <c r="CK385" s="103"/>
      <c r="CL385" s="103"/>
      <c r="CP385" s="93"/>
      <c r="CQ385" s="93"/>
      <c r="CV385" s="93"/>
      <c r="DA385" s="93"/>
      <c r="DF385" s="131"/>
      <c r="DG385" s="121">
        <f t="shared" si="282"/>
        <v>0</v>
      </c>
      <c r="DH385" s="121">
        <f t="shared" si="283"/>
        <v>8.3856836244659583</v>
      </c>
      <c r="DI385" s="121">
        <f t="shared" si="284"/>
        <v>14.947746234297863</v>
      </c>
      <c r="DJ385" s="121">
        <f t="shared" si="285"/>
        <v>0.78551133225069913</v>
      </c>
      <c r="DK385" s="121">
        <f t="shared" si="285"/>
        <v>0</v>
      </c>
      <c r="DL385" s="121">
        <f t="shared" si="285"/>
        <v>8.0067231490840793</v>
      </c>
      <c r="DM385" s="121">
        <f t="shared" si="286"/>
        <v>174.21004610410108</v>
      </c>
      <c r="DN385" s="121">
        <f t="shared" si="287"/>
        <v>0</v>
      </c>
      <c r="DO385" s="121">
        <f t="shared" si="288"/>
        <v>0</v>
      </c>
      <c r="DP385" s="121">
        <f t="shared" si="289"/>
        <v>0</v>
      </c>
      <c r="DQ385" s="121">
        <f t="shared" si="290"/>
        <v>0</v>
      </c>
      <c r="DR385" s="122">
        <f t="shared" si="291"/>
        <v>1</v>
      </c>
      <c r="DS385" s="157"/>
      <c r="DT385" s="157" t="str">
        <f t="shared" si="292"/>
        <v>HP_Burn_thin</v>
      </c>
      <c r="DU385" s="157" t="str">
        <f t="shared" si="271"/>
        <v>376-10</v>
      </c>
      <c r="DV385" s="238">
        <f t="shared" si="293"/>
        <v>1</v>
      </c>
      <c r="EJ385" s="50">
        <f t="shared" si="294"/>
        <v>0.28095223577235773</v>
      </c>
      <c r="EK385" s="50">
        <f t="shared" si="295"/>
        <v>0</v>
      </c>
      <c r="EL385" s="55">
        <f t="shared" si="296"/>
        <v>2.9512195121951219</v>
      </c>
      <c r="EM385" s="50">
        <f>4.656*AQ385*(((BL385/2.54)^2)+((BM385/2.54)^2)+((BN385/2.54)^2)+((BO385)/2.54^2)+((BP385/2.54)^2)+((BQ385/2.54)^2)+((BR385/2.54)^2)+((BS385/2.54)^2)+((BT385/2.54)^2)+((BU385/2.54)^2)+((BV385/2.54)^2)+((BW385/2.54)^2)+((BX385/2.54)^2)+((BY385/2.54)^2)+((BZ385/2.54)^2))/(BH385*3.28)</f>
        <v>74.016352910754591</v>
      </c>
      <c r="EN385" s="50">
        <f>3.492*AQ385*((CA385/2.54)^2 + (CB385/2.54)^2 + (CC385/2.54)^2 + (CD385/2.54)^2 + (CE385/2.54)^2 + (CF385/2.54)^2 + (CG385/2.54)^2 +(CH385/2.54)^2 +(CI385/2.54)^2 + (CJ385/2.54)^2 +(CK385/2.54)^2 + (CL385/2.54)^2 +(CM385/2.54)^2 + (CN385/2.54)^2 + (CO385/2.54)^2)/(BH385*3.28)</f>
        <v>0</v>
      </c>
      <c r="EO385" s="50">
        <f t="shared" si="272"/>
        <v>0</v>
      </c>
      <c r="EP385" s="50">
        <f t="shared" si="273"/>
        <v>0</v>
      </c>
      <c r="EQ385" s="50">
        <f t="shared" si="274"/>
        <v>0</v>
      </c>
      <c r="ER385" s="56">
        <f t="shared" si="297"/>
        <v>3.2321717479674796</v>
      </c>
      <c r="ES385" s="56">
        <f t="shared" si="298"/>
        <v>74.016352910754591</v>
      </c>
      <c r="ET385" s="56">
        <f t="shared" si="302"/>
        <v>0</v>
      </c>
      <c r="EU385" s="56">
        <f t="shared" si="302"/>
        <v>3.7735576310096812</v>
      </c>
      <c r="EV385" s="56">
        <f t="shared" si="299"/>
        <v>77.248524658722076</v>
      </c>
      <c r="EW385" s="56"/>
      <c r="EX385" s="56"/>
      <c r="EY385" s="56"/>
      <c r="EZ385" s="165" t="str">
        <f>D385</f>
        <v>376-10</v>
      </c>
      <c r="FA385" s="179">
        <f t="shared" si="300"/>
        <v>0</v>
      </c>
      <c r="FB385" s="179">
        <f t="shared" si="300"/>
        <v>5.031410174679575</v>
      </c>
      <c r="FC385" s="56">
        <f>AVERAGE(EJ383:EJ385)</f>
        <v>0.22928285907859078</v>
      </c>
      <c r="FD385" s="56">
        <f>AVERAGE(EK383:EK385)</f>
        <v>0.18546747967479674</v>
      </c>
      <c r="FE385" s="56">
        <f>AVERAGE(EL383:EL385)</f>
        <v>0.98373983739837401</v>
      </c>
      <c r="FF385" s="56">
        <f>AVERAGE(EM383:EM385)</f>
        <v>24.672117636918198</v>
      </c>
      <c r="FG385" s="56">
        <f>AVERAGE(EN383:EN385)</f>
        <v>0</v>
      </c>
      <c r="FH385" s="56">
        <f t="shared" si="301"/>
        <v>0</v>
      </c>
      <c r="FI385" s="56">
        <f t="shared" si="301"/>
        <v>0</v>
      </c>
      <c r="FJ385" s="56">
        <f t="shared" si="301"/>
        <v>0</v>
      </c>
      <c r="FK385" s="56">
        <f>AVERAGE(ER383:ER385)</f>
        <v>1.3984901761517614</v>
      </c>
      <c r="FL385" s="56">
        <f>AVERAGE(ES383:ES385)</f>
        <v>24.672117636918198</v>
      </c>
      <c r="FM385" s="56">
        <f>AVERAGE(EV383:EV385)</f>
        <v>26.070607813069959</v>
      </c>
      <c r="FO385" s="54"/>
      <c r="FP385" s="54" t="e">
        <f>AVERAGE(#REF!)</f>
        <v>#REF!</v>
      </c>
      <c r="FQ385" s="54" t="e">
        <f>AVERAGE(#REF!)</f>
        <v>#REF!</v>
      </c>
      <c r="FR385" s="54" t="e">
        <f>AVERAGE(#REF!)</f>
        <v>#REF!</v>
      </c>
      <c r="FS385" s="54" t="e">
        <f>AVERAGE(#REF!)</f>
        <v>#REF!</v>
      </c>
      <c r="FT385" s="54" t="e">
        <f>AVERAGE(#REF!)</f>
        <v>#REF!</v>
      </c>
      <c r="FU385" s="54" t="e">
        <f>AVERAGE(#REF!)</f>
        <v>#REF!</v>
      </c>
      <c r="FV385" s="54" t="e">
        <f>AVERAGE(#REF!)</f>
        <v>#REF!</v>
      </c>
      <c r="FW385" s="54" t="e">
        <f>AVERAGE(#REF!)</f>
        <v>#REF!</v>
      </c>
      <c r="FX385" s="54" t="e">
        <f>AVERAGE(#REF!)</f>
        <v>#REF!</v>
      </c>
      <c r="FY385" s="54" t="e">
        <f>AVERAGE(#REF!)</f>
        <v>#REF!</v>
      </c>
      <c r="FZ385" s="54" t="e">
        <f>AVERAGE(#REF!)</f>
        <v>#REF!</v>
      </c>
      <c r="GA385" s="54"/>
    </row>
    <row r="386" spans="1:183" ht="16.899999999999999" customHeight="1">
      <c r="A386" s="66" t="s">
        <v>377</v>
      </c>
      <c r="B386" s="228" t="s">
        <v>283</v>
      </c>
      <c r="C386" s="228">
        <v>742</v>
      </c>
      <c r="D386" s="228" t="s">
        <v>339</v>
      </c>
      <c r="E386" s="229">
        <v>2</v>
      </c>
      <c r="F386" s="144">
        <v>4.8499999999999996</v>
      </c>
      <c r="G386" s="144">
        <v>12.73</v>
      </c>
      <c r="H386" s="144">
        <v>6.8597689729799995</v>
      </c>
      <c r="I386" s="144">
        <v>2.78</v>
      </c>
      <c r="J386" s="232">
        <v>3.4</v>
      </c>
      <c r="K386" s="83">
        <v>3.99</v>
      </c>
      <c r="L386" s="83"/>
      <c r="M386" s="83"/>
      <c r="N386" s="83"/>
      <c r="O386" s="83"/>
      <c r="P386" s="230">
        <f t="shared" si="275"/>
        <v>34.60976897298</v>
      </c>
      <c r="Q386" s="52">
        <f t="shared" si="254"/>
        <v>0.83856836244659583</v>
      </c>
      <c r="R386" s="52">
        <f t="shared" si="255"/>
        <v>1.5690704459562599</v>
      </c>
      <c r="S386" s="52">
        <f t="shared" si="256"/>
        <v>1.4947746234297863</v>
      </c>
      <c r="T386" s="53">
        <f t="shared" si="257"/>
        <v>0.1131953625291616</v>
      </c>
      <c r="U386" s="53">
        <f t="shared" si="258"/>
        <v>1.3136092081897086</v>
      </c>
      <c r="V386" s="53">
        <f t="shared" si="259"/>
        <v>17.245720460840499</v>
      </c>
      <c r="W386" s="53">
        <f t="shared" si="260"/>
        <v>109.30751375724435</v>
      </c>
      <c r="X386" s="53">
        <f t="shared" si="261"/>
        <v>1.0261427075660567</v>
      </c>
      <c r="Y386" s="53">
        <f t="shared" si="262"/>
        <v>1.0245708970161953</v>
      </c>
      <c r="Z386" s="53">
        <f t="shared" si="263"/>
        <v>1.0295983125376811</v>
      </c>
      <c r="AA386" s="53">
        <f t="shared" si="264"/>
        <v>1.0413839355520458</v>
      </c>
      <c r="AB386" s="53">
        <f t="shared" si="265"/>
        <v>0.56692310113360378</v>
      </c>
      <c r="AC386" s="53">
        <f t="shared" si="266"/>
        <v>0.55603297872814494</v>
      </c>
      <c r="AD386" s="53">
        <f t="shared" si="267"/>
        <v>0.5481276962567827</v>
      </c>
      <c r="AE386" s="53">
        <f t="shared" si="268"/>
        <v>0.40298712852401042</v>
      </c>
      <c r="AF386" s="53">
        <f t="shared" si="269"/>
        <v>0.36</v>
      </c>
      <c r="AG386" s="53">
        <f t="shared" si="270"/>
        <v>0.3814935642620052</v>
      </c>
      <c r="AH386" s="64" t="s">
        <v>152</v>
      </c>
      <c r="AK386" s="45" t="str">
        <f t="shared" si="276"/>
        <v>376-10</v>
      </c>
      <c r="AL386" s="65"/>
      <c r="AM386" s="145">
        <f t="shared" si="277"/>
        <v>2</v>
      </c>
      <c r="AN386" s="149"/>
      <c r="AO386" s="183"/>
      <c r="AP386" s="149"/>
      <c r="AQ386" s="147">
        <f t="shared" si="278"/>
        <v>1</v>
      </c>
      <c r="AR386" s="229">
        <v>0</v>
      </c>
      <c r="AS386" s="229">
        <v>1</v>
      </c>
      <c r="AT386" s="229">
        <v>1</v>
      </c>
      <c r="AU386" s="229">
        <v>0</v>
      </c>
      <c r="AV386" s="229">
        <v>1</v>
      </c>
      <c r="AW386" s="229">
        <v>1</v>
      </c>
      <c r="AX386" s="229">
        <v>0</v>
      </c>
      <c r="AY386" s="229">
        <v>1</v>
      </c>
      <c r="AZ386" s="229">
        <v>1</v>
      </c>
      <c r="BB386" s="229">
        <v>17</v>
      </c>
      <c r="BC386" s="229">
        <v>0</v>
      </c>
      <c r="BD386" s="229">
        <v>0</v>
      </c>
      <c r="BE386" s="57">
        <v>3</v>
      </c>
      <c r="BF386" s="57">
        <v>3</v>
      </c>
      <c r="BG386" s="57">
        <v>3</v>
      </c>
      <c r="BH386" s="57">
        <v>10</v>
      </c>
      <c r="BI386" s="57">
        <f t="shared" si="279"/>
        <v>742</v>
      </c>
      <c r="BJ386" s="189" t="str">
        <f t="shared" si="280"/>
        <v>376-10</v>
      </c>
      <c r="BK386" s="173">
        <f t="shared" si="281"/>
        <v>2</v>
      </c>
      <c r="BL386" s="173">
        <v>9</v>
      </c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104"/>
      <c r="CB386" s="103"/>
      <c r="CC386" s="103"/>
      <c r="CD386" s="103"/>
      <c r="CE386" s="103"/>
      <c r="CF386" s="103"/>
      <c r="CG386" s="103"/>
      <c r="CH386" s="103"/>
      <c r="CI386" s="103"/>
      <c r="CJ386" s="103"/>
      <c r="CK386" s="103"/>
      <c r="CL386" s="103"/>
      <c r="CP386" s="93"/>
      <c r="CQ386" s="93"/>
      <c r="CV386" s="93"/>
      <c r="DA386" s="93"/>
      <c r="DF386" s="131"/>
      <c r="DG386" s="121">
        <f t="shared" si="282"/>
        <v>0</v>
      </c>
      <c r="DH386" s="121">
        <f t="shared" si="283"/>
        <v>12.578525436698937</v>
      </c>
      <c r="DI386" s="121">
        <f t="shared" si="284"/>
        <v>22.421619351446793</v>
      </c>
      <c r="DJ386" s="121">
        <f t="shared" si="285"/>
        <v>0.46047216028489263</v>
      </c>
      <c r="DK386" s="121">
        <f t="shared" si="285"/>
        <v>0</v>
      </c>
      <c r="DL386" s="121">
        <f t="shared" si="285"/>
        <v>0</v>
      </c>
      <c r="DM386" s="121">
        <f t="shared" si="286"/>
        <v>4.1947127629108767</v>
      </c>
      <c r="DN386" s="121">
        <f t="shared" si="287"/>
        <v>0</v>
      </c>
      <c r="DO386" s="121">
        <f t="shared" si="288"/>
        <v>0</v>
      </c>
      <c r="DP386" s="121">
        <f t="shared" si="289"/>
        <v>0</v>
      </c>
      <c r="DQ386" s="121">
        <f t="shared" si="290"/>
        <v>0</v>
      </c>
      <c r="DR386" s="122">
        <f t="shared" si="291"/>
        <v>1</v>
      </c>
      <c r="DS386" s="157"/>
      <c r="DT386" s="157" t="str">
        <f t="shared" si="292"/>
        <v>HP_Burn_thin</v>
      </c>
      <c r="DU386" s="157" t="str">
        <f t="shared" si="271"/>
        <v>376-10</v>
      </c>
      <c r="DV386" s="238">
        <f t="shared" si="293"/>
        <v>2</v>
      </c>
      <c r="EJ386" s="50"/>
      <c r="EK386" s="50"/>
      <c r="EL386" s="55"/>
      <c r="EM386" s="50"/>
      <c r="EN386" s="50"/>
      <c r="EO386" s="50">
        <f t="shared" si="272"/>
        <v>0</v>
      </c>
      <c r="EP386" s="50">
        <f t="shared" si="273"/>
        <v>0</v>
      </c>
      <c r="EQ386" s="50">
        <f t="shared" si="274"/>
        <v>0</v>
      </c>
      <c r="ER386" s="56"/>
      <c r="ES386" s="56"/>
      <c r="ET386" s="56">
        <f t="shared" si="302"/>
        <v>0</v>
      </c>
      <c r="EU386" s="56">
        <f t="shared" si="302"/>
        <v>5.6603364465145223</v>
      </c>
      <c r="EV386" s="56"/>
      <c r="EW386" s="56"/>
      <c r="EX386" s="56"/>
      <c r="EY386" s="56"/>
      <c r="EZ386" s="165"/>
      <c r="FA386" s="179"/>
      <c r="FB386" s="179"/>
      <c r="FC386" s="56"/>
      <c r="FD386" s="56"/>
      <c r="FE386" s="56"/>
      <c r="FF386" s="56"/>
      <c r="FG386" s="56"/>
      <c r="FH386" s="56"/>
      <c r="FI386" s="56"/>
      <c r="FJ386" s="56"/>
      <c r="FK386" s="56"/>
      <c r="FL386" s="56"/>
      <c r="FM386" s="56"/>
      <c r="FO386" s="54"/>
      <c r="FP386" s="54"/>
      <c r="FQ386" s="54"/>
      <c r="FR386" s="54"/>
      <c r="FS386" s="54"/>
      <c r="FT386" s="54"/>
      <c r="FU386" s="54"/>
      <c r="FV386" s="54"/>
      <c r="FW386" s="54"/>
      <c r="FX386" s="54"/>
      <c r="FY386" s="54"/>
      <c r="FZ386" s="54"/>
      <c r="GA386" s="54"/>
    </row>
    <row r="387" spans="1:183" ht="16.899999999999999" customHeight="1">
      <c r="A387" s="66" t="s">
        <v>377</v>
      </c>
      <c r="B387" s="228" t="s">
        <v>283</v>
      </c>
      <c r="C387" s="228">
        <v>742</v>
      </c>
      <c r="D387" s="228" t="s">
        <v>339</v>
      </c>
      <c r="E387" s="229">
        <v>3</v>
      </c>
      <c r="F387" s="144">
        <v>4.8499999999999996</v>
      </c>
      <c r="G387" s="144">
        <v>12.73</v>
      </c>
      <c r="H387" s="144">
        <v>6.8597689729799995</v>
      </c>
      <c r="I387" s="144">
        <v>2.78</v>
      </c>
      <c r="J387" s="232">
        <v>3.4</v>
      </c>
      <c r="K387" s="83">
        <v>3.99</v>
      </c>
      <c r="L387" s="144"/>
      <c r="M387" s="144"/>
      <c r="N387" s="83"/>
      <c r="O387" s="83"/>
      <c r="P387" s="230">
        <f t="shared" si="275"/>
        <v>34.60976897298</v>
      </c>
      <c r="Q387" s="52">
        <f t="shared" si="254"/>
        <v>0.83856836244659583</v>
      </c>
      <c r="R387" s="52">
        <f t="shared" si="255"/>
        <v>1.5690704459562599</v>
      </c>
      <c r="S387" s="52">
        <f t="shared" si="256"/>
        <v>1.4947746234297863</v>
      </c>
      <c r="T387" s="53">
        <f t="shared" si="257"/>
        <v>0.1131953625291616</v>
      </c>
      <c r="U387" s="53">
        <f t="shared" si="258"/>
        <v>1.3136092081897086</v>
      </c>
      <c r="V387" s="53">
        <f t="shared" si="259"/>
        <v>17.245720460840499</v>
      </c>
      <c r="W387" s="53">
        <f t="shared" si="260"/>
        <v>109.30751375724435</v>
      </c>
      <c r="X387" s="53">
        <f t="shared" si="261"/>
        <v>1.0261427075660567</v>
      </c>
      <c r="Y387" s="53">
        <f t="shared" si="262"/>
        <v>1.0245708970161953</v>
      </c>
      <c r="Z387" s="53">
        <f t="shared" si="263"/>
        <v>1.0295983125376811</v>
      </c>
      <c r="AA387" s="53">
        <f t="shared" si="264"/>
        <v>1.0413839355520458</v>
      </c>
      <c r="AB387" s="53">
        <f t="shared" si="265"/>
        <v>0.56692310113360378</v>
      </c>
      <c r="AC387" s="53">
        <f t="shared" si="266"/>
        <v>0.55603297872814494</v>
      </c>
      <c r="AD387" s="53">
        <f t="shared" si="267"/>
        <v>0.5481276962567827</v>
      </c>
      <c r="AE387" s="53">
        <f t="shared" si="268"/>
        <v>0.40298712852401042</v>
      </c>
      <c r="AF387" s="53">
        <f t="shared" si="269"/>
        <v>0.36</v>
      </c>
      <c r="AG387" s="53">
        <f t="shared" si="270"/>
        <v>0.3814935642620052</v>
      </c>
      <c r="AH387" s="64" t="s">
        <v>152</v>
      </c>
      <c r="AK387" s="45" t="str">
        <f t="shared" si="276"/>
        <v>376-10</v>
      </c>
      <c r="AL387" s="65"/>
      <c r="AM387" s="145">
        <f t="shared" si="277"/>
        <v>3</v>
      </c>
      <c r="AN387" s="149"/>
      <c r="AO387" s="183"/>
      <c r="AP387" s="149"/>
      <c r="AQ387" s="147">
        <f t="shared" si="278"/>
        <v>1</v>
      </c>
      <c r="AR387" s="229">
        <v>0</v>
      </c>
      <c r="AS387" s="229">
        <v>1</v>
      </c>
      <c r="AT387" s="229">
        <v>1</v>
      </c>
      <c r="AU387" s="229">
        <v>0</v>
      </c>
      <c r="AV387" s="229">
        <v>1</v>
      </c>
      <c r="AW387" s="229">
        <v>1</v>
      </c>
      <c r="AX387" s="229">
        <v>0</v>
      </c>
      <c r="AY387" s="229">
        <v>1</v>
      </c>
      <c r="AZ387" s="229">
        <v>1</v>
      </c>
      <c r="BB387" s="229">
        <v>14</v>
      </c>
      <c r="BC387" s="229">
        <v>1</v>
      </c>
      <c r="BD387" s="229">
        <v>0</v>
      </c>
      <c r="BE387" s="57">
        <v>3</v>
      </c>
      <c r="BF387" s="57">
        <v>3</v>
      </c>
      <c r="BG387" s="57">
        <v>3</v>
      </c>
      <c r="BH387" s="57">
        <v>10</v>
      </c>
      <c r="BI387" s="57">
        <f t="shared" si="279"/>
        <v>742</v>
      </c>
      <c r="BJ387" s="189" t="str">
        <f t="shared" si="280"/>
        <v>376-10</v>
      </c>
      <c r="BK387" s="173">
        <f t="shared" si="281"/>
        <v>3</v>
      </c>
      <c r="BL387" s="173">
        <v>17</v>
      </c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104"/>
      <c r="CB387" s="103"/>
      <c r="CC387" s="103"/>
      <c r="CD387" s="103"/>
      <c r="CE387" s="103"/>
      <c r="CF387" s="103"/>
      <c r="CG387" s="103"/>
      <c r="CH387" s="103"/>
      <c r="CI387" s="103"/>
      <c r="CJ387" s="103"/>
      <c r="CK387" s="103"/>
      <c r="CL387" s="103"/>
      <c r="CP387" s="93"/>
      <c r="CQ387" s="93"/>
      <c r="CV387" s="93"/>
      <c r="DA387" s="93"/>
      <c r="DF387" s="131"/>
      <c r="DG387" s="121">
        <f t="shared" si="282"/>
        <v>0</v>
      </c>
      <c r="DH387" s="121">
        <f t="shared" si="283"/>
        <v>12.578525436698937</v>
      </c>
      <c r="DI387" s="121">
        <f t="shared" si="284"/>
        <v>22.421619351446793</v>
      </c>
      <c r="DJ387" s="121">
        <f t="shared" si="285"/>
        <v>0.37921236729344093</v>
      </c>
      <c r="DK387" s="121">
        <f t="shared" si="285"/>
        <v>0.30782412619291155</v>
      </c>
      <c r="DL387" s="121">
        <f t="shared" si="285"/>
        <v>0</v>
      </c>
      <c r="DM387" s="121">
        <f t="shared" si="286"/>
        <v>14.966320845447447</v>
      </c>
      <c r="DN387" s="121">
        <f t="shared" si="287"/>
        <v>0</v>
      </c>
      <c r="DO387" s="121">
        <f t="shared" si="288"/>
        <v>0</v>
      </c>
      <c r="DP387" s="121">
        <f t="shared" si="289"/>
        <v>0</v>
      </c>
      <c r="DQ387" s="121">
        <f t="shared" si="290"/>
        <v>0</v>
      </c>
      <c r="DR387" s="122">
        <f t="shared" si="291"/>
        <v>1</v>
      </c>
      <c r="DS387" s="157"/>
      <c r="DT387" s="157" t="str">
        <f t="shared" si="292"/>
        <v>HP_Burn_thin</v>
      </c>
      <c r="DU387" s="157" t="str">
        <f t="shared" si="271"/>
        <v>376-10</v>
      </c>
      <c r="DV387" s="238">
        <f t="shared" si="293"/>
        <v>3</v>
      </c>
      <c r="EJ387" s="50">
        <f t="shared" si="294"/>
        <v>0.13563211382113821</v>
      </c>
      <c r="EK387" s="50">
        <f t="shared" si="295"/>
        <v>0.18546747967479674</v>
      </c>
      <c r="EL387" s="55">
        <f t="shared" si="296"/>
        <v>0</v>
      </c>
      <c r="EM387" s="50">
        <f>4.656*AQ387*(((BL387/2.54)^2)+((BM387/2.54)^2)+((BN387/2.54)^2)+((BO387)/2.54^2)+((BP387/2.54)^2)+((BQ387/2.54)^2)+((BR387/2.54)^2)+((BS387/2.54)^2)+((BT387/2.54)^2)+((BU387/2.54)^2)+((BV387/2.54)^2)+((BW387/2.54)^2)+((BX387/2.54)^2)+((BY387/2.54)^2)+((BZ387/2.54)^2))/(BH387*3.28)</f>
        <v>6.358717595483971</v>
      </c>
      <c r="EN387" s="50">
        <f>3.492*AQ387*((CA387/2.54)^2 + (CB387/2.54)^2 + (CC387/2.54)^2 + (CD387/2.54)^2 + (CE387/2.54)^2 + (CF387/2.54)^2 + (CG387/2.54)^2 +(CH387/2.54)^2 +(CI387/2.54)^2 + (CJ387/2.54)^2 +(CK387/2.54)^2 + (CL387/2.54)^2 +(CM387/2.54)^2 + (CN387/2.54)^2 + (CO387/2.54)^2)/(BH387*3.28)</f>
        <v>0</v>
      </c>
      <c r="EO387" s="50">
        <f t="shared" si="272"/>
        <v>0</v>
      </c>
      <c r="EP387" s="50">
        <f t="shared" si="273"/>
        <v>0</v>
      </c>
      <c r="EQ387" s="50">
        <f t="shared" si="274"/>
        <v>0</v>
      </c>
      <c r="ER387" s="56">
        <f t="shared" si="297"/>
        <v>0.32109959349593498</v>
      </c>
      <c r="ES387" s="56">
        <f t="shared" si="298"/>
        <v>6.358717595483971</v>
      </c>
      <c r="ET387" s="56">
        <f t="shared" si="302"/>
        <v>0</v>
      </c>
      <c r="EU387" s="56">
        <f t="shared" si="302"/>
        <v>5.6603364465145223</v>
      </c>
      <c r="EV387" s="56">
        <f t="shared" si="299"/>
        <v>6.6798171889799063</v>
      </c>
      <c r="EW387" s="56"/>
      <c r="EX387" s="56"/>
      <c r="EY387" s="56"/>
      <c r="EZ387" s="165"/>
      <c r="FA387" s="179"/>
      <c r="FB387" s="179"/>
      <c r="FC387" s="56"/>
      <c r="FD387" s="56"/>
      <c r="FE387" s="56"/>
      <c r="FF387" s="56"/>
      <c r="FG387" s="56"/>
      <c r="FH387" s="56"/>
      <c r="FI387" s="56"/>
      <c r="FJ387" s="56"/>
      <c r="FK387" s="56"/>
      <c r="FL387" s="56"/>
      <c r="FM387" s="56"/>
      <c r="FO387" s="54"/>
      <c r="FP387" s="54"/>
      <c r="FQ387" s="54"/>
      <c r="FR387" s="54"/>
      <c r="FS387" s="54"/>
      <c r="FT387" s="54"/>
      <c r="FU387" s="54"/>
      <c r="FV387" s="54"/>
      <c r="FW387" s="54"/>
      <c r="FX387" s="54"/>
      <c r="FY387" s="54"/>
      <c r="FZ387" s="54"/>
      <c r="GA387" s="54"/>
    </row>
    <row r="388" spans="1:183" ht="16.899999999999999" customHeight="1">
      <c r="A388" s="66" t="s">
        <v>377</v>
      </c>
      <c r="B388" s="228" t="s">
        <v>283</v>
      </c>
      <c r="C388" s="228">
        <v>742</v>
      </c>
      <c r="D388" s="228" t="s">
        <v>339</v>
      </c>
      <c r="E388" s="229">
        <v>4</v>
      </c>
      <c r="F388" s="144">
        <v>4.8499999999999996</v>
      </c>
      <c r="G388" s="144">
        <v>12.73</v>
      </c>
      <c r="H388" s="144">
        <v>6.8597689729799995</v>
      </c>
      <c r="I388" s="144">
        <v>2.78</v>
      </c>
      <c r="J388" s="232">
        <v>3.4</v>
      </c>
      <c r="K388" s="83">
        <v>3.99</v>
      </c>
      <c r="L388" s="144"/>
      <c r="M388" s="232"/>
      <c r="N388" s="83"/>
      <c r="O388" s="83"/>
      <c r="P388" s="230">
        <f t="shared" si="275"/>
        <v>34.60976897298</v>
      </c>
      <c r="Q388" s="52">
        <f t="shared" si="254"/>
        <v>0.83856836244659583</v>
      </c>
      <c r="R388" s="52">
        <f t="shared" si="255"/>
        <v>1.5690704459562599</v>
      </c>
      <c r="S388" s="52">
        <f t="shared" si="256"/>
        <v>1.4947746234297863</v>
      </c>
      <c r="T388" s="53">
        <f t="shared" si="257"/>
        <v>0.1131953625291616</v>
      </c>
      <c r="U388" s="53">
        <f t="shared" si="258"/>
        <v>1.3136092081897086</v>
      </c>
      <c r="V388" s="53">
        <f t="shared" si="259"/>
        <v>17.245720460840499</v>
      </c>
      <c r="W388" s="53">
        <f t="shared" si="260"/>
        <v>109.30751375724435</v>
      </c>
      <c r="X388" s="53">
        <f t="shared" si="261"/>
        <v>1.0261427075660567</v>
      </c>
      <c r="Y388" s="53">
        <f t="shared" si="262"/>
        <v>1.0245708970161953</v>
      </c>
      <c r="Z388" s="53">
        <f t="shared" si="263"/>
        <v>1.0295983125376811</v>
      </c>
      <c r="AA388" s="53">
        <f t="shared" si="264"/>
        <v>1.0413839355520458</v>
      </c>
      <c r="AB388" s="53">
        <f t="shared" si="265"/>
        <v>0.56692310113360378</v>
      </c>
      <c r="AC388" s="53">
        <f t="shared" si="266"/>
        <v>0.55603297872814494</v>
      </c>
      <c r="AD388" s="53">
        <f t="shared" si="267"/>
        <v>0.5481276962567827</v>
      </c>
      <c r="AE388" s="53">
        <f t="shared" si="268"/>
        <v>0.40298712852401042</v>
      </c>
      <c r="AF388" s="53">
        <f t="shared" si="269"/>
        <v>0.36</v>
      </c>
      <c r="AG388" s="53">
        <f t="shared" si="270"/>
        <v>0.3814935642620052</v>
      </c>
      <c r="AH388" s="64" t="s">
        <v>152</v>
      </c>
      <c r="AK388" s="45" t="str">
        <f t="shared" si="276"/>
        <v>376-10</v>
      </c>
      <c r="AL388" s="65"/>
      <c r="AM388" s="145">
        <f t="shared" si="277"/>
        <v>4</v>
      </c>
      <c r="AN388" s="149"/>
      <c r="AO388" s="183"/>
      <c r="AP388" s="149"/>
      <c r="AQ388" s="147">
        <f t="shared" si="278"/>
        <v>1</v>
      </c>
      <c r="AR388" s="229">
        <v>0</v>
      </c>
      <c r="AS388" s="229">
        <v>0</v>
      </c>
      <c r="AT388" s="229">
        <v>0</v>
      </c>
      <c r="AU388" s="229">
        <v>0</v>
      </c>
      <c r="AV388" s="229">
        <v>0</v>
      </c>
      <c r="AW388" s="229">
        <v>0</v>
      </c>
      <c r="AX388" s="229">
        <v>0</v>
      </c>
      <c r="AY388" s="229">
        <v>1</v>
      </c>
      <c r="AZ388" s="229">
        <v>1</v>
      </c>
      <c r="BB388" s="229">
        <v>8</v>
      </c>
      <c r="BC388" s="229">
        <v>1</v>
      </c>
      <c r="BD388" s="229">
        <v>0</v>
      </c>
      <c r="BE388" s="57">
        <v>3</v>
      </c>
      <c r="BF388" s="57">
        <v>3</v>
      </c>
      <c r="BG388" s="57">
        <v>3</v>
      </c>
      <c r="BH388" s="57">
        <v>10</v>
      </c>
      <c r="BI388" s="57">
        <f t="shared" si="279"/>
        <v>742</v>
      </c>
      <c r="BJ388" s="189" t="str">
        <f t="shared" si="280"/>
        <v>376-10</v>
      </c>
      <c r="BK388" s="173">
        <f t="shared" si="281"/>
        <v>4</v>
      </c>
      <c r="BL388" s="173">
        <v>11</v>
      </c>
      <c r="BM388" s="57">
        <v>13</v>
      </c>
      <c r="BN388" s="57">
        <v>8</v>
      </c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104"/>
      <c r="CB388" s="103"/>
      <c r="CC388" s="103"/>
      <c r="CD388" s="103"/>
      <c r="CE388" s="103"/>
      <c r="CF388" s="103"/>
      <c r="CG388" s="103"/>
      <c r="CH388" s="103"/>
      <c r="CI388" s="103"/>
      <c r="CJ388" s="103"/>
      <c r="CK388" s="103"/>
      <c r="CL388" s="103"/>
      <c r="CP388" s="93"/>
      <c r="CQ388" s="93"/>
      <c r="CV388" s="93"/>
      <c r="DA388" s="93"/>
      <c r="DF388" s="131"/>
      <c r="DG388" s="121">
        <f t="shared" si="282"/>
        <v>0</v>
      </c>
      <c r="DH388" s="121">
        <f t="shared" si="283"/>
        <v>4.1928418122329791</v>
      </c>
      <c r="DI388" s="121">
        <f t="shared" si="284"/>
        <v>7.4738731171489317</v>
      </c>
      <c r="DJ388" s="121">
        <f t="shared" si="285"/>
        <v>0.21669278131053771</v>
      </c>
      <c r="DK388" s="121">
        <f t="shared" si="285"/>
        <v>0.30782412619291155</v>
      </c>
      <c r="DL388" s="121">
        <f t="shared" si="285"/>
        <v>0</v>
      </c>
      <c r="DM388" s="121">
        <f t="shared" si="286"/>
        <v>18.332448371240126</v>
      </c>
      <c r="DN388" s="121">
        <f t="shared" si="287"/>
        <v>0</v>
      </c>
      <c r="DO388" s="121">
        <f t="shared" si="288"/>
        <v>0</v>
      </c>
      <c r="DP388" s="121">
        <f t="shared" si="289"/>
        <v>0</v>
      </c>
      <c r="DQ388" s="121">
        <f t="shared" si="290"/>
        <v>0</v>
      </c>
      <c r="DR388" s="122">
        <f t="shared" si="291"/>
        <v>0</v>
      </c>
      <c r="DS388" s="157"/>
      <c r="DT388" s="157" t="str">
        <f t="shared" si="292"/>
        <v>HP_Burn_thin</v>
      </c>
      <c r="DU388" s="157" t="str">
        <f t="shared" si="271"/>
        <v>376-10</v>
      </c>
      <c r="DV388" s="238">
        <f t="shared" si="293"/>
        <v>4</v>
      </c>
      <c r="EJ388" s="50">
        <f t="shared" si="294"/>
        <v>7.7504065040650411E-2</v>
      </c>
      <c r="EK388" s="50">
        <f t="shared" si="295"/>
        <v>0.18546747967479674</v>
      </c>
      <c r="EL388" s="55">
        <f t="shared" si="296"/>
        <v>0</v>
      </c>
      <c r="EM388" s="50">
        <f>4.656*AQ388*(((BL388/2.54)^2)+((BM388/2.54)^2)+((BN388/2.54)^2)+((BO388)/2.54^2)+((BP388/2.54)^2)+((BQ388/2.54)^2)+((BR388/2.54)^2)+((BS388/2.54)^2)+((BT388/2.54)^2)+((BU388/2.54)^2)+((BV388/2.54)^2)+((BW388/2.54)^2)+((BX388/2.54)^2)+((BY388/2.54)^2)+((BZ388/2.54)^2))/(BH388*3.28)</f>
        <v>7.7888789923921316</v>
      </c>
      <c r="EN388" s="50">
        <f>3.492*AQ388*((CA388/2.54)^2 + (CB388/2.54)^2 + (CC388/2.54)^2 + (CD388/2.54)^2 + (CE388/2.54)^2 + (CF388/2.54)^2 + (CG388/2.54)^2 +(CH388/2.54)^2 +(CI388/2.54)^2 + (CJ388/2.54)^2 +(CK388/2.54)^2 + (CL388/2.54)^2 +(CM388/2.54)^2 + (CN388/2.54)^2 + (CO388/2.54)^2)/(BH388*3.28)</f>
        <v>0</v>
      </c>
      <c r="EO388" s="50">
        <f t="shared" si="272"/>
        <v>0</v>
      </c>
      <c r="EP388" s="50">
        <f t="shared" si="273"/>
        <v>0</v>
      </c>
      <c r="EQ388" s="50">
        <f t="shared" si="274"/>
        <v>0</v>
      </c>
      <c r="ER388" s="56">
        <f t="shared" si="297"/>
        <v>0.26297154471544715</v>
      </c>
      <c r="ES388" s="56">
        <f t="shared" si="298"/>
        <v>7.7888789923921316</v>
      </c>
      <c r="ET388" s="56">
        <f t="shared" si="302"/>
        <v>0</v>
      </c>
      <c r="EU388" s="56">
        <f t="shared" si="302"/>
        <v>1.8867788155048406</v>
      </c>
      <c r="EV388" s="56">
        <f t="shared" si="299"/>
        <v>8.0518505371075779</v>
      </c>
      <c r="EW388" s="56"/>
      <c r="EX388" s="56"/>
      <c r="EY388" s="56"/>
      <c r="EZ388" s="165"/>
      <c r="FA388" s="179"/>
      <c r="FB388" s="179"/>
      <c r="FC388" s="56"/>
      <c r="FD388" s="56"/>
      <c r="FE388" s="56"/>
      <c r="FF388" s="56"/>
      <c r="FG388" s="56"/>
      <c r="FH388" s="56"/>
      <c r="FI388" s="56"/>
      <c r="FJ388" s="56"/>
      <c r="FK388" s="56"/>
      <c r="FL388" s="56"/>
      <c r="FM388" s="56"/>
      <c r="FO388" s="54"/>
      <c r="FP388" s="54"/>
      <c r="FQ388" s="54"/>
      <c r="FR388" s="54"/>
      <c r="FS388" s="54"/>
      <c r="FT388" s="54"/>
      <c r="FU388" s="54"/>
      <c r="FV388" s="54"/>
      <c r="FW388" s="54"/>
      <c r="FX388" s="54"/>
      <c r="FY388" s="54"/>
      <c r="FZ388" s="54"/>
      <c r="GA388" s="54"/>
    </row>
    <row r="389" spans="1:183" ht="16.899999999999999" customHeight="1">
      <c r="A389" s="66" t="s">
        <v>377</v>
      </c>
      <c r="B389" s="228" t="s">
        <v>283</v>
      </c>
      <c r="C389" s="228">
        <v>742</v>
      </c>
      <c r="D389" s="228" t="s">
        <v>339</v>
      </c>
      <c r="E389" s="229">
        <v>5</v>
      </c>
      <c r="F389" s="144">
        <v>4.8499999999999996</v>
      </c>
      <c r="G389" s="144">
        <v>12.73</v>
      </c>
      <c r="H389" s="144">
        <v>6.8597689729799995</v>
      </c>
      <c r="I389" s="144">
        <v>2.78</v>
      </c>
      <c r="J389" s="232">
        <v>3.4</v>
      </c>
      <c r="K389" s="83">
        <v>3.99</v>
      </c>
      <c r="L389" s="144"/>
      <c r="M389" s="232"/>
      <c r="N389" s="83"/>
      <c r="O389" s="83"/>
      <c r="P389" s="230">
        <f t="shared" si="275"/>
        <v>34.60976897298</v>
      </c>
      <c r="Q389" s="52">
        <f t="shared" si="254"/>
        <v>0.83856836244659583</v>
      </c>
      <c r="R389" s="52">
        <f t="shared" si="255"/>
        <v>1.5690704459562599</v>
      </c>
      <c r="S389" s="52">
        <f t="shared" si="256"/>
        <v>1.4947746234297863</v>
      </c>
      <c r="T389" s="53">
        <f t="shared" si="257"/>
        <v>0.1131953625291616</v>
      </c>
      <c r="U389" s="53">
        <f t="shared" si="258"/>
        <v>1.3136092081897086</v>
      </c>
      <c r="V389" s="53">
        <f t="shared" si="259"/>
        <v>17.245720460840499</v>
      </c>
      <c r="W389" s="53">
        <f t="shared" si="260"/>
        <v>109.30751375724435</v>
      </c>
      <c r="X389" s="53">
        <f t="shared" si="261"/>
        <v>1.0261427075660567</v>
      </c>
      <c r="Y389" s="53">
        <f t="shared" si="262"/>
        <v>1.0245708970161953</v>
      </c>
      <c r="Z389" s="53">
        <f t="shared" si="263"/>
        <v>1.0295983125376811</v>
      </c>
      <c r="AA389" s="53">
        <f t="shared" si="264"/>
        <v>1.0413839355520458</v>
      </c>
      <c r="AB389" s="53">
        <f t="shared" si="265"/>
        <v>0.56692310113360378</v>
      </c>
      <c r="AC389" s="53">
        <f t="shared" si="266"/>
        <v>0.55603297872814494</v>
      </c>
      <c r="AD389" s="53">
        <f t="shared" si="267"/>
        <v>0.5481276962567827</v>
      </c>
      <c r="AE389" s="53">
        <f t="shared" si="268"/>
        <v>0.40298712852401042</v>
      </c>
      <c r="AF389" s="53">
        <f t="shared" si="269"/>
        <v>0.36</v>
      </c>
      <c r="AG389" s="53">
        <f t="shared" si="270"/>
        <v>0.3814935642620052</v>
      </c>
      <c r="AH389" s="64" t="s">
        <v>152</v>
      </c>
      <c r="AK389" s="45" t="str">
        <f t="shared" si="276"/>
        <v>376-10</v>
      </c>
      <c r="AL389" s="65"/>
      <c r="AM389" s="145">
        <f t="shared" si="277"/>
        <v>5</v>
      </c>
      <c r="AN389" s="149"/>
      <c r="AO389" s="183"/>
      <c r="AP389" s="149"/>
      <c r="AQ389" s="147">
        <f t="shared" si="278"/>
        <v>1</v>
      </c>
      <c r="AR389" s="229">
        <v>0</v>
      </c>
      <c r="AS389" s="229">
        <v>1</v>
      </c>
      <c r="AT389" s="229">
        <v>1</v>
      </c>
      <c r="AU389" s="229">
        <v>0</v>
      </c>
      <c r="AV389" s="229">
        <v>0</v>
      </c>
      <c r="AW389" s="229">
        <v>0</v>
      </c>
      <c r="AX389" s="229">
        <v>0</v>
      </c>
      <c r="AY389" s="229">
        <v>0</v>
      </c>
      <c r="AZ389" s="229">
        <v>0</v>
      </c>
      <c r="BB389" s="229">
        <v>7</v>
      </c>
      <c r="BC389" s="229">
        <v>0</v>
      </c>
      <c r="BD389" s="229">
        <v>1</v>
      </c>
      <c r="BE389" s="57">
        <v>3</v>
      </c>
      <c r="BF389" s="57">
        <v>3</v>
      </c>
      <c r="BG389" s="57">
        <v>3</v>
      </c>
      <c r="BH389" s="57">
        <v>10</v>
      </c>
      <c r="BI389" s="57">
        <f t="shared" si="279"/>
        <v>742</v>
      </c>
      <c r="BJ389" s="189" t="str">
        <f t="shared" si="280"/>
        <v>376-10</v>
      </c>
      <c r="BK389" s="173">
        <f t="shared" si="281"/>
        <v>5</v>
      </c>
      <c r="BL389" s="173">
        <v>8</v>
      </c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104"/>
      <c r="CB389" s="103"/>
      <c r="CC389" s="103"/>
      <c r="CD389" s="103"/>
      <c r="CE389" s="103"/>
      <c r="CF389" s="103"/>
      <c r="CG389" s="103"/>
      <c r="CH389" s="103"/>
      <c r="CI389" s="103"/>
      <c r="CJ389" s="103"/>
      <c r="CK389" s="103"/>
      <c r="CL389" s="103"/>
      <c r="CP389" s="93"/>
      <c r="CQ389" s="93"/>
      <c r="CV389" s="93"/>
      <c r="DA389" s="93"/>
      <c r="DF389" s="131"/>
      <c r="DG389" s="121">
        <f t="shared" si="282"/>
        <v>0</v>
      </c>
      <c r="DH389" s="121">
        <f t="shared" si="283"/>
        <v>4.1928418122329791</v>
      </c>
      <c r="DI389" s="121">
        <f t="shared" si="284"/>
        <v>7.4738731171489317</v>
      </c>
      <c r="DJ389" s="121">
        <f t="shared" si="285"/>
        <v>0.18960618364672047</v>
      </c>
      <c r="DK389" s="121">
        <f t="shared" si="285"/>
        <v>0</v>
      </c>
      <c r="DL389" s="121">
        <f t="shared" si="285"/>
        <v>4.0033615745420397</v>
      </c>
      <c r="DM389" s="121">
        <f t="shared" si="286"/>
        <v>3.314340948472791</v>
      </c>
      <c r="DN389" s="121">
        <f t="shared" si="287"/>
        <v>0</v>
      </c>
      <c r="DO389" s="121">
        <f t="shared" si="288"/>
        <v>0</v>
      </c>
      <c r="DP389" s="121">
        <f t="shared" si="289"/>
        <v>0</v>
      </c>
      <c r="DQ389" s="121">
        <f t="shared" si="290"/>
        <v>0</v>
      </c>
      <c r="DR389" s="122">
        <f t="shared" si="291"/>
        <v>0.5</v>
      </c>
      <c r="DS389" s="157"/>
      <c r="DT389" s="157" t="str">
        <f t="shared" si="292"/>
        <v>HP_Burn_thin</v>
      </c>
      <c r="DU389" s="157" t="str">
        <f t="shared" si="271"/>
        <v>376-10</v>
      </c>
      <c r="DV389" s="238">
        <f t="shared" si="293"/>
        <v>5</v>
      </c>
      <c r="EJ389" s="50">
        <f t="shared" si="294"/>
        <v>6.7816056910569106E-2</v>
      </c>
      <c r="EK389" s="50">
        <f t="shared" si="295"/>
        <v>0</v>
      </c>
      <c r="EL389" s="55">
        <f t="shared" si="296"/>
        <v>1.475609756097561</v>
      </c>
      <c r="EM389" s="50">
        <f>4.656*AQ389*(((BL389/2.54)^2)+((BM389/2.54)^2)+((BN389/2.54)^2)+((BO389)/2.54^2)+((BP389/2.54)^2)+((BQ389/2.54)^2)+((BR389/2.54)^2)+((BS389/2.54)^2)+((BT389/2.54)^2)+((BU389/2.54)^2)+((BV389/2.54)^2)+((BW389/2.54)^2)+((BX389/2.54)^2)+((BY389/2.54)^2)+((BZ389/2.54)^2))/(BH389*3.28)</f>
        <v>1.4081589138788031</v>
      </c>
      <c r="EN389" s="50">
        <f>3.492*AQ389*((CA389/2.54)^2 + (CB389/2.54)^2 + (CC389/2.54)^2 + (CD389/2.54)^2 + (CE389/2.54)^2 + (CF389/2.54)^2 + (CG389/2.54)^2 +(CH389/2.54)^2 +(CI389/2.54)^2 + (CJ389/2.54)^2 +(CK389/2.54)^2 + (CL389/2.54)^2 +(CM389/2.54)^2 + (CN389/2.54)^2 + (CO389/2.54)^2)/(BH389*3.28)</f>
        <v>0</v>
      </c>
      <c r="EO389" s="50">
        <f t="shared" si="272"/>
        <v>0</v>
      </c>
      <c r="EP389" s="50">
        <f t="shared" si="273"/>
        <v>0</v>
      </c>
      <c r="EQ389" s="50">
        <f t="shared" si="274"/>
        <v>0</v>
      </c>
      <c r="ER389" s="56">
        <f t="shared" si="297"/>
        <v>1.54342581300813</v>
      </c>
      <c r="ES389" s="56">
        <f t="shared" si="298"/>
        <v>1.4081589138788031</v>
      </c>
      <c r="ET389" s="56">
        <f t="shared" si="302"/>
        <v>0</v>
      </c>
      <c r="EU389" s="56">
        <f t="shared" si="302"/>
        <v>1.8867788155048406</v>
      </c>
      <c r="EV389" s="56">
        <f t="shared" si="299"/>
        <v>2.9515847268869333</v>
      </c>
      <c r="EW389" s="56"/>
      <c r="EX389" s="56"/>
      <c r="EY389" s="56"/>
      <c r="EZ389" s="165" t="str">
        <f>D389</f>
        <v>376-10</v>
      </c>
      <c r="FA389" s="179">
        <f t="shared" si="300"/>
        <v>0</v>
      </c>
      <c r="FB389" s="179">
        <f t="shared" si="300"/>
        <v>3.1446313591747344</v>
      </c>
      <c r="FC389" s="56">
        <f>AVERAGE(EJ387:EJ389)</f>
        <v>9.3650745257452581E-2</v>
      </c>
      <c r="FD389" s="56">
        <f>AVERAGE(EK387:EK389)</f>
        <v>0.12364498644986449</v>
      </c>
      <c r="FE389" s="56">
        <f>AVERAGE(EL387:EL389)</f>
        <v>0.491869918699187</v>
      </c>
      <c r="FF389" s="56">
        <f>AVERAGE(EM387:EM389)</f>
        <v>5.1852518339183016</v>
      </c>
      <c r="FG389" s="56">
        <f>AVERAGE(EN387:EN389)</f>
        <v>0</v>
      </c>
      <c r="FH389" s="56">
        <f t="shared" si="301"/>
        <v>0</v>
      </c>
      <c r="FI389" s="56">
        <f t="shared" si="301"/>
        <v>0</v>
      </c>
      <c r="FJ389" s="56">
        <f t="shared" si="301"/>
        <v>0</v>
      </c>
      <c r="FK389" s="56">
        <f>AVERAGE(ER387:ER389)</f>
        <v>0.70916565040650392</v>
      </c>
      <c r="FL389" s="56">
        <f>AVERAGE(ES387:ES389)</f>
        <v>5.1852518339183016</v>
      </c>
      <c r="FM389" s="56">
        <f>AVERAGE(EV387:EV389)</f>
        <v>5.8944174843248049</v>
      </c>
      <c r="FO389" s="54"/>
      <c r="FP389" s="54" t="e">
        <f>AVERAGE(#REF!)</f>
        <v>#REF!</v>
      </c>
      <c r="FQ389" s="54" t="e">
        <f>AVERAGE(#REF!)</f>
        <v>#REF!</v>
      </c>
      <c r="FR389" s="54" t="e">
        <f>AVERAGE(#REF!)</f>
        <v>#REF!</v>
      </c>
      <c r="FS389" s="54" t="e">
        <f>AVERAGE(#REF!)</f>
        <v>#REF!</v>
      </c>
      <c r="FT389" s="54" t="e">
        <f>AVERAGE(#REF!)</f>
        <v>#REF!</v>
      </c>
      <c r="FU389" s="54" t="e">
        <f>AVERAGE(#REF!)</f>
        <v>#REF!</v>
      </c>
      <c r="FV389" s="54" t="e">
        <f>AVERAGE(#REF!)</f>
        <v>#REF!</v>
      </c>
      <c r="FW389" s="54" t="e">
        <f>AVERAGE(#REF!)</f>
        <v>#REF!</v>
      </c>
      <c r="FX389" s="54" t="e">
        <f>AVERAGE(#REF!)</f>
        <v>#REF!</v>
      </c>
      <c r="FY389" s="54" t="e">
        <f>AVERAGE(#REF!)</f>
        <v>#REF!</v>
      </c>
      <c r="FZ389" s="54" t="e">
        <f>AVERAGE(#REF!)</f>
        <v>#REF!</v>
      </c>
      <c r="GA389" s="54"/>
    </row>
    <row r="390" spans="1:183" ht="16.899999999999999" customHeight="1">
      <c r="A390" s="66" t="s">
        <v>377</v>
      </c>
      <c r="B390" s="228" t="s">
        <v>283</v>
      </c>
      <c r="C390" s="228">
        <v>308</v>
      </c>
      <c r="D390" s="228" t="s">
        <v>331</v>
      </c>
      <c r="E390" s="229">
        <v>1</v>
      </c>
      <c r="F390" s="144">
        <v>4.8499999999999996</v>
      </c>
      <c r="G390" s="144">
        <v>12.73</v>
      </c>
      <c r="H390" s="144">
        <v>6.8597689729799995</v>
      </c>
      <c r="I390" s="144">
        <v>2.78</v>
      </c>
      <c r="J390" s="232">
        <v>3.4</v>
      </c>
      <c r="K390" s="83">
        <v>3.99</v>
      </c>
      <c r="L390" s="232"/>
      <c r="M390" s="232"/>
      <c r="N390" s="83"/>
      <c r="O390" s="83"/>
      <c r="P390" s="230">
        <f t="shared" si="275"/>
        <v>34.60976897298</v>
      </c>
      <c r="Q390" s="52">
        <f t="shared" si="254"/>
        <v>0.83856836244659583</v>
      </c>
      <c r="R390" s="52">
        <f t="shared" si="255"/>
        <v>1.5690704459562599</v>
      </c>
      <c r="S390" s="52">
        <f t="shared" si="256"/>
        <v>1.4947746234297863</v>
      </c>
      <c r="T390" s="53">
        <f t="shared" si="257"/>
        <v>0.1131953625291616</v>
      </c>
      <c r="U390" s="53">
        <f t="shared" si="258"/>
        <v>1.3136092081897086</v>
      </c>
      <c r="V390" s="53">
        <f t="shared" si="259"/>
        <v>17.245720460840499</v>
      </c>
      <c r="W390" s="53">
        <f t="shared" si="260"/>
        <v>109.30751375724435</v>
      </c>
      <c r="X390" s="53">
        <f t="shared" si="261"/>
        <v>1.0261427075660567</v>
      </c>
      <c r="Y390" s="53">
        <f t="shared" si="262"/>
        <v>1.0245708970161953</v>
      </c>
      <c r="Z390" s="53">
        <f t="shared" si="263"/>
        <v>1.0295983125376811</v>
      </c>
      <c r="AA390" s="53">
        <f t="shared" si="264"/>
        <v>1.0413839355520458</v>
      </c>
      <c r="AB390" s="53">
        <f t="shared" si="265"/>
        <v>0.56692310113360378</v>
      </c>
      <c r="AC390" s="53">
        <f t="shared" si="266"/>
        <v>0.55603297872814494</v>
      </c>
      <c r="AD390" s="53">
        <f t="shared" si="267"/>
        <v>0.5481276962567827</v>
      </c>
      <c r="AE390" s="53">
        <f t="shared" si="268"/>
        <v>0.40298712852401042</v>
      </c>
      <c r="AF390" s="53">
        <f t="shared" si="269"/>
        <v>0.36</v>
      </c>
      <c r="AG390" s="53">
        <f t="shared" si="270"/>
        <v>0.3814935642620052</v>
      </c>
      <c r="AH390" s="64" t="s">
        <v>152</v>
      </c>
      <c r="AK390" s="45" t="str">
        <f t="shared" si="276"/>
        <v>377-14</v>
      </c>
      <c r="AL390" s="65"/>
      <c r="AM390" s="145">
        <f t="shared" si="277"/>
        <v>1</v>
      </c>
      <c r="AN390" s="149"/>
      <c r="AO390" s="183"/>
      <c r="AP390" s="149"/>
      <c r="AQ390" s="147">
        <f t="shared" si="278"/>
        <v>1</v>
      </c>
      <c r="AR390" s="229">
        <v>0</v>
      </c>
      <c r="AS390" s="229">
        <v>0</v>
      </c>
      <c r="AT390" s="229">
        <v>0</v>
      </c>
      <c r="AU390" s="229">
        <v>0</v>
      </c>
      <c r="AV390" s="229">
        <v>0</v>
      </c>
      <c r="AW390" s="229">
        <v>0</v>
      </c>
      <c r="AX390" s="229">
        <v>0</v>
      </c>
      <c r="AY390" s="229">
        <v>0</v>
      </c>
      <c r="AZ390" s="229">
        <v>0</v>
      </c>
      <c r="BB390" s="229">
        <v>11</v>
      </c>
      <c r="BC390" s="229">
        <v>0</v>
      </c>
      <c r="BD390" s="229">
        <v>0</v>
      </c>
      <c r="BE390" s="57">
        <v>3</v>
      </c>
      <c r="BF390" s="57">
        <v>3</v>
      </c>
      <c r="BG390" s="57">
        <v>3</v>
      </c>
      <c r="BH390" s="57">
        <v>10</v>
      </c>
      <c r="BI390" s="57">
        <f t="shared" si="279"/>
        <v>308</v>
      </c>
      <c r="BJ390" s="189" t="str">
        <f t="shared" si="280"/>
        <v>377-14</v>
      </c>
      <c r="BK390" s="173">
        <f t="shared" si="281"/>
        <v>1</v>
      </c>
      <c r="BL390" s="173">
        <v>0</v>
      </c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104"/>
      <c r="CB390" s="103"/>
      <c r="CC390" s="103"/>
      <c r="CD390" s="103"/>
      <c r="CE390" s="103"/>
      <c r="CF390" s="103"/>
      <c r="CG390" s="103"/>
      <c r="CH390" s="103"/>
      <c r="CI390" s="103"/>
      <c r="CJ390" s="103"/>
      <c r="CK390" s="103"/>
      <c r="CL390" s="103"/>
      <c r="CP390" s="93"/>
      <c r="CQ390" s="93"/>
      <c r="CV390" s="93"/>
      <c r="DA390" s="93"/>
      <c r="DF390" s="131"/>
      <c r="DG390" s="121">
        <f t="shared" si="282"/>
        <v>0</v>
      </c>
      <c r="DH390" s="121">
        <f t="shared" si="283"/>
        <v>0</v>
      </c>
      <c r="DI390" s="121">
        <f t="shared" si="284"/>
        <v>0</v>
      </c>
      <c r="DJ390" s="121">
        <f t="shared" si="285"/>
        <v>0.29795257430198935</v>
      </c>
      <c r="DK390" s="121">
        <f t="shared" si="285"/>
        <v>0</v>
      </c>
      <c r="DL390" s="121">
        <f t="shared" si="285"/>
        <v>0</v>
      </c>
      <c r="DM390" s="121">
        <f t="shared" si="286"/>
        <v>0</v>
      </c>
      <c r="DN390" s="121">
        <f t="shared" si="287"/>
        <v>0</v>
      </c>
      <c r="DO390" s="121">
        <f t="shared" si="288"/>
        <v>0</v>
      </c>
      <c r="DP390" s="121">
        <f t="shared" si="289"/>
        <v>0</v>
      </c>
      <c r="DQ390" s="121">
        <f t="shared" si="290"/>
        <v>0</v>
      </c>
      <c r="DR390" s="122">
        <f t="shared" si="291"/>
        <v>0</v>
      </c>
      <c r="DS390" s="157"/>
      <c r="DT390" s="157" t="str">
        <f t="shared" si="292"/>
        <v>HP_Burn_thin</v>
      </c>
      <c r="DU390" s="157" t="str">
        <f t="shared" si="271"/>
        <v>377-14</v>
      </c>
      <c r="DV390" s="238">
        <f t="shared" si="293"/>
        <v>1</v>
      </c>
      <c r="EJ390" s="50"/>
      <c r="EK390" s="50"/>
      <c r="EL390" s="55"/>
      <c r="EM390" s="50"/>
      <c r="EN390" s="50"/>
      <c r="EO390" s="50">
        <f t="shared" si="272"/>
        <v>0</v>
      </c>
      <c r="EP390" s="50">
        <f t="shared" si="273"/>
        <v>0</v>
      </c>
      <c r="EQ390" s="50">
        <f t="shared" si="274"/>
        <v>0</v>
      </c>
      <c r="ER390" s="56"/>
      <c r="ES390" s="56"/>
      <c r="ET390" s="56">
        <f t="shared" si="302"/>
        <v>0</v>
      </c>
      <c r="EU390" s="56">
        <f t="shared" si="302"/>
        <v>0</v>
      </c>
      <c r="EV390" s="56"/>
      <c r="EW390" s="56"/>
      <c r="EX390" s="56"/>
      <c r="EY390" s="56"/>
      <c r="EZ390" s="165"/>
      <c r="FA390" s="179"/>
      <c r="FB390" s="179"/>
      <c r="FC390" s="56"/>
      <c r="FD390" s="56"/>
      <c r="FE390" s="56"/>
      <c r="FF390" s="56"/>
      <c r="FG390" s="56"/>
      <c r="FH390" s="56"/>
      <c r="FI390" s="56"/>
      <c r="FJ390" s="56"/>
      <c r="FK390" s="56"/>
      <c r="FL390" s="56"/>
      <c r="FM390" s="56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4"/>
      <c r="FZ390" s="54"/>
      <c r="GA390" s="54"/>
    </row>
    <row r="391" spans="1:183" ht="16.899999999999999" customHeight="1">
      <c r="A391" s="66" t="s">
        <v>377</v>
      </c>
      <c r="B391" s="228" t="s">
        <v>283</v>
      </c>
      <c r="C391" s="228">
        <v>308</v>
      </c>
      <c r="D391" s="228" t="s">
        <v>331</v>
      </c>
      <c r="E391" s="229">
        <v>2</v>
      </c>
      <c r="F391" s="144">
        <v>4.8499999999999996</v>
      </c>
      <c r="G391" s="144">
        <v>12.73</v>
      </c>
      <c r="H391" s="144">
        <v>6.8597689729799995</v>
      </c>
      <c r="I391" s="144">
        <v>2.78</v>
      </c>
      <c r="J391" s="232">
        <v>3.4</v>
      </c>
      <c r="K391" s="83">
        <v>3.99</v>
      </c>
      <c r="L391" s="144"/>
      <c r="M391" s="144"/>
      <c r="N391" s="83"/>
      <c r="O391" s="83"/>
      <c r="P391" s="230">
        <f t="shared" si="275"/>
        <v>34.60976897298</v>
      </c>
      <c r="Q391" s="52">
        <f t="shared" si="254"/>
        <v>0.83856836244659583</v>
      </c>
      <c r="R391" s="52">
        <f t="shared" si="255"/>
        <v>1.5690704459562599</v>
      </c>
      <c r="S391" s="52">
        <f t="shared" si="256"/>
        <v>1.4947746234297863</v>
      </c>
      <c r="T391" s="53">
        <f t="shared" si="257"/>
        <v>0.1131953625291616</v>
      </c>
      <c r="U391" s="53">
        <f t="shared" si="258"/>
        <v>1.3136092081897086</v>
      </c>
      <c r="V391" s="53">
        <f t="shared" si="259"/>
        <v>17.245720460840499</v>
      </c>
      <c r="W391" s="53">
        <f t="shared" si="260"/>
        <v>109.30751375724435</v>
      </c>
      <c r="X391" s="53">
        <f t="shared" si="261"/>
        <v>1.0261427075660567</v>
      </c>
      <c r="Y391" s="53">
        <f t="shared" si="262"/>
        <v>1.0245708970161953</v>
      </c>
      <c r="Z391" s="53">
        <f t="shared" si="263"/>
        <v>1.0295983125376811</v>
      </c>
      <c r="AA391" s="53">
        <f t="shared" si="264"/>
        <v>1.0413839355520458</v>
      </c>
      <c r="AB391" s="53">
        <f t="shared" si="265"/>
        <v>0.56692310113360378</v>
      </c>
      <c r="AC391" s="53">
        <f t="shared" si="266"/>
        <v>0.55603297872814494</v>
      </c>
      <c r="AD391" s="53">
        <f t="shared" si="267"/>
        <v>0.5481276962567827</v>
      </c>
      <c r="AE391" s="53">
        <f t="shared" si="268"/>
        <v>0.40298712852401042</v>
      </c>
      <c r="AF391" s="53">
        <f t="shared" si="269"/>
        <v>0.36</v>
      </c>
      <c r="AG391" s="53">
        <f t="shared" si="270"/>
        <v>0.3814935642620052</v>
      </c>
      <c r="AH391" s="64" t="s">
        <v>152</v>
      </c>
      <c r="AK391" s="45" t="str">
        <f t="shared" si="276"/>
        <v>377-14</v>
      </c>
      <c r="AL391" s="65"/>
      <c r="AM391" s="145">
        <f t="shared" si="277"/>
        <v>2</v>
      </c>
      <c r="AN391" s="149"/>
      <c r="AO391" s="183"/>
      <c r="AP391" s="149"/>
      <c r="AQ391" s="147">
        <f t="shared" si="278"/>
        <v>1</v>
      </c>
      <c r="AR391" s="229">
        <v>0</v>
      </c>
      <c r="AS391" s="229">
        <v>1</v>
      </c>
      <c r="AT391" s="229">
        <v>1</v>
      </c>
      <c r="AU391" s="229">
        <v>0</v>
      </c>
      <c r="AV391" s="229">
        <v>1</v>
      </c>
      <c r="AW391" s="229">
        <v>1</v>
      </c>
      <c r="AX391" s="229">
        <v>0</v>
      </c>
      <c r="AY391" s="229">
        <v>1</v>
      </c>
      <c r="AZ391" s="229">
        <v>1</v>
      </c>
      <c r="BB391" s="229">
        <v>7</v>
      </c>
      <c r="BC391" s="229">
        <v>6</v>
      </c>
      <c r="BD391" s="229">
        <v>0</v>
      </c>
      <c r="BE391" s="57">
        <v>3</v>
      </c>
      <c r="BF391" s="57">
        <v>3</v>
      </c>
      <c r="BG391" s="57">
        <v>3</v>
      </c>
      <c r="BH391" s="57">
        <v>10</v>
      </c>
      <c r="BI391" s="57">
        <f t="shared" si="279"/>
        <v>308</v>
      </c>
      <c r="BJ391" s="189" t="str">
        <f t="shared" si="280"/>
        <v>377-14</v>
      </c>
      <c r="BK391" s="173">
        <f t="shared" si="281"/>
        <v>2</v>
      </c>
      <c r="BL391" s="173">
        <v>0</v>
      </c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104"/>
      <c r="CB391" s="103"/>
      <c r="CC391" s="103"/>
      <c r="CD391" s="103"/>
      <c r="CE391" s="103"/>
      <c r="CF391" s="103"/>
      <c r="CG391" s="103"/>
      <c r="CH391" s="103"/>
      <c r="CI391" s="103"/>
      <c r="CJ391" s="103"/>
      <c r="CK391" s="103"/>
      <c r="CL391" s="103"/>
      <c r="CP391" s="93"/>
      <c r="CQ391" s="93"/>
      <c r="CV391" s="93"/>
      <c r="DA391" s="93"/>
      <c r="DF391" s="131"/>
      <c r="DG391" s="121">
        <f t="shared" si="282"/>
        <v>0</v>
      </c>
      <c r="DH391" s="121">
        <f t="shared" si="283"/>
        <v>12.578525436698937</v>
      </c>
      <c r="DI391" s="121">
        <f t="shared" si="284"/>
        <v>22.421619351446793</v>
      </c>
      <c r="DJ391" s="121">
        <f t="shared" si="285"/>
        <v>0.18960618364672047</v>
      </c>
      <c r="DK391" s="121">
        <f t="shared" si="285"/>
        <v>1.8469447571574691</v>
      </c>
      <c r="DL391" s="121">
        <f t="shared" si="285"/>
        <v>0</v>
      </c>
      <c r="DM391" s="121">
        <f t="shared" si="286"/>
        <v>0</v>
      </c>
      <c r="DN391" s="121">
        <f t="shared" si="287"/>
        <v>0</v>
      </c>
      <c r="DO391" s="121">
        <f t="shared" si="288"/>
        <v>0</v>
      </c>
      <c r="DP391" s="121">
        <f t="shared" si="289"/>
        <v>0</v>
      </c>
      <c r="DQ391" s="121">
        <f t="shared" si="290"/>
        <v>0</v>
      </c>
      <c r="DR391" s="122">
        <f t="shared" si="291"/>
        <v>1</v>
      </c>
      <c r="DS391" s="157"/>
      <c r="DT391" s="157" t="str">
        <f t="shared" si="292"/>
        <v>HP_Burn_thin</v>
      </c>
      <c r="DU391" s="157" t="str">
        <f t="shared" si="271"/>
        <v>377-14</v>
      </c>
      <c r="DV391" s="238">
        <f t="shared" si="293"/>
        <v>2</v>
      </c>
      <c r="EJ391" s="50">
        <f t="shared" si="294"/>
        <v>6.7816056910569106E-2</v>
      </c>
      <c r="EK391" s="50">
        <f t="shared" si="295"/>
        <v>1.1128048780487805</v>
      </c>
      <c r="EL391" s="55">
        <f t="shared" si="296"/>
        <v>0</v>
      </c>
      <c r="EM391" s="50">
        <f>4.656*AQ391*(((BL391/2.54)^2)+((BM391/2.54)^2)+((BN391/2.54)^2)+((BO391)/2.54^2)+((BP391/2.54)^2)+((BQ391/2.54)^2)+((BR391/2.54)^2)+((BS391/2.54)^2)+((BT391/2.54)^2)+((BU391/2.54)^2)+((BV391/2.54)^2)+((BW391/2.54)^2)+((BX391/2.54)^2)+((BY391/2.54)^2)+((BZ391/2.54)^2))/(BH391*3.28)</f>
        <v>0</v>
      </c>
      <c r="EN391" s="50">
        <f>3.492*AQ391*((CA391/2.54)^2 + (CB391/2.54)^2 + (CC391/2.54)^2 + (CD391/2.54)^2 + (CE391/2.54)^2 + (CF391/2.54)^2 + (CG391/2.54)^2 +(CH391/2.54)^2 +(CI391/2.54)^2 + (CJ391/2.54)^2 +(CK391/2.54)^2 + (CL391/2.54)^2 +(CM391/2.54)^2 + (CN391/2.54)^2 + (CO391/2.54)^2)/(BH391*3.28)</f>
        <v>0</v>
      </c>
      <c r="EO391" s="50">
        <f t="shared" si="272"/>
        <v>0</v>
      </c>
      <c r="EP391" s="50">
        <f t="shared" si="273"/>
        <v>0</v>
      </c>
      <c r="EQ391" s="50">
        <f t="shared" si="274"/>
        <v>0</v>
      </c>
      <c r="ER391" s="56">
        <f t="shared" si="297"/>
        <v>1.1806209349593495</v>
      </c>
      <c r="ES391" s="56">
        <f t="shared" si="298"/>
        <v>0</v>
      </c>
      <c r="ET391" s="56">
        <f t="shared" si="302"/>
        <v>0</v>
      </c>
      <c r="EU391" s="56">
        <f t="shared" si="302"/>
        <v>5.6603364465145223</v>
      </c>
      <c r="EV391" s="56">
        <f t="shared" si="299"/>
        <v>1.1806209349593495</v>
      </c>
      <c r="EW391" s="56"/>
      <c r="EX391" s="56"/>
      <c r="EY391" s="56"/>
      <c r="EZ391" s="165"/>
      <c r="FA391" s="179"/>
      <c r="FB391" s="179"/>
      <c r="FC391" s="56"/>
      <c r="FD391" s="56"/>
      <c r="FE391" s="56"/>
      <c r="FF391" s="56"/>
      <c r="FG391" s="56"/>
      <c r="FH391" s="56"/>
      <c r="FI391" s="56"/>
      <c r="FJ391" s="56"/>
      <c r="FK391" s="56"/>
      <c r="FL391" s="56"/>
      <c r="FM391" s="56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4"/>
      <c r="FZ391" s="54"/>
      <c r="GA391" s="54"/>
    </row>
    <row r="392" spans="1:183" ht="16.899999999999999" customHeight="1">
      <c r="A392" s="66" t="s">
        <v>377</v>
      </c>
      <c r="B392" s="228" t="s">
        <v>283</v>
      </c>
      <c r="C392" s="228">
        <v>308</v>
      </c>
      <c r="D392" s="228" t="s">
        <v>331</v>
      </c>
      <c r="E392" s="229">
        <v>3</v>
      </c>
      <c r="F392" s="144">
        <v>4.8499999999999996</v>
      </c>
      <c r="G392" s="144">
        <v>12.73</v>
      </c>
      <c r="H392" s="144">
        <v>6.8597689729799995</v>
      </c>
      <c r="I392" s="144">
        <v>2.78</v>
      </c>
      <c r="J392" s="232">
        <v>3.4</v>
      </c>
      <c r="K392" s="83">
        <v>3.99</v>
      </c>
      <c r="L392" s="144"/>
      <c r="M392" s="144"/>
      <c r="N392" s="83"/>
      <c r="O392" s="83"/>
      <c r="P392" s="230">
        <f t="shared" si="275"/>
        <v>34.60976897298</v>
      </c>
      <c r="Q392" s="52">
        <f t="shared" si="254"/>
        <v>0.83856836244659583</v>
      </c>
      <c r="R392" s="52">
        <f t="shared" si="255"/>
        <v>1.5690704459562599</v>
      </c>
      <c r="S392" s="52">
        <f t="shared" si="256"/>
        <v>1.4947746234297863</v>
      </c>
      <c r="T392" s="53">
        <f t="shared" si="257"/>
        <v>0.1131953625291616</v>
      </c>
      <c r="U392" s="53">
        <f t="shared" si="258"/>
        <v>1.3136092081897086</v>
      </c>
      <c r="V392" s="53">
        <f t="shared" si="259"/>
        <v>17.245720460840499</v>
      </c>
      <c r="W392" s="53">
        <f t="shared" si="260"/>
        <v>109.30751375724435</v>
      </c>
      <c r="X392" s="53">
        <f t="shared" si="261"/>
        <v>1.0261427075660567</v>
      </c>
      <c r="Y392" s="53">
        <f t="shared" si="262"/>
        <v>1.0245708970161953</v>
      </c>
      <c r="Z392" s="53">
        <f t="shared" si="263"/>
        <v>1.0295983125376811</v>
      </c>
      <c r="AA392" s="53">
        <f t="shared" si="264"/>
        <v>1.0413839355520458</v>
      </c>
      <c r="AB392" s="53">
        <f t="shared" si="265"/>
        <v>0.56692310113360378</v>
      </c>
      <c r="AC392" s="53">
        <f t="shared" si="266"/>
        <v>0.55603297872814494</v>
      </c>
      <c r="AD392" s="53">
        <f t="shared" si="267"/>
        <v>0.5481276962567827</v>
      </c>
      <c r="AE392" s="53">
        <f t="shared" si="268"/>
        <v>0.40298712852401042</v>
      </c>
      <c r="AF392" s="53">
        <f t="shared" si="269"/>
        <v>0.36</v>
      </c>
      <c r="AG392" s="53">
        <f t="shared" si="270"/>
        <v>0.3814935642620052</v>
      </c>
      <c r="AH392" s="64" t="s">
        <v>152</v>
      </c>
      <c r="AK392" s="45" t="str">
        <f t="shared" si="276"/>
        <v>377-14</v>
      </c>
      <c r="AL392" s="65"/>
      <c r="AM392" s="145">
        <f t="shared" si="277"/>
        <v>3</v>
      </c>
      <c r="AN392" s="149"/>
      <c r="AO392" s="183"/>
      <c r="AP392" s="149"/>
      <c r="AQ392" s="147">
        <f t="shared" si="278"/>
        <v>1</v>
      </c>
      <c r="AR392" s="229">
        <v>0</v>
      </c>
      <c r="AS392" s="229">
        <v>1</v>
      </c>
      <c r="AT392" s="229">
        <v>1</v>
      </c>
      <c r="AU392" s="229">
        <v>0</v>
      </c>
      <c r="AV392" s="229">
        <v>1</v>
      </c>
      <c r="AW392" s="229">
        <v>1</v>
      </c>
      <c r="AX392" s="229">
        <v>0</v>
      </c>
      <c r="AY392" s="229">
        <v>0</v>
      </c>
      <c r="AZ392" s="229">
        <v>0</v>
      </c>
      <c r="BB392" s="229">
        <v>10</v>
      </c>
      <c r="BC392" s="229">
        <v>0</v>
      </c>
      <c r="BD392" s="229">
        <v>0</v>
      </c>
      <c r="BE392" s="57">
        <v>3</v>
      </c>
      <c r="BF392" s="57">
        <v>3</v>
      </c>
      <c r="BG392" s="57">
        <v>3</v>
      </c>
      <c r="BH392" s="57">
        <v>10</v>
      </c>
      <c r="BI392" s="57">
        <f t="shared" si="279"/>
        <v>308</v>
      </c>
      <c r="BJ392" s="189" t="str">
        <f t="shared" si="280"/>
        <v>377-14</v>
      </c>
      <c r="BK392" s="173">
        <f t="shared" si="281"/>
        <v>3</v>
      </c>
      <c r="BL392" s="173">
        <v>24</v>
      </c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104"/>
      <c r="CB392" s="103"/>
      <c r="CC392" s="103"/>
      <c r="CD392" s="103"/>
      <c r="CE392" s="103"/>
      <c r="CF392" s="103"/>
      <c r="CG392" s="103"/>
      <c r="CH392" s="103"/>
      <c r="CI392" s="103"/>
      <c r="CJ392" s="103"/>
      <c r="CK392" s="103"/>
      <c r="CL392" s="103"/>
      <c r="CP392" s="93"/>
      <c r="CQ392" s="93"/>
      <c r="CV392" s="93"/>
      <c r="DA392" s="93"/>
      <c r="DF392" s="131"/>
      <c r="DG392" s="121">
        <f t="shared" si="282"/>
        <v>0</v>
      </c>
      <c r="DH392" s="121">
        <f t="shared" si="283"/>
        <v>8.3856836244659583</v>
      </c>
      <c r="DI392" s="121">
        <f t="shared" si="284"/>
        <v>14.947746234297863</v>
      </c>
      <c r="DJ392" s="121">
        <f t="shared" si="285"/>
        <v>0.27086597663817213</v>
      </c>
      <c r="DK392" s="121">
        <f t="shared" si="285"/>
        <v>0</v>
      </c>
      <c r="DL392" s="121">
        <f t="shared" si="285"/>
        <v>0</v>
      </c>
      <c r="DM392" s="121">
        <f t="shared" si="286"/>
        <v>29.829068536255118</v>
      </c>
      <c r="DN392" s="121">
        <f t="shared" si="287"/>
        <v>0</v>
      </c>
      <c r="DO392" s="121">
        <f t="shared" si="288"/>
        <v>0</v>
      </c>
      <c r="DP392" s="121">
        <f t="shared" si="289"/>
        <v>0</v>
      </c>
      <c r="DQ392" s="121">
        <f t="shared" si="290"/>
        <v>0</v>
      </c>
      <c r="DR392" s="122">
        <f t="shared" si="291"/>
        <v>1</v>
      </c>
      <c r="DS392" s="157"/>
      <c r="DT392" s="157" t="str">
        <f t="shared" si="292"/>
        <v>HP_Burn_thin</v>
      </c>
      <c r="DU392" s="157" t="str">
        <f t="shared" si="271"/>
        <v>377-14</v>
      </c>
      <c r="DV392" s="238">
        <f t="shared" si="293"/>
        <v>3</v>
      </c>
      <c r="EJ392" s="50">
        <f t="shared" si="294"/>
        <v>9.6880081300813006E-2</v>
      </c>
      <c r="EK392" s="50">
        <f t="shared" si="295"/>
        <v>0</v>
      </c>
      <c r="EL392" s="55">
        <f t="shared" si="296"/>
        <v>0</v>
      </c>
      <c r="EM392" s="50">
        <f>4.656*AQ392*(((BL392/2.54)^2)+((BM392/2.54)^2)+((BN392/2.54)^2)+((BO392)/2.54^2)+((BP392/2.54)^2)+((BQ392/2.54)^2)+((BR392/2.54)^2)+((BS392/2.54)^2)+((BT392/2.54)^2)+((BU392/2.54)^2)+((BV392/2.54)^2)+((BW392/2.54)^2)+((BX392/2.54)^2)+((BY392/2.54)^2)+((BZ392/2.54)^2))/(BH392*3.28)</f>
        <v>12.673430224909227</v>
      </c>
      <c r="EN392" s="50">
        <f>3.492*AQ392*((CA392/2.54)^2 + (CB392/2.54)^2 + (CC392/2.54)^2 + (CD392/2.54)^2 + (CE392/2.54)^2 + (CF392/2.54)^2 + (CG392/2.54)^2 +(CH392/2.54)^2 +(CI392/2.54)^2 + (CJ392/2.54)^2 +(CK392/2.54)^2 + (CL392/2.54)^2 +(CM392/2.54)^2 + (CN392/2.54)^2 + (CO392/2.54)^2)/(BH392*3.28)</f>
        <v>0</v>
      </c>
      <c r="EO392" s="50">
        <f t="shared" si="272"/>
        <v>0</v>
      </c>
      <c r="EP392" s="50">
        <f t="shared" si="273"/>
        <v>0</v>
      </c>
      <c r="EQ392" s="50">
        <f t="shared" si="274"/>
        <v>0</v>
      </c>
      <c r="ER392" s="56">
        <f t="shared" si="297"/>
        <v>9.6880081300813006E-2</v>
      </c>
      <c r="ES392" s="56">
        <f t="shared" si="298"/>
        <v>12.673430224909227</v>
      </c>
      <c r="ET392" s="56">
        <f t="shared" si="302"/>
        <v>0</v>
      </c>
      <c r="EU392" s="56">
        <f t="shared" si="302"/>
        <v>3.7735576310096812</v>
      </c>
      <c r="EV392" s="56">
        <f t="shared" si="299"/>
        <v>12.770310306210041</v>
      </c>
      <c r="EW392" s="56"/>
      <c r="EX392" s="56"/>
      <c r="EY392" s="56"/>
      <c r="EZ392" s="165"/>
      <c r="FA392" s="179"/>
      <c r="FB392" s="179"/>
      <c r="FC392" s="56"/>
      <c r="FD392" s="56"/>
      <c r="FE392" s="56"/>
      <c r="FF392" s="56"/>
      <c r="FG392" s="56"/>
      <c r="FH392" s="56"/>
      <c r="FI392" s="56"/>
      <c r="FJ392" s="56"/>
      <c r="FK392" s="56"/>
      <c r="FL392" s="56"/>
      <c r="FM392" s="56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4"/>
      <c r="FZ392" s="54"/>
      <c r="GA392" s="54"/>
    </row>
    <row r="393" spans="1:183" ht="16.899999999999999" customHeight="1">
      <c r="A393" s="66" t="s">
        <v>377</v>
      </c>
      <c r="B393" s="228" t="s">
        <v>283</v>
      </c>
      <c r="C393" s="228">
        <v>308</v>
      </c>
      <c r="D393" s="228" t="s">
        <v>331</v>
      </c>
      <c r="E393" s="229">
        <v>4</v>
      </c>
      <c r="F393" s="144">
        <v>4.8499999999999996</v>
      </c>
      <c r="G393" s="144">
        <v>12.73</v>
      </c>
      <c r="H393" s="144">
        <v>6.8597689729799995</v>
      </c>
      <c r="I393" s="144">
        <v>2.78</v>
      </c>
      <c r="J393" s="232">
        <v>3.4</v>
      </c>
      <c r="K393" s="83">
        <v>3.99</v>
      </c>
      <c r="L393" s="144"/>
      <c r="M393" s="144"/>
      <c r="N393" s="83"/>
      <c r="O393" s="83"/>
      <c r="P393" s="230">
        <f t="shared" si="275"/>
        <v>34.60976897298</v>
      </c>
      <c r="Q393" s="52">
        <f t="shared" si="254"/>
        <v>0.83856836244659583</v>
      </c>
      <c r="R393" s="52">
        <f t="shared" si="255"/>
        <v>1.5690704459562599</v>
      </c>
      <c r="S393" s="52">
        <f t="shared" si="256"/>
        <v>1.4947746234297863</v>
      </c>
      <c r="T393" s="53">
        <f t="shared" si="257"/>
        <v>0.1131953625291616</v>
      </c>
      <c r="U393" s="53">
        <f t="shared" si="258"/>
        <v>1.3136092081897086</v>
      </c>
      <c r="V393" s="53">
        <f t="shared" si="259"/>
        <v>17.245720460840499</v>
      </c>
      <c r="W393" s="53">
        <f t="shared" si="260"/>
        <v>109.30751375724435</v>
      </c>
      <c r="X393" s="53">
        <f t="shared" si="261"/>
        <v>1.0261427075660567</v>
      </c>
      <c r="Y393" s="53">
        <f t="shared" si="262"/>
        <v>1.0245708970161953</v>
      </c>
      <c r="Z393" s="53">
        <f t="shared" si="263"/>
        <v>1.0295983125376811</v>
      </c>
      <c r="AA393" s="53">
        <f t="shared" si="264"/>
        <v>1.0413839355520458</v>
      </c>
      <c r="AB393" s="53">
        <f t="shared" si="265"/>
        <v>0.56692310113360378</v>
      </c>
      <c r="AC393" s="53">
        <f t="shared" si="266"/>
        <v>0.55603297872814494</v>
      </c>
      <c r="AD393" s="53">
        <f t="shared" si="267"/>
        <v>0.5481276962567827</v>
      </c>
      <c r="AE393" s="53">
        <f t="shared" si="268"/>
        <v>0.40298712852401042</v>
      </c>
      <c r="AF393" s="53">
        <f t="shared" si="269"/>
        <v>0.36</v>
      </c>
      <c r="AG393" s="53">
        <f t="shared" si="270"/>
        <v>0.3814935642620052</v>
      </c>
      <c r="AH393" s="64" t="s">
        <v>152</v>
      </c>
      <c r="AK393" s="45" t="str">
        <f t="shared" si="276"/>
        <v>377-14</v>
      </c>
      <c r="AL393" s="65"/>
      <c r="AM393" s="145">
        <f t="shared" si="277"/>
        <v>4</v>
      </c>
      <c r="AN393" s="149"/>
      <c r="AO393" s="183"/>
      <c r="AP393" s="149"/>
      <c r="AQ393" s="147">
        <f t="shared" si="278"/>
        <v>1</v>
      </c>
      <c r="AR393" s="229">
        <v>0</v>
      </c>
      <c r="AS393" s="229">
        <v>1</v>
      </c>
      <c r="AT393" s="229">
        <v>1</v>
      </c>
      <c r="AU393" s="229">
        <v>0</v>
      </c>
      <c r="AV393" s="229">
        <v>1</v>
      </c>
      <c r="AW393" s="229">
        <v>1</v>
      </c>
      <c r="AX393" s="229">
        <v>0</v>
      </c>
      <c r="AY393" s="229">
        <v>1</v>
      </c>
      <c r="AZ393" s="229">
        <v>1</v>
      </c>
      <c r="BB393" s="229">
        <v>3</v>
      </c>
      <c r="BC393" s="229">
        <v>1</v>
      </c>
      <c r="BD393" s="229">
        <v>0</v>
      </c>
      <c r="BE393" s="57">
        <v>3</v>
      </c>
      <c r="BF393" s="57">
        <v>3</v>
      </c>
      <c r="BG393" s="57">
        <v>3</v>
      </c>
      <c r="BH393" s="57">
        <v>10</v>
      </c>
      <c r="BI393" s="57">
        <f t="shared" si="279"/>
        <v>308</v>
      </c>
      <c r="BJ393" s="189" t="str">
        <f t="shared" si="280"/>
        <v>377-14</v>
      </c>
      <c r="BK393" s="173">
        <f t="shared" si="281"/>
        <v>4</v>
      </c>
      <c r="BL393" s="173">
        <v>0</v>
      </c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104"/>
      <c r="CB393" s="103"/>
      <c r="CC393" s="103"/>
      <c r="CD393" s="103"/>
      <c r="CE393" s="103"/>
      <c r="CF393" s="103"/>
      <c r="CG393" s="103"/>
      <c r="CH393" s="103"/>
      <c r="CI393" s="103"/>
      <c r="CJ393" s="103"/>
      <c r="CK393" s="103"/>
      <c r="CL393" s="103"/>
      <c r="CP393" s="93"/>
      <c r="CQ393" s="93"/>
      <c r="CV393" s="93"/>
      <c r="DA393" s="93"/>
      <c r="DF393" s="131"/>
      <c r="DG393" s="121">
        <f t="shared" si="282"/>
        <v>0</v>
      </c>
      <c r="DH393" s="121">
        <f t="shared" si="283"/>
        <v>12.578525436698937</v>
      </c>
      <c r="DI393" s="121">
        <f t="shared" si="284"/>
        <v>22.421619351446793</v>
      </c>
      <c r="DJ393" s="121">
        <f t="shared" si="285"/>
        <v>8.1259792991451626E-2</v>
      </c>
      <c r="DK393" s="121">
        <f t="shared" si="285"/>
        <v>0.30782412619291155</v>
      </c>
      <c r="DL393" s="121">
        <f t="shared" si="285"/>
        <v>0</v>
      </c>
      <c r="DM393" s="121">
        <f t="shared" si="286"/>
        <v>0</v>
      </c>
      <c r="DN393" s="121">
        <f t="shared" si="287"/>
        <v>0</v>
      </c>
      <c r="DO393" s="121">
        <f t="shared" si="288"/>
        <v>0</v>
      </c>
      <c r="DP393" s="121">
        <f t="shared" si="289"/>
        <v>0</v>
      </c>
      <c r="DQ393" s="121">
        <f t="shared" si="290"/>
        <v>0</v>
      </c>
      <c r="DR393" s="122">
        <f t="shared" si="291"/>
        <v>1</v>
      </c>
      <c r="DS393" s="157"/>
      <c r="DT393" s="157" t="str">
        <f t="shared" si="292"/>
        <v>HP_Burn_thin</v>
      </c>
      <c r="DU393" s="157" t="str">
        <f t="shared" si="271"/>
        <v>377-14</v>
      </c>
      <c r="DV393" s="238">
        <f t="shared" si="293"/>
        <v>4</v>
      </c>
      <c r="EJ393" s="50">
        <f t="shared" si="294"/>
        <v>2.90640243902439E-2</v>
      </c>
      <c r="EK393" s="50">
        <f t="shared" si="295"/>
        <v>0.18546747967479674</v>
      </c>
      <c r="EL393" s="55">
        <f t="shared" si="296"/>
        <v>0</v>
      </c>
      <c r="EM393" s="50">
        <f>4.656*AQ393*(((BL393/2.54)^2)+((BM393/2.54)^2)+((BN393/2.54)^2)+((BO393)/2.54^2)+((BP393/2.54)^2)+((BQ393/2.54)^2)+((BR393/2.54)^2)+((BS393/2.54)^2)+((BT393/2.54)^2)+((BU393/2.54)^2)+((BV393/2.54)^2)+((BW393/2.54)^2)+((BX393/2.54)^2)+((BY393/2.54)^2)+((BZ393/2.54)^2))/(BH393*3.28)</f>
        <v>0</v>
      </c>
      <c r="EN393" s="50">
        <f>3.492*AQ393*((CA393/2.54)^2 + (CB393/2.54)^2 + (CC393/2.54)^2 + (CD393/2.54)^2 + (CE393/2.54)^2 + (CF393/2.54)^2 + (CG393/2.54)^2 +(CH393/2.54)^2 +(CI393/2.54)^2 + (CJ393/2.54)^2 +(CK393/2.54)^2 + (CL393/2.54)^2 +(CM393/2.54)^2 + (CN393/2.54)^2 + (CO393/2.54)^2)/(BH393*3.28)</f>
        <v>0</v>
      </c>
      <c r="EO393" s="50">
        <f t="shared" si="272"/>
        <v>0</v>
      </c>
      <c r="EP393" s="50">
        <f t="shared" si="273"/>
        <v>0</v>
      </c>
      <c r="EQ393" s="50">
        <f t="shared" si="274"/>
        <v>0</v>
      </c>
      <c r="ER393" s="56">
        <f t="shared" si="297"/>
        <v>0.21453150406504062</v>
      </c>
      <c r="ES393" s="56">
        <f t="shared" si="298"/>
        <v>0</v>
      </c>
      <c r="ET393" s="56">
        <f t="shared" si="302"/>
        <v>0</v>
      </c>
      <c r="EU393" s="56">
        <f t="shared" si="302"/>
        <v>5.6603364465145223</v>
      </c>
      <c r="EV393" s="56">
        <f t="shared" si="299"/>
        <v>0.21453150406504062</v>
      </c>
      <c r="EW393" s="56"/>
      <c r="EX393" s="56"/>
      <c r="EY393" s="56"/>
      <c r="EZ393" s="165" t="str">
        <f>D393</f>
        <v>377-14</v>
      </c>
      <c r="FA393" s="179">
        <f t="shared" si="300"/>
        <v>0</v>
      </c>
      <c r="FB393" s="179">
        <f t="shared" si="300"/>
        <v>5.0314101746795759</v>
      </c>
      <c r="FC393" s="56">
        <f>AVERAGE(EJ391:EJ393)</f>
        <v>6.458672086720868E-2</v>
      </c>
      <c r="FD393" s="56">
        <f>AVERAGE(EK391:EK393)</f>
        <v>0.43275745257452575</v>
      </c>
      <c r="FE393" s="56">
        <f>AVERAGE(EL391:EL393)</f>
        <v>0</v>
      </c>
      <c r="FF393" s="56">
        <f>AVERAGE(EM391:EM393)</f>
        <v>4.2244767416364093</v>
      </c>
      <c r="FG393" s="56">
        <f>AVERAGE(EN391:EN393)</f>
        <v>0</v>
      </c>
      <c r="FH393" s="56">
        <f t="shared" si="301"/>
        <v>0</v>
      </c>
      <c r="FI393" s="56">
        <f t="shared" si="301"/>
        <v>0</v>
      </c>
      <c r="FJ393" s="56">
        <f t="shared" si="301"/>
        <v>0</v>
      </c>
      <c r="FK393" s="56">
        <f>AVERAGE(ER391:ER393)</f>
        <v>0.49734417344173437</v>
      </c>
      <c r="FL393" s="56">
        <f>AVERAGE(ES391:ES393)</f>
        <v>4.2244767416364093</v>
      </c>
      <c r="FM393" s="56">
        <f>AVERAGE(EV391:EV393)</f>
        <v>4.7218209150781441</v>
      </c>
      <c r="FO393" s="54"/>
      <c r="FP393" s="54" t="e">
        <f>AVERAGE(#REF!)</f>
        <v>#REF!</v>
      </c>
      <c r="FQ393" s="54" t="e">
        <f>AVERAGE(#REF!)</f>
        <v>#REF!</v>
      </c>
      <c r="FR393" s="54" t="e">
        <f>AVERAGE(#REF!)</f>
        <v>#REF!</v>
      </c>
      <c r="FS393" s="54" t="e">
        <f>AVERAGE(#REF!)</f>
        <v>#REF!</v>
      </c>
      <c r="FT393" s="54" t="e">
        <f>AVERAGE(#REF!)</f>
        <v>#REF!</v>
      </c>
      <c r="FU393" s="54" t="e">
        <f>AVERAGE(#REF!)</f>
        <v>#REF!</v>
      </c>
      <c r="FV393" s="54" t="e">
        <f>AVERAGE(#REF!)</f>
        <v>#REF!</v>
      </c>
      <c r="FW393" s="54" t="e">
        <f>AVERAGE(#REF!)</f>
        <v>#REF!</v>
      </c>
      <c r="FX393" s="54" t="e">
        <f>AVERAGE(#REF!)</f>
        <v>#REF!</v>
      </c>
      <c r="FY393" s="54" t="e">
        <f>AVERAGE(#REF!)</f>
        <v>#REF!</v>
      </c>
      <c r="FZ393" s="54" t="e">
        <f>AVERAGE(#REF!)</f>
        <v>#REF!</v>
      </c>
      <c r="GA393" s="54"/>
    </row>
    <row r="394" spans="1:183" ht="16.899999999999999" customHeight="1">
      <c r="A394" s="66" t="s">
        <v>377</v>
      </c>
      <c r="B394" s="228" t="s">
        <v>283</v>
      </c>
      <c r="C394" s="228">
        <v>308</v>
      </c>
      <c r="D394" s="228" t="s">
        <v>331</v>
      </c>
      <c r="E394" s="229">
        <v>5</v>
      </c>
      <c r="F394" s="144">
        <v>4.8499999999999996</v>
      </c>
      <c r="G394" s="144">
        <v>12.73</v>
      </c>
      <c r="H394" s="144">
        <v>6.8597689729799995</v>
      </c>
      <c r="I394" s="144">
        <v>2.78</v>
      </c>
      <c r="J394" s="232">
        <v>3.4</v>
      </c>
      <c r="K394" s="83">
        <v>3.99</v>
      </c>
      <c r="L394" s="232"/>
      <c r="M394" s="144"/>
      <c r="N394" s="83"/>
      <c r="O394" s="83"/>
      <c r="P394" s="230">
        <f t="shared" si="275"/>
        <v>34.60976897298</v>
      </c>
      <c r="Q394" s="52">
        <f t="shared" si="254"/>
        <v>0.83856836244659583</v>
      </c>
      <c r="R394" s="52">
        <f t="shared" si="255"/>
        <v>1.5690704459562599</v>
      </c>
      <c r="S394" s="52">
        <f t="shared" si="256"/>
        <v>1.4947746234297863</v>
      </c>
      <c r="T394" s="53">
        <f t="shared" si="257"/>
        <v>0.1131953625291616</v>
      </c>
      <c r="U394" s="53">
        <f t="shared" si="258"/>
        <v>1.3136092081897086</v>
      </c>
      <c r="V394" s="53">
        <f t="shared" si="259"/>
        <v>17.245720460840499</v>
      </c>
      <c r="W394" s="53">
        <f t="shared" si="260"/>
        <v>109.30751375724435</v>
      </c>
      <c r="X394" s="53">
        <f t="shared" si="261"/>
        <v>1.0261427075660567</v>
      </c>
      <c r="Y394" s="53">
        <f t="shared" si="262"/>
        <v>1.0245708970161953</v>
      </c>
      <c r="Z394" s="53">
        <f t="shared" si="263"/>
        <v>1.0295983125376811</v>
      </c>
      <c r="AA394" s="53">
        <f t="shared" si="264"/>
        <v>1.0413839355520458</v>
      </c>
      <c r="AB394" s="53">
        <f t="shared" si="265"/>
        <v>0.56692310113360378</v>
      </c>
      <c r="AC394" s="53">
        <f t="shared" si="266"/>
        <v>0.55603297872814494</v>
      </c>
      <c r="AD394" s="53">
        <f t="shared" si="267"/>
        <v>0.5481276962567827</v>
      </c>
      <c r="AE394" s="53">
        <f t="shared" si="268"/>
        <v>0.40298712852401042</v>
      </c>
      <c r="AF394" s="53">
        <f t="shared" si="269"/>
        <v>0.36</v>
      </c>
      <c r="AG394" s="53">
        <f t="shared" si="270"/>
        <v>0.3814935642620052</v>
      </c>
      <c r="AH394" s="64" t="s">
        <v>152</v>
      </c>
      <c r="AK394" s="45" t="str">
        <f t="shared" si="276"/>
        <v>377-14</v>
      </c>
      <c r="AL394" s="65"/>
      <c r="AM394" s="145">
        <f t="shared" si="277"/>
        <v>5</v>
      </c>
      <c r="AN394" s="149"/>
      <c r="AO394" s="183"/>
      <c r="AP394" s="149"/>
      <c r="AQ394" s="147">
        <f t="shared" si="278"/>
        <v>1</v>
      </c>
      <c r="AR394" s="229">
        <v>0</v>
      </c>
      <c r="AS394" s="229">
        <v>1</v>
      </c>
      <c r="AT394" s="229">
        <v>1</v>
      </c>
      <c r="AU394" s="229">
        <v>0</v>
      </c>
      <c r="AV394" s="229">
        <v>1</v>
      </c>
      <c r="AW394" s="229">
        <v>1</v>
      </c>
      <c r="AX394" s="229">
        <v>0</v>
      </c>
      <c r="AY394" s="229">
        <v>1</v>
      </c>
      <c r="AZ394" s="229">
        <v>2</v>
      </c>
      <c r="BB394" s="229">
        <v>8</v>
      </c>
      <c r="BC394" s="229">
        <v>0</v>
      </c>
      <c r="BD394" s="229">
        <v>0</v>
      </c>
      <c r="BE394" s="57">
        <v>3</v>
      </c>
      <c r="BF394" s="57">
        <v>3</v>
      </c>
      <c r="BG394" s="57">
        <v>3</v>
      </c>
      <c r="BH394" s="57">
        <v>10</v>
      </c>
      <c r="BI394" s="57">
        <f t="shared" si="279"/>
        <v>308</v>
      </c>
      <c r="BJ394" s="189" t="str">
        <f t="shared" si="280"/>
        <v>377-14</v>
      </c>
      <c r="BK394" s="173">
        <f t="shared" si="281"/>
        <v>5</v>
      </c>
      <c r="BL394" s="173">
        <v>0</v>
      </c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104"/>
      <c r="CB394" s="103"/>
      <c r="CC394" s="103"/>
      <c r="CD394" s="103"/>
      <c r="CE394" s="103"/>
      <c r="CF394" s="103"/>
      <c r="CG394" s="103"/>
      <c r="CH394" s="103"/>
      <c r="CI394" s="103"/>
      <c r="CJ394" s="103"/>
      <c r="CK394" s="103"/>
      <c r="CL394" s="103"/>
      <c r="CP394" s="93"/>
      <c r="CQ394" s="93"/>
      <c r="CV394" s="93"/>
      <c r="DA394" s="93"/>
      <c r="DF394" s="131"/>
      <c r="DG394" s="121">
        <f t="shared" si="282"/>
        <v>0</v>
      </c>
      <c r="DH394" s="121">
        <f t="shared" si="283"/>
        <v>12.578525436698937</v>
      </c>
      <c r="DI394" s="121">
        <f t="shared" si="284"/>
        <v>22.421619351446793</v>
      </c>
      <c r="DJ394" s="121">
        <f t="shared" si="285"/>
        <v>0.21669278131053771</v>
      </c>
      <c r="DK394" s="121">
        <f t="shared" si="285"/>
        <v>0</v>
      </c>
      <c r="DL394" s="121">
        <f t="shared" si="285"/>
        <v>0</v>
      </c>
      <c r="DM394" s="121">
        <f t="shared" si="286"/>
        <v>0</v>
      </c>
      <c r="DN394" s="121">
        <f t="shared" si="287"/>
        <v>0</v>
      </c>
      <c r="DO394" s="121">
        <f t="shared" si="288"/>
        <v>0</v>
      </c>
      <c r="DP394" s="121">
        <f t="shared" si="289"/>
        <v>0</v>
      </c>
      <c r="DQ394" s="121">
        <f t="shared" si="290"/>
        <v>0</v>
      </c>
      <c r="DR394" s="122">
        <f t="shared" si="291"/>
        <v>1</v>
      </c>
      <c r="DS394" s="157"/>
      <c r="DT394" s="157" t="str">
        <f t="shared" si="292"/>
        <v>HP_Burn_thin</v>
      </c>
      <c r="DU394" s="157" t="str">
        <f t="shared" si="271"/>
        <v>377-14</v>
      </c>
      <c r="DV394" s="238">
        <f t="shared" si="293"/>
        <v>5</v>
      </c>
      <c r="EJ394" s="50"/>
      <c r="EK394" s="50"/>
      <c r="EL394" s="55"/>
      <c r="EM394" s="50"/>
      <c r="EN394" s="50"/>
      <c r="EO394" s="50">
        <f t="shared" si="272"/>
        <v>0</v>
      </c>
      <c r="EP394" s="50">
        <f t="shared" si="273"/>
        <v>0</v>
      </c>
      <c r="EQ394" s="50">
        <f t="shared" si="274"/>
        <v>0</v>
      </c>
      <c r="ER394" s="56"/>
      <c r="ES394" s="56"/>
      <c r="ET394" s="56">
        <f t="shared" si="302"/>
        <v>0</v>
      </c>
      <c r="EU394" s="56">
        <f t="shared" si="302"/>
        <v>5.6603364465145223</v>
      </c>
      <c r="EV394" s="56"/>
      <c r="EW394" s="56"/>
      <c r="EX394" s="56"/>
      <c r="EY394" s="56"/>
      <c r="EZ394" s="165"/>
      <c r="FA394" s="179"/>
      <c r="FB394" s="179"/>
      <c r="FC394" s="56"/>
      <c r="FD394" s="56"/>
      <c r="FE394" s="56"/>
      <c r="FF394" s="56"/>
      <c r="FG394" s="56"/>
      <c r="FH394" s="56"/>
      <c r="FI394" s="56"/>
      <c r="FJ394" s="56"/>
      <c r="FK394" s="56"/>
      <c r="FL394" s="56"/>
      <c r="FM394" s="56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</row>
    <row r="395" spans="1:183" ht="16.899999999999999" customHeight="1">
      <c r="A395" s="66" t="s">
        <v>377</v>
      </c>
      <c r="B395" s="228" t="s">
        <v>283</v>
      </c>
      <c r="C395" s="228">
        <v>307</v>
      </c>
      <c r="D395" s="228" t="s">
        <v>328</v>
      </c>
      <c r="E395" s="229">
        <v>1</v>
      </c>
      <c r="F395" s="144">
        <v>4.8499999999999996</v>
      </c>
      <c r="G395" s="144">
        <v>12.73</v>
      </c>
      <c r="H395" s="144">
        <v>6.8597689729799995</v>
      </c>
      <c r="I395" s="144">
        <v>2.78</v>
      </c>
      <c r="J395" s="232">
        <v>3.4</v>
      </c>
      <c r="K395" s="83">
        <v>3.99</v>
      </c>
      <c r="L395" s="144"/>
      <c r="M395" s="83"/>
      <c r="N395" s="83"/>
      <c r="O395" s="83"/>
      <c r="P395" s="230">
        <f t="shared" si="275"/>
        <v>34.60976897298</v>
      </c>
      <c r="Q395" s="52">
        <f t="shared" si="254"/>
        <v>0.83856836244659583</v>
      </c>
      <c r="R395" s="52">
        <f t="shared" si="255"/>
        <v>1.5690704459562599</v>
      </c>
      <c r="S395" s="52">
        <f t="shared" si="256"/>
        <v>1.4947746234297863</v>
      </c>
      <c r="T395" s="53">
        <f t="shared" si="257"/>
        <v>0.1131953625291616</v>
      </c>
      <c r="U395" s="53">
        <f t="shared" si="258"/>
        <v>1.3136092081897086</v>
      </c>
      <c r="V395" s="53">
        <f t="shared" si="259"/>
        <v>17.245720460840499</v>
      </c>
      <c r="W395" s="53">
        <f t="shared" si="260"/>
        <v>109.30751375724435</v>
      </c>
      <c r="X395" s="53">
        <f t="shared" si="261"/>
        <v>1.0261427075660567</v>
      </c>
      <c r="Y395" s="53">
        <f t="shared" si="262"/>
        <v>1.0245708970161953</v>
      </c>
      <c r="Z395" s="53">
        <f t="shared" si="263"/>
        <v>1.0295983125376811</v>
      </c>
      <c r="AA395" s="53">
        <f t="shared" si="264"/>
        <v>1.0413839355520458</v>
      </c>
      <c r="AB395" s="53">
        <f t="shared" si="265"/>
        <v>0.56692310113360378</v>
      </c>
      <c r="AC395" s="53">
        <f t="shared" si="266"/>
        <v>0.55603297872814494</v>
      </c>
      <c r="AD395" s="53">
        <f t="shared" si="267"/>
        <v>0.5481276962567827</v>
      </c>
      <c r="AE395" s="53">
        <f t="shared" si="268"/>
        <v>0.40298712852401042</v>
      </c>
      <c r="AF395" s="53">
        <f t="shared" si="269"/>
        <v>0.36</v>
      </c>
      <c r="AG395" s="53">
        <f t="shared" si="270"/>
        <v>0.3814935642620052</v>
      </c>
      <c r="AH395" s="64" t="s">
        <v>152</v>
      </c>
      <c r="AK395" s="45" t="str">
        <f t="shared" si="276"/>
        <v>378-13</v>
      </c>
      <c r="AL395" s="65"/>
      <c r="AM395" s="145">
        <f t="shared" si="277"/>
        <v>1</v>
      </c>
      <c r="AN395" s="149"/>
      <c r="AO395" s="183"/>
      <c r="AP395" s="149"/>
      <c r="AQ395" s="147">
        <f t="shared" si="278"/>
        <v>1</v>
      </c>
      <c r="AR395" s="229">
        <v>0</v>
      </c>
      <c r="AS395" s="229">
        <v>1</v>
      </c>
      <c r="AT395" s="229">
        <v>1</v>
      </c>
      <c r="AU395" s="229">
        <v>0</v>
      </c>
      <c r="AV395" s="229">
        <v>1</v>
      </c>
      <c r="AW395" s="229">
        <v>1</v>
      </c>
      <c r="AX395" s="229">
        <v>0</v>
      </c>
      <c r="AY395" s="229">
        <v>1</v>
      </c>
      <c r="AZ395" s="229">
        <v>1</v>
      </c>
      <c r="BB395" s="229">
        <v>10</v>
      </c>
      <c r="BC395" s="229">
        <v>0</v>
      </c>
      <c r="BD395" s="229">
        <v>0</v>
      </c>
      <c r="BE395" s="57">
        <v>3</v>
      </c>
      <c r="BF395" s="57">
        <v>3</v>
      </c>
      <c r="BG395" s="57">
        <v>3</v>
      </c>
      <c r="BH395" s="57">
        <v>10</v>
      </c>
      <c r="BI395" s="57">
        <f t="shared" si="279"/>
        <v>307</v>
      </c>
      <c r="BJ395" s="189" t="str">
        <f t="shared" si="280"/>
        <v>378-13</v>
      </c>
      <c r="BK395" s="173">
        <f t="shared" si="281"/>
        <v>1</v>
      </c>
      <c r="BL395" s="173">
        <v>0</v>
      </c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104"/>
      <c r="CB395" s="103"/>
      <c r="CC395" s="103"/>
      <c r="CD395" s="103"/>
      <c r="CE395" s="103"/>
      <c r="CF395" s="103"/>
      <c r="CG395" s="103"/>
      <c r="CH395" s="103"/>
      <c r="CI395" s="103"/>
      <c r="CJ395" s="103"/>
      <c r="CK395" s="103"/>
      <c r="CL395" s="103"/>
      <c r="CP395" s="93"/>
      <c r="CQ395" s="93"/>
      <c r="CV395" s="93"/>
      <c r="DA395" s="93"/>
      <c r="DF395" s="131"/>
      <c r="DG395" s="121">
        <f t="shared" si="282"/>
        <v>0</v>
      </c>
      <c r="DH395" s="121">
        <f t="shared" si="283"/>
        <v>12.578525436698937</v>
      </c>
      <c r="DI395" s="121">
        <f t="shared" si="284"/>
        <v>22.421619351446793</v>
      </c>
      <c r="DJ395" s="121">
        <f t="shared" si="285"/>
        <v>0.27086597663817213</v>
      </c>
      <c r="DK395" s="121">
        <f t="shared" si="285"/>
        <v>0</v>
      </c>
      <c r="DL395" s="121">
        <f t="shared" si="285"/>
        <v>0</v>
      </c>
      <c r="DM395" s="121">
        <f t="shared" si="286"/>
        <v>0</v>
      </c>
      <c r="DN395" s="121">
        <f t="shared" si="287"/>
        <v>0</v>
      </c>
      <c r="DO395" s="121">
        <f t="shared" si="288"/>
        <v>0</v>
      </c>
      <c r="DP395" s="121">
        <f t="shared" si="289"/>
        <v>0</v>
      </c>
      <c r="DQ395" s="121">
        <f t="shared" si="290"/>
        <v>0</v>
      </c>
      <c r="DR395" s="122">
        <f t="shared" si="291"/>
        <v>1</v>
      </c>
      <c r="DS395" s="157"/>
      <c r="DT395" s="157" t="str">
        <f t="shared" si="292"/>
        <v>HP_Burn_thin</v>
      </c>
      <c r="DU395" s="157" t="str">
        <f t="shared" si="271"/>
        <v>378-13</v>
      </c>
      <c r="DV395" s="238">
        <f t="shared" si="293"/>
        <v>1</v>
      </c>
      <c r="EJ395" s="50">
        <f t="shared" si="294"/>
        <v>9.6880081300813006E-2</v>
      </c>
      <c r="EK395" s="50">
        <f t="shared" si="295"/>
        <v>0</v>
      </c>
      <c r="EL395" s="55">
        <f t="shared" si="296"/>
        <v>0</v>
      </c>
      <c r="EM395" s="50">
        <f>4.656*AQ395*(((BL395/2.54)^2)+((BM395/2.54)^2)+((BN395/2.54)^2)+((BO395)/2.54^2)+((BP395/2.54)^2)+((BQ395/2.54)^2)+((BR395/2.54)^2)+((BS395/2.54)^2)+((BT395/2.54)^2)+((BU395/2.54)^2)+((BV395/2.54)^2)+((BW395/2.54)^2)+((BX395/2.54)^2)+((BY395/2.54)^2)+((BZ395/2.54)^2))/(BH395*3.28)</f>
        <v>0</v>
      </c>
      <c r="EN395" s="50">
        <f>3.492*AQ395*((CA395/2.54)^2 + (CB395/2.54)^2 + (CC395/2.54)^2 + (CD395/2.54)^2 + (CE395/2.54)^2 + (CF395/2.54)^2 + (CG395/2.54)^2 +(CH395/2.54)^2 +(CI395/2.54)^2 + (CJ395/2.54)^2 +(CK395/2.54)^2 + (CL395/2.54)^2 +(CM395/2.54)^2 + (CN395/2.54)^2 + (CO395/2.54)^2)/(BH395*3.28)</f>
        <v>0</v>
      </c>
      <c r="EO395" s="50">
        <f t="shared" si="272"/>
        <v>0</v>
      </c>
      <c r="EP395" s="50">
        <f t="shared" si="273"/>
        <v>0</v>
      </c>
      <c r="EQ395" s="50">
        <f t="shared" si="274"/>
        <v>0</v>
      </c>
      <c r="ER395" s="56">
        <f t="shared" si="297"/>
        <v>9.6880081300813006E-2</v>
      </c>
      <c r="ES395" s="56">
        <f t="shared" si="298"/>
        <v>0</v>
      </c>
      <c r="ET395" s="56">
        <f t="shared" si="302"/>
        <v>0</v>
      </c>
      <c r="EU395" s="56">
        <f t="shared" si="302"/>
        <v>5.6603364465145223</v>
      </c>
      <c r="EV395" s="56">
        <f t="shared" si="299"/>
        <v>9.6880081300813006E-2</v>
      </c>
      <c r="EW395" s="56"/>
      <c r="EX395" s="56"/>
      <c r="EY395" s="56"/>
      <c r="EZ395" s="165"/>
      <c r="FA395" s="179"/>
      <c r="FB395" s="179"/>
      <c r="FC395" s="56"/>
      <c r="FD395" s="56"/>
      <c r="FE395" s="56"/>
      <c r="FF395" s="56"/>
      <c r="FG395" s="56"/>
      <c r="FH395" s="56"/>
      <c r="FI395" s="56"/>
      <c r="FJ395" s="56"/>
      <c r="FK395" s="56"/>
      <c r="FL395" s="56"/>
      <c r="FM395" s="56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4"/>
      <c r="FZ395" s="54"/>
      <c r="GA395" s="54"/>
    </row>
    <row r="396" spans="1:183" ht="16.899999999999999" customHeight="1">
      <c r="A396" s="66" t="s">
        <v>377</v>
      </c>
      <c r="B396" s="228" t="s">
        <v>283</v>
      </c>
      <c r="C396" s="228">
        <v>307</v>
      </c>
      <c r="D396" s="228" t="s">
        <v>328</v>
      </c>
      <c r="E396" s="229">
        <v>2</v>
      </c>
      <c r="F396" s="144">
        <v>4.8499999999999996</v>
      </c>
      <c r="G396" s="144">
        <v>12.73</v>
      </c>
      <c r="H396" s="144">
        <v>6.8597689729799995</v>
      </c>
      <c r="I396" s="144">
        <v>2.78</v>
      </c>
      <c r="J396" s="232">
        <v>3.4</v>
      </c>
      <c r="K396" s="83">
        <v>3.99</v>
      </c>
      <c r="L396" s="144"/>
      <c r="M396" s="83"/>
      <c r="N396" s="83"/>
      <c r="O396" s="83"/>
      <c r="P396" s="230">
        <f t="shared" si="275"/>
        <v>34.60976897298</v>
      </c>
      <c r="Q396" s="52">
        <f t="shared" si="254"/>
        <v>0.83856836244659583</v>
      </c>
      <c r="R396" s="52">
        <f t="shared" si="255"/>
        <v>1.5690704459562599</v>
      </c>
      <c r="S396" s="52">
        <f t="shared" si="256"/>
        <v>1.4947746234297863</v>
      </c>
      <c r="T396" s="53">
        <f t="shared" si="257"/>
        <v>0.1131953625291616</v>
      </c>
      <c r="U396" s="53">
        <f t="shared" si="258"/>
        <v>1.3136092081897086</v>
      </c>
      <c r="V396" s="53">
        <f t="shared" si="259"/>
        <v>17.245720460840499</v>
      </c>
      <c r="W396" s="53">
        <f t="shared" si="260"/>
        <v>109.30751375724435</v>
      </c>
      <c r="X396" s="53">
        <f t="shared" si="261"/>
        <v>1.0261427075660567</v>
      </c>
      <c r="Y396" s="53">
        <f t="shared" si="262"/>
        <v>1.0245708970161953</v>
      </c>
      <c r="Z396" s="53">
        <f t="shared" si="263"/>
        <v>1.0295983125376811</v>
      </c>
      <c r="AA396" s="53">
        <f t="shared" si="264"/>
        <v>1.0413839355520458</v>
      </c>
      <c r="AB396" s="53">
        <f t="shared" si="265"/>
        <v>0.56692310113360378</v>
      </c>
      <c r="AC396" s="53">
        <f t="shared" si="266"/>
        <v>0.55603297872814494</v>
      </c>
      <c r="AD396" s="53">
        <f t="shared" si="267"/>
        <v>0.5481276962567827</v>
      </c>
      <c r="AE396" s="53">
        <f t="shared" si="268"/>
        <v>0.40298712852401042</v>
      </c>
      <c r="AF396" s="53">
        <f t="shared" si="269"/>
        <v>0.36</v>
      </c>
      <c r="AG396" s="53">
        <f t="shared" si="270"/>
        <v>0.3814935642620052</v>
      </c>
      <c r="AH396" s="64" t="s">
        <v>152</v>
      </c>
      <c r="AK396" s="45" t="str">
        <f t="shared" si="276"/>
        <v>378-13</v>
      </c>
      <c r="AL396" s="65"/>
      <c r="AM396" s="145">
        <f t="shared" si="277"/>
        <v>2</v>
      </c>
      <c r="AN396" s="149"/>
      <c r="AO396" s="183"/>
      <c r="AP396" s="149"/>
      <c r="AQ396" s="147">
        <f t="shared" si="278"/>
        <v>1</v>
      </c>
      <c r="AR396" s="229">
        <v>0</v>
      </c>
      <c r="AS396" s="229">
        <v>1</v>
      </c>
      <c r="AT396" s="229">
        <v>1</v>
      </c>
      <c r="AU396" s="229">
        <v>0</v>
      </c>
      <c r="AV396" s="229">
        <v>1</v>
      </c>
      <c r="AW396" s="229">
        <v>1</v>
      </c>
      <c r="AX396" s="229">
        <v>0</v>
      </c>
      <c r="AY396" s="229">
        <v>0</v>
      </c>
      <c r="AZ396" s="229">
        <v>0</v>
      </c>
      <c r="BB396" s="229">
        <v>13</v>
      </c>
      <c r="BC396" s="229">
        <v>0</v>
      </c>
      <c r="BD396" s="229">
        <v>0</v>
      </c>
      <c r="BE396" s="57">
        <v>3</v>
      </c>
      <c r="BF396" s="57">
        <v>3</v>
      </c>
      <c r="BG396" s="57">
        <v>3</v>
      </c>
      <c r="BH396" s="57">
        <v>10</v>
      </c>
      <c r="BI396" s="57">
        <f t="shared" si="279"/>
        <v>307</v>
      </c>
      <c r="BJ396" s="189" t="str">
        <f t="shared" si="280"/>
        <v>378-13</v>
      </c>
      <c r="BK396" s="173">
        <f t="shared" si="281"/>
        <v>2</v>
      </c>
      <c r="BL396" s="173">
        <v>0</v>
      </c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104"/>
      <c r="CB396" s="103"/>
      <c r="CC396" s="103"/>
      <c r="CD396" s="103"/>
      <c r="CE396" s="103"/>
      <c r="CF396" s="103"/>
      <c r="CG396" s="103"/>
      <c r="CH396" s="103"/>
      <c r="CI396" s="103"/>
      <c r="CJ396" s="103"/>
      <c r="CK396" s="103"/>
      <c r="CL396" s="103"/>
      <c r="CP396" s="93"/>
      <c r="CQ396" s="93"/>
      <c r="CV396" s="93"/>
      <c r="DA396" s="93"/>
      <c r="DF396" s="131"/>
      <c r="DG396" s="121">
        <f t="shared" si="282"/>
        <v>0</v>
      </c>
      <c r="DH396" s="121">
        <f t="shared" si="283"/>
        <v>8.3856836244659583</v>
      </c>
      <c r="DI396" s="121">
        <f t="shared" si="284"/>
        <v>14.947746234297863</v>
      </c>
      <c r="DJ396" s="121">
        <f t="shared" si="285"/>
        <v>0.35212576962962377</v>
      </c>
      <c r="DK396" s="121">
        <f t="shared" si="285"/>
        <v>0</v>
      </c>
      <c r="DL396" s="121">
        <f t="shared" si="285"/>
        <v>0</v>
      </c>
      <c r="DM396" s="121">
        <f t="shared" si="286"/>
        <v>0</v>
      </c>
      <c r="DN396" s="121">
        <f t="shared" si="287"/>
        <v>0</v>
      </c>
      <c r="DO396" s="121">
        <f t="shared" si="288"/>
        <v>0</v>
      </c>
      <c r="DP396" s="121">
        <f t="shared" si="289"/>
        <v>0</v>
      </c>
      <c r="DQ396" s="121">
        <f t="shared" si="290"/>
        <v>0</v>
      </c>
      <c r="DR396" s="122">
        <f t="shared" si="291"/>
        <v>1</v>
      </c>
      <c r="DS396" s="157"/>
      <c r="DT396" s="157" t="str">
        <f t="shared" si="292"/>
        <v>HP_Burn_thin</v>
      </c>
      <c r="DU396" s="157" t="str">
        <f t="shared" si="271"/>
        <v>378-13</v>
      </c>
      <c r="DV396" s="238">
        <f t="shared" si="293"/>
        <v>2</v>
      </c>
      <c r="EJ396" s="50">
        <f t="shared" si="294"/>
        <v>0.12594410569105691</v>
      </c>
      <c r="EK396" s="50">
        <f t="shared" si="295"/>
        <v>0</v>
      </c>
      <c r="EL396" s="55">
        <f t="shared" si="296"/>
        <v>0</v>
      </c>
      <c r="EM396" s="50">
        <f>4.656*AQ396*(((BL396/2.54)^2)+((BM396/2.54)^2)+((BN396/2.54)^2)+((BO396)/2.54^2)+((BP396/2.54)^2)+((BQ396/2.54)^2)+((BR396/2.54)^2)+((BS396/2.54)^2)+((BT396/2.54)^2)+((BU396/2.54)^2)+((BV396/2.54)^2)+((BW396/2.54)^2)+((BX396/2.54)^2)+((BY396/2.54)^2)+((BZ396/2.54)^2))/(BH396*3.28)</f>
        <v>0</v>
      </c>
      <c r="EN396" s="50">
        <f>3.492*AQ396*((CA396/2.54)^2 + (CB396/2.54)^2 + (CC396/2.54)^2 + (CD396/2.54)^2 + (CE396/2.54)^2 + (CF396/2.54)^2 + (CG396/2.54)^2 +(CH396/2.54)^2 +(CI396/2.54)^2 + (CJ396/2.54)^2 +(CK396/2.54)^2 + (CL396/2.54)^2 +(CM396/2.54)^2 + (CN396/2.54)^2 + (CO396/2.54)^2)/(BH396*3.28)</f>
        <v>0</v>
      </c>
      <c r="EO396" s="50">
        <f t="shared" si="272"/>
        <v>0</v>
      </c>
      <c r="EP396" s="50">
        <f t="shared" si="273"/>
        <v>0</v>
      </c>
      <c r="EQ396" s="50">
        <f t="shared" si="274"/>
        <v>0</v>
      </c>
      <c r="ER396" s="56">
        <f t="shared" si="297"/>
        <v>0.12594410569105691</v>
      </c>
      <c r="ES396" s="56">
        <f t="shared" si="298"/>
        <v>0</v>
      </c>
      <c r="ET396" s="56">
        <f t="shared" si="302"/>
        <v>0</v>
      </c>
      <c r="EU396" s="56">
        <f t="shared" si="302"/>
        <v>3.7735576310096812</v>
      </c>
      <c r="EV396" s="56">
        <f t="shared" si="299"/>
        <v>0.12594410569105691</v>
      </c>
      <c r="EW396" s="56"/>
      <c r="EX396" s="56"/>
      <c r="EY396" s="56"/>
      <c r="EZ396" s="165"/>
      <c r="FA396" s="179"/>
      <c r="FB396" s="179"/>
      <c r="FC396" s="56"/>
      <c r="FD396" s="56"/>
      <c r="FE396" s="56"/>
      <c r="FF396" s="56"/>
      <c r="FG396" s="56"/>
      <c r="FH396" s="56"/>
      <c r="FI396" s="56"/>
      <c r="FJ396" s="56"/>
      <c r="FK396" s="56"/>
      <c r="FL396" s="56"/>
      <c r="FM396" s="56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</row>
    <row r="397" spans="1:183" ht="16.899999999999999" customHeight="1">
      <c r="A397" s="66" t="s">
        <v>377</v>
      </c>
      <c r="B397" s="228" t="s">
        <v>283</v>
      </c>
      <c r="C397" s="228">
        <v>307</v>
      </c>
      <c r="D397" s="228" t="s">
        <v>328</v>
      </c>
      <c r="E397" s="229">
        <v>3</v>
      </c>
      <c r="F397" s="144">
        <v>4.8499999999999996</v>
      </c>
      <c r="G397" s="144">
        <v>12.73</v>
      </c>
      <c r="H397" s="144">
        <v>6.8597689729799995</v>
      </c>
      <c r="I397" s="144">
        <v>2.78</v>
      </c>
      <c r="J397" s="232">
        <v>3.4</v>
      </c>
      <c r="K397" s="83">
        <v>3.99</v>
      </c>
      <c r="L397" s="144"/>
      <c r="M397" s="83"/>
      <c r="N397" s="83"/>
      <c r="O397" s="83"/>
      <c r="P397" s="230">
        <f t="shared" si="275"/>
        <v>34.60976897298</v>
      </c>
      <c r="Q397" s="52">
        <f t="shared" si="254"/>
        <v>0.83856836244659583</v>
      </c>
      <c r="R397" s="52">
        <f t="shared" si="255"/>
        <v>1.5690704459562599</v>
      </c>
      <c r="S397" s="52">
        <f t="shared" si="256"/>
        <v>1.4947746234297863</v>
      </c>
      <c r="T397" s="53">
        <f t="shared" si="257"/>
        <v>0.1131953625291616</v>
      </c>
      <c r="U397" s="53">
        <f t="shared" si="258"/>
        <v>1.3136092081897086</v>
      </c>
      <c r="V397" s="53">
        <f t="shared" si="259"/>
        <v>17.245720460840499</v>
      </c>
      <c r="W397" s="53">
        <f t="shared" si="260"/>
        <v>109.30751375724435</v>
      </c>
      <c r="X397" s="53">
        <f t="shared" si="261"/>
        <v>1.0261427075660567</v>
      </c>
      <c r="Y397" s="53">
        <f t="shared" si="262"/>
        <v>1.0245708970161953</v>
      </c>
      <c r="Z397" s="53">
        <f t="shared" si="263"/>
        <v>1.0295983125376811</v>
      </c>
      <c r="AA397" s="53">
        <f t="shared" si="264"/>
        <v>1.0413839355520458</v>
      </c>
      <c r="AB397" s="53">
        <f t="shared" si="265"/>
        <v>0.56692310113360378</v>
      </c>
      <c r="AC397" s="53">
        <f t="shared" si="266"/>
        <v>0.55603297872814494</v>
      </c>
      <c r="AD397" s="53">
        <f t="shared" si="267"/>
        <v>0.5481276962567827</v>
      </c>
      <c r="AE397" s="53">
        <f t="shared" si="268"/>
        <v>0.40298712852401042</v>
      </c>
      <c r="AF397" s="53">
        <f t="shared" si="269"/>
        <v>0.36</v>
      </c>
      <c r="AG397" s="53">
        <f t="shared" si="270"/>
        <v>0.3814935642620052</v>
      </c>
      <c r="AH397" s="64" t="s">
        <v>152</v>
      </c>
      <c r="AK397" s="45" t="str">
        <f t="shared" si="276"/>
        <v>378-13</v>
      </c>
      <c r="AL397" s="65"/>
      <c r="AM397" s="145">
        <f t="shared" si="277"/>
        <v>3</v>
      </c>
      <c r="AN397" s="149"/>
      <c r="AO397" s="183"/>
      <c r="AP397" s="149"/>
      <c r="AQ397" s="147">
        <f t="shared" si="278"/>
        <v>1</v>
      </c>
      <c r="AR397" s="229">
        <v>0</v>
      </c>
      <c r="AS397" s="229">
        <v>1</v>
      </c>
      <c r="AT397" s="229">
        <v>2</v>
      </c>
      <c r="AU397" s="229">
        <v>0</v>
      </c>
      <c r="AV397" s="229">
        <v>1</v>
      </c>
      <c r="AW397" s="229">
        <v>2</v>
      </c>
      <c r="AX397" s="229">
        <v>0</v>
      </c>
      <c r="AY397" s="229">
        <v>1</v>
      </c>
      <c r="AZ397" s="229">
        <v>2</v>
      </c>
      <c r="BB397" s="229">
        <v>6</v>
      </c>
      <c r="BC397" s="229">
        <v>0</v>
      </c>
      <c r="BD397" s="229">
        <v>0</v>
      </c>
      <c r="BE397" s="57">
        <v>3</v>
      </c>
      <c r="BF397" s="57">
        <v>3</v>
      </c>
      <c r="BG397" s="57">
        <v>3</v>
      </c>
      <c r="BH397" s="57">
        <v>10</v>
      </c>
      <c r="BI397" s="57">
        <f t="shared" si="279"/>
        <v>307</v>
      </c>
      <c r="BJ397" s="189" t="str">
        <f t="shared" si="280"/>
        <v>378-13</v>
      </c>
      <c r="BK397" s="173">
        <f t="shared" si="281"/>
        <v>3</v>
      </c>
      <c r="BL397" s="173">
        <v>0</v>
      </c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104"/>
      <c r="CB397" s="103"/>
      <c r="CC397" s="103"/>
      <c r="CD397" s="103"/>
      <c r="CE397" s="103"/>
      <c r="CF397" s="103"/>
      <c r="CG397" s="103"/>
      <c r="CH397" s="103"/>
      <c r="CI397" s="103"/>
      <c r="CJ397" s="103"/>
      <c r="CK397" s="103"/>
      <c r="CL397" s="103"/>
      <c r="CP397" s="93"/>
      <c r="CQ397" s="93"/>
      <c r="CV397" s="93"/>
      <c r="DA397" s="93"/>
      <c r="DF397" s="131"/>
      <c r="DG397" s="121">
        <f t="shared" si="282"/>
        <v>0</v>
      </c>
      <c r="DH397" s="121">
        <f t="shared" si="283"/>
        <v>12.578525436698937</v>
      </c>
      <c r="DI397" s="121">
        <f t="shared" si="284"/>
        <v>22.421619351446793</v>
      </c>
      <c r="DJ397" s="121">
        <f t="shared" si="285"/>
        <v>0.16251958598290325</v>
      </c>
      <c r="DK397" s="121">
        <f t="shared" si="285"/>
        <v>0</v>
      </c>
      <c r="DL397" s="121">
        <f t="shared" si="285"/>
        <v>0</v>
      </c>
      <c r="DM397" s="121">
        <f t="shared" si="286"/>
        <v>0</v>
      </c>
      <c r="DN397" s="121">
        <f t="shared" si="287"/>
        <v>0</v>
      </c>
      <c r="DO397" s="121">
        <f t="shared" si="288"/>
        <v>0</v>
      </c>
      <c r="DP397" s="121">
        <f t="shared" si="289"/>
        <v>0</v>
      </c>
      <c r="DQ397" s="121">
        <f t="shared" si="290"/>
        <v>0</v>
      </c>
      <c r="DR397" s="122">
        <f t="shared" si="291"/>
        <v>2</v>
      </c>
      <c r="DS397" s="157"/>
      <c r="DT397" s="157" t="str">
        <f t="shared" si="292"/>
        <v>HP_Burn_thin</v>
      </c>
      <c r="DU397" s="157" t="str">
        <f t="shared" si="271"/>
        <v>378-13</v>
      </c>
      <c r="DV397" s="238">
        <f t="shared" si="293"/>
        <v>3</v>
      </c>
      <c r="EJ397" s="50">
        <f t="shared" si="294"/>
        <v>5.8128048780487801E-2</v>
      </c>
      <c r="EK397" s="50">
        <f t="shared" si="295"/>
        <v>0</v>
      </c>
      <c r="EL397" s="55">
        <f t="shared" si="296"/>
        <v>0</v>
      </c>
      <c r="EM397" s="50">
        <f>4.656*AQ397*(((BL397/2.54)^2)+((BM397/2.54)^2)+((BN397/2.54)^2)+((BO397)/2.54^2)+((BP397/2.54)^2)+((BQ397/2.54)^2)+((BR397/2.54)^2)+((BS397/2.54)^2)+((BT397/2.54)^2)+((BU397/2.54)^2)+((BV397/2.54)^2)+((BW397/2.54)^2)+((BX397/2.54)^2)+((BY397/2.54)^2)+((BZ397/2.54)^2))/(BH397*3.28)</f>
        <v>0</v>
      </c>
      <c r="EN397" s="50">
        <f>3.492*AQ397*((CA397/2.54)^2 + (CB397/2.54)^2 + (CC397/2.54)^2 + (CD397/2.54)^2 + (CE397/2.54)^2 + (CF397/2.54)^2 + (CG397/2.54)^2 +(CH397/2.54)^2 +(CI397/2.54)^2 + (CJ397/2.54)^2 +(CK397/2.54)^2 + (CL397/2.54)^2 +(CM397/2.54)^2 + (CN397/2.54)^2 + (CO397/2.54)^2)/(BH397*3.28)</f>
        <v>0</v>
      </c>
      <c r="EO397" s="50">
        <f t="shared" si="272"/>
        <v>0</v>
      </c>
      <c r="EP397" s="50">
        <f t="shared" si="273"/>
        <v>0</v>
      </c>
      <c r="EQ397" s="50">
        <f t="shared" si="274"/>
        <v>0</v>
      </c>
      <c r="ER397" s="56">
        <f t="shared" si="297"/>
        <v>5.8128048780487801E-2</v>
      </c>
      <c r="ES397" s="56">
        <f t="shared" si="298"/>
        <v>0</v>
      </c>
      <c r="ET397" s="56">
        <f t="shared" si="302"/>
        <v>0</v>
      </c>
      <c r="EU397" s="56">
        <f t="shared" si="302"/>
        <v>5.6603364465145223</v>
      </c>
      <c r="EV397" s="56">
        <f t="shared" si="299"/>
        <v>5.8128048780487801E-2</v>
      </c>
      <c r="EW397" s="56"/>
      <c r="EX397" s="56"/>
      <c r="EY397" s="56"/>
      <c r="EZ397" s="165" t="str">
        <f>D397</f>
        <v>378-13</v>
      </c>
      <c r="FA397" s="179">
        <f t="shared" si="300"/>
        <v>0</v>
      </c>
      <c r="FB397" s="179">
        <f t="shared" si="300"/>
        <v>5.0314101746795759</v>
      </c>
      <c r="FC397" s="56">
        <f>AVERAGE(EJ395:EJ397)</f>
        <v>9.3650745257452581E-2</v>
      </c>
      <c r="FD397" s="56">
        <f>AVERAGE(EK395:EK397)</f>
        <v>0</v>
      </c>
      <c r="FE397" s="56">
        <f>AVERAGE(EL395:EL397)</f>
        <v>0</v>
      </c>
      <c r="FF397" s="56">
        <f>AVERAGE(EM395:EM397)</f>
        <v>0</v>
      </c>
      <c r="FG397" s="56">
        <f>AVERAGE(EN395:EN397)</f>
        <v>0</v>
      </c>
      <c r="FH397" s="56">
        <f t="shared" si="301"/>
        <v>0</v>
      </c>
      <c r="FI397" s="56">
        <f t="shared" si="301"/>
        <v>0</v>
      </c>
      <c r="FJ397" s="56">
        <f t="shared" si="301"/>
        <v>0</v>
      </c>
      <c r="FK397" s="56">
        <f>AVERAGE(ER395:ER397)</f>
        <v>9.3650745257452581E-2</v>
      </c>
      <c r="FL397" s="56">
        <f>AVERAGE(ES395:ES397)</f>
        <v>0</v>
      </c>
      <c r="FM397" s="56">
        <f>AVERAGE(EV395:EV397)</f>
        <v>9.3650745257452581E-2</v>
      </c>
      <c r="FO397" s="54"/>
      <c r="FP397" s="54" t="e">
        <f>AVERAGE(#REF!)</f>
        <v>#REF!</v>
      </c>
      <c r="FQ397" s="54" t="e">
        <f>AVERAGE(#REF!)</f>
        <v>#REF!</v>
      </c>
      <c r="FR397" s="54" t="e">
        <f>AVERAGE(#REF!)</f>
        <v>#REF!</v>
      </c>
      <c r="FS397" s="54" t="e">
        <f>AVERAGE(#REF!)</f>
        <v>#REF!</v>
      </c>
      <c r="FT397" s="54" t="e">
        <f>AVERAGE(#REF!)</f>
        <v>#REF!</v>
      </c>
      <c r="FU397" s="54" t="e">
        <f>AVERAGE(#REF!)</f>
        <v>#REF!</v>
      </c>
      <c r="FV397" s="54" t="e">
        <f>AVERAGE(#REF!)</f>
        <v>#REF!</v>
      </c>
      <c r="FW397" s="54" t="e">
        <f>AVERAGE(#REF!)</f>
        <v>#REF!</v>
      </c>
      <c r="FX397" s="54" t="e">
        <f>AVERAGE(#REF!)</f>
        <v>#REF!</v>
      </c>
      <c r="FY397" s="54" t="e">
        <f>AVERAGE(#REF!)</f>
        <v>#REF!</v>
      </c>
      <c r="FZ397" s="54" t="e">
        <f>AVERAGE(#REF!)</f>
        <v>#REF!</v>
      </c>
      <c r="GA397" s="54"/>
    </row>
    <row r="398" spans="1:183" ht="16.899999999999999" customHeight="1">
      <c r="A398" s="66" t="s">
        <v>377</v>
      </c>
      <c r="B398" s="228" t="s">
        <v>283</v>
      </c>
      <c r="C398" s="228">
        <v>307</v>
      </c>
      <c r="D398" s="228" t="s">
        <v>328</v>
      </c>
      <c r="E398" s="229">
        <v>4</v>
      </c>
      <c r="F398" s="144">
        <v>4.8499999999999996</v>
      </c>
      <c r="G398" s="144">
        <v>12.73</v>
      </c>
      <c r="H398" s="144">
        <v>6.8597689729799995</v>
      </c>
      <c r="I398" s="144">
        <v>2.78</v>
      </c>
      <c r="J398" s="232">
        <v>3.4</v>
      </c>
      <c r="K398" s="83">
        <v>3.99</v>
      </c>
      <c r="L398" s="83"/>
      <c r="M398" s="83"/>
      <c r="N398" s="83"/>
      <c r="O398" s="83"/>
      <c r="P398" s="230">
        <f t="shared" si="275"/>
        <v>34.60976897298</v>
      </c>
      <c r="Q398" s="52">
        <f t="shared" si="254"/>
        <v>0.83856836244659583</v>
      </c>
      <c r="R398" s="52">
        <f t="shared" si="255"/>
        <v>1.5690704459562599</v>
      </c>
      <c r="S398" s="52">
        <f t="shared" si="256"/>
        <v>1.4947746234297863</v>
      </c>
      <c r="T398" s="53">
        <f t="shared" si="257"/>
        <v>0.1131953625291616</v>
      </c>
      <c r="U398" s="53">
        <f t="shared" si="258"/>
        <v>1.3136092081897086</v>
      </c>
      <c r="V398" s="53">
        <f t="shared" si="259"/>
        <v>17.245720460840499</v>
      </c>
      <c r="W398" s="53">
        <f t="shared" si="260"/>
        <v>109.30751375724435</v>
      </c>
      <c r="X398" s="53">
        <f t="shared" si="261"/>
        <v>1.0261427075660567</v>
      </c>
      <c r="Y398" s="53">
        <f t="shared" si="262"/>
        <v>1.0245708970161953</v>
      </c>
      <c r="Z398" s="53">
        <f t="shared" si="263"/>
        <v>1.0295983125376811</v>
      </c>
      <c r="AA398" s="53">
        <f t="shared" si="264"/>
        <v>1.0413839355520458</v>
      </c>
      <c r="AB398" s="53">
        <f t="shared" si="265"/>
        <v>0.56692310113360378</v>
      </c>
      <c r="AC398" s="53">
        <f t="shared" si="266"/>
        <v>0.55603297872814494</v>
      </c>
      <c r="AD398" s="53">
        <f t="shared" si="267"/>
        <v>0.5481276962567827</v>
      </c>
      <c r="AE398" s="53">
        <f t="shared" si="268"/>
        <v>0.40298712852401042</v>
      </c>
      <c r="AF398" s="53">
        <f t="shared" si="269"/>
        <v>0.36</v>
      </c>
      <c r="AG398" s="53">
        <f t="shared" si="270"/>
        <v>0.3814935642620052</v>
      </c>
      <c r="AH398" s="64" t="s">
        <v>152</v>
      </c>
      <c r="AK398" s="45" t="str">
        <f t="shared" si="276"/>
        <v>378-13</v>
      </c>
      <c r="AL398" s="65"/>
      <c r="AM398" s="145">
        <f t="shared" si="277"/>
        <v>4</v>
      </c>
      <c r="AN398" s="149"/>
      <c r="AO398" s="183"/>
      <c r="AP398" s="149"/>
      <c r="AQ398" s="147">
        <f t="shared" si="278"/>
        <v>1</v>
      </c>
      <c r="AR398" s="229">
        <v>0</v>
      </c>
      <c r="AS398" s="229">
        <v>1</v>
      </c>
      <c r="AT398" s="229">
        <v>1</v>
      </c>
      <c r="AU398" s="229">
        <v>0</v>
      </c>
      <c r="AV398" s="229">
        <v>0</v>
      </c>
      <c r="AW398" s="229">
        <v>0</v>
      </c>
      <c r="AX398" s="229">
        <v>0</v>
      </c>
      <c r="AY398" s="229">
        <v>1</v>
      </c>
      <c r="AZ398" s="229">
        <v>1</v>
      </c>
      <c r="BB398" s="229">
        <v>9</v>
      </c>
      <c r="BC398" s="229">
        <v>0</v>
      </c>
      <c r="BD398" s="229">
        <v>0</v>
      </c>
      <c r="BE398" s="57">
        <v>3</v>
      </c>
      <c r="BF398" s="57">
        <v>3</v>
      </c>
      <c r="BG398" s="57">
        <v>3</v>
      </c>
      <c r="BH398" s="57">
        <v>10</v>
      </c>
      <c r="BI398" s="57">
        <f t="shared" si="279"/>
        <v>307</v>
      </c>
      <c r="BJ398" s="189" t="str">
        <f t="shared" si="280"/>
        <v>378-13</v>
      </c>
      <c r="BK398" s="173">
        <f t="shared" si="281"/>
        <v>4</v>
      </c>
      <c r="BL398" s="173">
        <v>0</v>
      </c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104"/>
      <c r="CB398" s="103"/>
      <c r="CC398" s="103"/>
      <c r="CD398" s="103"/>
      <c r="CE398" s="103"/>
      <c r="CF398" s="103"/>
      <c r="CG398" s="103"/>
      <c r="CH398" s="103"/>
      <c r="CI398" s="103"/>
      <c r="CJ398" s="103"/>
      <c r="CK398" s="103"/>
      <c r="CL398" s="103"/>
      <c r="CP398" s="93"/>
      <c r="CQ398" s="93"/>
      <c r="CV398" s="93"/>
      <c r="DA398" s="93"/>
      <c r="DF398" s="131"/>
      <c r="DG398" s="121">
        <f t="shared" si="282"/>
        <v>0</v>
      </c>
      <c r="DH398" s="121">
        <f t="shared" si="283"/>
        <v>8.3856836244659583</v>
      </c>
      <c r="DI398" s="121">
        <f t="shared" si="284"/>
        <v>14.947746234297863</v>
      </c>
      <c r="DJ398" s="121">
        <f t="shared" si="285"/>
        <v>0.24377937897435489</v>
      </c>
      <c r="DK398" s="121">
        <f t="shared" si="285"/>
        <v>0</v>
      </c>
      <c r="DL398" s="121">
        <f t="shared" si="285"/>
        <v>0</v>
      </c>
      <c r="DM398" s="121">
        <f t="shared" si="286"/>
        <v>0</v>
      </c>
      <c r="DN398" s="121">
        <f t="shared" si="287"/>
        <v>0</v>
      </c>
      <c r="DO398" s="121">
        <f t="shared" si="288"/>
        <v>0</v>
      </c>
      <c r="DP398" s="121">
        <f t="shared" si="289"/>
        <v>0</v>
      </c>
      <c r="DQ398" s="121">
        <f t="shared" si="290"/>
        <v>0</v>
      </c>
      <c r="DR398" s="122">
        <f t="shared" si="291"/>
        <v>0.5</v>
      </c>
      <c r="DS398" s="157"/>
      <c r="DT398" s="157" t="str">
        <f t="shared" si="292"/>
        <v>HP_Burn_thin</v>
      </c>
      <c r="DU398" s="157" t="str">
        <f t="shared" si="271"/>
        <v>378-13</v>
      </c>
      <c r="DV398" s="238">
        <f t="shared" si="293"/>
        <v>4</v>
      </c>
      <c r="EJ398" s="50"/>
      <c r="EK398" s="50"/>
      <c r="EL398" s="55"/>
      <c r="EM398" s="50"/>
      <c r="EN398" s="50"/>
      <c r="EO398" s="50">
        <f t="shared" si="272"/>
        <v>0</v>
      </c>
      <c r="EP398" s="50">
        <f t="shared" si="273"/>
        <v>0</v>
      </c>
      <c r="EQ398" s="50">
        <f t="shared" si="274"/>
        <v>0</v>
      </c>
      <c r="ER398" s="56"/>
      <c r="ES398" s="56"/>
      <c r="ET398" s="56">
        <f t="shared" si="302"/>
        <v>0</v>
      </c>
      <c r="EU398" s="56">
        <f t="shared" si="302"/>
        <v>3.7735576310096812</v>
      </c>
      <c r="EV398" s="56"/>
      <c r="EW398" s="56"/>
      <c r="EX398" s="56"/>
      <c r="EY398" s="56"/>
      <c r="EZ398" s="165"/>
      <c r="FA398" s="179"/>
      <c r="FB398" s="179"/>
      <c r="FC398" s="56"/>
      <c r="FD398" s="56"/>
      <c r="FE398" s="56"/>
      <c r="FF398" s="56"/>
      <c r="FG398" s="56"/>
      <c r="FH398" s="56"/>
      <c r="FI398" s="56"/>
      <c r="FJ398" s="56"/>
      <c r="FK398" s="56"/>
      <c r="FL398" s="56"/>
      <c r="FM398" s="56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</row>
    <row r="399" spans="1:183" ht="16.899999999999999" customHeight="1">
      <c r="A399" s="66" t="s">
        <v>377</v>
      </c>
      <c r="B399" s="228" t="s">
        <v>283</v>
      </c>
      <c r="C399" s="228">
        <v>307</v>
      </c>
      <c r="D399" s="228" t="s">
        <v>328</v>
      </c>
      <c r="E399" s="229">
        <v>5</v>
      </c>
      <c r="F399" s="144">
        <v>4.8499999999999996</v>
      </c>
      <c r="G399" s="144">
        <v>12.73</v>
      </c>
      <c r="H399" s="144">
        <v>6.8597689729799995</v>
      </c>
      <c r="I399" s="144">
        <v>2.78</v>
      </c>
      <c r="J399" s="232">
        <v>3.4</v>
      </c>
      <c r="K399" s="83">
        <v>3.99</v>
      </c>
      <c r="L399" s="144"/>
      <c r="M399" s="83"/>
      <c r="N399" s="83"/>
      <c r="O399" s="83"/>
      <c r="P399" s="230">
        <f t="shared" si="275"/>
        <v>34.60976897298</v>
      </c>
      <c r="Q399" s="52">
        <f t="shared" si="254"/>
        <v>0.83856836244659583</v>
      </c>
      <c r="R399" s="52">
        <f t="shared" si="255"/>
        <v>1.5690704459562599</v>
      </c>
      <c r="S399" s="52">
        <f t="shared" si="256"/>
        <v>1.4947746234297863</v>
      </c>
      <c r="T399" s="53">
        <f t="shared" si="257"/>
        <v>0.1131953625291616</v>
      </c>
      <c r="U399" s="53">
        <f t="shared" si="258"/>
        <v>1.3136092081897086</v>
      </c>
      <c r="V399" s="53">
        <f t="shared" si="259"/>
        <v>17.245720460840499</v>
      </c>
      <c r="W399" s="53">
        <f t="shared" si="260"/>
        <v>109.30751375724435</v>
      </c>
      <c r="X399" s="53">
        <f t="shared" si="261"/>
        <v>1.0261427075660567</v>
      </c>
      <c r="Y399" s="53">
        <f t="shared" si="262"/>
        <v>1.0245708970161953</v>
      </c>
      <c r="Z399" s="53">
        <f t="shared" si="263"/>
        <v>1.0295983125376811</v>
      </c>
      <c r="AA399" s="53">
        <f t="shared" si="264"/>
        <v>1.0413839355520458</v>
      </c>
      <c r="AB399" s="53">
        <f t="shared" si="265"/>
        <v>0.56692310113360378</v>
      </c>
      <c r="AC399" s="53">
        <f t="shared" si="266"/>
        <v>0.55603297872814494</v>
      </c>
      <c r="AD399" s="53">
        <f t="shared" si="267"/>
        <v>0.5481276962567827</v>
      </c>
      <c r="AE399" s="53">
        <f t="shared" si="268"/>
        <v>0.40298712852401042</v>
      </c>
      <c r="AF399" s="53">
        <f t="shared" si="269"/>
        <v>0.36</v>
      </c>
      <c r="AG399" s="53">
        <f t="shared" si="270"/>
        <v>0.3814935642620052</v>
      </c>
      <c r="AH399" s="64" t="s">
        <v>152</v>
      </c>
      <c r="AK399" s="45" t="str">
        <f t="shared" si="276"/>
        <v>378-13</v>
      </c>
      <c r="AL399" s="65"/>
      <c r="AM399" s="145">
        <f t="shared" si="277"/>
        <v>5</v>
      </c>
      <c r="AN399" s="149"/>
      <c r="AO399" s="183"/>
      <c r="AP399" s="149"/>
      <c r="AQ399" s="147">
        <f t="shared" si="278"/>
        <v>1</v>
      </c>
      <c r="AR399" s="229">
        <v>0</v>
      </c>
      <c r="AS399" s="229">
        <v>1</v>
      </c>
      <c r="AT399" s="229">
        <v>2</v>
      </c>
      <c r="AU399" s="229">
        <v>0</v>
      </c>
      <c r="AV399" s="229">
        <v>0</v>
      </c>
      <c r="AW399" s="229">
        <v>0</v>
      </c>
      <c r="AX399" s="229">
        <v>0</v>
      </c>
      <c r="AY399" s="229">
        <v>1</v>
      </c>
      <c r="AZ399" s="229">
        <v>1</v>
      </c>
      <c r="BB399" s="229">
        <v>13</v>
      </c>
      <c r="BC399" s="229">
        <v>3</v>
      </c>
      <c r="BD399" s="229">
        <v>0</v>
      </c>
      <c r="BE399" s="57">
        <v>3</v>
      </c>
      <c r="BF399" s="57">
        <v>3</v>
      </c>
      <c r="BG399" s="57">
        <v>3</v>
      </c>
      <c r="BH399" s="57">
        <v>10</v>
      </c>
      <c r="BI399" s="57">
        <f t="shared" si="279"/>
        <v>307</v>
      </c>
      <c r="BJ399" s="189" t="str">
        <f t="shared" si="280"/>
        <v>378-13</v>
      </c>
      <c r="BK399" s="173">
        <f t="shared" si="281"/>
        <v>5</v>
      </c>
      <c r="BL399" s="173">
        <v>0</v>
      </c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104"/>
      <c r="CB399" s="103"/>
      <c r="CC399" s="103"/>
      <c r="CD399" s="103"/>
      <c r="CE399" s="103"/>
      <c r="CF399" s="103"/>
      <c r="CG399" s="103"/>
      <c r="CH399" s="103"/>
      <c r="CI399" s="103"/>
      <c r="CJ399" s="103"/>
      <c r="CK399" s="103"/>
      <c r="CL399" s="103"/>
      <c r="CP399" s="93"/>
      <c r="CQ399" s="93"/>
      <c r="CV399" s="93"/>
      <c r="DA399" s="93"/>
      <c r="DF399" s="131"/>
      <c r="DG399" s="121">
        <f t="shared" si="282"/>
        <v>0</v>
      </c>
      <c r="DH399" s="121">
        <f t="shared" si="283"/>
        <v>8.3856836244659583</v>
      </c>
      <c r="DI399" s="121">
        <f t="shared" si="284"/>
        <v>14.947746234297863</v>
      </c>
      <c r="DJ399" s="121">
        <f t="shared" si="285"/>
        <v>0.35212576962962377</v>
      </c>
      <c r="DK399" s="121">
        <f t="shared" si="285"/>
        <v>0.92347237857873454</v>
      </c>
      <c r="DL399" s="121">
        <f t="shared" si="285"/>
        <v>0</v>
      </c>
      <c r="DM399" s="121">
        <f t="shared" si="286"/>
        <v>0</v>
      </c>
      <c r="DN399" s="121">
        <f t="shared" si="287"/>
        <v>0</v>
      </c>
      <c r="DO399" s="121">
        <f t="shared" si="288"/>
        <v>0</v>
      </c>
      <c r="DP399" s="121">
        <f t="shared" si="289"/>
        <v>0</v>
      </c>
      <c r="DQ399" s="121">
        <f t="shared" si="290"/>
        <v>0</v>
      </c>
      <c r="DR399" s="122">
        <f t="shared" si="291"/>
        <v>1</v>
      </c>
      <c r="DS399" s="157"/>
      <c r="DT399" s="157" t="str">
        <f t="shared" si="292"/>
        <v>HP_Burn_thin</v>
      </c>
      <c r="DU399" s="157" t="str">
        <f t="shared" si="271"/>
        <v>378-13</v>
      </c>
      <c r="DV399" s="238">
        <f t="shared" si="293"/>
        <v>5</v>
      </c>
      <c r="EJ399" s="50">
        <f t="shared" si="294"/>
        <v>0.12594410569105691</v>
      </c>
      <c r="EK399" s="50">
        <f t="shared" si="295"/>
        <v>0.55640243902439024</v>
      </c>
      <c r="EL399" s="55">
        <f t="shared" si="296"/>
        <v>0</v>
      </c>
      <c r="EM399" s="50">
        <f>4.656*AQ399*(((BL399/2.54)^2)+((BM399/2.54)^2)+((BN399/2.54)^2)+((BO399)/2.54^2)+((BP399/2.54)^2)+((BQ399/2.54)^2)+((BR399/2.54)^2)+((BS399/2.54)^2)+((BT399/2.54)^2)+((BU399/2.54)^2)+((BV399/2.54)^2)+((BW399/2.54)^2)+((BX399/2.54)^2)+((BY399/2.54)^2)+((BZ399/2.54)^2))/(BH399*3.28)</f>
        <v>0</v>
      </c>
      <c r="EN399" s="50">
        <f>3.492*AQ399*((CA399/2.54)^2 + (CB399/2.54)^2 + (CC399/2.54)^2 + (CD399/2.54)^2 + (CE399/2.54)^2 + (CF399/2.54)^2 + (CG399/2.54)^2 +(CH399/2.54)^2 +(CI399/2.54)^2 + (CJ399/2.54)^2 +(CK399/2.54)^2 + (CL399/2.54)^2 +(CM399/2.54)^2 + (CN399/2.54)^2 + (CO399/2.54)^2)/(BH399*3.28)</f>
        <v>0</v>
      </c>
      <c r="EO399" s="50">
        <f t="shared" si="272"/>
        <v>0</v>
      </c>
      <c r="EP399" s="50">
        <f t="shared" si="273"/>
        <v>0</v>
      </c>
      <c r="EQ399" s="50">
        <f t="shared" si="274"/>
        <v>0</v>
      </c>
      <c r="ER399" s="56">
        <f t="shared" si="297"/>
        <v>0.68234654471544709</v>
      </c>
      <c r="ES399" s="56">
        <f t="shared" si="298"/>
        <v>0</v>
      </c>
      <c r="ET399" s="56">
        <f t="shared" si="302"/>
        <v>0</v>
      </c>
      <c r="EU399" s="56">
        <f t="shared" si="302"/>
        <v>3.7735576310096812</v>
      </c>
      <c r="EV399" s="56">
        <f t="shared" si="299"/>
        <v>0.68234654471544709</v>
      </c>
      <c r="EW399" s="56"/>
      <c r="EX399" s="56"/>
      <c r="EY399" s="56"/>
      <c r="EZ399" s="165"/>
      <c r="FA399" s="179"/>
      <c r="FB399" s="179"/>
      <c r="FC399" s="56"/>
      <c r="FD399" s="56"/>
      <c r="FE399" s="56"/>
      <c r="FF399" s="56"/>
      <c r="FG399" s="56"/>
      <c r="FH399" s="56"/>
      <c r="FI399" s="56"/>
      <c r="FJ399" s="56"/>
      <c r="FK399" s="56"/>
      <c r="FL399" s="56"/>
      <c r="FM399" s="56"/>
      <c r="FO399" s="54"/>
      <c r="FP399" s="54"/>
      <c r="FQ399" s="54"/>
      <c r="FR399" s="54"/>
      <c r="FS399" s="54"/>
      <c r="FT399" s="54"/>
      <c r="FU399" s="54"/>
      <c r="FV399" s="54"/>
      <c r="FW399" s="54"/>
      <c r="FX399" s="54"/>
      <c r="FY399" s="54"/>
      <c r="FZ399" s="54"/>
      <c r="GA399" s="54"/>
    </row>
    <row r="400" spans="1:183" ht="16.899999999999999" customHeight="1">
      <c r="A400" s="66" t="s">
        <v>377</v>
      </c>
      <c r="B400" s="228" t="s">
        <v>283</v>
      </c>
      <c r="C400" s="228">
        <v>308</v>
      </c>
      <c r="D400" s="228" t="s">
        <v>329</v>
      </c>
      <c r="E400" s="229">
        <v>1</v>
      </c>
      <c r="F400" s="144">
        <v>4.8499999999999996</v>
      </c>
      <c r="G400" s="144">
        <v>12.73</v>
      </c>
      <c r="H400" s="144">
        <v>6.8597689729799995</v>
      </c>
      <c r="I400" s="144">
        <v>2.78</v>
      </c>
      <c r="J400" s="232">
        <v>3.4</v>
      </c>
      <c r="K400" s="83">
        <v>3.99</v>
      </c>
      <c r="L400" s="144"/>
      <c r="M400" s="83"/>
      <c r="N400" s="83"/>
      <c r="O400" s="83"/>
      <c r="P400" s="230">
        <f t="shared" ref="P400:P473" si="305">SUM(F400:O400)</f>
        <v>34.60976897298</v>
      </c>
      <c r="Q400" s="52">
        <f t="shared" si="254"/>
        <v>0.83856836244659583</v>
      </c>
      <c r="R400" s="52">
        <f t="shared" si="255"/>
        <v>1.5690704459562599</v>
      </c>
      <c r="S400" s="52">
        <f t="shared" si="256"/>
        <v>1.4947746234297863</v>
      </c>
      <c r="T400" s="53">
        <f t="shared" si="257"/>
        <v>0.1131953625291616</v>
      </c>
      <c r="U400" s="53">
        <f t="shared" si="258"/>
        <v>1.3136092081897086</v>
      </c>
      <c r="V400" s="53">
        <f t="shared" si="259"/>
        <v>17.245720460840499</v>
      </c>
      <c r="W400" s="53">
        <f t="shared" si="260"/>
        <v>109.30751375724435</v>
      </c>
      <c r="X400" s="53">
        <f t="shared" si="261"/>
        <v>1.0261427075660567</v>
      </c>
      <c r="Y400" s="53">
        <f t="shared" si="262"/>
        <v>1.0245708970161953</v>
      </c>
      <c r="Z400" s="53">
        <f t="shared" si="263"/>
        <v>1.0295983125376811</v>
      </c>
      <c r="AA400" s="53">
        <f t="shared" si="264"/>
        <v>1.0413839355520458</v>
      </c>
      <c r="AB400" s="53">
        <f t="shared" si="265"/>
        <v>0.56692310113360378</v>
      </c>
      <c r="AC400" s="53">
        <f t="shared" si="266"/>
        <v>0.55603297872814494</v>
      </c>
      <c r="AD400" s="53">
        <f t="shared" si="267"/>
        <v>0.5481276962567827</v>
      </c>
      <c r="AE400" s="53">
        <f t="shared" si="268"/>
        <v>0.40298712852401042</v>
      </c>
      <c r="AF400" s="53">
        <f t="shared" si="269"/>
        <v>0.36</v>
      </c>
      <c r="AG400" s="53">
        <f t="shared" si="270"/>
        <v>0.3814935642620052</v>
      </c>
      <c r="AH400" s="64" t="s">
        <v>152</v>
      </c>
      <c r="AK400" s="45" t="str">
        <f t="shared" si="276"/>
        <v>404-11</v>
      </c>
      <c r="AL400" s="65"/>
      <c r="AM400" s="145">
        <f t="shared" si="277"/>
        <v>1</v>
      </c>
      <c r="AN400" s="149"/>
      <c r="AO400" s="183"/>
      <c r="AP400" s="149"/>
      <c r="AQ400" s="147">
        <f t="shared" si="278"/>
        <v>1</v>
      </c>
      <c r="AR400" s="229">
        <v>0</v>
      </c>
      <c r="AS400" s="229">
        <v>0</v>
      </c>
      <c r="AT400" s="229">
        <v>0</v>
      </c>
      <c r="AU400" s="229">
        <v>0</v>
      </c>
      <c r="AV400" s="229">
        <v>1</v>
      </c>
      <c r="AW400" s="229">
        <v>10</v>
      </c>
      <c r="AX400" s="229">
        <v>0</v>
      </c>
      <c r="AY400" s="229">
        <v>1</v>
      </c>
      <c r="AZ400" s="229">
        <v>1</v>
      </c>
      <c r="BB400" s="229">
        <v>4</v>
      </c>
      <c r="BC400" s="229">
        <v>0</v>
      </c>
      <c r="BD400" s="229">
        <v>0</v>
      </c>
      <c r="BE400" s="57">
        <v>3</v>
      </c>
      <c r="BF400" s="57">
        <v>3</v>
      </c>
      <c r="BG400" s="57">
        <v>3</v>
      </c>
      <c r="BH400" s="57">
        <v>10</v>
      </c>
      <c r="BI400" s="57">
        <f t="shared" si="279"/>
        <v>308</v>
      </c>
      <c r="BJ400" s="189" t="str">
        <f t="shared" si="280"/>
        <v>404-11</v>
      </c>
      <c r="BK400" s="173">
        <f t="shared" si="281"/>
        <v>1</v>
      </c>
      <c r="BL400" s="173">
        <v>27</v>
      </c>
      <c r="BM400" s="57">
        <v>8</v>
      </c>
      <c r="BN400" s="57">
        <v>16</v>
      </c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104"/>
      <c r="CB400" s="103"/>
      <c r="CC400" s="103"/>
      <c r="CD400" s="103"/>
      <c r="CE400" s="103"/>
      <c r="CF400" s="103"/>
      <c r="CG400" s="103"/>
      <c r="CH400" s="103"/>
      <c r="CI400" s="103"/>
      <c r="CJ400" s="103"/>
      <c r="CK400" s="103"/>
      <c r="CL400" s="103"/>
      <c r="CP400" s="93"/>
      <c r="CQ400" s="93"/>
      <c r="CV400" s="93"/>
      <c r="DA400" s="93"/>
      <c r="DF400" s="131"/>
      <c r="DG400" s="121">
        <f t="shared" si="282"/>
        <v>0</v>
      </c>
      <c r="DH400" s="121">
        <f t="shared" si="283"/>
        <v>8.3856836244659583</v>
      </c>
      <c r="DI400" s="121">
        <f t="shared" si="284"/>
        <v>14.947746234297863</v>
      </c>
      <c r="DJ400" s="121">
        <f t="shared" si="285"/>
        <v>0.10834639065526885</v>
      </c>
      <c r="DK400" s="121">
        <f t="shared" si="285"/>
        <v>0</v>
      </c>
      <c r="DL400" s="121">
        <f t="shared" si="285"/>
        <v>0</v>
      </c>
      <c r="DM400" s="121">
        <f t="shared" si="286"/>
        <v>54.324119608561844</v>
      </c>
      <c r="DN400" s="121">
        <f t="shared" si="287"/>
        <v>0</v>
      </c>
      <c r="DO400" s="121">
        <f t="shared" si="288"/>
        <v>0</v>
      </c>
      <c r="DP400" s="121">
        <f t="shared" si="289"/>
        <v>0</v>
      </c>
      <c r="DQ400" s="121">
        <f t="shared" si="290"/>
        <v>0</v>
      </c>
      <c r="DR400" s="122">
        <f t="shared" si="291"/>
        <v>5</v>
      </c>
      <c r="DS400" s="157"/>
      <c r="DT400" s="157" t="str">
        <f t="shared" si="292"/>
        <v>HP_Burn_thin</v>
      </c>
      <c r="DU400" s="157" t="str">
        <f t="shared" si="271"/>
        <v>404-11</v>
      </c>
      <c r="DV400" s="238">
        <f t="shared" si="293"/>
        <v>1</v>
      </c>
      <c r="EJ400" s="50">
        <f t="shared" si="294"/>
        <v>3.8752032520325205E-2</v>
      </c>
      <c r="EK400" s="50">
        <f t="shared" si="295"/>
        <v>0</v>
      </c>
      <c r="EL400" s="55">
        <f t="shared" si="296"/>
        <v>0</v>
      </c>
      <c r="EM400" s="50">
        <f>4.656*AQ400*(((BL400/2.54)^2)+((BM400/2.54)^2)+((BN400/2.54)^2)+((BO400)/2.54^2)+((BP400/2.54)^2)+((BQ400/2.54)^2)+((BR400/2.54)^2)+((BS400/2.54)^2)+((BT400/2.54)^2)+((BU400/2.54)^2)+((BV400/2.54)^2)+((BW400/2.54)^2)+((BX400/2.54)^2)+((BY400/2.54)^2)+((BZ400/2.54)^2))/(BH400*3.28)</f>
        <v>23.080604697794765</v>
      </c>
      <c r="EN400" s="50">
        <f>3.492*AQ400*((CA400/2.54)^2 + (CB400/2.54)^2 + (CC400/2.54)^2 + (CD400/2.54)^2 + (CE400/2.54)^2 + (CF400/2.54)^2 + (CG400/2.54)^2 +(CH400/2.54)^2 +(CI400/2.54)^2 + (CJ400/2.54)^2 +(CK400/2.54)^2 + (CL400/2.54)^2 +(CM400/2.54)^2 + (CN400/2.54)^2 + (CO400/2.54)^2)/(BH400*3.28)</f>
        <v>0</v>
      </c>
      <c r="EO400" s="50">
        <f t="shared" si="272"/>
        <v>0</v>
      </c>
      <c r="EP400" s="50">
        <f t="shared" si="273"/>
        <v>0</v>
      </c>
      <c r="EQ400" s="50">
        <f t="shared" si="274"/>
        <v>0</v>
      </c>
      <c r="ER400" s="56">
        <f t="shared" si="297"/>
        <v>3.8752032520325205E-2</v>
      </c>
      <c r="ES400" s="56">
        <f t="shared" si="298"/>
        <v>23.080604697794765</v>
      </c>
      <c r="ET400" s="56">
        <f t="shared" si="302"/>
        <v>0</v>
      </c>
      <c r="EU400" s="56">
        <f t="shared" si="302"/>
        <v>3.7735576310096812</v>
      </c>
      <c r="EV400" s="56">
        <f t="shared" si="299"/>
        <v>23.11935673031509</v>
      </c>
      <c r="EW400" s="56"/>
      <c r="EX400" s="56"/>
      <c r="EY400" s="56"/>
      <c r="EZ400" s="165"/>
      <c r="FA400" s="179"/>
      <c r="FB400" s="179"/>
      <c r="FC400" s="56"/>
      <c r="FD400" s="56"/>
      <c r="FE400" s="56"/>
      <c r="FF400" s="56"/>
      <c r="FG400" s="56"/>
      <c r="FH400" s="56"/>
      <c r="FI400" s="56"/>
      <c r="FJ400" s="56"/>
      <c r="FK400" s="56"/>
      <c r="FL400" s="56"/>
      <c r="FM400" s="56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</row>
    <row r="401" spans="1:183" ht="16.899999999999999" customHeight="1">
      <c r="A401" s="66" t="s">
        <v>377</v>
      </c>
      <c r="B401" s="228" t="s">
        <v>283</v>
      </c>
      <c r="C401" s="228">
        <v>308</v>
      </c>
      <c r="D401" s="228" t="s">
        <v>329</v>
      </c>
      <c r="E401" s="229">
        <v>2</v>
      </c>
      <c r="F401" s="144">
        <v>4.8499999999999996</v>
      </c>
      <c r="G401" s="144">
        <v>12.73</v>
      </c>
      <c r="H401" s="144">
        <v>6.8597689729799995</v>
      </c>
      <c r="I401" s="144">
        <v>2.78</v>
      </c>
      <c r="J401" s="232">
        <v>3.4</v>
      </c>
      <c r="K401" s="83">
        <v>3.99</v>
      </c>
      <c r="L401" s="144"/>
      <c r="M401" s="83"/>
      <c r="N401" s="83"/>
      <c r="O401" s="83"/>
      <c r="P401" s="230">
        <f t="shared" si="305"/>
        <v>34.60976897298</v>
      </c>
      <c r="Q401" s="52">
        <f t="shared" si="254"/>
        <v>0.83856836244659583</v>
      </c>
      <c r="R401" s="52">
        <f t="shared" si="255"/>
        <v>1.5690704459562599</v>
      </c>
      <c r="S401" s="52">
        <f t="shared" si="256"/>
        <v>1.4947746234297863</v>
      </c>
      <c r="T401" s="53">
        <f t="shared" si="257"/>
        <v>0.1131953625291616</v>
      </c>
      <c r="U401" s="53">
        <f t="shared" si="258"/>
        <v>1.3136092081897086</v>
      </c>
      <c r="V401" s="53">
        <f t="shared" si="259"/>
        <v>17.245720460840499</v>
      </c>
      <c r="W401" s="53">
        <f t="shared" si="260"/>
        <v>109.30751375724435</v>
      </c>
      <c r="X401" s="53">
        <f t="shared" si="261"/>
        <v>1.0261427075660567</v>
      </c>
      <c r="Y401" s="53">
        <f t="shared" si="262"/>
        <v>1.0245708970161953</v>
      </c>
      <c r="Z401" s="53">
        <f t="shared" si="263"/>
        <v>1.0295983125376811</v>
      </c>
      <c r="AA401" s="53">
        <f t="shared" si="264"/>
        <v>1.0413839355520458</v>
      </c>
      <c r="AB401" s="53">
        <f t="shared" si="265"/>
        <v>0.56692310113360378</v>
      </c>
      <c r="AC401" s="53">
        <f t="shared" si="266"/>
        <v>0.55603297872814494</v>
      </c>
      <c r="AD401" s="53">
        <f t="shared" si="267"/>
        <v>0.5481276962567827</v>
      </c>
      <c r="AE401" s="53">
        <f t="shared" si="268"/>
        <v>0.40298712852401042</v>
      </c>
      <c r="AF401" s="53">
        <f t="shared" si="269"/>
        <v>0.36</v>
      </c>
      <c r="AG401" s="53">
        <f t="shared" si="270"/>
        <v>0.3814935642620052</v>
      </c>
      <c r="AH401" s="64" t="s">
        <v>152</v>
      </c>
      <c r="AK401" s="45" t="str">
        <f t="shared" si="276"/>
        <v>404-11</v>
      </c>
      <c r="AL401" s="65"/>
      <c r="AM401" s="145">
        <f t="shared" si="277"/>
        <v>2</v>
      </c>
      <c r="AN401" s="149"/>
      <c r="AO401" s="183"/>
      <c r="AP401" s="149"/>
      <c r="AQ401" s="147">
        <f t="shared" si="278"/>
        <v>1</v>
      </c>
      <c r="AR401" s="229">
        <v>0</v>
      </c>
      <c r="AS401" s="229">
        <v>1</v>
      </c>
      <c r="AT401" s="229">
        <v>1</v>
      </c>
      <c r="AU401" s="229">
        <v>0</v>
      </c>
      <c r="AV401" s="229">
        <v>1</v>
      </c>
      <c r="AW401" s="229">
        <v>9</v>
      </c>
      <c r="AX401" s="229">
        <v>0</v>
      </c>
      <c r="AY401" s="229">
        <v>2</v>
      </c>
      <c r="AZ401" s="229">
        <v>2</v>
      </c>
      <c r="BB401" s="229">
        <v>34</v>
      </c>
      <c r="BC401" s="229">
        <v>0</v>
      </c>
      <c r="BD401" s="229">
        <v>0</v>
      </c>
      <c r="BE401" s="57">
        <v>3</v>
      </c>
      <c r="BF401" s="57">
        <v>3</v>
      </c>
      <c r="BG401" s="57">
        <v>3</v>
      </c>
      <c r="BH401" s="57">
        <v>10</v>
      </c>
      <c r="BI401" s="57">
        <f t="shared" si="279"/>
        <v>308</v>
      </c>
      <c r="BJ401" s="189" t="str">
        <f t="shared" si="280"/>
        <v>404-11</v>
      </c>
      <c r="BK401" s="173">
        <f t="shared" si="281"/>
        <v>2</v>
      </c>
      <c r="BL401" s="173">
        <v>9</v>
      </c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104"/>
      <c r="CB401" s="103"/>
      <c r="CC401" s="103"/>
      <c r="CD401" s="103"/>
      <c r="CE401" s="103"/>
      <c r="CF401" s="103"/>
      <c r="CG401" s="103"/>
      <c r="CH401" s="103"/>
      <c r="CI401" s="103"/>
      <c r="CJ401" s="103"/>
      <c r="CK401" s="103"/>
      <c r="CL401" s="103"/>
      <c r="CP401" s="93"/>
      <c r="CQ401" s="93"/>
      <c r="CV401" s="93"/>
      <c r="DA401" s="93"/>
      <c r="DF401" s="131"/>
      <c r="DG401" s="121">
        <f t="shared" si="282"/>
        <v>0</v>
      </c>
      <c r="DH401" s="121">
        <f t="shared" si="283"/>
        <v>16.771367248931917</v>
      </c>
      <c r="DI401" s="121">
        <f t="shared" si="284"/>
        <v>29.895492468595727</v>
      </c>
      <c r="DJ401" s="121">
        <f t="shared" si="285"/>
        <v>0.92094432056978526</v>
      </c>
      <c r="DK401" s="121">
        <f t="shared" si="285"/>
        <v>0</v>
      </c>
      <c r="DL401" s="121">
        <f t="shared" si="285"/>
        <v>0</v>
      </c>
      <c r="DM401" s="121">
        <f t="shared" si="286"/>
        <v>4.1947127629108767</v>
      </c>
      <c r="DN401" s="121">
        <f t="shared" si="287"/>
        <v>0</v>
      </c>
      <c r="DO401" s="121">
        <f t="shared" si="288"/>
        <v>0</v>
      </c>
      <c r="DP401" s="121">
        <f t="shared" si="289"/>
        <v>0</v>
      </c>
      <c r="DQ401" s="121">
        <f t="shared" si="290"/>
        <v>0</v>
      </c>
      <c r="DR401" s="122">
        <f t="shared" si="291"/>
        <v>5</v>
      </c>
      <c r="DS401" s="157"/>
      <c r="DT401" s="157" t="str">
        <f t="shared" si="292"/>
        <v>HP_Burn_thin</v>
      </c>
      <c r="DU401" s="157" t="str">
        <f t="shared" si="271"/>
        <v>404-11</v>
      </c>
      <c r="DV401" s="238">
        <f t="shared" si="293"/>
        <v>2</v>
      </c>
      <c r="EJ401" s="50">
        <f t="shared" si="294"/>
        <v>0.3293922764227642</v>
      </c>
      <c r="EK401" s="50">
        <f t="shared" si="295"/>
        <v>0</v>
      </c>
      <c r="EL401" s="55">
        <f t="shared" si="296"/>
        <v>0</v>
      </c>
      <c r="EM401" s="50">
        <f>4.656*AQ401*(((BL401/2.54)^2)+((BM401/2.54)^2)+((BN401/2.54)^2)+((BO401)/2.54^2)+((BP401/2.54)^2)+((BQ401/2.54)^2)+((BR401/2.54)^2)+((BS401/2.54)^2)+((BT401/2.54)^2)+((BU401/2.54)^2)+((BV401/2.54)^2)+((BW401/2.54)^2)+((BX401/2.54)^2)+((BY401/2.54)^2)+((BZ401/2.54)^2))/(BH401*3.28)</f>
        <v>1.7822011253778605</v>
      </c>
      <c r="EN401" s="50">
        <f>3.492*AQ401*((CA401/2.54)^2 + (CB401/2.54)^2 + (CC401/2.54)^2 + (CD401/2.54)^2 + (CE401/2.54)^2 + (CF401/2.54)^2 + (CG401/2.54)^2 +(CH401/2.54)^2 +(CI401/2.54)^2 + (CJ401/2.54)^2 +(CK401/2.54)^2 + (CL401/2.54)^2 +(CM401/2.54)^2 + (CN401/2.54)^2 + (CO401/2.54)^2)/(BH401*3.28)</f>
        <v>0</v>
      </c>
      <c r="EO401" s="50">
        <f t="shared" si="272"/>
        <v>0</v>
      </c>
      <c r="EP401" s="50">
        <f t="shared" si="273"/>
        <v>0</v>
      </c>
      <c r="EQ401" s="50">
        <f t="shared" si="274"/>
        <v>0</v>
      </c>
      <c r="ER401" s="56">
        <f t="shared" si="297"/>
        <v>0.3293922764227642</v>
      </c>
      <c r="ES401" s="56">
        <f t="shared" si="298"/>
        <v>1.7822011253778605</v>
      </c>
      <c r="ET401" s="56">
        <f t="shared" si="302"/>
        <v>0</v>
      </c>
      <c r="EU401" s="56">
        <f t="shared" si="302"/>
        <v>7.5471152620193624</v>
      </c>
      <c r="EV401" s="56">
        <f t="shared" si="299"/>
        <v>2.1115934018006248</v>
      </c>
      <c r="EW401" s="56"/>
      <c r="EX401" s="56"/>
      <c r="EY401" s="56"/>
      <c r="EZ401" s="165" t="str">
        <f>D401</f>
        <v>404-11</v>
      </c>
      <c r="FA401" s="179">
        <f t="shared" si="300"/>
        <v>0</v>
      </c>
      <c r="FB401" s="179">
        <f t="shared" si="300"/>
        <v>5.031410174679575</v>
      </c>
      <c r="FC401" s="56">
        <f>AVERAGE(EJ399:EJ401)</f>
        <v>0.1646961382113821</v>
      </c>
      <c r="FD401" s="56">
        <f>AVERAGE(EK399:EK401)</f>
        <v>0.18546747967479674</v>
      </c>
      <c r="FE401" s="56">
        <f>AVERAGE(EL399:EL401)</f>
        <v>0</v>
      </c>
      <c r="FF401" s="56">
        <f>AVERAGE(EM399:EM401)</f>
        <v>8.2876019410575417</v>
      </c>
      <c r="FG401" s="56">
        <f>AVERAGE(EN399:EN401)</f>
        <v>0</v>
      </c>
      <c r="FH401" s="56">
        <f t="shared" si="301"/>
        <v>0</v>
      </c>
      <c r="FI401" s="56">
        <f t="shared" si="301"/>
        <v>0</v>
      </c>
      <c r="FJ401" s="56">
        <f t="shared" si="301"/>
        <v>0</v>
      </c>
      <c r="FK401" s="56">
        <f>AVERAGE(ER399:ER401)</f>
        <v>0.35016361788617884</v>
      </c>
      <c r="FL401" s="56">
        <f>AVERAGE(ES399:ES401)</f>
        <v>8.2876019410575417</v>
      </c>
      <c r="FM401" s="56">
        <f>AVERAGE(EV399:EV401)</f>
        <v>8.6377655589437214</v>
      </c>
      <c r="FO401" s="54"/>
      <c r="FP401" s="54" t="e">
        <f>AVERAGE(#REF!)</f>
        <v>#REF!</v>
      </c>
      <c r="FQ401" s="54" t="e">
        <f>AVERAGE(#REF!)</f>
        <v>#REF!</v>
      </c>
      <c r="FR401" s="54" t="e">
        <f>AVERAGE(#REF!)</f>
        <v>#REF!</v>
      </c>
      <c r="FS401" s="54" t="e">
        <f>AVERAGE(#REF!)</f>
        <v>#REF!</v>
      </c>
      <c r="FT401" s="54" t="e">
        <f>AVERAGE(#REF!)</f>
        <v>#REF!</v>
      </c>
      <c r="FU401" s="54" t="e">
        <f>AVERAGE(#REF!)</f>
        <v>#REF!</v>
      </c>
      <c r="FV401" s="54" t="e">
        <f>AVERAGE(#REF!)</f>
        <v>#REF!</v>
      </c>
      <c r="FW401" s="54" t="e">
        <f>AVERAGE(#REF!)</f>
        <v>#REF!</v>
      </c>
      <c r="FX401" s="54" t="e">
        <f>AVERAGE(#REF!)</f>
        <v>#REF!</v>
      </c>
      <c r="FY401" s="54" t="e">
        <f>AVERAGE(#REF!)</f>
        <v>#REF!</v>
      </c>
      <c r="FZ401" s="54" t="e">
        <f>AVERAGE(#REF!)</f>
        <v>#REF!</v>
      </c>
      <c r="GA401" s="54"/>
    </row>
    <row r="402" spans="1:183" ht="16.899999999999999" customHeight="1">
      <c r="A402" s="66" t="s">
        <v>377</v>
      </c>
      <c r="B402" s="228" t="s">
        <v>283</v>
      </c>
      <c r="C402" s="228">
        <v>308</v>
      </c>
      <c r="D402" s="228" t="s">
        <v>329</v>
      </c>
      <c r="E402" s="229">
        <v>3</v>
      </c>
      <c r="F402" s="144">
        <v>4.8499999999999996</v>
      </c>
      <c r="G402" s="144">
        <v>12.73</v>
      </c>
      <c r="H402" s="144">
        <v>6.8597689729799995</v>
      </c>
      <c r="I402" s="144">
        <v>2.78</v>
      </c>
      <c r="J402" s="232">
        <v>3.4</v>
      </c>
      <c r="K402" s="83">
        <v>3.99</v>
      </c>
      <c r="L402" s="83"/>
      <c r="M402" s="83"/>
      <c r="N402" s="83"/>
      <c r="O402" s="83"/>
      <c r="P402" s="230">
        <f t="shared" si="305"/>
        <v>34.60976897298</v>
      </c>
      <c r="Q402" s="52">
        <f t="shared" si="254"/>
        <v>0.83856836244659583</v>
      </c>
      <c r="R402" s="52">
        <f t="shared" si="255"/>
        <v>1.5690704459562599</v>
      </c>
      <c r="S402" s="52">
        <f t="shared" si="256"/>
        <v>1.4947746234297863</v>
      </c>
      <c r="T402" s="53">
        <f t="shared" si="257"/>
        <v>0.1131953625291616</v>
      </c>
      <c r="U402" s="53">
        <f t="shared" si="258"/>
        <v>1.3136092081897086</v>
      </c>
      <c r="V402" s="53">
        <f t="shared" si="259"/>
        <v>17.245720460840499</v>
      </c>
      <c r="W402" s="53">
        <f t="shared" si="260"/>
        <v>109.30751375724435</v>
      </c>
      <c r="X402" s="53">
        <f t="shared" si="261"/>
        <v>1.0261427075660567</v>
      </c>
      <c r="Y402" s="53">
        <f t="shared" si="262"/>
        <v>1.0245708970161953</v>
      </c>
      <c r="Z402" s="53">
        <f t="shared" si="263"/>
        <v>1.0295983125376811</v>
      </c>
      <c r="AA402" s="53">
        <f t="shared" si="264"/>
        <v>1.0413839355520458</v>
      </c>
      <c r="AB402" s="53">
        <f t="shared" si="265"/>
        <v>0.56692310113360378</v>
      </c>
      <c r="AC402" s="53">
        <f t="shared" si="266"/>
        <v>0.55603297872814494</v>
      </c>
      <c r="AD402" s="53">
        <f t="shared" si="267"/>
        <v>0.5481276962567827</v>
      </c>
      <c r="AE402" s="53">
        <f t="shared" si="268"/>
        <v>0.40298712852401042</v>
      </c>
      <c r="AF402" s="53">
        <f t="shared" si="269"/>
        <v>0.36</v>
      </c>
      <c r="AG402" s="53">
        <f t="shared" si="270"/>
        <v>0.3814935642620052</v>
      </c>
      <c r="AH402" s="64" t="s">
        <v>152</v>
      </c>
      <c r="AK402" s="45" t="str">
        <f t="shared" si="276"/>
        <v>404-11</v>
      </c>
      <c r="AL402" s="65"/>
      <c r="AM402" s="145">
        <f t="shared" si="277"/>
        <v>3</v>
      </c>
      <c r="AN402" s="149"/>
      <c r="AO402" s="183"/>
      <c r="AP402" s="149"/>
      <c r="AQ402" s="147">
        <f t="shared" si="278"/>
        <v>1</v>
      </c>
      <c r="AR402" s="229">
        <v>0</v>
      </c>
      <c r="AS402" s="229">
        <v>0</v>
      </c>
      <c r="AT402" s="229">
        <v>0</v>
      </c>
      <c r="AU402" s="229">
        <v>0</v>
      </c>
      <c r="AV402" s="229">
        <v>1</v>
      </c>
      <c r="AW402" s="229">
        <v>1</v>
      </c>
      <c r="AX402" s="229">
        <v>0</v>
      </c>
      <c r="AY402" s="229">
        <v>1</v>
      </c>
      <c r="AZ402" s="229">
        <v>1</v>
      </c>
      <c r="BB402" s="229">
        <v>70</v>
      </c>
      <c r="BC402" s="229">
        <v>4</v>
      </c>
      <c r="BD402" s="229">
        <v>0</v>
      </c>
      <c r="BE402" s="57">
        <v>3</v>
      </c>
      <c r="BF402" s="57">
        <v>3</v>
      </c>
      <c r="BG402" s="57">
        <v>3</v>
      </c>
      <c r="BH402" s="57">
        <v>10</v>
      </c>
      <c r="BI402" s="57">
        <f t="shared" si="279"/>
        <v>308</v>
      </c>
      <c r="BJ402" s="189" t="str">
        <f t="shared" si="280"/>
        <v>404-11</v>
      </c>
      <c r="BK402" s="173">
        <f t="shared" si="281"/>
        <v>3</v>
      </c>
      <c r="BL402" s="173">
        <v>0</v>
      </c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104"/>
      <c r="CB402" s="103"/>
      <c r="CC402" s="103"/>
      <c r="CD402" s="103"/>
      <c r="CE402" s="103"/>
      <c r="CF402" s="103"/>
      <c r="CG402" s="103"/>
      <c r="CH402" s="103"/>
      <c r="CI402" s="103"/>
      <c r="CJ402" s="103"/>
      <c r="CK402" s="103"/>
      <c r="CL402" s="103"/>
      <c r="CP402" s="93"/>
      <c r="CQ402" s="93"/>
      <c r="CV402" s="93"/>
      <c r="DA402" s="93"/>
      <c r="DF402" s="131"/>
      <c r="DG402" s="121">
        <f t="shared" si="282"/>
        <v>0</v>
      </c>
      <c r="DH402" s="121">
        <f t="shared" si="283"/>
        <v>8.3856836244659583</v>
      </c>
      <c r="DI402" s="121">
        <f t="shared" si="284"/>
        <v>14.947746234297863</v>
      </c>
      <c r="DJ402" s="121">
        <f t="shared" si="285"/>
        <v>1.8960618364672046</v>
      </c>
      <c r="DK402" s="121">
        <f t="shared" si="285"/>
        <v>1.2312965047716462</v>
      </c>
      <c r="DL402" s="121">
        <f t="shared" si="285"/>
        <v>0</v>
      </c>
      <c r="DM402" s="121">
        <f t="shared" si="286"/>
        <v>0</v>
      </c>
      <c r="DN402" s="121">
        <f t="shared" si="287"/>
        <v>0</v>
      </c>
      <c r="DO402" s="121">
        <f t="shared" si="288"/>
        <v>0</v>
      </c>
      <c r="DP402" s="121">
        <f t="shared" si="289"/>
        <v>0</v>
      </c>
      <c r="DQ402" s="121">
        <f t="shared" si="290"/>
        <v>0</v>
      </c>
      <c r="DR402" s="122">
        <f t="shared" si="291"/>
        <v>0.5</v>
      </c>
      <c r="DS402" s="157"/>
      <c r="DT402" s="157" t="str">
        <f t="shared" si="292"/>
        <v>HP_Burn_thin</v>
      </c>
      <c r="DU402" s="157" t="str">
        <f t="shared" si="271"/>
        <v>404-11</v>
      </c>
      <c r="DV402" s="238">
        <f t="shared" si="293"/>
        <v>3</v>
      </c>
      <c r="EJ402" s="50"/>
      <c r="EK402" s="50"/>
      <c r="EL402" s="55"/>
      <c r="EM402" s="50"/>
      <c r="EN402" s="50"/>
      <c r="EO402" s="50">
        <f t="shared" si="272"/>
        <v>0</v>
      </c>
      <c r="EP402" s="50">
        <f t="shared" si="273"/>
        <v>0</v>
      </c>
      <c r="EQ402" s="50">
        <f t="shared" si="274"/>
        <v>0</v>
      </c>
      <c r="ER402" s="56"/>
      <c r="ES402" s="56"/>
      <c r="ET402" s="56">
        <f t="shared" si="302"/>
        <v>0</v>
      </c>
      <c r="EU402" s="56">
        <f t="shared" si="302"/>
        <v>3.7735576310096812</v>
      </c>
      <c r="EV402" s="56"/>
      <c r="EW402" s="56"/>
      <c r="EX402" s="56"/>
      <c r="EY402" s="56"/>
      <c r="EZ402" s="165"/>
      <c r="FA402" s="179"/>
      <c r="FB402" s="179"/>
      <c r="FC402" s="56"/>
      <c r="FD402" s="56"/>
      <c r="FE402" s="56"/>
      <c r="FF402" s="56"/>
      <c r="FG402" s="56"/>
      <c r="FH402" s="56"/>
      <c r="FI402" s="56"/>
      <c r="FJ402" s="56"/>
      <c r="FK402" s="56"/>
      <c r="FL402" s="56"/>
      <c r="FM402" s="56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</row>
    <row r="403" spans="1:183" ht="16.899999999999999" customHeight="1">
      <c r="A403" s="66" t="s">
        <v>377</v>
      </c>
      <c r="B403" s="228" t="s">
        <v>283</v>
      </c>
      <c r="C403" s="228">
        <v>308</v>
      </c>
      <c r="D403" s="228" t="s">
        <v>329</v>
      </c>
      <c r="E403" s="229">
        <v>4</v>
      </c>
      <c r="F403" s="144">
        <v>4.8499999999999996</v>
      </c>
      <c r="G403" s="144">
        <v>12.73</v>
      </c>
      <c r="H403" s="144">
        <v>6.8597689729799995</v>
      </c>
      <c r="I403" s="144">
        <v>2.78</v>
      </c>
      <c r="J403" s="232">
        <v>3.4</v>
      </c>
      <c r="K403" s="83">
        <v>3.99</v>
      </c>
      <c r="L403" s="144"/>
      <c r="M403" s="83"/>
      <c r="N403" s="83"/>
      <c r="O403" s="83"/>
      <c r="P403" s="230">
        <f t="shared" si="305"/>
        <v>34.60976897298</v>
      </c>
      <c r="Q403" s="52">
        <f t="shared" si="254"/>
        <v>0.83856836244659583</v>
      </c>
      <c r="R403" s="52">
        <f t="shared" si="255"/>
        <v>1.5690704459562599</v>
      </c>
      <c r="S403" s="52">
        <f t="shared" si="256"/>
        <v>1.4947746234297863</v>
      </c>
      <c r="T403" s="53">
        <f t="shared" si="257"/>
        <v>0.1131953625291616</v>
      </c>
      <c r="U403" s="53">
        <f t="shared" si="258"/>
        <v>1.3136092081897086</v>
      </c>
      <c r="V403" s="53">
        <f t="shared" si="259"/>
        <v>17.245720460840499</v>
      </c>
      <c r="W403" s="53">
        <f t="shared" si="260"/>
        <v>109.30751375724435</v>
      </c>
      <c r="X403" s="53">
        <f t="shared" si="261"/>
        <v>1.0261427075660567</v>
      </c>
      <c r="Y403" s="53">
        <f t="shared" si="262"/>
        <v>1.0245708970161953</v>
      </c>
      <c r="Z403" s="53">
        <f t="shared" si="263"/>
        <v>1.0295983125376811</v>
      </c>
      <c r="AA403" s="53">
        <f t="shared" si="264"/>
        <v>1.0413839355520458</v>
      </c>
      <c r="AB403" s="53">
        <f t="shared" si="265"/>
        <v>0.56692310113360378</v>
      </c>
      <c r="AC403" s="53">
        <f t="shared" si="266"/>
        <v>0.55603297872814494</v>
      </c>
      <c r="AD403" s="53">
        <f t="shared" si="267"/>
        <v>0.5481276962567827</v>
      </c>
      <c r="AE403" s="53">
        <f t="shared" si="268"/>
        <v>0.40298712852401042</v>
      </c>
      <c r="AF403" s="53">
        <f t="shared" si="269"/>
        <v>0.36</v>
      </c>
      <c r="AG403" s="53">
        <f t="shared" si="270"/>
        <v>0.3814935642620052</v>
      </c>
      <c r="AH403" s="64" t="s">
        <v>152</v>
      </c>
      <c r="AK403" s="45" t="str">
        <f t="shared" si="276"/>
        <v>404-11</v>
      </c>
      <c r="AL403" s="65"/>
      <c r="AM403" s="145">
        <f t="shared" si="277"/>
        <v>4</v>
      </c>
      <c r="AN403" s="149"/>
      <c r="AO403" s="183"/>
      <c r="AP403" s="149"/>
      <c r="AQ403" s="147">
        <f t="shared" si="278"/>
        <v>1</v>
      </c>
      <c r="AR403" s="229">
        <v>0</v>
      </c>
      <c r="AS403" s="229">
        <v>2</v>
      </c>
      <c r="AT403" s="229">
        <v>2</v>
      </c>
      <c r="AU403" s="229">
        <v>0</v>
      </c>
      <c r="AV403" s="229">
        <v>2</v>
      </c>
      <c r="AW403" s="229">
        <v>2</v>
      </c>
      <c r="AX403" s="229">
        <v>0</v>
      </c>
      <c r="AY403" s="229">
        <v>3</v>
      </c>
      <c r="AZ403" s="229">
        <v>18</v>
      </c>
      <c r="BB403" s="229">
        <v>37</v>
      </c>
      <c r="BC403" s="229">
        <v>3</v>
      </c>
      <c r="BD403" s="229">
        <v>0</v>
      </c>
      <c r="BE403" s="57">
        <v>3</v>
      </c>
      <c r="BF403" s="57">
        <v>3</v>
      </c>
      <c r="BG403" s="57">
        <v>3</v>
      </c>
      <c r="BH403" s="57">
        <v>10</v>
      </c>
      <c r="BI403" s="57">
        <f t="shared" si="279"/>
        <v>308</v>
      </c>
      <c r="BJ403" s="189" t="str">
        <f t="shared" si="280"/>
        <v>404-11</v>
      </c>
      <c r="BK403" s="173">
        <f t="shared" si="281"/>
        <v>4</v>
      </c>
      <c r="BL403" s="173">
        <v>8</v>
      </c>
      <c r="BM403" s="57">
        <v>14</v>
      </c>
      <c r="BN403" s="57">
        <v>11</v>
      </c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104"/>
      <c r="CB403" s="103"/>
      <c r="CC403" s="103"/>
      <c r="CD403" s="103"/>
      <c r="CE403" s="103"/>
      <c r="CF403" s="103"/>
      <c r="CG403" s="103"/>
      <c r="CH403" s="103"/>
      <c r="CI403" s="103"/>
      <c r="CJ403" s="103"/>
      <c r="CK403" s="103"/>
      <c r="CL403" s="103"/>
      <c r="CP403" s="93"/>
      <c r="CQ403" s="93"/>
      <c r="CV403" s="93"/>
      <c r="DA403" s="93"/>
      <c r="DF403" s="131"/>
      <c r="DG403" s="121">
        <f t="shared" si="282"/>
        <v>0</v>
      </c>
      <c r="DH403" s="121">
        <f t="shared" si="283"/>
        <v>29.349892685630856</v>
      </c>
      <c r="DI403" s="121">
        <f t="shared" si="284"/>
        <v>52.317111820042527</v>
      </c>
      <c r="DJ403" s="121">
        <f t="shared" si="285"/>
        <v>1.0022041135612367</v>
      </c>
      <c r="DK403" s="121">
        <f t="shared" si="285"/>
        <v>0.92347237857873454</v>
      </c>
      <c r="DL403" s="121">
        <f t="shared" si="285"/>
        <v>0</v>
      </c>
      <c r="DM403" s="121">
        <f t="shared" si="286"/>
        <v>19.730685958877082</v>
      </c>
      <c r="DN403" s="121">
        <f t="shared" si="287"/>
        <v>0</v>
      </c>
      <c r="DO403" s="121">
        <f t="shared" si="288"/>
        <v>0</v>
      </c>
      <c r="DP403" s="121">
        <f t="shared" si="289"/>
        <v>0</v>
      </c>
      <c r="DQ403" s="121">
        <f t="shared" si="290"/>
        <v>0</v>
      </c>
      <c r="DR403" s="122">
        <f t="shared" si="291"/>
        <v>2</v>
      </c>
      <c r="DS403" s="157"/>
      <c r="DT403" s="157" t="str">
        <f t="shared" si="292"/>
        <v>HP_Burn_thin</v>
      </c>
      <c r="DU403" s="157" t="str">
        <f t="shared" si="271"/>
        <v>404-11</v>
      </c>
      <c r="DV403" s="238">
        <f t="shared" si="293"/>
        <v>4</v>
      </c>
      <c r="EJ403" s="50">
        <f t="shared" si="294"/>
        <v>0.35845630081300811</v>
      </c>
      <c r="EK403" s="50">
        <f t="shared" si="295"/>
        <v>0.55640243902439024</v>
      </c>
      <c r="EL403" s="55">
        <f t="shared" si="296"/>
        <v>0</v>
      </c>
      <c r="EM403" s="50">
        <f>4.656*AQ403*(((BL403/2.54)^2)+((BM403/2.54)^2)+((BN403/2.54)^2)+((BO403)/2.54^2)+((BP403/2.54)^2)+((BQ403/2.54)^2)+((BR403/2.54)^2)+((BS403/2.54)^2)+((BT403/2.54)^2)+((BU403/2.54)^2)+((BV403/2.54)^2)+((BW403/2.54)^2)+((BX403/2.54)^2)+((BY403/2.54)^2)+((BZ403/2.54)^2))/(BH403*3.28)</f>
        <v>8.3829460341847515</v>
      </c>
      <c r="EN403" s="50">
        <f>3.492*AQ403*((CA403/2.54)^2 + (CB403/2.54)^2 + (CC403/2.54)^2 + (CD403/2.54)^2 + (CE403/2.54)^2 + (CF403/2.54)^2 + (CG403/2.54)^2 +(CH403/2.54)^2 +(CI403/2.54)^2 + (CJ403/2.54)^2 +(CK403/2.54)^2 + (CL403/2.54)^2 +(CM403/2.54)^2 + (CN403/2.54)^2 + (CO403/2.54)^2)/(BH403*3.28)</f>
        <v>0</v>
      </c>
      <c r="EO403" s="50">
        <f t="shared" si="272"/>
        <v>0</v>
      </c>
      <c r="EP403" s="50">
        <f t="shared" si="273"/>
        <v>0</v>
      </c>
      <c r="EQ403" s="50">
        <f t="shared" si="274"/>
        <v>0</v>
      </c>
      <c r="ER403" s="56">
        <f t="shared" si="297"/>
        <v>0.9148587398373984</v>
      </c>
      <c r="ES403" s="56">
        <f t="shared" si="298"/>
        <v>8.3829460341847515</v>
      </c>
      <c r="ET403" s="56">
        <f t="shared" si="302"/>
        <v>0</v>
      </c>
      <c r="EU403" s="56">
        <f t="shared" si="302"/>
        <v>13.207451708533885</v>
      </c>
      <c r="EV403" s="56">
        <f t="shared" si="299"/>
        <v>9.2978047740221506</v>
      </c>
      <c r="EW403" s="56"/>
      <c r="EX403" s="56"/>
      <c r="EY403" s="56"/>
      <c r="EZ403" s="165"/>
      <c r="FA403" s="179"/>
      <c r="FB403" s="179"/>
      <c r="FC403" s="56"/>
      <c r="FD403" s="56"/>
      <c r="FE403" s="56"/>
      <c r="FF403" s="56"/>
      <c r="FG403" s="56"/>
      <c r="FH403" s="56"/>
      <c r="FI403" s="56"/>
      <c r="FJ403" s="56"/>
      <c r="FK403" s="56"/>
      <c r="FL403" s="56"/>
      <c r="FM403" s="56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</row>
    <row r="404" spans="1:183" ht="16.899999999999999" customHeight="1">
      <c r="A404" s="66" t="s">
        <v>377</v>
      </c>
      <c r="B404" s="228" t="s">
        <v>283</v>
      </c>
      <c r="C404" s="228">
        <v>308</v>
      </c>
      <c r="D404" s="228" t="s">
        <v>329</v>
      </c>
      <c r="E404" s="229">
        <v>5</v>
      </c>
      <c r="F404" s="144">
        <v>4.8499999999999996</v>
      </c>
      <c r="G404" s="144">
        <v>12.73</v>
      </c>
      <c r="H404" s="144">
        <v>6.8597689729799995</v>
      </c>
      <c r="I404" s="144">
        <v>2.78</v>
      </c>
      <c r="J404" s="232">
        <v>3.4</v>
      </c>
      <c r="K404" s="83">
        <v>3.99</v>
      </c>
      <c r="L404" s="144"/>
      <c r="M404" s="83"/>
      <c r="N404" s="83"/>
      <c r="O404" s="83"/>
      <c r="P404" s="230">
        <f t="shared" si="305"/>
        <v>34.60976897298</v>
      </c>
      <c r="Q404" s="52">
        <f t="shared" si="254"/>
        <v>0.83856836244659583</v>
      </c>
      <c r="R404" s="52">
        <f t="shared" si="255"/>
        <v>1.5690704459562599</v>
      </c>
      <c r="S404" s="52">
        <f t="shared" si="256"/>
        <v>1.4947746234297863</v>
      </c>
      <c r="T404" s="53">
        <f t="shared" si="257"/>
        <v>0.1131953625291616</v>
      </c>
      <c r="U404" s="53">
        <f t="shared" si="258"/>
        <v>1.3136092081897086</v>
      </c>
      <c r="V404" s="53">
        <f t="shared" si="259"/>
        <v>17.245720460840499</v>
      </c>
      <c r="W404" s="53">
        <f t="shared" si="260"/>
        <v>109.30751375724435</v>
      </c>
      <c r="X404" s="53">
        <f t="shared" si="261"/>
        <v>1.0261427075660567</v>
      </c>
      <c r="Y404" s="53">
        <f t="shared" si="262"/>
        <v>1.0245708970161953</v>
      </c>
      <c r="Z404" s="53">
        <f t="shared" si="263"/>
        <v>1.0295983125376811</v>
      </c>
      <c r="AA404" s="53">
        <f t="shared" si="264"/>
        <v>1.0413839355520458</v>
      </c>
      <c r="AB404" s="53">
        <f t="shared" si="265"/>
        <v>0.56692310113360378</v>
      </c>
      <c r="AC404" s="53">
        <f t="shared" si="266"/>
        <v>0.55603297872814494</v>
      </c>
      <c r="AD404" s="53">
        <f t="shared" si="267"/>
        <v>0.5481276962567827</v>
      </c>
      <c r="AE404" s="53">
        <f t="shared" si="268"/>
        <v>0.40298712852401042</v>
      </c>
      <c r="AF404" s="53">
        <f t="shared" si="269"/>
        <v>0.36</v>
      </c>
      <c r="AG404" s="53">
        <f t="shared" si="270"/>
        <v>0.3814935642620052</v>
      </c>
      <c r="AH404" s="64" t="s">
        <v>152</v>
      </c>
      <c r="AK404" s="45" t="str">
        <f t="shared" si="276"/>
        <v>404-11</v>
      </c>
      <c r="AL404" s="65"/>
      <c r="AM404" s="145">
        <f t="shared" si="277"/>
        <v>5</v>
      </c>
      <c r="AN404" s="149"/>
      <c r="AO404" s="183"/>
      <c r="AP404" s="149"/>
      <c r="AQ404" s="147">
        <f t="shared" si="278"/>
        <v>1</v>
      </c>
      <c r="AR404" s="229">
        <v>0</v>
      </c>
      <c r="AS404" s="229">
        <v>1</v>
      </c>
      <c r="AT404" s="229">
        <v>1</v>
      </c>
      <c r="AU404" s="229">
        <v>0</v>
      </c>
      <c r="AV404" s="229">
        <v>1</v>
      </c>
      <c r="AW404" s="229">
        <v>2</v>
      </c>
      <c r="AX404" s="229">
        <v>0</v>
      </c>
      <c r="AY404" s="229">
        <v>4</v>
      </c>
      <c r="AZ404" s="229">
        <v>4</v>
      </c>
      <c r="BB404" s="229">
        <v>53</v>
      </c>
      <c r="BC404" s="229">
        <v>6</v>
      </c>
      <c r="BD404" s="229">
        <v>0</v>
      </c>
      <c r="BE404" s="57">
        <v>3</v>
      </c>
      <c r="BF404" s="57">
        <v>3</v>
      </c>
      <c r="BG404" s="57">
        <v>3</v>
      </c>
      <c r="BH404" s="57">
        <v>10</v>
      </c>
      <c r="BI404" s="57">
        <f t="shared" si="279"/>
        <v>308</v>
      </c>
      <c r="BJ404" s="189" t="str">
        <f t="shared" si="280"/>
        <v>404-11</v>
      </c>
      <c r="BK404" s="173">
        <f t="shared" si="281"/>
        <v>5</v>
      </c>
      <c r="BL404" s="173">
        <v>0</v>
      </c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104"/>
      <c r="CB404" s="103"/>
      <c r="CC404" s="103"/>
      <c r="CD404" s="103"/>
      <c r="CE404" s="103"/>
      <c r="CF404" s="103"/>
      <c r="CG404" s="103"/>
      <c r="CH404" s="103"/>
      <c r="CI404" s="103"/>
      <c r="CJ404" s="103"/>
      <c r="CK404" s="103"/>
      <c r="CL404" s="103"/>
      <c r="CP404" s="93"/>
      <c r="CQ404" s="93"/>
      <c r="CV404" s="93"/>
      <c r="DA404" s="93"/>
      <c r="DF404" s="131"/>
      <c r="DG404" s="121">
        <f t="shared" si="282"/>
        <v>0</v>
      </c>
      <c r="DH404" s="121">
        <f t="shared" si="283"/>
        <v>25.157050873397875</v>
      </c>
      <c r="DI404" s="121">
        <f t="shared" si="284"/>
        <v>44.843238702893586</v>
      </c>
      <c r="DJ404" s="121">
        <f t="shared" si="285"/>
        <v>1.4355896761823121</v>
      </c>
      <c r="DK404" s="121">
        <f t="shared" si="285"/>
        <v>1.8469447571574691</v>
      </c>
      <c r="DL404" s="121">
        <f t="shared" si="285"/>
        <v>0</v>
      </c>
      <c r="DM404" s="121">
        <f t="shared" si="286"/>
        <v>0</v>
      </c>
      <c r="DN404" s="121">
        <f t="shared" si="287"/>
        <v>0</v>
      </c>
      <c r="DO404" s="121">
        <f t="shared" si="288"/>
        <v>0</v>
      </c>
      <c r="DP404" s="121">
        <f t="shared" si="289"/>
        <v>0</v>
      </c>
      <c r="DQ404" s="121">
        <f t="shared" si="290"/>
        <v>0</v>
      </c>
      <c r="DR404" s="122">
        <f t="shared" si="291"/>
        <v>1.5</v>
      </c>
      <c r="DS404" s="157"/>
      <c r="DT404" s="157" t="str">
        <f t="shared" si="292"/>
        <v>HP_Burn_thin</v>
      </c>
      <c r="DU404" s="157" t="str">
        <f t="shared" si="271"/>
        <v>404-11</v>
      </c>
      <c r="DV404" s="238">
        <f t="shared" si="293"/>
        <v>5</v>
      </c>
      <c r="EJ404" s="50">
        <f t="shared" si="294"/>
        <v>0.51346443089430893</v>
      </c>
      <c r="EK404" s="50">
        <f t="shared" si="295"/>
        <v>1.1128048780487805</v>
      </c>
      <c r="EL404" s="55">
        <f t="shared" si="296"/>
        <v>0</v>
      </c>
      <c r="EM404" s="50">
        <f>4.656*AQ404*(((BL404/2.54)^2)+((BM404/2.54)^2)+((BN404/2.54)^2)+((BO404)/2.54^2)+((BP404/2.54)^2)+((BQ404/2.54)^2)+((BR404/2.54)^2)+((BS404/2.54)^2)+((BT404/2.54)^2)+((BU404/2.54)^2)+((BV404/2.54)^2)+((BW404/2.54)^2)+((BX404/2.54)^2)+((BY404/2.54)^2)+((BZ404/2.54)^2))/(BH404*3.28)</f>
        <v>0</v>
      </c>
      <c r="EN404" s="50">
        <f>3.492*AQ404*((CA404/2.54)^2 + (CB404/2.54)^2 + (CC404/2.54)^2 + (CD404/2.54)^2 + (CE404/2.54)^2 + (CF404/2.54)^2 + (CG404/2.54)^2 +(CH404/2.54)^2 +(CI404/2.54)^2 + (CJ404/2.54)^2 +(CK404/2.54)^2 + (CL404/2.54)^2 +(CM404/2.54)^2 + (CN404/2.54)^2 + (CO404/2.54)^2)/(BH404*3.28)</f>
        <v>0</v>
      </c>
      <c r="EO404" s="50">
        <f t="shared" si="272"/>
        <v>0</v>
      </c>
      <c r="EP404" s="50">
        <f t="shared" si="273"/>
        <v>0</v>
      </c>
      <c r="EQ404" s="50">
        <f t="shared" si="274"/>
        <v>0</v>
      </c>
      <c r="ER404" s="56">
        <f t="shared" si="297"/>
        <v>1.6262693089430895</v>
      </c>
      <c r="ES404" s="56">
        <f t="shared" si="298"/>
        <v>0</v>
      </c>
      <c r="ET404" s="56">
        <f t="shared" si="302"/>
        <v>0</v>
      </c>
      <c r="EU404" s="56">
        <f t="shared" si="302"/>
        <v>11.320672893029045</v>
      </c>
      <c r="EV404" s="56">
        <f t="shared" si="299"/>
        <v>1.6262693089430895</v>
      </c>
      <c r="EW404" s="56"/>
      <c r="EX404" s="56"/>
      <c r="EY404" s="56"/>
      <c r="EZ404" s="165"/>
      <c r="FA404" s="179"/>
      <c r="FB404" s="179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</row>
    <row r="405" spans="1:183" ht="16.899999999999999" customHeight="1">
      <c r="A405" s="66" t="s">
        <v>377</v>
      </c>
      <c r="B405" s="228" t="s">
        <v>283</v>
      </c>
      <c r="C405" s="228">
        <v>307</v>
      </c>
      <c r="D405" s="228" t="s">
        <v>327</v>
      </c>
      <c r="E405" s="229">
        <v>1</v>
      </c>
      <c r="F405" s="144">
        <v>4.8499999999999996</v>
      </c>
      <c r="G405" s="144">
        <v>12.73</v>
      </c>
      <c r="H405" s="144">
        <v>6.8597689729799995</v>
      </c>
      <c r="I405" s="144">
        <v>2.78</v>
      </c>
      <c r="J405" s="232">
        <v>3.4</v>
      </c>
      <c r="K405" s="83">
        <v>3.99</v>
      </c>
      <c r="L405" s="144"/>
      <c r="M405" s="83"/>
      <c r="N405" s="83"/>
      <c r="O405" s="83"/>
      <c r="P405" s="230">
        <f t="shared" si="305"/>
        <v>34.60976897298</v>
      </c>
      <c r="Q405" s="52">
        <f t="shared" si="254"/>
        <v>0.83856836244659583</v>
      </c>
      <c r="R405" s="52">
        <f t="shared" si="255"/>
        <v>1.5690704459562599</v>
      </c>
      <c r="S405" s="52">
        <f t="shared" si="256"/>
        <v>1.4947746234297863</v>
      </c>
      <c r="T405" s="53">
        <f t="shared" si="257"/>
        <v>0.1131953625291616</v>
      </c>
      <c r="U405" s="53">
        <f t="shared" si="258"/>
        <v>1.3136092081897086</v>
      </c>
      <c r="V405" s="53">
        <f t="shared" si="259"/>
        <v>17.245720460840499</v>
      </c>
      <c r="W405" s="53">
        <f t="shared" si="260"/>
        <v>109.30751375724435</v>
      </c>
      <c r="X405" s="53">
        <f t="shared" si="261"/>
        <v>1.0261427075660567</v>
      </c>
      <c r="Y405" s="53">
        <f t="shared" si="262"/>
        <v>1.0245708970161953</v>
      </c>
      <c r="Z405" s="53">
        <f t="shared" si="263"/>
        <v>1.0295983125376811</v>
      </c>
      <c r="AA405" s="53">
        <f t="shared" si="264"/>
        <v>1.0413839355520458</v>
      </c>
      <c r="AB405" s="53">
        <f t="shared" si="265"/>
        <v>0.56692310113360378</v>
      </c>
      <c r="AC405" s="53">
        <f t="shared" si="266"/>
        <v>0.55603297872814494</v>
      </c>
      <c r="AD405" s="53">
        <f t="shared" si="267"/>
        <v>0.5481276962567827</v>
      </c>
      <c r="AE405" s="53">
        <f t="shared" si="268"/>
        <v>0.40298712852401042</v>
      </c>
      <c r="AF405" s="53">
        <f t="shared" si="269"/>
        <v>0.36</v>
      </c>
      <c r="AG405" s="53">
        <f t="shared" si="270"/>
        <v>0.3814935642620052</v>
      </c>
      <c r="AH405" s="64" t="s">
        <v>152</v>
      </c>
      <c r="AK405" s="45" t="str">
        <f t="shared" si="276"/>
        <v>405-12</v>
      </c>
      <c r="AL405" s="65"/>
      <c r="AM405" s="145">
        <f t="shared" si="277"/>
        <v>1</v>
      </c>
      <c r="AN405" s="149"/>
      <c r="AO405" s="183"/>
      <c r="AP405" s="149"/>
      <c r="AQ405" s="147">
        <f t="shared" si="278"/>
        <v>1</v>
      </c>
      <c r="AR405" s="229">
        <v>0</v>
      </c>
      <c r="AS405" s="229">
        <v>0</v>
      </c>
      <c r="AT405" s="229">
        <v>0</v>
      </c>
      <c r="AU405" s="229">
        <v>0</v>
      </c>
      <c r="AV405" s="229">
        <v>1</v>
      </c>
      <c r="AW405" s="229">
        <v>4</v>
      </c>
      <c r="AX405" s="229">
        <v>0</v>
      </c>
      <c r="AY405" s="229">
        <v>0</v>
      </c>
      <c r="AZ405" s="229">
        <v>0</v>
      </c>
      <c r="BB405" s="229">
        <v>16</v>
      </c>
      <c r="BC405" s="229">
        <v>0</v>
      </c>
      <c r="BD405" s="229">
        <v>0</v>
      </c>
      <c r="BE405" s="57">
        <v>3</v>
      </c>
      <c r="BF405" s="57">
        <v>3</v>
      </c>
      <c r="BG405" s="57">
        <v>3</v>
      </c>
      <c r="BH405" s="57">
        <v>10</v>
      </c>
      <c r="BI405" s="57">
        <f t="shared" si="279"/>
        <v>307</v>
      </c>
      <c r="BJ405" s="189" t="str">
        <f t="shared" si="280"/>
        <v>405-12</v>
      </c>
      <c r="BK405" s="173">
        <f t="shared" si="281"/>
        <v>1</v>
      </c>
      <c r="BL405" s="173">
        <v>0</v>
      </c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104"/>
      <c r="CB405" s="103"/>
      <c r="CC405" s="103"/>
      <c r="CD405" s="103"/>
      <c r="CE405" s="103"/>
      <c r="CF405" s="103"/>
      <c r="CG405" s="103"/>
      <c r="CH405" s="103"/>
      <c r="CI405" s="103"/>
      <c r="CJ405" s="103"/>
      <c r="CK405" s="103"/>
      <c r="CL405" s="103"/>
      <c r="CP405" s="93"/>
      <c r="CQ405" s="93"/>
      <c r="CV405" s="93"/>
      <c r="DA405" s="93"/>
      <c r="DF405" s="131"/>
      <c r="DG405" s="121">
        <f t="shared" si="282"/>
        <v>0</v>
      </c>
      <c r="DH405" s="121">
        <f t="shared" si="283"/>
        <v>4.1928418122329791</v>
      </c>
      <c r="DI405" s="121">
        <f t="shared" si="284"/>
        <v>7.4738731171489317</v>
      </c>
      <c r="DJ405" s="121">
        <f t="shared" si="285"/>
        <v>0.43338556262107542</v>
      </c>
      <c r="DK405" s="121">
        <f t="shared" si="285"/>
        <v>0</v>
      </c>
      <c r="DL405" s="121">
        <f t="shared" si="285"/>
        <v>0</v>
      </c>
      <c r="DM405" s="121">
        <f t="shared" si="286"/>
        <v>0</v>
      </c>
      <c r="DN405" s="121">
        <f t="shared" si="287"/>
        <v>0</v>
      </c>
      <c r="DO405" s="121">
        <f t="shared" si="288"/>
        <v>0</v>
      </c>
      <c r="DP405" s="121">
        <f t="shared" si="289"/>
        <v>0</v>
      </c>
      <c r="DQ405" s="121">
        <f t="shared" si="290"/>
        <v>0</v>
      </c>
      <c r="DR405" s="122">
        <f t="shared" si="291"/>
        <v>2</v>
      </c>
      <c r="DS405" s="157"/>
      <c r="DT405" s="157" t="str">
        <f t="shared" si="292"/>
        <v>HP_Burn_thin</v>
      </c>
      <c r="DU405" s="157" t="str">
        <f t="shared" si="271"/>
        <v>405-12</v>
      </c>
      <c r="DV405" s="238">
        <f t="shared" si="293"/>
        <v>1</v>
      </c>
      <c r="DW405" s="158"/>
      <c r="DX405" s="158"/>
      <c r="DY405" s="158"/>
      <c r="DZ405" s="158"/>
      <c r="EA405" s="158"/>
      <c r="EB405" s="158"/>
      <c r="EC405" s="158"/>
      <c r="ED405" s="158"/>
      <c r="EE405" s="158"/>
      <c r="EF405" s="158"/>
      <c r="EG405" s="158"/>
      <c r="EH405" s="158"/>
      <c r="EI405" s="158"/>
      <c r="EJ405" s="50">
        <f t="shared" si="294"/>
        <v>0.15500813008130082</v>
      </c>
      <c r="EK405" s="50">
        <f t="shared" si="295"/>
        <v>0</v>
      </c>
      <c r="EL405" s="55">
        <f t="shared" si="296"/>
        <v>0</v>
      </c>
      <c r="EM405" s="50">
        <f>4.656*AQ405*(((BL405/2.54)^2)+((BM405/2.54)^2)+((BN405/2.54)^2)+((BO405)/2.54^2)+((BP405/2.54)^2)+((BQ405/2.54)^2)+((BR405/2.54)^2)+((BS405/2.54)^2)+((BT405/2.54)^2)+((BU405/2.54)^2)+((BV405/2.54)^2)+((BW405/2.54)^2)+((BX405/2.54)^2)+((BY405/2.54)^2)+((BZ405/2.54)^2))/(BH405*3.28)</f>
        <v>0</v>
      </c>
      <c r="EN405" s="50">
        <f>3.492*AQ405*((CA405/2.54)^2 + (CB405/2.54)^2 + (CC405/2.54)^2 + (CD405/2.54)^2 + (CE405/2.54)^2 + (CF405/2.54)^2 + (CG405/2.54)^2 +(CH405/2.54)^2 +(CI405/2.54)^2 + (CJ405/2.54)^2 +(CK405/2.54)^2 + (CL405/2.54)^2 +(CM405/2.54)^2 + (CN405/2.54)^2 + (CO405/2.54)^2)/(BH405*3.28)</f>
        <v>0</v>
      </c>
      <c r="EO405" s="50">
        <f t="shared" si="272"/>
        <v>0</v>
      </c>
      <c r="EP405" s="50">
        <f t="shared" si="273"/>
        <v>0</v>
      </c>
      <c r="EQ405" s="50">
        <f t="shared" si="274"/>
        <v>0</v>
      </c>
      <c r="ER405" s="56">
        <f t="shared" si="297"/>
        <v>0.15500813008130082</v>
      </c>
      <c r="ES405" s="56">
        <f t="shared" si="298"/>
        <v>0</v>
      </c>
      <c r="ET405" s="56">
        <f t="shared" si="302"/>
        <v>0</v>
      </c>
      <c r="EU405" s="56">
        <f t="shared" si="302"/>
        <v>1.8867788155048406</v>
      </c>
      <c r="EV405" s="56">
        <f t="shared" si="299"/>
        <v>0.15500813008130082</v>
      </c>
      <c r="EW405" s="56"/>
      <c r="EX405" s="56"/>
      <c r="EY405" s="56"/>
      <c r="EZ405" s="165" t="str">
        <f>D405</f>
        <v>405-12</v>
      </c>
      <c r="FA405" s="179">
        <f t="shared" si="300"/>
        <v>0</v>
      </c>
      <c r="FB405" s="179">
        <f t="shared" si="300"/>
        <v>8.8049678056892571</v>
      </c>
      <c r="FC405" s="56">
        <f>AVERAGE(EJ403:EJ405)</f>
        <v>0.34230962059620595</v>
      </c>
      <c r="FD405" s="56">
        <f>AVERAGE(EK403:EK405)</f>
        <v>0.55640243902439024</v>
      </c>
      <c r="FE405" s="56">
        <f>AVERAGE(EL403:EL405)</f>
        <v>0</v>
      </c>
      <c r="FF405" s="56">
        <f>AVERAGE(EM403:EM405)</f>
        <v>2.7943153447282505</v>
      </c>
      <c r="FG405" s="56">
        <f>AVERAGE(EN403:EN405)</f>
        <v>0</v>
      </c>
      <c r="FH405" s="56">
        <f t="shared" si="301"/>
        <v>0</v>
      </c>
      <c r="FI405" s="56">
        <f t="shared" si="301"/>
        <v>0</v>
      </c>
      <c r="FJ405" s="56">
        <f t="shared" si="301"/>
        <v>0</v>
      </c>
      <c r="FK405" s="56">
        <f>AVERAGE(ER403:ER405)</f>
        <v>0.89871205962059619</v>
      </c>
      <c r="FL405" s="56">
        <f>AVERAGE(ES403:ES405)</f>
        <v>2.7943153447282505</v>
      </c>
      <c r="FM405" s="56">
        <f>AVERAGE(EV403:EV405)</f>
        <v>3.6930274043488471</v>
      </c>
      <c r="FO405" s="54"/>
      <c r="FP405" s="54" t="e">
        <f>AVERAGE(#REF!)</f>
        <v>#REF!</v>
      </c>
      <c r="FQ405" s="54" t="e">
        <f>AVERAGE(#REF!)</f>
        <v>#REF!</v>
      </c>
      <c r="FR405" s="54" t="e">
        <f>AVERAGE(#REF!)</f>
        <v>#REF!</v>
      </c>
      <c r="FS405" s="54" t="e">
        <f>AVERAGE(#REF!)</f>
        <v>#REF!</v>
      </c>
      <c r="FT405" s="54" t="e">
        <f>AVERAGE(#REF!)</f>
        <v>#REF!</v>
      </c>
      <c r="FU405" s="54" t="e">
        <f>AVERAGE(#REF!)</f>
        <v>#REF!</v>
      </c>
      <c r="FV405" s="54" t="e">
        <f>AVERAGE(#REF!)</f>
        <v>#REF!</v>
      </c>
      <c r="FW405" s="54" t="e">
        <f>AVERAGE(#REF!)</f>
        <v>#REF!</v>
      </c>
      <c r="FX405" s="54" t="e">
        <f>AVERAGE(#REF!)</f>
        <v>#REF!</v>
      </c>
      <c r="FY405" s="54" t="e">
        <f>AVERAGE(#REF!)</f>
        <v>#REF!</v>
      </c>
      <c r="FZ405" s="54" t="e">
        <f>AVERAGE(#REF!)</f>
        <v>#REF!</v>
      </c>
      <c r="GA405" s="54"/>
    </row>
    <row r="406" spans="1:183" ht="16.899999999999999" customHeight="1">
      <c r="A406" s="66" t="s">
        <v>377</v>
      </c>
      <c r="B406" s="228" t="s">
        <v>283</v>
      </c>
      <c r="C406" s="228">
        <v>307</v>
      </c>
      <c r="D406" s="228" t="s">
        <v>327</v>
      </c>
      <c r="E406" s="229">
        <v>2</v>
      </c>
      <c r="F406" s="144">
        <v>4.8499999999999996</v>
      </c>
      <c r="G406" s="144">
        <v>12.73</v>
      </c>
      <c r="H406" s="144">
        <v>6.8597689729799995</v>
      </c>
      <c r="I406" s="144">
        <v>2.78</v>
      </c>
      <c r="J406" s="232">
        <v>3.4</v>
      </c>
      <c r="K406" s="83">
        <v>3.99</v>
      </c>
      <c r="L406" s="83"/>
      <c r="M406" s="83"/>
      <c r="N406" s="83"/>
      <c r="O406" s="83"/>
      <c r="P406" s="230">
        <f t="shared" si="305"/>
        <v>34.60976897298</v>
      </c>
      <c r="Q406" s="52">
        <f t="shared" si="254"/>
        <v>0.83856836244659583</v>
      </c>
      <c r="R406" s="52">
        <f t="shared" si="255"/>
        <v>1.5690704459562599</v>
      </c>
      <c r="S406" s="52">
        <f t="shared" si="256"/>
        <v>1.4947746234297863</v>
      </c>
      <c r="T406" s="53">
        <f t="shared" si="257"/>
        <v>0.1131953625291616</v>
      </c>
      <c r="U406" s="53">
        <f t="shared" si="258"/>
        <v>1.3136092081897086</v>
      </c>
      <c r="V406" s="53">
        <f t="shared" si="259"/>
        <v>17.245720460840499</v>
      </c>
      <c r="W406" s="53">
        <f t="shared" si="260"/>
        <v>109.30751375724435</v>
      </c>
      <c r="X406" s="53">
        <f t="shared" si="261"/>
        <v>1.0261427075660567</v>
      </c>
      <c r="Y406" s="53">
        <f t="shared" si="262"/>
        <v>1.0245708970161953</v>
      </c>
      <c r="Z406" s="53">
        <f t="shared" si="263"/>
        <v>1.0295983125376811</v>
      </c>
      <c r="AA406" s="53">
        <f t="shared" si="264"/>
        <v>1.0413839355520458</v>
      </c>
      <c r="AB406" s="53">
        <f t="shared" si="265"/>
        <v>0.56692310113360378</v>
      </c>
      <c r="AC406" s="53">
        <f t="shared" si="266"/>
        <v>0.55603297872814494</v>
      </c>
      <c r="AD406" s="53">
        <f t="shared" si="267"/>
        <v>0.5481276962567827</v>
      </c>
      <c r="AE406" s="53">
        <f t="shared" si="268"/>
        <v>0.40298712852401042</v>
      </c>
      <c r="AF406" s="53">
        <f t="shared" si="269"/>
        <v>0.36</v>
      </c>
      <c r="AG406" s="53">
        <f t="shared" si="270"/>
        <v>0.3814935642620052</v>
      </c>
      <c r="AH406" s="64" t="s">
        <v>152</v>
      </c>
      <c r="AK406" s="45" t="str">
        <f t="shared" si="276"/>
        <v>405-12</v>
      </c>
      <c r="AL406" s="65"/>
      <c r="AM406" s="145">
        <f t="shared" si="277"/>
        <v>2</v>
      </c>
      <c r="AN406" s="149"/>
      <c r="AO406" s="183"/>
      <c r="AP406" s="149"/>
      <c r="AQ406" s="147">
        <f t="shared" si="278"/>
        <v>1</v>
      </c>
      <c r="AR406" s="229">
        <v>0</v>
      </c>
      <c r="AS406" s="229">
        <v>0</v>
      </c>
      <c r="AT406" s="229">
        <v>0</v>
      </c>
      <c r="AU406" s="229">
        <v>0</v>
      </c>
      <c r="AV406" s="229">
        <v>0</v>
      </c>
      <c r="AW406" s="229">
        <v>0</v>
      </c>
      <c r="AX406" s="229">
        <v>0</v>
      </c>
      <c r="AY406" s="229">
        <v>0</v>
      </c>
      <c r="AZ406" s="229">
        <v>0</v>
      </c>
      <c r="BB406" s="229">
        <v>15</v>
      </c>
      <c r="BC406" s="229">
        <v>0</v>
      </c>
      <c r="BD406" s="229">
        <v>0</v>
      </c>
      <c r="BE406" s="57">
        <v>3</v>
      </c>
      <c r="BF406" s="57">
        <v>3</v>
      </c>
      <c r="BG406" s="57">
        <v>3</v>
      </c>
      <c r="BH406" s="57">
        <v>10</v>
      </c>
      <c r="BI406" s="57">
        <f t="shared" si="279"/>
        <v>307</v>
      </c>
      <c r="BJ406" s="189" t="str">
        <f t="shared" si="280"/>
        <v>405-12</v>
      </c>
      <c r="BK406" s="173">
        <f t="shared" si="281"/>
        <v>2</v>
      </c>
      <c r="BL406" s="173">
        <v>0</v>
      </c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104"/>
      <c r="CB406" s="103"/>
      <c r="CC406" s="103"/>
      <c r="CD406" s="103"/>
      <c r="CE406" s="103"/>
      <c r="CF406" s="103"/>
      <c r="CG406" s="103"/>
      <c r="CH406" s="103"/>
      <c r="CI406" s="103"/>
      <c r="CJ406" s="103"/>
      <c r="CK406" s="103"/>
      <c r="CL406" s="103"/>
      <c r="CP406" s="93"/>
      <c r="CQ406" s="93"/>
      <c r="CV406" s="93"/>
      <c r="DA406" s="93"/>
      <c r="DF406" s="131"/>
      <c r="DG406" s="121">
        <f t="shared" si="282"/>
        <v>0</v>
      </c>
      <c r="DH406" s="121">
        <f t="shared" si="283"/>
        <v>0</v>
      </c>
      <c r="DI406" s="121">
        <f t="shared" si="284"/>
        <v>0</v>
      </c>
      <c r="DJ406" s="121">
        <f t="shared" si="285"/>
        <v>0.4062989649572582</v>
      </c>
      <c r="DK406" s="121">
        <f t="shared" si="285"/>
        <v>0</v>
      </c>
      <c r="DL406" s="121">
        <f t="shared" si="285"/>
        <v>0</v>
      </c>
      <c r="DM406" s="121">
        <f t="shared" si="286"/>
        <v>0</v>
      </c>
      <c r="DN406" s="121">
        <f t="shared" si="287"/>
        <v>0</v>
      </c>
      <c r="DO406" s="121">
        <f t="shared" si="288"/>
        <v>0</v>
      </c>
      <c r="DP406" s="121">
        <f t="shared" si="289"/>
        <v>0</v>
      </c>
      <c r="DQ406" s="121">
        <f t="shared" si="290"/>
        <v>0</v>
      </c>
      <c r="DR406" s="122">
        <f t="shared" si="291"/>
        <v>0</v>
      </c>
      <c r="DS406" s="157"/>
      <c r="DT406" s="157" t="str">
        <f t="shared" si="292"/>
        <v>HP_Burn_thin</v>
      </c>
      <c r="DU406" s="157" t="str">
        <f t="shared" si="271"/>
        <v>405-12</v>
      </c>
      <c r="DV406" s="238">
        <f t="shared" si="293"/>
        <v>2</v>
      </c>
      <c r="DW406" s="158"/>
      <c r="DX406" s="158"/>
      <c r="DY406" s="158"/>
      <c r="DZ406" s="158"/>
      <c r="EA406" s="158"/>
      <c r="EB406" s="158"/>
      <c r="EC406" s="158"/>
      <c r="ED406" s="158"/>
      <c r="EE406" s="158"/>
      <c r="EF406" s="158"/>
      <c r="EG406" s="158"/>
      <c r="EH406" s="158"/>
      <c r="EI406" s="158"/>
      <c r="EJ406" s="50"/>
      <c r="EK406" s="50"/>
      <c r="EL406" s="55"/>
      <c r="EM406" s="50"/>
      <c r="EN406" s="50"/>
      <c r="EO406" s="50">
        <f t="shared" si="272"/>
        <v>0</v>
      </c>
      <c r="EP406" s="50">
        <f t="shared" si="273"/>
        <v>0</v>
      </c>
      <c r="EQ406" s="50">
        <f t="shared" si="274"/>
        <v>0</v>
      </c>
      <c r="ER406" s="56"/>
      <c r="ES406" s="56"/>
      <c r="ET406" s="56">
        <f t="shared" si="302"/>
        <v>0</v>
      </c>
      <c r="EU406" s="56">
        <f t="shared" si="302"/>
        <v>0</v>
      </c>
      <c r="EV406" s="56"/>
      <c r="EW406" s="56"/>
      <c r="EX406" s="56"/>
      <c r="EY406" s="56"/>
      <c r="EZ406" s="165"/>
      <c r="FA406" s="179"/>
      <c r="FB406" s="179"/>
      <c r="FC406" s="56"/>
      <c r="FD406" s="56"/>
      <c r="FE406" s="56"/>
      <c r="FF406" s="56"/>
      <c r="FG406" s="56"/>
      <c r="FH406" s="56"/>
      <c r="FI406" s="56"/>
      <c r="FJ406" s="56"/>
      <c r="FK406" s="56"/>
      <c r="FL406" s="56"/>
      <c r="FM406" s="56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</row>
    <row r="407" spans="1:183" ht="16.899999999999999" customHeight="1">
      <c r="A407" s="66" t="s">
        <v>377</v>
      </c>
      <c r="B407" s="228" t="s">
        <v>283</v>
      </c>
      <c r="C407" s="228">
        <v>307</v>
      </c>
      <c r="D407" s="228" t="s">
        <v>327</v>
      </c>
      <c r="E407" s="229">
        <v>3</v>
      </c>
      <c r="F407" s="144">
        <v>4.8499999999999996</v>
      </c>
      <c r="G407" s="144">
        <v>12.73</v>
      </c>
      <c r="H407" s="144">
        <v>6.8597689729799995</v>
      </c>
      <c r="I407" s="144">
        <v>2.78</v>
      </c>
      <c r="J407" s="232">
        <v>3.4</v>
      </c>
      <c r="K407" s="83">
        <v>3.99</v>
      </c>
      <c r="L407" s="83"/>
      <c r="M407" s="83"/>
      <c r="N407" s="83"/>
      <c r="O407" s="83"/>
      <c r="P407" s="230">
        <f t="shared" si="305"/>
        <v>34.60976897298</v>
      </c>
      <c r="Q407" s="52">
        <f t="shared" si="254"/>
        <v>0.83856836244659583</v>
      </c>
      <c r="R407" s="52">
        <f t="shared" si="255"/>
        <v>1.5690704459562599</v>
      </c>
      <c r="S407" s="52">
        <f t="shared" si="256"/>
        <v>1.4947746234297863</v>
      </c>
      <c r="T407" s="53">
        <f t="shared" si="257"/>
        <v>0.1131953625291616</v>
      </c>
      <c r="U407" s="53">
        <f t="shared" si="258"/>
        <v>1.3136092081897086</v>
      </c>
      <c r="V407" s="53">
        <f t="shared" si="259"/>
        <v>17.245720460840499</v>
      </c>
      <c r="W407" s="53">
        <f t="shared" si="260"/>
        <v>109.30751375724435</v>
      </c>
      <c r="X407" s="53">
        <f t="shared" si="261"/>
        <v>1.0261427075660567</v>
      </c>
      <c r="Y407" s="53">
        <f t="shared" si="262"/>
        <v>1.0245708970161953</v>
      </c>
      <c r="Z407" s="53">
        <f t="shared" si="263"/>
        <v>1.0295983125376811</v>
      </c>
      <c r="AA407" s="53">
        <f t="shared" si="264"/>
        <v>1.0413839355520458</v>
      </c>
      <c r="AB407" s="53">
        <f t="shared" si="265"/>
        <v>0.56692310113360378</v>
      </c>
      <c r="AC407" s="53">
        <f t="shared" si="266"/>
        <v>0.55603297872814494</v>
      </c>
      <c r="AD407" s="53">
        <f t="shared" si="267"/>
        <v>0.5481276962567827</v>
      </c>
      <c r="AE407" s="53">
        <f t="shared" si="268"/>
        <v>0.40298712852401042</v>
      </c>
      <c r="AF407" s="53">
        <f t="shared" si="269"/>
        <v>0.36</v>
      </c>
      <c r="AG407" s="53">
        <f t="shared" si="270"/>
        <v>0.3814935642620052</v>
      </c>
      <c r="AH407" s="64" t="s">
        <v>152</v>
      </c>
      <c r="AK407" s="45" t="str">
        <f t="shared" si="276"/>
        <v>405-12</v>
      </c>
      <c r="AL407" s="65"/>
      <c r="AM407" s="145">
        <f t="shared" si="277"/>
        <v>3</v>
      </c>
      <c r="AN407" s="149"/>
      <c r="AO407" s="183"/>
      <c r="AP407" s="149"/>
      <c r="AQ407" s="147">
        <f t="shared" si="278"/>
        <v>1</v>
      </c>
      <c r="AR407" s="229">
        <v>0</v>
      </c>
      <c r="AS407" s="229">
        <v>1</v>
      </c>
      <c r="AT407" s="229">
        <v>1</v>
      </c>
      <c r="AU407" s="229">
        <v>0</v>
      </c>
      <c r="AV407" s="229">
        <v>1</v>
      </c>
      <c r="AW407" s="229">
        <v>1</v>
      </c>
      <c r="AX407" s="229">
        <v>0</v>
      </c>
      <c r="AY407" s="229">
        <v>1</v>
      </c>
      <c r="AZ407" s="229">
        <v>1</v>
      </c>
      <c r="BB407" s="229">
        <v>12</v>
      </c>
      <c r="BC407" s="229">
        <v>0</v>
      </c>
      <c r="BD407" s="229">
        <v>0</v>
      </c>
      <c r="BE407" s="57">
        <v>3</v>
      </c>
      <c r="BF407" s="57">
        <v>3</v>
      </c>
      <c r="BG407" s="57">
        <v>3</v>
      </c>
      <c r="BH407" s="57">
        <v>10</v>
      </c>
      <c r="BI407" s="57">
        <f t="shared" si="279"/>
        <v>307</v>
      </c>
      <c r="BJ407" s="189" t="str">
        <f t="shared" si="280"/>
        <v>405-12</v>
      </c>
      <c r="BK407" s="173">
        <f t="shared" si="281"/>
        <v>3</v>
      </c>
      <c r="BL407" s="173">
        <v>0</v>
      </c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104"/>
      <c r="CB407" s="103"/>
      <c r="CC407" s="103"/>
      <c r="CD407" s="103"/>
      <c r="CE407" s="103"/>
      <c r="CF407" s="103"/>
      <c r="CG407" s="103"/>
      <c r="CH407" s="103"/>
      <c r="CI407" s="103"/>
      <c r="CJ407" s="103"/>
      <c r="CK407" s="103"/>
      <c r="CL407" s="103"/>
      <c r="CP407" s="93"/>
      <c r="CQ407" s="93"/>
      <c r="CV407" s="93"/>
      <c r="DA407" s="93"/>
      <c r="DF407" s="131"/>
      <c r="DG407" s="121">
        <f t="shared" si="282"/>
        <v>0</v>
      </c>
      <c r="DH407" s="121">
        <f t="shared" si="283"/>
        <v>12.578525436698937</v>
      </c>
      <c r="DI407" s="121">
        <f t="shared" si="284"/>
        <v>22.421619351446793</v>
      </c>
      <c r="DJ407" s="121">
        <f t="shared" si="285"/>
        <v>0.32503917196580651</v>
      </c>
      <c r="DK407" s="121">
        <f t="shared" si="285"/>
        <v>0</v>
      </c>
      <c r="DL407" s="121">
        <f t="shared" si="285"/>
        <v>0</v>
      </c>
      <c r="DM407" s="121">
        <f t="shared" si="286"/>
        <v>0</v>
      </c>
      <c r="DN407" s="121">
        <f t="shared" si="287"/>
        <v>0</v>
      </c>
      <c r="DO407" s="121">
        <f t="shared" si="288"/>
        <v>0</v>
      </c>
      <c r="DP407" s="121">
        <f t="shared" si="289"/>
        <v>0</v>
      </c>
      <c r="DQ407" s="121">
        <f t="shared" si="290"/>
        <v>0</v>
      </c>
      <c r="DR407" s="122">
        <f t="shared" si="291"/>
        <v>1</v>
      </c>
      <c r="DS407" s="157"/>
      <c r="DT407" s="157" t="str">
        <f t="shared" si="292"/>
        <v>HP_Burn_thin</v>
      </c>
      <c r="DU407" s="157" t="str">
        <f t="shared" si="271"/>
        <v>405-12</v>
      </c>
      <c r="DV407" s="238">
        <f t="shared" si="293"/>
        <v>3</v>
      </c>
      <c r="DW407" s="158"/>
      <c r="DX407" s="158"/>
      <c r="DY407" s="158"/>
      <c r="DZ407" s="158"/>
      <c r="EA407" s="158"/>
      <c r="EB407" s="158"/>
      <c r="EC407" s="158"/>
      <c r="ED407" s="158"/>
      <c r="EE407" s="158"/>
      <c r="EF407" s="158"/>
      <c r="EG407" s="158"/>
      <c r="EH407" s="158"/>
      <c r="EI407" s="158"/>
      <c r="EJ407" s="50">
        <f t="shared" si="294"/>
        <v>0.1162560975609756</v>
      </c>
      <c r="EK407" s="50">
        <f t="shared" si="295"/>
        <v>0</v>
      </c>
      <c r="EL407" s="55">
        <f t="shared" si="296"/>
        <v>0</v>
      </c>
      <c r="EM407" s="50">
        <f>4.656*AQ407*(((BL407/2.54)^2)+((BM407/2.54)^2)+((BN407/2.54)^2)+((BO407)/2.54^2)+((BP407/2.54)^2)+((BQ407/2.54)^2)+((BR407/2.54)^2)+((BS407/2.54)^2)+((BT407/2.54)^2)+((BU407/2.54)^2)+((BV407/2.54)^2)+((BW407/2.54)^2)+((BX407/2.54)^2)+((BY407/2.54)^2)+((BZ407/2.54)^2))/(BH407*3.28)</f>
        <v>0</v>
      </c>
      <c r="EN407" s="50">
        <f>3.492*AQ407*((CA407/2.54)^2 + (CB407/2.54)^2 + (CC407/2.54)^2 + (CD407/2.54)^2 + (CE407/2.54)^2 + (CF407/2.54)^2 + (CG407/2.54)^2 +(CH407/2.54)^2 +(CI407/2.54)^2 + (CJ407/2.54)^2 +(CK407/2.54)^2 + (CL407/2.54)^2 +(CM407/2.54)^2 + (CN407/2.54)^2 + (CO407/2.54)^2)/(BH407*3.28)</f>
        <v>0</v>
      </c>
      <c r="EO407" s="50">
        <f t="shared" si="272"/>
        <v>0</v>
      </c>
      <c r="EP407" s="50">
        <f t="shared" si="273"/>
        <v>0</v>
      </c>
      <c r="EQ407" s="50">
        <f t="shared" si="274"/>
        <v>0</v>
      </c>
      <c r="ER407" s="56">
        <f t="shared" si="297"/>
        <v>0.1162560975609756</v>
      </c>
      <c r="ES407" s="56">
        <f t="shared" si="298"/>
        <v>0</v>
      </c>
      <c r="ET407" s="56">
        <f t="shared" si="302"/>
        <v>0</v>
      </c>
      <c r="EU407" s="56">
        <f t="shared" si="302"/>
        <v>5.6603364465145223</v>
      </c>
      <c r="EV407" s="56">
        <f t="shared" si="299"/>
        <v>0.1162560975609756</v>
      </c>
      <c r="EW407" s="56"/>
      <c r="EX407" s="56"/>
      <c r="EY407" s="56"/>
      <c r="EZ407" s="165"/>
      <c r="FA407" s="179"/>
      <c r="FB407" s="179"/>
      <c r="FC407" s="56"/>
      <c r="FD407" s="56"/>
      <c r="FE407" s="56"/>
      <c r="FF407" s="56"/>
      <c r="FG407" s="56"/>
      <c r="FH407" s="56"/>
      <c r="FI407" s="56"/>
      <c r="FJ407" s="56"/>
      <c r="FK407" s="56"/>
      <c r="FL407" s="56"/>
      <c r="FM407" s="56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</row>
    <row r="408" spans="1:183" ht="16.899999999999999" customHeight="1">
      <c r="A408" s="66" t="s">
        <v>377</v>
      </c>
      <c r="B408" s="228" t="s">
        <v>283</v>
      </c>
      <c r="C408" s="228">
        <v>307</v>
      </c>
      <c r="D408" s="228" t="s">
        <v>327</v>
      </c>
      <c r="E408" s="229">
        <v>4</v>
      </c>
      <c r="F408" s="144">
        <v>4.8499999999999996</v>
      </c>
      <c r="G408" s="144">
        <v>12.73</v>
      </c>
      <c r="H408" s="144">
        <v>6.8597689729799995</v>
      </c>
      <c r="I408" s="144">
        <v>2.78</v>
      </c>
      <c r="J408" s="232">
        <v>3.4</v>
      </c>
      <c r="K408" s="83">
        <v>3.99</v>
      </c>
      <c r="L408" s="83"/>
      <c r="M408" s="83"/>
      <c r="N408" s="83"/>
      <c r="O408" s="83"/>
      <c r="P408" s="230">
        <f t="shared" si="305"/>
        <v>34.60976897298</v>
      </c>
      <c r="Q408" s="52">
        <f t="shared" si="254"/>
        <v>0.83856836244659583</v>
      </c>
      <c r="R408" s="52">
        <f t="shared" si="255"/>
        <v>1.5690704459562599</v>
      </c>
      <c r="S408" s="52">
        <f t="shared" si="256"/>
        <v>1.4947746234297863</v>
      </c>
      <c r="T408" s="53">
        <f t="shared" si="257"/>
        <v>0.1131953625291616</v>
      </c>
      <c r="U408" s="53">
        <f t="shared" si="258"/>
        <v>1.3136092081897086</v>
      </c>
      <c r="V408" s="53">
        <f t="shared" si="259"/>
        <v>17.245720460840499</v>
      </c>
      <c r="W408" s="53">
        <f t="shared" si="260"/>
        <v>109.30751375724435</v>
      </c>
      <c r="X408" s="53">
        <f t="shared" si="261"/>
        <v>1.0261427075660567</v>
      </c>
      <c r="Y408" s="53">
        <f t="shared" si="262"/>
        <v>1.0245708970161953</v>
      </c>
      <c r="Z408" s="53">
        <f t="shared" si="263"/>
        <v>1.0295983125376811</v>
      </c>
      <c r="AA408" s="53">
        <f t="shared" si="264"/>
        <v>1.0413839355520458</v>
      </c>
      <c r="AB408" s="53">
        <f t="shared" si="265"/>
        <v>0.56692310113360378</v>
      </c>
      <c r="AC408" s="53">
        <f t="shared" si="266"/>
        <v>0.55603297872814494</v>
      </c>
      <c r="AD408" s="53">
        <f t="shared" si="267"/>
        <v>0.5481276962567827</v>
      </c>
      <c r="AE408" s="53">
        <f t="shared" si="268"/>
        <v>0.40298712852401042</v>
      </c>
      <c r="AF408" s="53">
        <f t="shared" si="269"/>
        <v>0.36</v>
      </c>
      <c r="AG408" s="53">
        <f t="shared" si="270"/>
        <v>0.3814935642620052</v>
      </c>
      <c r="AH408" s="64" t="s">
        <v>152</v>
      </c>
      <c r="AK408" s="45" t="str">
        <f t="shared" si="276"/>
        <v>405-12</v>
      </c>
      <c r="AL408" s="65"/>
      <c r="AM408" s="145">
        <f t="shared" si="277"/>
        <v>4</v>
      </c>
      <c r="AN408" s="149"/>
      <c r="AO408" s="183"/>
      <c r="AP408" s="149"/>
      <c r="AQ408" s="147">
        <f t="shared" si="278"/>
        <v>1</v>
      </c>
      <c r="AR408" s="229">
        <v>0</v>
      </c>
      <c r="AS408" s="229">
        <v>2</v>
      </c>
      <c r="AT408" s="229">
        <v>4</v>
      </c>
      <c r="AU408" s="229">
        <v>0</v>
      </c>
      <c r="AV408" s="229">
        <v>1</v>
      </c>
      <c r="AW408" s="229">
        <v>1</v>
      </c>
      <c r="AX408" s="229">
        <v>0</v>
      </c>
      <c r="AY408" s="229">
        <v>1</v>
      </c>
      <c r="AZ408" s="229">
        <v>1</v>
      </c>
      <c r="BB408" s="229">
        <v>5</v>
      </c>
      <c r="BC408" s="229">
        <v>2</v>
      </c>
      <c r="BD408" s="229">
        <v>0</v>
      </c>
      <c r="BE408" s="57">
        <v>3</v>
      </c>
      <c r="BF408" s="57">
        <v>3</v>
      </c>
      <c r="BG408" s="57">
        <v>3</v>
      </c>
      <c r="BH408" s="57">
        <v>10</v>
      </c>
      <c r="BI408" s="57">
        <f t="shared" si="279"/>
        <v>307</v>
      </c>
      <c r="BJ408" s="189" t="str">
        <f t="shared" si="280"/>
        <v>405-12</v>
      </c>
      <c r="BK408" s="173">
        <f t="shared" si="281"/>
        <v>4</v>
      </c>
      <c r="BL408" s="173">
        <v>0</v>
      </c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104"/>
      <c r="CB408" s="103"/>
      <c r="CC408" s="103"/>
      <c r="CD408" s="103"/>
      <c r="CE408" s="103"/>
      <c r="CF408" s="103"/>
      <c r="CG408" s="103"/>
      <c r="CH408" s="103"/>
      <c r="CI408" s="103"/>
      <c r="CJ408" s="103"/>
      <c r="CK408" s="103"/>
      <c r="CL408" s="103"/>
      <c r="CP408" s="93"/>
      <c r="CQ408" s="93"/>
      <c r="CV408" s="93"/>
      <c r="DA408" s="93"/>
      <c r="DF408" s="131"/>
      <c r="DG408" s="121">
        <f t="shared" si="282"/>
        <v>0</v>
      </c>
      <c r="DH408" s="121">
        <f t="shared" si="283"/>
        <v>16.771367248931917</v>
      </c>
      <c r="DI408" s="121">
        <f t="shared" si="284"/>
        <v>29.895492468595727</v>
      </c>
      <c r="DJ408" s="121">
        <f t="shared" si="285"/>
        <v>0.13543298831908607</v>
      </c>
      <c r="DK408" s="121">
        <f t="shared" si="285"/>
        <v>0.6156482523858231</v>
      </c>
      <c r="DL408" s="121">
        <f t="shared" si="285"/>
        <v>0</v>
      </c>
      <c r="DM408" s="121">
        <f t="shared" si="286"/>
        <v>0</v>
      </c>
      <c r="DN408" s="121">
        <f t="shared" si="287"/>
        <v>0</v>
      </c>
      <c r="DO408" s="121">
        <f t="shared" si="288"/>
        <v>0</v>
      </c>
      <c r="DP408" s="121">
        <f t="shared" si="289"/>
        <v>0</v>
      </c>
      <c r="DQ408" s="121">
        <f t="shared" si="290"/>
        <v>0</v>
      </c>
      <c r="DR408" s="122">
        <f t="shared" si="291"/>
        <v>2.5</v>
      </c>
      <c r="DS408" s="157"/>
      <c r="DT408" s="157" t="str">
        <f t="shared" si="292"/>
        <v>HP_Burn_thin</v>
      </c>
      <c r="DU408" s="157" t="str">
        <f t="shared" si="271"/>
        <v>405-12</v>
      </c>
      <c r="DV408" s="238">
        <f t="shared" si="293"/>
        <v>4</v>
      </c>
      <c r="DW408" s="158"/>
      <c r="DX408" s="158"/>
      <c r="DY408" s="158"/>
      <c r="DZ408" s="158"/>
      <c r="EA408" s="158"/>
      <c r="EB408" s="158"/>
      <c r="EC408" s="158"/>
      <c r="ED408" s="158"/>
      <c r="EE408" s="158"/>
      <c r="EF408" s="158"/>
      <c r="EG408" s="158"/>
      <c r="EH408" s="158"/>
      <c r="EI408" s="158"/>
      <c r="EJ408" s="50">
        <f t="shared" si="294"/>
        <v>4.8440040650406503E-2</v>
      </c>
      <c r="EK408" s="50">
        <f t="shared" si="295"/>
        <v>0.37093495934959347</v>
      </c>
      <c r="EL408" s="55">
        <f t="shared" si="296"/>
        <v>0</v>
      </c>
      <c r="EM408" s="50">
        <f>4.656*AQ408*(((BL408/2.54)^2)+((BM408/2.54)^2)+((BN408/2.54)^2)+((BO408)/2.54^2)+((BP408/2.54)^2)+((BQ408/2.54)^2)+((BR408/2.54)^2)+((BS408/2.54)^2)+((BT408/2.54)^2)+((BU408/2.54)^2)+((BV408/2.54)^2)+((BW408/2.54)^2)+((BX408/2.54)^2)+((BY408/2.54)^2)+((BZ408/2.54)^2))/(BH408*3.28)</f>
        <v>0</v>
      </c>
      <c r="EN408" s="50">
        <f>3.492*AQ408*((CA408/2.54)^2 + (CB408/2.54)^2 + (CC408/2.54)^2 + (CD408/2.54)^2 + (CE408/2.54)^2 + (CF408/2.54)^2 + (CG408/2.54)^2 +(CH408/2.54)^2 +(CI408/2.54)^2 + (CJ408/2.54)^2 +(CK408/2.54)^2 + (CL408/2.54)^2 +(CM408/2.54)^2 + (CN408/2.54)^2 + (CO408/2.54)^2)/(BH408*3.28)</f>
        <v>0</v>
      </c>
      <c r="EO408" s="50">
        <f t="shared" si="272"/>
        <v>0</v>
      </c>
      <c r="EP408" s="50">
        <f t="shared" si="273"/>
        <v>0</v>
      </c>
      <c r="EQ408" s="50">
        <f t="shared" si="274"/>
        <v>0</v>
      </c>
      <c r="ER408" s="56">
        <f t="shared" si="297"/>
        <v>0.419375</v>
      </c>
      <c r="ES408" s="56">
        <f t="shared" si="298"/>
        <v>0</v>
      </c>
      <c r="ET408" s="56">
        <f t="shared" si="302"/>
        <v>0</v>
      </c>
      <c r="EU408" s="56">
        <f t="shared" si="302"/>
        <v>7.5471152620193624</v>
      </c>
      <c r="EV408" s="56">
        <f t="shared" si="299"/>
        <v>0.419375</v>
      </c>
      <c r="EW408" s="56"/>
      <c r="EX408" s="56"/>
      <c r="EY408" s="56"/>
      <c r="EZ408" s="165"/>
      <c r="FA408" s="179"/>
      <c r="FB408" s="179"/>
      <c r="FC408" s="56"/>
      <c r="FD408" s="56"/>
      <c r="FE408" s="56"/>
      <c r="FF408" s="56"/>
      <c r="FG408" s="56"/>
      <c r="FH408" s="56"/>
      <c r="FI408" s="56"/>
      <c r="FJ408" s="56"/>
      <c r="FK408" s="56"/>
      <c r="FL408" s="56"/>
      <c r="FM408" s="56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4"/>
      <c r="FZ408" s="54"/>
      <c r="GA408" s="54"/>
    </row>
    <row r="409" spans="1:183" ht="16.899999999999999" customHeight="1">
      <c r="A409" s="66" t="s">
        <v>377</v>
      </c>
      <c r="B409" s="228" t="s">
        <v>283</v>
      </c>
      <c r="C409" s="228">
        <v>307</v>
      </c>
      <c r="D409" s="228" t="s">
        <v>327</v>
      </c>
      <c r="E409" s="229">
        <v>5</v>
      </c>
      <c r="F409" s="144">
        <v>4.8499999999999996</v>
      </c>
      <c r="G409" s="144">
        <v>12.73</v>
      </c>
      <c r="H409" s="144">
        <v>6.8597689729799995</v>
      </c>
      <c r="I409" s="144">
        <v>2.78</v>
      </c>
      <c r="J409" s="232">
        <v>3.4</v>
      </c>
      <c r="K409" s="83">
        <v>3.99</v>
      </c>
      <c r="L409" s="83"/>
      <c r="M409" s="83"/>
      <c r="N409" s="83"/>
      <c r="O409" s="83"/>
      <c r="P409" s="230">
        <f t="shared" si="305"/>
        <v>34.60976897298</v>
      </c>
      <c r="Q409" s="52">
        <f t="shared" ref="Q409:Q482" si="306">((F409/$P409)*$F$5) + ((G409/$P409)*$G$5) + (( H409/$P409)*$H$5) + ((I409/$P409)*$I$5) + ((J409/$P409)*$J$5) + ((K409/$P409)*$K$5) + ((L409/$P409)*$L$5) + ((M409/$P409)*$M$5) + ((N409/$P409)*$N$5) + ((O409/$P409)*$O$5)</f>
        <v>0.83856836244659583</v>
      </c>
      <c r="R409" s="52">
        <f t="shared" ref="R409:R482" si="307">((F409/$P409)*$F$6) + ((G409/$P409)*$G$6) + (( H409/$P409)*$H$6) + ((I409/$P409)*$I$6) + ((J409/$P409)*$J$6) + ((K409/$P409)*$K$6) + ((L409/$P409)*$L$6) + ((M409/$P409)*$M$6) + ((N409/$P409)*$N$6) + ((O409/$P409)*$O$6)</f>
        <v>1.5690704459562599</v>
      </c>
      <c r="S409" s="52">
        <f t="shared" ref="S409:S482" si="308">((F409/$P409)*$F$7) + ((G409/$P409)*$G$7) + (( H409/$P409)*$H$7) + ((I409/$P409)*$I$7) + ((J409/$P409)*$J$7) + ((K409/$P409)*$K$7) + ((L409/$P409)*$L$7) + ((M409/$P409)*$M$7) + ((N409/$P409)*$N$7) + ((O409/$P409)*$O$7)</f>
        <v>1.4947746234297863</v>
      </c>
      <c r="T409" s="53">
        <f t="shared" ref="T409:T482" si="309">((F409/$P409)*$F$8) + ((G409/$P409)*$G$8) + (( H409/$P409)*$H$8) + ((I409/$P409)*$I$8) + ((J409/$P409)*$J$8) + ((K409/$P409)*$K$8) + ((L409/$P409)*$L$8) + ((M409/$P409)*$M$8) + ((N409/$P409)*$N$8) + ((O409/$P409)*$O$8)</f>
        <v>0.1131953625291616</v>
      </c>
      <c r="U409" s="53">
        <f t="shared" ref="U409:U482" si="310">((F409/$P409)*$F$9) + ((G409/$P409)*$G$9) + (( H409/$P409)*$H$9) + ((I409/$P409)*$I$9) + ((J409/$P409)*$J$9) + ((K409/$P409)*$K$9) + ((L409/$P409)*$L$9) + ((M409/$P409)*$M$9) + ((N409/$P409)*$N$9) + ((O409/$P409)*$O$9)</f>
        <v>1.3136092081897086</v>
      </c>
      <c r="V409" s="53">
        <f t="shared" ref="V409:V482" si="311">((F409/$P409)*$F$10) + ((G409/$P409)*$G$10) + (( H409/$P409)*$H$10) + ((I409/$P409)*$I$10) + ((J409/$P409)*$J$10) + ((K409/$P409)*$K$10) + ((L409/$P409)*$L$10) + ((M409/$P409)*$M$10) + ((N409/$P409)*$N$10) + ((O409/$P409)*$O$10)</f>
        <v>17.245720460840499</v>
      </c>
      <c r="W409" s="53">
        <f t="shared" ref="W409:W482" si="312">((F409/$P409)*$F$11) + ((G409/$P409)*$G$11) + (( H409/$P409)*$H$11) + ((I409/$P409)*$I$11) + ((J409/$P409)*$J$11) + ((K409/$P409)*$K$11) + ((L409/$P409)*$L$11) + ((M409/$P409)*$M$11) + ((N409/$P409)*$N$11) + ((O409/$P409)*$O$11)</f>
        <v>109.30751375724435</v>
      </c>
      <c r="X409" s="53">
        <f t="shared" ref="X409:X482" si="313">((F409/$P409)*$F$12) + ((G409/$P409)*$G$12) + (( H409/$P409)*$H$12) + ((I409/$P409)*$I$12) + ((J409/$P409)*$J$12) + ((K409/$P409)*$K$12) + ((L409/$P409)*$L$12) + ((M409/$P409)*$M$12) + ((N409/$P409)*$N$12) + ((O409/$P409)*$O$12)</f>
        <v>1.0261427075660567</v>
      </c>
      <c r="Y409" s="53">
        <f t="shared" ref="Y409:Y482" si="314">((F409/$P409)*$F$13) + ((G409/$P409)*$G$13) + (( H409/$P409)*$H$13) + ((I409/$P409)*$I$13) + ((J409/$P409)*$J$13) + ((K409/$P409)*$K$13) + ((L409/$P409)*$L$13) + ((M409/$P409)*$M$13) + ((N409/$P409)*$N$13) + ((O409/$P409)*$O$13)</f>
        <v>1.0245708970161953</v>
      </c>
      <c r="Z409" s="53">
        <f t="shared" ref="Z409:Z482" si="315">((F409/$P409)*$F$14) + ((G409/$P409)*$G$14) + (( H409/$P409)*$H$14) + ((I409/$P409)*$I$14) + ((J409/$P409)*$J$14) + ((K409/$P409)*$K$14) + ((L409/$P409)*$L$14) + ((M409/$P409)*$M$14) + ((N409/$P409)*$N$14) + ((O409/$P409)*$O$14)</f>
        <v>1.0295983125376811</v>
      </c>
      <c r="AA409" s="53">
        <f t="shared" ref="AA409:AA482" si="316">((F409/$P409)*$F$15) + ((G409/$P409)*$G$15) + (( H409/$P409)*$H$15) + ((I409/$P409)*$I$15) + ((J409/$P409)*$J$15) + ((K409/$P409)*$K$15) + ((L409/$P409)*$L$15) + ((M409/$P409)*$M$15) + ((N409/$P409)*$N$15) + ((O409/$P409)*$O$15)</f>
        <v>1.0413839355520458</v>
      </c>
      <c r="AB409" s="53">
        <f t="shared" ref="AB409:AB482" si="317">((F409/$P409)*$F$16) + ((G409/$P409)*$G$16) + (( H409/$P409)*$H$16) + ((I409/$P409)*$I$16) + ((J409/$P409)*$J$16) + ((K409/$P409)*$K$16) + ((L409/$P409)*$L$16) + ((M409/$P409)*$M$16) + ((N409/$P409)*$N$16) + ((O409/$P409)*$O$16)</f>
        <v>0.56692310113360378</v>
      </c>
      <c r="AC409" s="53">
        <f t="shared" ref="AC409:AC482" si="318">((F409/$P409)*$F$17) + ((G409/$P409)*$G$17) + (( H409/$P409)*$H$17) + ((I409/$P409)*$I$17) + ((J409/$P409)*$J$17) + ((K409/$P409)*$K$17) + ((L409/$P409)*$L$17) + ((M409/$P409)*$M$17) + ((N409/$P409)*$N$17) + ((O409/$P409)*$O$17)</f>
        <v>0.55603297872814494</v>
      </c>
      <c r="AD409" s="53">
        <f t="shared" ref="AD409:AD482" si="319">((F409/$P409)*$F$18) + ((G409/$P409)*$G$18) + (( H409/$P409)*$H$18) + ((I409/$P409)*$I$18) + ((J409/$P409)*$J$18) + ((K409/$P409)*$K$18) + ((L409/$P409)*$L$18) + ((M409/$P409)*$M$18) + ((N409/$P409)*$N$18) + ((O409/$P409)*$O$18)</f>
        <v>0.5481276962567827</v>
      </c>
      <c r="AE409" s="53">
        <f t="shared" ref="AE409:AE482" si="320">((F409/$P409)*$F$19) + ((G409/$P409)*$G$19) + (( H409/$P409)*$H$19) + ((I409/$P409)*$I$19) + ((J409/$P409)*$J$19) + ((K409/$P409)*$K$19) + ((L409/$P409)*$L$19) + ((M409/$P409)*$M$19) + ((N409/$P409)*$N$19) + ((O409/$P409)*$O$19)</f>
        <v>0.40298712852401042</v>
      </c>
      <c r="AF409" s="53">
        <f t="shared" ref="AF409:AF482" si="321">((F409/$P409)*$F$20) + ((G409/$P409)*$G$20) + (( H409/$P409)*$H$20) + ((I409/$P409)*$I$20) + ((J409/$P409)*$J$20) + ((K409/$P409)*$K$20) + ((L409/$P409)*$L$20) + ((M409/$P409)*$M$20) + ((N409/$P409)*$N$20) + ((O409/$P409)*$O$20)</f>
        <v>0.36</v>
      </c>
      <c r="AG409" s="53">
        <f t="shared" ref="AG409:AG482" si="322">(AE409+AF409)/2</f>
        <v>0.3814935642620052</v>
      </c>
      <c r="AH409" s="64" t="s">
        <v>152</v>
      </c>
      <c r="AK409" s="45" t="str">
        <f t="shared" si="276"/>
        <v>405-12</v>
      </c>
      <c r="AL409" s="65"/>
      <c r="AM409" s="145">
        <f t="shared" si="277"/>
        <v>5</v>
      </c>
      <c r="AN409" s="149"/>
      <c r="AO409" s="183"/>
      <c r="AP409" s="149"/>
      <c r="AQ409" s="147">
        <f t="shared" si="278"/>
        <v>1</v>
      </c>
      <c r="AR409" s="229">
        <v>0</v>
      </c>
      <c r="AS409" s="229">
        <v>1</v>
      </c>
      <c r="AT409" s="229">
        <v>1</v>
      </c>
      <c r="AU409" s="229">
        <v>0</v>
      </c>
      <c r="AV409" s="229">
        <v>1</v>
      </c>
      <c r="AW409" s="229">
        <v>1</v>
      </c>
      <c r="AX409" s="229">
        <v>0</v>
      </c>
      <c r="AY409" s="229">
        <v>1</v>
      </c>
      <c r="AZ409" s="229">
        <v>1</v>
      </c>
      <c r="BB409" s="229">
        <v>5</v>
      </c>
      <c r="BC409" s="229">
        <v>5</v>
      </c>
      <c r="BD409" s="229">
        <v>0</v>
      </c>
      <c r="BE409" s="57">
        <v>3</v>
      </c>
      <c r="BF409" s="57">
        <v>3</v>
      </c>
      <c r="BG409" s="57">
        <v>3</v>
      </c>
      <c r="BH409" s="57">
        <v>10</v>
      </c>
      <c r="BI409" s="57">
        <f t="shared" si="279"/>
        <v>307</v>
      </c>
      <c r="BJ409" s="189" t="str">
        <f t="shared" si="280"/>
        <v>405-12</v>
      </c>
      <c r="BK409" s="173">
        <f t="shared" si="281"/>
        <v>5</v>
      </c>
      <c r="BL409" s="173">
        <v>8</v>
      </c>
      <c r="BM409" s="57">
        <v>9</v>
      </c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104"/>
      <c r="CB409" s="103"/>
      <c r="CC409" s="103"/>
      <c r="CD409" s="103"/>
      <c r="CE409" s="103"/>
      <c r="CF409" s="103"/>
      <c r="CG409" s="103"/>
      <c r="CH409" s="103"/>
      <c r="CI409" s="103"/>
      <c r="CJ409" s="103"/>
      <c r="CK409" s="103"/>
      <c r="CL409" s="103"/>
      <c r="CP409" s="93"/>
      <c r="CQ409" s="93"/>
      <c r="CV409" s="93"/>
      <c r="DA409" s="93"/>
      <c r="DF409" s="131"/>
      <c r="DG409" s="121">
        <f t="shared" si="282"/>
        <v>0</v>
      </c>
      <c r="DH409" s="121">
        <f t="shared" si="283"/>
        <v>12.578525436698937</v>
      </c>
      <c r="DI409" s="121">
        <f t="shared" si="284"/>
        <v>22.421619351446793</v>
      </c>
      <c r="DJ409" s="121">
        <f t="shared" si="285"/>
        <v>0.13543298831908607</v>
      </c>
      <c r="DK409" s="121">
        <f t="shared" si="285"/>
        <v>1.5391206309645578</v>
      </c>
      <c r="DL409" s="121">
        <f t="shared" si="285"/>
        <v>0</v>
      </c>
      <c r="DM409" s="121">
        <f t="shared" si="286"/>
        <v>7.5090537113836673</v>
      </c>
      <c r="DN409" s="121">
        <f t="shared" si="287"/>
        <v>0</v>
      </c>
      <c r="DO409" s="121">
        <f t="shared" si="288"/>
        <v>0</v>
      </c>
      <c r="DP409" s="121">
        <f t="shared" si="289"/>
        <v>0</v>
      </c>
      <c r="DQ409" s="121">
        <f t="shared" si="290"/>
        <v>0</v>
      </c>
      <c r="DR409" s="122">
        <f t="shared" si="291"/>
        <v>1</v>
      </c>
      <c r="DS409" s="157"/>
      <c r="DT409" s="157" t="str">
        <f t="shared" si="292"/>
        <v>HP_Burn_thin</v>
      </c>
      <c r="DU409" s="157" t="str">
        <f t="shared" ref="DU409:DU472" si="323">D409</f>
        <v>405-12</v>
      </c>
      <c r="DV409" s="238">
        <f t="shared" si="293"/>
        <v>5</v>
      </c>
      <c r="DW409" s="158"/>
      <c r="DX409" s="158"/>
      <c r="DY409" s="158"/>
      <c r="DZ409" s="158"/>
      <c r="EA409" s="158"/>
      <c r="EB409" s="158"/>
      <c r="EC409" s="158"/>
      <c r="ED409" s="158"/>
      <c r="EE409" s="158"/>
      <c r="EF409" s="158"/>
      <c r="EG409" s="158"/>
      <c r="EH409" s="158"/>
      <c r="EI409" s="158"/>
      <c r="EJ409" s="50">
        <f t="shared" si="294"/>
        <v>4.8440040650406503E-2</v>
      </c>
      <c r="EK409" s="50">
        <f t="shared" si="295"/>
        <v>0.92733739837398377</v>
      </c>
      <c r="EL409" s="55">
        <f t="shared" si="296"/>
        <v>0</v>
      </c>
      <c r="EM409" s="50">
        <f>4.656*AQ409*(((BL409/2.54)^2)+((BM409/2.54)^2)+((BN409/2.54)^2)+((BO409)/2.54^2)+((BP409/2.54)^2)+((BQ409/2.54)^2)+((BR409/2.54)^2)+((BS409/2.54)^2)+((BT409/2.54)^2)+((BU409/2.54)^2)+((BV409/2.54)^2)+((BW409/2.54)^2)+((BX409/2.54)^2)+((BY409/2.54)^2)+((BZ409/2.54)^2))/(BH409*3.28)</f>
        <v>3.1903600392566638</v>
      </c>
      <c r="EN409" s="50">
        <f>3.492*AQ409*((CA409/2.54)^2 + (CB409/2.54)^2 + (CC409/2.54)^2 + (CD409/2.54)^2 + (CE409/2.54)^2 + (CF409/2.54)^2 + (CG409/2.54)^2 +(CH409/2.54)^2 +(CI409/2.54)^2 + (CJ409/2.54)^2 +(CK409/2.54)^2 + (CL409/2.54)^2 +(CM409/2.54)^2 + (CN409/2.54)^2 + (CO409/2.54)^2)/(BH409*3.28)</f>
        <v>0</v>
      </c>
      <c r="EO409" s="50">
        <f t="shared" si="272"/>
        <v>0</v>
      </c>
      <c r="EP409" s="50">
        <f t="shared" si="273"/>
        <v>0</v>
      </c>
      <c r="EQ409" s="50">
        <f t="shared" si="274"/>
        <v>0</v>
      </c>
      <c r="ER409" s="56">
        <f t="shared" si="297"/>
        <v>0.97577743902439029</v>
      </c>
      <c r="ES409" s="56">
        <f t="shared" si="298"/>
        <v>3.1903600392566638</v>
      </c>
      <c r="ET409" s="56">
        <f t="shared" si="302"/>
        <v>0</v>
      </c>
      <c r="EU409" s="56">
        <f t="shared" si="302"/>
        <v>5.6603364465145223</v>
      </c>
      <c r="EV409" s="56">
        <f t="shared" si="299"/>
        <v>4.1661374782810539</v>
      </c>
      <c r="EW409" s="56"/>
      <c r="EX409" s="56"/>
      <c r="EY409" s="56"/>
      <c r="EZ409" s="165" t="str">
        <f>D409</f>
        <v>405-12</v>
      </c>
      <c r="FA409" s="179">
        <f t="shared" si="300"/>
        <v>0</v>
      </c>
      <c r="FB409" s="179">
        <f t="shared" si="300"/>
        <v>6.2892627183494696</v>
      </c>
      <c r="FC409" s="56">
        <f>AVERAGE(EJ407:EJ409)</f>
        <v>7.1045392953929531E-2</v>
      </c>
      <c r="FD409" s="56">
        <f>AVERAGE(EK407:EK409)</f>
        <v>0.43275745257452575</v>
      </c>
      <c r="FE409" s="56">
        <f>AVERAGE(EL407:EL409)</f>
        <v>0</v>
      </c>
      <c r="FF409" s="56">
        <f>AVERAGE(EM407:EM409)</f>
        <v>1.063453346418888</v>
      </c>
      <c r="FG409" s="56">
        <f>AVERAGE(EN407:EN409)</f>
        <v>0</v>
      </c>
      <c r="FH409" s="56">
        <f t="shared" si="301"/>
        <v>0</v>
      </c>
      <c r="FI409" s="56">
        <f t="shared" si="301"/>
        <v>0</v>
      </c>
      <c r="FJ409" s="56">
        <f t="shared" si="301"/>
        <v>0</v>
      </c>
      <c r="FK409" s="56">
        <f>AVERAGE(ER407:ER409)</f>
        <v>0.50380284552845522</v>
      </c>
      <c r="FL409" s="56">
        <f>AVERAGE(ES407:ES409)</f>
        <v>1.063453346418888</v>
      </c>
      <c r="FM409" s="56">
        <f>AVERAGE(EV407:EV409)</f>
        <v>1.5672561919473431</v>
      </c>
      <c r="FO409" s="54"/>
      <c r="FP409" s="54" t="e">
        <f>AVERAGE(#REF!)</f>
        <v>#REF!</v>
      </c>
      <c r="FQ409" s="54" t="e">
        <f>AVERAGE(#REF!)</f>
        <v>#REF!</v>
      </c>
      <c r="FR409" s="54" t="e">
        <f>AVERAGE(#REF!)</f>
        <v>#REF!</v>
      </c>
      <c r="FS409" s="54" t="e">
        <f>AVERAGE(#REF!)</f>
        <v>#REF!</v>
      </c>
      <c r="FT409" s="54" t="e">
        <f>AVERAGE(#REF!)</f>
        <v>#REF!</v>
      </c>
      <c r="FU409" s="54" t="e">
        <f>AVERAGE(#REF!)</f>
        <v>#REF!</v>
      </c>
      <c r="FV409" s="54" t="e">
        <f>AVERAGE(#REF!)</f>
        <v>#REF!</v>
      </c>
      <c r="FW409" s="54" t="e">
        <f>AVERAGE(#REF!)</f>
        <v>#REF!</v>
      </c>
      <c r="FX409" s="54" t="e">
        <f>AVERAGE(#REF!)</f>
        <v>#REF!</v>
      </c>
      <c r="FY409" s="54" t="e">
        <f>AVERAGE(#REF!)</f>
        <v>#REF!</v>
      </c>
      <c r="FZ409" s="54" t="e">
        <f>AVERAGE(#REF!)</f>
        <v>#REF!</v>
      </c>
      <c r="GA409" s="54"/>
    </row>
    <row r="410" spans="1:183" ht="16.899999999999999" customHeight="1">
      <c r="A410" s="66" t="s">
        <v>377</v>
      </c>
      <c r="B410" s="228" t="s">
        <v>283</v>
      </c>
      <c r="C410" s="228">
        <v>351</v>
      </c>
      <c r="D410" s="66" t="s">
        <v>382</v>
      </c>
      <c r="E410" s="40">
        <v>1</v>
      </c>
      <c r="F410" s="144">
        <v>4.8499999999999996</v>
      </c>
      <c r="G410" s="144">
        <v>12.73</v>
      </c>
      <c r="H410" s="144">
        <v>6.8597689729799995</v>
      </c>
      <c r="I410" s="144">
        <v>2.78</v>
      </c>
      <c r="J410" s="232">
        <v>3.4</v>
      </c>
      <c r="K410" s="83">
        <v>3.99</v>
      </c>
      <c r="L410" s="83"/>
      <c r="M410" s="83"/>
      <c r="N410" s="83"/>
      <c r="O410" s="83"/>
      <c r="P410" s="230">
        <f t="shared" ref="P410:P420" si="324">SUM(F410:O410)</f>
        <v>34.60976897298</v>
      </c>
      <c r="Q410" s="52">
        <f t="shared" si="306"/>
        <v>0.83856836244659583</v>
      </c>
      <c r="R410" s="52">
        <f t="shared" si="307"/>
        <v>1.5690704459562599</v>
      </c>
      <c r="S410" s="52">
        <f t="shared" si="308"/>
        <v>1.4947746234297863</v>
      </c>
      <c r="T410" s="53">
        <f t="shared" si="309"/>
        <v>0.1131953625291616</v>
      </c>
      <c r="U410" s="53">
        <f t="shared" si="310"/>
        <v>1.3136092081897086</v>
      </c>
      <c r="V410" s="53">
        <f t="shared" si="311"/>
        <v>17.245720460840499</v>
      </c>
      <c r="W410" s="53">
        <f t="shared" si="312"/>
        <v>109.30751375724435</v>
      </c>
      <c r="X410" s="53">
        <f t="shared" si="313"/>
        <v>1.0261427075660567</v>
      </c>
      <c r="Y410" s="53">
        <f t="shared" si="314"/>
        <v>1.0245708970161953</v>
      </c>
      <c r="Z410" s="53">
        <f t="shared" si="315"/>
        <v>1.0295983125376811</v>
      </c>
      <c r="AA410" s="53">
        <f t="shared" si="316"/>
        <v>1.0413839355520458</v>
      </c>
      <c r="AB410" s="53">
        <f t="shared" si="317"/>
        <v>0.56692310113360378</v>
      </c>
      <c r="AC410" s="53">
        <f t="shared" si="318"/>
        <v>0.55603297872814494</v>
      </c>
      <c r="AD410" s="53">
        <f t="shared" si="319"/>
        <v>0.5481276962567827</v>
      </c>
      <c r="AE410" s="53">
        <f t="shared" si="320"/>
        <v>0.40298712852401042</v>
      </c>
      <c r="AF410" s="53">
        <f t="shared" si="321"/>
        <v>0.36</v>
      </c>
      <c r="AG410" s="53">
        <f t="shared" si="322"/>
        <v>0.3814935642620052</v>
      </c>
      <c r="AH410" s="64" t="s">
        <v>152</v>
      </c>
      <c r="AK410" s="45" t="str">
        <f t="shared" ref="AK410:AK473" si="325">D410</f>
        <v>429-17</v>
      </c>
      <c r="AL410" s="65"/>
      <c r="AM410" s="145">
        <f t="shared" ref="AM410:AM473" si="326">E410</f>
        <v>1</v>
      </c>
      <c r="AN410" s="149"/>
      <c r="AO410" s="183"/>
      <c r="AP410" s="149"/>
      <c r="AQ410" s="147">
        <f t="shared" ref="AQ410:AQ473" si="327">(1+(AP410/100)^2)^0.5</f>
        <v>1</v>
      </c>
      <c r="AR410" s="229">
        <v>0</v>
      </c>
      <c r="AS410" s="229">
        <v>1</v>
      </c>
      <c r="AT410" s="229">
        <v>1</v>
      </c>
      <c r="AU410" s="229">
        <v>0</v>
      </c>
      <c r="AV410" s="229">
        <v>1</v>
      </c>
      <c r="AW410" s="229">
        <v>1</v>
      </c>
      <c r="AX410" s="229">
        <v>0</v>
      </c>
      <c r="AY410" s="229">
        <v>1</v>
      </c>
      <c r="AZ410" s="229">
        <v>1</v>
      </c>
      <c r="BB410" s="229">
        <v>5</v>
      </c>
      <c r="BC410" s="229">
        <v>5</v>
      </c>
      <c r="BD410" s="229">
        <v>0</v>
      </c>
      <c r="BE410" s="57">
        <v>3</v>
      </c>
      <c r="BF410" s="57">
        <v>3</v>
      </c>
      <c r="BG410" s="57">
        <v>3</v>
      </c>
      <c r="BH410" s="57">
        <v>10</v>
      </c>
      <c r="BI410" s="57">
        <f t="shared" ref="BI410:BI473" si="328">C410</f>
        <v>351</v>
      </c>
      <c r="BJ410" s="189" t="str">
        <f t="shared" ref="BJ410:BJ473" si="329">D410</f>
        <v>429-17</v>
      </c>
      <c r="BK410" s="173">
        <f t="shared" ref="BK410:BK473" si="330">E410</f>
        <v>1</v>
      </c>
      <c r="BL410" s="173">
        <v>0</v>
      </c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104">
        <v>82</v>
      </c>
      <c r="CB410" s="103"/>
      <c r="CC410" s="103"/>
      <c r="CD410" s="103"/>
      <c r="CE410" s="103"/>
      <c r="CF410" s="103"/>
      <c r="CG410" s="103"/>
      <c r="CH410" s="103"/>
      <c r="CI410" s="103"/>
      <c r="CJ410" s="103"/>
      <c r="CK410" s="103"/>
      <c r="CL410" s="103"/>
      <c r="CP410" s="93"/>
      <c r="CQ410" s="93"/>
      <c r="CV410" s="93"/>
      <c r="DA410" s="93"/>
      <c r="DF410" s="131"/>
      <c r="DG410" s="121">
        <f t="shared" ref="DG410:DG473" si="331">(((AR410*$R410) + (AU410*$R410)+(AX410*$R410))/2)*10</f>
        <v>0</v>
      </c>
      <c r="DH410" s="121">
        <f t="shared" ref="DH410:DH473" si="332">((($AS410*$Q410) +($AV410*$Q410)+($AY410*$Q410))/2)*10</f>
        <v>12.578525436698937</v>
      </c>
      <c r="DI410" s="121">
        <f t="shared" ref="DI410:DI473" si="333">((((AR410+AU410+AX410)*S410) +((AS410+AV410+AY410)*S410))/2)*10</f>
        <v>22.421619351446793</v>
      </c>
      <c r="DJ410" s="121">
        <f t="shared" ref="DJ410:DL473" si="334">(10*(0.1234*T410*X410*AB410*BB410))/BE410</f>
        <v>0.13543298831908607</v>
      </c>
      <c r="DK410" s="121">
        <f t="shared" si="334"/>
        <v>1.5391206309645578</v>
      </c>
      <c r="DL410" s="121">
        <f t="shared" si="334"/>
        <v>0</v>
      </c>
      <c r="DM410" s="121">
        <f t="shared" ref="DM410:DM473" si="335">(10*0.1234*AA410*AE410)*((BL410^2)+(BM410^2)+(BN410^2)+(BO410^2)+(BP410^2)+(BQ410^2)+(BR410^2)+(BS410^2)+(BT410^2)+(BU410^2)+(BV410^2)+(BW410^2)+(BX410^2)+(BY410^2)+(BZ410^2))/$BH410</f>
        <v>0</v>
      </c>
      <c r="DN410" s="121">
        <f t="shared" ref="DN410:DN473" si="336">(10*0.1234*AA410*AF410*(CA410^2 + CB410^2 + CC410^2 + CD410^2 + CE410^2 + CF410^2 + CG410^2 +CH410^2 +CI410^2 + CJ410^2 +CK410^2 + CL410^2 +CM410^2 + CN410^2 + CO410^2))/$BH410</f>
        <v>311.06864624373043</v>
      </c>
      <c r="DO410" s="121">
        <f t="shared" ref="DO410:DO473" si="337">(10*0.1234*AA410*AG410)*((CQ410^2)+(CR410^2)+(CS410^2)+(CT410^2)+(CU410^2))/$BH410</f>
        <v>0</v>
      </c>
      <c r="DP410" s="121">
        <f t="shared" ref="DP410:DP473" si="338">(10*0.1234*AA410*AG410)*((CV410^2)+(CW410^2)+(CX410^2)+(CY410^2)+(CZ410^2))/$BH410</f>
        <v>0</v>
      </c>
      <c r="DQ410" s="121">
        <f t="shared" ref="DQ410:DQ473" si="339">(10*0.1234*AA410*AG410)*((DA410^2)+(DB410^2)+(DC410^2)+(DD410^2)+(DE410^2))/$BH410</f>
        <v>0</v>
      </c>
      <c r="DR410" s="122">
        <f t="shared" ref="DR410:DR473" si="340">AVERAGE(AT410,AW410)</f>
        <v>1</v>
      </c>
      <c r="DS410" s="157"/>
      <c r="DT410" s="157" t="str">
        <f t="shared" ref="DT410:DT473" si="341">B410</f>
        <v>HP_Burn_thin</v>
      </c>
      <c r="DU410" s="157" t="str">
        <f t="shared" si="323"/>
        <v>429-17</v>
      </c>
      <c r="DV410" s="238">
        <f t="shared" ref="DV410:DV473" si="342">E410</f>
        <v>1</v>
      </c>
      <c r="DW410" s="158"/>
      <c r="DX410" s="158"/>
      <c r="DY410" s="158"/>
      <c r="DZ410" s="158"/>
      <c r="EA410" s="158"/>
      <c r="EB410" s="158"/>
      <c r="EC410" s="158"/>
      <c r="ED410" s="158"/>
      <c r="EE410" s="158"/>
      <c r="EF410" s="158"/>
      <c r="EG410" s="158"/>
      <c r="EH410" s="158"/>
      <c r="EI410" s="158"/>
      <c r="EJ410" s="50"/>
      <c r="EK410" s="50"/>
      <c r="EL410" s="55"/>
      <c r="EM410" s="50"/>
      <c r="EN410" s="50"/>
      <c r="EO410" s="50"/>
      <c r="EP410" s="50"/>
      <c r="EQ410" s="50"/>
      <c r="ER410" s="56"/>
      <c r="ES410" s="56"/>
      <c r="ET410" s="56"/>
      <c r="EU410" s="56"/>
      <c r="EV410" s="56"/>
      <c r="EW410" s="56"/>
      <c r="EX410" s="56"/>
      <c r="EY410" s="56"/>
      <c r="EZ410" s="165"/>
      <c r="FA410" s="179"/>
      <c r="FB410" s="179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</row>
    <row r="411" spans="1:183" ht="16.899999999999999" customHeight="1">
      <c r="A411" s="66" t="s">
        <v>377</v>
      </c>
      <c r="B411" s="228" t="s">
        <v>283</v>
      </c>
      <c r="C411" s="228">
        <v>351</v>
      </c>
      <c r="D411" s="66" t="s">
        <v>382</v>
      </c>
      <c r="E411" s="40">
        <v>2</v>
      </c>
      <c r="F411" s="144">
        <v>4.8499999999999996</v>
      </c>
      <c r="G411" s="144">
        <v>12.73</v>
      </c>
      <c r="H411" s="144">
        <v>6.8597689729799995</v>
      </c>
      <c r="I411" s="144">
        <v>2.78</v>
      </c>
      <c r="J411" s="232">
        <v>3.4</v>
      </c>
      <c r="K411" s="83">
        <v>3.99</v>
      </c>
      <c r="L411" s="83"/>
      <c r="M411" s="83"/>
      <c r="N411" s="83"/>
      <c r="O411" s="83"/>
      <c r="P411" s="230">
        <f t="shared" si="324"/>
        <v>34.60976897298</v>
      </c>
      <c r="Q411" s="52">
        <f t="shared" si="306"/>
        <v>0.83856836244659583</v>
      </c>
      <c r="R411" s="52">
        <f t="shared" si="307"/>
        <v>1.5690704459562599</v>
      </c>
      <c r="S411" s="52">
        <f t="shared" si="308"/>
        <v>1.4947746234297863</v>
      </c>
      <c r="T411" s="53">
        <f t="shared" si="309"/>
        <v>0.1131953625291616</v>
      </c>
      <c r="U411" s="53">
        <f t="shared" si="310"/>
        <v>1.3136092081897086</v>
      </c>
      <c r="V411" s="53">
        <f t="shared" si="311"/>
        <v>17.245720460840499</v>
      </c>
      <c r="W411" s="53">
        <f t="shared" si="312"/>
        <v>109.30751375724435</v>
      </c>
      <c r="X411" s="53">
        <f t="shared" si="313"/>
        <v>1.0261427075660567</v>
      </c>
      <c r="Y411" s="53">
        <f t="shared" si="314"/>
        <v>1.0245708970161953</v>
      </c>
      <c r="Z411" s="53">
        <f t="shared" si="315"/>
        <v>1.0295983125376811</v>
      </c>
      <c r="AA411" s="53">
        <f t="shared" si="316"/>
        <v>1.0413839355520458</v>
      </c>
      <c r="AB411" s="53">
        <f t="shared" si="317"/>
        <v>0.56692310113360378</v>
      </c>
      <c r="AC411" s="53">
        <f t="shared" si="318"/>
        <v>0.55603297872814494</v>
      </c>
      <c r="AD411" s="53">
        <f t="shared" si="319"/>
        <v>0.5481276962567827</v>
      </c>
      <c r="AE411" s="53">
        <f t="shared" si="320"/>
        <v>0.40298712852401042</v>
      </c>
      <c r="AF411" s="53">
        <f t="shared" si="321"/>
        <v>0.36</v>
      </c>
      <c r="AG411" s="53">
        <f t="shared" si="322"/>
        <v>0.3814935642620052</v>
      </c>
      <c r="AH411" s="64" t="s">
        <v>152</v>
      </c>
      <c r="AK411" s="45" t="str">
        <f t="shared" si="325"/>
        <v>429-17</v>
      </c>
      <c r="AL411" s="65"/>
      <c r="AM411" s="145">
        <f t="shared" si="326"/>
        <v>2</v>
      </c>
      <c r="AN411" s="149"/>
      <c r="AO411" s="183"/>
      <c r="AP411" s="149"/>
      <c r="AQ411" s="147">
        <f t="shared" si="327"/>
        <v>1</v>
      </c>
      <c r="AR411" s="229">
        <v>0</v>
      </c>
      <c r="AS411" s="229">
        <v>1</v>
      </c>
      <c r="AT411" s="229">
        <v>1</v>
      </c>
      <c r="AU411" s="229">
        <v>0</v>
      </c>
      <c r="AV411" s="229">
        <v>1</v>
      </c>
      <c r="AW411" s="229">
        <v>1</v>
      </c>
      <c r="AX411" s="229">
        <v>0</v>
      </c>
      <c r="AY411" s="229">
        <v>1</v>
      </c>
      <c r="AZ411" s="229">
        <v>1</v>
      </c>
      <c r="BB411" s="229">
        <v>5</v>
      </c>
      <c r="BC411" s="229">
        <v>5</v>
      </c>
      <c r="BD411" s="229">
        <v>0</v>
      </c>
      <c r="BE411" s="57">
        <v>3</v>
      </c>
      <c r="BF411" s="57">
        <v>3</v>
      </c>
      <c r="BG411" s="57">
        <v>3</v>
      </c>
      <c r="BH411" s="57">
        <v>10</v>
      </c>
      <c r="BI411" s="57">
        <f t="shared" si="328"/>
        <v>351</v>
      </c>
      <c r="BJ411" s="189" t="str">
        <f t="shared" si="329"/>
        <v>429-17</v>
      </c>
      <c r="BK411" s="173">
        <f t="shared" si="330"/>
        <v>2</v>
      </c>
      <c r="BL411" s="173">
        <v>0</v>
      </c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104"/>
      <c r="CB411" s="103"/>
      <c r="CC411" s="103"/>
      <c r="CD411" s="103"/>
      <c r="CE411" s="103"/>
      <c r="CF411" s="103"/>
      <c r="CG411" s="103"/>
      <c r="CH411" s="103"/>
      <c r="CI411" s="103"/>
      <c r="CJ411" s="103"/>
      <c r="CK411" s="103"/>
      <c r="CL411" s="103"/>
      <c r="CP411" s="93"/>
      <c r="CQ411" s="93"/>
      <c r="CV411" s="93"/>
      <c r="DA411" s="93"/>
      <c r="DF411" s="131"/>
      <c r="DG411" s="121">
        <f t="shared" si="331"/>
        <v>0</v>
      </c>
      <c r="DH411" s="121">
        <f t="shared" si="332"/>
        <v>12.578525436698937</v>
      </c>
      <c r="DI411" s="121">
        <f t="shared" si="333"/>
        <v>22.421619351446793</v>
      </c>
      <c r="DJ411" s="121">
        <f t="shared" si="334"/>
        <v>0.13543298831908607</v>
      </c>
      <c r="DK411" s="121">
        <f t="shared" si="334"/>
        <v>1.5391206309645578</v>
      </c>
      <c r="DL411" s="121">
        <f t="shared" si="334"/>
        <v>0</v>
      </c>
      <c r="DM411" s="121">
        <f t="shared" si="335"/>
        <v>0</v>
      </c>
      <c r="DN411" s="121">
        <f t="shared" si="336"/>
        <v>0</v>
      </c>
      <c r="DO411" s="121">
        <f t="shared" si="337"/>
        <v>0</v>
      </c>
      <c r="DP411" s="121">
        <f t="shared" si="338"/>
        <v>0</v>
      </c>
      <c r="DQ411" s="121">
        <f t="shared" si="339"/>
        <v>0</v>
      </c>
      <c r="DR411" s="122">
        <f t="shared" si="340"/>
        <v>1</v>
      </c>
      <c r="DS411" s="157"/>
      <c r="DT411" s="157" t="str">
        <f t="shared" si="341"/>
        <v>HP_Burn_thin</v>
      </c>
      <c r="DU411" s="157" t="str">
        <f t="shared" si="323"/>
        <v>429-17</v>
      </c>
      <c r="DV411" s="238">
        <f t="shared" si="342"/>
        <v>2</v>
      </c>
      <c r="DW411" s="158"/>
      <c r="DX411" s="158"/>
      <c r="DY411" s="158"/>
      <c r="DZ411" s="158"/>
      <c r="EA411" s="158"/>
      <c r="EB411" s="158"/>
      <c r="EC411" s="158"/>
      <c r="ED411" s="158"/>
      <c r="EE411" s="158"/>
      <c r="EF411" s="158"/>
      <c r="EG411" s="158"/>
      <c r="EH411" s="158"/>
      <c r="EI411" s="158"/>
      <c r="EJ411" s="50"/>
      <c r="EK411" s="50"/>
      <c r="EL411" s="55"/>
      <c r="EM411" s="50"/>
      <c r="EN411" s="50"/>
      <c r="EO411" s="50"/>
      <c r="EP411" s="50"/>
      <c r="EQ411" s="50"/>
      <c r="ER411" s="56"/>
      <c r="ES411" s="56"/>
      <c r="ET411" s="56"/>
      <c r="EU411" s="56"/>
      <c r="EV411" s="56"/>
      <c r="EW411" s="56"/>
      <c r="EX411" s="56"/>
      <c r="EY411" s="56"/>
      <c r="EZ411" s="165"/>
      <c r="FA411" s="179"/>
      <c r="FB411" s="179"/>
      <c r="FC411" s="56"/>
      <c r="FD411" s="56"/>
      <c r="FE411" s="56"/>
      <c r="FF411" s="56"/>
      <c r="FG411" s="56"/>
      <c r="FH411" s="56"/>
      <c r="FI411" s="56"/>
      <c r="FJ411" s="56"/>
      <c r="FK411" s="56"/>
      <c r="FL411" s="56"/>
      <c r="FM411" s="56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4"/>
      <c r="FZ411" s="54"/>
      <c r="GA411" s="54"/>
    </row>
    <row r="412" spans="1:183" ht="16.899999999999999" customHeight="1">
      <c r="A412" s="66" t="s">
        <v>377</v>
      </c>
      <c r="B412" s="228" t="s">
        <v>283</v>
      </c>
      <c r="C412" s="228">
        <v>351</v>
      </c>
      <c r="D412" s="66" t="s">
        <v>382</v>
      </c>
      <c r="E412" s="40">
        <v>3</v>
      </c>
      <c r="F412" s="144">
        <v>4.8499999999999996</v>
      </c>
      <c r="G412" s="144">
        <v>12.73</v>
      </c>
      <c r="H412" s="144">
        <v>6.8597689729799995</v>
      </c>
      <c r="I412" s="144">
        <v>2.78</v>
      </c>
      <c r="J412" s="232">
        <v>3.4</v>
      </c>
      <c r="K412" s="83">
        <v>3.99</v>
      </c>
      <c r="L412" s="83"/>
      <c r="M412" s="83"/>
      <c r="N412" s="83"/>
      <c r="O412" s="83"/>
      <c r="P412" s="230">
        <f t="shared" si="324"/>
        <v>34.60976897298</v>
      </c>
      <c r="Q412" s="52">
        <f t="shared" si="306"/>
        <v>0.83856836244659583</v>
      </c>
      <c r="R412" s="52">
        <f t="shared" si="307"/>
        <v>1.5690704459562599</v>
      </c>
      <c r="S412" s="52">
        <f t="shared" si="308"/>
        <v>1.4947746234297863</v>
      </c>
      <c r="T412" s="53">
        <f t="shared" si="309"/>
        <v>0.1131953625291616</v>
      </c>
      <c r="U412" s="53">
        <f t="shared" si="310"/>
        <v>1.3136092081897086</v>
      </c>
      <c r="V412" s="53">
        <f t="shared" si="311"/>
        <v>17.245720460840499</v>
      </c>
      <c r="W412" s="53">
        <f t="shared" si="312"/>
        <v>109.30751375724435</v>
      </c>
      <c r="X412" s="53">
        <f t="shared" si="313"/>
        <v>1.0261427075660567</v>
      </c>
      <c r="Y412" s="53">
        <f t="shared" si="314"/>
        <v>1.0245708970161953</v>
      </c>
      <c r="Z412" s="53">
        <f t="shared" si="315"/>
        <v>1.0295983125376811</v>
      </c>
      <c r="AA412" s="53">
        <f t="shared" si="316"/>
        <v>1.0413839355520458</v>
      </c>
      <c r="AB412" s="53">
        <f t="shared" si="317"/>
        <v>0.56692310113360378</v>
      </c>
      <c r="AC412" s="53">
        <f t="shared" si="318"/>
        <v>0.55603297872814494</v>
      </c>
      <c r="AD412" s="53">
        <f t="shared" si="319"/>
        <v>0.5481276962567827</v>
      </c>
      <c r="AE412" s="53">
        <f t="shared" si="320"/>
        <v>0.40298712852401042</v>
      </c>
      <c r="AF412" s="53">
        <f t="shared" si="321"/>
        <v>0.36</v>
      </c>
      <c r="AG412" s="53">
        <f t="shared" si="322"/>
        <v>0.3814935642620052</v>
      </c>
      <c r="AH412" s="64" t="s">
        <v>152</v>
      </c>
      <c r="AK412" s="45" t="str">
        <f t="shared" si="325"/>
        <v>429-17</v>
      </c>
      <c r="AL412" s="65"/>
      <c r="AM412" s="145">
        <f t="shared" si="326"/>
        <v>3</v>
      </c>
      <c r="AN412" s="149"/>
      <c r="AO412" s="183"/>
      <c r="AP412" s="149"/>
      <c r="AQ412" s="147">
        <f t="shared" si="327"/>
        <v>1</v>
      </c>
      <c r="AR412" s="229">
        <v>0</v>
      </c>
      <c r="AS412" s="229">
        <v>1</v>
      </c>
      <c r="AT412" s="229">
        <v>1</v>
      </c>
      <c r="AU412" s="229">
        <v>0</v>
      </c>
      <c r="AV412" s="229">
        <v>1</v>
      </c>
      <c r="AW412" s="229">
        <v>1</v>
      </c>
      <c r="AX412" s="229">
        <v>0</v>
      </c>
      <c r="AY412" s="229">
        <v>1</v>
      </c>
      <c r="AZ412" s="229">
        <v>1</v>
      </c>
      <c r="BB412" s="229">
        <v>5</v>
      </c>
      <c r="BC412" s="229">
        <v>5</v>
      </c>
      <c r="BD412" s="229">
        <v>0</v>
      </c>
      <c r="BE412" s="57">
        <v>3</v>
      </c>
      <c r="BF412" s="57">
        <v>3</v>
      </c>
      <c r="BG412" s="57">
        <v>3</v>
      </c>
      <c r="BH412" s="57">
        <v>10</v>
      </c>
      <c r="BI412" s="57">
        <f t="shared" si="328"/>
        <v>351</v>
      </c>
      <c r="BJ412" s="189" t="str">
        <f t="shared" si="329"/>
        <v>429-17</v>
      </c>
      <c r="BK412" s="173">
        <f t="shared" si="330"/>
        <v>3</v>
      </c>
      <c r="BL412" s="173">
        <v>0</v>
      </c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104"/>
      <c r="CB412" s="103"/>
      <c r="CC412" s="103"/>
      <c r="CD412" s="103"/>
      <c r="CE412" s="103"/>
      <c r="CF412" s="103"/>
      <c r="CG412" s="103"/>
      <c r="CH412" s="103"/>
      <c r="CI412" s="103"/>
      <c r="CJ412" s="103"/>
      <c r="CK412" s="103"/>
      <c r="CL412" s="103"/>
      <c r="CP412" s="93"/>
      <c r="CQ412" s="93"/>
      <c r="CV412" s="93"/>
      <c r="DA412" s="93"/>
      <c r="DF412" s="131"/>
      <c r="DG412" s="121">
        <f t="shared" si="331"/>
        <v>0</v>
      </c>
      <c r="DH412" s="121">
        <f t="shared" si="332"/>
        <v>12.578525436698937</v>
      </c>
      <c r="DI412" s="121">
        <f t="shared" si="333"/>
        <v>22.421619351446793</v>
      </c>
      <c r="DJ412" s="121">
        <f t="shared" si="334"/>
        <v>0.13543298831908607</v>
      </c>
      <c r="DK412" s="121">
        <f t="shared" si="334"/>
        <v>1.5391206309645578</v>
      </c>
      <c r="DL412" s="121">
        <f t="shared" si="334"/>
        <v>0</v>
      </c>
      <c r="DM412" s="121">
        <f t="shared" si="335"/>
        <v>0</v>
      </c>
      <c r="DN412" s="121">
        <f t="shared" si="336"/>
        <v>0</v>
      </c>
      <c r="DO412" s="121">
        <f t="shared" si="337"/>
        <v>0</v>
      </c>
      <c r="DP412" s="121">
        <f t="shared" si="338"/>
        <v>0</v>
      </c>
      <c r="DQ412" s="121">
        <f t="shared" si="339"/>
        <v>0</v>
      </c>
      <c r="DR412" s="122">
        <f t="shared" si="340"/>
        <v>1</v>
      </c>
      <c r="DS412" s="157"/>
      <c r="DT412" s="157" t="str">
        <f t="shared" si="341"/>
        <v>HP_Burn_thin</v>
      </c>
      <c r="DU412" s="157" t="str">
        <f t="shared" si="323"/>
        <v>429-17</v>
      </c>
      <c r="DV412" s="238">
        <f t="shared" si="342"/>
        <v>3</v>
      </c>
      <c r="DW412" s="158"/>
      <c r="DX412" s="158"/>
      <c r="DY412" s="158"/>
      <c r="DZ412" s="158"/>
      <c r="EA412" s="158"/>
      <c r="EB412" s="158"/>
      <c r="EC412" s="158"/>
      <c r="ED412" s="158"/>
      <c r="EE412" s="158"/>
      <c r="EF412" s="158"/>
      <c r="EG412" s="158"/>
      <c r="EH412" s="158"/>
      <c r="EI412" s="158"/>
      <c r="EJ412" s="50"/>
      <c r="EK412" s="50"/>
      <c r="EL412" s="55"/>
      <c r="EM412" s="50"/>
      <c r="EN412" s="50"/>
      <c r="EO412" s="50"/>
      <c r="EP412" s="50"/>
      <c r="EQ412" s="50"/>
      <c r="ER412" s="56"/>
      <c r="ES412" s="56"/>
      <c r="ET412" s="56"/>
      <c r="EU412" s="56"/>
      <c r="EV412" s="56"/>
      <c r="EW412" s="56"/>
      <c r="EX412" s="56"/>
      <c r="EY412" s="56"/>
      <c r="EZ412" s="165"/>
      <c r="FA412" s="179"/>
      <c r="FB412" s="179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</row>
    <row r="413" spans="1:183" ht="16.899999999999999" customHeight="1">
      <c r="A413" s="66" t="s">
        <v>377</v>
      </c>
      <c r="B413" s="228" t="s">
        <v>283</v>
      </c>
      <c r="C413" s="228">
        <v>351</v>
      </c>
      <c r="D413" s="66" t="s">
        <v>382</v>
      </c>
      <c r="E413" s="40">
        <v>4</v>
      </c>
      <c r="F413" s="144">
        <v>4.8499999999999996</v>
      </c>
      <c r="G413" s="144">
        <v>12.73</v>
      </c>
      <c r="H413" s="144">
        <v>6.8597689729799995</v>
      </c>
      <c r="I413" s="144">
        <v>2.78</v>
      </c>
      <c r="J413" s="232">
        <v>3.4</v>
      </c>
      <c r="K413" s="83">
        <v>3.99</v>
      </c>
      <c r="L413" s="83"/>
      <c r="M413" s="83"/>
      <c r="N413" s="83"/>
      <c r="O413" s="83"/>
      <c r="P413" s="230">
        <f t="shared" si="324"/>
        <v>34.60976897298</v>
      </c>
      <c r="Q413" s="52">
        <f t="shared" si="306"/>
        <v>0.83856836244659583</v>
      </c>
      <c r="R413" s="52">
        <f t="shared" si="307"/>
        <v>1.5690704459562599</v>
      </c>
      <c r="S413" s="52">
        <f t="shared" si="308"/>
        <v>1.4947746234297863</v>
      </c>
      <c r="T413" s="53">
        <f t="shared" si="309"/>
        <v>0.1131953625291616</v>
      </c>
      <c r="U413" s="53">
        <f t="shared" si="310"/>
        <v>1.3136092081897086</v>
      </c>
      <c r="V413" s="53">
        <f t="shared" si="311"/>
        <v>17.245720460840499</v>
      </c>
      <c r="W413" s="53">
        <f t="shared" si="312"/>
        <v>109.30751375724435</v>
      </c>
      <c r="X413" s="53">
        <f t="shared" si="313"/>
        <v>1.0261427075660567</v>
      </c>
      <c r="Y413" s="53">
        <f t="shared" si="314"/>
        <v>1.0245708970161953</v>
      </c>
      <c r="Z413" s="53">
        <f t="shared" si="315"/>
        <v>1.0295983125376811</v>
      </c>
      <c r="AA413" s="53">
        <f t="shared" si="316"/>
        <v>1.0413839355520458</v>
      </c>
      <c r="AB413" s="53">
        <f t="shared" si="317"/>
        <v>0.56692310113360378</v>
      </c>
      <c r="AC413" s="53">
        <f t="shared" si="318"/>
        <v>0.55603297872814494</v>
      </c>
      <c r="AD413" s="53">
        <f t="shared" si="319"/>
        <v>0.5481276962567827</v>
      </c>
      <c r="AE413" s="53">
        <f t="shared" si="320"/>
        <v>0.40298712852401042</v>
      </c>
      <c r="AF413" s="53">
        <f t="shared" si="321"/>
        <v>0.36</v>
      </c>
      <c r="AG413" s="53">
        <f t="shared" si="322"/>
        <v>0.3814935642620052</v>
      </c>
      <c r="AH413" s="64" t="s">
        <v>152</v>
      </c>
      <c r="AK413" s="45" t="str">
        <f t="shared" si="325"/>
        <v>429-17</v>
      </c>
      <c r="AL413" s="65"/>
      <c r="AM413" s="145">
        <f t="shared" si="326"/>
        <v>4</v>
      </c>
      <c r="AN413" s="149"/>
      <c r="AO413" s="183"/>
      <c r="AP413" s="149"/>
      <c r="AQ413" s="147">
        <f t="shared" si="327"/>
        <v>1</v>
      </c>
      <c r="AR413" s="229">
        <v>0</v>
      </c>
      <c r="AS413" s="229">
        <v>1</v>
      </c>
      <c r="AT413" s="229">
        <v>1</v>
      </c>
      <c r="AU413" s="229">
        <v>0</v>
      </c>
      <c r="AV413" s="229">
        <v>1</v>
      </c>
      <c r="AW413" s="229">
        <v>1</v>
      </c>
      <c r="AX413" s="229">
        <v>0</v>
      </c>
      <c r="AY413" s="229">
        <v>1</v>
      </c>
      <c r="AZ413" s="229">
        <v>1</v>
      </c>
      <c r="BB413" s="229">
        <v>5</v>
      </c>
      <c r="BC413" s="229">
        <v>5</v>
      </c>
      <c r="BD413" s="229">
        <v>0</v>
      </c>
      <c r="BE413" s="57">
        <v>3</v>
      </c>
      <c r="BF413" s="57">
        <v>3</v>
      </c>
      <c r="BG413" s="57">
        <v>3</v>
      </c>
      <c r="BH413" s="57">
        <v>10</v>
      </c>
      <c r="BI413" s="57">
        <f t="shared" si="328"/>
        <v>351</v>
      </c>
      <c r="BJ413" s="189" t="str">
        <f t="shared" si="329"/>
        <v>429-17</v>
      </c>
      <c r="BK413" s="173">
        <f t="shared" si="330"/>
        <v>4</v>
      </c>
      <c r="BL413" s="173">
        <v>0</v>
      </c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104">
        <v>10</v>
      </c>
      <c r="CB413" s="103"/>
      <c r="CC413" s="103"/>
      <c r="CD413" s="103"/>
      <c r="CE413" s="103"/>
      <c r="CF413" s="103"/>
      <c r="CG413" s="103"/>
      <c r="CH413" s="103"/>
      <c r="CI413" s="103"/>
      <c r="CJ413" s="103"/>
      <c r="CK413" s="103"/>
      <c r="CL413" s="103"/>
      <c r="CP413" s="93"/>
      <c r="CQ413" s="93"/>
      <c r="CV413" s="93"/>
      <c r="DA413" s="93"/>
      <c r="DF413" s="131"/>
      <c r="DG413" s="121">
        <f t="shared" si="331"/>
        <v>0</v>
      </c>
      <c r="DH413" s="121">
        <f t="shared" si="332"/>
        <v>12.578525436698937</v>
      </c>
      <c r="DI413" s="121">
        <f t="shared" si="333"/>
        <v>22.421619351446793</v>
      </c>
      <c r="DJ413" s="121">
        <f t="shared" si="334"/>
        <v>0.13543298831908607</v>
      </c>
      <c r="DK413" s="121">
        <f t="shared" si="334"/>
        <v>1.5391206309645578</v>
      </c>
      <c r="DL413" s="121">
        <f t="shared" si="334"/>
        <v>0</v>
      </c>
      <c r="DM413" s="121">
        <f t="shared" si="335"/>
        <v>0</v>
      </c>
      <c r="DN413" s="121">
        <f t="shared" si="336"/>
        <v>4.6262439952964076</v>
      </c>
      <c r="DO413" s="121">
        <f t="shared" si="337"/>
        <v>0</v>
      </c>
      <c r="DP413" s="121">
        <f t="shared" si="338"/>
        <v>0</v>
      </c>
      <c r="DQ413" s="121">
        <f t="shared" si="339"/>
        <v>0</v>
      </c>
      <c r="DR413" s="122">
        <f t="shared" si="340"/>
        <v>1</v>
      </c>
      <c r="DS413" s="157"/>
      <c r="DT413" s="157" t="str">
        <f t="shared" si="341"/>
        <v>HP_Burn_thin</v>
      </c>
      <c r="DU413" s="157" t="str">
        <f t="shared" si="323"/>
        <v>429-17</v>
      </c>
      <c r="DV413" s="238">
        <f t="shared" si="342"/>
        <v>4</v>
      </c>
      <c r="DW413" s="158"/>
      <c r="DX413" s="158"/>
      <c r="DY413" s="158"/>
      <c r="DZ413" s="158"/>
      <c r="EA413" s="158"/>
      <c r="EB413" s="158"/>
      <c r="EC413" s="158"/>
      <c r="ED413" s="158"/>
      <c r="EE413" s="158"/>
      <c r="EF413" s="158"/>
      <c r="EG413" s="158"/>
      <c r="EH413" s="158"/>
      <c r="EI413" s="158"/>
      <c r="EJ413" s="50"/>
      <c r="EK413" s="50"/>
      <c r="EL413" s="55"/>
      <c r="EM413" s="50"/>
      <c r="EN413" s="50"/>
      <c r="EO413" s="50"/>
      <c r="EP413" s="50"/>
      <c r="EQ413" s="50"/>
      <c r="ER413" s="56"/>
      <c r="ES413" s="56"/>
      <c r="ET413" s="56"/>
      <c r="EU413" s="56"/>
      <c r="EV413" s="56"/>
      <c r="EW413" s="56"/>
      <c r="EX413" s="56"/>
      <c r="EY413" s="56"/>
      <c r="EZ413" s="165"/>
      <c r="FA413" s="179"/>
      <c r="FB413" s="179"/>
      <c r="FC413" s="56"/>
      <c r="FD413" s="56"/>
      <c r="FE413" s="56"/>
      <c r="FF413" s="56"/>
      <c r="FG413" s="56"/>
      <c r="FH413" s="56"/>
      <c r="FI413" s="56"/>
      <c r="FJ413" s="56"/>
      <c r="FK413" s="56"/>
      <c r="FL413" s="56"/>
      <c r="FM413" s="56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4"/>
      <c r="GA413" s="54"/>
    </row>
    <row r="414" spans="1:183" ht="16.899999999999999" customHeight="1">
      <c r="A414" s="66" t="s">
        <v>377</v>
      </c>
      <c r="B414" s="228" t="s">
        <v>283</v>
      </c>
      <c r="C414" s="228">
        <v>351</v>
      </c>
      <c r="D414" s="66" t="s">
        <v>382</v>
      </c>
      <c r="E414" s="40">
        <v>5</v>
      </c>
      <c r="F414" s="144">
        <v>4.8499999999999996</v>
      </c>
      <c r="G414" s="144">
        <v>12.73</v>
      </c>
      <c r="H414" s="144">
        <v>6.8597689729799995</v>
      </c>
      <c r="I414" s="144">
        <v>2.78</v>
      </c>
      <c r="J414" s="232">
        <v>3.4</v>
      </c>
      <c r="K414" s="83">
        <v>3.99</v>
      </c>
      <c r="L414" s="83"/>
      <c r="M414" s="83"/>
      <c r="N414" s="83"/>
      <c r="O414" s="83"/>
      <c r="P414" s="230">
        <f t="shared" si="324"/>
        <v>34.60976897298</v>
      </c>
      <c r="Q414" s="52">
        <f t="shared" si="306"/>
        <v>0.83856836244659583</v>
      </c>
      <c r="R414" s="52">
        <f t="shared" si="307"/>
        <v>1.5690704459562599</v>
      </c>
      <c r="S414" s="52">
        <f t="shared" si="308"/>
        <v>1.4947746234297863</v>
      </c>
      <c r="T414" s="53">
        <f t="shared" si="309"/>
        <v>0.1131953625291616</v>
      </c>
      <c r="U414" s="53">
        <f t="shared" si="310"/>
        <v>1.3136092081897086</v>
      </c>
      <c r="V414" s="53">
        <f t="shared" si="311"/>
        <v>17.245720460840499</v>
      </c>
      <c r="W414" s="53">
        <f t="shared" si="312"/>
        <v>109.30751375724435</v>
      </c>
      <c r="X414" s="53">
        <f t="shared" si="313"/>
        <v>1.0261427075660567</v>
      </c>
      <c r="Y414" s="53">
        <f t="shared" si="314"/>
        <v>1.0245708970161953</v>
      </c>
      <c r="Z414" s="53">
        <f t="shared" si="315"/>
        <v>1.0295983125376811</v>
      </c>
      <c r="AA414" s="53">
        <f t="shared" si="316"/>
        <v>1.0413839355520458</v>
      </c>
      <c r="AB414" s="53">
        <f t="shared" si="317"/>
        <v>0.56692310113360378</v>
      </c>
      <c r="AC414" s="53">
        <f t="shared" si="318"/>
        <v>0.55603297872814494</v>
      </c>
      <c r="AD414" s="53">
        <f t="shared" si="319"/>
        <v>0.5481276962567827</v>
      </c>
      <c r="AE414" s="53">
        <f t="shared" si="320"/>
        <v>0.40298712852401042</v>
      </c>
      <c r="AF414" s="53">
        <f t="shared" si="321"/>
        <v>0.36</v>
      </c>
      <c r="AG414" s="53">
        <f t="shared" si="322"/>
        <v>0.3814935642620052</v>
      </c>
      <c r="AH414" s="64" t="s">
        <v>152</v>
      </c>
      <c r="AK414" s="45" t="str">
        <f t="shared" si="325"/>
        <v>429-17</v>
      </c>
      <c r="AL414" s="65"/>
      <c r="AM414" s="145">
        <f t="shared" si="326"/>
        <v>5</v>
      </c>
      <c r="AN414" s="149"/>
      <c r="AO414" s="183"/>
      <c r="AP414" s="149"/>
      <c r="AQ414" s="147">
        <f t="shared" si="327"/>
        <v>1</v>
      </c>
      <c r="AR414" s="229">
        <v>0</v>
      </c>
      <c r="AS414" s="229">
        <v>1</v>
      </c>
      <c r="AT414" s="229">
        <v>1</v>
      </c>
      <c r="AU414" s="229">
        <v>0</v>
      </c>
      <c r="AV414" s="229">
        <v>1</v>
      </c>
      <c r="AW414" s="229">
        <v>1</v>
      </c>
      <c r="AX414" s="229">
        <v>0</v>
      </c>
      <c r="AY414" s="229">
        <v>1</v>
      </c>
      <c r="AZ414" s="229">
        <v>1</v>
      </c>
      <c r="BB414" s="229">
        <v>5</v>
      </c>
      <c r="BC414" s="229">
        <v>5</v>
      </c>
      <c r="BD414" s="229">
        <v>0</v>
      </c>
      <c r="BE414" s="57">
        <v>3</v>
      </c>
      <c r="BF414" s="57">
        <v>3</v>
      </c>
      <c r="BG414" s="57">
        <v>3</v>
      </c>
      <c r="BH414" s="57">
        <v>10</v>
      </c>
      <c r="BI414" s="57">
        <f t="shared" si="328"/>
        <v>351</v>
      </c>
      <c r="BJ414" s="189" t="str">
        <f t="shared" si="329"/>
        <v>429-17</v>
      </c>
      <c r="BK414" s="173">
        <f t="shared" si="330"/>
        <v>5</v>
      </c>
      <c r="BL414" s="173">
        <v>0</v>
      </c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104"/>
      <c r="CB414" s="103"/>
      <c r="CC414" s="103"/>
      <c r="CD414" s="103"/>
      <c r="CE414" s="103"/>
      <c r="CF414" s="103"/>
      <c r="CG414" s="103"/>
      <c r="CH414" s="103"/>
      <c r="CI414" s="103"/>
      <c r="CJ414" s="103"/>
      <c r="CK414" s="103"/>
      <c r="CL414" s="103"/>
      <c r="CP414" s="93"/>
      <c r="CQ414" s="93"/>
      <c r="CV414" s="93"/>
      <c r="DA414" s="93"/>
      <c r="DF414" s="131"/>
      <c r="DG414" s="121">
        <f t="shared" si="331"/>
        <v>0</v>
      </c>
      <c r="DH414" s="121">
        <f t="shared" si="332"/>
        <v>12.578525436698937</v>
      </c>
      <c r="DI414" s="121">
        <f t="shared" si="333"/>
        <v>22.421619351446793</v>
      </c>
      <c r="DJ414" s="121">
        <f t="shared" si="334"/>
        <v>0.13543298831908607</v>
      </c>
      <c r="DK414" s="121">
        <f t="shared" si="334"/>
        <v>1.5391206309645578</v>
      </c>
      <c r="DL414" s="121">
        <f t="shared" si="334"/>
        <v>0</v>
      </c>
      <c r="DM414" s="121">
        <f t="shared" si="335"/>
        <v>0</v>
      </c>
      <c r="DN414" s="121">
        <f t="shared" si="336"/>
        <v>0</v>
      </c>
      <c r="DO414" s="121">
        <f t="shared" si="337"/>
        <v>0</v>
      </c>
      <c r="DP414" s="121">
        <f t="shared" si="338"/>
        <v>0</v>
      </c>
      <c r="DQ414" s="121">
        <f t="shared" si="339"/>
        <v>0</v>
      </c>
      <c r="DR414" s="122">
        <f t="shared" si="340"/>
        <v>1</v>
      </c>
      <c r="DS414" s="157"/>
      <c r="DT414" s="157" t="str">
        <f t="shared" si="341"/>
        <v>HP_Burn_thin</v>
      </c>
      <c r="DU414" s="157" t="str">
        <f t="shared" si="323"/>
        <v>429-17</v>
      </c>
      <c r="DV414" s="238">
        <f t="shared" si="342"/>
        <v>5</v>
      </c>
      <c r="DW414" s="158"/>
      <c r="DX414" s="158"/>
      <c r="DY414" s="158"/>
      <c r="DZ414" s="158"/>
      <c r="EA414" s="158"/>
      <c r="EB414" s="158"/>
      <c r="EC414" s="158"/>
      <c r="ED414" s="158"/>
      <c r="EE414" s="158"/>
      <c r="EF414" s="158"/>
      <c r="EG414" s="158"/>
      <c r="EH414" s="158"/>
      <c r="EI414" s="158"/>
      <c r="EJ414" s="50"/>
      <c r="EK414" s="50"/>
      <c r="EL414" s="55"/>
      <c r="EM414" s="50"/>
      <c r="EN414" s="50"/>
      <c r="EO414" s="50"/>
      <c r="EP414" s="50"/>
      <c r="EQ414" s="50"/>
      <c r="ER414" s="56"/>
      <c r="ES414" s="56"/>
      <c r="ET414" s="56"/>
      <c r="EU414" s="56"/>
      <c r="EV414" s="56"/>
      <c r="EW414" s="56"/>
      <c r="EX414" s="56"/>
      <c r="EY414" s="56"/>
      <c r="EZ414" s="165"/>
      <c r="FA414" s="179"/>
      <c r="FB414" s="179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O414" s="54"/>
      <c r="FP414" s="54"/>
      <c r="FQ414" s="54"/>
      <c r="FR414" s="54"/>
      <c r="FS414" s="54"/>
      <c r="FT414" s="54"/>
      <c r="FU414" s="54"/>
      <c r="FV414" s="54"/>
      <c r="FW414" s="54"/>
      <c r="FX414" s="54"/>
      <c r="FY414" s="54"/>
      <c r="FZ414" s="54"/>
      <c r="GA414" s="54"/>
    </row>
    <row r="415" spans="1:183" ht="16.899999999999999" customHeight="1">
      <c r="A415" s="66" t="s">
        <v>377</v>
      </c>
      <c r="B415" s="228" t="s">
        <v>283</v>
      </c>
      <c r="C415" s="228">
        <v>351</v>
      </c>
      <c r="D415" s="66" t="s">
        <v>383</v>
      </c>
      <c r="E415" s="40">
        <v>1</v>
      </c>
      <c r="F415" s="144">
        <v>4.8499999999999996</v>
      </c>
      <c r="G415" s="144">
        <v>12.73</v>
      </c>
      <c r="H415" s="144">
        <v>6.8597689729799995</v>
      </c>
      <c r="I415" s="144">
        <v>2.78</v>
      </c>
      <c r="J415" s="232">
        <v>3.4</v>
      </c>
      <c r="K415" s="83">
        <v>3.99</v>
      </c>
      <c r="L415" s="83"/>
      <c r="M415" s="83"/>
      <c r="N415" s="83"/>
      <c r="O415" s="83"/>
      <c r="P415" s="230">
        <f t="shared" si="324"/>
        <v>34.60976897298</v>
      </c>
      <c r="Q415" s="52">
        <f t="shared" si="306"/>
        <v>0.83856836244659583</v>
      </c>
      <c r="R415" s="52">
        <f t="shared" si="307"/>
        <v>1.5690704459562599</v>
      </c>
      <c r="S415" s="52">
        <f t="shared" si="308"/>
        <v>1.4947746234297863</v>
      </c>
      <c r="T415" s="53">
        <f t="shared" si="309"/>
        <v>0.1131953625291616</v>
      </c>
      <c r="U415" s="53">
        <f t="shared" si="310"/>
        <v>1.3136092081897086</v>
      </c>
      <c r="V415" s="53">
        <f t="shared" si="311"/>
        <v>17.245720460840499</v>
      </c>
      <c r="W415" s="53">
        <f t="shared" si="312"/>
        <v>109.30751375724435</v>
      </c>
      <c r="X415" s="53">
        <f t="shared" si="313"/>
        <v>1.0261427075660567</v>
      </c>
      <c r="Y415" s="53">
        <f t="shared" si="314"/>
        <v>1.0245708970161953</v>
      </c>
      <c r="Z415" s="53">
        <f t="shared" si="315"/>
        <v>1.0295983125376811</v>
      </c>
      <c r="AA415" s="53">
        <f t="shared" si="316"/>
        <v>1.0413839355520458</v>
      </c>
      <c r="AB415" s="53">
        <f t="shared" si="317"/>
        <v>0.56692310113360378</v>
      </c>
      <c r="AC415" s="53">
        <f t="shared" si="318"/>
        <v>0.55603297872814494</v>
      </c>
      <c r="AD415" s="53">
        <f t="shared" si="319"/>
        <v>0.5481276962567827</v>
      </c>
      <c r="AE415" s="53">
        <f t="shared" si="320"/>
        <v>0.40298712852401042</v>
      </c>
      <c r="AF415" s="53">
        <f t="shared" si="321"/>
        <v>0.36</v>
      </c>
      <c r="AG415" s="53">
        <f t="shared" si="322"/>
        <v>0.3814935642620052</v>
      </c>
      <c r="AH415" s="64" t="s">
        <v>152</v>
      </c>
      <c r="AK415" s="45" t="str">
        <f t="shared" si="325"/>
        <v>430-20</v>
      </c>
      <c r="AL415" s="65"/>
      <c r="AM415" s="145">
        <f t="shared" si="326"/>
        <v>1</v>
      </c>
      <c r="AN415" s="149"/>
      <c r="AO415" s="183"/>
      <c r="AP415" s="149"/>
      <c r="AQ415" s="147">
        <f t="shared" si="327"/>
        <v>1</v>
      </c>
      <c r="AR415" s="229">
        <v>0</v>
      </c>
      <c r="AS415" s="229">
        <v>1</v>
      </c>
      <c r="AT415" s="229">
        <v>1</v>
      </c>
      <c r="AU415" s="229">
        <v>0</v>
      </c>
      <c r="AV415" s="229">
        <v>1</v>
      </c>
      <c r="AW415" s="229">
        <v>1</v>
      </c>
      <c r="AX415" s="229">
        <v>0</v>
      </c>
      <c r="AY415" s="229">
        <v>1</v>
      </c>
      <c r="AZ415" s="229">
        <v>1</v>
      </c>
      <c r="BB415" s="229">
        <v>5</v>
      </c>
      <c r="BC415" s="229">
        <v>5</v>
      </c>
      <c r="BD415" s="229">
        <v>0</v>
      </c>
      <c r="BE415" s="57">
        <v>3</v>
      </c>
      <c r="BF415" s="57">
        <v>3</v>
      </c>
      <c r="BG415" s="57">
        <v>3</v>
      </c>
      <c r="BH415" s="57">
        <v>10</v>
      </c>
      <c r="BI415" s="57">
        <f t="shared" si="328"/>
        <v>351</v>
      </c>
      <c r="BJ415" s="189" t="str">
        <f t="shared" si="329"/>
        <v>430-20</v>
      </c>
      <c r="BK415" s="173">
        <f t="shared" si="330"/>
        <v>1</v>
      </c>
      <c r="BL415" s="173">
        <v>0</v>
      </c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104">
        <v>26</v>
      </c>
      <c r="CB415" s="103"/>
      <c r="CC415" s="103"/>
      <c r="CD415" s="103"/>
      <c r="CE415" s="103"/>
      <c r="CF415" s="103"/>
      <c r="CG415" s="103"/>
      <c r="CH415" s="103"/>
      <c r="CI415" s="103"/>
      <c r="CJ415" s="103"/>
      <c r="CK415" s="103"/>
      <c r="CL415" s="103"/>
      <c r="CP415" s="93"/>
      <c r="CQ415" s="93"/>
      <c r="CV415" s="93"/>
      <c r="DA415" s="93"/>
      <c r="DF415" s="131"/>
      <c r="DG415" s="121">
        <f t="shared" si="331"/>
        <v>0</v>
      </c>
      <c r="DH415" s="121">
        <f t="shared" si="332"/>
        <v>12.578525436698937</v>
      </c>
      <c r="DI415" s="121">
        <f t="shared" si="333"/>
        <v>22.421619351446793</v>
      </c>
      <c r="DJ415" s="121">
        <f t="shared" si="334"/>
        <v>0.13543298831908607</v>
      </c>
      <c r="DK415" s="121">
        <f t="shared" si="334"/>
        <v>1.5391206309645578</v>
      </c>
      <c r="DL415" s="121">
        <f t="shared" si="334"/>
        <v>0</v>
      </c>
      <c r="DM415" s="121">
        <f t="shared" si="335"/>
        <v>0</v>
      </c>
      <c r="DN415" s="121">
        <f t="shared" si="336"/>
        <v>31.273409408203712</v>
      </c>
      <c r="DO415" s="121">
        <f t="shared" si="337"/>
        <v>0</v>
      </c>
      <c r="DP415" s="121">
        <f t="shared" si="338"/>
        <v>0</v>
      </c>
      <c r="DQ415" s="121">
        <f t="shared" si="339"/>
        <v>0</v>
      </c>
      <c r="DR415" s="122">
        <f t="shared" si="340"/>
        <v>1</v>
      </c>
      <c r="DS415" s="157"/>
      <c r="DT415" s="157" t="str">
        <f t="shared" si="341"/>
        <v>HP_Burn_thin</v>
      </c>
      <c r="DU415" s="157" t="str">
        <f t="shared" si="323"/>
        <v>430-20</v>
      </c>
      <c r="DV415" s="238">
        <f t="shared" si="342"/>
        <v>1</v>
      </c>
      <c r="DW415" s="158"/>
      <c r="DX415" s="158"/>
      <c r="DY415" s="158"/>
      <c r="DZ415" s="158"/>
      <c r="EA415" s="158"/>
      <c r="EB415" s="158"/>
      <c r="EC415" s="158"/>
      <c r="ED415" s="158"/>
      <c r="EE415" s="158"/>
      <c r="EF415" s="158"/>
      <c r="EG415" s="158"/>
      <c r="EH415" s="158"/>
      <c r="EI415" s="158"/>
      <c r="EJ415" s="50"/>
      <c r="EK415" s="50"/>
      <c r="EL415" s="55"/>
      <c r="EM415" s="50"/>
      <c r="EN415" s="50"/>
      <c r="EO415" s="50"/>
      <c r="EP415" s="50"/>
      <c r="EQ415" s="50"/>
      <c r="ER415" s="56"/>
      <c r="ES415" s="56"/>
      <c r="ET415" s="56"/>
      <c r="EU415" s="56"/>
      <c r="EV415" s="56"/>
      <c r="EW415" s="56"/>
      <c r="EX415" s="56"/>
      <c r="EY415" s="56"/>
      <c r="EZ415" s="165"/>
      <c r="FA415" s="179"/>
      <c r="FB415" s="179"/>
      <c r="FC415" s="56"/>
      <c r="FD415" s="56"/>
      <c r="FE415" s="56"/>
      <c r="FF415" s="56"/>
      <c r="FG415" s="56"/>
      <c r="FH415" s="56"/>
      <c r="FI415" s="56"/>
      <c r="FJ415" s="56"/>
      <c r="FK415" s="56"/>
      <c r="FL415" s="56"/>
      <c r="FM415" s="56"/>
      <c r="FO415" s="54"/>
      <c r="FP415" s="54"/>
      <c r="FQ415" s="54"/>
      <c r="FR415" s="54"/>
      <c r="FS415" s="54"/>
      <c r="FT415" s="54"/>
      <c r="FU415" s="54"/>
      <c r="FV415" s="54"/>
      <c r="FW415" s="54"/>
      <c r="FX415" s="54"/>
      <c r="FY415" s="54"/>
      <c r="FZ415" s="54"/>
      <c r="GA415" s="54"/>
    </row>
    <row r="416" spans="1:183" ht="16.899999999999999" customHeight="1">
      <c r="A416" s="66" t="s">
        <v>377</v>
      </c>
      <c r="B416" s="228" t="s">
        <v>283</v>
      </c>
      <c r="C416" s="228">
        <v>351</v>
      </c>
      <c r="D416" s="66" t="s">
        <v>383</v>
      </c>
      <c r="E416" s="40">
        <v>2</v>
      </c>
      <c r="F416" s="144">
        <v>4.8499999999999996</v>
      </c>
      <c r="G416" s="144">
        <v>12.73</v>
      </c>
      <c r="H416" s="144">
        <v>6.8597689729799995</v>
      </c>
      <c r="I416" s="144">
        <v>2.78</v>
      </c>
      <c r="J416" s="232">
        <v>3.4</v>
      </c>
      <c r="K416" s="83">
        <v>3.99</v>
      </c>
      <c r="L416" s="83"/>
      <c r="M416" s="83"/>
      <c r="N416" s="83"/>
      <c r="O416" s="83"/>
      <c r="P416" s="230">
        <f t="shared" si="324"/>
        <v>34.60976897298</v>
      </c>
      <c r="Q416" s="52">
        <f t="shared" si="306"/>
        <v>0.83856836244659583</v>
      </c>
      <c r="R416" s="52">
        <f t="shared" si="307"/>
        <v>1.5690704459562599</v>
      </c>
      <c r="S416" s="52">
        <f t="shared" si="308"/>
        <v>1.4947746234297863</v>
      </c>
      <c r="T416" s="53">
        <f t="shared" si="309"/>
        <v>0.1131953625291616</v>
      </c>
      <c r="U416" s="53">
        <f t="shared" si="310"/>
        <v>1.3136092081897086</v>
      </c>
      <c r="V416" s="53">
        <f t="shared" si="311"/>
        <v>17.245720460840499</v>
      </c>
      <c r="W416" s="53">
        <f t="shared" si="312"/>
        <v>109.30751375724435</v>
      </c>
      <c r="X416" s="53">
        <f t="shared" si="313"/>
        <v>1.0261427075660567</v>
      </c>
      <c r="Y416" s="53">
        <f t="shared" si="314"/>
        <v>1.0245708970161953</v>
      </c>
      <c r="Z416" s="53">
        <f t="shared" si="315"/>
        <v>1.0295983125376811</v>
      </c>
      <c r="AA416" s="53">
        <f t="shared" si="316"/>
        <v>1.0413839355520458</v>
      </c>
      <c r="AB416" s="53">
        <f t="shared" si="317"/>
        <v>0.56692310113360378</v>
      </c>
      <c r="AC416" s="53">
        <f t="shared" si="318"/>
        <v>0.55603297872814494</v>
      </c>
      <c r="AD416" s="53">
        <f t="shared" si="319"/>
        <v>0.5481276962567827</v>
      </c>
      <c r="AE416" s="53">
        <f t="shared" si="320"/>
        <v>0.40298712852401042</v>
      </c>
      <c r="AF416" s="53">
        <f t="shared" si="321"/>
        <v>0.36</v>
      </c>
      <c r="AG416" s="53">
        <f t="shared" si="322"/>
        <v>0.3814935642620052</v>
      </c>
      <c r="AH416" s="64" t="s">
        <v>152</v>
      </c>
      <c r="AK416" s="45" t="str">
        <f t="shared" si="325"/>
        <v>430-20</v>
      </c>
      <c r="AL416" s="65"/>
      <c r="AM416" s="145">
        <f t="shared" si="326"/>
        <v>2</v>
      </c>
      <c r="AN416" s="149"/>
      <c r="AO416" s="183"/>
      <c r="AP416" s="149"/>
      <c r="AQ416" s="147">
        <f t="shared" si="327"/>
        <v>1</v>
      </c>
      <c r="AR416" s="229">
        <v>0</v>
      </c>
      <c r="AS416" s="229">
        <v>1</v>
      </c>
      <c r="AT416" s="229">
        <v>1</v>
      </c>
      <c r="AU416" s="229">
        <v>0</v>
      </c>
      <c r="AV416" s="229">
        <v>1</v>
      </c>
      <c r="AW416" s="229">
        <v>1</v>
      </c>
      <c r="AX416" s="229">
        <v>0</v>
      </c>
      <c r="AY416" s="229">
        <v>1</v>
      </c>
      <c r="AZ416" s="229">
        <v>1</v>
      </c>
      <c r="BB416" s="229">
        <v>5</v>
      </c>
      <c r="BC416" s="229">
        <v>5</v>
      </c>
      <c r="BD416" s="229">
        <v>0</v>
      </c>
      <c r="BE416" s="57">
        <v>3</v>
      </c>
      <c r="BF416" s="57">
        <v>3</v>
      </c>
      <c r="BG416" s="57">
        <v>3</v>
      </c>
      <c r="BH416" s="57">
        <v>10</v>
      </c>
      <c r="BI416" s="57">
        <f t="shared" si="328"/>
        <v>351</v>
      </c>
      <c r="BJ416" s="189" t="str">
        <f t="shared" si="329"/>
        <v>430-20</v>
      </c>
      <c r="BK416" s="173">
        <f t="shared" si="330"/>
        <v>2</v>
      </c>
      <c r="BL416" s="173">
        <v>0</v>
      </c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104"/>
      <c r="CB416" s="103"/>
      <c r="CC416" s="103"/>
      <c r="CD416" s="103"/>
      <c r="CE416" s="103"/>
      <c r="CF416" s="103"/>
      <c r="CG416" s="103"/>
      <c r="CH416" s="103"/>
      <c r="CI416" s="103"/>
      <c r="CJ416" s="103"/>
      <c r="CK416" s="103"/>
      <c r="CL416" s="103"/>
      <c r="CP416" s="93"/>
      <c r="CQ416" s="93"/>
      <c r="CV416" s="93"/>
      <c r="DA416" s="93"/>
      <c r="DF416" s="131"/>
      <c r="DG416" s="121">
        <f t="shared" si="331"/>
        <v>0</v>
      </c>
      <c r="DH416" s="121">
        <f t="shared" si="332"/>
        <v>12.578525436698937</v>
      </c>
      <c r="DI416" s="121">
        <f t="shared" si="333"/>
        <v>22.421619351446793</v>
      </c>
      <c r="DJ416" s="121">
        <f t="shared" si="334"/>
        <v>0.13543298831908607</v>
      </c>
      <c r="DK416" s="121">
        <f t="shared" si="334"/>
        <v>1.5391206309645578</v>
      </c>
      <c r="DL416" s="121">
        <f t="shared" si="334"/>
        <v>0</v>
      </c>
      <c r="DM416" s="121">
        <f t="shared" si="335"/>
        <v>0</v>
      </c>
      <c r="DN416" s="121">
        <f t="shared" si="336"/>
        <v>0</v>
      </c>
      <c r="DO416" s="121">
        <f t="shared" si="337"/>
        <v>0</v>
      </c>
      <c r="DP416" s="121">
        <f t="shared" si="338"/>
        <v>0</v>
      </c>
      <c r="DQ416" s="121">
        <f t="shared" si="339"/>
        <v>0</v>
      </c>
      <c r="DR416" s="122">
        <f t="shared" si="340"/>
        <v>1</v>
      </c>
      <c r="DS416" s="157"/>
      <c r="DT416" s="157" t="str">
        <f t="shared" si="341"/>
        <v>HP_Burn_thin</v>
      </c>
      <c r="DU416" s="157" t="str">
        <f t="shared" si="323"/>
        <v>430-20</v>
      </c>
      <c r="DV416" s="238">
        <f t="shared" si="342"/>
        <v>2</v>
      </c>
      <c r="DW416" s="158"/>
      <c r="DX416" s="158"/>
      <c r="DY416" s="158"/>
      <c r="DZ416" s="158"/>
      <c r="EA416" s="158"/>
      <c r="EB416" s="158"/>
      <c r="EC416" s="158"/>
      <c r="ED416" s="158"/>
      <c r="EE416" s="158"/>
      <c r="EF416" s="158"/>
      <c r="EG416" s="158"/>
      <c r="EH416" s="158"/>
      <c r="EI416" s="158"/>
      <c r="EJ416" s="50"/>
      <c r="EK416" s="50"/>
      <c r="EL416" s="55"/>
      <c r="EM416" s="50"/>
      <c r="EN416" s="50"/>
      <c r="EO416" s="50"/>
      <c r="EP416" s="50"/>
      <c r="EQ416" s="50"/>
      <c r="ER416" s="56"/>
      <c r="ES416" s="56"/>
      <c r="ET416" s="56"/>
      <c r="EU416" s="56"/>
      <c r="EV416" s="56"/>
      <c r="EW416" s="56"/>
      <c r="EX416" s="56"/>
      <c r="EY416" s="56"/>
      <c r="EZ416" s="165"/>
      <c r="FA416" s="179"/>
      <c r="FB416" s="179"/>
      <c r="FC416" s="56"/>
      <c r="FD416" s="56"/>
      <c r="FE416" s="56"/>
      <c r="FF416" s="56"/>
      <c r="FG416" s="56"/>
      <c r="FH416" s="56"/>
      <c r="FI416" s="56"/>
      <c r="FJ416" s="56"/>
      <c r="FK416" s="56"/>
      <c r="FL416" s="56"/>
      <c r="FM416" s="56"/>
      <c r="FO416" s="54"/>
      <c r="FP416" s="54"/>
      <c r="FQ416" s="54"/>
      <c r="FR416" s="54"/>
      <c r="FS416" s="54"/>
      <c r="FT416" s="54"/>
      <c r="FU416" s="54"/>
      <c r="FV416" s="54"/>
      <c r="FW416" s="54"/>
      <c r="FX416" s="54"/>
      <c r="FY416" s="54"/>
      <c r="FZ416" s="54"/>
      <c r="GA416" s="54"/>
    </row>
    <row r="417" spans="1:183" ht="16.899999999999999" customHeight="1">
      <c r="A417" s="66" t="s">
        <v>377</v>
      </c>
      <c r="B417" s="228" t="s">
        <v>283</v>
      </c>
      <c r="C417" s="228">
        <v>351</v>
      </c>
      <c r="D417" s="66" t="s">
        <v>383</v>
      </c>
      <c r="E417" s="40">
        <v>3</v>
      </c>
      <c r="F417" s="144">
        <v>4.8499999999999996</v>
      </c>
      <c r="G417" s="144">
        <v>12.73</v>
      </c>
      <c r="H417" s="144">
        <v>6.8597689729799995</v>
      </c>
      <c r="I417" s="144">
        <v>2.78</v>
      </c>
      <c r="J417" s="232">
        <v>3.4</v>
      </c>
      <c r="K417" s="83">
        <v>3.99</v>
      </c>
      <c r="L417" s="83"/>
      <c r="M417" s="83"/>
      <c r="N417" s="83"/>
      <c r="O417" s="83"/>
      <c r="P417" s="230">
        <f t="shared" si="324"/>
        <v>34.60976897298</v>
      </c>
      <c r="Q417" s="52">
        <f t="shared" si="306"/>
        <v>0.83856836244659583</v>
      </c>
      <c r="R417" s="52">
        <f t="shared" si="307"/>
        <v>1.5690704459562599</v>
      </c>
      <c r="S417" s="52">
        <f t="shared" si="308"/>
        <v>1.4947746234297863</v>
      </c>
      <c r="T417" s="53">
        <f t="shared" si="309"/>
        <v>0.1131953625291616</v>
      </c>
      <c r="U417" s="53">
        <f t="shared" si="310"/>
        <v>1.3136092081897086</v>
      </c>
      <c r="V417" s="53">
        <f t="shared" si="311"/>
        <v>17.245720460840499</v>
      </c>
      <c r="W417" s="53">
        <f t="shared" si="312"/>
        <v>109.30751375724435</v>
      </c>
      <c r="X417" s="53">
        <f t="shared" si="313"/>
        <v>1.0261427075660567</v>
      </c>
      <c r="Y417" s="53">
        <f t="shared" si="314"/>
        <v>1.0245708970161953</v>
      </c>
      <c r="Z417" s="53">
        <f t="shared" si="315"/>
        <v>1.0295983125376811</v>
      </c>
      <c r="AA417" s="53">
        <f t="shared" si="316"/>
        <v>1.0413839355520458</v>
      </c>
      <c r="AB417" s="53">
        <f t="shared" si="317"/>
        <v>0.56692310113360378</v>
      </c>
      <c r="AC417" s="53">
        <f t="shared" si="318"/>
        <v>0.55603297872814494</v>
      </c>
      <c r="AD417" s="53">
        <f t="shared" si="319"/>
        <v>0.5481276962567827</v>
      </c>
      <c r="AE417" s="53">
        <f t="shared" si="320"/>
        <v>0.40298712852401042</v>
      </c>
      <c r="AF417" s="53">
        <f t="shared" si="321"/>
        <v>0.36</v>
      </c>
      <c r="AG417" s="53">
        <f t="shared" si="322"/>
        <v>0.3814935642620052</v>
      </c>
      <c r="AH417" s="64" t="s">
        <v>152</v>
      </c>
      <c r="AK417" s="45" t="str">
        <f t="shared" si="325"/>
        <v>430-20</v>
      </c>
      <c r="AL417" s="65"/>
      <c r="AM417" s="145">
        <f t="shared" si="326"/>
        <v>3</v>
      </c>
      <c r="AN417" s="149"/>
      <c r="AO417" s="183"/>
      <c r="AP417" s="149"/>
      <c r="AQ417" s="147">
        <f t="shared" si="327"/>
        <v>1</v>
      </c>
      <c r="AR417" s="229">
        <v>0</v>
      </c>
      <c r="AS417" s="229">
        <v>1</v>
      </c>
      <c r="AT417" s="229">
        <v>1</v>
      </c>
      <c r="AU417" s="229">
        <v>0</v>
      </c>
      <c r="AV417" s="229">
        <v>1</v>
      </c>
      <c r="AW417" s="229">
        <v>1</v>
      </c>
      <c r="AX417" s="229">
        <v>0</v>
      </c>
      <c r="AY417" s="229">
        <v>1</v>
      </c>
      <c r="AZ417" s="229">
        <v>1</v>
      </c>
      <c r="BB417" s="229">
        <v>5</v>
      </c>
      <c r="BC417" s="229">
        <v>5</v>
      </c>
      <c r="BD417" s="229">
        <v>0</v>
      </c>
      <c r="BE417" s="57">
        <v>3</v>
      </c>
      <c r="BF417" s="57">
        <v>3</v>
      </c>
      <c r="BG417" s="57">
        <v>3</v>
      </c>
      <c r="BH417" s="57">
        <v>10</v>
      </c>
      <c r="BI417" s="57">
        <f t="shared" si="328"/>
        <v>351</v>
      </c>
      <c r="BJ417" s="189" t="str">
        <f t="shared" si="329"/>
        <v>430-20</v>
      </c>
      <c r="BK417" s="173">
        <f t="shared" si="330"/>
        <v>3</v>
      </c>
      <c r="BL417" s="173">
        <v>0</v>
      </c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104">
        <v>13</v>
      </c>
      <c r="CB417" s="103">
        <v>14</v>
      </c>
      <c r="CC417" s="103"/>
      <c r="CD417" s="103"/>
      <c r="CE417" s="103"/>
      <c r="CF417" s="103"/>
      <c r="CG417" s="103"/>
      <c r="CH417" s="103"/>
      <c r="CI417" s="103"/>
      <c r="CJ417" s="103"/>
      <c r="CK417" s="103"/>
      <c r="CL417" s="103"/>
      <c r="CP417" s="93"/>
      <c r="CQ417" s="93"/>
      <c r="CV417" s="93"/>
      <c r="DA417" s="93"/>
      <c r="DF417" s="131"/>
      <c r="DG417" s="121">
        <f t="shared" si="331"/>
        <v>0</v>
      </c>
      <c r="DH417" s="121">
        <f t="shared" si="332"/>
        <v>12.578525436698937</v>
      </c>
      <c r="DI417" s="121">
        <f t="shared" si="333"/>
        <v>22.421619351446793</v>
      </c>
      <c r="DJ417" s="121">
        <f t="shared" si="334"/>
        <v>0.13543298831908607</v>
      </c>
      <c r="DK417" s="121">
        <f t="shared" si="334"/>
        <v>1.5391206309645578</v>
      </c>
      <c r="DL417" s="121">
        <f t="shared" si="334"/>
        <v>0</v>
      </c>
      <c r="DM417" s="121">
        <f t="shared" si="335"/>
        <v>0</v>
      </c>
      <c r="DN417" s="121">
        <f t="shared" si="336"/>
        <v>16.885790582831888</v>
      </c>
      <c r="DO417" s="121">
        <f t="shared" si="337"/>
        <v>0</v>
      </c>
      <c r="DP417" s="121">
        <f t="shared" si="338"/>
        <v>0</v>
      </c>
      <c r="DQ417" s="121">
        <f t="shared" si="339"/>
        <v>0</v>
      </c>
      <c r="DR417" s="122">
        <f t="shared" si="340"/>
        <v>1</v>
      </c>
      <c r="DS417" s="157"/>
      <c r="DT417" s="157" t="str">
        <f t="shared" si="341"/>
        <v>HP_Burn_thin</v>
      </c>
      <c r="DU417" s="157" t="str">
        <f t="shared" si="323"/>
        <v>430-20</v>
      </c>
      <c r="DV417" s="238">
        <f t="shared" si="342"/>
        <v>3</v>
      </c>
      <c r="DW417" s="158"/>
      <c r="DX417" s="158"/>
      <c r="DY417" s="158"/>
      <c r="DZ417" s="158"/>
      <c r="EA417" s="158"/>
      <c r="EB417" s="158"/>
      <c r="EC417" s="158"/>
      <c r="ED417" s="158"/>
      <c r="EE417" s="158"/>
      <c r="EF417" s="158"/>
      <c r="EG417" s="158"/>
      <c r="EH417" s="158"/>
      <c r="EI417" s="158"/>
      <c r="EJ417" s="50"/>
      <c r="EK417" s="50"/>
      <c r="EL417" s="55"/>
      <c r="EM417" s="50"/>
      <c r="EN417" s="50"/>
      <c r="EO417" s="50"/>
      <c r="EP417" s="50"/>
      <c r="EQ417" s="50"/>
      <c r="ER417" s="56"/>
      <c r="ES417" s="56"/>
      <c r="ET417" s="56"/>
      <c r="EU417" s="56"/>
      <c r="EV417" s="56"/>
      <c r="EW417" s="56"/>
      <c r="EX417" s="56"/>
      <c r="EY417" s="56"/>
      <c r="EZ417" s="165"/>
      <c r="FA417" s="179"/>
      <c r="FB417" s="179"/>
      <c r="FC417" s="56"/>
      <c r="FD417" s="56"/>
      <c r="FE417" s="56"/>
      <c r="FF417" s="56"/>
      <c r="FG417" s="56"/>
      <c r="FH417" s="56"/>
      <c r="FI417" s="56"/>
      <c r="FJ417" s="56"/>
      <c r="FK417" s="56"/>
      <c r="FL417" s="56"/>
      <c r="FM417" s="56"/>
      <c r="FO417" s="54"/>
      <c r="FP417" s="54"/>
      <c r="FQ417" s="54"/>
      <c r="FR417" s="54"/>
      <c r="FS417" s="54"/>
      <c r="FT417" s="54"/>
      <c r="FU417" s="54"/>
      <c r="FV417" s="54"/>
      <c r="FW417" s="54"/>
      <c r="FX417" s="54"/>
      <c r="FY417" s="54"/>
      <c r="FZ417" s="54"/>
      <c r="GA417" s="54"/>
    </row>
    <row r="418" spans="1:183" ht="16.899999999999999" customHeight="1">
      <c r="A418" s="66" t="s">
        <v>377</v>
      </c>
      <c r="B418" s="228" t="s">
        <v>283</v>
      </c>
      <c r="C418" s="228">
        <v>351</v>
      </c>
      <c r="D418" s="66" t="s">
        <v>383</v>
      </c>
      <c r="E418" s="40">
        <v>4</v>
      </c>
      <c r="F418" s="144">
        <v>4.8499999999999996</v>
      </c>
      <c r="G418" s="144">
        <v>12.73</v>
      </c>
      <c r="H418" s="144">
        <v>6.8597689729799995</v>
      </c>
      <c r="I418" s="144">
        <v>2.78</v>
      </c>
      <c r="J418" s="232">
        <v>3.4</v>
      </c>
      <c r="K418" s="83">
        <v>3.99</v>
      </c>
      <c r="L418" s="83"/>
      <c r="M418" s="83"/>
      <c r="N418" s="83"/>
      <c r="O418" s="83"/>
      <c r="P418" s="230">
        <f t="shared" si="324"/>
        <v>34.60976897298</v>
      </c>
      <c r="Q418" s="52">
        <f t="shared" si="306"/>
        <v>0.83856836244659583</v>
      </c>
      <c r="R418" s="52">
        <f t="shared" si="307"/>
        <v>1.5690704459562599</v>
      </c>
      <c r="S418" s="52">
        <f t="shared" si="308"/>
        <v>1.4947746234297863</v>
      </c>
      <c r="T418" s="53">
        <f t="shared" si="309"/>
        <v>0.1131953625291616</v>
      </c>
      <c r="U418" s="53">
        <f t="shared" si="310"/>
        <v>1.3136092081897086</v>
      </c>
      <c r="V418" s="53">
        <f t="shared" si="311"/>
        <v>17.245720460840499</v>
      </c>
      <c r="W418" s="53">
        <f t="shared" si="312"/>
        <v>109.30751375724435</v>
      </c>
      <c r="X418" s="53">
        <f t="shared" si="313"/>
        <v>1.0261427075660567</v>
      </c>
      <c r="Y418" s="53">
        <f t="shared" si="314"/>
        <v>1.0245708970161953</v>
      </c>
      <c r="Z418" s="53">
        <f t="shared" si="315"/>
        <v>1.0295983125376811</v>
      </c>
      <c r="AA418" s="53">
        <f t="shared" si="316"/>
        <v>1.0413839355520458</v>
      </c>
      <c r="AB418" s="53">
        <f t="shared" si="317"/>
        <v>0.56692310113360378</v>
      </c>
      <c r="AC418" s="53">
        <f t="shared" si="318"/>
        <v>0.55603297872814494</v>
      </c>
      <c r="AD418" s="53">
        <f t="shared" si="319"/>
        <v>0.5481276962567827</v>
      </c>
      <c r="AE418" s="53">
        <f t="shared" si="320"/>
        <v>0.40298712852401042</v>
      </c>
      <c r="AF418" s="53">
        <f t="shared" si="321"/>
        <v>0.36</v>
      </c>
      <c r="AG418" s="53">
        <f t="shared" si="322"/>
        <v>0.3814935642620052</v>
      </c>
      <c r="AH418" s="64" t="s">
        <v>152</v>
      </c>
      <c r="AK418" s="45" t="str">
        <f t="shared" si="325"/>
        <v>430-20</v>
      </c>
      <c r="AL418" s="65"/>
      <c r="AM418" s="145">
        <f t="shared" si="326"/>
        <v>4</v>
      </c>
      <c r="AN418" s="149"/>
      <c r="AO418" s="183"/>
      <c r="AP418" s="149"/>
      <c r="AQ418" s="147">
        <f t="shared" si="327"/>
        <v>1</v>
      </c>
      <c r="AR418" s="229">
        <v>0</v>
      </c>
      <c r="AS418" s="229">
        <v>1</v>
      </c>
      <c r="AT418" s="229">
        <v>1</v>
      </c>
      <c r="AU418" s="229">
        <v>0</v>
      </c>
      <c r="AV418" s="229">
        <v>1</v>
      </c>
      <c r="AW418" s="229">
        <v>1</v>
      </c>
      <c r="AX418" s="229">
        <v>0</v>
      </c>
      <c r="AY418" s="229">
        <v>1</v>
      </c>
      <c r="AZ418" s="229">
        <v>1</v>
      </c>
      <c r="BB418" s="229">
        <v>5</v>
      </c>
      <c r="BC418" s="229">
        <v>5</v>
      </c>
      <c r="BD418" s="229">
        <v>0</v>
      </c>
      <c r="BE418" s="57">
        <v>3</v>
      </c>
      <c r="BF418" s="57">
        <v>3</v>
      </c>
      <c r="BG418" s="57">
        <v>3</v>
      </c>
      <c r="BH418" s="57">
        <v>10</v>
      </c>
      <c r="BI418" s="57">
        <f t="shared" si="328"/>
        <v>351</v>
      </c>
      <c r="BJ418" s="189" t="str">
        <f t="shared" si="329"/>
        <v>430-20</v>
      </c>
      <c r="BK418" s="173">
        <f t="shared" si="330"/>
        <v>4</v>
      </c>
      <c r="BL418" s="173">
        <v>0</v>
      </c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104"/>
      <c r="CB418" s="103"/>
      <c r="CC418" s="103"/>
      <c r="CD418" s="103"/>
      <c r="CE418" s="103"/>
      <c r="CF418" s="103"/>
      <c r="CG418" s="103"/>
      <c r="CH418" s="103"/>
      <c r="CI418" s="103"/>
      <c r="CJ418" s="103"/>
      <c r="CK418" s="103"/>
      <c r="CL418" s="103"/>
      <c r="CP418" s="93"/>
      <c r="CQ418" s="93"/>
      <c r="CV418" s="93"/>
      <c r="DA418" s="93"/>
      <c r="DF418" s="131"/>
      <c r="DG418" s="121">
        <f t="shared" si="331"/>
        <v>0</v>
      </c>
      <c r="DH418" s="121">
        <f t="shared" si="332"/>
        <v>12.578525436698937</v>
      </c>
      <c r="DI418" s="121">
        <f t="shared" si="333"/>
        <v>22.421619351446793</v>
      </c>
      <c r="DJ418" s="121">
        <f t="shared" si="334"/>
        <v>0.13543298831908607</v>
      </c>
      <c r="DK418" s="121">
        <f t="shared" si="334"/>
        <v>1.5391206309645578</v>
      </c>
      <c r="DL418" s="121">
        <f t="shared" si="334"/>
        <v>0</v>
      </c>
      <c r="DM418" s="121">
        <f t="shared" si="335"/>
        <v>0</v>
      </c>
      <c r="DN418" s="121">
        <f t="shared" si="336"/>
        <v>0</v>
      </c>
      <c r="DO418" s="121">
        <f t="shared" si="337"/>
        <v>0</v>
      </c>
      <c r="DP418" s="121">
        <f t="shared" si="338"/>
        <v>0</v>
      </c>
      <c r="DQ418" s="121">
        <f t="shared" si="339"/>
        <v>0</v>
      </c>
      <c r="DR418" s="122">
        <f t="shared" si="340"/>
        <v>1</v>
      </c>
      <c r="DS418" s="157"/>
      <c r="DT418" s="157" t="str">
        <f t="shared" si="341"/>
        <v>HP_Burn_thin</v>
      </c>
      <c r="DU418" s="157" t="str">
        <f t="shared" si="323"/>
        <v>430-20</v>
      </c>
      <c r="DV418" s="238">
        <f t="shared" si="342"/>
        <v>4</v>
      </c>
      <c r="DW418" s="158"/>
      <c r="DX418" s="158"/>
      <c r="DY418" s="158"/>
      <c r="DZ418" s="158"/>
      <c r="EA418" s="158"/>
      <c r="EB418" s="158"/>
      <c r="EC418" s="158"/>
      <c r="ED418" s="158"/>
      <c r="EE418" s="158"/>
      <c r="EF418" s="158"/>
      <c r="EG418" s="158"/>
      <c r="EH418" s="158"/>
      <c r="EI418" s="158"/>
      <c r="EJ418" s="50"/>
      <c r="EK418" s="50"/>
      <c r="EL418" s="55"/>
      <c r="EM418" s="50"/>
      <c r="EN418" s="50"/>
      <c r="EO418" s="50"/>
      <c r="EP418" s="50"/>
      <c r="EQ418" s="50"/>
      <c r="ER418" s="56"/>
      <c r="ES418" s="56"/>
      <c r="ET418" s="56"/>
      <c r="EU418" s="56"/>
      <c r="EV418" s="56"/>
      <c r="EW418" s="56"/>
      <c r="EX418" s="56"/>
      <c r="EY418" s="56"/>
      <c r="EZ418" s="165"/>
      <c r="FA418" s="179"/>
      <c r="FB418" s="179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O418" s="54"/>
      <c r="FP418" s="54"/>
      <c r="FQ418" s="54"/>
      <c r="FR418" s="54"/>
      <c r="FS418" s="54"/>
      <c r="FT418" s="54"/>
      <c r="FU418" s="54"/>
      <c r="FV418" s="54"/>
      <c r="FW418" s="54"/>
      <c r="FX418" s="54"/>
      <c r="FY418" s="54"/>
      <c r="FZ418" s="54"/>
      <c r="GA418" s="54"/>
    </row>
    <row r="419" spans="1:183" ht="16.899999999999999" customHeight="1">
      <c r="A419" s="66" t="s">
        <v>377</v>
      </c>
      <c r="B419" s="228" t="s">
        <v>283</v>
      </c>
      <c r="C419" s="228">
        <v>351</v>
      </c>
      <c r="D419" s="66" t="s">
        <v>383</v>
      </c>
      <c r="E419" s="40">
        <v>5</v>
      </c>
      <c r="F419" s="144">
        <v>4.8499999999999996</v>
      </c>
      <c r="G419" s="144">
        <v>12.73</v>
      </c>
      <c r="H419" s="144">
        <v>6.8597689729799995</v>
      </c>
      <c r="I419" s="144">
        <v>2.78</v>
      </c>
      <c r="J419" s="232">
        <v>3.4</v>
      </c>
      <c r="K419" s="83">
        <v>3.99</v>
      </c>
      <c r="L419" s="83"/>
      <c r="M419" s="83"/>
      <c r="N419" s="83"/>
      <c r="O419" s="83"/>
      <c r="P419" s="230">
        <f t="shared" si="324"/>
        <v>34.60976897298</v>
      </c>
      <c r="Q419" s="52">
        <f t="shared" si="306"/>
        <v>0.83856836244659583</v>
      </c>
      <c r="R419" s="52">
        <f t="shared" si="307"/>
        <v>1.5690704459562599</v>
      </c>
      <c r="S419" s="52">
        <f t="shared" si="308"/>
        <v>1.4947746234297863</v>
      </c>
      <c r="T419" s="53">
        <f t="shared" si="309"/>
        <v>0.1131953625291616</v>
      </c>
      <c r="U419" s="53">
        <f t="shared" si="310"/>
        <v>1.3136092081897086</v>
      </c>
      <c r="V419" s="53">
        <f t="shared" si="311"/>
        <v>17.245720460840499</v>
      </c>
      <c r="W419" s="53">
        <f t="shared" si="312"/>
        <v>109.30751375724435</v>
      </c>
      <c r="X419" s="53">
        <f t="shared" si="313"/>
        <v>1.0261427075660567</v>
      </c>
      <c r="Y419" s="53">
        <f t="shared" si="314"/>
        <v>1.0245708970161953</v>
      </c>
      <c r="Z419" s="53">
        <f t="shared" si="315"/>
        <v>1.0295983125376811</v>
      </c>
      <c r="AA419" s="53">
        <f t="shared" si="316"/>
        <v>1.0413839355520458</v>
      </c>
      <c r="AB419" s="53">
        <f t="shared" si="317"/>
        <v>0.56692310113360378</v>
      </c>
      <c r="AC419" s="53">
        <f t="shared" si="318"/>
        <v>0.55603297872814494</v>
      </c>
      <c r="AD419" s="53">
        <f t="shared" si="319"/>
        <v>0.5481276962567827</v>
      </c>
      <c r="AE419" s="53">
        <f t="shared" si="320"/>
        <v>0.40298712852401042</v>
      </c>
      <c r="AF419" s="53">
        <f t="shared" si="321"/>
        <v>0.36</v>
      </c>
      <c r="AG419" s="53">
        <f t="shared" si="322"/>
        <v>0.3814935642620052</v>
      </c>
      <c r="AH419" s="64" t="s">
        <v>152</v>
      </c>
      <c r="AK419" s="45" t="str">
        <f t="shared" si="325"/>
        <v>430-20</v>
      </c>
      <c r="AL419" s="65"/>
      <c r="AM419" s="145">
        <f t="shared" si="326"/>
        <v>5</v>
      </c>
      <c r="AN419" s="149"/>
      <c r="AO419" s="183"/>
      <c r="AP419" s="149"/>
      <c r="AQ419" s="147">
        <f t="shared" si="327"/>
        <v>1</v>
      </c>
      <c r="AR419" s="229">
        <v>0</v>
      </c>
      <c r="AS419" s="229">
        <v>1</v>
      </c>
      <c r="AT419" s="229">
        <v>1</v>
      </c>
      <c r="AU419" s="229">
        <v>0</v>
      </c>
      <c r="AV419" s="229">
        <v>1</v>
      </c>
      <c r="AW419" s="229">
        <v>1</v>
      </c>
      <c r="AX419" s="229">
        <v>0</v>
      </c>
      <c r="AY419" s="229">
        <v>1</v>
      </c>
      <c r="AZ419" s="229">
        <v>1</v>
      </c>
      <c r="BB419" s="229">
        <v>5</v>
      </c>
      <c r="BC419" s="229">
        <v>5</v>
      </c>
      <c r="BD419" s="229">
        <v>0</v>
      </c>
      <c r="BE419" s="57">
        <v>3</v>
      </c>
      <c r="BF419" s="57">
        <v>3</v>
      </c>
      <c r="BG419" s="57">
        <v>3</v>
      </c>
      <c r="BH419" s="57">
        <v>10</v>
      </c>
      <c r="BI419" s="57">
        <f t="shared" si="328"/>
        <v>351</v>
      </c>
      <c r="BJ419" s="189" t="str">
        <f t="shared" si="329"/>
        <v>430-20</v>
      </c>
      <c r="BK419" s="173">
        <f t="shared" si="330"/>
        <v>5</v>
      </c>
      <c r="BL419" s="173">
        <v>0</v>
      </c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104"/>
      <c r="CB419" s="103"/>
      <c r="CC419" s="103"/>
      <c r="CD419" s="103"/>
      <c r="CE419" s="103"/>
      <c r="CF419" s="103"/>
      <c r="CG419" s="103"/>
      <c r="CH419" s="103"/>
      <c r="CI419" s="103"/>
      <c r="CJ419" s="103"/>
      <c r="CK419" s="103"/>
      <c r="CL419" s="103"/>
      <c r="CP419" s="93"/>
      <c r="CQ419" s="93"/>
      <c r="CV419" s="93"/>
      <c r="DA419" s="93"/>
      <c r="DF419" s="131"/>
      <c r="DG419" s="121">
        <f t="shared" si="331"/>
        <v>0</v>
      </c>
      <c r="DH419" s="121">
        <f t="shared" si="332"/>
        <v>12.578525436698937</v>
      </c>
      <c r="DI419" s="121">
        <f t="shared" si="333"/>
        <v>22.421619351446793</v>
      </c>
      <c r="DJ419" s="121">
        <f t="shared" si="334"/>
        <v>0.13543298831908607</v>
      </c>
      <c r="DK419" s="121">
        <f t="shared" si="334"/>
        <v>1.5391206309645578</v>
      </c>
      <c r="DL419" s="121">
        <f t="shared" si="334"/>
        <v>0</v>
      </c>
      <c r="DM419" s="121">
        <f t="shared" si="335"/>
        <v>0</v>
      </c>
      <c r="DN419" s="121">
        <f t="shared" si="336"/>
        <v>0</v>
      </c>
      <c r="DO419" s="121">
        <f t="shared" si="337"/>
        <v>0</v>
      </c>
      <c r="DP419" s="121">
        <f t="shared" si="338"/>
        <v>0</v>
      </c>
      <c r="DQ419" s="121">
        <f t="shared" si="339"/>
        <v>0</v>
      </c>
      <c r="DR419" s="122">
        <f t="shared" si="340"/>
        <v>1</v>
      </c>
      <c r="DS419" s="157"/>
      <c r="DT419" s="157" t="str">
        <f t="shared" si="341"/>
        <v>HP_Burn_thin</v>
      </c>
      <c r="DU419" s="157" t="str">
        <f t="shared" si="323"/>
        <v>430-20</v>
      </c>
      <c r="DV419" s="238">
        <f t="shared" si="342"/>
        <v>5</v>
      </c>
      <c r="DW419" s="158"/>
      <c r="DX419" s="158"/>
      <c r="DY419" s="158"/>
      <c r="DZ419" s="158"/>
      <c r="EA419" s="158"/>
      <c r="EB419" s="158"/>
      <c r="EC419" s="158"/>
      <c r="ED419" s="158"/>
      <c r="EE419" s="158"/>
      <c r="EF419" s="158"/>
      <c r="EG419" s="158"/>
      <c r="EH419" s="158"/>
      <c r="EI419" s="158"/>
      <c r="EJ419" s="50"/>
      <c r="EK419" s="50"/>
      <c r="EL419" s="55"/>
      <c r="EM419" s="50"/>
      <c r="EN419" s="50"/>
      <c r="EO419" s="50"/>
      <c r="EP419" s="50"/>
      <c r="EQ419" s="50"/>
      <c r="ER419" s="56"/>
      <c r="ES419" s="56"/>
      <c r="ET419" s="56"/>
      <c r="EU419" s="56"/>
      <c r="EV419" s="56"/>
      <c r="EW419" s="56"/>
      <c r="EX419" s="56"/>
      <c r="EY419" s="56"/>
      <c r="EZ419" s="165"/>
      <c r="FA419" s="179"/>
      <c r="FB419" s="179"/>
      <c r="FC419" s="56"/>
      <c r="FD419" s="56"/>
      <c r="FE419" s="56"/>
      <c r="FF419" s="56"/>
      <c r="FG419" s="56"/>
      <c r="FH419" s="56"/>
      <c r="FI419" s="56"/>
      <c r="FJ419" s="56"/>
      <c r="FK419" s="56"/>
      <c r="FL419" s="56"/>
      <c r="FM419" s="56"/>
      <c r="FO419" s="54"/>
      <c r="FP419" s="54"/>
      <c r="FQ419" s="54"/>
      <c r="FR419" s="54"/>
      <c r="FS419" s="54"/>
      <c r="FT419" s="54"/>
      <c r="FU419" s="54"/>
      <c r="FV419" s="54"/>
      <c r="FW419" s="54"/>
      <c r="FX419" s="54"/>
      <c r="FY419" s="54"/>
      <c r="FZ419" s="54"/>
      <c r="GA419" s="54"/>
    </row>
    <row r="420" spans="1:183" ht="16.899999999999999" customHeight="1">
      <c r="A420" s="66" t="s">
        <v>377</v>
      </c>
      <c r="B420" s="228" t="s">
        <v>283</v>
      </c>
      <c r="C420" s="228">
        <v>352</v>
      </c>
      <c r="D420" s="228" t="s">
        <v>336</v>
      </c>
      <c r="E420" s="229">
        <v>1</v>
      </c>
      <c r="F420" s="144">
        <v>4.8499999999999996</v>
      </c>
      <c r="G420" s="144">
        <v>12.73</v>
      </c>
      <c r="H420" s="144">
        <v>6.8597689729799995</v>
      </c>
      <c r="I420" s="144">
        <v>2.78</v>
      </c>
      <c r="J420" s="232">
        <v>3.4</v>
      </c>
      <c r="K420" s="83">
        <v>3.99</v>
      </c>
      <c r="L420" s="83"/>
      <c r="M420" s="83"/>
      <c r="N420" s="83"/>
      <c r="O420" s="83"/>
      <c r="P420" s="230">
        <f t="shared" si="324"/>
        <v>34.60976897298</v>
      </c>
      <c r="Q420" s="52">
        <f t="shared" si="306"/>
        <v>0.83856836244659583</v>
      </c>
      <c r="R420" s="52">
        <f t="shared" si="307"/>
        <v>1.5690704459562599</v>
      </c>
      <c r="S420" s="52">
        <f t="shared" si="308"/>
        <v>1.4947746234297863</v>
      </c>
      <c r="T420" s="53">
        <f t="shared" si="309"/>
        <v>0.1131953625291616</v>
      </c>
      <c r="U420" s="53">
        <f t="shared" si="310"/>
        <v>1.3136092081897086</v>
      </c>
      <c r="V420" s="53">
        <f t="shared" si="311"/>
        <v>17.245720460840499</v>
      </c>
      <c r="W420" s="53">
        <f t="shared" si="312"/>
        <v>109.30751375724435</v>
      </c>
      <c r="X420" s="53">
        <f t="shared" si="313"/>
        <v>1.0261427075660567</v>
      </c>
      <c r="Y420" s="53">
        <f t="shared" si="314"/>
        <v>1.0245708970161953</v>
      </c>
      <c r="Z420" s="53">
        <f t="shared" si="315"/>
        <v>1.0295983125376811</v>
      </c>
      <c r="AA420" s="53">
        <f t="shared" si="316"/>
        <v>1.0413839355520458</v>
      </c>
      <c r="AB420" s="53">
        <f t="shared" si="317"/>
        <v>0.56692310113360378</v>
      </c>
      <c r="AC420" s="53">
        <f t="shared" si="318"/>
        <v>0.55603297872814494</v>
      </c>
      <c r="AD420" s="53">
        <f t="shared" si="319"/>
        <v>0.5481276962567827</v>
      </c>
      <c r="AE420" s="53">
        <f t="shared" si="320"/>
        <v>0.40298712852401042</v>
      </c>
      <c r="AF420" s="53">
        <f t="shared" si="321"/>
        <v>0.36</v>
      </c>
      <c r="AG420" s="53">
        <f t="shared" si="322"/>
        <v>0.3814935642620052</v>
      </c>
      <c r="AH420" s="64" t="s">
        <v>152</v>
      </c>
      <c r="AK420" s="45" t="str">
        <f t="shared" si="325"/>
        <v>452-16</v>
      </c>
      <c r="AL420" s="65"/>
      <c r="AM420" s="145">
        <f t="shared" si="326"/>
        <v>1</v>
      </c>
      <c r="AN420" s="149"/>
      <c r="AO420" s="183"/>
      <c r="AP420" s="149"/>
      <c r="AQ420" s="147">
        <f t="shared" si="327"/>
        <v>1</v>
      </c>
      <c r="AR420" s="229">
        <v>0</v>
      </c>
      <c r="AS420" s="229">
        <v>1</v>
      </c>
      <c r="AT420" s="229">
        <v>1</v>
      </c>
      <c r="AU420" s="229">
        <v>0</v>
      </c>
      <c r="AV420" s="229">
        <v>1</v>
      </c>
      <c r="AW420" s="229">
        <v>1</v>
      </c>
      <c r="AX420" s="229">
        <v>0</v>
      </c>
      <c r="AY420" s="229">
        <v>1</v>
      </c>
      <c r="AZ420" s="229">
        <v>1</v>
      </c>
      <c r="BB420" s="229">
        <v>5</v>
      </c>
      <c r="BC420" s="229">
        <v>5</v>
      </c>
      <c r="BD420" s="229">
        <v>0</v>
      </c>
      <c r="BE420" s="57">
        <v>3</v>
      </c>
      <c r="BF420" s="57">
        <v>3</v>
      </c>
      <c r="BG420" s="57">
        <v>3</v>
      </c>
      <c r="BH420" s="57">
        <v>10</v>
      </c>
      <c r="BI420" s="57">
        <f t="shared" si="328"/>
        <v>352</v>
      </c>
      <c r="BJ420" s="189" t="str">
        <f t="shared" si="329"/>
        <v>452-16</v>
      </c>
      <c r="BK420" s="173">
        <f t="shared" si="330"/>
        <v>1</v>
      </c>
      <c r="BL420" s="173">
        <v>29</v>
      </c>
      <c r="BM420" s="57">
        <v>43</v>
      </c>
      <c r="BN420" s="57">
        <v>28</v>
      </c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104"/>
      <c r="CB420" s="103"/>
      <c r="CC420" s="103"/>
      <c r="CD420" s="103"/>
      <c r="CE420" s="103"/>
      <c r="CF420" s="103"/>
      <c r="CG420" s="103"/>
      <c r="CH420" s="103"/>
      <c r="CI420" s="103"/>
      <c r="CJ420" s="103"/>
      <c r="CK420" s="103"/>
      <c r="CL420" s="103"/>
      <c r="CP420" s="93"/>
      <c r="CQ420" s="93"/>
      <c r="CV420" s="93"/>
      <c r="DA420" s="93"/>
      <c r="DF420" s="131"/>
      <c r="DG420" s="121">
        <f t="shared" si="331"/>
        <v>0</v>
      </c>
      <c r="DH420" s="121">
        <f t="shared" si="332"/>
        <v>12.578525436698937</v>
      </c>
      <c r="DI420" s="121">
        <f t="shared" si="333"/>
        <v>22.421619351446793</v>
      </c>
      <c r="DJ420" s="121">
        <f t="shared" si="334"/>
        <v>0.13543298831908607</v>
      </c>
      <c r="DK420" s="121">
        <f t="shared" si="334"/>
        <v>1.5391206309645578</v>
      </c>
      <c r="DL420" s="121">
        <f t="shared" si="334"/>
        <v>0</v>
      </c>
      <c r="DM420" s="121">
        <f t="shared" si="335"/>
        <v>179.90656960928871</v>
      </c>
      <c r="DN420" s="121">
        <f t="shared" si="336"/>
        <v>0</v>
      </c>
      <c r="DO420" s="121">
        <f t="shared" si="337"/>
        <v>0</v>
      </c>
      <c r="DP420" s="121">
        <f t="shared" si="338"/>
        <v>0</v>
      </c>
      <c r="DQ420" s="121">
        <f t="shared" si="339"/>
        <v>0</v>
      </c>
      <c r="DR420" s="122">
        <f t="shared" si="340"/>
        <v>1</v>
      </c>
      <c r="DS420" s="157"/>
      <c r="DT420" s="157" t="str">
        <f t="shared" si="341"/>
        <v>HP_Burn_thin</v>
      </c>
      <c r="DU420" s="157" t="str">
        <f t="shared" si="323"/>
        <v>452-16</v>
      </c>
      <c r="DV420" s="238">
        <f t="shared" si="342"/>
        <v>1</v>
      </c>
      <c r="DW420" s="158"/>
      <c r="DX420" s="158"/>
      <c r="DY420" s="158"/>
      <c r="DZ420" s="158"/>
      <c r="EA420" s="158"/>
      <c r="EB420" s="158"/>
      <c r="EC420" s="158"/>
      <c r="ED420" s="158"/>
      <c r="EE420" s="158"/>
      <c r="EF420" s="158"/>
      <c r="EG420" s="158"/>
      <c r="EH420" s="158"/>
      <c r="EI420" s="158"/>
      <c r="EJ420" s="50"/>
      <c r="EK420" s="50"/>
      <c r="EL420" s="55"/>
      <c r="EM420" s="50"/>
      <c r="EN420" s="50"/>
      <c r="EO420" s="50">
        <f t="shared" ref="EO420:EO483" si="343">4.074*AQ420*((CQ420/2.54)^2 + (CR420/2.54)^2 + (CS420/2.54)^2 + (CT420/2.54)^2 + (CU420/2.54)^2)/(BH420*3.28)</f>
        <v>0</v>
      </c>
      <c r="EP420" s="50">
        <f t="shared" ref="EP420:EP483" si="344">4.074*AQ420*((CV420/2.54)^2 + (CW420/2.54)^2 + (CX420/2.54)^2 + (CY420/2.54)^2 + (CZ420/2.54)^2)/(BH420*3.28)</f>
        <v>0</v>
      </c>
      <c r="EQ420" s="50">
        <f t="shared" ref="EQ420:EQ483" si="345">4.074*AQ420*((DA420/2.54)^2 + (DB420/2.54)^2 + (DC420/2.54)^2 + (DD420/2.54)^2 + (DE420/2.54)^2)/(BH420*3.28)</f>
        <v>0</v>
      </c>
      <c r="ER420" s="56"/>
      <c r="ES420" s="56"/>
      <c r="ET420" s="56">
        <f t="shared" ref="ET420:EU493" si="346">DG420*0.45</f>
        <v>0</v>
      </c>
      <c r="EU420" s="56">
        <f t="shared" si="346"/>
        <v>5.6603364465145223</v>
      </c>
      <c r="EV420" s="56"/>
      <c r="EW420" s="56"/>
      <c r="EX420" s="56"/>
      <c r="EY420" s="56"/>
      <c r="EZ420" s="165"/>
      <c r="FA420" s="179"/>
      <c r="FB420" s="179"/>
      <c r="FC420" s="56"/>
      <c r="FD420" s="56"/>
      <c r="FE420" s="56"/>
      <c r="FF420" s="56"/>
      <c r="FG420" s="56"/>
      <c r="FH420" s="56"/>
      <c r="FI420" s="56"/>
      <c r="FJ420" s="56"/>
      <c r="FK420" s="56"/>
      <c r="FL420" s="56"/>
      <c r="FM420" s="56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</row>
    <row r="421" spans="1:183" ht="16.899999999999999" customHeight="1">
      <c r="A421" s="66" t="s">
        <v>377</v>
      </c>
      <c r="B421" s="228" t="s">
        <v>283</v>
      </c>
      <c r="C421" s="228">
        <v>352</v>
      </c>
      <c r="D421" s="228" t="s">
        <v>336</v>
      </c>
      <c r="E421" s="229">
        <v>2</v>
      </c>
      <c r="F421" s="144">
        <v>4.8499999999999996</v>
      </c>
      <c r="G421" s="144">
        <v>12.73</v>
      </c>
      <c r="H421" s="144">
        <v>6.8597689729799995</v>
      </c>
      <c r="I421" s="144">
        <v>2.78</v>
      </c>
      <c r="J421" s="232">
        <v>3.4</v>
      </c>
      <c r="K421" s="83">
        <v>3.99</v>
      </c>
      <c r="L421" s="144"/>
      <c r="M421" s="144"/>
      <c r="N421" s="83"/>
      <c r="O421" s="83"/>
      <c r="P421" s="230">
        <f t="shared" si="305"/>
        <v>34.60976897298</v>
      </c>
      <c r="Q421" s="52">
        <f t="shared" si="306"/>
        <v>0.83856836244659583</v>
      </c>
      <c r="R421" s="52">
        <f t="shared" si="307"/>
        <v>1.5690704459562599</v>
      </c>
      <c r="S421" s="52">
        <f t="shared" si="308"/>
        <v>1.4947746234297863</v>
      </c>
      <c r="T421" s="53">
        <f t="shared" si="309"/>
        <v>0.1131953625291616</v>
      </c>
      <c r="U421" s="53">
        <f t="shared" si="310"/>
        <v>1.3136092081897086</v>
      </c>
      <c r="V421" s="53">
        <f t="shared" si="311"/>
        <v>17.245720460840499</v>
      </c>
      <c r="W421" s="53">
        <f t="shared" si="312"/>
        <v>109.30751375724435</v>
      </c>
      <c r="X421" s="53">
        <f t="shared" si="313"/>
        <v>1.0261427075660567</v>
      </c>
      <c r="Y421" s="53">
        <f t="shared" si="314"/>
        <v>1.0245708970161953</v>
      </c>
      <c r="Z421" s="53">
        <f t="shared" si="315"/>
        <v>1.0295983125376811</v>
      </c>
      <c r="AA421" s="53">
        <f t="shared" si="316"/>
        <v>1.0413839355520458</v>
      </c>
      <c r="AB421" s="53">
        <f t="shared" si="317"/>
        <v>0.56692310113360378</v>
      </c>
      <c r="AC421" s="53">
        <f t="shared" si="318"/>
        <v>0.55603297872814494</v>
      </c>
      <c r="AD421" s="53">
        <f t="shared" si="319"/>
        <v>0.5481276962567827</v>
      </c>
      <c r="AE421" s="53">
        <f t="shared" si="320"/>
        <v>0.40298712852401042</v>
      </c>
      <c r="AF421" s="53">
        <f t="shared" si="321"/>
        <v>0.36</v>
      </c>
      <c r="AG421" s="53">
        <f t="shared" si="322"/>
        <v>0.3814935642620052</v>
      </c>
      <c r="AH421" s="64" t="s">
        <v>152</v>
      </c>
      <c r="AK421" s="45" t="str">
        <f t="shared" si="325"/>
        <v>452-16</v>
      </c>
      <c r="AL421" s="65"/>
      <c r="AM421" s="145">
        <f t="shared" si="326"/>
        <v>2</v>
      </c>
      <c r="AN421" s="149"/>
      <c r="AO421" s="183"/>
      <c r="AP421" s="149"/>
      <c r="AQ421" s="147">
        <f t="shared" si="327"/>
        <v>1</v>
      </c>
      <c r="AR421" s="229">
        <v>0</v>
      </c>
      <c r="AS421" s="229">
        <v>2</v>
      </c>
      <c r="AT421" s="229">
        <v>2</v>
      </c>
      <c r="AU421" s="229">
        <v>0</v>
      </c>
      <c r="AV421" s="229">
        <v>0</v>
      </c>
      <c r="AW421" s="229">
        <v>0</v>
      </c>
      <c r="AX421" s="229">
        <v>0</v>
      </c>
      <c r="AY421" s="229">
        <v>0</v>
      </c>
      <c r="AZ421" s="229">
        <v>0</v>
      </c>
      <c r="BB421" s="229">
        <v>26</v>
      </c>
      <c r="BC421" s="229">
        <v>1</v>
      </c>
      <c r="BD421" s="229">
        <v>0</v>
      </c>
      <c r="BE421" s="57">
        <v>3</v>
      </c>
      <c r="BF421" s="57">
        <v>3</v>
      </c>
      <c r="BG421" s="57">
        <v>3</v>
      </c>
      <c r="BH421" s="57">
        <v>10</v>
      </c>
      <c r="BI421" s="57">
        <f t="shared" si="328"/>
        <v>352</v>
      </c>
      <c r="BJ421" s="189" t="str">
        <f t="shared" si="329"/>
        <v>452-16</v>
      </c>
      <c r="BK421" s="173">
        <f t="shared" si="330"/>
        <v>2</v>
      </c>
      <c r="BL421" s="173">
        <v>0</v>
      </c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104"/>
      <c r="CB421" s="103"/>
      <c r="CC421" s="103"/>
      <c r="CD421" s="103"/>
      <c r="CE421" s="103"/>
      <c r="CF421" s="103"/>
      <c r="CG421" s="103"/>
      <c r="CH421" s="103"/>
      <c r="CI421" s="103"/>
      <c r="CJ421" s="103"/>
      <c r="CK421" s="103"/>
      <c r="CL421" s="103"/>
      <c r="CP421" s="93"/>
      <c r="CQ421" s="93"/>
      <c r="CV421" s="93"/>
      <c r="DA421" s="93"/>
      <c r="DF421" s="131"/>
      <c r="DG421" s="121">
        <f t="shared" si="331"/>
        <v>0</v>
      </c>
      <c r="DH421" s="121">
        <f t="shared" si="332"/>
        <v>8.3856836244659583</v>
      </c>
      <c r="DI421" s="121">
        <f t="shared" si="333"/>
        <v>14.947746234297863</v>
      </c>
      <c r="DJ421" s="121">
        <f t="shared" si="334"/>
        <v>0.70425153925924755</v>
      </c>
      <c r="DK421" s="121">
        <f t="shared" si="334"/>
        <v>0.30782412619291155</v>
      </c>
      <c r="DL421" s="121">
        <f t="shared" si="334"/>
        <v>0</v>
      </c>
      <c r="DM421" s="121">
        <f t="shared" si="335"/>
        <v>0</v>
      </c>
      <c r="DN421" s="121">
        <f t="shared" si="336"/>
        <v>0</v>
      </c>
      <c r="DO421" s="121">
        <f t="shared" si="337"/>
        <v>0</v>
      </c>
      <c r="DP421" s="121">
        <f t="shared" si="338"/>
        <v>0</v>
      </c>
      <c r="DQ421" s="121">
        <f t="shared" si="339"/>
        <v>0</v>
      </c>
      <c r="DR421" s="122">
        <f t="shared" si="340"/>
        <v>1</v>
      </c>
      <c r="DS421" s="157"/>
      <c r="DT421" s="157" t="str">
        <f t="shared" si="341"/>
        <v>HP_Burn_thin</v>
      </c>
      <c r="DU421" s="157" t="str">
        <f t="shared" si="323"/>
        <v>452-16</v>
      </c>
      <c r="DV421" s="238">
        <f t="shared" si="342"/>
        <v>2</v>
      </c>
      <c r="DW421" s="158"/>
      <c r="DX421" s="158"/>
      <c r="DY421" s="158"/>
      <c r="DZ421" s="158"/>
      <c r="EA421" s="158"/>
      <c r="EB421" s="158"/>
      <c r="EC421" s="158"/>
      <c r="ED421" s="158"/>
      <c r="EE421" s="158"/>
      <c r="EF421" s="158"/>
      <c r="EG421" s="158"/>
      <c r="EH421" s="158"/>
      <c r="EI421" s="158"/>
      <c r="EJ421" s="50">
        <f t="shared" ref="EJ421:EJ494" si="347">(0.09533*BB421*AQ421)/(BE421*3.28)</f>
        <v>0.25188821138211381</v>
      </c>
      <c r="EK421" s="50">
        <f t="shared" ref="EK421:EK494" si="348">(1.825*BC421*AQ421)/(BF421*3.28)</f>
        <v>0.18546747967479674</v>
      </c>
      <c r="EL421" s="55">
        <f t="shared" ref="EL421:EL494" si="349">(14.52*BD421*AQ421)/(BG421*3.28)</f>
        <v>0</v>
      </c>
      <c r="EM421" s="50">
        <f>4.656*AQ421*(((BL421/2.54)^2)+((BM421/2.54)^2)+((BN421/2.54)^2)+((BO421)/2.54^2)+((BP421/2.54)^2)+((BQ421/2.54)^2)+((BR421/2.54)^2)+((BS421/2.54)^2)+((BT421/2.54)^2)+((BU421/2.54)^2)+((BV421/2.54)^2)+((BW421/2.54)^2)+((BX421/2.54)^2)+((BY421/2.54)^2)+((BZ421/2.54)^2))/(BH421*3.28)</f>
        <v>0</v>
      </c>
      <c r="EN421" s="50">
        <f>3.492*AQ421*((CA421/2.54)^2 + (CB421/2.54)^2 + (CC421/2.54)^2 + (CD421/2.54)^2 + (CE421/2.54)^2 + (CF421/2.54)^2 + (CG421/2.54)^2 +(CH421/2.54)^2 +(CI421/2.54)^2 + (CJ421/2.54)^2 +(CK421/2.54)^2 + (CL421/2.54)^2 +(CM421/2.54)^2 + (CN421/2.54)^2 + (CO421/2.54)^2)/(BH421*3.28)</f>
        <v>0</v>
      </c>
      <c r="EO421" s="50">
        <f t="shared" si="343"/>
        <v>0</v>
      </c>
      <c r="EP421" s="50">
        <f t="shared" si="344"/>
        <v>0</v>
      </c>
      <c r="EQ421" s="50">
        <f t="shared" si="345"/>
        <v>0</v>
      </c>
      <c r="ER421" s="56">
        <f t="shared" ref="ER421:ER494" si="350">EJ421+EK421+EL421</f>
        <v>0.43735569105691052</v>
      </c>
      <c r="ES421" s="56">
        <f t="shared" ref="ES421:ES494" si="351">EM421+EN421</f>
        <v>0</v>
      </c>
      <c r="ET421" s="56">
        <f t="shared" si="346"/>
        <v>0</v>
      </c>
      <c r="EU421" s="56">
        <f t="shared" si="346"/>
        <v>3.7735576310096812</v>
      </c>
      <c r="EV421" s="56">
        <f t="shared" ref="EV421:EV494" si="352">ER421+ES421</f>
        <v>0.43735569105691052</v>
      </c>
      <c r="EW421" s="56"/>
      <c r="EX421" s="56"/>
      <c r="EY421" s="56"/>
      <c r="EZ421" s="165"/>
      <c r="FA421" s="179"/>
      <c r="FB421" s="179"/>
      <c r="FC421" s="56"/>
      <c r="FD421" s="56"/>
      <c r="FE421" s="56"/>
      <c r="FF421" s="56"/>
      <c r="FG421" s="56"/>
      <c r="FH421" s="56"/>
      <c r="FI421" s="56"/>
      <c r="FJ421" s="56"/>
      <c r="FK421" s="56"/>
      <c r="FL421" s="56"/>
      <c r="FM421" s="56"/>
      <c r="FO421" s="54"/>
      <c r="FP421" s="54"/>
      <c r="FQ421" s="54"/>
      <c r="FR421" s="54"/>
      <c r="FS421" s="54"/>
      <c r="FT421" s="54"/>
      <c r="FU421" s="54"/>
      <c r="FV421" s="54"/>
      <c r="FW421" s="54"/>
      <c r="FX421" s="54"/>
      <c r="FY421" s="54"/>
      <c r="FZ421" s="54"/>
      <c r="GA421" s="54"/>
    </row>
    <row r="422" spans="1:183" ht="16.899999999999999" customHeight="1">
      <c r="A422" s="66" t="s">
        <v>377</v>
      </c>
      <c r="B422" s="228" t="s">
        <v>283</v>
      </c>
      <c r="C422" s="228">
        <v>352</v>
      </c>
      <c r="D422" s="228" t="s">
        <v>336</v>
      </c>
      <c r="E422" s="229">
        <v>3</v>
      </c>
      <c r="F422" s="144">
        <v>4.8499999999999996</v>
      </c>
      <c r="G422" s="144">
        <v>12.73</v>
      </c>
      <c r="H422" s="144">
        <v>6.8597689729799995</v>
      </c>
      <c r="I422" s="144">
        <v>2.78</v>
      </c>
      <c r="J422" s="232">
        <v>3.4</v>
      </c>
      <c r="K422" s="83">
        <v>3.99</v>
      </c>
      <c r="L422" s="144"/>
      <c r="M422" s="232"/>
      <c r="N422" s="83"/>
      <c r="O422" s="83"/>
      <c r="P422" s="230">
        <f t="shared" si="305"/>
        <v>34.60976897298</v>
      </c>
      <c r="Q422" s="52">
        <f t="shared" si="306"/>
        <v>0.83856836244659583</v>
      </c>
      <c r="R422" s="52">
        <f t="shared" si="307"/>
        <v>1.5690704459562599</v>
      </c>
      <c r="S422" s="52">
        <f t="shared" si="308"/>
        <v>1.4947746234297863</v>
      </c>
      <c r="T422" s="53">
        <f t="shared" si="309"/>
        <v>0.1131953625291616</v>
      </c>
      <c r="U422" s="53">
        <f t="shared" si="310"/>
        <v>1.3136092081897086</v>
      </c>
      <c r="V422" s="53">
        <f t="shared" si="311"/>
        <v>17.245720460840499</v>
      </c>
      <c r="W422" s="53">
        <f t="shared" si="312"/>
        <v>109.30751375724435</v>
      </c>
      <c r="X422" s="53">
        <f t="shared" si="313"/>
        <v>1.0261427075660567</v>
      </c>
      <c r="Y422" s="53">
        <f t="shared" si="314"/>
        <v>1.0245708970161953</v>
      </c>
      <c r="Z422" s="53">
        <f t="shared" si="315"/>
        <v>1.0295983125376811</v>
      </c>
      <c r="AA422" s="53">
        <f t="shared" si="316"/>
        <v>1.0413839355520458</v>
      </c>
      <c r="AB422" s="53">
        <f t="shared" si="317"/>
        <v>0.56692310113360378</v>
      </c>
      <c r="AC422" s="53">
        <f t="shared" si="318"/>
        <v>0.55603297872814494</v>
      </c>
      <c r="AD422" s="53">
        <f t="shared" si="319"/>
        <v>0.5481276962567827</v>
      </c>
      <c r="AE422" s="53">
        <f t="shared" si="320"/>
        <v>0.40298712852401042</v>
      </c>
      <c r="AF422" s="53">
        <f t="shared" si="321"/>
        <v>0.36</v>
      </c>
      <c r="AG422" s="53">
        <f t="shared" si="322"/>
        <v>0.3814935642620052</v>
      </c>
      <c r="AH422" s="64" t="s">
        <v>152</v>
      </c>
      <c r="AK422" s="45" t="str">
        <f t="shared" si="325"/>
        <v>452-16</v>
      </c>
      <c r="AL422" s="65"/>
      <c r="AM422" s="145">
        <f t="shared" si="326"/>
        <v>3</v>
      </c>
      <c r="AN422" s="149"/>
      <c r="AO422" s="183"/>
      <c r="AP422" s="149"/>
      <c r="AQ422" s="147">
        <f t="shared" si="327"/>
        <v>1</v>
      </c>
      <c r="AR422" s="229">
        <v>0</v>
      </c>
      <c r="AS422" s="229">
        <v>0</v>
      </c>
      <c r="AT422" s="229">
        <v>0</v>
      </c>
      <c r="AU422" s="229">
        <v>0</v>
      </c>
      <c r="AV422" s="229">
        <v>3</v>
      </c>
      <c r="AW422" s="229">
        <v>10</v>
      </c>
      <c r="AX422" s="229">
        <v>2</v>
      </c>
      <c r="AY422" s="229">
        <v>4</v>
      </c>
      <c r="AZ422" s="229">
        <v>4</v>
      </c>
      <c r="BB422" s="229">
        <v>35</v>
      </c>
      <c r="BC422" s="229">
        <v>1</v>
      </c>
      <c r="BD422" s="229">
        <v>0</v>
      </c>
      <c r="BE422" s="57">
        <v>3</v>
      </c>
      <c r="BF422" s="57">
        <v>3</v>
      </c>
      <c r="BG422" s="57">
        <v>3</v>
      </c>
      <c r="BH422" s="57">
        <v>10</v>
      </c>
      <c r="BI422" s="57">
        <f t="shared" si="328"/>
        <v>352</v>
      </c>
      <c r="BJ422" s="189" t="str">
        <f t="shared" si="329"/>
        <v>452-16</v>
      </c>
      <c r="BK422" s="173">
        <f t="shared" si="330"/>
        <v>3</v>
      </c>
      <c r="BL422" s="173">
        <v>0</v>
      </c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104">
        <v>46</v>
      </c>
      <c r="CB422" s="103">
        <v>53</v>
      </c>
      <c r="CC422" s="103"/>
      <c r="CD422" s="103"/>
      <c r="CE422" s="103"/>
      <c r="CF422" s="103"/>
      <c r="CG422" s="103"/>
      <c r="CH422" s="103"/>
      <c r="CI422" s="103"/>
      <c r="CJ422" s="103"/>
      <c r="CK422" s="103"/>
      <c r="CL422" s="103"/>
      <c r="CP422" s="93"/>
      <c r="CQ422" s="93"/>
      <c r="CV422" s="93"/>
      <c r="DA422" s="93"/>
      <c r="DF422" s="131"/>
      <c r="DG422" s="121">
        <f t="shared" si="331"/>
        <v>15.6907044595626</v>
      </c>
      <c r="DH422" s="121">
        <f t="shared" si="332"/>
        <v>29.349892685630856</v>
      </c>
      <c r="DI422" s="121">
        <f t="shared" si="333"/>
        <v>67.264858054340394</v>
      </c>
      <c r="DJ422" s="121">
        <f t="shared" si="334"/>
        <v>0.9480309182336023</v>
      </c>
      <c r="DK422" s="121">
        <f t="shared" si="334"/>
        <v>0.30782412619291155</v>
      </c>
      <c r="DL422" s="121">
        <f t="shared" si="334"/>
        <v>0</v>
      </c>
      <c r="DM422" s="121">
        <f t="shared" si="335"/>
        <v>0</v>
      </c>
      <c r="DN422" s="121">
        <f t="shared" si="336"/>
        <v>227.84251676834805</v>
      </c>
      <c r="DO422" s="121">
        <f t="shared" si="337"/>
        <v>0</v>
      </c>
      <c r="DP422" s="121">
        <f t="shared" si="338"/>
        <v>0</v>
      </c>
      <c r="DQ422" s="121">
        <f t="shared" si="339"/>
        <v>0</v>
      </c>
      <c r="DR422" s="122">
        <f t="shared" si="340"/>
        <v>5</v>
      </c>
      <c r="DS422" s="157"/>
      <c r="DT422" s="157" t="str">
        <f t="shared" si="341"/>
        <v>HP_Burn_thin</v>
      </c>
      <c r="DU422" s="157" t="str">
        <f t="shared" si="323"/>
        <v>452-16</v>
      </c>
      <c r="DV422" s="238">
        <f t="shared" si="342"/>
        <v>3</v>
      </c>
      <c r="EJ422" s="50">
        <f t="shared" si="347"/>
        <v>0.3390802845528455</v>
      </c>
      <c r="EK422" s="50">
        <f t="shared" si="348"/>
        <v>0.18546747967479674</v>
      </c>
      <c r="EL422" s="55">
        <f t="shared" si="349"/>
        <v>0</v>
      </c>
      <c r="EM422" s="50">
        <f>4.656*AQ422*(((BL422/2.54)^2)+((BM422/2.54)^2)+((BN422/2.54)^2)+((BO422)/2.54^2)+((BP422/2.54)^2)+((BQ422/2.54)^2)+((BR422/2.54)^2)+((BS422/2.54)^2)+((BT422/2.54)^2)+((BU422/2.54)^2)+((BV422/2.54)^2)+((BW422/2.54)^2)+((BX422/2.54)^2)+((BY422/2.54)^2)+((BZ422/2.54)^2))/(BH422*3.28)</f>
        <v>0</v>
      </c>
      <c r="EN422" s="50">
        <f>3.492*AQ422*((CA422/2.54)^2 + (CB422/2.54)^2 + (CC422/2.54)^2 + (CD422/2.54)^2 + (CE422/2.54)^2 + (CF422/2.54)^2 + (CG422/2.54)^2 +(CH422/2.54)^2 +(CI422/2.54)^2 + (CJ422/2.54)^2 +(CK422/2.54)^2 + (CL422/2.54)^2 +(CM422/2.54)^2 + (CN422/2.54)^2 + (CO422/2.54)^2)/(BH422*3.28)</f>
        <v>81.271671689684837</v>
      </c>
      <c r="EO422" s="50">
        <f t="shared" si="343"/>
        <v>0</v>
      </c>
      <c r="EP422" s="50">
        <f t="shared" si="344"/>
        <v>0</v>
      </c>
      <c r="EQ422" s="50">
        <f t="shared" si="345"/>
        <v>0</v>
      </c>
      <c r="ER422" s="56">
        <f t="shared" si="350"/>
        <v>0.52454776422764227</v>
      </c>
      <c r="ES422" s="56">
        <f t="shared" si="351"/>
        <v>81.271671689684837</v>
      </c>
      <c r="ET422" s="56">
        <f t="shared" si="346"/>
        <v>7.0608170068031697</v>
      </c>
      <c r="EU422" s="56">
        <f t="shared" si="346"/>
        <v>13.207451708533885</v>
      </c>
      <c r="EV422" s="56">
        <f t="shared" si="352"/>
        <v>81.796219453912485</v>
      </c>
      <c r="EW422" s="56"/>
      <c r="EX422" s="56"/>
      <c r="EY422" s="56"/>
      <c r="EZ422" s="165"/>
      <c r="FA422" s="179"/>
      <c r="FB422" s="179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4"/>
      <c r="FZ422" s="54"/>
      <c r="GA422" s="54"/>
    </row>
    <row r="423" spans="1:183" ht="16.899999999999999" customHeight="1">
      <c r="A423" s="66" t="s">
        <v>377</v>
      </c>
      <c r="B423" s="228" t="s">
        <v>283</v>
      </c>
      <c r="C423" s="228">
        <v>352</v>
      </c>
      <c r="D423" s="228" t="s">
        <v>336</v>
      </c>
      <c r="E423" s="229">
        <v>4</v>
      </c>
      <c r="F423" s="144">
        <v>4.8499999999999996</v>
      </c>
      <c r="G423" s="144">
        <v>12.73</v>
      </c>
      <c r="H423" s="144">
        <v>6.8597689729799995</v>
      </c>
      <c r="I423" s="144">
        <v>2.78</v>
      </c>
      <c r="J423" s="232">
        <v>3.4</v>
      </c>
      <c r="K423" s="83">
        <v>3.99</v>
      </c>
      <c r="L423" s="144"/>
      <c r="M423" s="232"/>
      <c r="N423" s="83"/>
      <c r="O423" s="83"/>
      <c r="P423" s="230">
        <f t="shared" si="305"/>
        <v>34.60976897298</v>
      </c>
      <c r="Q423" s="52">
        <f t="shared" si="306"/>
        <v>0.83856836244659583</v>
      </c>
      <c r="R423" s="52">
        <f t="shared" si="307"/>
        <v>1.5690704459562599</v>
      </c>
      <c r="S423" s="52">
        <f t="shared" si="308"/>
        <v>1.4947746234297863</v>
      </c>
      <c r="T423" s="53">
        <f t="shared" si="309"/>
        <v>0.1131953625291616</v>
      </c>
      <c r="U423" s="53">
        <f t="shared" si="310"/>
        <v>1.3136092081897086</v>
      </c>
      <c r="V423" s="53">
        <f t="shared" si="311"/>
        <v>17.245720460840499</v>
      </c>
      <c r="W423" s="53">
        <f t="shared" si="312"/>
        <v>109.30751375724435</v>
      </c>
      <c r="X423" s="53">
        <f t="shared" si="313"/>
        <v>1.0261427075660567</v>
      </c>
      <c r="Y423" s="53">
        <f t="shared" si="314"/>
        <v>1.0245708970161953</v>
      </c>
      <c r="Z423" s="53">
        <f t="shared" si="315"/>
        <v>1.0295983125376811</v>
      </c>
      <c r="AA423" s="53">
        <f t="shared" si="316"/>
        <v>1.0413839355520458</v>
      </c>
      <c r="AB423" s="53">
        <f t="shared" si="317"/>
        <v>0.56692310113360378</v>
      </c>
      <c r="AC423" s="53">
        <f t="shared" si="318"/>
        <v>0.55603297872814494</v>
      </c>
      <c r="AD423" s="53">
        <f t="shared" si="319"/>
        <v>0.5481276962567827</v>
      </c>
      <c r="AE423" s="53">
        <f t="shared" si="320"/>
        <v>0.40298712852401042</v>
      </c>
      <c r="AF423" s="53">
        <f t="shared" si="321"/>
        <v>0.36</v>
      </c>
      <c r="AG423" s="53">
        <f t="shared" si="322"/>
        <v>0.3814935642620052</v>
      </c>
      <c r="AH423" s="64" t="s">
        <v>152</v>
      </c>
      <c r="AK423" s="45" t="str">
        <f t="shared" si="325"/>
        <v>452-16</v>
      </c>
      <c r="AL423" s="65"/>
      <c r="AM423" s="145">
        <f t="shared" si="326"/>
        <v>4</v>
      </c>
      <c r="AN423" s="149"/>
      <c r="AO423" s="183"/>
      <c r="AP423" s="149"/>
      <c r="AQ423" s="147">
        <f t="shared" si="327"/>
        <v>1</v>
      </c>
      <c r="AR423" s="229">
        <v>0</v>
      </c>
      <c r="AS423" s="229">
        <v>3</v>
      </c>
      <c r="AT423" s="229">
        <v>3</v>
      </c>
      <c r="AU423" s="229">
        <v>1</v>
      </c>
      <c r="AV423" s="229">
        <v>3</v>
      </c>
      <c r="AW423" s="229">
        <v>3</v>
      </c>
      <c r="AX423" s="229">
        <v>0</v>
      </c>
      <c r="AY423" s="229">
        <v>0</v>
      </c>
      <c r="AZ423" s="229">
        <v>0</v>
      </c>
      <c r="BB423" s="229">
        <v>33</v>
      </c>
      <c r="BC423" s="229">
        <v>2</v>
      </c>
      <c r="BD423" s="229">
        <v>0</v>
      </c>
      <c r="BE423" s="57">
        <v>3</v>
      </c>
      <c r="BF423" s="57">
        <v>3</v>
      </c>
      <c r="BG423" s="57">
        <v>3</v>
      </c>
      <c r="BH423" s="57">
        <v>10</v>
      </c>
      <c r="BI423" s="57">
        <f t="shared" si="328"/>
        <v>352</v>
      </c>
      <c r="BJ423" s="189" t="str">
        <f t="shared" si="329"/>
        <v>452-16</v>
      </c>
      <c r="BK423" s="173">
        <f t="shared" si="330"/>
        <v>4</v>
      </c>
      <c r="BL423" s="173">
        <v>0</v>
      </c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104"/>
      <c r="CB423" s="103"/>
      <c r="CC423" s="103"/>
      <c r="CD423" s="103"/>
      <c r="CE423" s="103"/>
      <c r="CF423" s="103"/>
      <c r="CG423" s="103"/>
      <c r="CH423" s="103"/>
      <c r="CI423" s="103"/>
      <c r="CJ423" s="103"/>
      <c r="CK423" s="103"/>
      <c r="CL423" s="103"/>
      <c r="CP423" s="93"/>
      <c r="CQ423" s="93"/>
      <c r="CV423" s="93"/>
      <c r="DA423" s="93"/>
      <c r="DF423" s="131"/>
      <c r="DG423" s="121">
        <f t="shared" si="331"/>
        <v>7.8453522297812999</v>
      </c>
      <c r="DH423" s="121">
        <f t="shared" si="332"/>
        <v>25.157050873397875</v>
      </c>
      <c r="DI423" s="121">
        <f t="shared" si="333"/>
        <v>52.317111820042513</v>
      </c>
      <c r="DJ423" s="121">
        <f t="shared" si="334"/>
        <v>0.89385772290596799</v>
      </c>
      <c r="DK423" s="121">
        <f t="shared" si="334"/>
        <v>0.6156482523858231</v>
      </c>
      <c r="DL423" s="121">
        <f t="shared" si="334"/>
        <v>0</v>
      </c>
      <c r="DM423" s="121">
        <f t="shared" si="335"/>
        <v>0</v>
      </c>
      <c r="DN423" s="121">
        <f t="shared" si="336"/>
        <v>0</v>
      </c>
      <c r="DO423" s="121">
        <f t="shared" si="337"/>
        <v>0</v>
      </c>
      <c r="DP423" s="121">
        <f t="shared" si="338"/>
        <v>0</v>
      </c>
      <c r="DQ423" s="121">
        <f t="shared" si="339"/>
        <v>0</v>
      </c>
      <c r="DR423" s="122">
        <f t="shared" si="340"/>
        <v>3</v>
      </c>
      <c r="DS423" s="157"/>
      <c r="DT423" s="157" t="str">
        <f t="shared" si="341"/>
        <v>HP_Burn_thin</v>
      </c>
      <c r="DU423" s="157" t="str">
        <f t="shared" si="323"/>
        <v>452-16</v>
      </c>
      <c r="DV423" s="238">
        <f t="shared" si="342"/>
        <v>4</v>
      </c>
      <c r="EJ423" s="50">
        <f t="shared" si="347"/>
        <v>0.31970426829268295</v>
      </c>
      <c r="EK423" s="50">
        <f t="shared" si="348"/>
        <v>0.37093495934959347</v>
      </c>
      <c r="EL423" s="55">
        <f t="shared" si="349"/>
        <v>0</v>
      </c>
      <c r="EM423" s="50">
        <f>4.656*AQ423*(((BL423/2.54)^2)+((BM423/2.54)^2)+((BN423/2.54)^2)+((BO423)/2.54^2)+((BP423/2.54)^2)+((BQ423/2.54)^2)+((BR423/2.54)^2)+((BS423/2.54)^2)+((BT423/2.54)^2)+((BU423/2.54)^2)+((BV423/2.54)^2)+((BW423/2.54)^2)+((BX423/2.54)^2)+((BY423/2.54)^2)+((BZ423/2.54)^2))/(BH423*3.28)</f>
        <v>0</v>
      </c>
      <c r="EN423" s="50">
        <f>3.492*AQ423*((CA423/2.54)^2 + (CB423/2.54)^2 + (CC423/2.54)^2 + (CD423/2.54)^2 + (CE423/2.54)^2 + (CF423/2.54)^2 + (CG423/2.54)^2 +(CH423/2.54)^2 +(CI423/2.54)^2 + (CJ423/2.54)^2 +(CK423/2.54)^2 + (CL423/2.54)^2 +(CM423/2.54)^2 + (CN423/2.54)^2 + (CO423/2.54)^2)/(BH423*3.28)</f>
        <v>0</v>
      </c>
      <c r="EO423" s="50">
        <f t="shared" si="343"/>
        <v>0</v>
      </c>
      <c r="EP423" s="50">
        <f t="shared" si="344"/>
        <v>0</v>
      </c>
      <c r="EQ423" s="50">
        <f t="shared" si="345"/>
        <v>0</v>
      </c>
      <c r="ER423" s="56">
        <f t="shared" si="350"/>
        <v>0.69063922764227637</v>
      </c>
      <c r="ES423" s="56">
        <f t="shared" si="351"/>
        <v>0</v>
      </c>
      <c r="ET423" s="56">
        <f t="shared" si="346"/>
        <v>3.5304085034015849</v>
      </c>
      <c r="EU423" s="56">
        <f t="shared" si="346"/>
        <v>11.320672893029045</v>
      </c>
      <c r="EV423" s="56">
        <f t="shared" si="352"/>
        <v>0.69063922764227637</v>
      </c>
      <c r="EW423" s="56"/>
      <c r="EX423" s="56"/>
      <c r="EY423" s="56"/>
      <c r="EZ423" s="165" t="str">
        <f>D423</f>
        <v>452-16</v>
      </c>
      <c r="FA423" s="179">
        <f t="shared" ref="FA423:FB483" si="353">AVERAGE(ET421:ET423)</f>
        <v>3.5304085034015849</v>
      </c>
      <c r="FB423" s="179">
        <f t="shared" si="353"/>
        <v>9.4338940775242026</v>
      </c>
      <c r="FC423" s="56">
        <f>AVERAGE(EJ421:EJ423)</f>
        <v>0.30355758807588074</v>
      </c>
      <c r="FD423" s="56">
        <f>AVERAGE(EK421:EK423)</f>
        <v>0.24728997289972898</v>
      </c>
      <c r="FE423" s="56">
        <f>AVERAGE(EL421:EL423)</f>
        <v>0</v>
      </c>
      <c r="FF423" s="56">
        <f>AVERAGE(EM421:EM423)</f>
        <v>0</v>
      </c>
      <c r="FG423" s="56">
        <f>AVERAGE(EN421:EN423)</f>
        <v>27.090557229894944</v>
      </c>
      <c r="FH423" s="56">
        <f t="shared" si="301"/>
        <v>0</v>
      </c>
      <c r="FI423" s="56">
        <f t="shared" si="301"/>
        <v>0</v>
      </c>
      <c r="FJ423" s="56">
        <f t="shared" si="301"/>
        <v>0</v>
      </c>
      <c r="FK423" s="56">
        <f>AVERAGE(ER421:ER423)</f>
        <v>0.55084756097560972</v>
      </c>
      <c r="FL423" s="56">
        <f>AVERAGE(ES421:ES423)</f>
        <v>27.090557229894944</v>
      </c>
      <c r="FM423" s="56">
        <f>AVERAGE(EV421:EV423)</f>
        <v>27.641404790870556</v>
      </c>
      <c r="FO423" s="54"/>
      <c r="FP423" s="54" t="e">
        <f>AVERAGE(#REF!)</f>
        <v>#REF!</v>
      </c>
      <c r="FQ423" s="54" t="e">
        <f>AVERAGE(#REF!)</f>
        <v>#REF!</v>
      </c>
      <c r="FR423" s="54" t="e">
        <f>AVERAGE(#REF!)</f>
        <v>#REF!</v>
      </c>
      <c r="FS423" s="54" t="e">
        <f>AVERAGE(#REF!)</f>
        <v>#REF!</v>
      </c>
      <c r="FT423" s="54" t="e">
        <f>AVERAGE(#REF!)</f>
        <v>#REF!</v>
      </c>
      <c r="FU423" s="54" t="e">
        <f>AVERAGE(#REF!)</f>
        <v>#REF!</v>
      </c>
      <c r="FV423" s="54" t="e">
        <f>AVERAGE(#REF!)</f>
        <v>#REF!</v>
      </c>
      <c r="FW423" s="54" t="e">
        <f>AVERAGE(#REF!)</f>
        <v>#REF!</v>
      </c>
      <c r="FX423" s="54" t="e">
        <f>AVERAGE(#REF!)</f>
        <v>#REF!</v>
      </c>
      <c r="FY423" s="54" t="e">
        <f>AVERAGE(#REF!)</f>
        <v>#REF!</v>
      </c>
      <c r="FZ423" s="54" t="e">
        <f>AVERAGE(#REF!)</f>
        <v>#REF!</v>
      </c>
      <c r="GA423" s="54"/>
    </row>
    <row r="424" spans="1:183" ht="16.899999999999999" customHeight="1">
      <c r="A424" s="66" t="s">
        <v>377</v>
      </c>
      <c r="B424" s="228" t="s">
        <v>283</v>
      </c>
      <c r="C424" s="228">
        <v>352</v>
      </c>
      <c r="D424" s="228" t="s">
        <v>336</v>
      </c>
      <c r="E424" s="229">
        <v>5</v>
      </c>
      <c r="F424" s="144">
        <v>4.8499999999999996</v>
      </c>
      <c r="G424" s="144">
        <v>12.73</v>
      </c>
      <c r="H424" s="144">
        <v>6.8597689729799995</v>
      </c>
      <c r="I424" s="144">
        <v>2.78</v>
      </c>
      <c r="J424" s="232">
        <v>3.4</v>
      </c>
      <c r="K424" s="83">
        <v>3.99</v>
      </c>
      <c r="L424" s="232"/>
      <c r="M424" s="232"/>
      <c r="N424" s="83"/>
      <c r="O424" s="83"/>
      <c r="P424" s="230">
        <f t="shared" si="305"/>
        <v>34.60976897298</v>
      </c>
      <c r="Q424" s="52">
        <f t="shared" si="306"/>
        <v>0.83856836244659583</v>
      </c>
      <c r="R424" s="52">
        <f t="shared" si="307"/>
        <v>1.5690704459562599</v>
      </c>
      <c r="S424" s="52">
        <f t="shared" si="308"/>
        <v>1.4947746234297863</v>
      </c>
      <c r="T424" s="53">
        <f t="shared" si="309"/>
        <v>0.1131953625291616</v>
      </c>
      <c r="U424" s="53">
        <f t="shared" si="310"/>
        <v>1.3136092081897086</v>
      </c>
      <c r="V424" s="53">
        <f t="shared" si="311"/>
        <v>17.245720460840499</v>
      </c>
      <c r="W424" s="53">
        <f t="shared" si="312"/>
        <v>109.30751375724435</v>
      </c>
      <c r="X424" s="53">
        <f t="shared" si="313"/>
        <v>1.0261427075660567</v>
      </c>
      <c r="Y424" s="53">
        <f t="shared" si="314"/>
        <v>1.0245708970161953</v>
      </c>
      <c r="Z424" s="53">
        <f t="shared" si="315"/>
        <v>1.0295983125376811</v>
      </c>
      <c r="AA424" s="53">
        <f t="shared" si="316"/>
        <v>1.0413839355520458</v>
      </c>
      <c r="AB424" s="53">
        <f t="shared" si="317"/>
        <v>0.56692310113360378</v>
      </c>
      <c r="AC424" s="53">
        <f t="shared" si="318"/>
        <v>0.55603297872814494</v>
      </c>
      <c r="AD424" s="53">
        <f t="shared" si="319"/>
        <v>0.5481276962567827</v>
      </c>
      <c r="AE424" s="53">
        <f t="shared" si="320"/>
        <v>0.40298712852401042</v>
      </c>
      <c r="AF424" s="53">
        <f t="shared" si="321"/>
        <v>0.36</v>
      </c>
      <c r="AG424" s="53">
        <f t="shared" si="322"/>
        <v>0.3814935642620052</v>
      </c>
      <c r="AH424" s="64" t="s">
        <v>152</v>
      </c>
      <c r="AK424" s="45" t="str">
        <f t="shared" si="325"/>
        <v>452-16</v>
      </c>
      <c r="AL424" s="65"/>
      <c r="AM424" s="145">
        <f t="shared" si="326"/>
        <v>5</v>
      </c>
      <c r="AN424" s="149"/>
      <c r="AO424" s="183"/>
      <c r="AP424" s="149"/>
      <c r="AQ424" s="147">
        <f t="shared" si="327"/>
        <v>1</v>
      </c>
      <c r="AR424" s="229">
        <v>0</v>
      </c>
      <c r="AS424" s="229">
        <v>0</v>
      </c>
      <c r="AT424" s="229">
        <v>0</v>
      </c>
      <c r="AU424" s="229">
        <v>0</v>
      </c>
      <c r="AV424" s="229">
        <v>0</v>
      </c>
      <c r="AW424" s="229">
        <v>10</v>
      </c>
      <c r="AX424" s="229">
        <v>0</v>
      </c>
      <c r="AY424" s="229">
        <v>0</v>
      </c>
      <c r="AZ424" s="229">
        <v>0</v>
      </c>
      <c r="BB424" s="229">
        <v>17</v>
      </c>
      <c r="BC424" s="229">
        <v>2</v>
      </c>
      <c r="BD424" s="229">
        <v>0</v>
      </c>
      <c r="BE424" s="57">
        <v>3</v>
      </c>
      <c r="BF424" s="57">
        <v>3</v>
      </c>
      <c r="BG424" s="57">
        <v>3</v>
      </c>
      <c r="BH424" s="57">
        <v>10</v>
      </c>
      <c r="BI424" s="57">
        <f t="shared" si="328"/>
        <v>352</v>
      </c>
      <c r="BJ424" s="189" t="str">
        <f t="shared" si="329"/>
        <v>452-16</v>
      </c>
      <c r="BK424" s="173">
        <f t="shared" si="330"/>
        <v>5</v>
      </c>
      <c r="BL424" s="173">
        <v>0</v>
      </c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104">
        <v>16</v>
      </c>
      <c r="CB424" s="103">
        <v>18</v>
      </c>
      <c r="CC424" s="103"/>
      <c r="CD424" s="103"/>
      <c r="CE424" s="103"/>
      <c r="CF424" s="103"/>
      <c r="CG424" s="103"/>
      <c r="CH424" s="103"/>
      <c r="CI424" s="103"/>
      <c r="CJ424" s="103"/>
      <c r="CK424" s="103"/>
      <c r="CL424" s="103"/>
      <c r="CP424" s="93"/>
      <c r="CQ424" s="93"/>
      <c r="CV424" s="93"/>
      <c r="DA424" s="93"/>
      <c r="DF424" s="131"/>
      <c r="DG424" s="121">
        <f t="shared" si="331"/>
        <v>0</v>
      </c>
      <c r="DH424" s="121">
        <f t="shared" si="332"/>
        <v>0</v>
      </c>
      <c r="DI424" s="121">
        <f t="shared" si="333"/>
        <v>0</v>
      </c>
      <c r="DJ424" s="121">
        <f t="shared" si="334"/>
        <v>0.46047216028489263</v>
      </c>
      <c r="DK424" s="121">
        <f t="shared" si="334"/>
        <v>0.6156482523858231</v>
      </c>
      <c r="DL424" s="121">
        <f t="shared" si="334"/>
        <v>0</v>
      </c>
      <c r="DM424" s="121">
        <f t="shared" si="335"/>
        <v>0</v>
      </c>
      <c r="DN424" s="121">
        <f t="shared" si="336"/>
        <v>26.832215172719163</v>
      </c>
      <c r="DO424" s="121">
        <f t="shared" si="337"/>
        <v>0</v>
      </c>
      <c r="DP424" s="121">
        <f t="shared" si="338"/>
        <v>0</v>
      </c>
      <c r="DQ424" s="121">
        <f t="shared" si="339"/>
        <v>0</v>
      </c>
      <c r="DR424" s="122">
        <f t="shared" si="340"/>
        <v>5</v>
      </c>
      <c r="DS424" s="157"/>
      <c r="DT424" s="157" t="str">
        <f t="shared" si="341"/>
        <v>HP_Burn_thin</v>
      </c>
      <c r="DU424" s="157" t="str">
        <f t="shared" si="323"/>
        <v>452-16</v>
      </c>
      <c r="DV424" s="238">
        <f t="shared" si="342"/>
        <v>5</v>
      </c>
      <c r="EJ424" s="50"/>
      <c r="EK424" s="50"/>
      <c r="EL424" s="55"/>
      <c r="EM424" s="50"/>
      <c r="EN424" s="50"/>
      <c r="EO424" s="50">
        <f t="shared" si="343"/>
        <v>0</v>
      </c>
      <c r="EP424" s="50">
        <f t="shared" si="344"/>
        <v>0</v>
      </c>
      <c r="EQ424" s="50">
        <f t="shared" si="345"/>
        <v>0</v>
      </c>
      <c r="ER424" s="56"/>
      <c r="ES424" s="56"/>
      <c r="ET424" s="56">
        <f t="shared" si="346"/>
        <v>0</v>
      </c>
      <c r="EU424" s="56">
        <f t="shared" si="346"/>
        <v>0</v>
      </c>
      <c r="EV424" s="56"/>
      <c r="EW424" s="56"/>
      <c r="EX424" s="56"/>
      <c r="EY424" s="56"/>
      <c r="EZ424" s="165"/>
      <c r="FA424" s="179"/>
      <c r="FB424" s="179"/>
      <c r="FC424" s="56"/>
      <c r="FD424" s="56"/>
      <c r="FE424" s="56"/>
      <c r="FF424" s="56"/>
      <c r="FG424" s="56"/>
      <c r="FH424" s="56"/>
      <c r="FI424" s="56"/>
      <c r="FJ424" s="56"/>
      <c r="FK424" s="56"/>
      <c r="FL424" s="56"/>
      <c r="FM424" s="56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4"/>
      <c r="FZ424" s="54"/>
      <c r="GA424" s="54"/>
    </row>
    <row r="425" spans="1:183" ht="16.899999999999999" customHeight="1">
      <c r="A425" s="66" t="s">
        <v>377</v>
      </c>
      <c r="B425" s="228" t="s">
        <v>283</v>
      </c>
      <c r="C425" s="228">
        <v>352</v>
      </c>
      <c r="D425" s="228" t="s">
        <v>337</v>
      </c>
      <c r="E425" s="229">
        <v>1</v>
      </c>
      <c r="F425" s="144">
        <v>4.8499999999999996</v>
      </c>
      <c r="G425" s="144">
        <v>12.73</v>
      </c>
      <c r="H425" s="144">
        <v>6.8597689729799995</v>
      </c>
      <c r="I425" s="144">
        <v>2.78</v>
      </c>
      <c r="J425" s="232">
        <v>3.4</v>
      </c>
      <c r="K425" s="83">
        <v>3.99</v>
      </c>
      <c r="L425" s="144"/>
      <c r="M425" s="144"/>
      <c r="N425" s="83"/>
      <c r="O425" s="83"/>
      <c r="P425" s="230">
        <f t="shared" si="305"/>
        <v>34.60976897298</v>
      </c>
      <c r="Q425" s="52">
        <f t="shared" si="306"/>
        <v>0.83856836244659583</v>
      </c>
      <c r="R425" s="52">
        <f t="shared" si="307"/>
        <v>1.5690704459562599</v>
      </c>
      <c r="S425" s="52">
        <f t="shared" si="308"/>
        <v>1.4947746234297863</v>
      </c>
      <c r="T425" s="53">
        <f t="shared" si="309"/>
        <v>0.1131953625291616</v>
      </c>
      <c r="U425" s="53">
        <f t="shared" si="310"/>
        <v>1.3136092081897086</v>
      </c>
      <c r="V425" s="53">
        <f t="shared" si="311"/>
        <v>17.245720460840499</v>
      </c>
      <c r="W425" s="53">
        <f t="shared" si="312"/>
        <v>109.30751375724435</v>
      </c>
      <c r="X425" s="53">
        <f t="shared" si="313"/>
        <v>1.0261427075660567</v>
      </c>
      <c r="Y425" s="53">
        <f t="shared" si="314"/>
        <v>1.0245708970161953</v>
      </c>
      <c r="Z425" s="53">
        <f t="shared" si="315"/>
        <v>1.0295983125376811</v>
      </c>
      <c r="AA425" s="53">
        <f t="shared" si="316"/>
        <v>1.0413839355520458</v>
      </c>
      <c r="AB425" s="53">
        <f t="shared" si="317"/>
        <v>0.56692310113360378</v>
      </c>
      <c r="AC425" s="53">
        <f t="shared" si="318"/>
        <v>0.55603297872814494</v>
      </c>
      <c r="AD425" s="53">
        <f t="shared" si="319"/>
        <v>0.5481276962567827</v>
      </c>
      <c r="AE425" s="53">
        <f t="shared" si="320"/>
        <v>0.40298712852401042</v>
      </c>
      <c r="AF425" s="53">
        <f t="shared" si="321"/>
        <v>0.36</v>
      </c>
      <c r="AG425" s="53">
        <f t="shared" si="322"/>
        <v>0.3814935642620052</v>
      </c>
      <c r="AH425" s="64" t="s">
        <v>152</v>
      </c>
      <c r="AK425" s="45" t="str">
        <f t="shared" si="325"/>
        <v>453-18</v>
      </c>
      <c r="AL425" s="65"/>
      <c r="AM425" s="145">
        <f t="shared" si="326"/>
        <v>1</v>
      </c>
      <c r="AN425" s="149"/>
      <c r="AO425" s="183"/>
      <c r="AP425" s="149"/>
      <c r="AQ425" s="147">
        <f t="shared" si="327"/>
        <v>1</v>
      </c>
      <c r="AR425" s="229">
        <v>0</v>
      </c>
      <c r="AS425" s="229">
        <v>4</v>
      </c>
      <c r="AT425" s="229">
        <v>5</v>
      </c>
      <c r="AU425" s="229">
        <v>0</v>
      </c>
      <c r="AV425" s="229">
        <v>1</v>
      </c>
      <c r="AW425" s="229">
        <v>1</v>
      </c>
      <c r="AX425" s="229">
        <v>0</v>
      </c>
      <c r="AY425" s="229">
        <v>1</v>
      </c>
      <c r="AZ425" s="229">
        <v>1</v>
      </c>
      <c r="BB425" s="229">
        <v>175</v>
      </c>
      <c r="BC425" s="229">
        <v>8</v>
      </c>
      <c r="BD425" s="229">
        <v>1</v>
      </c>
      <c r="BE425" s="57">
        <v>3</v>
      </c>
      <c r="BF425" s="57">
        <v>3</v>
      </c>
      <c r="BG425" s="57">
        <v>3</v>
      </c>
      <c r="BH425" s="57">
        <v>10</v>
      </c>
      <c r="BI425" s="57">
        <f t="shared" si="328"/>
        <v>352</v>
      </c>
      <c r="BJ425" s="189" t="str">
        <f t="shared" si="329"/>
        <v>453-18</v>
      </c>
      <c r="BK425" s="173">
        <f t="shared" si="330"/>
        <v>1</v>
      </c>
      <c r="BL425" s="173">
        <v>0</v>
      </c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104"/>
      <c r="CB425" s="103"/>
      <c r="CC425" s="103"/>
      <c r="CD425" s="103"/>
      <c r="CE425" s="103"/>
      <c r="CF425" s="103"/>
      <c r="CG425" s="103"/>
      <c r="CH425" s="103"/>
      <c r="CI425" s="103"/>
      <c r="CJ425" s="103"/>
      <c r="CK425" s="103"/>
      <c r="CL425" s="103"/>
      <c r="CP425" s="93"/>
      <c r="CQ425" s="93"/>
      <c r="CV425" s="93"/>
      <c r="DA425" s="93"/>
      <c r="DF425" s="131"/>
      <c r="DG425" s="121">
        <f t="shared" si="331"/>
        <v>0</v>
      </c>
      <c r="DH425" s="121">
        <f t="shared" si="332"/>
        <v>25.157050873397875</v>
      </c>
      <c r="DI425" s="121">
        <f t="shared" si="333"/>
        <v>44.843238702893586</v>
      </c>
      <c r="DJ425" s="121">
        <f t="shared" si="334"/>
        <v>4.7401545911680119</v>
      </c>
      <c r="DK425" s="121">
        <f t="shared" si="334"/>
        <v>2.4625930095432924</v>
      </c>
      <c r="DL425" s="121">
        <f t="shared" si="334"/>
        <v>4.0033615745420397</v>
      </c>
      <c r="DM425" s="121">
        <f t="shared" si="335"/>
        <v>0</v>
      </c>
      <c r="DN425" s="121">
        <f t="shared" si="336"/>
        <v>0</v>
      </c>
      <c r="DO425" s="121">
        <f t="shared" si="337"/>
        <v>0</v>
      </c>
      <c r="DP425" s="121">
        <f t="shared" si="338"/>
        <v>0</v>
      </c>
      <c r="DQ425" s="121">
        <f t="shared" si="339"/>
        <v>0</v>
      </c>
      <c r="DR425" s="122">
        <f t="shared" si="340"/>
        <v>3</v>
      </c>
      <c r="DS425" s="157"/>
      <c r="DT425" s="157" t="str">
        <f t="shared" si="341"/>
        <v>HP_Burn_thin</v>
      </c>
      <c r="DU425" s="157" t="str">
        <f t="shared" si="323"/>
        <v>453-18</v>
      </c>
      <c r="DV425" s="238">
        <f t="shared" si="342"/>
        <v>1</v>
      </c>
      <c r="EJ425" s="50">
        <f t="shared" si="347"/>
        <v>1.6954014227642276</v>
      </c>
      <c r="EK425" s="50">
        <f t="shared" si="348"/>
        <v>1.4837398373983739</v>
      </c>
      <c r="EL425" s="55">
        <f t="shared" si="349"/>
        <v>1.475609756097561</v>
      </c>
      <c r="EM425" s="50">
        <f>4.656*AQ425*(((BL425/2.54)^2)+((BM425/2.54)^2)+((BN425/2.54)^2)+((BO425)/2.54^2)+((BP425/2.54)^2)+((BQ425/2.54)^2)+((BR425/2.54)^2)+((BS425/2.54)^2)+((BT425/2.54)^2)+((BU425/2.54)^2)+((BV425/2.54)^2)+((BW425/2.54)^2)+((BX425/2.54)^2)+((BY425/2.54)^2)+((BZ425/2.54)^2))/(BH425*3.28)</f>
        <v>0</v>
      </c>
      <c r="EN425" s="50">
        <f>3.492*AQ425*((CA425/2.54)^2 + (CB425/2.54)^2 + (CC425/2.54)^2 + (CD425/2.54)^2 + (CE425/2.54)^2 + (CF425/2.54)^2 + (CG425/2.54)^2 +(CH425/2.54)^2 +(CI425/2.54)^2 + (CJ425/2.54)^2 +(CK425/2.54)^2 + (CL425/2.54)^2 +(CM425/2.54)^2 + (CN425/2.54)^2 + (CO425/2.54)^2)/(BH425*3.28)</f>
        <v>0</v>
      </c>
      <c r="EO425" s="50">
        <f t="shared" si="343"/>
        <v>0</v>
      </c>
      <c r="EP425" s="50">
        <f t="shared" si="344"/>
        <v>0</v>
      </c>
      <c r="EQ425" s="50">
        <f t="shared" si="345"/>
        <v>0</v>
      </c>
      <c r="ER425" s="56">
        <f t="shared" si="350"/>
        <v>4.6547510162601622</v>
      </c>
      <c r="ES425" s="56">
        <f t="shared" si="351"/>
        <v>0</v>
      </c>
      <c r="ET425" s="56">
        <f t="shared" si="346"/>
        <v>0</v>
      </c>
      <c r="EU425" s="56">
        <f t="shared" si="346"/>
        <v>11.320672893029045</v>
      </c>
      <c r="EV425" s="56">
        <f t="shared" si="352"/>
        <v>4.6547510162601622</v>
      </c>
      <c r="EW425" s="56"/>
      <c r="EX425" s="56"/>
      <c r="EY425" s="56"/>
      <c r="EZ425" s="165"/>
      <c r="FA425" s="179"/>
      <c r="FB425" s="179"/>
      <c r="FC425" s="56"/>
      <c r="FD425" s="56"/>
      <c r="FE425" s="56"/>
      <c r="FF425" s="56"/>
      <c r="FG425" s="56"/>
      <c r="FH425" s="56"/>
      <c r="FI425" s="56"/>
      <c r="FJ425" s="56"/>
      <c r="FK425" s="56"/>
      <c r="FL425" s="56"/>
      <c r="FM425" s="56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4"/>
      <c r="GA425" s="54"/>
    </row>
    <row r="426" spans="1:183" ht="16.899999999999999" customHeight="1">
      <c r="A426" s="66" t="s">
        <v>377</v>
      </c>
      <c r="B426" s="228" t="s">
        <v>283</v>
      </c>
      <c r="C426" s="228">
        <v>352</v>
      </c>
      <c r="D426" s="228" t="s">
        <v>337</v>
      </c>
      <c r="E426" s="229">
        <v>2</v>
      </c>
      <c r="F426" s="144">
        <v>4.8499999999999996</v>
      </c>
      <c r="G426" s="144">
        <v>12.73</v>
      </c>
      <c r="H426" s="144">
        <v>6.8597689729799995</v>
      </c>
      <c r="I426" s="144">
        <v>2.78</v>
      </c>
      <c r="J426" s="232">
        <v>3.4</v>
      </c>
      <c r="K426" s="83">
        <v>3.99</v>
      </c>
      <c r="L426" s="144"/>
      <c r="M426" s="232"/>
      <c r="N426" s="83"/>
      <c r="O426" s="83"/>
      <c r="P426" s="230">
        <f t="shared" si="305"/>
        <v>34.60976897298</v>
      </c>
      <c r="Q426" s="52">
        <f t="shared" si="306"/>
        <v>0.83856836244659583</v>
      </c>
      <c r="R426" s="52">
        <f t="shared" si="307"/>
        <v>1.5690704459562599</v>
      </c>
      <c r="S426" s="52">
        <f t="shared" si="308"/>
        <v>1.4947746234297863</v>
      </c>
      <c r="T426" s="53">
        <f t="shared" si="309"/>
        <v>0.1131953625291616</v>
      </c>
      <c r="U426" s="53">
        <f t="shared" si="310"/>
        <v>1.3136092081897086</v>
      </c>
      <c r="V426" s="53">
        <f t="shared" si="311"/>
        <v>17.245720460840499</v>
      </c>
      <c r="W426" s="53">
        <f t="shared" si="312"/>
        <v>109.30751375724435</v>
      </c>
      <c r="X426" s="53">
        <f t="shared" si="313"/>
        <v>1.0261427075660567</v>
      </c>
      <c r="Y426" s="53">
        <f t="shared" si="314"/>
        <v>1.0245708970161953</v>
      </c>
      <c r="Z426" s="53">
        <f t="shared" si="315"/>
        <v>1.0295983125376811</v>
      </c>
      <c r="AA426" s="53">
        <f t="shared" si="316"/>
        <v>1.0413839355520458</v>
      </c>
      <c r="AB426" s="53">
        <f t="shared" si="317"/>
        <v>0.56692310113360378</v>
      </c>
      <c r="AC426" s="53">
        <f t="shared" si="318"/>
        <v>0.55603297872814494</v>
      </c>
      <c r="AD426" s="53">
        <f t="shared" si="319"/>
        <v>0.5481276962567827</v>
      </c>
      <c r="AE426" s="53">
        <f t="shared" si="320"/>
        <v>0.40298712852401042</v>
      </c>
      <c r="AF426" s="53">
        <f t="shared" si="321"/>
        <v>0.36</v>
      </c>
      <c r="AG426" s="53">
        <f t="shared" si="322"/>
        <v>0.3814935642620052</v>
      </c>
      <c r="AH426" s="64" t="s">
        <v>152</v>
      </c>
      <c r="AK426" s="45" t="str">
        <f t="shared" si="325"/>
        <v>453-18</v>
      </c>
      <c r="AL426" s="65"/>
      <c r="AM426" s="145">
        <f t="shared" si="326"/>
        <v>2</v>
      </c>
      <c r="AN426" s="149"/>
      <c r="AO426" s="183"/>
      <c r="AP426" s="149"/>
      <c r="AQ426" s="147">
        <f t="shared" si="327"/>
        <v>1</v>
      </c>
      <c r="AR426" s="229">
        <v>0</v>
      </c>
      <c r="AS426" s="229">
        <v>2</v>
      </c>
      <c r="AT426" s="229">
        <v>3</v>
      </c>
      <c r="AU426" s="229">
        <v>0</v>
      </c>
      <c r="AV426" s="229">
        <v>2</v>
      </c>
      <c r="AW426" s="229">
        <v>4</v>
      </c>
      <c r="AX426" s="229">
        <v>0</v>
      </c>
      <c r="AY426" s="229">
        <v>0</v>
      </c>
      <c r="AZ426" s="229">
        <v>0</v>
      </c>
      <c r="BB426" s="229">
        <v>160</v>
      </c>
      <c r="BC426" s="229">
        <v>5</v>
      </c>
      <c r="BD426" s="229">
        <v>0</v>
      </c>
      <c r="BE426" s="57">
        <v>3</v>
      </c>
      <c r="BF426" s="57">
        <v>3</v>
      </c>
      <c r="BG426" s="57">
        <v>3</v>
      </c>
      <c r="BH426" s="57">
        <v>10</v>
      </c>
      <c r="BI426" s="57">
        <f t="shared" si="328"/>
        <v>352</v>
      </c>
      <c r="BJ426" s="189" t="str">
        <f t="shared" si="329"/>
        <v>453-18</v>
      </c>
      <c r="BK426" s="173">
        <f t="shared" si="330"/>
        <v>2</v>
      </c>
      <c r="BL426" s="173">
        <v>0</v>
      </c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104"/>
      <c r="CB426" s="103"/>
      <c r="CC426" s="103"/>
      <c r="CD426" s="103"/>
      <c r="CE426" s="103"/>
      <c r="CF426" s="103"/>
      <c r="CG426" s="103"/>
      <c r="CH426" s="103"/>
      <c r="CI426" s="103"/>
      <c r="CJ426" s="103"/>
      <c r="CK426" s="103"/>
      <c r="CL426" s="103"/>
      <c r="CP426" s="93"/>
      <c r="CQ426" s="93"/>
      <c r="CV426" s="93"/>
      <c r="DA426" s="93"/>
      <c r="DF426" s="131"/>
      <c r="DG426" s="121">
        <f t="shared" si="331"/>
        <v>0</v>
      </c>
      <c r="DH426" s="121">
        <f t="shared" si="332"/>
        <v>16.771367248931917</v>
      </c>
      <c r="DI426" s="121">
        <f t="shared" si="333"/>
        <v>29.895492468595727</v>
      </c>
      <c r="DJ426" s="121">
        <f t="shared" si="334"/>
        <v>4.3338556262107542</v>
      </c>
      <c r="DK426" s="121">
        <f t="shared" si="334"/>
        <v>1.5391206309645578</v>
      </c>
      <c r="DL426" s="121">
        <f t="shared" si="334"/>
        <v>0</v>
      </c>
      <c r="DM426" s="121">
        <f t="shared" si="335"/>
        <v>0</v>
      </c>
      <c r="DN426" s="121">
        <f t="shared" si="336"/>
        <v>0</v>
      </c>
      <c r="DO426" s="121">
        <f t="shared" si="337"/>
        <v>0</v>
      </c>
      <c r="DP426" s="121">
        <f t="shared" si="338"/>
        <v>0</v>
      </c>
      <c r="DQ426" s="121">
        <f t="shared" si="339"/>
        <v>0</v>
      </c>
      <c r="DR426" s="122">
        <f t="shared" si="340"/>
        <v>3.5</v>
      </c>
      <c r="DS426" s="157"/>
      <c r="DT426" s="157" t="str">
        <f t="shared" si="341"/>
        <v>HP_Burn_thin</v>
      </c>
      <c r="DU426" s="157" t="str">
        <f t="shared" si="323"/>
        <v>453-18</v>
      </c>
      <c r="DV426" s="238">
        <f t="shared" si="342"/>
        <v>2</v>
      </c>
      <c r="EJ426" s="50">
        <f t="shared" si="347"/>
        <v>1.5500813008130081</v>
      </c>
      <c r="EK426" s="50">
        <f t="shared" si="348"/>
        <v>0.92733739837398377</v>
      </c>
      <c r="EL426" s="55">
        <f t="shared" si="349"/>
        <v>0</v>
      </c>
      <c r="EM426" s="50">
        <f>4.656*AQ426*(((BL426/2.54)^2)+((BM426/2.54)^2)+((BN426/2.54)^2)+((BO426)/2.54^2)+((BP426/2.54)^2)+((BQ426/2.54)^2)+((BR426/2.54)^2)+((BS426/2.54)^2)+((BT426/2.54)^2)+((BU426/2.54)^2)+((BV426/2.54)^2)+((BW426/2.54)^2)+((BX426/2.54)^2)+((BY426/2.54)^2)+((BZ426/2.54)^2))/(BH426*3.28)</f>
        <v>0</v>
      </c>
      <c r="EN426" s="50">
        <f>3.492*AQ426*((CA426/2.54)^2 + (CB426/2.54)^2 + (CC426/2.54)^2 + (CD426/2.54)^2 + (CE426/2.54)^2 + (CF426/2.54)^2 + (CG426/2.54)^2 +(CH426/2.54)^2 +(CI426/2.54)^2 + (CJ426/2.54)^2 +(CK426/2.54)^2 + (CL426/2.54)^2 +(CM426/2.54)^2 + (CN426/2.54)^2 + (CO426/2.54)^2)/(BH426*3.28)</f>
        <v>0</v>
      </c>
      <c r="EO426" s="50">
        <f t="shared" si="343"/>
        <v>0</v>
      </c>
      <c r="EP426" s="50">
        <f t="shared" si="344"/>
        <v>0</v>
      </c>
      <c r="EQ426" s="50">
        <f t="shared" si="345"/>
        <v>0</v>
      </c>
      <c r="ER426" s="56">
        <f t="shared" si="350"/>
        <v>2.477418699186992</v>
      </c>
      <c r="ES426" s="56">
        <f t="shared" si="351"/>
        <v>0</v>
      </c>
      <c r="ET426" s="56">
        <f t="shared" si="346"/>
        <v>0</v>
      </c>
      <c r="EU426" s="56">
        <f t="shared" si="346"/>
        <v>7.5471152620193624</v>
      </c>
      <c r="EV426" s="56">
        <f t="shared" si="352"/>
        <v>2.477418699186992</v>
      </c>
      <c r="EW426" s="56"/>
      <c r="EX426" s="56"/>
      <c r="EY426" s="56"/>
      <c r="EZ426" s="165"/>
      <c r="FA426" s="179"/>
      <c r="FB426" s="179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4"/>
      <c r="FZ426" s="54"/>
      <c r="GA426" s="54"/>
    </row>
    <row r="427" spans="1:183" ht="16.899999999999999" customHeight="1">
      <c r="A427" s="66" t="s">
        <v>377</v>
      </c>
      <c r="B427" s="228" t="s">
        <v>283</v>
      </c>
      <c r="C427" s="228">
        <v>352</v>
      </c>
      <c r="D427" s="228" t="s">
        <v>337</v>
      </c>
      <c r="E427" s="229">
        <v>3</v>
      </c>
      <c r="F427" s="144">
        <v>4.8499999999999996</v>
      </c>
      <c r="G427" s="144">
        <v>12.73</v>
      </c>
      <c r="H427" s="144">
        <v>6.8597689729799995</v>
      </c>
      <c r="I427" s="144">
        <v>2.78</v>
      </c>
      <c r="J427" s="232">
        <v>3.4</v>
      </c>
      <c r="K427" s="83">
        <v>3.99</v>
      </c>
      <c r="L427" s="144"/>
      <c r="M427" s="232"/>
      <c r="N427" s="83"/>
      <c r="O427" s="83"/>
      <c r="P427" s="230">
        <f t="shared" si="305"/>
        <v>34.60976897298</v>
      </c>
      <c r="Q427" s="52">
        <f t="shared" si="306"/>
        <v>0.83856836244659583</v>
      </c>
      <c r="R427" s="52">
        <f t="shared" si="307"/>
        <v>1.5690704459562599</v>
      </c>
      <c r="S427" s="52">
        <f t="shared" si="308"/>
        <v>1.4947746234297863</v>
      </c>
      <c r="T427" s="53">
        <f t="shared" si="309"/>
        <v>0.1131953625291616</v>
      </c>
      <c r="U427" s="53">
        <f t="shared" si="310"/>
        <v>1.3136092081897086</v>
      </c>
      <c r="V427" s="53">
        <f t="shared" si="311"/>
        <v>17.245720460840499</v>
      </c>
      <c r="W427" s="53">
        <f t="shared" si="312"/>
        <v>109.30751375724435</v>
      </c>
      <c r="X427" s="53">
        <f t="shared" si="313"/>
        <v>1.0261427075660567</v>
      </c>
      <c r="Y427" s="53">
        <f t="shared" si="314"/>
        <v>1.0245708970161953</v>
      </c>
      <c r="Z427" s="53">
        <f t="shared" si="315"/>
        <v>1.0295983125376811</v>
      </c>
      <c r="AA427" s="53">
        <f t="shared" si="316"/>
        <v>1.0413839355520458</v>
      </c>
      <c r="AB427" s="53">
        <f t="shared" si="317"/>
        <v>0.56692310113360378</v>
      </c>
      <c r="AC427" s="53">
        <f t="shared" si="318"/>
        <v>0.55603297872814494</v>
      </c>
      <c r="AD427" s="53">
        <f t="shared" si="319"/>
        <v>0.5481276962567827</v>
      </c>
      <c r="AE427" s="53">
        <f t="shared" si="320"/>
        <v>0.40298712852401042</v>
      </c>
      <c r="AF427" s="53">
        <f t="shared" si="321"/>
        <v>0.36</v>
      </c>
      <c r="AG427" s="53">
        <f t="shared" si="322"/>
        <v>0.3814935642620052</v>
      </c>
      <c r="AH427" s="64" t="s">
        <v>152</v>
      </c>
      <c r="AK427" s="45" t="str">
        <f t="shared" si="325"/>
        <v>453-18</v>
      </c>
      <c r="AL427" s="65"/>
      <c r="AM427" s="145">
        <f t="shared" si="326"/>
        <v>3</v>
      </c>
      <c r="AN427" s="149"/>
      <c r="AO427" s="183"/>
      <c r="AP427" s="149"/>
      <c r="AQ427" s="147">
        <f t="shared" si="327"/>
        <v>1</v>
      </c>
      <c r="AR427" s="229">
        <v>0</v>
      </c>
      <c r="AS427" s="229">
        <v>0</v>
      </c>
      <c r="AT427" s="229">
        <v>0</v>
      </c>
      <c r="AU427" s="229">
        <v>0</v>
      </c>
      <c r="AV427" s="229">
        <v>0</v>
      </c>
      <c r="AW427" s="229">
        <v>0</v>
      </c>
      <c r="AX427" s="229">
        <v>0</v>
      </c>
      <c r="AY427" s="229">
        <v>1</v>
      </c>
      <c r="AZ427" s="229">
        <v>1</v>
      </c>
      <c r="BB427" s="229">
        <v>16</v>
      </c>
      <c r="BC427" s="229">
        <v>0</v>
      </c>
      <c r="BD427" s="229">
        <v>0</v>
      </c>
      <c r="BE427" s="57">
        <v>3</v>
      </c>
      <c r="BF427" s="57">
        <v>3</v>
      </c>
      <c r="BG427" s="57">
        <v>3</v>
      </c>
      <c r="BH427" s="57">
        <v>10</v>
      </c>
      <c r="BI427" s="57">
        <f t="shared" si="328"/>
        <v>352</v>
      </c>
      <c r="BJ427" s="189" t="str">
        <f t="shared" si="329"/>
        <v>453-18</v>
      </c>
      <c r="BK427" s="173">
        <f t="shared" si="330"/>
        <v>3</v>
      </c>
      <c r="BL427" s="173">
        <v>10</v>
      </c>
      <c r="BM427" s="57">
        <v>8</v>
      </c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104"/>
      <c r="CB427" s="103"/>
      <c r="CC427" s="103"/>
      <c r="CD427" s="103"/>
      <c r="CE427" s="103"/>
      <c r="CF427" s="103"/>
      <c r="CG427" s="103"/>
      <c r="CH427" s="103"/>
      <c r="CI427" s="103"/>
      <c r="CJ427" s="103"/>
      <c r="CK427" s="103"/>
      <c r="CL427" s="103"/>
      <c r="CP427" s="93"/>
      <c r="CQ427" s="93"/>
      <c r="CV427" s="93"/>
      <c r="DA427" s="93"/>
      <c r="DF427" s="131"/>
      <c r="DG427" s="121">
        <f t="shared" si="331"/>
        <v>0</v>
      </c>
      <c r="DH427" s="121">
        <f t="shared" si="332"/>
        <v>4.1928418122329791</v>
      </c>
      <c r="DI427" s="121">
        <f t="shared" si="333"/>
        <v>7.4738731171489317</v>
      </c>
      <c r="DJ427" s="121">
        <f t="shared" si="334"/>
        <v>0.43338556262107542</v>
      </c>
      <c r="DK427" s="121">
        <f t="shared" si="334"/>
        <v>0</v>
      </c>
      <c r="DL427" s="121">
        <f t="shared" si="334"/>
        <v>0</v>
      </c>
      <c r="DM427" s="121">
        <f t="shared" si="335"/>
        <v>8.4929986804615272</v>
      </c>
      <c r="DN427" s="121">
        <f t="shared" si="336"/>
        <v>0</v>
      </c>
      <c r="DO427" s="121">
        <f t="shared" si="337"/>
        <v>0</v>
      </c>
      <c r="DP427" s="121">
        <f t="shared" si="338"/>
        <v>0</v>
      </c>
      <c r="DQ427" s="121">
        <f t="shared" si="339"/>
        <v>0</v>
      </c>
      <c r="DR427" s="122">
        <f t="shared" si="340"/>
        <v>0</v>
      </c>
      <c r="DS427" s="157"/>
      <c r="DT427" s="157" t="str">
        <f t="shared" si="341"/>
        <v>HP_Burn_thin</v>
      </c>
      <c r="DU427" s="157" t="str">
        <f t="shared" si="323"/>
        <v>453-18</v>
      </c>
      <c r="DV427" s="238">
        <f t="shared" si="342"/>
        <v>3</v>
      </c>
      <c r="EJ427" s="50">
        <f t="shared" si="347"/>
        <v>0.15500813008130082</v>
      </c>
      <c r="EK427" s="50">
        <f t="shared" si="348"/>
        <v>0</v>
      </c>
      <c r="EL427" s="55">
        <f t="shared" si="349"/>
        <v>0</v>
      </c>
      <c r="EM427" s="50">
        <f>4.656*AQ427*(((BL427/2.54)^2)+((BM427/2.54)^2)+((BN427/2.54)^2)+((BO427)/2.54^2)+((BP427/2.54)^2)+((BQ427/2.54)^2)+((BR427/2.54)^2)+((BS427/2.54)^2)+((BT427/2.54)^2)+((BU427/2.54)^2)+((BV427/2.54)^2)+((BW427/2.54)^2)+((BX427/2.54)^2)+((BY427/2.54)^2)+((BZ427/2.54)^2))/(BH427*3.28)</f>
        <v>3.6084072168144341</v>
      </c>
      <c r="EN427" s="50">
        <f>3.492*AQ427*((CA427/2.54)^2 + (CB427/2.54)^2 + (CC427/2.54)^2 + (CD427/2.54)^2 + (CE427/2.54)^2 + (CF427/2.54)^2 + (CG427/2.54)^2 +(CH427/2.54)^2 +(CI427/2.54)^2 + (CJ427/2.54)^2 +(CK427/2.54)^2 + (CL427/2.54)^2 +(CM427/2.54)^2 + (CN427/2.54)^2 + (CO427/2.54)^2)/(BH427*3.28)</f>
        <v>0</v>
      </c>
      <c r="EO427" s="50">
        <f t="shared" si="343"/>
        <v>0</v>
      </c>
      <c r="EP427" s="50">
        <f t="shared" si="344"/>
        <v>0</v>
      </c>
      <c r="EQ427" s="50">
        <f t="shared" si="345"/>
        <v>0</v>
      </c>
      <c r="ER427" s="56">
        <f t="shared" si="350"/>
        <v>0.15500813008130082</v>
      </c>
      <c r="ES427" s="56">
        <f t="shared" si="351"/>
        <v>3.6084072168144341</v>
      </c>
      <c r="ET427" s="56">
        <f t="shared" si="346"/>
        <v>0</v>
      </c>
      <c r="EU427" s="56">
        <f t="shared" si="346"/>
        <v>1.8867788155048406</v>
      </c>
      <c r="EV427" s="56">
        <f t="shared" si="352"/>
        <v>3.763415346895735</v>
      </c>
      <c r="EW427" s="56"/>
      <c r="EX427" s="56"/>
      <c r="EY427" s="56"/>
      <c r="EZ427" s="165" t="str">
        <f>D427</f>
        <v>453-18</v>
      </c>
      <c r="FA427" s="179">
        <f t="shared" si="353"/>
        <v>0</v>
      </c>
      <c r="FB427" s="179">
        <f t="shared" si="353"/>
        <v>6.918188990184416</v>
      </c>
      <c r="FC427" s="56">
        <f>AVERAGE(EJ425:EJ427)</f>
        <v>1.1334969512195121</v>
      </c>
      <c r="FD427" s="56">
        <f>AVERAGE(EK425:EK427)</f>
        <v>0.80369241192411922</v>
      </c>
      <c r="FE427" s="56">
        <f>AVERAGE(EL425:EL427)</f>
        <v>0.491869918699187</v>
      </c>
      <c r="FF427" s="56">
        <f>AVERAGE(EM425:EM427)</f>
        <v>1.2028024056048114</v>
      </c>
      <c r="FG427" s="56">
        <f>AVERAGE(EN425:EN427)</f>
        <v>0</v>
      </c>
      <c r="FH427" s="56">
        <f t="shared" si="301"/>
        <v>0</v>
      </c>
      <c r="FI427" s="56">
        <f t="shared" si="301"/>
        <v>0</v>
      </c>
      <c r="FJ427" s="56">
        <f t="shared" si="301"/>
        <v>0</v>
      </c>
      <c r="FK427" s="56">
        <f>AVERAGE(ER425:ER427)</f>
        <v>2.4290592818428185</v>
      </c>
      <c r="FL427" s="56">
        <f>AVERAGE(ES425:ES427)</f>
        <v>1.2028024056048114</v>
      </c>
      <c r="FM427" s="56">
        <f>AVERAGE(EV425:EV427)</f>
        <v>3.6318616874476297</v>
      </c>
      <c r="FO427" s="54"/>
      <c r="FP427" s="54" t="e">
        <f>AVERAGE(#REF!)</f>
        <v>#REF!</v>
      </c>
      <c r="FQ427" s="54" t="e">
        <f>AVERAGE(#REF!)</f>
        <v>#REF!</v>
      </c>
      <c r="FR427" s="54" t="e">
        <f>AVERAGE(#REF!)</f>
        <v>#REF!</v>
      </c>
      <c r="FS427" s="54" t="e">
        <f>AVERAGE(#REF!)</f>
        <v>#REF!</v>
      </c>
      <c r="FT427" s="54" t="e">
        <f>AVERAGE(#REF!)</f>
        <v>#REF!</v>
      </c>
      <c r="FU427" s="54" t="e">
        <f>AVERAGE(#REF!)</f>
        <v>#REF!</v>
      </c>
      <c r="FV427" s="54" t="e">
        <f>AVERAGE(#REF!)</f>
        <v>#REF!</v>
      </c>
      <c r="FW427" s="54" t="e">
        <f>AVERAGE(#REF!)</f>
        <v>#REF!</v>
      </c>
      <c r="FX427" s="54" t="e">
        <f>AVERAGE(#REF!)</f>
        <v>#REF!</v>
      </c>
      <c r="FY427" s="54" t="e">
        <f>AVERAGE(#REF!)</f>
        <v>#REF!</v>
      </c>
      <c r="FZ427" s="54" t="e">
        <f>AVERAGE(#REF!)</f>
        <v>#REF!</v>
      </c>
      <c r="GA427" s="54"/>
    </row>
    <row r="428" spans="1:183" ht="16.899999999999999" customHeight="1">
      <c r="A428" s="66" t="s">
        <v>377</v>
      </c>
      <c r="B428" s="228" t="s">
        <v>283</v>
      </c>
      <c r="C428" s="228">
        <v>352</v>
      </c>
      <c r="D428" s="228" t="s">
        <v>337</v>
      </c>
      <c r="E428" s="229">
        <v>4</v>
      </c>
      <c r="F428" s="144">
        <v>4.8499999999999996</v>
      </c>
      <c r="G428" s="144">
        <v>12.73</v>
      </c>
      <c r="H428" s="144">
        <v>6.8597689729799995</v>
      </c>
      <c r="I428" s="144">
        <v>2.78</v>
      </c>
      <c r="J428" s="232">
        <v>3.4</v>
      </c>
      <c r="K428" s="83">
        <v>3.99</v>
      </c>
      <c r="L428" s="232"/>
      <c r="M428" s="232"/>
      <c r="N428" s="83"/>
      <c r="O428" s="83"/>
      <c r="P428" s="230">
        <f t="shared" si="305"/>
        <v>34.60976897298</v>
      </c>
      <c r="Q428" s="52">
        <f t="shared" si="306"/>
        <v>0.83856836244659583</v>
      </c>
      <c r="R428" s="52">
        <f t="shared" si="307"/>
        <v>1.5690704459562599</v>
      </c>
      <c r="S428" s="52">
        <f t="shared" si="308"/>
        <v>1.4947746234297863</v>
      </c>
      <c r="T428" s="53">
        <f t="shared" si="309"/>
        <v>0.1131953625291616</v>
      </c>
      <c r="U428" s="53">
        <f t="shared" si="310"/>
        <v>1.3136092081897086</v>
      </c>
      <c r="V428" s="53">
        <f t="shared" si="311"/>
        <v>17.245720460840499</v>
      </c>
      <c r="W428" s="53">
        <f t="shared" si="312"/>
        <v>109.30751375724435</v>
      </c>
      <c r="X428" s="53">
        <f t="shared" si="313"/>
        <v>1.0261427075660567</v>
      </c>
      <c r="Y428" s="53">
        <f t="shared" si="314"/>
        <v>1.0245708970161953</v>
      </c>
      <c r="Z428" s="53">
        <f t="shared" si="315"/>
        <v>1.0295983125376811</v>
      </c>
      <c r="AA428" s="53">
        <f t="shared" si="316"/>
        <v>1.0413839355520458</v>
      </c>
      <c r="AB428" s="53">
        <f t="shared" si="317"/>
        <v>0.56692310113360378</v>
      </c>
      <c r="AC428" s="53">
        <f t="shared" si="318"/>
        <v>0.55603297872814494</v>
      </c>
      <c r="AD428" s="53">
        <f t="shared" si="319"/>
        <v>0.5481276962567827</v>
      </c>
      <c r="AE428" s="53">
        <f t="shared" si="320"/>
        <v>0.40298712852401042</v>
      </c>
      <c r="AF428" s="53">
        <f t="shared" si="321"/>
        <v>0.36</v>
      </c>
      <c r="AG428" s="53">
        <f t="shared" si="322"/>
        <v>0.3814935642620052</v>
      </c>
      <c r="AH428" s="64" t="s">
        <v>152</v>
      </c>
      <c r="AK428" s="45" t="str">
        <f t="shared" si="325"/>
        <v>453-18</v>
      </c>
      <c r="AL428" s="65"/>
      <c r="AM428" s="145">
        <f t="shared" si="326"/>
        <v>4</v>
      </c>
      <c r="AN428" s="149"/>
      <c r="AO428" s="183"/>
      <c r="AP428" s="149"/>
      <c r="AQ428" s="147">
        <f t="shared" si="327"/>
        <v>1</v>
      </c>
      <c r="AR428" s="229">
        <v>0</v>
      </c>
      <c r="AS428" s="229">
        <v>0</v>
      </c>
      <c r="AT428" s="229">
        <v>0</v>
      </c>
      <c r="AU428" s="229">
        <v>0</v>
      </c>
      <c r="AV428" s="229">
        <v>0</v>
      </c>
      <c r="AW428" s="229">
        <v>0</v>
      </c>
      <c r="AX428" s="229">
        <v>0</v>
      </c>
      <c r="AY428" s="229">
        <v>0</v>
      </c>
      <c r="AZ428" s="229">
        <v>0</v>
      </c>
      <c r="BB428" s="229">
        <v>18</v>
      </c>
      <c r="BC428" s="229">
        <v>0</v>
      </c>
      <c r="BD428" s="229">
        <v>0</v>
      </c>
      <c r="BE428" s="57">
        <v>3</v>
      </c>
      <c r="BF428" s="57">
        <v>3</v>
      </c>
      <c r="BG428" s="57">
        <v>3</v>
      </c>
      <c r="BH428" s="57">
        <v>10</v>
      </c>
      <c r="BI428" s="57">
        <f t="shared" si="328"/>
        <v>352</v>
      </c>
      <c r="BJ428" s="189" t="str">
        <f t="shared" si="329"/>
        <v>453-18</v>
      </c>
      <c r="BK428" s="173">
        <f t="shared" si="330"/>
        <v>4</v>
      </c>
      <c r="BL428" s="173">
        <v>0</v>
      </c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104"/>
      <c r="CB428" s="103"/>
      <c r="CC428" s="103"/>
      <c r="CD428" s="103"/>
      <c r="CE428" s="103"/>
      <c r="CF428" s="103"/>
      <c r="CG428" s="103"/>
      <c r="CH428" s="103"/>
      <c r="CI428" s="103"/>
      <c r="CJ428" s="103"/>
      <c r="CK428" s="103"/>
      <c r="CL428" s="103"/>
      <c r="CP428" s="93"/>
      <c r="CQ428" s="93"/>
      <c r="CV428" s="93"/>
      <c r="DA428" s="93"/>
      <c r="DF428" s="131"/>
      <c r="DG428" s="121">
        <f t="shared" si="331"/>
        <v>0</v>
      </c>
      <c r="DH428" s="121">
        <f t="shared" si="332"/>
        <v>0</v>
      </c>
      <c r="DI428" s="121">
        <f t="shared" si="333"/>
        <v>0</v>
      </c>
      <c r="DJ428" s="121">
        <f t="shared" si="334"/>
        <v>0.48755875794870979</v>
      </c>
      <c r="DK428" s="121">
        <f t="shared" si="334"/>
        <v>0</v>
      </c>
      <c r="DL428" s="121">
        <f t="shared" si="334"/>
        <v>0</v>
      </c>
      <c r="DM428" s="121">
        <f t="shared" si="335"/>
        <v>0</v>
      </c>
      <c r="DN428" s="121">
        <f t="shared" si="336"/>
        <v>0</v>
      </c>
      <c r="DO428" s="121">
        <f t="shared" si="337"/>
        <v>0</v>
      </c>
      <c r="DP428" s="121">
        <f t="shared" si="338"/>
        <v>0</v>
      </c>
      <c r="DQ428" s="121">
        <f t="shared" si="339"/>
        <v>0</v>
      </c>
      <c r="DR428" s="122">
        <f t="shared" si="340"/>
        <v>0</v>
      </c>
      <c r="DS428" s="157"/>
      <c r="DT428" s="157" t="str">
        <f t="shared" si="341"/>
        <v>HP_Burn_thin</v>
      </c>
      <c r="DU428" s="157" t="str">
        <f t="shared" si="323"/>
        <v>453-18</v>
      </c>
      <c r="DV428" s="238">
        <f t="shared" si="342"/>
        <v>4</v>
      </c>
      <c r="EJ428" s="50"/>
      <c r="EK428" s="50"/>
      <c r="EL428" s="55"/>
      <c r="EM428" s="50"/>
      <c r="EN428" s="50"/>
      <c r="EO428" s="50">
        <f t="shared" si="343"/>
        <v>0</v>
      </c>
      <c r="EP428" s="50">
        <f t="shared" si="344"/>
        <v>0</v>
      </c>
      <c r="EQ428" s="50">
        <f t="shared" si="345"/>
        <v>0</v>
      </c>
      <c r="ER428" s="56"/>
      <c r="ES428" s="56"/>
      <c r="ET428" s="56">
        <f t="shared" si="346"/>
        <v>0</v>
      </c>
      <c r="EU428" s="56">
        <f t="shared" si="346"/>
        <v>0</v>
      </c>
      <c r="EV428" s="56"/>
      <c r="EW428" s="56"/>
      <c r="EX428" s="56"/>
      <c r="EY428" s="56"/>
      <c r="EZ428" s="165"/>
      <c r="FA428" s="179"/>
      <c r="FB428" s="179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4"/>
      <c r="FZ428" s="54"/>
      <c r="GA428" s="54"/>
    </row>
    <row r="429" spans="1:183" ht="16.899999999999999" customHeight="1">
      <c r="A429" s="66" t="s">
        <v>377</v>
      </c>
      <c r="B429" s="228" t="s">
        <v>283</v>
      </c>
      <c r="C429" s="228">
        <v>352</v>
      </c>
      <c r="D429" s="228" t="s">
        <v>337</v>
      </c>
      <c r="E429" s="229">
        <v>5</v>
      </c>
      <c r="F429" s="144">
        <v>4.8499999999999996</v>
      </c>
      <c r="G429" s="144">
        <v>12.73</v>
      </c>
      <c r="H429" s="144">
        <v>6.8597689729799995</v>
      </c>
      <c r="I429" s="144">
        <v>2.78</v>
      </c>
      <c r="J429" s="232">
        <v>3.4</v>
      </c>
      <c r="K429" s="83">
        <v>3.99</v>
      </c>
      <c r="L429" s="144"/>
      <c r="M429" s="144"/>
      <c r="N429" s="83"/>
      <c r="O429" s="83"/>
      <c r="P429" s="230">
        <f t="shared" si="305"/>
        <v>34.60976897298</v>
      </c>
      <c r="Q429" s="52">
        <f t="shared" si="306"/>
        <v>0.83856836244659583</v>
      </c>
      <c r="R429" s="52">
        <f t="shared" si="307"/>
        <v>1.5690704459562599</v>
      </c>
      <c r="S429" s="52">
        <f t="shared" si="308"/>
        <v>1.4947746234297863</v>
      </c>
      <c r="T429" s="53">
        <f t="shared" si="309"/>
        <v>0.1131953625291616</v>
      </c>
      <c r="U429" s="53">
        <f t="shared" si="310"/>
        <v>1.3136092081897086</v>
      </c>
      <c r="V429" s="53">
        <f t="shared" si="311"/>
        <v>17.245720460840499</v>
      </c>
      <c r="W429" s="53">
        <f t="shared" si="312"/>
        <v>109.30751375724435</v>
      </c>
      <c r="X429" s="53">
        <f t="shared" si="313"/>
        <v>1.0261427075660567</v>
      </c>
      <c r="Y429" s="53">
        <f t="shared" si="314"/>
        <v>1.0245708970161953</v>
      </c>
      <c r="Z429" s="53">
        <f t="shared" si="315"/>
        <v>1.0295983125376811</v>
      </c>
      <c r="AA429" s="53">
        <f t="shared" si="316"/>
        <v>1.0413839355520458</v>
      </c>
      <c r="AB429" s="53">
        <f t="shared" si="317"/>
        <v>0.56692310113360378</v>
      </c>
      <c r="AC429" s="53">
        <f t="shared" si="318"/>
        <v>0.55603297872814494</v>
      </c>
      <c r="AD429" s="53">
        <f t="shared" si="319"/>
        <v>0.5481276962567827</v>
      </c>
      <c r="AE429" s="53">
        <f t="shared" si="320"/>
        <v>0.40298712852401042</v>
      </c>
      <c r="AF429" s="53">
        <f t="shared" si="321"/>
        <v>0.36</v>
      </c>
      <c r="AG429" s="53">
        <f t="shared" si="322"/>
        <v>0.3814935642620052</v>
      </c>
      <c r="AH429" s="64" t="s">
        <v>152</v>
      </c>
      <c r="AK429" s="45" t="str">
        <f t="shared" si="325"/>
        <v>453-18</v>
      </c>
      <c r="AL429" s="65"/>
      <c r="AM429" s="145">
        <f t="shared" si="326"/>
        <v>5</v>
      </c>
      <c r="AN429" s="149"/>
      <c r="AO429" s="183"/>
      <c r="AP429" s="149"/>
      <c r="AQ429" s="147">
        <f t="shared" si="327"/>
        <v>1</v>
      </c>
      <c r="AR429" s="229">
        <v>0</v>
      </c>
      <c r="AS429" s="229">
        <v>0</v>
      </c>
      <c r="AT429" s="229">
        <v>0</v>
      </c>
      <c r="AU429" s="229">
        <v>0</v>
      </c>
      <c r="AV429" s="229">
        <v>5</v>
      </c>
      <c r="AW429" s="229">
        <v>7</v>
      </c>
      <c r="AX429" s="229">
        <v>0</v>
      </c>
      <c r="AY429" s="229">
        <v>4</v>
      </c>
      <c r="AZ429" s="229">
        <v>5</v>
      </c>
      <c r="BB429" s="229">
        <v>35</v>
      </c>
      <c r="BC429" s="229">
        <v>1</v>
      </c>
      <c r="BD429" s="229">
        <v>0</v>
      </c>
      <c r="BE429" s="57">
        <v>3</v>
      </c>
      <c r="BF429" s="57">
        <v>3</v>
      </c>
      <c r="BG429" s="57">
        <v>3</v>
      </c>
      <c r="BH429" s="57">
        <v>10</v>
      </c>
      <c r="BI429" s="57">
        <f t="shared" si="328"/>
        <v>352</v>
      </c>
      <c r="BJ429" s="189" t="str">
        <f t="shared" si="329"/>
        <v>453-18</v>
      </c>
      <c r="BK429" s="173">
        <f t="shared" si="330"/>
        <v>5</v>
      </c>
      <c r="BL429" s="173">
        <v>0</v>
      </c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104"/>
      <c r="CB429" s="103"/>
      <c r="CC429" s="103"/>
      <c r="CD429" s="103"/>
      <c r="CE429" s="103"/>
      <c r="CF429" s="103"/>
      <c r="CG429" s="103"/>
      <c r="CH429" s="103"/>
      <c r="CI429" s="103"/>
      <c r="CJ429" s="103"/>
      <c r="CK429" s="103"/>
      <c r="CL429" s="103"/>
      <c r="CP429" s="93"/>
      <c r="CQ429" s="93"/>
      <c r="CV429" s="93"/>
      <c r="DA429" s="93"/>
      <c r="DF429" s="131"/>
      <c r="DG429" s="121">
        <f t="shared" si="331"/>
        <v>0</v>
      </c>
      <c r="DH429" s="121">
        <f t="shared" si="332"/>
        <v>37.73557631009681</v>
      </c>
      <c r="DI429" s="121">
        <f t="shared" si="333"/>
        <v>67.26485805434038</v>
      </c>
      <c r="DJ429" s="121">
        <f t="shared" si="334"/>
        <v>0.9480309182336023</v>
      </c>
      <c r="DK429" s="121">
        <f t="shared" si="334"/>
        <v>0.30782412619291155</v>
      </c>
      <c r="DL429" s="121">
        <f t="shared" si="334"/>
        <v>0</v>
      </c>
      <c r="DM429" s="121">
        <f t="shared" si="335"/>
        <v>0</v>
      </c>
      <c r="DN429" s="121">
        <f t="shared" si="336"/>
        <v>0</v>
      </c>
      <c r="DO429" s="121">
        <f t="shared" si="337"/>
        <v>0</v>
      </c>
      <c r="DP429" s="121">
        <f t="shared" si="338"/>
        <v>0</v>
      </c>
      <c r="DQ429" s="121">
        <f t="shared" si="339"/>
        <v>0</v>
      </c>
      <c r="DR429" s="122">
        <f t="shared" si="340"/>
        <v>3.5</v>
      </c>
      <c r="DS429" s="157"/>
      <c r="DT429" s="157" t="str">
        <f t="shared" si="341"/>
        <v>HP_Burn_thin</v>
      </c>
      <c r="DU429" s="157" t="str">
        <f t="shared" si="323"/>
        <v>453-18</v>
      </c>
      <c r="DV429" s="238">
        <f t="shared" si="342"/>
        <v>5</v>
      </c>
      <c r="EJ429" s="50">
        <f t="shared" si="347"/>
        <v>0.3390802845528455</v>
      </c>
      <c r="EK429" s="50">
        <f t="shared" si="348"/>
        <v>0.18546747967479674</v>
      </c>
      <c r="EL429" s="55">
        <f t="shared" si="349"/>
        <v>0</v>
      </c>
      <c r="EM429" s="50">
        <f>4.656*AQ429*(((BL429/2.54)^2)+((BM429/2.54)^2)+((BN429/2.54)^2)+((BO429)/2.54^2)+((BP429/2.54)^2)+((BQ429/2.54)^2)+((BR429/2.54)^2)+((BS429/2.54)^2)+((BT429/2.54)^2)+((BU429/2.54)^2)+((BV429/2.54)^2)+((BW429/2.54)^2)+((BX429/2.54)^2)+((BY429/2.54)^2)+((BZ429/2.54)^2))/(BH429*3.28)</f>
        <v>0</v>
      </c>
      <c r="EN429" s="50">
        <f>3.492*AQ429*((CA429/2.54)^2 + (CB429/2.54)^2 + (CC429/2.54)^2 + (CD429/2.54)^2 + (CE429/2.54)^2 + (CF429/2.54)^2 + (CG429/2.54)^2 +(CH429/2.54)^2 +(CI429/2.54)^2 + (CJ429/2.54)^2 +(CK429/2.54)^2 + (CL429/2.54)^2 +(CM429/2.54)^2 + (CN429/2.54)^2 + (CO429/2.54)^2)/(BH429*3.28)</f>
        <v>0</v>
      </c>
      <c r="EO429" s="50">
        <f t="shared" si="343"/>
        <v>0</v>
      </c>
      <c r="EP429" s="50">
        <f t="shared" si="344"/>
        <v>0</v>
      </c>
      <c r="EQ429" s="50">
        <f t="shared" si="345"/>
        <v>0</v>
      </c>
      <c r="ER429" s="56">
        <f t="shared" si="350"/>
        <v>0.52454776422764227</v>
      </c>
      <c r="ES429" s="56">
        <f t="shared" si="351"/>
        <v>0</v>
      </c>
      <c r="ET429" s="56">
        <f t="shared" si="346"/>
        <v>0</v>
      </c>
      <c r="EU429" s="56">
        <f t="shared" si="346"/>
        <v>16.981009339543565</v>
      </c>
      <c r="EV429" s="56">
        <f t="shared" si="352"/>
        <v>0.52454776422764227</v>
      </c>
      <c r="EW429" s="56"/>
      <c r="EX429" s="56"/>
      <c r="EY429" s="56"/>
      <c r="EZ429" s="165"/>
      <c r="FA429" s="179"/>
      <c r="FB429" s="179"/>
      <c r="FC429" s="56"/>
      <c r="FD429" s="56"/>
      <c r="FE429" s="56"/>
      <c r="FF429" s="56"/>
      <c r="FG429" s="56"/>
      <c r="FH429" s="56"/>
      <c r="FI429" s="56"/>
      <c r="FJ429" s="56"/>
      <c r="FK429" s="56"/>
      <c r="FL429" s="56"/>
      <c r="FM429" s="56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4"/>
      <c r="FZ429" s="54"/>
      <c r="GA429" s="54"/>
    </row>
    <row r="430" spans="1:183" ht="16.899999999999999" customHeight="1">
      <c r="A430" s="66" t="s">
        <v>377</v>
      </c>
      <c r="B430" s="228" t="s">
        <v>283</v>
      </c>
      <c r="C430" s="228">
        <v>345</v>
      </c>
      <c r="D430" s="228" t="s">
        <v>335</v>
      </c>
      <c r="E430" s="229">
        <v>1</v>
      </c>
      <c r="F430" s="144">
        <v>4.8499999999999996</v>
      </c>
      <c r="G430" s="144">
        <v>12.73</v>
      </c>
      <c r="H430" s="144">
        <v>6.8597689729799995</v>
      </c>
      <c r="I430" s="144">
        <v>2.78</v>
      </c>
      <c r="J430" s="232">
        <v>3.4</v>
      </c>
      <c r="K430" s="83">
        <v>3.99</v>
      </c>
      <c r="L430" s="232"/>
      <c r="M430" s="232"/>
      <c r="N430" s="83"/>
      <c r="O430" s="83"/>
      <c r="P430" s="230">
        <f t="shared" si="305"/>
        <v>34.60976897298</v>
      </c>
      <c r="Q430" s="52">
        <f t="shared" si="306"/>
        <v>0.83856836244659583</v>
      </c>
      <c r="R430" s="52">
        <f t="shared" si="307"/>
        <v>1.5690704459562599</v>
      </c>
      <c r="S430" s="52">
        <f t="shared" si="308"/>
        <v>1.4947746234297863</v>
      </c>
      <c r="T430" s="53">
        <f t="shared" si="309"/>
        <v>0.1131953625291616</v>
      </c>
      <c r="U430" s="53">
        <f t="shared" si="310"/>
        <v>1.3136092081897086</v>
      </c>
      <c r="V430" s="53">
        <f t="shared" si="311"/>
        <v>17.245720460840499</v>
      </c>
      <c r="W430" s="53">
        <f t="shared" si="312"/>
        <v>109.30751375724435</v>
      </c>
      <c r="X430" s="53">
        <f t="shared" si="313"/>
        <v>1.0261427075660567</v>
      </c>
      <c r="Y430" s="53">
        <f t="shared" si="314"/>
        <v>1.0245708970161953</v>
      </c>
      <c r="Z430" s="53">
        <f t="shared" si="315"/>
        <v>1.0295983125376811</v>
      </c>
      <c r="AA430" s="53">
        <f t="shared" si="316"/>
        <v>1.0413839355520458</v>
      </c>
      <c r="AB430" s="53">
        <f t="shared" si="317"/>
        <v>0.56692310113360378</v>
      </c>
      <c r="AC430" s="53">
        <f t="shared" si="318"/>
        <v>0.55603297872814494</v>
      </c>
      <c r="AD430" s="53">
        <f t="shared" si="319"/>
        <v>0.5481276962567827</v>
      </c>
      <c r="AE430" s="53">
        <f t="shared" si="320"/>
        <v>0.40298712852401042</v>
      </c>
      <c r="AF430" s="53">
        <f t="shared" si="321"/>
        <v>0.36</v>
      </c>
      <c r="AG430" s="53">
        <f t="shared" si="322"/>
        <v>0.3814935642620052</v>
      </c>
      <c r="AH430" s="64" t="s">
        <v>152</v>
      </c>
      <c r="AK430" s="45" t="str">
        <f t="shared" si="325"/>
        <v>454-21</v>
      </c>
      <c r="AL430" s="65"/>
      <c r="AM430" s="145">
        <f t="shared" si="326"/>
        <v>1</v>
      </c>
      <c r="AN430" s="149"/>
      <c r="AO430" s="183"/>
      <c r="AP430" s="149"/>
      <c r="AQ430" s="147">
        <f t="shared" si="327"/>
        <v>1</v>
      </c>
      <c r="AR430" s="229">
        <v>0</v>
      </c>
      <c r="AS430" s="229">
        <v>2</v>
      </c>
      <c r="AT430" s="229">
        <v>2</v>
      </c>
      <c r="AU430" s="229">
        <v>0</v>
      </c>
      <c r="AV430" s="229">
        <v>1</v>
      </c>
      <c r="AW430" s="229">
        <v>1</v>
      </c>
      <c r="AX430" s="229">
        <v>0</v>
      </c>
      <c r="AY430" s="229">
        <v>3</v>
      </c>
      <c r="AZ430" s="229">
        <v>3</v>
      </c>
      <c r="BB430" s="229">
        <v>10</v>
      </c>
      <c r="BC430" s="229">
        <v>1</v>
      </c>
      <c r="BD430" s="229">
        <v>1</v>
      </c>
      <c r="BE430" s="57">
        <v>3</v>
      </c>
      <c r="BF430" s="57">
        <v>3</v>
      </c>
      <c r="BG430" s="57">
        <v>3</v>
      </c>
      <c r="BH430" s="57">
        <v>10</v>
      </c>
      <c r="BI430" s="57">
        <f t="shared" si="328"/>
        <v>345</v>
      </c>
      <c r="BJ430" s="189" t="str">
        <f t="shared" si="329"/>
        <v>454-21</v>
      </c>
      <c r="BK430" s="173">
        <f t="shared" si="330"/>
        <v>1</v>
      </c>
      <c r="BL430" s="173">
        <v>0</v>
      </c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104"/>
      <c r="CB430" s="103"/>
      <c r="CC430" s="103"/>
      <c r="CD430" s="103"/>
      <c r="CE430" s="103"/>
      <c r="CF430" s="103"/>
      <c r="CG430" s="103"/>
      <c r="CH430" s="103"/>
      <c r="CI430" s="103"/>
      <c r="CJ430" s="103"/>
      <c r="CK430" s="103"/>
      <c r="CL430" s="103"/>
      <c r="CP430" s="93"/>
      <c r="CQ430" s="93"/>
      <c r="CV430" s="93"/>
      <c r="DA430" s="93"/>
      <c r="DF430" s="131"/>
      <c r="DG430" s="121">
        <f t="shared" si="331"/>
        <v>0</v>
      </c>
      <c r="DH430" s="121">
        <f t="shared" si="332"/>
        <v>25.157050873397875</v>
      </c>
      <c r="DI430" s="121">
        <f t="shared" si="333"/>
        <v>44.843238702893586</v>
      </c>
      <c r="DJ430" s="121">
        <f t="shared" si="334"/>
        <v>0.27086597663817213</v>
      </c>
      <c r="DK430" s="121">
        <f t="shared" si="334"/>
        <v>0.30782412619291155</v>
      </c>
      <c r="DL430" s="121">
        <f t="shared" si="334"/>
        <v>4.0033615745420397</v>
      </c>
      <c r="DM430" s="121">
        <f t="shared" si="335"/>
        <v>0</v>
      </c>
      <c r="DN430" s="121">
        <f t="shared" si="336"/>
        <v>0</v>
      </c>
      <c r="DO430" s="121">
        <f t="shared" si="337"/>
        <v>0</v>
      </c>
      <c r="DP430" s="121">
        <f t="shared" si="338"/>
        <v>0</v>
      </c>
      <c r="DQ430" s="121">
        <f t="shared" si="339"/>
        <v>0</v>
      </c>
      <c r="DR430" s="122">
        <f t="shared" si="340"/>
        <v>1.5</v>
      </c>
      <c r="DS430" s="157"/>
      <c r="DT430" s="157" t="str">
        <f t="shared" si="341"/>
        <v>HP_Burn_thin</v>
      </c>
      <c r="DU430" s="157" t="str">
        <f t="shared" si="323"/>
        <v>454-21</v>
      </c>
      <c r="DV430" s="238">
        <f t="shared" si="342"/>
        <v>1</v>
      </c>
      <c r="EJ430" s="50">
        <f t="shared" si="347"/>
        <v>9.6880081300813006E-2</v>
      </c>
      <c r="EK430" s="50">
        <f t="shared" si="348"/>
        <v>0.18546747967479674</v>
      </c>
      <c r="EL430" s="55">
        <f t="shared" si="349"/>
        <v>1.475609756097561</v>
      </c>
      <c r="EM430" s="50">
        <f>4.656*AQ430*(((BL430/2.54)^2)+((BM430/2.54)^2)+((BN430/2.54)^2)+((BO430)/2.54^2)+((BP430/2.54)^2)+((BQ430/2.54)^2)+((BR430/2.54)^2)+((BS430/2.54)^2)+((BT430/2.54)^2)+((BU430/2.54)^2)+((BV430/2.54)^2)+((BW430/2.54)^2)+((BX430/2.54)^2)+((BY430/2.54)^2)+((BZ430/2.54)^2))/(BH430*3.28)</f>
        <v>0</v>
      </c>
      <c r="EN430" s="50">
        <f>3.492*AQ430*((CA430/2.54)^2 + (CB430/2.54)^2 + (CC430/2.54)^2 + (CD430/2.54)^2 + (CE430/2.54)^2 + (CF430/2.54)^2 + (CG430/2.54)^2 +(CH430/2.54)^2 +(CI430/2.54)^2 + (CJ430/2.54)^2 +(CK430/2.54)^2 + (CL430/2.54)^2 +(CM430/2.54)^2 + (CN430/2.54)^2 + (CO430/2.54)^2)/(BH430*3.28)</f>
        <v>0</v>
      </c>
      <c r="EO430" s="50">
        <f t="shared" si="343"/>
        <v>0</v>
      </c>
      <c r="EP430" s="50">
        <f t="shared" si="344"/>
        <v>0</v>
      </c>
      <c r="EQ430" s="50">
        <f t="shared" si="345"/>
        <v>0</v>
      </c>
      <c r="ER430" s="56">
        <f t="shared" si="350"/>
        <v>1.7579573170731706</v>
      </c>
      <c r="ES430" s="56">
        <f t="shared" si="351"/>
        <v>0</v>
      </c>
      <c r="ET430" s="56">
        <f t="shared" si="346"/>
        <v>0</v>
      </c>
      <c r="EU430" s="56">
        <f t="shared" si="346"/>
        <v>11.320672893029045</v>
      </c>
      <c r="EV430" s="56">
        <f t="shared" si="352"/>
        <v>1.7579573170731706</v>
      </c>
      <c r="EW430" s="56"/>
      <c r="EX430" s="56"/>
      <c r="EY430" s="56"/>
      <c r="EZ430" s="165"/>
      <c r="FA430" s="179"/>
      <c r="FB430" s="179"/>
      <c r="FC430" s="56"/>
      <c r="FD430" s="56"/>
      <c r="FE430" s="56"/>
      <c r="FF430" s="56"/>
      <c r="FG430" s="56"/>
      <c r="FH430" s="56"/>
      <c r="FI430" s="56"/>
      <c r="FJ430" s="56"/>
      <c r="FK430" s="56"/>
      <c r="FL430" s="56"/>
      <c r="FM430" s="56"/>
      <c r="FO430" s="54"/>
      <c r="FP430" s="54"/>
      <c r="FQ430" s="54"/>
      <c r="FR430" s="54"/>
      <c r="FS430" s="54"/>
      <c r="FT430" s="54"/>
      <c r="FU430" s="54"/>
      <c r="FV430" s="54"/>
      <c r="FW430" s="54"/>
      <c r="FX430" s="54"/>
      <c r="FY430" s="54"/>
      <c r="FZ430" s="54"/>
      <c r="GA430" s="54"/>
    </row>
    <row r="431" spans="1:183" ht="16.899999999999999" customHeight="1">
      <c r="A431" s="66" t="s">
        <v>377</v>
      </c>
      <c r="B431" s="228" t="s">
        <v>283</v>
      </c>
      <c r="C431" s="228">
        <v>345</v>
      </c>
      <c r="D431" s="228" t="s">
        <v>335</v>
      </c>
      <c r="E431" s="229">
        <v>2</v>
      </c>
      <c r="F431" s="144">
        <v>4.8499999999999996</v>
      </c>
      <c r="G431" s="144">
        <v>12.73</v>
      </c>
      <c r="H431" s="144">
        <v>6.8597689729799995</v>
      </c>
      <c r="I431" s="144">
        <v>2.78</v>
      </c>
      <c r="J431" s="232">
        <v>3.4</v>
      </c>
      <c r="K431" s="83">
        <v>3.99</v>
      </c>
      <c r="L431" s="232"/>
      <c r="M431" s="232"/>
      <c r="N431" s="83"/>
      <c r="O431" s="83"/>
      <c r="P431" s="230">
        <f t="shared" si="305"/>
        <v>34.60976897298</v>
      </c>
      <c r="Q431" s="52">
        <f t="shared" si="306"/>
        <v>0.83856836244659583</v>
      </c>
      <c r="R431" s="52">
        <f t="shared" si="307"/>
        <v>1.5690704459562599</v>
      </c>
      <c r="S431" s="52">
        <f t="shared" si="308"/>
        <v>1.4947746234297863</v>
      </c>
      <c r="T431" s="53">
        <f t="shared" si="309"/>
        <v>0.1131953625291616</v>
      </c>
      <c r="U431" s="53">
        <f t="shared" si="310"/>
        <v>1.3136092081897086</v>
      </c>
      <c r="V431" s="53">
        <f t="shared" si="311"/>
        <v>17.245720460840499</v>
      </c>
      <c r="W431" s="53">
        <f t="shared" si="312"/>
        <v>109.30751375724435</v>
      </c>
      <c r="X431" s="53">
        <f t="shared" si="313"/>
        <v>1.0261427075660567</v>
      </c>
      <c r="Y431" s="53">
        <f t="shared" si="314"/>
        <v>1.0245708970161953</v>
      </c>
      <c r="Z431" s="53">
        <f t="shared" si="315"/>
        <v>1.0295983125376811</v>
      </c>
      <c r="AA431" s="53">
        <f t="shared" si="316"/>
        <v>1.0413839355520458</v>
      </c>
      <c r="AB431" s="53">
        <f t="shared" si="317"/>
        <v>0.56692310113360378</v>
      </c>
      <c r="AC431" s="53">
        <f t="shared" si="318"/>
        <v>0.55603297872814494</v>
      </c>
      <c r="AD431" s="53">
        <f t="shared" si="319"/>
        <v>0.5481276962567827</v>
      </c>
      <c r="AE431" s="53">
        <f t="shared" si="320"/>
        <v>0.40298712852401042</v>
      </c>
      <c r="AF431" s="53">
        <f t="shared" si="321"/>
        <v>0.36</v>
      </c>
      <c r="AG431" s="53">
        <f t="shared" si="322"/>
        <v>0.3814935642620052</v>
      </c>
      <c r="AH431" s="64" t="s">
        <v>152</v>
      </c>
      <c r="AK431" s="45" t="str">
        <f t="shared" si="325"/>
        <v>454-21</v>
      </c>
      <c r="AL431" s="65"/>
      <c r="AM431" s="145">
        <f t="shared" si="326"/>
        <v>2</v>
      </c>
      <c r="AN431" s="149"/>
      <c r="AO431" s="183"/>
      <c r="AP431" s="149"/>
      <c r="AQ431" s="147">
        <f t="shared" si="327"/>
        <v>1</v>
      </c>
      <c r="AR431" s="229">
        <v>0</v>
      </c>
      <c r="AS431" s="229">
        <v>6</v>
      </c>
      <c r="AT431" s="229">
        <v>6</v>
      </c>
      <c r="AU431" s="229">
        <v>0</v>
      </c>
      <c r="AV431" s="229">
        <v>2</v>
      </c>
      <c r="AW431" s="229">
        <v>4</v>
      </c>
      <c r="AX431" s="229">
        <v>0</v>
      </c>
      <c r="AY431" s="229">
        <v>1</v>
      </c>
      <c r="AZ431" s="229">
        <v>1</v>
      </c>
      <c r="BB431" s="229">
        <v>25</v>
      </c>
      <c r="BC431" s="229">
        <v>0</v>
      </c>
      <c r="BD431" s="229">
        <v>0</v>
      </c>
      <c r="BE431" s="57">
        <v>3</v>
      </c>
      <c r="BF431" s="57">
        <v>3</v>
      </c>
      <c r="BG431" s="57">
        <v>3</v>
      </c>
      <c r="BH431" s="57">
        <v>10</v>
      </c>
      <c r="BI431" s="57">
        <f t="shared" si="328"/>
        <v>345</v>
      </c>
      <c r="BJ431" s="189" t="str">
        <f t="shared" si="329"/>
        <v>454-21</v>
      </c>
      <c r="BK431" s="173">
        <f t="shared" si="330"/>
        <v>2</v>
      </c>
      <c r="BL431" s="173">
        <v>0</v>
      </c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104">
        <v>49</v>
      </c>
      <c r="CB431" s="103"/>
      <c r="CC431" s="103"/>
      <c r="CD431" s="103"/>
      <c r="CE431" s="103"/>
      <c r="CF431" s="103"/>
      <c r="CG431" s="103"/>
      <c r="CH431" s="103"/>
      <c r="CI431" s="103"/>
      <c r="CJ431" s="103"/>
      <c r="CK431" s="103"/>
      <c r="CL431" s="103"/>
      <c r="CP431" s="93"/>
      <c r="CQ431" s="93"/>
      <c r="CV431" s="93"/>
      <c r="DA431" s="93"/>
      <c r="DF431" s="131"/>
      <c r="DG431" s="121">
        <f t="shared" si="331"/>
        <v>0</v>
      </c>
      <c r="DH431" s="121">
        <f t="shared" si="332"/>
        <v>37.73557631009681</v>
      </c>
      <c r="DI431" s="121">
        <f t="shared" si="333"/>
        <v>67.26485805434038</v>
      </c>
      <c r="DJ431" s="121">
        <f t="shared" si="334"/>
        <v>0.67716494159543039</v>
      </c>
      <c r="DK431" s="121">
        <f t="shared" si="334"/>
        <v>0</v>
      </c>
      <c r="DL431" s="121">
        <f t="shared" si="334"/>
        <v>0</v>
      </c>
      <c r="DM431" s="121">
        <f t="shared" si="335"/>
        <v>0</v>
      </c>
      <c r="DN431" s="121">
        <f t="shared" si="336"/>
        <v>111.07611832706675</v>
      </c>
      <c r="DO431" s="121">
        <f t="shared" si="337"/>
        <v>0</v>
      </c>
      <c r="DP431" s="121">
        <f t="shared" si="338"/>
        <v>0</v>
      </c>
      <c r="DQ431" s="121">
        <f t="shared" si="339"/>
        <v>0</v>
      </c>
      <c r="DR431" s="122">
        <f t="shared" si="340"/>
        <v>5</v>
      </c>
      <c r="DS431" s="157"/>
      <c r="DT431" s="157" t="str">
        <f t="shared" si="341"/>
        <v>HP_Burn_thin</v>
      </c>
      <c r="DU431" s="157" t="str">
        <f t="shared" si="323"/>
        <v>454-21</v>
      </c>
      <c r="DV431" s="238">
        <f t="shared" si="342"/>
        <v>2</v>
      </c>
      <c r="EJ431" s="50">
        <f t="shared" si="347"/>
        <v>0.24220020325203251</v>
      </c>
      <c r="EK431" s="50">
        <f t="shared" si="348"/>
        <v>0</v>
      </c>
      <c r="EL431" s="55">
        <f t="shared" si="349"/>
        <v>0</v>
      </c>
      <c r="EM431" s="50">
        <f>4.656*AQ431*(((BL431/2.54)^2)+((BM431/2.54)^2)+((BN431/2.54)^2)+((BO431)/2.54^2)+((BP431/2.54)^2)+((BQ431/2.54)^2)+((BR431/2.54)^2)+((BS431/2.54)^2)+((BT431/2.54)^2)+((BU431/2.54)^2)+((BV431/2.54)^2)+((BW431/2.54)^2)+((BX431/2.54)^2)+((BY431/2.54)^2)+((BZ431/2.54)^2))/(BH431*3.28)</f>
        <v>0</v>
      </c>
      <c r="EN431" s="50">
        <f>3.492*AQ431*((CA431/2.54)^2 + (CB431/2.54)^2 + (CC431/2.54)^2 + (CD431/2.54)^2 + (CE431/2.54)^2 + (CF431/2.54)^2 + (CG431/2.54)^2 +(CH431/2.54)^2 +(CI431/2.54)^2 + (CJ431/2.54)^2 +(CK431/2.54)^2 + (CL431/2.54)^2 +(CM431/2.54)^2 + (CN431/2.54)^2 + (CO431/2.54)^2)/(BH431*3.28)</f>
        <v>39.620971315113373</v>
      </c>
      <c r="EO431" s="50">
        <f t="shared" si="343"/>
        <v>0</v>
      </c>
      <c r="EP431" s="50">
        <f t="shared" si="344"/>
        <v>0</v>
      </c>
      <c r="EQ431" s="50">
        <f t="shared" si="345"/>
        <v>0</v>
      </c>
      <c r="ER431" s="56">
        <f t="shared" si="350"/>
        <v>0.24220020325203251</v>
      </c>
      <c r="ES431" s="56">
        <f t="shared" si="351"/>
        <v>39.620971315113373</v>
      </c>
      <c r="ET431" s="56">
        <f t="shared" si="346"/>
        <v>0</v>
      </c>
      <c r="EU431" s="56">
        <f t="shared" si="346"/>
        <v>16.981009339543565</v>
      </c>
      <c r="EV431" s="56">
        <f t="shared" si="352"/>
        <v>39.863171518365405</v>
      </c>
      <c r="EW431" s="56"/>
      <c r="EX431" s="56"/>
      <c r="EY431" s="56"/>
      <c r="EZ431" s="165" t="str">
        <f>D431</f>
        <v>454-21</v>
      </c>
      <c r="FA431" s="179">
        <f t="shared" si="353"/>
        <v>0</v>
      </c>
      <c r="FB431" s="179">
        <f t="shared" si="353"/>
        <v>15.094230524038727</v>
      </c>
      <c r="FC431" s="56">
        <f>AVERAGE(EJ429:EJ431)</f>
        <v>0.22605352303523032</v>
      </c>
      <c r="FD431" s="56">
        <f>AVERAGE(EK429:EK431)</f>
        <v>0.12364498644986449</v>
      </c>
      <c r="FE431" s="56">
        <f>AVERAGE(EL429:EL431)</f>
        <v>0.491869918699187</v>
      </c>
      <c r="FF431" s="56">
        <f>AVERAGE(EM429:EM431)</f>
        <v>0</v>
      </c>
      <c r="FG431" s="56">
        <f>AVERAGE(EN429:EN431)</f>
        <v>13.206990438371124</v>
      </c>
      <c r="FH431" s="56">
        <f t="shared" ref="FH431:FJ491" si="354">AVERAGE(EO429:EO431)</f>
        <v>0</v>
      </c>
      <c r="FI431" s="56">
        <f t="shared" si="354"/>
        <v>0</v>
      </c>
      <c r="FJ431" s="56">
        <f t="shared" si="354"/>
        <v>0</v>
      </c>
      <c r="FK431" s="56">
        <f>AVERAGE(ER429:ER431)</f>
        <v>0.84156842818428179</v>
      </c>
      <c r="FL431" s="56">
        <f>AVERAGE(ES429:ES431)</f>
        <v>13.206990438371124</v>
      </c>
      <c r="FM431" s="56">
        <f>AVERAGE(EV429:EV431)</f>
        <v>14.048558866555405</v>
      </c>
      <c r="FO431" s="54"/>
      <c r="FP431" s="54" t="e">
        <f>AVERAGE(#REF!)</f>
        <v>#REF!</v>
      </c>
      <c r="FQ431" s="54" t="e">
        <f>AVERAGE(#REF!)</f>
        <v>#REF!</v>
      </c>
      <c r="FR431" s="54" t="e">
        <f>AVERAGE(#REF!)</f>
        <v>#REF!</v>
      </c>
      <c r="FS431" s="54" t="e">
        <f>AVERAGE(#REF!)</f>
        <v>#REF!</v>
      </c>
      <c r="FT431" s="54" t="e">
        <f>AVERAGE(#REF!)</f>
        <v>#REF!</v>
      </c>
      <c r="FU431" s="54" t="e">
        <f>AVERAGE(#REF!)</f>
        <v>#REF!</v>
      </c>
      <c r="FV431" s="54" t="e">
        <f>AVERAGE(#REF!)</f>
        <v>#REF!</v>
      </c>
      <c r="FW431" s="54" t="e">
        <f>AVERAGE(#REF!)</f>
        <v>#REF!</v>
      </c>
      <c r="FX431" s="54" t="e">
        <f>AVERAGE(#REF!)</f>
        <v>#REF!</v>
      </c>
      <c r="FY431" s="54" t="e">
        <f>AVERAGE(#REF!)</f>
        <v>#REF!</v>
      </c>
      <c r="FZ431" s="54" t="e">
        <f>AVERAGE(#REF!)</f>
        <v>#REF!</v>
      </c>
      <c r="GA431" s="54"/>
    </row>
    <row r="432" spans="1:183" ht="16.899999999999999" customHeight="1">
      <c r="A432" s="66" t="s">
        <v>377</v>
      </c>
      <c r="B432" s="228" t="s">
        <v>283</v>
      </c>
      <c r="C432" s="228">
        <v>345</v>
      </c>
      <c r="D432" s="228" t="s">
        <v>335</v>
      </c>
      <c r="E432" s="229">
        <v>3</v>
      </c>
      <c r="F432" s="144">
        <v>4.8499999999999996</v>
      </c>
      <c r="G432" s="144">
        <v>12.73</v>
      </c>
      <c r="H432" s="144">
        <v>6.8597689729799995</v>
      </c>
      <c r="I432" s="144">
        <v>2.78</v>
      </c>
      <c r="J432" s="232">
        <v>3.4</v>
      </c>
      <c r="K432" s="83">
        <v>3.99</v>
      </c>
      <c r="L432" s="232"/>
      <c r="M432" s="232"/>
      <c r="N432" s="83"/>
      <c r="O432" s="83"/>
      <c r="P432" s="230">
        <f t="shared" si="305"/>
        <v>34.60976897298</v>
      </c>
      <c r="Q432" s="52">
        <f t="shared" si="306"/>
        <v>0.83856836244659583</v>
      </c>
      <c r="R432" s="52">
        <f t="shared" si="307"/>
        <v>1.5690704459562599</v>
      </c>
      <c r="S432" s="52">
        <f t="shared" si="308"/>
        <v>1.4947746234297863</v>
      </c>
      <c r="T432" s="53">
        <f t="shared" si="309"/>
        <v>0.1131953625291616</v>
      </c>
      <c r="U432" s="53">
        <f t="shared" si="310"/>
        <v>1.3136092081897086</v>
      </c>
      <c r="V432" s="53">
        <f t="shared" si="311"/>
        <v>17.245720460840499</v>
      </c>
      <c r="W432" s="53">
        <f t="shared" si="312"/>
        <v>109.30751375724435</v>
      </c>
      <c r="X432" s="53">
        <f t="shared" si="313"/>
        <v>1.0261427075660567</v>
      </c>
      <c r="Y432" s="53">
        <f t="shared" si="314"/>
        <v>1.0245708970161953</v>
      </c>
      <c r="Z432" s="53">
        <f t="shared" si="315"/>
        <v>1.0295983125376811</v>
      </c>
      <c r="AA432" s="53">
        <f t="shared" si="316"/>
        <v>1.0413839355520458</v>
      </c>
      <c r="AB432" s="53">
        <f t="shared" si="317"/>
        <v>0.56692310113360378</v>
      </c>
      <c r="AC432" s="53">
        <f t="shared" si="318"/>
        <v>0.55603297872814494</v>
      </c>
      <c r="AD432" s="53">
        <f t="shared" si="319"/>
        <v>0.5481276962567827</v>
      </c>
      <c r="AE432" s="53">
        <f t="shared" si="320"/>
        <v>0.40298712852401042</v>
      </c>
      <c r="AF432" s="53">
        <f t="shared" si="321"/>
        <v>0.36</v>
      </c>
      <c r="AG432" s="53">
        <f t="shared" si="322"/>
        <v>0.3814935642620052</v>
      </c>
      <c r="AH432" s="64" t="s">
        <v>152</v>
      </c>
      <c r="AK432" s="45" t="str">
        <f t="shared" si="325"/>
        <v>454-21</v>
      </c>
      <c r="AL432" s="65"/>
      <c r="AM432" s="145">
        <f t="shared" si="326"/>
        <v>3</v>
      </c>
      <c r="AN432" s="149"/>
      <c r="AO432" s="183"/>
      <c r="AP432" s="149"/>
      <c r="AQ432" s="147">
        <f t="shared" si="327"/>
        <v>1</v>
      </c>
      <c r="AR432" s="229">
        <v>0</v>
      </c>
      <c r="AS432" s="229">
        <v>2</v>
      </c>
      <c r="AT432" s="229">
        <v>64</v>
      </c>
      <c r="AU432" s="229">
        <v>0</v>
      </c>
      <c r="AV432" s="229">
        <v>1</v>
      </c>
      <c r="AW432" s="229">
        <v>6</v>
      </c>
      <c r="AX432" s="229">
        <v>1</v>
      </c>
      <c r="AY432" s="229">
        <v>8</v>
      </c>
      <c r="AZ432" s="229">
        <v>8</v>
      </c>
      <c r="BB432" s="229">
        <v>100</v>
      </c>
      <c r="BC432" s="229">
        <v>3</v>
      </c>
      <c r="BD432" s="229">
        <v>0</v>
      </c>
      <c r="BE432" s="57">
        <v>3</v>
      </c>
      <c r="BF432" s="57">
        <v>3</v>
      </c>
      <c r="BG432" s="57">
        <v>3</v>
      </c>
      <c r="BH432" s="57">
        <v>10</v>
      </c>
      <c r="BI432" s="57">
        <f t="shared" si="328"/>
        <v>345</v>
      </c>
      <c r="BJ432" s="189" t="str">
        <f t="shared" si="329"/>
        <v>454-21</v>
      </c>
      <c r="BK432" s="173">
        <f t="shared" si="330"/>
        <v>3</v>
      </c>
      <c r="BL432" s="173">
        <v>0</v>
      </c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104">
        <v>66</v>
      </c>
      <c r="CB432" s="103"/>
      <c r="CC432" s="103"/>
      <c r="CD432" s="103"/>
      <c r="CE432" s="103"/>
      <c r="CF432" s="103"/>
      <c r="CG432" s="103"/>
      <c r="CH432" s="103"/>
      <c r="CI432" s="103"/>
      <c r="CJ432" s="103"/>
      <c r="CK432" s="103"/>
      <c r="CL432" s="103"/>
      <c r="CP432" s="93"/>
      <c r="CQ432" s="93"/>
      <c r="CV432" s="93"/>
      <c r="DA432" s="93"/>
      <c r="DF432" s="131"/>
      <c r="DG432" s="121">
        <f t="shared" si="331"/>
        <v>7.8453522297812999</v>
      </c>
      <c r="DH432" s="121">
        <f t="shared" si="332"/>
        <v>46.121259934562772</v>
      </c>
      <c r="DI432" s="121">
        <f t="shared" si="333"/>
        <v>89.686477405787187</v>
      </c>
      <c r="DJ432" s="121">
        <f t="shared" si="334"/>
        <v>2.7086597663817216</v>
      </c>
      <c r="DK432" s="121">
        <f t="shared" si="334"/>
        <v>0.92347237857873454</v>
      </c>
      <c r="DL432" s="121">
        <f t="shared" si="334"/>
        <v>0</v>
      </c>
      <c r="DM432" s="121">
        <f t="shared" si="335"/>
        <v>0</v>
      </c>
      <c r="DN432" s="121">
        <f t="shared" si="336"/>
        <v>201.51918843511152</v>
      </c>
      <c r="DO432" s="121">
        <f t="shared" si="337"/>
        <v>0</v>
      </c>
      <c r="DP432" s="121">
        <f t="shared" si="338"/>
        <v>0</v>
      </c>
      <c r="DQ432" s="121">
        <f t="shared" si="339"/>
        <v>0</v>
      </c>
      <c r="DR432" s="122">
        <f t="shared" si="340"/>
        <v>35</v>
      </c>
      <c r="DS432" s="157"/>
      <c r="DT432" s="157" t="str">
        <f t="shared" si="341"/>
        <v>HP_Burn_thin</v>
      </c>
      <c r="DU432" s="157" t="str">
        <f t="shared" si="323"/>
        <v>454-21</v>
      </c>
      <c r="DV432" s="238">
        <f t="shared" si="342"/>
        <v>3</v>
      </c>
      <c r="EJ432" s="50"/>
      <c r="EK432" s="50"/>
      <c r="EL432" s="55"/>
      <c r="EM432" s="50"/>
      <c r="EN432" s="50"/>
      <c r="EO432" s="50">
        <f t="shared" si="343"/>
        <v>0</v>
      </c>
      <c r="EP432" s="50">
        <f t="shared" si="344"/>
        <v>0</v>
      </c>
      <c r="EQ432" s="50">
        <f t="shared" si="345"/>
        <v>0</v>
      </c>
      <c r="ER432" s="56"/>
      <c r="ES432" s="56"/>
      <c r="ET432" s="56">
        <f t="shared" si="346"/>
        <v>3.5304085034015849</v>
      </c>
      <c r="EU432" s="56">
        <f t="shared" si="346"/>
        <v>20.754566970553249</v>
      </c>
      <c r="EV432" s="56"/>
      <c r="EW432" s="56"/>
      <c r="EX432" s="56"/>
      <c r="EY432" s="56"/>
      <c r="EZ432" s="165"/>
      <c r="FA432" s="179"/>
      <c r="FB432" s="179"/>
      <c r="FC432" s="56"/>
      <c r="FD432" s="56"/>
      <c r="FE432" s="56"/>
      <c r="FF432" s="56"/>
      <c r="FG432" s="56"/>
      <c r="FH432" s="56"/>
      <c r="FI432" s="56"/>
      <c r="FJ432" s="56"/>
      <c r="FK432" s="56"/>
      <c r="FL432" s="56"/>
      <c r="FM432" s="56"/>
      <c r="FO432" s="54"/>
      <c r="FP432" s="54"/>
      <c r="FQ432" s="54"/>
      <c r="FR432" s="54"/>
      <c r="FS432" s="54"/>
      <c r="FT432" s="54"/>
      <c r="FU432" s="54"/>
      <c r="FV432" s="54"/>
      <c r="FW432" s="54"/>
      <c r="FX432" s="54"/>
      <c r="FY432" s="54"/>
      <c r="FZ432" s="54"/>
      <c r="GA432" s="54"/>
    </row>
    <row r="433" spans="1:183" ht="16.899999999999999" customHeight="1">
      <c r="A433" s="66" t="s">
        <v>377</v>
      </c>
      <c r="B433" s="228" t="s">
        <v>283</v>
      </c>
      <c r="C433" s="228">
        <v>345</v>
      </c>
      <c r="D433" s="228" t="s">
        <v>335</v>
      </c>
      <c r="E433" s="229">
        <v>4</v>
      </c>
      <c r="F433" s="144">
        <v>4.8499999999999996</v>
      </c>
      <c r="G433" s="144">
        <v>12.73</v>
      </c>
      <c r="H433" s="144">
        <v>6.8597689729799995</v>
      </c>
      <c r="I433" s="144">
        <v>2.78</v>
      </c>
      <c r="J433" s="232">
        <v>3.4</v>
      </c>
      <c r="K433" s="83">
        <v>3.99</v>
      </c>
      <c r="L433" s="144"/>
      <c r="M433" s="144"/>
      <c r="N433" s="83"/>
      <c r="O433" s="83"/>
      <c r="P433" s="230">
        <f t="shared" si="305"/>
        <v>34.60976897298</v>
      </c>
      <c r="Q433" s="52">
        <f t="shared" si="306"/>
        <v>0.83856836244659583</v>
      </c>
      <c r="R433" s="52">
        <f t="shared" si="307"/>
        <v>1.5690704459562599</v>
      </c>
      <c r="S433" s="52">
        <f t="shared" si="308"/>
        <v>1.4947746234297863</v>
      </c>
      <c r="T433" s="53">
        <f t="shared" si="309"/>
        <v>0.1131953625291616</v>
      </c>
      <c r="U433" s="53">
        <f t="shared" si="310"/>
        <v>1.3136092081897086</v>
      </c>
      <c r="V433" s="53">
        <f t="shared" si="311"/>
        <v>17.245720460840499</v>
      </c>
      <c r="W433" s="53">
        <f t="shared" si="312"/>
        <v>109.30751375724435</v>
      </c>
      <c r="X433" s="53">
        <f t="shared" si="313"/>
        <v>1.0261427075660567</v>
      </c>
      <c r="Y433" s="53">
        <f t="shared" si="314"/>
        <v>1.0245708970161953</v>
      </c>
      <c r="Z433" s="53">
        <f t="shared" si="315"/>
        <v>1.0295983125376811</v>
      </c>
      <c r="AA433" s="53">
        <f t="shared" si="316"/>
        <v>1.0413839355520458</v>
      </c>
      <c r="AB433" s="53">
        <f t="shared" si="317"/>
        <v>0.56692310113360378</v>
      </c>
      <c r="AC433" s="53">
        <f t="shared" si="318"/>
        <v>0.55603297872814494</v>
      </c>
      <c r="AD433" s="53">
        <f t="shared" si="319"/>
        <v>0.5481276962567827</v>
      </c>
      <c r="AE433" s="53">
        <f t="shared" si="320"/>
        <v>0.40298712852401042</v>
      </c>
      <c r="AF433" s="53">
        <f t="shared" si="321"/>
        <v>0.36</v>
      </c>
      <c r="AG433" s="53">
        <f t="shared" si="322"/>
        <v>0.3814935642620052</v>
      </c>
      <c r="AH433" s="64" t="s">
        <v>152</v>
      </c>
      <c r="AK433" s="45" t="str">
        <f t="shared" si="325"/>
        <v>454-21</v>
      </c>
      <c r="AL433" s="65"/>
      <c r="AM433" s="145">
        <f t="shared" si="326"/>
        <v>4</v>
      </c>
      <c r="AN433" s="149"/>
      <c r="AO433" s="183"/>
      <c r="AP433" s="149"/>
      <c r="AQ433" s="147">
        <f t="shared" si="327"/>
        <v>1</v>
      </c>
      <c r="AR433" s="229">
        <v>8</v>
      </c>
      <c r="AS433" s="229">
        <v>4</v>
      </c>
      <c r="AT433" s="229">
        <v>4</v>
      </c>
      <c r="AU433" s="229">
        <v>2</v>
      </c>
      <c r="AV433" s="229">
        <v>4</v>
      </c>
      <c r="AW433" s="229">
        <v>10</v>
      </c>
      <c r="AX433" s="229">
        <v>0</v>
      </c>
      <c r="AY433" s="229">
        <v>2</v>
      </c>
      <c r="AZ433" s="229">
        <v>8</v>
      </c>
      <c r="BB433" s="229">
        <v>90</v>
      </c>
      <c r="BC433" s="229">
        <v>5</v>
      </c>
      <c r="BD433" s="229">
        <v>3</v>
      </c>
      <c r="BE433" s="57">
        <v>3</v>
      </c>
      <c r="BF433" s="57">
        <v>3</v>
      </c>
      <c r="BG433" s="57">
        <v>3</v>
      </c>
      <c r="BH433" s="57">
        <v>10</v>
      </c>
      <c r="BI433" s="57">
        <f t="shared" si="328"/>
        <v>345</v>
      </c>
      <c r="BJ433" s="189" t="str">
        <f t="shared" si="329"/>
        <v>454-21</v>
      </c>
      <c r="BK433" s="173">
        <f t="shared" si="330"/>
        <v>4</v>
      </c>
      <c r="BL433" s="173">
        <v>0</v>
      </c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104">
        <v>8</v>
      </c>
      <c r="CB433" s="103">
        <v>22</v>
      </c>
      <c r="CC433" s="103">
        <v>47</v>
      </c>
      <c r="CD433" s="103"/>
      <c r="CE433" s="103"/>
      <c r="CF433" s="103"/>
      <c r="CG433" s="103"/>
      <c r="CH433" s="103"/>
      <c r="CI433" s="103"/>
      <c r="CJ433" s="103"/>
      <c r="CK433" s="103"/>
      <c r="CL433" s="103"/>
      <c r="CP433" s="93"/>
      <c r="CQ433" s="93"/>
      <c r="CV433" s="93"/>
      <c r="DA433" s="93"/>
      <c r="DF433" s="131"/>
      <c r="DG433" s="121">
        <f t="shared" si="331"/>
        <v>78.453522297812995</v>
      </c>
      <c r="DH433" s="121">
        <f t="shared" si="332"/>
        <v>41.928418122329788</v>
      </c>
      <c r="DI433" s="121">
        <f t="shared" si="333"/>
        <v>149.47746234297864</v>
      </c>
      <c r="DJ433" s="121">
        <f t="shared" si="334"/>
        <v>2.4377937897435493</v>
      </c>
      <c r="DK433" s="121">
        <f t="shared" si="334"/>
        <v>1.5391206309645578</v>
      </c>
      <c r="DL433" s="121">
        <f t="shared" si="334"/>
        <v>12.010084723626116</v>
      </c>
      <c r="DM433" s="121">
        <f t="shared" si="335"/>
        <v>0</v>
      </c>
      <c r="DN433" s="121">
        <f t="shared" si="336"/>
        <v>127.54554695032195</v>
      </c>
      <c r="DO433" s="121">
        <f t="shared" si="337"/>
        <v>0</v>
      </c>
      <c r="DP433" s="121">
        <f t="shared" si="338"/>
        <v>0</v>
      </c>
      <c r="DQ433" s="121">
        <f t="shared" si="339"/>
        <v>0</v>
      </c>
      <c r="DR433" s="122">
        <f t="shared" si="340"/>
        <v>7</v>
      </c>
      <c r="DS433" s="157"/>
      <c r="DT433" s="157" t="str">
        <f t="shared" si="341"/>
        <v>HP_Burn_thin</v>
      </c>
      <c r="DU433" s="157" t="str">
        <f t="shared" si="323"/>
        <v>454-21</v>
      </c>
      <c r="DV433" s="238">
        <f t="shared" si="342"/>
        <v>4</v>
      </c>
      <c r="EJ433" s="50">
        <f t="shared" si="347"/>
        <v>0.87192073170731699</v>
      </c>
      <c r="EK433" s="50">
        <f t="shared" si="348"/>
        <v>0.92733739837398377</v>
      </c>
      <c r="EL433" s="55">
        <f t="shared" si="349"/>
        <v>4.4268292682926829</v>
      </c>
      <c r="EM433" s="50">
        <f>4.656*AQ433*(((BL433/2.54)^2)+((BM433/2.54)^2)+((BN433/2.54)^2)+((BO433)/2.54^2)+((BP433/2.54)^2)+((BQ433/2.54)^2)+((BR433/2.54)^2)+((BS433/2.54)^2)+((BT433/2.54)^2)+((BU433/2.54)^2)+((BV433/2.54)^2)+((BW433/2.54)^2)+((BX433/2.54)^2)+((BY433/2.54)^2)+((BZ433/2.54)^2))/(BH433*3.28)</f>
        <v>0</v>
      </c>
      <c r="EN433" s="50">
        <f>3.492*AQ433*((CA433/2.54)^2 + (CB433/2.54)^2 + (CC433/2.54)^2 + (CD433/2.54)^2 + (CE433/2.54)^2 + (CF433/2.54)^2 + (CG433/2.54)^2 +(CH433/2.54)^2 +(CI433/2.54)^2 + (CJ433/2.54)^2 +(CK433/2.54)^2 + (CL433/2.54)^2 +(CM433/2.54)^2 + (CN433/2.54)^2 + (CO433/2.54)^2)/(BH433*3.28)</f>
        <v>45.495634283951489</v>
      </c>
      <c r="EO433" s="50">
        <f t="shared" si="343"/>
        <v>0</v>
      </c>
      <c r="EP433" s="50">
        <f t="shared" si="344"/>
        <v>0</v>
      </c>
      <c r="EQ433" s="50">
        <f t="shared" si="345"/>
        <v>0</v>
      </c>
      <c r="ER433" s="56">
        <f t="shared" si="350"/>
        <v>6.2260873983739842</v>
      </c>
      <c r="ES433" s="56">
        <f t="shared" si="351"/>
        <v>45.495634283951489</v>
      </c>
      <c r="ET433" s="56">
        <f t="shared" si="346"/>
        <v>35.304085034015849</v>
      </c>
      <c r="EU433" s="56">
        <f t="shared" si="346"/>
        <v>18.867788155048405</v>
      </c>
      <c r="EV433" s="56">
        <f t="shared" si="352"/>
        <v>51.721721682325473</v>
      </c>
      <c r="EW433" s="56"/>
      <c r="EX433" s="56"/>
      <c r="EY433" s="56"/>
      <c r="EZ433" s="165"/>
      <c r="FA433" s="179"/>
      <c r="FB433" s="179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O433" s="54"/>
      <c r="FP433" s="54"/>
      <c r="FQ433" s="54"/>
      <c r="FR433" s="54"/>
      <c r="FS433" s="54"/>
      <c r="FT433" s="54"/>
      <c r="FU433" s="54"/>
      <c r="FV433" s="54"/>
      <c r="FW433" s="54"/>
      <c r="FX433" s="54"/>
      <c r="FY433" s="54"/>
      <c r="FZ433" s="54"/>
      <c r="GA433" s="54"/>
    </row>
    <row r="434" spans="1:183" ht="16.899999999999999" customHeight="1">
      <c r="A434" s="66" t="s">
        <v>377</v>
      </c>
      <c r="B434" s="228" t="s">
        <v>283</v>
      </c>
      <c r="C434" s="228">
        <v>345</v>
      </c>
      <c r="D434" s="228" t="s">
        <v>335</v>
      </c>
      <c r="E434" s="229">
        <v>5</v>
      </c>
      <c r="F434" s="144">
        <v>4.8499999999999996</v>
      </c>
      <c r="G434" s="144">
        <v>12.73</v>
      </c>
      <c r="H434" s="144">
        <v>6.8597689729799995</v>
      </c>
      <c r="I434" s="144">
        <v>2.78</v>
      </c>
      <c r="J434" s="232">
        <v>3.4</v>
      </c>
      <c r="K434" s="83">
        <v>3.99</v>
      </c>
      <c r="L434" s="144"/>
      <c r="M434" s="144"/>
      <c r="N434" s="83"/>
      <c r="O434" s="83"/>
      <c r="P434" s="230">
        <f t="shared" si="305"/>
        <v>34.60976897298</v>
      </c>
      <c r="Q434" s="52">
        <f t="shared" si="306"/>
        <v>0.83856836244659583</v>
      </c>
      <c r="R434" s="52">
        <f t="shared" si="307"/>
        <v>1.5690704459562599</v>
      </c>
      <c r="S434" s="52">
        <f t="shared" si="308"/>
        <v>1.4947746234297863</v>
      </c>
      <c r="T434" s="53">
        <f t="shared" si="309"/>
        <v>0.1131953625291616</v>
      </c>
      <c r="U434" s="53">
        <f t="shared" si="310"/>
        <v>1.3136092081897086</v>
      </c>
      <c r="V434" s="53">
        <f t="shared" si="311"/>
        <v>17.245720460840499</v>
      </c>
      <c r="W434" s="53">
        <f t="shared" si="312"/>
        <v>109.30751375724435</v>
      </c>
      <c r="X434" s="53">
        <f t="shared" si="313"/>
        <v>1.0261427075660567</v>
      </c>
      <c r="Y434" s="53">
        <f t="shared" si="314"/>
        <v>1.0245708970161953</v>
      </c>
      <c r="Z434" s="53">
        <f t="shared" si="315"/>
        <v>1.0295983125376811</v>
      </c>
      <c r="AA434" s="53">
        <f t="shared" si="316"/>
        <v>1.0413839355520458</v>
      </c>
      <c r="AB434" s="53">
        <f t="shared" si="317"/>
        <v>0.56692310113360378</v>
      </c>
      <c r="AC434" s="53">
        <f t="shared" si="318"/>
        <v>0.55603297872814494</v>
      </c>
      <c r="AD434" s="53">
        <f t="shared" si="319"/>
        <v>0.5481276962567827</v>
      </c>
      <c r="AE434" s="53">
        <f t="shared" si="320"/>
        <v>0.40298712852401042</v>
      </c>
      <c r="AF434" s="53">
        <f t="shared" si="321"/>
        <v>0.36</v>
      </c>
      <c r="AG434" s="53">
        <f t="shared" si="322"/>
        <v>0.3814935642620052</v>
      </c>
      <c r="AH434" s="64" t="s">
        <v>152</v>
      </c>
      <c r="AK434" s="45" t="str">
        <f t="shared" si="325"/>
        <v>454-21</v>
      </c>
      <c r="AL434" s="65"/>
      <c r="AM434" s="145">
        <f t="shared" si="326"/>
        <v>5</v>
      </c>
      <c r="AN434" s="149"/>
      <c r="AO434" s="183"/>
      <c r="AP434" s="149"/>
      <c r="AQ434" s="147">
        <f t="shared" si="327"/>
        <v>1</v>
      </c>
      <c r="AR434" s="229">
        <v>0</v>
      </c>
      <c r="AS434" s="229">
        <v>3</v>
      </c>
      <c r="AT434" s="229">
        <v>6</v>
      </c>
      <c r="AU434" s="229">
        <v>0</v>
      </c>
      <c r="AV434" s="229">
        <v>4</v>
      </c>
      <c r="AW434" s="229">
        <v>4</v>
      </c>
      <c r="AX434" s="229">
        <v>0</v>
      </c>
      <c r="AY434" s="229">
        <v>2</v>
      </c>
      <c r="AZ434" s="229">
        <v>5</v>
      </c>
      <c r="BB434" s="229">
        <v>100</v>
      </c>
      <c r="BC434" s="229">
        <v>4</v>
      </c>
      <c r="BD434" s="229">
        <v>1</v>
      </c>
      <c r="BE434" s="57">
        <v>3</v>
      </c>
      <c r="BF434" s="57">
        <v>3</v>
      </c>
      <c r="BG434" s="57">
        <v>3</v>
      </c>
      <c r="BH434" s="57">
        <v>10</v>
      </c>
      <c r="BI434" s="57">
        <f t="shared" si="328"/>
        <v>345</v>
      </c>
      <c r="BJ434" s="189" t="str">
        <f t="shared" si="329"/>
        <v>454-21</v>
      </c>
      <c r="BK434" s="173">
        <f t="shared" si="330"/>
        <v>5</v>
      </c>
      <c r="BL434" s="173">
        <v>0</v>
      </c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104">
        <v>16</v>
      </c>
      <c r="CB434" s="103"/>
      <c r="CC434" s="103"/>
      <c r="CD434" s="103"/>
      <c r="CE434" s="103"/>
      <c r="CF434" s="103"/>
      <c r="CG434" s="103"/>
      <c r="CH434" s="103"/>
      <c r="CI434" s="103"/>
      <c r="CJ434" s="103"/>
      <c r="CK434" s="103"/>
      <c r="CL434" s="103"/>
      <c r="CP434" s="93"/>
      <c r="CQ434" s="93"/>
      <c r="CV434" s="93"/>
      <c r="DA434" s="93"/>
      <c r="DF434" s="131"/>
      <c r="DG434" s="121">
        <f t="shared" si="331"/>
        <v>0</v>
      </c>
      <c r="DH434" s="121">
        <f t="shared" si="332"/>
        <v>37.73557631009681</v>
      </c>
      <c r="DI434" s="121">
        <f t="shared" si="333"/>
        <v>67.26485805434038</v>
      </c>
      <c r="DJ434" s="121">
        <f t="shared" si="334"/>
        <v>2.7086597663817216</v>
      </c>
      <c r="DK434" s="121">
        <f t="shared" si="334"/>
        <v>1.2312965047716462</v>
      </c>
      <c r="DL434" s="121">
        <f t="shared" si="334"/>
        <v>4.0033615745420397</v>
      </c>
      <c r="DM434" s="121">
        <f t="shared" si="335"/>
        <v>0</v>
      </c>
      <c r="DN434" s="121">
        <f t="shared" si="336"/>
        <v>11.843184627958802</v>
      </c>
      <c r="DO434" s="121">
        <f t="shared" si="337"/>
        <v>0</v>
      </c>
      <c r="DP434" s="121">
        <f t="shared" si="338"/>
        <v>0</v>
      </c>
      <c r="DQ434" s="121">
        <f t="shared" si="339"/>
        <v>0</v>
      </c>
      <c r="DR434" s="122">
        <f t="shared" si="340"/>
        <v>5</v>
      </c>
      <c r="DS434" s="157"/>
      <c r="DT434" s="157" t="str">
        <f t="shared" si="341"/>
        <v>HP_Burn_thin</v>
      </c>
      <c r="DU434" s="157" t="str">
        <f t="shared" si="323"/>
        <v>454-21</v>
      </c>
      <c r="DV434" s="238">
        <f t="shared" si="342"/>
        <v>5</v>
      </c>
      <c r="EJ434" s="50">
        <f t="shared" si="347"/>
        <v>0.96880081300813004</v>
      </c>
      <c r="EK434" s="50">
        <f t="shared" si="348"/>
        <v>0.74186991869918695</v>
      </c>
      <c r="EL434" s="55">
        <f t="shared" si="349"/>
        <v>1.475609756097561</v>
      </c>
      <c r="EM434" s="50">
        <f>4.656*AQ434*(((BL434/2.54)^2)+((BM434/2.54)^2)+((BN434/2.54)^2)+((BO434)/2.54^2)+((BP434/2.54)^2)+((BQ434/2.54)^2)+((BR434/2.54)^2)+((BS434/2.54)^2)+((BT434/2.54)^2)+((BU434/2.54)^2)+((BV434/2.54)^2)+((BW434/2.54)^2)+((BX434/2.54)^2)+((BY434/2.54)^2)+((BZ434/2.54)^2))/(BH434*3.28)</f>
        <v>0</v>
      </c>
      <c r="EN434" s="50">
        <f>3.492*AQ434*((CA434/2.54)^2 + (CB434/2.54)^2 + (CC434/2.54)^2 + (CD434/2.54)^2 + (CE434/2.54)^2 + (CF434/2.54)^2 + (CG434/2.54)^2 +(CH434/2.54)^2 +(CI434/2.54)^2 + (CJ434/2.54)^2 +(CK434/2.54)^2 + (CL434/2.54)^2 +(CM434/2.54)^2 + (CN434/2.54)^2 + (CO434/2.54)^2)/(BH434*3.28)</f>
        <v>4.2244767416364102</v>
      </c>
      <c r="EO434" s="50">
        <f t="shared" si="343"/>
        <v>0</v>
      </c>
      <c r="EP434" s="50">
        <f t="shared" si="344"/>
        <v>0</v>
      </c>
      <c r="EQ434" s="50">
        <f t="shared" si="345"/>
        <v>0</v>
      </c>
      <c r="ER434" s="56">
        <f t="shared" si="350"/>
        <v>3.1862804878048778</v>
      </c>
      <c r="ES434" s="56">
        <f t="shared" si="351"/>
        <v>4.2244767416364102</v>
      </c>
      <c r="ET434" s="56">
        <f t="shared" si="346"/>
        <v>0</v>
      </c>
      <c r="EU434" s="56">
        <f t="shared" si="346"/>
        <v>16.981009339543565</v>
      </c>
      <c r="EV434" s="56">
        <f t="shared" si="352"/>
        <v>7.4107572294412876</v>
      </c>
      <c r="EW434" s="56"/>
      <c r="EX434" s="56"/>
      <c r="EY434" s="56"/>
      <c r="EZ434" s="165"/>
      <c r="FA434" s="179"/>
      <c r="FB434" s="179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O434" s="54"/>
      <c r="FP434" s="54"/>
      <c r="FQ434" s="54"/>
      <c r="FR434" s="54"/>
      <c r="FS434" s="54"/>
      <c r="FT434" s="54"/>
      <c r="FU434" s="54"/>
      <c r="FV434" s="54"/>
      <c r="FW434" s="54"/>
      <c r="FX434" s="54"/>
      <c r="FY434" s="54"/>
      <c r="FZ434" s="54"/>
      <c r="GA434" s="54"/>
    </row>
    <row r="435" spans="1:183" ht="16.899999999999999" customHeight="1">
      <c r="A435" s="66" t="s">
        <v>377</v>
      </c>
      <c r="B435" s="228" t="s">
        <v>283</v>
      </c>
      <c r="C435" s="228">
        <v>345</v>
      </c>
      <c r="D435" s="228" t="s">
        <v>333</v>
      </c>
      <c r="E435" s="229">
        <v>1</v>
      </c>
      <c r="F435" s="144">
        <v>4.8499999999999996</v>
      </c>
      <c r="G435" s="144">
        <v>12.73</v>
      </c>
      <c r="H435" s="144">
        <v>6.8597689729799995</v>
      </c>
      <c r="I435" s="144">
        <v>2.78</v>
      </c>
      <c r="J435" s="232">
        <v>3.4</v>
      </c>
      <c r="K435" s="83">
        <v>3.99</v>
      </c>
      <c r="L435" s="144"/>
      <c r="M435" s="144"/>
      <c r="N435" s="83"/>
      <c r="O435" s="83"/>
      <c r="P435" s="230">
        <f t="shared" si="305"/>
        <v>34.60976897298</v>
      </c>
      <c r="Q435" s="52">
        <f t="shared" si="306"/>
        <v>0.83856836244659583</v>
      </c>
      <c r="R435" s="52">
        <f t="shared" si="307"/>
        <v>1.5690704459562599</v>
      </c>
      <c r="S435" s="52">
        <f t="shared" si="308"/>
        <v>1.4947746234297863</v>
      </c>
      <c r="T435" s="53">
        <f t="shared" si="309"/>
        <v>0.1131953625291616</v>
      </c>
      <c r="U435" s="53">
        <f t="shared" si="310"/>
        <v>1.3136092081897086</v>
      </c>
      <c r="V435" s="53">
        <f t="shared" si="311"/>
        <v>17.245720460840499</v>
      </c>
      <c r="W435" s="53">
        <f t="shared" si="312"/>
        <v>109.30751375724435</v>
      </c>
      <c r="X435" s="53">
        <f t="shared" si="313"/>
        <v>1.0261427075660567</v>
      </c>
      <c r="Y435" s="53">
        <f t="shared" si="314"/>
        <v>1.0245708970161953</v>
      </c>
      <c r="Z435" s="53">
        <f t="shared" si="315"/>
        <v>1.0295983125376811</v>
      </c>
      <c r="AA435" s="53">
        <f t="shared" si="316"/>
        <v>1.0413839355520458</v>
      </c>
      <c r="AB435" s="53">
        <f t="shared" si="317"/>
        <v>0.56692310113360378</v>
      </c>
      <c r="AC435" s="53">
        <f t="shared" si="318"/>
        <v>0.55603297872814494</v>
      </c>
      <c r="AD435" s="53">
        <f t="shared" si="319"/>
        <v>0.5481276962567827</v>
      </c>
      <c r="AE435" s="53">
        <f t="shared" si="320"/>
        <v>0.40298712852401042</v>
      </c>
      <c r="AF435" s="53">
        <f t="shared" si="321"/>
        <v>0.36</v>
      </c>
      <c r="AG435" s="53">
        <f t="shared" si="322"/>
        <v>0.3814935642620052</v>
      </c>
      <c r="AH435" s="64" t="s">
        <v>152</v>
      </c>
      <c r="AK435" s="45" t="str">
        <f t="shared" si="325"/>
        <v>455-22</v>
      </c>
      <c r="AL435" s="65"/>
      <c r="AM435" s="145">
        <f t="shared" si="326"/>
        <v>1</v>
      </c>
      <c r="AN435" s="149"/>
      <c r="AO435" s="183"/>
      <c r="AP435" s="149"/>
      <c r="AQ435" s="147">
        <f t="shared" si="327"/>
        <v>1</v>
      </c>
      <c r="AR435" s="229">
        <v>0</v>
      </c>
      <c r="AS435" s="229">
        <v>2</v>
      </c>
      <c r="AT435" s="229">
        <v>2</v>
      </c>
      <c r="AU435" s="229">
        <v>0</v>
      </c>
      <c r="AV435" s="229">
        <v>8</v>
      </c>
      <c r="AW435" s="229">
        <v>8</v>
      </c>
      <c r="AX435" s="229">
        <v>0</v>
      </c>
      <c r="AY435" s="229">
        <v>4</v>
      </c>
      <c r="AZ435" s="229">
        <v>24</v>
      </c>
      <c r="BB435" s="229">
        <v>100</v>
      </c>
      <c r="BC435" s="229">
        <v>3</v>
      </c>
      <c r="BD435" s="229">
        <v>1</v>
      </c>
      <c r="BE435" s="57">
        <v>3</v>
      </c>
      <c r="BF435" s="57">
        <v>3</v>
      </c>
      <c r="BG435" s="57">
        <v>3</v>
      </c>
      <c r="BH435" s="57">
        <v>10</v>
      </c>
      <c r="BI435" s="57">
        <f t="shared" si="328"/>
        <v>345</v>
      </c>
      <c r="BJ435" s="189" t="str">
        <f t="shared" si="329"/>
        <v>455-22</v>
      </c>
      <c r="BK435" s="173">
        <f t="shared" si="330"/>
        <v>1</v>
      </c>
      <c r="BL435" s="173">
        <v>0</v>
      </c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104"/>
      <c r="CB435" s="103"/>
      <c r="CC435" s="103"/>
      <c r="CD435" s="103"/>
      <c r="CE435" s="103"/>
      <c r="CF435" s="103"/>
      <c r="CG435" s="103"/>
      <c r="CH435" s="103"/>
      <c r="CI435" s="103"/>
      <c r="CJ435" s="103"/>
      <c r="CK435" s="103"/>
      <c r="CL435" s="103"/>
      <c r="CP435" s="93"/>
      <c r="CQ435" s="93"/>
      <c r="CV435" s="93"/>
      <c r="DA435" s="93"/>
      <c r="DF435" s="131"/>
      <c r="DG435" s="121">
        <f t="shared" si="331"/>
        <v>0</v>
      </c>
      <c r="DH435" s="121">
        <f t="shared" si="332"/>
        <v>58.699785371261711</v>
      </c>
      <c r="DI435" s="121">
        <f t="shared" si="333"/>
        <v>104.63422364008505</v>
      </c>
      <c r="DJ435" s="121">
        <f t="shared" si="334"/>
        <v>2.7086597663817216</v>
      </c>
      <c r="DK435" s="121">
        <f t="shared" si="334"/>
        <v>0.92347237857873454</v>
      </c>
      <c r="DL435" s="121">
        <f t="shared" si="334"/>
        <v>4.0033615745420397</v>
      </c>
      <c r="DM435" s="121">
        <f t="shared" si="335"/>
        <v>0</v>
      </c>
      <c r="DN435" s="121">
        <f t="shared" si="336"/>
        <v>0</v>
      </c>
      <c r="DO435" s="121">
        <f t="shared" si="337"/>
        <v>0</v>
      </c>
      <c r="DP435" s="121">
        <f t="shared" si="338"/>
        <v>0</v>
      </c>
      <c r="DQ435" s="121">
        <f t="shared" si="339"/>
        <v>0</v>
      </c>
      <c r="DR435" s="122">
        <f t="shared" si="340"/>
        <v>5</v>
      </c>
      <c r="DS435" s="157"/>
      <c r="DT435" s="157" t="str">
        <f t="shared" si="341"/>
        <v>HP_Burn_thin</v>
      </c>
      <c r="DU435" s="157" t="str">
        <f t="shared" si="323"/>
        <v>455-22</v>
      </c>
      <c r="DV435" s="238">
        <f t="shared" si="342"/>
        <v>1</v>
      </c>
      <c r="EJ435" s="50">
        <f t="shared" si="347"/>
        <v>0.96880081300813004</v>
      </c>
      <c r="EK435" s="50">
        <f t="shared" si="348"/>
        <v>0.55640243902439024</v>
      </c>
      <c r="EL435" s="55">
        <f t="shared" si="349"/>
        <v>1.475609756097561</v>
      </c>
      <c r="EM435" s="50">
        <f>4.656*AQ435*(((BL435/2.54)^2)+((BM435/2.54)^2)+((BN435/2.54)^2)+((BO435)/2.54^2)+((BP435/2.54)^2)+((BQ435/2.54)^2)+((BR435/2.54)^2)+((BS435/2.54)^2)+((BT435/2.54)^2)+((BU435/2.54)^2)+((BV435/2.54)^2)+((BW435/2.54)^2)+((BX435/2.54)^2)+((BY435/2.54)^2)+((BZ435/2.54)^2))/(BH435*3.28)</f>
        <v>0</v>
      </c>
      <c r="EN435" s="50">
        <f>3.492*AQ435*((CA435/2.54)^2 + (CB435/2.54)^2 + (CC435/2.54)^2 + (CD435/2.54)^2 + (CE435/2.54)^2 + (CF435/2.54)^2 + (CG435/2.54)^2 +(CH435/2.54)^2 +(CI435/2.54)^2 + (CJ435/2.54)^2 +(CK435/2.54)^2 + (CL435/2.54)^2 +(CM435/2.54)^2 + (CN435/2.54)^2 + (CO435/2.54)^2)/(BH435*3.28)</f>
        <v>0</v>
      </c>
      <c r="EO435" s="50">
        <f t="shared" si="343"/>
        <v>0</v>
      </c>
      <c r="EP435" s="50">
        <f t="shared" si="344"/>
        <v>0</v>
      </c>
      <c r="EQ435" s="50">
        <f t="shared" si="345"/>
        <v>0</v>
      </c>
      <c r="ER435" s="56">
        <f t="shared" si="350"/>
        <v>3.0008130081300814</v>
      </c>
      <c r="ES435" s="56">
        <f t="shared" si="351"/>
        <v>0</v>
      </c>
      <c r="ET435" s="56">
        <f t="shared" si="346"/>
        <v>0</v>
      </c>
      <c r="EU435" s="56">
        <f t="shared" si="346"/>
        <v>26.414903417067769</v>
      </c>
      <c r="EV435" s="56">
        <f t="shared" si="352"/>
        <v>3.0008130081300814</v>
      </c>
      <c r="EW435" s="56"/>
      <c r="EX435" s="56"/>
      <c r="EY435" s="56"/>
      <c r="EZ435" s="165" t="str">
        <f>D435</f>
        <v>455-22</v>
      </c>
      <c r="FA435" s="179">
        <f t="shared" si="353"/>
        <v>11.768028344671949</v>
      </c>
      <c r="FB435" s="179">
        <f t="shared" si="353"/>
        <v>20.754566970553245</v>
      </c>
      <c r="FC435" s="56">
        <f>AVERAGE(EJ433:EJ435)</f>
        <v>0.93650745257452572</v>
      </c>
      <c r="FD435" s="56">
        <f>AVERAGE(EK433:EK435)</f>
        <v>0.74186991869918695</v>
      </c>
      <c r="FE435" s="56">
        <f>AVERAGE(EL433:EL435)</f>
        <v>2.4593495934959351</v>
      </c>
      <c r="FF435" s="56">
        <f>AVERAGE(EM433:EM435)</f>
        <v>0</v>
      </c>
      <c r="FG435" s="56">
        <f>AVERAGE(EN433:EN435)</f>
        <v>16.573370341862631</v>
      </c>
      <c r="FH435" s="56">
        <f t="shared" si="354"/>
        <v>0</v>
      </c>
      <c r="FI435" s="56">
        <f t="shared" si="354"/>
        <v>0</v>
      </c>
      <c r="FJ435" s="56">
        <f t="shared" si="354"/>
        <v>0</v>
      </c>
      <c r="FK435" s="56">
        <f>AVERAGE(ER433:ER435)</f>
        <v>4.137726964769648</v>
      </c>
      <c r="FL435" s="56">
        <f>AVERAGE(ES433:ES435)</f>
        <v>16.573370341862631</v>
      </c>
      <c r="FM435" s="56">
        <f>AVERAGE(EV433:EV435)</f>
        <v>20.711097306632279</v>
      </c>
      <c r="FO435" s="54"/>
      <c r="FP435" s="54" t="e">
        <f>AVERAGE(#REF!)</f>
        <v>#REF!</v>
      </c>
      <c r="FQ435" s="54" t="e">
        <f>AVERAGE(#REF!)</f>
        <v>#REF!</v>
      </c>
      <c r="FR435" s="54" t="e">
        <f>AVERAGE(#REF!)</f>
        <v>#REF!</v>
      </c>
      <c r="FS435" s="54" t="e">
        <f>AVERAGE(#REF!)</f>
        <v>#REF!</v>
      </c>
      <c r="FT435" s="54" t="e">
        <f>AVERAGE(#REF!)</f>
        <v>#REF!</v>
      </c>
      <c r="FU435" s="54" t="e">
        <f>AVERAGE(#REF!)</f>
        <v>#REF!</v>
      </c>
      <c r="FV435" s="54" t="e">
        <f>AVERAGE(#REF!)</f>
        <v>#REF!</v>
      </c>
      <c r="FW435" s="54" t="e">
        <f>AVERAGE(#REF!)</f>
        <v>#REF!</v>
      </c>
      <c r="FX435" s="54" t="e">
        <f>AVERAGE(#REF!)</f>
        <v>#REF!</v>
      </c>
      <c r="FY435" s="54" t="e">
        <f>AVERAGE(#REF!)</f>
        <v>#REF!</v>
      </c>
      <c r="FZ435" s="54" t="e">
        <f>AVERAGE(#REF!)</f>
        <v>#REF!</v>
      </c>
      <c r="GA435" s="54"/>
    </row>
    <row r="436" spans="1:183" ht="16.899999999999999" customHeight="1">
      <c r="A436" s="66" t="s">
        <v>377</v>
      </c>
      <c r="B436" s="228" t="s">
        <v>283</v>
      </c>
      <c r="C436" s="228">
        <v>345</v>
      </c>
      <c r="D436" s="228" t="s">
        <v>333</v>
      </c>
      <c r="E436" s="229">
        <v>2</v>
      </c>
      <c r="F436" s="144">
        <v>4.8499999999999996</v>
      </c>
      <c r="G436" s="144">
        <v>12.73</v>
      </c>
      <c r="H436" s="144">
        <v>6.8597689729799995</v>
      </c>
      <c r="I436" s="144">
        <v>2.78</v>
      </c>
      <c r="J436" s="232">
        <v>3.4</v>
      </c>
      <c r="K436" s="83">
        <v>3.99</v>
      </c>
      <c r="L436" s="232"/>
      <c r="M436" s="232"/>
      <c r="N436" s="83"/>
      <c r="O436" s="83"/>
      <c r="P436" s="230">
        <f t="shared" si="305"/>
        <v>34.60976897298</v>
      </c>
      <c r="Q436" s="52">
        <f t="shared" si="306"/>
        <v>0.83856836244659583</v>
      </c>
      <c r="R436" s="52">
        <f t="shared" si="307"/>
        <v>1.5690704459562599</v>
      </c>
      <c r="S436" s="52">
        <f t="shared" si="308"/>
        <v>1.4947746234297863</v>
      </c>
      <c r="T436" s="53">
        <f t="shared" si="309"/>
        <v>0.1131953625291616</v>
      </c>
      <c r="U436" s="53">
        <f t="shared" si="310"/>
        <v>1.3136092081897086</v>
      </c>
      <c r="V436" s="53">
        <f t="shared" si="311"/>
        <v>17.245720460840499</v>
      </c>
      <c r="W436" s="53">
        <f t="shared" si="312"/>
        <v>109.30751375724435</v>
      </c>
      <c r="X436" s="53">
        <f t="shared" si="313"/>
        <v>1.0261427075660567</v>
      </c>
      <c r="Y436" s="53">
        <f t="shared" si="314"/>
        <v>1.0245708970161953</v>
      </c>
      <c r="Z436" s="53">
        <f t="shared" si="315"/>
        <v>1.0295983125376811</v>
      </c>
      <c r="AA436" s="53">
        <f t="shared" si="316"/>
        <v>1.0413839355520458</v>
      </c>
      <c r="AB436" s="53">
        <f t="shared" si="317"/>
        <v>0.56692310113360378</v>
      </c>
      <c r="AC436" s="53">
        <f t="shared" si="318"/>
        <v>0.55603297872814494</v>
      </c>
      <c r="AD436" s="53">
        <f t="shared" si="319"/>
        <v>0.5481276962567827</v>
      </c>
      <c r="AE436" s="53">
        <f t="shared" si="320"/>
        <v>0.40298712852401042</v>
      </c>
      <c r="AF436" s="53">
        <f t="shared" si="321"/>
        <v>0.36</v>
      </c>
      <c r="AG436" s="53">
        <f t="shared" si="322"/>
        <v>0.3814935642620052</v>
      </c>
      <c r="AH436" s="64" t="s">
        <v>152</v>
      </c>
      <c r="AK436" s="45" t="str">
        <f t="shared" si="325"/>
        <v>455-22</v>
      </c>
      <c r="AL436" s="65"/>
      <c r="AM436" s="145">
        <f t="shared" si="326"/>
        <v>2</v>
      </c>
      <c r="AN436" s="149"/>
      <c r="AO436" s="183"/>
      <c r="AP436" s="149"/>
      <c r="AQ436" s="147">
        <f t="shared" si="327"/>
        <v>1</v>
      </c>
      <c r="AR436" s="229">
        <v>0</v>
      </c>
      <c r="AS436" s="229">
        <v>1</v>
      </c>
      <c r="AT436" s="229">
        <v>1</v>
      </c>
      <c r="AU436" s="229">
        <v>0</v>
      </c>
      <c r="AV436" s="229">
        <v>2</v>
      </c>
      <c r="AW436" s="229">
        <v>2</v>
      </c>
      <c r="AX436" s="229">
        <v>1</v>
      </c>
      <c r="AY436" s="229">
        <v>2</v>
      </c>
      <c r="AZ436" s="229">
        <v>2</v>
      </c>
      <c r="BB436" s="229">
        <v>125</v>
      </c>
      <c r="BC436" s="229">
        <v>3</v>
      </c>
      <c r="BD436" s="229">
        <v>0</v>
      </c>
      <c r="BE436" s="57">
        <v>3</v>
      </c>
      <c r="BF436" s="57">
        <v>3</v>
      </c>
      <c r="BG436" s="57">
        <v>3</v>
      </c>
      <c r="BH436" s="57">
        <v>10</v>
      </c>
      <c r="BI436" s="57">
        <f t="shared" si="328"/>
        <v>345</v>
      </c>
      <c r="BJ436" s="189" t="str">
        <f t="shared" si="329"/>
        <v>455-22</v>
      </c>
      <c r="BK436" s="173">
        <f t="shared" si="330"/>
        <v>2</v>
      </c>
      <c r="BL436" s="173">
        <v>19</v>
      </c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104">
        <v>16</v>
      </c>
      <c r="CB436" s="103">
        <v>10</v>
      </c>
      <c r="CC436" s="103"/>
      <c r="CD436" s="103"/>
      <c r="CE436" s="103"/>
      <c r="CF436" s="103"/>
      <c r="CG436" s="103"/>
      <c r="CH436" s="103"/>
      <c r="CI436" s="103"/>
      <c r="CJ436" s="103"/>
      <c r="CK436" s="103"/>
      <c r="CL436" s="103"/>
      <c r="CP436" s="93"/>
      <c r="CQ436" s="93"/>
      <c r="CV436" s="93"/>
      <c r="DA436" s="93"/>
      <c r="DF436" s="131"/>
      <c r="DG436" s="121">
        <f t="shared" si="331"/>
        <v>7.8453522297812999</v>
      </c>
      <c r="DH436" s="121">
        <f t="shared" si="332"/>
        <v>20.964209061164894</v>
      </c>
      <c r="DI436" s="121">
        <f t="shared" si="333"/>
        <v>44.843238702893586</v>
      </c>
      <c r="DJ436" s="121">
        <f t="shared" si="334"/>
        <v>3.3858247079771515</v>
      </c>
      <c r="DK436" s="121">
        <f t="shared" si="334"/>
        <v>0.92347237857873454</v>
      </c>
      <c r="DL436" s="121">
        <f t="shared" si="334"/>
        <v>0</v>
      </c>
      <c r="DM436" s="121">
        <f t="shared" si="335"/>
        <v>18.694954412479337</v>
      </c>
      <c r="DN436" s="121">
        <f t="shared" si="336"/>
        <v>16.469428623255212</v>
      </c>
      <c r="DO436" s="121">
        <f t="shared" si="337"/>
        <v>0</v>
      </c>
      <c r="DP436" s="121">
        <f t="shared" si="338"/>
        <v>0</v>
      </c>
      <c r="DQ436" s="121">
        <f t="shared" si="339"/>
        <v>0</v>
      </c>
      <c r="DR436" s="122">
        <f t="shared" si="340"/>
        <v>1.5</v>
      </c>
      <c r="DS436" s="157"/>
      <c r="DT436" s="157" t="str">
        <f t="shared" si="341"/>
        <v>HP_Burn_thin</v>
      </c>
      <c r="DU436" s="157" t="str">
        <f t="shared" si="323"/>
        <v>455-22</v>
      </c>
      <c r="DV436" s="238">
        <f t="shared" si="342"/>
        <v>2</v>
      </c>
      <c r="EJ436" s="50"/>
      <c r="EK436" s="50"/>
      <c r="EL436" s="55"/>
      <c r="EM436" s="50"/>
      <c r="EN436" s="50"/>
      <c r="EO436" s="50">
        <f t="shared" si="343"/>
        <v>0</v>
      </c>
      <c r="EP436" s="50">
        <f t="shared" si="344"/>
        <v>0</v>
      </c>
      <c r="EQ436" s="50">
        <f t="shared" si="345"/>
        <v>0</v>
      </c>
      <c r="ER436" s="56"/>
      <c r="ES436" s="56"/>
      <c r="ET436" s="56">
        <f t="shared" si="346"/>
        <v>3.5304085034015849</v>
      </c>
      <c r="EU436" s="56">
        <f t="shared" si="346"/>
        <v>9.4338940775242026</v>
      </c>
      <c r="EV436" s="56"/>
      <c r="EW436" s="56"/>
      <c r="EX436" s="56"/>
      <c r="EY436" s="56"/>
      <c r="EZ436" s="165"/>
      <c r="FA436" s="179"/>
      <c r="FB436" s="179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O436" s="54"/>
      <c r="FP436" s="54"/>
      <c r="FQ436" s="54"/>
      <c r="FR436" s="54"/>
      <c r="FS436" s="54"/>
      <c r="FT436" s="54"/>
      <c r="FU436" s="54"/>
      <c r="FV436" s="54"/>
      <c r="FW436" s="54"/>
      <c r="FX436" s="54"/>
      <c r="FY436" s="54"/>
      <c r="FZ436" s="54"/>
      <c r="GA436" s="54"/>
    </row>
    <row r="437" spans="1:183" ht="16.899999999999999" customHeight="1">
      <c r="A437" s="66" t="s">
        <v>377</v>
      </c>
      <c r="B437" s="228" t="s">
        <v>283</v>
      </c>
      <c r="C437" s="228">
        <v>345</v>
      </c>
      <c r="D437" s="228" t="s">
        <v>333</v>
      </c>
      <c r="E437" s="229">
        <v>3</v>
      </c>
      <c r="F437" s="144">
        <v>4.8499999999999996</v>
      </c>
      <c r="G437" s="144">
        <v>12.73</v>
      </c>
      <c r="H437" s="144">
        <v>6.8597689729799995</v>
      </c>
      <c r="I437" s="144">
        <v>2.78</v>
      </c>
      <c r="J437" s="232">
        <v>3.4</v>
      </c>
      <c r="K437" s="83">
        <v>3.99</v>
      </c>
      <c r="L437" s="144"/>
      <c r="M437" s="144"/>
      <c r="N437" s="83"/>
      <c r="O437" s="83"/>
      <c r="P437" s="230">
        <f t="shared" si="305"/>
        <v>34.60976897298</v>
      </c>
      <c r="Q437" s="52">
        <f t="shared" si="306"/>
        <v>0.83856836244659583</v>
      </c>
      <c r="R437" s="52">
        <f t="shared" si="307"/>
        <v>1.5690704459562599</v>
      </c>
      <c r="S437" s="52">
        <f t="shared" si="308"/>
        <v>1.4947746234297863</v>
      </c>
      <c r="T437" s="53">
        <f t="shared" si="309"/>
        <v>0.1131953625291616</v>
      </c>
      <c r="U437" s="53">
        <f t="shared" si="310"/>
        <v>1.3136092081897086</v>
      </c>
      <c r="V437" s="53">
        <f t="shared" si="311"/>
        <v>17.245720460840499</v>
      </c>
      <c r="W437" s="53">
        <f t="shared" si="312"/>
        <v>109.30751375724435</v>
      </c>
      <c r="X437" s="53">
        <f t="shared" si="313"/>
        <v>1.0261427075660567</v>
      </c>
      <c r="Y437" s="53">
        <f t="shared" si="314"/>
        <v>1.0245708970161953</v>
      </c>
      <c r="Z437" s="53">
        <f t="shared" si="315"/>
        <v>1.0295983125376811</v>
      </c>
      <c r="AA437" s="53">
        <f t="shared" si="316"/>
        <v>1.0413839355520458</v>
      </c>
      <c r="AB437" s="53">
        <f t="shared" si="317"/>
        <v>0.56692310113360378</v>
      </c>
      <c r="AC437" s="53">
        <f t="shared" si="318"/>
        <v>0.55603297872814494</v>
      </c>
      <c r="AD437" s="53">
        <f t="shared" si="319"/>
        <v>0.5481276962567827</v>
      </c>
      <c r="AE437" s="53">
        <f t="shared" si="320"/>
        <v>0.40298712852401042</v>
      </c>
      <c r="AF437" s="53">
        <f t="shared" si="321"/>
        <v>0.36</v>
      </c>
      <c r="AG437" s="53">
        <f t="shared" si="322"/>
        <v>0.3814935642620052</v>
      </c>
      <c r="AH437" s="64" t="s">
        <v>152</v>
      </c>
      <c r="AK437" s="45" t="str">
        <f t="shared" si="325"/>
        <v>455-22</v>
      </c>
      <c r="AL437" s="65"/>
      <c r="AM437" s="145">
        <f t="shared" si="326"/>
        <v>3</v>
      </c>
      <c r="AN437" s="149"/>
      <c r="AO437" s="183"/>
      <c r="AP437" s="149"/>
      <c r="AQ437" s="147">
        <f t="shared" si="327"/>
        <v>1</v>
      </c>
      <c r="AR437" s="229">
        <v>1</v>
      </c>
      <c r="AS437" s="229">
        <v>1</v>
      </c>
      <c r="AT437" s="229">
        <v>1</v>
      </c>
      <c r="AU437" s="229">
        <v>0</v>
      </c>
      <c r="AV437" s="229">
        <v>1</v>
      </c>
      <c r="AW437" s="229">
        <v>1</v>
      </c>
      <c r="AX437" s="229">
        <v>0</v>
      </c>
      <c r="AY437" s="229">
        <v>3</v>
      </c>
      <c r="AZ437" s="229">
        <v>3</v>
      </c>
      <c r="BB437" s="229">
        <v>40</v>
      </c>
      <c r="BC437" s="229">
        <v>0</v>
      </c>
      <c r="BD437" s="229">
        <v>0</v>
      </c>
      <c r="BE437" s="57">
        <v>3</v>
      </c>
      <c r="BF437" s="57">
        <v>3</v>
      </c>
      <c r="BG437" s="57">
        <v>3</v>
      </c>
      <c r="BH437" s="57">
        <v>10</v>
      </c>
      <c r="BI437" s="57">
        <f t="shared" si="328"/>
        <v>345</v>
      </c>
      <c r="BJ437" s="189" t="str">
        <f t="shared" si="329"/>
        <v>455-22</v>
      </c>
      <c r="BK437" s="173">
        <f t="shared" si="330"/>
        <v>3</v>
      </c>
      <c r="BL437" s="173">
        <v>0</v>
      </c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104"/>
      <c r="CB437" s="103"/>
      <c r="CC437" s="103"/>
      <c r="CD437" s="103"/>
      <c r="CE437" s="103"/>
      <c r="CF437" s="103"/>
      <c r="CG437" s="103"/>
      <c r="CH437" s="103"/>
      <c r="CI437" s="103"/>
      <c r="CJ437" s="103"/>
      <c r="CK437" s="103"/>
      <c r="CL437" s="103"/>
      <c r="CP437" s="93"/>
      <c r="CQ437" s="93"/>
      <c r="CV437" s="93"/>
      <c r="DA437" s="93"/>
      <c r="DF437" s="131"/>
      <c r="DG437" s="121">
        <f t="shared" si="331"/>
        <v>7.8453522297812999</v>
      </c>
      <c r="DH437" s="121">
        <f t="shared" si="332"/>
        <v>20.964209061164894</v>
      </c>
      <c r="DI437" s="121">
        <f t="shared" si="333"/>
        <v>44.843238702893586</v>
      </c>
      <c r="DJ437" s="121">
        <f t="shared" si="334"/>
        <v>1.0834639065526885</v>
      </c>
      <c r="DK437" s="121">
        <f t="shared" si="334"/>
        <v>0</v>
      </c>
      <c r="DL437" s="121">
        <f t="shared" si="334"/>
        <v>0</v>
      </c>
      <c r="DM437" s="121">
        <f t="shared" si="335"/>
        <v>0</v>
      </c>
      <c r="DN437" s="121">
        <f t="shared" si="336"/>
        <v>0</v>
      </c>
      <c r="DO437" s="121">
        <f t="shared" si="337"/>
        <v>0</v>
      </c>
      <c r="DP437" s="121">
        <f t="shared" si="338"/>
        <v>0</v>
      </c>
      <c r="DQ437" s="121">
        <f t="shared" si="339"/>
        <v>0</v>
      </c>
      <c r="DR437" s="122">
        <f t="shared" si="340"/>
        <v>1</v>
      </c>
      <c r="DS437" s="157"/>
      <c r="DT437" s="157" t="str">
        <f t="shared" si="341"/>
        <v>HP_Burn_thin</v>
      </c>
      <c r="DU437" s="157" t="str">
        <f t="shared" si="323"/>
        <v>455-22</v>
      </c>
      <c r="DV437" s="238">
        <f t="shared" si="342"/>
        <v>3</v>
      </c>
      <c r="EJ437" s="50">
        <f t="shared" si="347"/>
        <v>0.38752032520325203</v>
      </c>
      <c r="EK437" s="50">
        <f t="shared" si="348"/>
        <v>0</v>
      </c>
      <c r="EL437" s="55">
        <f t="shared" si="349"/>
        <v>0</v>
      </c>
      <c r="EM437" s="50">
        <f>4.656*AQ437*(((BL437/2.54)^2)+((BM437/2.54)^2)+((BN437/2.54)^2)+((BO437)/2.54^2)+((BP437/2.54)^2)+((BQ437/2.54)^2)+((BR437/2.54)^2)+((BS437/2.54)^2)+((BT437/2.54)^2)+((BU437/2.54)^2)+((BV437/2.54)^2)+((BW437/2.54)^2)+((BX437/2.54)^2)+((BY437/2.54)^2)+((BZ437/2.54)^2))/(BH437*3.28)</f>
        <v>0</v>
      </c>
      <c r="EN437" s="50">
        <f>3.492*AQ437*((CA437/2.54)^2 + (CB437/2.54)^2 + (CC437/2.54)^2 + (CD437/2.54)^2 + (CE437/2.54)^2 + (CF437/2.54)^2 + (CG437/2.54)^2 +(CH437/2.54)^2 +(CI437/2.54)^2 + (CJ437/2.54)^2 +(CK437/2.54)^2 + (CL437/2.54)^2 +(CM437/2.54)^2 + (CN437/2.54)^2 + (CO437/2.54)^2)/(BH437*3.28)</f>
        <v>0</v>
      </c>
      <c r="EO437" s="50">
        <f t="shared" si="343"/>
        <v>0</v>
      </c>
      <c r="EP437" s="50">
        <f t="shared" si="344"/>
        <v>0</v>
      </c>
      <c r="EQ437" s="50">
        <f t="shared" si="345"/>
        <v>0</v>
      </c>
      <c r="ER437" s="56">
        <f t="shared" si="350"/>
        <v>0.38752032520325203</v>
      </c>
      <c r="ES437" s="56">
        <f t="shared" si="351"/>
        <v>0</v>
      </c>
      <c r="ET437" s="56">
        <f t="shared" si="346"/>
        <v>3.5304085034015849</v>
      </c>
      <c r="EU437" s="56">
        <f t="shared" si="346"/>
        <v>9.4338940775242026</v>
      </c>
      <c r="EV437" s="56">
        <f t="shared" si="352"/>
        <v>0.38752032520325203</v>
      </c>
      <c r="EW437" s="56"/>
      <c r="EX437" s="56"/>
      <c r="EY437" s="56"/>
      <c r="EZ437" s="165"/>
      <c r="FA437" s="179"/>
      <c r="FB437" s="179"/>
      <c r="FC437" s="56"/>
      <c r="FD437" s="56"/>
      <c r="FE437" s="56"/>
      <c r="FF437" s="56"/>
      <c r="FG437" s="56"/>
      <c r="FH437" s="56"/>
      <c r="FI437" s="56"/>
      <c r="FJ437" s="56"/>
      <c r="FK437" s="56"/>
      <c r="FL437" s="56"/>
      <c r="FM437" s="56"/>
      <c r="FO437" s="54"/>
      <c r="FP437" s="54"/>
      <c r="FQ437" s="54"/>
      <c r="FR437" s="54"/>
      <c r="FS437" s="54"/>
      <c r="FT437" s="54"/>
      <c r="FU437" s="54"/>
      <c r="FV437" s="54"/>
      <c r="FW437" s="54"/>
      <c r="FX437" s="54"/>
      <c r="FY437" s="54"/>
      <c r="FZ437" s="54"/>
      <c r="GA437" s="54"/>
    </row>
    <row r="438" spans="1:183" ht="16.899999999999999" customHeight="1">
      <c r="A438" s="66" t="s">
        <v>377</v>
      </c>
      <c r="B438" s="228" t="s">
        <v>283</v>
      </c>
      <c r="C438" s="228">
        <v>345</v>
      </c>
      <c r="D438" s="228" t="s">
        <v>333</v>
      </c>
      <c r="E438" s="229">
        <v>4</v>
      </c>
      <c r="F438" s="144">
        <v>4.8499999999999996</v>
      </c>
      <c r="G438" s="144">
        <v>12.73</v>
      </c>
      <c r="H438" s="144">
        <v>6.8597689729799995</v>
      </c>
      <c r="I438" s="144">
        <v>2.78</v>
      </c>
      <c r="J438" s="232">
        <v>3.4</v>
      </c>
      <c r="K438" s="83">
        <v>3.99</v>
      </c>
      <c r="L438" s="232"/>
      <c r="M438" s="144"/>
      <c r="N438" s="83"/>
      <c r="O438" s="83"/>
      <c r="P438" s="230">
        <f t="shared" si="305"/>
        <v>34.60976897298</v>
      </c>
      <c r="Q438" s="52">
        <f t="shared" si="306"/>
        <v>0.83856836244659583</v>
      </c>
      <c r="R438" s="52">
        <f t="shared" si="307"/>
        <v>1.5690704459562599</v>
      </c>
      <c r="S438" s="52">
        <f t="shared" si="308"/>
        <v>1.4947746234297863</v>
      </c>
      <c r="T438" s="53">
        <f t="shared" si="309"/>
        <v>0.1131953625291616</v>
      </c>
      <c r="U438" s="53">
        <f t="shared" si="310"/>
        <v>1.3136092081897086</v>
      </c>
      <c r="V438" s="53">
        <f t="shared" si="311"/>
        <v>17.245720460840499</v>
      </c>
      <c r="W438" s="53">
        <f t="shared" si="312"/>
        <v>109.30751375724435</v>
      </c>
      <c r="X438" s="53">
        <f t="shared" si="313"/>
        <v>1.0261427075660567</v>
      </c>
      <c r="Y438" s="53">
        <f t="shared" si="314"/>
        <v>1.0245708970161953</v>
      </c>
      <c r="Z438" s="53">
        <f t="shared" si="315"/>
        <v>1.0295983125376811</v>
      </c>
      <c r="AA438" s="53">
        <f t="shared" si="316"/>
        <v>1.0413839355520458</v>
      </c>
      <c r="AB438" s="53">
        <f t="shared" si="317"/>
        <v>0.56692310113360378</v>
      </c>
      <c r="AC438" s="53">
        <f t="shared" si="318"/>
        <v>0.55603297872814494</v>
      </c>
      <c r="AD438" s="53">
        <f t="shared" si="319"/>
        <v>0.5481276962567827</v>
      </c>
      <c r="AE438" s="53">
        <f t="shared" si="320"/>
        <v>0.40298712852401042</v>
      </c>
      <c r="AF438" s="53">
        <f t="shared" si="321"/>
        <v>0.36</v>
      </c>
      <c r="AG438" s="53">
        <f t="shared" si="322"/>
        <v>0.3814935642620052</v>
      </c>
      <c r="AH438" s="64" t="s">
        <v>152</v>
      </c>
      <c r="AK438" s="45" t="str">
        <f t="shared" si="325"/>
        <v>455-22</v>
      </c>
      <c r="AL438" s="65"/>
      <c r="AM438" s="145">
        <f t="shared" si="326"/>
        <v>4</v>
      </c>
      <c r="AN438" s="149"/>
      <c r="AO438" s="183"/>
      <c r="AP438" s="149"/>
      <c r="AQ438" s="147">
        <f t="shared" si="327"/>
        <v>1</v>
      </c>
      <c r="AR438" s="229">
        <v>1</v>
      </c>
      <c r="AS438" s="229">
        <v>3</v>
      </c>
      <c r="AT438" s="229">
        <v>3</v>
      </c>
      <c r="AU438" s="229">
        <v>0</v>
      </c>
      <c r="AV438" s="229">
        <v>1</v>
      </c>
      <c r="AW438" s="229">
        <v>5</v>
      </c>
      <c r="AX438" s="229">
        <v>2</v>
      </c>
      <c r="AY438" s="229">
        <v>3</v>
      </c>
      <c r="AZ438" s="229">
        <v>5</v>
      </c>
      <c r="BB438" s="229">
        <v>65</v>
      </c>
      <c r="BC438" s="229">
        <v>3</v>
      </c>
      <c r="BD438" s="229">
        <v>2</v>
      </c>
      <c r="BE438" s="57">
        <v>3</v>
      </c>
      <c r="BF438" s="57">
        <v>3</v>
      </c>
      <c r="BG438" s="57">
        <v>3</v>
      </c>
      <c r="BH438" s="57">
        <v>10</v>
      </c>
      <c r="BI438" s="57">
        <f t="shared" si="328"/>
        <v>345</v>
      </c>
      <c r="BJ438" s="189" t="str">
        <f t="shared" si="329"/>
        <v>455-22</v>
      </c>
      <c r="BK438" s="173">
        <f t="shared" si="330"/>
        <v>4</v>
      </c>
      <c r="BL438" s="173">
        <v>0</v>
      </c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104">
        <v>53</v>
      </c>
      <c r="CB438" s="103"/>
      <c r="CC438" s="103"/>
      <c r="CD438" s="103"/>
      <c r="CE438" s="103"/>
      <c r="CF438" s="103"/>
      <c r="CG438" s="103"/>
      <c r="CH438" s="103"/>
      <c r="CI438" s="103"/>
      <c r="CJ438" s="103"/>
      <c r="CK438" s="103"/>
      <c r="CL438" s="103"/>
      <c r="CP438" s="93"/>
      <c r="CQ438" s="93"/>
      <c r="CV438" s="93"/>
      <c r="DA438" s="93"/>
      <c r="DF438" s="131"/>
      <c r="DG438" s="121">
        <f t="shared" si="331"/>
        <v>23.536056689343894</v>
      </c>
      <c r="DH438" s="121">
        <f t="shared" si="332"/>
        <v>29.349892685630856</v>
      </c>
      <c r="DI438" s="121">
        <f t="shared" si="333"/>
        <v>74.73873117148932</v>
      </c>
      <c r="DJ438" s="121">
        <f t="shared" si="334"/>
        <v>1.7606288481481187</v>
      </c>
      <c r="DK438" s="121">
        <f t="shared" si="334"/>
        <v>0.92347237857873454</v>
      </c>
      <c r="DL438" s="121">
        <f t="shared" si="334"/>
        <v>8.0067231490840793</v>
      </c>
      <c r="DM438" s="121">
        <f t="shared" si="335"/>
        <v>0</v>
      </c>
      <c r="DN438" s="121">
        <f t="shared" si="336"/>
        <v>129.9511938278761</v>
      </c>
      <c r="DO438" s="121">
        <f t="shared" si="337"/>
        <v>0</v>
      </c>
      <c r="DP438" s="121">
        <f t="shared" si="338"/>
        <v>0</v>
      </c>
      <c r="DQ438" s="121">
        <f t="shared" si="339"/>
        <v>0</v>
      </c>
      <c r="DR438" s="122">
        <f t="shared" si="340"/>
        <v>4</v>
      </c>
      <c r="DS438" s="157"/>
      <c r="DT438" s="157" t="str">
        <f t="shared" si="341"/>
        <v>HP_Burn_thin</v>
      </c>
      <c r="DU438" s="157" t="str">
        <f t="shared" si="323"/>
        <v>455-22</v>
      </c>
      <c r="DV438" s="238">
        <f t="shared" si="342"/>
        <v>4</v>
      </c>
      <c r="EJ438" s="50">
        <f t="shared" si="347"/>
        <v>0.62972052845528448</v>
      </c>
      <c r="EK438" s="50">
        <f t="shared" si="348"/>
        <v>0.55640243902439024</v>
      </c>
      <c r="EL438" s="55">
        <f t="shared" si="349"/>
        <v>2.9512195121951219</v>
      </c>
      <c r="EM438" s="50">
        <f>4.656*AQ438*(((BL438/2.54)^2)+((BM438/2.54)^2)+((BN438/2.54)^2)+((BO438)/2.54^2)+((BP438/2.54)^2)+((BQ438/2.54)^2)+((BR438/2.54)^2)+((BS438/2.54)^2)+((BT438/2.54)^2)+((BU438/2.54)^2)+((BV438/2.54)^2)+((BW438/2.54)^2)+((BX438/2.54)^2)+((BY438/2.54)^2)+((BZ438/2.54)^2))/(BH438*3.28)</f>
        <v>0</v>
      </c>
      <c r="EN438" s="50">
        <f>3.492*AQ438*((CA438/2.54)^2 + (CB438/2.54)^2 + (CC438/2.54)^2 + (CD438/2.54)^2 + (CE438/2.54)^2 + (CF438/2.54)^2 + (CG438/2.54)^2 +(CH438/2.54)^2 +(CI438/2.54)^2 + (CJ438/2.54)^2 +(CK438/2.54)^2 + (CL438/2.54)^2 +(CM438/2.54)^2 + (CN438/2.54)^2 + (CO438/2.54)^2)/(BH438*3.28)</f>
        <v>46.353731122096384</v>
      </c>
      <c r="EO438" s="50">
        <f t="shared" si="343"/>
        <v>0</v>
      </c>
      <c r="EP438" s="50">
        <f t="shared" si="344"/>
        <v>0</v>
      </c>
      <c r="EQ438" s="50">
        <f t="shared" si="345"/>
        <v>0</v>
      </c>
      <c r="ER438" s="56">
        <f t="shared" si="350"/>
        <v>4.1373424796747962</v>
      </c>
      <c r="ES438" s="56">
        <f t="shared" si="351"/>
        <v>46.353731122096384</v>
      </c>
      <c r="ET438" s="56">
        <f t="shared" si="346"/>
        <v>10.591225510204753</v>
      </c>
      <c r="EU438" s="56">
        <f t="shared" si="346"/>
        <v>13.207451708533885</v>
      </c>
      <c r="EV438" s="56">
        <f t="shared" si="352"/>
        <v>50.491073601771177</v>
      </c>
      <c r="EW438" s="56"/>
      <c r="EX438" s="56"/>
      <c r="EY438" s="56"/>
      <c r="EZ438" s="165"/>
      <c r="FA438" s="179"/>
      <c r="FB438" s="179"/>
      <c r="FC438" s="56"/>
      <c r="FD438" s="56"/>
      <c r="FE438" s="56"/>
      <c r="FF438" s="56"/>
      <c r="FG438" s="56"/>
      <c r="FH438" s="56"/>
      <c r="FI438" s="56"/>
      <c r="FJ438" s="56"/>
      <c r="FK438" s="56"/>
      <c r="FL438" s="56"/>
      <c r="FM438" s="56"/>
      <c r="FO438" s="54"/>
      <c r="FP438" s="54"/>
      <c r="FQ438" s="54"/>
      <c r="FR438" s="54"/>
      <c r="FS438" s="54"/>
      <c r="FT438" s="54"/>
      <c r="FU438" s="54"/>
      <c r="FV438" s="54"/>
      <c r="FW438" s="54"/>
      <c r="FX438" s="54"/>
      <c r="FY438" s="54"/>
      <c r="FZ438" s="54"/>
      <c r="GA438" s="54"/>
    </row>
    <row r="439" spans="1:183" ht="16.899999999999999" customHeight="1">
      <c r="A439" s="66" t="s">
        <v>377</v>
      </c>
      <c r="B439" s="228" t="s">
        <v>283</v>
      </c>
      <c r="C439" s="228">
        <v>345</v>
      </c>
      <c r="D439" s="228" t="s">
        <v>333</v>
      </c>
      <c r="E439" s="229">
        <v>5</v>
      </c>
      <c r="F439" s="144">
        <v>4.8499999999999996</v>
      </c>
      <c r="G439" s="144">
        <v>12.73</v>
      </c>
      <c r="H439" s="144">
        <v>6.8597689729799995</v>
      </c>
      <c r="I439" s="144">
        <v>2.78</v>
      </c>
      <c r="J439" s="232">
        <v>3.4</v>
      </c>
      <c r="K439" s="83">
        <v>3.99</v>
      </c>
      <c r="L439" s="232"/>
      <c r="M439" s="144"/>
      <c r="N439" s="83"/>
      <c r="O439" s="83"/>
      <c r="P439" s="230">
        <f t="shared" si="305"/>
        <v>34.60976897298</v>
      </c>
      <c r="Q439" s="52">
        <f t="shared" si="306"/>
        <v>0.83856836244659583</v>
      </c>
      <c r="R439" s="52">
        <f t="shared" si="307"/>
        <v>1.5690704459562599</v>
      </c>
      <c r="S439" s="52">
        <f t="shared" si="308"/>
        <v>1.4947746234297863</v>
      </c>
      <c r="T439" s="53">
        <f t="shared" si="309"/>
        <v>0.1131953625291616</v>
      </c>
      <c r="U439" s="53">
        <f t="shared" si="310"/>
        <v>1.3136092081897086</v>
      </c>
      <c r="V439" s="53">
        <f t="shared" si="311"/>
        <v>17.245720460840499</v>
      </c>
      <c r="W439" s="53">
        <f t="shared" si="312"/>
        <v>109.30751375724435</v>
      </c>
      <c r="X439" s="53">
        <f t="shared" si="313"/>
        <v>1.0261427075660567</v>
      </c>
      <c r="Y439" s="53">
        <f t="shared" si="314"/>
        <v>1.0245708970161953</v>
      </c>
      <c r="Z439" s="53">
        <f t="shared" si="315"/>
        <v>1.0295983125376811</v>
      </c>
      <c r="AA439" s="53">
        <f t="shared" si="316"/>
        <v>1.0413839355520458</v>
      </c>
      <c r="AB439" s="53">
        <f t="shared" si="317"/>
        <v>0.56692310113360378</v>
      </c>
      <c r="AC439" s="53">
        <f t="shared" si="318"/>
        <v>0.55603297872814494</v>
      </c>
      <c r="AD439" s="53">
        <f t="shared" si="319"/>
        <v>0.5481276962567827</v>
      </c>
      <c r="AE439" s="53">
        <f t="shared" si="320"/>
        <v>0.40298712852401042</v>
      </c>
      <c r="AF439" s="53">
        <f t="shared" si="321"/>
        <v>0.36</v>
      </c>
      <c r="AG439" s="53">
        <f t="shared" si="322"/>
        <v>0.3814935642620052</v>
      </c>
      <c r="AH439" s="64" t="s">
        <v>152</v>
      </c>
      <c r="AK439" s="45" t="str">
        <f t="shared" si="325"/>
        <v>455-22</v>
      </c>
      <c r="AL439" s="65"/>
      <c r="AM439" s="145">
        <f t="shared" si="326"/>
        <v>5</v>
      </c>
      <c r="AN439" s="149"/>
      <c r="AO439" s="183"/>
      <c r="AP439" s="149"/>
      <c r="AQ439" s="147">
        <f t="shared" si="327"/>
        <v>1</v>
      </c>
      <c r="AR439" s="229">
        <v>0</v>
      </c>
      <c r="AS439" s="229">
        <v>3</v>
      </c>
      <c r="AT439" s="229">
        <v>3</v>
      </c>
      <c r="AU439" s="229">
        <v>0</v>
      </c>
      <c r="AV439" s="229">
        <v>8</v>
      </c>
      <c r="AW439" s="229">
        <v>8</v>
      </c>
      <c r="AX439" s="229">
        <v>0</v>
      </c>
      <c r="AY439" s="229">
        <v>2</v>
      </c>
      <c r="AZ439" s="229">
        <v>2</v>
      </c>
      <c r="BB439" s="229">
        <v>53</v>
      </c>
      <c r="BC439" s="229">
        <v>2</v>
      </c>
      <c r="BD439" s="229">
        <v>1</v>
      </c>
      <c r="BE439" s="57">
        <v>3</v>
      </c>
      <c r="BF439" s="57">
        <v>3</v>
      </c>
      <c r="BG439" s="57">
        <v>3</v>
      </c>
      <c r="BH439" s="57">
        <v>10</v>
      </c>
      <c r="BI439" s="57">
        <f t="shared" si="328"/>
        <v>345</v>
      </c>
      <c r="BJ439" s="189" t="str">
        <f t="shared" si="329"/>
        <v>455-22</v>
      </c>
      <c r="BK439" s="173">
        <f t="shared" si="330"/>
        <v>5</v>
      </c>
      <c r="BL439" s="173">
        <v>0</v>
      </c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104"/>
      <c r="CB439" s="103"/>
      <c r="CC439" s="103"/>
      <c r="CD439" s="103"/>
      <c r="CE439" s="103"/>
      <c r="CF439" s="103"/>
      <c r="CG439" s="103"/>
      <c r="CH439" s="103"/>
      <c r="CI439" s="103"/>
      <c r="CJ439" s="103"/>
      <c r="CK439" s="103"/>
      <c r="CL439" s="103"/>
      <c r="CP439" s="93"/>
      <c r="CQ439" s="93"/>
      <c r="CV439" s="93"/>
      <c r="DA439" s="93"/>
      <c r="DF439" s="131"/>
      <c r="DG439" s="121">
        <f t="shared" si="331"/>
        <v>0</v>
      </c>
      <c r="DH439" s="121">
        <f t="shared" si="332"/>
        <v>54.506943559028727</v>
      </c>
      <c r="DI439" s="121">
        <f t="shared" si="333"/>
        <v>97.160350522936113</v>
      </c>
      <c r="DJ439" s="121">
        <f t="shared" si="334"/>
        <v>1.4355896761823121</v>
      </c>
      <c r="DK439" s="121">
        <f t="shared" si="334"/>
        <v>0.6156482523858231</v>
      </c>
      <c r="DL439" s="121">
        <f t="shared" si="334"/>
        <v>4.0033615745420397</v>
      </c>
      <c r="DM439" s="121">
        <f t="shared" si="335"/>
        <v>0</v>
      </c>
      <c r="DN439" s="121">
        <f t="shared" si="336"/>
        <v>0</v>
      </c>
      <c r="DO439" s="121">
        <f t="shared" si="337"/>
        <v>0</v>
      </c>
      <c r="DP439" s="121">
        <f t="shared" si="338"/>
        <v>0</v>
      </c>
      <c r="DQ439" s="121">
        <f t="shared" si="339"/>
        <v>0</v>
      </c>
      <c r="DR439" s="122">
        <f t="shared" si="340"/>
        <v>5.5</v>
      </c>
      <c r="DS439" s="157"/>
      <c r="DT439" s="157" t="str">
        <f t="shared" si="341"/>
        <v>HP_Burn_thin</v>
      </c>
      <c r="DU439" s="157" t="str">
        <f t="shared" si="323"/>
        <v>455-22</v>
      </c>
      <c r="DV439" s="238">
        <f t="shared" si="342"/>
        <v>5</v>
      </c>
      <c r="EJ439" s="50">
        <f t="shared" si="347"/>
        <v>0.51346443089430893</v>
      </c>
      <c r="EK439" s="50">
        <f t="shared" si="348"/>
        <v>0.37093495934959347</v>
      </c>
      <c r="EL439" s="55">
        <f t="shared" si="349"/>
        <v>1.475609756097561</v>
      </c>
      <c r="EM439" s="50">
        <f>4.656*AQ439*(((BL439/2.54)^2)+((BM439/2.54)^2)+((BN439/2.54)^2)+((BO439)/2.54^2)+((BP439/2.54)^2)+((BQ439/2.54)^2)+((BR439/2.54)^2)+((BS439/2.54)^2)+((BT439/2.54)^2)+((BU439/2.54)^2)+((BV439/2.54)^2)+((BW439/2.54)^2)+((BX439/2.54)^2)+((BY439/2.54)^2)+((BZ439/2.54)^2))/(BH439*3.28)</f>
        <v>0</v>
      </c>
      <c r="EN439" s="50">
        <f>3.492*AQ439*((CA439/2.54)^2 + (CB439/2.54)^2 + (CC439/2.54)^2 + (CD439/2.54)^2 + (CE439/2.54)^2 + (CF439/2.54)^2 + (CG439/2.54)^2 +(CH439/2.54)^2 +(CI439/2.54)^2 + (CJ439/2.54)^2 +(CK439/2.54)^2 + (CL439/2.54)^2 +(CM439/2.54)^2 + (CN439/2.54)^2 + (CO439/2.54)^2)/(BH439*3.28)</f>
        <v>0</v>
      </c>
      <c r="EO439" s="50">
        <f t="shared" si="343"/>
        <v>0</v>
      </c>
      <c r="EP439" s="50">
        <f t="shared" si="344"/>
        <v>0</v>
      </c>
      <c r="EQ439" s="50">
        <f t="shared" si="345"/>
        <v>0</v>
      </c>
      <c r="ER439" s="56">
        <f t="shared" si="350"/>
        <v>2.3600091463414632</v>
      </c>
      <c r="ES439" s="56">
        <f t="shared" si="351"/>
        <v>0</v>
      </c>
      <c r="ET439" s="56">
        <f t="shared" si="346"/>
        <v>0</v>
      </c>
      <c r="EU439" s="56">
        <f t="shared" si="346"/>
        <v>24.528124601562929</v>
      </c>
      <c r="EV439" s="56">
        <f t="shared" si="352"/>
        <v>2.3600091463414632</v>
      </c>
      <c r="EW439" s="56"/>
      <c r="EX439" s="56"/>
      <c r="EY439" s="56"/>
      <c r="EZ439" s="165" t="str">
        <f>D439</f>
        <v>455-22</v>
      </c>
      <c r="FA439" s="179">
        <f t="shared" si="353"/>
        <v>4.7072113378687792</v>
      </c>
      <c r="FB439" s="179">
        <f t="shared" si="353"/>
        <v>15.723156795873672</v>
      </c>
      <c r="FC439" s="56">
        <f>AVERAGE(EJ437:EJ439)</f>
        <v>0.51023509485094853</v>
      </c>
      <c r="FD439" s="56">
        <f>AVERAGE(EK437:EK439)</f>
        <v>0.3091124661246612</v>
      </c>
      <c r="FE439" s="56">
        <f>AVERAGE(EL437:EL439)</f>
        <v>1.475609756097561</v>
      </c>
      <c r="FF439" s="56">
        <f>AVERAGE(EM437:EM439)</f>
        <v>0</v>
      </c>
      <c r="FG439" s="56">
        <f>AVERAGE(EN437:EN439)</f>
        <v>15.451243707365462</v>
      </c>
      <c r="FH439" s="56">
        <f t="shared" si="354"/>
        <v>0</v>
      </c>
      <c r="FI439" s="56">
        <f t="shared" si="354"/>
        <v>0</v>
      </c>
      <c r="FJ439" s="56">
        <f t="shared" si="354"/>
        <v>0</v>
      </c>
      <c r="FK439" s="56">
        <f>AVERAGE(ER437:ER439)</f>
        <v>2.2949573170731705</v>
      </c>
      <c r="FL439" s="56">
        <f>AVERAGE(ES437:ES439)</f>
        <v>15.451243707365462</v>
      </c>
      <c r="FM439" s="56">
        <f>AVERAGE(EV437:EV439)</f>
        <v>17.74620102443863</v>
      </c>
      <c r="FO439" s="54"/>
      <c r="FP439" s="54" t="e">
        <f>AVERAGE(#REF!)</f>
        <v>#REF!</v>
      </c>
      <c r="FQ439" s="54" t="e">
        <f>AVERAGE(#REF!)</f>
        <v>#REF!</v>
      </c>
      <c r="FR439" s="54" t="e">
        <f>AVERAGE(#REF!)</f>
        <v>#REF!</v>
      </c>
      <c r="FS439" s="54" t="e">
        <f>AVERAGE(#REF!)</f>
        <v>#REF!</v>
      </c>
      <c r="FT439" s="54" t="e">
        <f>AVERAGE(#REF!)</f>
        <v>#REF!</v>
      </c>
      <c r="FU439" s="54" t="e">
        <f>AVERAGE(#REF!)</f>
        <v>#REF!</v>
      </c>
      <c r="FV439" s="54" t="e">
        <f>AVERAGE(#REF!)</f>
        <v>#REF!</v>
      </c>
      <c r="FW439" s="54" t="e">
        <f>AVERAGE(#REF!)</f>
        <v>#REF!</v>
      </c>
      <c r="FX439" s="54" t="e">
        <f>AVERAGE(#REF!)</f>
        <v>#REF!</v>
      </c>
      <c r="FY439" s="54" t="e">
        <f>AVERAGE(#REF!)</f>
        <v>#REF!</v>
      </c>
      <c r="FZ439" s="54" t="e">
        <f>AVERAGE(#REF!)</f>
        <v>#REF!</v>
      </c>
      <c r="GA439" s="54"/>
    </row>
    <row r="440" spans="1:183" ht="16.899999999999999" customHeight="1">
      <c r="A440" s="66" t="s">
        <v>377</v>
      </c>
      <c r="B440" s="228" t="s">
        <v>283</v>
      </c>
      <c r="C440" s="228">
        <v>352</v>
      </c>
      <c r="D440" s="228" t="s">
        <v>338</v>
      </c>
      <c r="E440" s="229">
        <v>1</v>
      </c>
      <c r="F440" s="144">
        <v>4.8499999999999996</v>
      </c>
      <c r="G440" s="144">
        <v>12.73</v>
      </c>
      <c r="H440" s="144">
        <v>6.8597689729799995</v>
      </c>
      <c r="I440" s="144">
        <v>2.78</v>
      </c>
      <c r="J440" s="232">
        <v>3.4</v>
      </c>
      <c r="K440" s="83">
        <v>3.99</v>
      </c>
      <c r="L440" s="232"/>
      <c r="M440" s="144"/>
      <c r="N440" s="83"/>
      <c r="O440" s="83"/>
      <c r="P440" s="230">
        <f t="shared" si="305"/>
        <v>34.60976897298</v>
      </c>
      <c r="Q440" s="52">
        <f t="shared" si="306"/>
        <v>0.83856836244659583</v>
      </c>
      <c r="R440" s="52">
        <f t="shared" si="307"/>
        <v>1.5690704459562599</v>
      </c>
      <c r="S440" s="52">
        <f t="shared" si="308"/>
        <v>1.4947746234297863</v>
      </c>
      <c r="T440" s="53">
        <f t="shared" si="309"/>
        <v>0.1131953625291616</v>
      </c>
      <c r="U440" s="53">
        <f t="shared" si="310"/>
        <v>1.3136092081897086</v>
      </c>
      <c r="V440" s="53">
        <f t="shared" si="311"/>
        <v>17.245720460840499</v>
      </c>
      <c r="W440" s="53">
        <f t="shared" si="312"/>
        <v>109.30751375724435</v>
      </c>
      <c r="X440" s="53">
        <f t="shared" si="313"/>
        <v>1.0261427075660567</v>
      </c>
      <c r="Y440" s="53">
        <f t="shared" si="314"/>
        <v>1.0245708970161953</v>
      </c>
      <c r="Z440" s="53">
        <f t="shared" si="315"/>
        <v>1.0295983125376811</v>
      </c>
      <c r="AA440" s="53">
        <f t="shared" si="316"/>
        <v>1.0413839355520458</v>
      </c>
      <c r="AB440" s="53">
        <f t="shared" si="317"/>
        <v>0.56692310113360378</v>
      </c>
      <c r="AC440" s="53">
        <f t="shared" si="318"/>
        <v>0.55603297872814494</v>
      </c>
      <c r="AD440" s="53">
        <f t="shared" si="319"/>
        <v>0.5481276962567827</v>
      </c>
      <c r="AE440" s="53">
        <f t="shared" si="320"/>
        <v>0.40298712852401042</v>
      </c>
      <c r="AF440" s="53">
        <f t="shared" si="321"/>
        <v>0.36</v>
      </c>
      <c r="AG440" s="53">
        <f t="shared" si="322"/>
        <v>0.3814935642620052</v>
      </c>
      <c r="AH440" s="64" t="s">
        <v>152</v>
      </c>
      <c r="AK440" s="45" t="str">
        <f t="shared" si="325"/>
        <v>477-19</v>
      </c>
      <c r="AL440" s="65"/>
      <c r="AM440" s="145">
        <f t="shared" si="326"/>
        <v>1</v>
      </c>
      <c r="AN440" s="149"/>
      <c r="AO440" s="183"/>
      <c r="AP440" s="149"/>
      <c r="AQ440" s="147">
        <f t="shared" si="327"/>
        <v>1</v>
      </c>
      <c r="AR440" s="229">
        <v>0</v>
      </c>
      <c r="AS440" s="229">
        <v>0</v>
      </c>
      <c r="AT440" s="229">
        <v>17</v>
      </c>
      <c r="AU440" s="229">
        <v>0</v>
      </c>
      <c r="AV440" s="229">
        <v>1</v>
      </c>
      <c r="AW440" s="229">
        <v>5</v>
      </c>
      <c r="AX440" s="229">
        <v>0</v>
      </c>
      <c r="AY440" s="229">
        <v>1</v>
      </c>
      <c r="AZ440" s="229">
        <v>1</v>
      </c>
      <c r="BB440" s="229">
        <v>32</v>
      </c>
      <c r="BC440" s="229">
        <v>0</v>
      </c>
      <c r="BD440" s="229">
        <v>0</v>
      </c>
      <c r="BE440" s="57">
        <v>3</v>
      </c>
      <c r="BF440" s="57">
        <v>3</v>
      </c>
      <c r="BG440" s="57">
        <v>3</v>
      </c>
      <c r="BH440" s="57">
        <v>10</v>
      </c>
      <c r="BI440" s="57">
        <f t="shared" si="328"/>
        <v>352</v>
      </c>
      <c r="BJ440" s="189" t="str">
        <f t="shared" si="329"/>
        <v>477-19</v>
      </c>
      <c r="BK440" s="173">
        <f t="shared" si="330"/>
        <v>1</v>
      </c>
      <c r="BL440" s="173">
        <v>0</v>
      </c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104"/>
      <c r="CB440" s="103"/>
      <c r="CC440" s="103"/>
      <c r="CD440" s="103"/>
      <c r="CE440" s="103"/>
      <c r="CF440" s="103"/>
      <c r="CG440" s="103"/>
      <c r="CH440" s="103"/>
      <c r="CI440" s="103"/>
      <c r="CJ440" s="103"/>
      <c r="CK440" s="103"/>
      <c r="CL440" s="103"/>
      <c r="CP440" s="93"/>
      <c r="CQ440" s="93"/>
      <c r="CV440" s="93"/>
      <c r="DA440" s="93"/>
      <c r="DF440" s="131"/>
      <c r="DG440" s="121">
        <f t="shared" si="331"/>
        <v>0</v>
      </c>
      <c r="DH440" s="121">
        <f t="shared" si="332"/>
        <v>8.3856836244659583</v>
      </c>
      <c r="DI440" s="121">
        <f t="shared" si="333"/>
        <v>14.947746234297863</v>
      </c>
      <c r="DJ440" s="121">
        <f t="shared" si="334"/>
        <v>0.86677112524215083</v>
      </c>
      <c r="DK440" s="121">
        <f t="shared" si="334"/>
        <v>0</v>
      </c>
      <c r="DL440" s="121">
        <f t="shared" si="334"/>
        <v>0</v>
      </c>
      <c r="DM440" s="121">
        <f t="shared" si="335"/>
        <v>0</v>
      </c>
      <c r="DN440" s="121">
        <f t="shared" si="336"/>
        <v>0</v>
      </c>
      <c r="DO440" s="121">
        <f t="shared" si="337"/>
        <v>0</v>
      </c>
      <c r="DP440" s="121">
        <f t="shared" si="338"/>
        <v>0</v>
      </c>
      <c r="DQ440" s="121">
        <f t="shared" si="339"/>
        <v>0</v>
      </c>
      <c r="DR440" s="122">
        <f t="shared" si="340"/>
        <v>11</v>
      </c>
      <c r="DS440" s="157"/>
      <c r="DT440" s="157" t="str">
        <f t="shared" si="341"/>
        <v>HP_Burn_thin</v>
      </c>
      <c r="DU440" s="157" t="str">
        <f t="shared" si="323"/>
        <v>477-19</v>
      </c>
      <c r="DV440" s="238">
        <f t="shared" si="342"/>
        <v>1</v>
      </c>
      <c r="EJ440" s="50"/>
      <c r="EK440" s="50"/>
      <c r="EL440" s="55"/>
      <c r="EM440" s="50"/>
      <c r="EN440" s="50"/>
      <c r="EO440" s="50">
        <f t="shared" si="343"/>
        <v>0</v>
      </c>
      <c r="EP440" s="50">
        <f t="shared" si="344"/>
        <v>0</v>
      </c>
      <c r="EQ440" s="50">
        <f t="shared" si="345"/>
        <v>0</v>
      </c>
      <c r="ER440" s="56"/>
      <c r="ES440" s="56"/>
      <c r="ET440" s="56">
        <f t="shared" si="346"/>
        <v>0</v>
      </c>
      <c r="EU440" s="56">
        <f t="shared" si="346"/>
        <v>3.7735576310096812</v>
      </c>
      <c r="EV440" s="56"/>
      <c r="EW440" s="56"/>
      <c r="EX440" s="56"/>
      <c r="EY440" s="56"/>
      <c r="EZ440" s="165"/>
      <c r="FA440" s="179"/>
      <c r="FB440" s="179"/>
      <c r="FC440" s="56"/>
      <c r="FD440" s="56"/>
      <c r="FE440" s="56"/>
      <c r="FF440" s="56"/>
      <c r="FG440" s="56"/>
      <c r="FH440" s="56"/>
      <c r="FI440" s="56"/>
      <c r="FJ440" s="56"/>
      <c r="FK440" s="56"/>
      <c r="FL440" s="56"/>
      <c r="FM440" s="56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4"/>
      <c r="FZ440" s="54"/>
      <c r="GA440" s="54"/>
    </row>
    <row r="441" spans="1:183" ht="16.899999999999999" customHeight="1">
      <c r="A441" s="66" t="s">
        <v>377</v>
      </c>
      <c r="B441" s="228" t="s">
        <v>283</v>
      </c>
      <c r="C441" s="228">
        <v>352</v>
      </c>
      <c r="D441" s="228" t="s">
        <v>338</v>
      </c>
      <c r="E441" s="229">
        <v>2</v>
      </c>
      <c r="F441" s="144">
        <v>4.8499999999999996</v>
      </c>
      <c r="G441" s="144">
        <v>12.73</v>
      </c>
      <c r="H441" s="144">
        <v>6.8597689729799995</v>
      </c>
      <c r="I441" s="144">
        <v>2.78</v>
      </c>
      <c r="J441" s="232">
        <v>3.4</v>
      </c>
      <c r="K441" s="83">
        <v>3.99</v>
      </c>
      <c r="L441" s="144"/>
      <c r="M441" s="144"/>
      <c r="N441" s="83"/>
      <c r="O441" s="83"/>
      <c r="P441" s="230">
        <f t="shared" si="305"/>
        <v>34.60976897298</v>
      </c>
      <c r="Q441" s="52">
        <f t="shared" si="306"/>
        <v>0.83856836244659583</v>
      </c>
      <c r="R441" s="52">
        <f t="shared" si="307"/>
        <v>1.5690704459562599</v>
      </c>
      <c r="S441" s="52">
        <f t="shared" si="308"/>
        <v>1.4947746234297863</v>
      </c>
      <c r="T441" s="53">
        <f t="shared" si="309"/>
        <v>0.1131953625291616</v>
      </c>
      <c r="U441" s="53">
        <f t="shared" si="310"/>
        <v>1.3136092081897086</v>
      </c>
      <c r="V441" s="53">
        <f t="shared" si="311"/>
        <v>17.245720460840499</v>
      </c>
      <c r="W441" s="53">
        <f t="shared" si="312"/>
        <v>109.30751375724435</v>
      </c>
      <c r="X441" s="53">
        <f t="shared" si="313"/>
        <v>1.0261427075660567</v>
      </c>
      <c r="Y441" s="53">
        <f t="shared" si="314"/>
        <v>1.0245708970161953</v>
      </c>
      <c r="Z441" s="53">
        <f t="shared" si="315"/>
        <v>1.0295983125376811</v>
      </c>
      <c r="AA441" s="53">
        <f t="shared" si="316"/>
        <v>1.0413839355520458</v>
      </c>
      <c r="AB441" s="53">
        <f t="shared" si="317"/>
        <v>0.56692310113360378</v>
      </c>
      <c r="AC441" s="53">
        <f t="shared" si="318"/>
        <v>0.55603297872814494</v>
      </c>
      <c r="AD441" s="53">
        <f t="shared" si="319"/>
        <v>0.5481276962567827</v>
      </c>
      <c r="AE441" s="53">
        <f t="shared" si="320"/>
        <v>0.40298712852401042</v>
      </c>
      <c r="AF441" s="53">
        <f t="shared" si="321"/>
        <v>0.36</v>
      </c>
      <c r="AG441" s="53">
        <f t="shared" si="322"/>
        <v>0.3814935642620052</v>
      </c>
      <c r="AH441" s="64" t="s">
        <v>152</v>
      </c>
      <c r="AK441" s="45" t="str">
        <f t="shared" si="325"/>
        <v>477-19</v>
      </c>
      <c r="AL441" s="65"/>
      <c r="AM441" s="145">
        <f t="shared" si="326"/>
        <v>2</v>
      </c>
      <c r="AN441" s="149"/>
      <c r="AO441" s="183"/>
      <c r="AP441" s="149"/>
      <c r="AQ441" s="147">
        <f t="shared" si="327"/>
        <v>1</v>
      </c>
      <c r="AR441" s="229">
        <v>0</v>
      </c>
      <c r="AS441" s="229">
        <v>0</v>
      </c>
      <c r="AT441" s="229">
        <v>17</v>
      </c>
      <c r="AU441" s="229">
        <v>0</v>
      </c>
      <c r="AV441" s="229">
        <v>3</v>
      </c>
      <c r="AW441" s="229">
        <v>3</v>
      </c>
      <c r="AX441" s="229">
        <v>0</v>
      </c>
      <c r="AY441" s="229">
        <v>0</v>
      </c>
      <c r="AZ441" s="229">
        <v>2</v>
      </c>
      <c r="BB441" s="229">
        <v>4</v>
      </c>
      <c r="BC441" s="229">
        <v>2</v>
      </c>
      <c r="BD441" s="229">
        <v>1</v>
      </c>
      <c r="BE441" s="57">
        <v>3</v>
      </c>
      <c r="BF441" s="57">
        <v>3</v>
      </c>
      <c r="BG441" s="57">
        <v>3</v>
      </c>
      <c r="BH441" s="57">
        <v>10</v>
      </c>
      <c r="BI441" s="57">
        <f t="shared" si="328"/>
        <v>352</v>
      </c>
      <c r="BJ441" s="189" t="str">
        <f t="shared" si="329"/>
        <v>477-19</v>
      </c>
      <c r="BK441" s="173">
        <f t="shared" si="330"/>
        <v>2</v>
      </c>
      <c r="BL441" s="173">
        <v>0</v>
      </c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104"/>
      <c r="CB441" s="103"/>
      <c r="CC441" s="103"/>
      <c r="CD441" s="103"/>
      <c r="CE441" s="103"/>
      <c r="CF441" s="103"/>
      <c r="CG441" s="103"/>
      <c r="CH441" s="103"/>
      <c r="CI441" s="103"/>
      <c r="CJ441" s="103"/>
      <c r="CK441" s="103"/>
      <c r="CL441" s="103"/>
      <c r="CP441" s="93"/>
      <c r="CQ441" s="93"/>
      <c r="CV441" s="93"/>
      <c r="DA441" s="93"/>
      <c r="DF441" s="131"/>
      <c r="DG441" s="121">
        <f t="shared" si="331"/>
        <v>0</v>
      </c>
      <c r="DH441" s="121">
        <f t="shared" si="332"/>
        <v>12.578525436698937</v>
      </c>
      <c r="DI441" s="121">
        <f t="shared" si="333"/>
        <v>22.421619351446793</v>
      </c>
      <c r="DJ441" s="121">
        <f t="shared" si="334"/>
        <v>0.10834639065526885</v>
      </c>
      <c r="DK441" s="121">
        <f t="shared" si="334"/>
        <v>0.6156482523858231</v>
      </c>
      <c r="DL441" s="121">
        <f t="shared" si="334"/>
        <v>4.0033615745420397</v>
      </c>
      <c r="DM441" s="121">
        <f t="shared" si="335"/>
        <v>0</v>
      </c>
      <c r="DN441" s="121">
        <f t="shared" si="336"/>
        <v>0</v>
      </c>
      <c r="DO441" s="121">
        <f t="shared" si="337"/>
        <v>0</v>
      </c>
      <c r="DP441" s="121">
        <f t="shared" si="338"/>
        <v>0</v>
      </c>
      <c r="DQ441" s="121">
        <f t="shared" si="339"/>
        <v>0</v>
      </c>
      <c r="DR441" s="122">
        <f t="shared" si="340"/>
        <v>10</v>
      </c>
      <c r="DS441" s="157"/>
      <c r="DT441" s="157" t="str">
        <f t="shared" si="341"/>
        <v>HP_Burn_thin</v>
      </c>
      <c r="DU441" s="157" t="str">
        <f t="shared" si="323"/>
        <v>477-19</v>
      </c>
      <c r="DV441" s="238">
        <f t="shared" si="342"/>
        <v>2</v>
      </c>
      <c r="EJ441" s="50">
        <f t="shared" si="347"/>
        <v>3.8752032520325205E-2</v>
      </c>
      <c r="EK441" s="50">
        <f t="shared" si="348"/>
        <v>0.37093495934959347</v>
      </c>
      <c r="EL441" s="55">
        <f t="shared" si="349"/>
        <v>1.475609756097561</v>
      </c>
      <c r="EM441" s="50">
        <f>4.656*AQ441*(((BL441/2.54)^2)+((BM441/2.54)^2)+((BN441/2.54)^2)+((BO441)/2.54^2)+((BP441/2.54)^2)+((BQ441/2.54)^2)+((BR441/2.54)^2)+((BS441/2.54)^2)+((BT441/2.54)^2)+((BU441/2.54)^2)+((BV441/2.54)^2)+((BW441/2.54)^2)+((BX441/2.54)^2)+((BY441/2.54)^2)+((BZ441/2.54)^2))/(BH441*3.28)</f>
        <v>0</v>
      </c>
      <c r="EN441" s="50">
        <f>3.492*AQ441*((CA441/2.54)^2 + (CB441/2.54)^2 + (CC441/2.54)^2 + (CD441/2.54)^2 + (CE441/2.54)^2 + (CF441/2.54)^2 + (CG441/2.54)^2 +(CH441/2.54)^2 +(CI441/2.54)^2 + (CJ441/2.54)^2 +(CK441/2.54)^2 + (CL441/2.54)^2 +(CM441/2.54)^2 + (CN441/2.54)^2 + (CO441/2.54)^2)/(BH441*3.28)</f>
        <v>0</v>
      </c>
      <c r="EO441" s="50">
        <f t="shared" si="343"/>
        <v>0</v>
      </c>
      <c r="EP441" s="50">
        <f t="shared" si="344"/>
        <v>0</v>
      </c>
      <c r="EQ441" s="50">
        <f t="shared" si="345"/>
        <v>0</v>
      </c>
      <c r="ER441" s="56">
        <f t="shared" si="350"/>
        <v>1.8852967479674796</v>
      </c>
      <c r="ES441" s="56">
        <f t="shared" si="351"/>
        <v>0</v>
      </c>
      <c r="ET441" s="56">
        <f t="shared" si="346"/>
        <v>0</v>
      </c>
      <c r="EU441" s="56">
        <f t="shared" si="346"/>
        <v>5.6603364465145223</v>
      </c>
      <c r="EV441" s="56">
        <f t="shared" si="352"/>
        <v>1.8852967479674796</v>
      </c>
      <c r="EW441" s="56"/>
      <c r="EX441" s="56"/>
      <c r="EY441" s="56"/>
      <c r="EZ441" s="165"/>
      <c r="FA441" s="179"/>
      <c r="FB441" s="179"/>
      <c r="FC441" s="56"/>
      <c r="FD441" s="56"/>
      <c r="FE441" s="56"/>
      <c r="FF441" s="56"/>
      <c r="FG441" s="56"/>
      <c r="FH441" s="56"/>
      <c r="FI441" s="56"/>
      <c r="FJ441" s="56"/>
      <c r="FK441" s="56"/>
      <c r="FL441" s="56"/>
      <c r="FM441" s="56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4"/>
      <c r="GA441" s="54"/>
    </row>
    <row r="442" spans="1:183" ht="16.899999999999999" customHeight="1">
      <c r="A442" s="66" t="s">
        <v>377</v>
      </c>
      <c r="B442" s="228" t="s">
        <v>283</v>
      </c>
      <c r="C442" s="228">
        <v>352</v>
      </c>
      <c r="D442" s="228" t="s">
        <v>338</v>
      </c>
      <c r="E442" s="229">
        <v>3</v>
      </c>
      <c r="F442" s="144">
        <v>4.8499999999999996</v>
      </c>
      <c r="G442" s="144">
        <v>12.73</v>
      </c>
      <c r="H442" s="144">
        <v>6.8597689729799995</v>
      </c>
      <c r="I442" s="144">
        <v>2.78</v>
      </c>
      <c r="J442" s="232">
        <v>3.4</v>
      </c>
      <c r="K442" s="83">
        <v>3.99</v>
      </c>
      <c r="L442" s="144"/>
      <c r="M442" s="144"/>
      <c r="N442" s="83"/>
      <c r="O442" s="83"/>
      <c r="P442" s="230">
        <f t="shared" si="305"/>
        <v>34.60976897298</v>
      </c>
      <c r="Q442" s="52">
        <f t="shared" si="306"/>
        <v>0.83856836244659583</v>
      </c>
      <c r="R442" s="52">
        <f t="shared" si="307"/>
        <v>1.5690704459562599</v>
      </c>
      <c r="S442" s="52">
        <f t="shared" si="308"/>
        <v>1.4947746234297863</v>
      </c>
      <c r="T442" s="53">
        <f t="shared" si="309"/>
        <v>0.1131953625291616</v>
      </c>
      <c r="U442" s="53">
        <f t="shared" si="310"/>
        <v>1.3136092081897086</v>
      </c>
      <c r="V442" s="53">
        <f t="shared" si="311"/>
        <v>17.245720460840499</v>
      </c>
      <c r="W442" s="53">
        <f t="shared" si="312"/>
        <v>109.30751375724435</v>
      </c>
      <c r="X442" s="53">
        <f t="shared" si="313"/>
        <v>1.0261427075660567</v>
      </c>
      <c r="Y442" s="53">
        <f t="shared" si="314"/>
        <v>1.0245708970161953</v>
      </c>
      <c r="Z442" s="53">
        <f t="shared" si="315"/>
        <v>1.0295983125376811</v>
      </c>
      <c r="AA442" s="53">
        <f t="shared" si="316"/>
        <v>1.0413839355520458</v>
      </c>
      <c r="AB442" s="53">
        <f t="shared" si="317"/>
        <v>0.56692310113360378</v>
      </c>
      <c r="AC442" s="53">
        <f t="shared" si="318"/>
        <v>0.55603297872814494</v>
      </c>
      <c r="AD442" s="53">
        <f t="shared" si="319"/>
        <v>0.5481276962567827</v>
      </c>
      <c r="AE442" s="53">
        <f t="shared" si="320"/>
        <v>0.40298712852401042</v>
      </c>
      <c r="AF442" s="53">
        <f t="shared" si="321"/>
        <v>0.36</v>
      </c>
      <c r="AG442" s="53">
        <f t="shared" si="322"/>
        <v>0.3814935642620052</v>
      </c>
      <c r="AH442" s="64" t="s">
        <v>152</v>
      </c>
      <c r="AK442" s="45" t="str">
        <f t="shared" si="325"/>
        <v>477-19</v>
      </c>
      <c r="AL442" s="65"/>
      <c r="AM442" s="145">
        <f t="shared" si="326"/>
        <v>3</v>
      </c>
      <c r="AN442" s="149"/>
      <c r="AO442" s="183"/>
      <c r="AP442" s="149"/>
      <c r="AQ442" s="147">
        <f t="shared" si="327"/>
        <v>1</v>
      </c>
      <c r="AR442" s="229">
        <v>0</v>
      </c>
      <c r="AS442" s="229">
        <v>0</v>
      </c>
      <c r="AT442" s="229">
        <v>0</v>
      </c>
      <c r="AU442" s="229">
        <v>0</v>
      </c>
      <c r="AV442" s="229">
        <v>0</v>
      </c>
      <c r="AW442" s="229">
        <v>0</v>
      </c>
      <c r="AX442" s="229">
        <v>0</v>
      </c>
      <c r="AY442" s="229">
        <v>2</v>
      </c>
      <c r="AZ442" s="229">
        <v>2</v>
      </c>
      <c r="BB442" s="229">
        <v>27</v>
      </c>
      <c r="BC442" s="229">
        <v>0</v>
      </c>
      <c r="BD442" s="229">
        <v>0</v>
      </c>
      <c r="BE442" s="57">
        <v>3</v>
      </c>
      <c r="BF442" s="57">
        <v>3</v>
      </c>
      <c r="BG442" s="57">
        <v>3</v>
      </c>
      <c r="BH442" s="57">
        <v>10</v>
      </c>
      <c r="BI442" s="57">
        <f t="shared" si="328"/>
        <v>352</v>
      </c>
      <c r="BJ442" s="189" t="str">
        <f t="shared" si="329"/>
        <v>477-19</v>
      </c>
      <c r="BK442" s="173">
        <f t="shared" si="330"/>
        <v>3</v>
      </c>
      <c r="BL442" s="173">
        <v>0</v>
      </c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104"/>
      <c r="CB442" s="103"/>
      <c r="CC442" s="103"/>
      <c r="CD442" s="103"/>
      <c r="CE442" s="103"/>
      <c r="CF442" s="103"/>
      <c r="CG442" s="103"/>
      <c r="CH442" s="103"/>
      <c r="CI442" s="103"/>
      <c r="CJ442" s="103"/>
      <c r="CK442" s="103"/>
      <c r="CL442" s="103"/>
      <c r="CP442" s="93"/>
      <c r="CQ442" s="93"/>
      <c r="CV442" s="93"/>
      <c r="DA442" s="93"/>
      <c r="DF442" s="131"/>
      <c r="DG442" s="121">
        <f t="shared" si="331"/>
        <v>0</v>
      </c>
      <c r="DH442" s="121">
        <f t="shared" si="332"/>
        <v>8.3856836244659583</v>
      </c>
      <c r="DI442" s="121">
        <f t="shared" si="333"/>
        <v>14.947746234297863</v>
      </c>
      <c r="DJ442" s="121">
        <f t="shared" si="334"/>
        <v>0.73133813692306482</v>
      </c>
      <c r="DK442" s="121">
        <f t="shared" si="334"/>
        <v>0</v>
      </c>
      <c r="DL442" s="121">
        <f t="shared" si="334"/>
        <v>0</v>
      </c>
      <c r="DM442" s="121">
        <f t="shared" si="335"/>
        <v>0</v>
      </c>
      <c r="DN442" s="121">
        <f t="shared" si="336"/>
        <v>0</v>
      </c>
      <c r="DO442" s="121">
        <f t="shared" si="337"/>
        <v>0</v>
      </c>
      <c r="DP442" s="121">
        <f t="shared" si="338"/>
        <v>0</v>
      </c>
      <c r="DQ442" s="121">
        <f t="shared" si="339"/>
        <v>0</v>
      </c>
      <c r="DR442" s="122">
        <f t="shared" si="340"/>
        <v>0</v>
      </c>
      <c r="DS442" s="157"/>
      <c r="DT442" s="157" t="str">
        <f t="shared" si="341"/>
        <v>HP_Burn_thin</v>
      </c>
      <c r="DU442" s="157" t="str">
        <f t="shared" si="323"/>
        <v>477-19</v>
      </c>
      <c r="DV442" s="238">
        <f t="shared" si="342"/>
        <v>3</v>
      </c>
      <c r="EJ442" s="50">
        <f t="shared" si="347"/>
        <v>0.26157621951219512</v>
      </c>
      <c r="EK442" s="50">
        <f t="shared" si="348"/>
        <v>0</v>
      </c>
      <c r="EL442" s="55">
        <f t="shared" si="349"/>
        <v>0</v>
      </c>
      <c r="EM442" s="50">
        <f>4.656*AQ442*(((BL442/2.54)^2)+((BM442/2.54)^2)+((BN442/2.54)^2)+((BO442)/2.54^2)+((BP442/2.54)^2)+((BQ442/2.54)^2)+((BR442/2.54)^2)+((BS442/2.54)^2)+((BT442/2.54)^2)+((BU442/2.54)^2)+((BV442/2.54)^2)+((BW442/2.54)^2)+((BX442/2.54)^2)+((BY442/2.54)^2)+((BZ442/2.54)^2))/(BH442*3.28)</f>
        <v>0</v>
      </c>
      <c r="EN442" s="50">
        <f>3.492*AQ442*((CA442/2.54)^2 + (CB442/2.54)^2 + (CC442/2.54)^2 + (CD442/2.54)^2 + (CE442/2.54)^2 + (CF442/2.54)^2 + (CG442/2.54)^2 +(CH442/2.54)^2 +(CI442/2.54)^2 + (CJ442/2.54)^2 +(CK442/2.54)^2 + (CL442/2.54)^2 +(CM442/2.54)^2 + (CN442/2.54)^2 + (CO442/2.54)^2)/(BH442*3.28)</f>
        <v>0</v>
      </c>
      <c r="EO442" s="50">
        <f t="shared" si="343"/>
        <v>0</v>
      </c>
      <c r="EP442" s="50">
        <f t="shared" si="344"/>
        <v>0</v>
      </c>
      <c r="EQ442" s="50">
        <f t="shared" si="345"/>
        <v>0</v>
      </c>
      <c r="ER442" s="56">
        <f t="shared" si="350"/>
        <v>0.26157621951219512</v>
      </c>
      <c r="ES442" s="56">
        <f t="shared" si="351"/>
        <v>0</v>
      </c>
      <c r="ET442" s="56">
        <f t="shared" si="346"/>
        <v>0</v>
      </c>
      <c r="EU442" s="56">
        <f t="shared" si="346"/>
        <v>3.7735576310096812</v>
      </c>
      <c r="EV442" s="56">
        <f t="shared" si="352"/>
        <v>0.26157621951219512</v>
      </c>
      <c r="EW442" s="56"/>
      <c r="EX442" s="56"/>
      <c r="EY442" s="56"/>
      <c r="EZ442" s="165"/>
      <c r="FA442" s="179"/>
      <c r="FB442" s="179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4"/>
      <c r="FZ442" s="54"/>
      <c r="GA442" s="54"/>
    </row>
    <row r="443" spans="1:183" ht="16.899999999999999" customHeight="1">
      <c r="A443" s="66" t="s">
        <v>377</v>
      </c>
      <c r="B443" s="228" t="s">
        <v>283</v>
      </c>
      <c r="C443" s="228">
        <v>352</v>
      </c>
      <c r="D443" s="228" t="s">
        <v>338</v>
      </c>
      <c r="E443" s="229">
        <v>4</v>
      </c>
      <c r="F443" s="144">
        <v>4.8499999999999996</v>
      </c>
      <c r="G443" s="144">
        <v>12.73</v>
      </c>
      <c r="H443" s="144">
        <v>6.8597689729799995</v>
      </c>
      <c r="I443" s="144">
        <v>2.78</v>
      </c>
      <c r="J443" s="232">
        <v>3.4</v>
      </c>
      <c r="K443" s="83">
        <v>3.99</v>
      </c>
      <c r="L443" s="144"/>
      <c r="M443" s="144"/>
      <c r="N443" s="83"/>
      <c r="O443" s="83"/>
      <c r="P443" s="230">
        <f t="shared" si="305"/>
        <v>34.60976897298</v>
      </c>
      <c r="Q443" s="52">
        <f t="shared" si="306"/>
        <v>0.83856836244659583</v>
      </c>
      <c r="R443" s="52">
        <f t="shared" si="307"/>
        <v>1.5690704459562599</v>
      </c>
      <c r="S443" s="52">
        <f t="shared" si="308"/>
        <v>1.4947746234297863</v>
      </c>
      <c r="T443" s="53">
        <f t="shared" si="309"/>
        <v>0.1131953625291616</v>
      </c>
      <c r="U443" s="53">
        <f t="shared" si="310"/>
        <v>1.3136092081897086</v>
      </c>
      <c r="V443" s="53">
        <f t="shared" si="311"/>
        <v>17.245720460840499</v>
      </c>
      <c r="W443" s="53">
        <f t="shared" si="312"/>
        <v>109.30751375724435</v>
      </c>
      <c r="X443" s="53">
        <f t="shared" si="313"/>
        <v>1.0261427075660567</v>
      </c>
      <c r="Y443" s="53">
        <f t="shared" si="314"/>
        <v>1.0245708970161953</v>
      </c>
      <c r="Z443" s="53">
        <f t="shared" si="315"/>
        <v>1.0295983125376811</v>
      </c>
      <c r="AA443" s="53">
        <f t="shared" si="316"/>
        <v>1.0413839355520458</v>
      </c>
      <c r="AB443" s="53">
        <f t="shared" si="317"/>
        <v>0.56692310113360378</v>
      </c>
      <c r="AC443" s="53">
        <f t="shared" si="318"/>
        <v>0.55603297872814494</v>
      </c>
      <c r="AD443" s="53">
        <f t="shared" si="319"/>
        <v>0.5481276962567827</v>
      </c>
      <c r="AE443" s="53">
        <f t="shared" si="320"/>
        <v>0.40298712852401042</v>
      </c>
      <c r="AF443" s="53">
        <f t="shared" si="321"/>
        <v>0.36</v>
      </c>
      <c r="AG443" s="53">
        <f t="shared" si="322"/>
        <v>0.3814935642620052</v>
      </c>
      <c r="AH443" s="64" t="s">
        <v>152</v>
      </c>
      <c r="AK443" s="45" t="str">
        <f t="shared" si="325"/>
        <v>477-19</v>
      </c>
      <c r="AL443" s="65"/>
      <c r="AM443" s="145">
        <f t="shared" si="326"/>
        <v>4</v>
      </c>
      <c r="AN443" s="149"/>
      <c r="AO443" s="183"/>
      <c r="AP443" s="149"/>
      <c r="AQ443" s="147">
        <f t="shared" si="327"/>
        <v>1</v>
      </c>
      <c r="AR443" s="229">
        <v>0</v>
      </c>
      <c r="AS443" s="229">
        <v>8</v>
      </c>
      <c r="AT443" s="229">
        <v>10</v>
      </c>
      <c r="AU443" s="229">
        <v>0</v>
      </c>
      <c r="AV443" s="229">
        <v>4</v>
      </c>
      <c r="AW443" s="229">
        <v>10</v>
      </c>
      <c r="AX443" s="229">
        <v>4</v>
      </c>
      <c r="AY443" s="229">
        <v>6</v>
      </c>
      <c r="AZ443" s="229">
        <v>36</v>
      </c>
      <c r="BB443" s="229">
        <v>125</v>
      </c>
      <c r="BC443" s="229">
        <v>1</v>
      </c>
      <c r="BD443" s="229">
        <v>1</v>
      </c>
      <c r="BE443" s="57">
        <v>3</v>
      </c>
      <c r="BF443" s="57">
        <v>3</v>
      </c>
      <c r="BG443" s="57">
        <v>3</v>
      </c>
      <c r="BH443" s="57">
        <v>10</v>
      </c>
      <c r="BI443" s="57">
        <f t="shared" si="328"/>
        <v>352</v>
      </c>
      <c r="BJ443" s="189" t="str">
        <f t="shared" si="329"/>
        <v>477-19</v>
      </c>
      <c r="BK443" s="173">
        <f t="shared" si="330"/>
        <v>4</v>
      </c>
      <c r="BL443" s="173">
        <v>0</v>
      </c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104"/>
      <c r="CB443" s="103"/>
      <c r="CC443" s="103"/>
      <c r="CD443" s="103"/>
      <c r="CE443" s="103"/>
      <c r="CF443" s="103"/>
      <c r="CG443" s="103"/>
      <c r="CH443" s="103"/>
      <c r="CI443" s="103"/>
      <c r="CJ443" s="103"/>
      <c r="CK443" s="103"/>
      <c r="CL443" s="103"/>
      <c r="CP443" s="93"/>
      <c r="CQ443" s="93"/>
      <c r="CV443" s="93"/>
      <c r="DA443" s="93"/>
      <c r="DF443" s="131"/>
      <c r="DG443" s="121">
        <f t="shared" si="331"/>
        <v>31.381408919125199</v>
      </c>
      <c r="DH443" s="121">
        <f t="shared" si="332"/>
        <v>75.471152620193621</v>
      </c>
      <c r="DI443" s="121">
        <f t="shared" si="333"/>
        <v>164.42520857727646</v>
      </c>
      <c r="DJ443" s="121">
        <f t="shared" si="334"/>
        <v>3.3858247079771515</v>
      </c>
      <c r="DK443" s="121">
        <f t="shared" si="334"/>
        <v>0.30782412619291155</v>
      </c>
      <c r="DL443" s="121">
        <f t="shared" si="334"/>
        <v>4.0033615745420397</v>
      </c>
      <c r="DM443" s="121">
        <f t="shared" si="335"/>
        <v>0</v>
      </c>
      <c r="DN443" s="121">
        <f t="shared" si="336"/>
        <v>0</v>
      </c>
      <c r="DO443" s="121">
        <f t="shared" si="337"/>
        <v>0</v>
      </c>
      <c r="DP443" s="121">
        <f t="shared" si="338"/>
        <v>0</v>
      </c>
      <c r="DQ443" s="121">
        <f t="shared" si="339"/>
        <v>0</v>
      </c>
      <c r="DR443" s="122">
        <f t="shared" si="340"/>
        <v>10</v>
      </c>
      <c r="DS443" s="157"/>
      <c r="DT443" s="157" t="str">
        <f t="shared" si="341"/>
        <v>HP_Burn_thin</v>
      </c>
      <c r="DU443" s="157" t="str">
        <f t="shared" si="323"/>
        <v>477-19</v>
      </c>
      <c r="DV443" s="238">
        <f t="shared" si="342"/>
        <v>4</v>
      </c>
      <c r="EJ443" s="50">
        <f t="shared" si="347"/>
        <v>1.2110010162601625</v>
      </c>
      <c r="EK443" s="50">
        <f t="shared" si="348"/>
        <v>0.18546747967479674</v>
      </c>
      <c r="EL443" s="55">
        <f t="shared" si="349"/>
        <v>1.475609756097561</v>
      </c>
      <c r="EM443" s="50">
        <f>4.656*AQ443*(((BL443/2.54)^2)+((BM443/2.54)^2)+((BN443/2.54)^2)+((BO443)/2.54^2)+((BP443/2.54)^2)+((BQ443/2.54)^2)+((BR443/2.54)^2)+((BS443/2.54)^2)+((BT443/2.54)^2)+((BU443/2.54)^2)+((BV443/2.54)^2)+((BW443/2.54)^2)+((BX443/2.54)^2)+((BY443/2.54)^2)+((BZ443/2.54)^2))/(BH443*3.28)</f>
        <v>0</v>
      </c>
      <c r="EN443" s="50">
        <f>3.492*AQ443*((CA443/2.54)^2 + (CB443/2.54)^2 + (CC443/2.54)^2 + (CD443/2.54)^2 + (CE443/2.54)^2 + (CF443/2.54)^2 + (CG443/2.54)^2 +(CH443/2.54)^2 +(CI443/2.54)^2 + (CJ443/2.54)^2 +(CK443/2.54)^2 + (CL443/2.54)^2 +(CM443/2.54)^2 + (CN443/2.54)^2 + (CO443/2.54)^2)/(BH443*3.28)</f>
        <v>0</v>
      </c>
      <c r="EO443" s="50">
        <f t="shared" si="343"/>
        <v>0</v>
      </c>
      <c r="EP443" s="50">
        <f t="shared" si="344"/>
        <v>0</v>
      </c>
      <c r="EQ443" s="50">
        <f t="shared" si="345"/>
        <v>0</v>
      </c>
      <c r="ER443" s="56">
        <f t="shared" si="350"/>
        <v>2.8720782520325203</v>
      </c>
      <c r="ES443" s="56">
        <f t="shared" si="351"/>
        <v>0</v>
      </c>
      <c r="ET443" s="56">
        <f t="shared" si="346"/>
        <v>14.121634013606339</v>
      </c>
      <c r="EU443" s="56">
        <f t="shared" si="346"/>
        <v>33.96201867908713</v>
      </c>
      <c r="EV443" s="56">
        <f t="shared" si="352"/>
        <v>2.8720782520325203</v>
      </c>
      <c r="EW443" s="56"/>
      <c r="EX443" s="56"/>
      <c r="EY443" s="56"/>
      <c r="EZ443" s="165" t="str">
        <f>D443</f>
        <v>477-19</v>
      </c>
      <c r="FA443" s="179">
        <f t="shared" si="353"/>
        <v>4.7072113378687801</v>
      </c>
      <c r="FB443" s="179">
        <f t="shared" si="353"/>
        <v>14.465304252203779</v>
      </c>
      <c r="FC443" s="56">
        <f>AVERAGE(EJ441:EJ443)</f>
        <v>0.50377642276422763</v>
      </c>
      <c r="FD443" s="56">
        <f>AVERAGE(EK441:EK443)</f>
        <v>0.18546747967479674</v>
      </c>
      <c r="FE443" s="56">
        <f>AVERAGE(EL441:EL443)</f>
        <v>0.98373983739837401</v>
      </c>
      <c r="FF443" s="56">
        <f>AVERAGE(EM441:EM443)</f>
        <v>0</v>
      </c>
      <c r="FG443" s="56">
        <f>AVERAGE(EN441:EN443)</f>
        <v>0</v>
      </c>
      <c r="FH443" s="56">
        <f t="shared" si="354"/>
        <v>0</v>
      </c>
      <c r="FI443" s="56">
        <f t="shared" si="354"/>
        <v>0</v>
      </c>
      <c r="FJ443" s="56">
        <f t="shared" si="354"/>
        <v>0</v>
      </c>
      <c r="FK443" s="56">
        <f>AVERAGE(ER441:ER443)</f>
        <v>1.6729837398373981</v>
      </c>
      <c r="FL443" s="56">
        <f>AVERAGE(ES441:ES443)</f>
        <v>0</v>
      </c>
      <c r="FM443" s="56">
        <f>AVERAGE(EV441:EV443)</f>
        <v>1.6729837398373981</v>
      </c>
      <c r="FO443" s="54"/>
      <c r="FP443" s="54" t="e">
        <f>AVERAGE(#REF!)</f>
        <v>#REF!</v>
      </c>
      <c r="FQ443" s="54" t="e">
        <f>AVERAGE(#REF!)</f>
        <v>#REF!</v>
      </c>
      <c r="FR443" s="54" t="e">
        <f>AVERAGE(#REF!)</f>
        <v>#REF!</v>
      </c>
      <c r="FS443" s="54" t="e">
        <f>AVERAGE(#REF!)</f>
        <v>#REF!</v>
      </c>
      <c r="FT443" s="54" t="e">
        <f>AVERAGE(#REF!)</f>
        <v>#REF!</v>
      </c>
      <c r="FU443" s="54" t="e">
        <f>AVERAGE(#REF!)</f>
        <v>#REF!</v>
      </c>
      <c r="FV443" s="54" t="e">
        <f>AVERAGE(#REF!)</f>
        <v>#REF!</v>
      </c>
      <c r="FW443" s="54" t="e">
        <f>AVERAGE(#REF!)</f>
        <v>#REF!</v>
      </c>
      <c r="FX443" s="54" t="e">
        <f>AVERAGE(#REF!)</f>
        <v>#REF!</v>
      </c>
      <c r="FY443" s="54" t="e">
        <f>AVERAGE(#REF!)</f>
        <v>#REF!</v>
      </c>
      <c r="FZ443" s="54" t="e">
        <f>AVERAGE(#REF!)</f>
        <v>#REF!</v>
      </c>
      <c r="GA443" s="54"/>
    </row>
    <row r="444" spans="1:183" ht="16.899999999999999" customHeight="1">
      <c r="A444" s="66" t="s">
        <v>377</v>
      </c>
      <c r="B444" s="228" t="s">
        <v>283</v>
      </c>
      <c r="C444" s="228">
        <v>352</v>
      </c>
      <c r="D444" s="228" t="s">
        <v>338</v>
      </c>
      <c r="E444" s="229">
        <v>5</v>
      </c>
      <c r="F444" s="144">
        <v>4.8499999999999996</v>
      </c>
      <c r="G444" s="144">
        <v>12.73</v>
      </c>
      <c r="H444" s="144">
        <v>6.8597689729799995</v>
      </c>
      <c r="I444" s="144">
        <v>2.78</v>
      </c>
      <c r="J444" s="232">
        <v>3.4</v>
      </c>
      <c r="K444" s="83">
        <v>3.99</v>
      </c>
      <c r="L444" s="232"/>
      <c r="M444" s="83"/>
      <c r="N444" s="83"/>
      <c r="O444" s="83"/>
      <c r="P444" s="230">
        <f t="shared" si="305"/>
        <v>34.60976897298</v>
      </c>
      <c r="Q444" s="52">
        <f t="shared" si="306"/>
        <v>0.83856836244659583</v>
      </c>
      <c r="R444" s="52">
        <f t="shared" si="307"/>
        <v>1.5690704459562599</v>
      </c>
      <c r="S444" s="52">
        <f t="shared" si="308"/>
        <v>1.4947746234297863</v>
      </c>
      <c r="T444" s="53">
        <f t="shared" si="309"/>
        <v>0.1131953625291616</v>
      </c>
      <c r="U444" s="53">
        <f t="shared" si="310"/>
        <v>1.3136092081897086</v>
      </c>
      <c r="V444" s="53">
        <f t="shared" si="311"/>
        <v>17.245720460840499</v>
      </c>
      <c r="W444" s="53">
        <f t="shared" si="312"/>
        <v>109.30751375724435</v>
      </c>
      <c r="X444" s="53">
        <f t="shared" si="313"/>
        <v>1.0261427075660567</v>
      </c>
      <c r="Y444" s="53">
        <f t="shared" si="314"/>
        <v>1.0245708970161953</v>
      </c>
      <c r="Z444" s="53">
        <f t="shared" si="315"/>
        <v>1.0295983125376811</v>
      </c>
      <c r="AA444" s="53">
        <f t="shared" si="316"/>
        <v>1.0413839355520458</v>
      </c>
      <c r="AB444" s="53">
        <f t="shared" si="317"/>
        <v>0.56692310113360378</v>
      </c>
      <c r="AC444" s="53">
        <f t="shared" si="318"/>
        <v>0.55603297872814494</v>
      </c>
      <c r="AD444" s="53">
        <f t="shared" si="319"/>
        <v>0.5481276962567827</v>
      </c>
      <c r="AE444" s="53">
        <f t="shared" si="320"/>
        <v>0.40298712852401042</v>
      </c>
      <c r="AF444" s="53">
        <f t="shared" si="321"/>
        <v>0.36</v>
      </c>
      <c r="AG444" s="53">
        <f t="shared" si="322"/>
        <v>0.3814935642620052</v>
      </c>
      <c r="AH444" s="64" t="s">
        <v>152</v>
      </c>
      <c r="AK444" s="45" t="str">
        <f t="shared" si="325"/>
        <v>477-19</v>
      </c>
      <c r="AL444" s="65"/>
      <c r="AM444" s="145">
        <f t="shared" si="326"/>
        <v>5</v>
      </c>
      <c r="AN444" s="149"/>
      <c r="AO444" s="183"/>
      <c r="AP444" s="149"/>
      <c r="AQ444" s="147">
        <f t="shared" si="327"/>
        <v>1</v>
      </c>
      <c r="AR444" s="229">
        <v>0</v>
      </c>
      <c r="AS444" s="229">
        <v>0</v>
      </c>
      <c r="AT444" s="229">
        <v>0</v>
      </c>
      <c r="AU444" s="229">
        <v>0</v>
      </c>
      <c r="AV444" s="229">
        <v>2</v>
      </c>
      <c r="AW444" s="229">
        <v>2</v>
      </c>
      <c r="AX444" s="229">
        <v>0</v>
      </c>
      <c r="AY444" s="229">
        <v>2</v>
      </c>
      <c r="AZ444" s="229">
        <v>2</v>
      </c>
      <c r="BB444" s="229">
        <v>75</v>
      </c>
      <c r="BC444" s="229">
        <v>3</v>
      </c>
      <c r="BD444" s="229">
        <v>0</v>
      </c>
      <c r="BE444" s="57">
        <v>3</v>
      </c>
      <c r="BF444" s="57">
        <v>3</v>
      </c>
      <c r="BG444" s="57">
        <v>3</v>
      </c>
      <c r="BH444" s="57">
        <v>10</v>
      </c>
      <c r="BI444" s="57">
        <f t="shared" si="328"/>
        <v>352</v>
      </c>
      <c r="BJ444" s="189" t="str">
        <f t="shared" si="329"/>
        <v>477-19</v>
      </c>
      <c r="BK444" s="173">
        <f t="shared" si="330"/>
        <v>5</v>
      </c>
      <c r="BL444" s="173">
        <v>0</v>
      </c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104"/>
      <c r="CB444" s="103"/>
      <c r="CC444" s="103"/>
      <c r="CD444" s="103"/>
      <c r="CE444" s="103"/>
      <c r="CF444" s="103"/>
      <c r="CG444" s="103"/>
      <c r="CH444" s="103"/>
      <c r="CI444" s="103"/>
      <c r="CJ444" s="103"/>
      <c r="CK444" s="103"/>
      <c r="CL444" s="103"/>
      <c r="CP444" s="93"/>
      <c r="CQ444" s="93"/>
      <c r="CV444" s="93"/>
      <c r="DA444" s="93"/>
      <c r="DF444" s="131"/>
      <c r="DG444" s="121">
        <f t="shared" si="331"/>
        <v>0</v>
      </c>
      <c r="DH444" s="121">
        <f t="shared" si="332"/>
        <v>16.771367248931917</v>
      </c>
      <c r="DI444" s="121">
        <f t="shared" si="333"/>
        <v>29.895492468595727</v>
      </c>
      <c r="DJ444" s="121">
        <f t="shared" si="334"/>
        <v>2.0314948247862912</v>
      </c>
      <c r="DK444" s="121">
        <f t="shared" si="334"/>
        <v>0.92347237857873454</v>
      </c>
      <c r="DL444" s="121">
        <f t="shared" si="334"/>
        <v>0</v>
      </c>
      <c r="DM444" s="121">
        <f t="shared" si="335"/>
        <v>0</v>
      </c>
      <c r="DN444" s="121">
        <f t="shared" si="336"/>
        <v>0</v>
      </c>
      <c r="DO444" s="121">
        <f t="shared" si="337"/>
        <v>0</v>
      </c>
      <c r="DP444" s="121">
        <f t="shared" si="338"/>
        <v>0</v>
      </c>
      <c r="DQ444" s="121">
        <f t="shared" si="339"/>
        <v>0</v>
      </c>
      <c r="DR444" s="122">
        <f t="shared" si="340"/>
        <v>1</v>
      </c>
      <c r="DS444" s="157"/>
      <c r="DT444" s="157" t="str">
        <f t="shared" si="341"/>
        <v>HP_Burn_thin</v>
      </c>
      <c r="DU444" s="157" t="str">
        <f t="shared" si="323"/>
        <v>477-19</v>
      </c>
      <c r="DV444" s="238">
        <f t="shared" si="342"/>
        <v>5</v>
      </c>
      <c r="EJ444" s="50"/>
      <c r="EK444" s="50"/>
      <c r="EL444" s="55"/>
      <c r="EM444" s="50"/>
      <c r="EN444" s="50"/>
      <c r="EO444" s="50">
        <f t="shared" si="343"/>
        <v>0</v>
      </c>
      <c r="EP444" s="50">
        <f t="shared" si="344"/>
        <v>0</v>
      </c>
      <c r="EQ444" s="50">
        <f t="shared" si="345"/>
        <v>0</v>
      </c>
      <c r="ER444" s="56"/>
      <c r="ES444" s="56"/>
      <c r="ET444" s="56">
        <f t="shared" si="346"/>
        <v>0</v>
      </c>
      <c r="EU444" s="56">
        <f t="shared" si="346"/>
        <v>7.5471152620193624</v>
      </c>
      <c r="EV444" s="56"/>
      <c r="EW444" s="56"/>
      <c r="EX444" s="56"/>
      <c r="EY444" s="56"/>
      <c r="EZ444" s="165"/>
      <c r="FA444" s="179"/>
      <c r="FB444" s="179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4"/>
      <c r="FZ444" s="54"/>
      <c r="GA444" s="54"/>
    </row>
    <row r="445" spans="1:183" ht="16.899999999999999" customHeight="1">
      <c r="A445" s="66" t="s">
        <v>377</v>
      </c>
      <c r="B445" s="228" t="s">
        <v>283</v>
      </c>
      <c r="C445" s="228">
        <v>345</v>
      </c>
      <c r="D445" s="228" t="s">
        <v>334</v>
      </c>
      <c r="E445" s="229">
        <v>1</v>
      </c>
      <c r="F445" s="144">
        <v>4.8499999999999996</v>
      </c>
      <c r="G445" s="144">
        <v>12.73</v>
      </c>
      <c r="H445" s="144">
        <v>6.8597689729799995</v>
      </c>
      <c r="I445" s="144">
        <v>2.78</v>
      </c>
      <c r="J445" s="232">
        <v>3.4</v>
      </c>
      <c r="K445" s="83">
        <v>3.99</v>
      </c>
      <c r="L445" s="144"/>
      <c r="M445" s="83"/>
      <c r="N445" s="83"/>
      <c r="O445" s="83"/>
      <c r="P445" s="230">
        <f t="shared" si="305"/>
        <v>34.60976897298</v>
      </c>
      <c r="Q445" s="52">
        <f t="shared" si="306"/>
        <v>0.83856836244659583</v>
      </c>
      <c r="R445" s="52">
        <f t="shared" si="307"/>
        <v>1.5690704459562599</v>
      </c>
      <c r="S445" s="52">
        <f t="shared" si="308"/>
        <v>1.4947746234297863</v>
      </c>
      <c r="T445" s="53">
        <f t="shared" si="309"/>
        <v>0.1131953625291616</v>
      </c>
      <c r="U445" s="53">
        <f t="shared" si="310"/>
        <v>1.3136092081897086</v>
      </c>
      <c r="V445" s="53">
        <f t="shared" si="311"/>
        <v>17.245720460840499</v>
      </c>
      <c r="W445" s="53">
        <f t="shared" si="312"/>
        <v>109.30751375724435</v>
      </c>
      <c r="X445" s="53">
        <f t="shared" si="313"/>
        <v>1.0261427075660567</v>
      </c>
      <c r="Y445" s="53">
        <f t="shared" si="314"/>
        <v>1.0245708970161953</v>
      </c>
      <c r="Z445" s="53">
        <f t="shared" si="315"/>
        <v>1.0295983125376811</v>
      </c>
      <c r="AA445" s="53">
        <f t="shared" si="316"/>
        <v>1.0413839355520458</v>
      </c>
      <c r="AB445" s="53">
        <f t="shared" si="317"/>
        <v>0.56692310113360378</v>
      </c>
      <c r="AC445" s="53">
        <f t="shared" si="318"/>
        <v>0.55603297872814494</v>
      </c>
      <c r="AD445" s="53">
        <f t="shared" si="319"/>
        <v>0.5481276962567827</v>
      </c>
      <c r="AE445" s="53">
        <f t="shared" si="320"/>
        <v>0.40298712852401042</v>
      </c>
      <c r="AF445" s="53">
        <f t="shared" si="321"/>
        <v>0.36</v>
      </c>
      <c r="AG445" s="53">
        <f t="shared" si="322"/>
        <v>0.3814935642620052</v>
      </c>
      <c r="AH445" s="64" t="s">
        <v>152</v>
      </c>
      <c r="AK445" s="45" t="str">
        <f t="shared" si="325"/>
        <v>479-23</v>
      </c>
      <c r="AL445" s="65"/>
      <c r="AM445" s="145">
        <f t="shared" si="326"/>
        <v>1</v>
      </c>
      <c r="AN445" s="149"/>
      <c r="AO445" s="183"/>
      <c r="AP445" s="149"/>
      <c r="AQ445" s="147">
        <f t="shared" si="327"/>
        <v>1</v>
      </c>
      <c r="AR445" s="229">
        <v>0</v>
      </c>
      <c r="AS445" s="229">
        <v>1</v>
      </c>
      <c r="AT445" s="229">
        <v>1</v>
      </c>
      <c r="AU445" s="229">
        <v>0</v>
      </c>
      <c r="AV445" s="229">
        <v>1</v>
      </c>
      <c r="AW445" s="229">
        <v>1</v>
      </c>
      <c r="AX445" s="229">
        <v>0</v>
      </c>
      <c r="AY445" s="229">
        <v>1</v>
      </c>
      <c r="AZ445" s="229">
        <v>1</v>
      </c>
      <c r="BB445" s="229">
        <v>10</v>
      </c>
      <c r="BC445" s="229">
        <v>2</v>
      </c>
      <c r="BD445" s="229">
        <v>0</v>
      </c>
      <c r="BE445" s="57">
        <v>3</v>
      </c>
      <c r="BF445" s="57">
        <v>3</v>
      </c>
      <c r="BG445" s="57">
        <v>3</v>
      </c>
      <c r="BH445" s="57">
        <v>10</v>
      </c>
      <c r="BI445" s="57">
        <f t="shared" si="328"/>
        <v>345</v>
      </c>
      <c r="BJ445" s="189" t="str">
        <f t="shared" si="329"/>
        <v>479-23</v>
      </c>
      <c r="BK445" s="173">
        <f t="shared" si="330"/>
        <v>1</v>
      </c>
      <c r="BL445" s="173">
        <v>0</v>
      </c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104"/>
      <c r="CB445" s="103"/>
      <c r="CC445" s="103"/>
      <c r="CD445" s="103"/>
      <c r="CE445" s="103"/>
      <c r="CF445" s="103"/>
      <c r="CG445" s="103"/>
      <c r="CH445" s="103"/>
      <c r="CI445" s="103"/>
      <c r="CJ445" s="103"/>
      <c r="CK445" s="103"/>
      <c r="CL445" s="103"/>
      <c r="CP445" s="93"/>
      <c r="CQ445" s="93"/>
      <c r="CV445" s="93"/>
      <c r="DA445" s="93"/>
      <c r="DF445" s="131"/>
      <c r="DG445" s="121">
        <f t="shared" si="331"/>
        <v>0</v>
      </c>
      <c r="DH445" s="121">
        <f t="shared" si="332"/>
        <v>12.578525436698937</v>
      </c>
      <c r="DI445" s="121">
        <f t="shared" si="333"/>
        <v>22.421619351446793</v>
      </c>
      <c r="DJ445" s="121">
        <f t="shared" si="334"/>
        <v>0.27086597663817213</v>
      </c>
      <c r="DK445" s="121">
        <f t="shared" si="334"/>
        <v>0.6156482523858231</v>
      </c>
      <c r="DL445" s="121">
        <f t="shared" si="334"/>
        <v>0</v>
      </c>
      <c r="DM445" s="121">
        <f t="shared" si="335"/>
        <v>0</v>
      </c>
      <c r="DN445" s="121">
        <f t="shared" si="336"/>
        <v>0</v>
      </c>
      <c r="DO445" s="121">
        <f t="shared" si="337"/>
        <v>0</v>
      </c>
      <c r="DP445" s="121">
        <f t="shared" si="338"/>
        <v>0</v>
      </c>
      <c r="DQ445" s="121">
        <f t="shared" si="339"/>
        <v>0</v>
      </c>
      <c r="DR445" s="122">
        <f t="shared" si="340"/>
        <v>1</v>
      </c>
      <c r="DS445" s="157"/>
      <c r="DT445" s="157" t="str">
        <f t="shared" si="341"/>
        <v>HP_Burn_thin</v>
      </c>
      <c r="DU445" s="157" t="str">
        <f t="shared" si="323"/>
        <v>479-23</v>
      </c>
      <c r="DV445" s="238">
        <f t="shared" si="342"/>
        <v>1</v>
      </c>
      <c r="EJ445" s="50">
        <f t="shared" si="347"/>
        <v>9.6880081300813006E-2</v>
      </c>
      <c r="EK445" s="50">
        <f t="shared" si="348"/>
        <v>0.37093495934959347</v>
      </c>
      <c r="EL445" s="55">
        <f t="shared" si="349"/>
        <v>0</v>
      </c>
      <c r="EM445" s="50">
        <f>4.656*AQ445*(((BL445/2.54)^2)+((BM445/2.54)^2)+((BN445/2.54)^2)+((BO445)/2.54^2)+((BP445/2.54)^2)+((BQ445/2.54)^2)+((BR445/2.54)^2)+((BS445/2.54)^2)+((BT445/2.54)^2)+((BU445/2.54)^2)+((BV445/2.54)^2)+((BW445/2.54)^2)+((BX445/2.54)^2)+((BY445/2.54)^2)+((BZ445/2.54)^2))/(BH445*3.28)</f>
        <v>0</v>
      </c>
      <c r="EN445" s="50">
        <f>3.492*AQ445*((CA445/2.54)^2 + (CB445/2.54)^2 + (CC445/2.54)^2 + (CD445/2.54)^2 + (CE445/2.54)^2 + (CF445/2.54)^2 + (CG445/2.54)^2 +(CH445/2.54)^2 +(CI445/2.54)^2 + (CJ445/2.54)^2 +(CK445/2.54)^2 + (CL445/2.54)^2 +(CM445/2.54)^2 + (CN445/2.54)^2 + (CO445/2.54)^2)/(BH445*3.28)</f>
        <v>0</v>
      </c>
      <c r="EO445" s="50">
        <f t="shared" si="343"/>
        <v>0</v>
      </c>
      <c r="EP445" s="50">
        <f t="shared" si="344"/>
        <v>0</v>
      </c>
      <c r="EQ445" s="50">
        <f t="shared" si="345"/>
        <v>0</v>
      </c>
      <c r="ER445" s="56">
        <f t="shared" si="350"/>
        <v>0.46781504065040647</v>
      </c>
      <c r="ES445" s="56">
        <f t="shared" si="351"/>
        <v>0</v>
      </c>
      <c r="ET445" s="56">
        <f t="shared" si="346"/>
        <v>0</v>
      </c>
      <c r="EU445" s="56">
        <f t="shared" si="346"/>
        <v>5.6603364465145223</v>
      </c>
      <c r="EV445" s="56">
        <f t="shared" si="352"/>
        <v>0.46781504065040647</v>
      </c>
      <c r="EW445" s="56"/>
      <c r="EX445" s="56"/>
      <c r="EY445" s="56"/>
      <c r="EZ445" s="165"/>
      <c r="FA445" s="179"/>
      <c r="FB445" s="179"/>
      <c r="FC445" s="56"/>
      <c r="FD445" s="56"/>
      <c r="FE445" s="56"/>
      <c r="FF445" s="56"/>
      <c r="FG445" s="56"/>
      <c r="FH445" s="56"/>
      <c r="FI445" s="56"/>
      <c r="FJ445" s="56"/>
      <c r="FK445" s="56"/>
      <c r="FL445" s="56"/>
      <c r="FM445" s="56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4"/>
      <c r="FZ445" s="54"/>
      <c r="GA445" s="54"/>
    </row>
    <row r="446" spans="1:183" ht="16.899999999999999" customHeight="1">
      <c r="A446" s="66" t="s">
        <v>377</v>
      </c>
      <c r="B446" s="228" t="s">
        <v>283</v>
      </c>
      <c r="C446" s="228">
        <v>345</v>
      </c>
      <c r="D446" s="228" t="s">
        <v>334</v>
      </c>
      <c r="E446" s="229">
        <v>2</v>
      </c>
      <c r="F446" s="144">
        <v>4.8499999999999996</v>
      </c>
      <c r="G446" s="144">
        <v>12.73</v>
      </c>
      <c r="H446" s="144">
        <v>6.8597689729799995</v>
      </c>
      <c r="I446" s="144">
        <v>2.78</v>
      </c>
      <c r="J446" s="232">
        <v>3.4</v>
      </c>
      <c r="K446" s="83">
        <v>3.99</v>
      </c>
      <c r="L446" s="144"/>
      <c r="M446" s="83"/>
      <c r="N446" s="83"/>
      <c r="O446" s="83"/>
      <c r="P446" s="230">
        <f t="shared" si="305"/>
        <v>34.60976897298</v>
      </c>
      <c r="Q446" s="52">
        <f t="shared" si="306"/>
        <v>0.83856836244659583</v>
      </c>
      <c r="R446" s="52">
        <f t="shared" si="307"/>
        <v>1.5690704459562599</v>
      </c>
      <c r="S446" s="52">
        <f t="shared" si="308"/>
        <v>1.4947746234297863</v>
      </c>
      <c r="T446" s="53">
        <f t="shared" si="309"/>
        <v>0.1131953625291616</v>
      </c>
      <c r="U446" s="53">
        <f t="shared" si="310"/>
        <v>1.3136092081897086</v>
      </c>
      <c r="V446" s="53">
        <f t="shared" si="311"/>
        <v>17.245720460840499</v>
      </c>
      <c r="W446" s="53">
        <f t="shared" si="312"/>
        <v>109.30751375724435</v>
      </c>
      <c r="X446" s="53">
        <f t="shared" si="313"/>
        <v>1.0261427075660567</v>
      </c>
      <c r="Y446" s="53">
        <f t="shared" si="314"/>
        <v>1.0245708970161953</v>
      </c>
      <c r="Z446" s="53">
        <f t="shared" si="315"/>
        <v>1.0295983125376811</v>
      </c>
      <c r="AA446" s="53">
        <f t="shared" si="316"/>
        <v>1.0413839355520458</v>
      </c>
      <c r="AB446" s="53">
        <f t="shared" si="317"/>
        <v>0.56692310113360378</v>
      </c>
      <c r="AC446" s="53">
        <f t="shared" si="318"/>
        <v>0.55603297872814494</v>
      </c>
      <c r="AD446" s="53">
        <f t="shared" si="319"/>
        <v>0.5481276962567827</v>
      </c>
      <c r="AE446" s="53">
        <f t="shared" si="320"/>
        <v>0.40298712852401042</v>
      </c>
      <c r="AF446" s="53">
        <f t="shared" si="321"/>
        <v>0.36</v>
      </c>
      <c r="AG446" s="53">
        <f t="shared" si="322"/>
        <v>0.3814935642620052</v>
      </c>
      <c r="AH446" s="64" t="s">
        <v>152</v>
      </c>
      <c r="AK446" s="45" t="str">
        <f t="shared" si="325"/>
        <v>479-23</v>
      </c>
      <c r="AL446" s="65"/>
      <c r="AM446" s="145">
        <f t="shared" si="326"/>
        <v>2</v>
      </c>
      <c r="AN446" s="149"/>
      <c r="AO446" s="183"/>
      <c r="AP446" s="149"/>
      <c r="AQ446" s="147">
        <f t="shared" si="327"/>
        <v>1</v>
      </c>
      <c r="AR446" s="229">
        <v>0</v>
      </c>
      <c r="AS446" s="229">
        <v>0</v>
      </c>
      <c r="AT446" s="229">
        <v>0</v>
      </c>
      <c r="AU446" s="229">
        <v>0</v>
      </c>
      <c r="AV446" s="229">
        <v>1</v>
      </c>
      <c r="AW446" s="229">
        <v>1</v>
      </c>
      <c r="AX446" s="229">
        <v>0</v>
      </c>
      <c r="AY446" s="229">
        <v>12</v>
      </c>
      <c r="AZ446" s="229">
        <v>12</v>
      </c>
      <c r="BB446" s="229">
        <v>12</v>
      </c>
      <c r="BC446" s="229">
        <v>9</v>
      </c>
      <c r="BD446" s="229">
        <v>0</v>
      </c>
      <c r="BE446" s="57">
        <v>3</v>
      </c>
      <c r="BF446" s="57">
        <v>3</v>
      </c>
      <c r="BG446" s="57">
        <v>3</v>
      </c>
      <c r="BH446" s="57">
        <v>10</v>
      </c>
      <c r="BI446" s="57">
        <f t="shared" si="328"/>
        <v>345</v>
      </c>
      <c r="BJ446" s="189" t="str">
        <f t="shared" si="329"/>
        <v>479-23</v>
      </c>
      <c r="BK446" s="173">
        <f t="shared" si="330"/>
        <v>2</v>
      </c>
      <c r="BL446" s="173">
        <v>31</v>
      </c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104"/>
      <c r="CB446" s="103"/>
      <c r="CC446" s="103"/>
      <c r="CD446" s="103"/>
      <c r="CE446" s="103"/>
      <c r="CF446" s="103"/>
      <c r="CG446" s="103"/>
      <c r="CH446" s="103"/>
      <c r="CI446" s="103"/>
      <c r="CJ446" s="103"/>
      <c r="CK446" s="103"/>
      <c r="CL446" s="103"/>
      <c r="CP446" s="93"/>
      <c r="CQ446" s="93"/>
      <c r="CV446" s="93"/>
      <c r="DA446" s="93"/>
      <c r="DF446" s="131"/>
      <c r="DG446" s="121">
        <f t="shared" si="331"/>
        <v>0</v>
      </c>
      <c r="DH446" s="121">
        <f t="shared" si="332"/>
        <v>54.506943559028727</v>
      </c>
      <c r="DI446" s="121">
        <f t="shared" si="333"/>
        <v>97.160350522936113</v>
      </c>
      <c r="DJ446" s="121">
        <f t="shared" si="334"/>
        <v>0.32503917196580651</v>
      </c>
      <c r="DK446" s="121">
        <f t="shared" si="334"/>
        <v>2.7704171357362042</v>
      </c>
      <c r="DL446" s="121">
        <f t="shared" si="334"/>
        <v>0</v>
      </c>
      <c r="DM446" s="121">
        <f t="shared" si="335"/>
        <v>49.766900804411755</v>
      </c>
      <c r="DN446" s="121">
        <f t="shared" si="336"/>
        <v>0</v>
      </c>
      <c r="DO446" s="121">
        <f t="shared" si="337"/>
        <v>0</v>
      </c>
      <c r="DP446" s="121">
        <f t="shared" si="338"/>
        <v>0</v>
      </c>
      <c r="DQ446" s="121">
        <f t="shared" si="339"/>
        <v>0</v>
      </c>
      <c r="DR446" s="122">
        <f t="shared" si="340"/>
        <v>0.5</v>
      </c>
      <c r="DS446" s="157"/>
      <c r="DT446" s="157" t="str">
        <f t="shared" si="341"/>
        <v>HP_Burn_thin</v>
      </c>
      <c r="DU446" s="157" t="str">
        <f t="shared" si="323"/>
        <v>479-23</v>
      </c>
      <c r="DV446" s="238">
        <f t="shared" si="342"/>
        <v>2</v>
      </c>
      <c r="EJ446" s="50">
        <f t="shared" si="347"/>
        <v>0.1162560975609756</v>
      </c>
      <c r="EK446" s="50">
        <f t="shared" si="348"/>
        <v>1.6692073170731709</v>
      </c>
      <c r="EL446" s="55">
        <f t="shared" si="349"/>
        <v>0</v>
      </c>
      <c r="EM446" s="50">
        <f>4.656*AQ446*(((BL446/2.54)^2)+((BM446/2.54)^2)+((BN446/2.54)^2)+((BO446)/2.54^2)+((BP446/2.54)^2)+((BQ446/2.54)^2)+((BR446/2.54)^2)+((BS446/2.54)^2)+((BT446/2.54)^2)+((BU446/2.54)^2)+((BV446/2.54)^2)+((BW446/2.54)^2)+((BX446/2.54)^2)+((BY446/2.54)^2)+((BZ446/2.54)^2))/(BH446*3.28)</f>
        <v>21.144386191211407</v>
      </c>
      <c r="EN446" s="50">
        <f>3.492*AQ446*((CA446/2.54)^2 + (CB446/2.54)^2 + (CC446/2.54)^2 + (CD446/2.54)^2 + (CE446/2.54)^2 + (CF446/2.54)^2 + (CG446/2.54)^2 +(CH446/2.54)^2 +(CI446/2.54)^2 + (CJ446/2.54)^2 +(CK446/2.54)^2 + (CL446/2.54)^2 +(CM446/2.54)^2 + (CN446/2.54)^2 + (CO446/2.54)^2)/(BH446*3.28)</f>
        <v>0</v>
      </c>
      <c r="EO446" s="50">
        <f t="shared" si="343"/>
        <v>0</v>
      </c>
      <c r="EP446" s="50">
        <f t="shared" si="344"/>
        <v>0</v>
      </c>
      <c r="EQ446" s="50">
        <f t="shared" si="345"/>
        <v>0</v>
      </c>
      <c r="ER446" s="56">
        <f t="shared" si="350"/>
        <v>1.7854634146341466</v>
      </c>
      <c r="ES446" s="56">
        <f t="shared" si="351"/>
        <v>21.144386191211407</v>
      </c>
      <c r="ET446" s="56">
        <f t="shared" si="346"/>
        <v>0</v>
      </c>
      <c r="EU446" s="56">
        <f t="shared" si="346"/>
        <v>24.528124601562929</v>
      </c>
      <c r="EV446" s="56">
        <f t="shared" si="352"/>
        <v>22.929849605845554</v>
      </c>
      <c r="EW446" s="56"/>
      <c r="EX446" s="56"/>
      <c r="EY446" s="56"/>
      <c r="EZ446" s="165"/>
      <c r="FA446" s="179"/>
      <c r="FB446" s="179"/>
      <c r="FC446" s="56"/>
      <c r="FD446" s="56"/>
      <c r="FE446" s="56"/>
      <c r="FF446" s="56"/>
      <c r="FG446" s="56"/>
      <c r="FH446" s="56"/>
      <c r="FI446" s="56"/>
      <c r="FJ446" s="56"/>
      <c r="FK446" s="56"/>
      <c r="FL446" s="56"/>
      <c r="FM446" s="56"/>
      <c r="FO446" s="54"/>
      <c r="FP446" s="54"/>
      <c r="FQ446" s="54"/>
      <c r="FR446" s="54"/>
      <c r="FS446" s="54"/>
      <c r="FT446" s="54"/>
      <c r="FU446" s="54"/>
      <c r="FV446" s="54"/>
      <c r="FW446" s="54"/>
      <c r="FX446" s="54"/>
      <c r="FY446" s="54"/>
      <c r="FZ446" s="54"/>
      <c r="GA446" s="54"/>
    </row>
    <row r="447" spans="1:183" ht="16.899999999999999" customHeight="1">
      <c r="A447" s="66" t="s">
        <v>377</v>
      </c>
      <c r="B447" s="228" t="s">
        <v>283</v>
      </c>
      <c r="C447" s="228">
        <v>345</v>
      </c>
      <c r="D447" s="228" t="s">
        <v>334</v>
      </c>
      <c r="E447" s="229">
        <v>3</v>
      </c>
      <c r="F447" s="144">
        <v>4.8499999999999996</v>
      </c>
      <c r="G447" s="144">
        <v>12.73</v>
      </c>
      <c r="H447" s="144">
        <v>6.8597689729799995</v>
      </c>
      <c r="I447" s="144">
        <v>2.78</v>
      </c>
      <c r="J447" s="232">
        <v>3.4</v>
      </c>
      <c r="K447" s="83">
        <v>3.99</v>
      </c>
      <c r="L447" s="144"/>
      <c r="M447" s="83"/>
      <c r="N447" s="83"/>
      <c r="O447" s="83"/>
      <c r="P447" s="230">
        <f t="shared" si="305"/>
        <v>34.60976897298</v>
      </c>
      <c r="Q447" s="52">
        <f t="shared" si="306"/>
        <v>0.83856836244659583</v>
      </c>
      <c r="R447" s="52">
        <f t="shared" si="307"/>
        <v>1.5690704459562599</v>
      </c>
      <c r="S447" s="52">
        <f t="shared" si="308"/>
        <v>1.4947746234297863</v>
      </c>
      <c r="T447" s="53">
        <f t="shared" si="309"/>
        <v>0.1131953625291616</v>
      </c>
      <c r="U447" s="53">
        <f t="shared" si="310"/>
        <v>1.3136092081897086</v>
      </c>
      <c r="V447" s="53">
        <f t="shared" si="311"/>
        <v>17.245720460840499</v>
      </c>
      <c r="W447" s="53">
        <f t="shared" si="312"/>
        <v>109.30751375724435</v>
      </c>
      <c r="X447" s="53">
        <f t="shared" si="313"/>
        <v>1.0261427075660567</v>
      </c>
      <c r="Y447" s="53">
        <f t="shared" si="314"/>
        <v>1.0245708970161953</v>
      </c>
      <c r="Z447" s="53">
        <f t="shared" si="315"/>
        <v>1.0295983125376811</v>
      </c>
      <c r="AA447" s="53">
        <f t="shared" si="316"/>
        <v>1.0413839355520458</v>
      </c>
      <c r="AB447" s="53">
        <f t="shared" si="317"/>
        <v>0.56692310113360378</v>
      </c>
      <c r="AC447" s="53">
        <f t="shared" si="318"/>
        <v>0.55603297872814494</v>
      </c>
      <c r="AD447" s="53">
        <f t="shared" si="319"/>
        <v>0.5481276962567827</v>
      </c>
      <c r="AE447" s="53">
        <f t="shared" si="320"/>
        <v>0.40298712852401042</v>
      </c>
      <c r="AF447" s="53">
        <f t="shared" si="321"/>
        <v>0.36</v>
      </c>
      <c r="AG447" s="53">
        <f t="shared" si="322"/>
        <v>0.3814935642620052</v>
      </c>
      <c r="AH447" s="64" t="s">
        <v>152</v>
      </c>
      <c r="AK447" s="45" t="str">
        <f t="shared" si="325"/>
        <v>479-23</v>
      </c>
      <c r="AL447" s="65"/>
      <c r="AM447" s="145">
        <f t="shared" si="326"/>
        <v>3</v>
      </c>
      <c r="AN447" s="149"/>
      <c r="AO447" s="183"/>
      <c r="AP447" s="149"/>
      <c r="AQ447" s="147">
        <f t="shared" si="327"/>
        <v>1</v>
      </c>
      <c r="AR447" s="229">
        <v>0</v>
      </c>
      <c r="AS447" s="229">
        <v>3</v>
      </c>
      <c r="AT447" s="229">
        <v>3</v>
      </c>
      <c r="AU447" s="229">
        <v>0</v>
      </c>
      <c r="AV447" s="229">
        <v>1</v>
      </c>
      <c r="AW447" s="229">
        <v>1</v>
      </c>
      <c r="AX447" s="229">
        <v>0</v>
      </c>
      <c r="AY447" s="229">
        <v>2</v>
      </c>
      <c r="AZ447" s="229">
        <v>2</v>
      </c>
      <c r="BB447" s="229">
        <v>37</v>
      </c>
      <c r="BC447" s="229">
        <v>6</v>
      </c>
      <c r="BD447" s="229">
        <v>1</v>
      </c>
      <c r="BE447" s="57">
        <v>3</v>
      </c>
      <c r="BF447" s="57">
        <v>3</v>
      </c>
      <c r="BG447" s="57">
        <v>3</v>
      </c>
      <c r="BH447" s="57">
        <v>10</v>
      </c>
      <c r="BI447" s="57">
        <f t="shared" si="328"/>
        <v>345</v>
      </c>
      <c r="BJ447" s="189" t="str">
        <f t="shared" si="329"/>
        <v>479-23</v>
      </c>
      <c r="BK447" s="173">
        <f t="shared" si="330"/>
        <v>3</v>
      </c>
      <c r="BL447" s="173">
        <v>0</v>
      </c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104"/>
      <c r="CB447" s="103"/>
      <c r="CC447" s="103"/>
      <c r="CD447" s="103"/>
      <c r="CE447" s="103"/>
      <c r="CF447" s="103"/>
      <c r="CG447" s="103"/>
      <c r="CH447" s="103"/>
      <c r="CI447" s="103"/>
      <c r="CJ447" s="103"/>
      <c r="CK447" s="103"/>
      <c r="CL447" s="103"/>
      <c r="CP447" s="93"/>
      <c r="CQ447" s="93"/>
      <c r="CV447" s="93"/>
      <c r="DA447" s="93"/>
      <c r="DF447" s="131"/>
      <c r="DG447" s="121">
        <f t="shared" si="331"/>
        <v>0</v>
      </c>
      <c r="DH447" s="121">
        <f t="shared" si="332"/>
        <v>25.157050873397875</v>
      </c>
      <c r="DI447" s="121">
        <f t="shared" si="333"/>
        <v>44.843238702893586</v>
      </c>
      <c r="DJ447" s="121">
        <f t="shared" si="334"/>
        <v>1.0022041135612367</v>
      </c>
      <c r="DK447" s="121">
        <f t="shared" si="334"/>
        <v>1.8469447571574691</v>
      </c>
      <c r="DL447" s="121">
        <f t="shared" si="334"/>
        <v>4.0033615745420397</v>
      </c>
      <c r="DM447" s="121">
        <f t="shared" si="335"/>
        <v>0</v>
      </c>
      <c r="DN447" s="121">
        <f t="shared" si="336"/>
        <v>0</v>
      </c>
      <c r="DO447" s="121">
        <f t="shared" si="337"/>
        <v>0</v>
      </c>
      <c r="DP447" s="121">
        <f t="shared" si="338"/>
        <v>0</v>
      </c>
      <c r="DQ447" s="121">
        <f t="shared" si="339"/>
        <v>0</v>
      </c>
      <c r="DR447" s="122">
        <f t="shared" si="340"/>
        <v>2</v>
      </c>
      <c r="DS447" s="157"/>
      <c r="DT447" s="157" t="str">
        <f t="shared" si="341"/>
        <v>HP_Burn_thin</v>
      </c>
      <c r="DU447" s="157" t="str">
        <f t="shared" si="323"/>
        <v>479-23</v>
      </c>
      <c r="DV447" s="238">
        <f t="shared" si="342"/>
        <v>3</v>
      </c>
      <c r="EJ447" s="50">
        <f t="shared" si="347"/>
        <v>0.35845630081300811</v>
      </c>
      <c r="EK447" s="50">
        <f t="shared" si="348"/>
        <v>1.1128048780487805</v>
      </c>
      <c r="EL447" s="55">
        <f t="shared" si="349"/>
        <v>1.475609756097561</v>
      </c>
      <c r="EM447" s="50">
        <f>4.656*AQ447*(((BL447/2.54)^2)+((BM447/2.54)^2)+((BN447/2.54)^2)+((BO447)/2.54^2)+((BP447/2.54)^2)+((BQ447/2.54)^2)+((BR447/2.54)^2)+((BS447/2.54)^2)+((BT447/2.54)^2)+((BU447/2.54)^2)+((BV447/2.54)^2)+((BW447/2.54)^2)+((BX447/2.54)^2)+((BY447/2.54)^2)+((BZ447/2.54)^2))/(BH447*3.28)</f>
        <v>0</v>
      </c>
      <c r="EN447" s="50">
        <f>3.492*AQ447*((CA447/2.54)^2 + (CB447/2.54)^2 + (CC447/2.54)^2 + (CD447/2.54)^2 + (CE447/2.54)^2 + (CF447/2.54)^2 + (CG447/2.54)^2 +(CH447/2.54)^2 +(CI447/2.54)^2 + (CJ447/2.54)^2 +(CK447/2.54)^2 + (CL447/2.54)^2 +(CM447/2.54)^2 + (CN447/2.54)^2 + (CO447/2.54)^2)/(BH447*3.28)</f>
        <v>0</v>
      </c>
      <c r="EO447" s="50">
        <f t="shared" si="343"/>
        <v>0</v>
      </c>
      <c r="EP447" s="50">
        <f t="shared" si="344"/>
        <v>0</v>
      </c>
      <c r="EQ447" s="50">
        <f t="shared" si="345"/>
        <v>0</v>
      </c>
      <c r="ER447" s="56">
        <f t="shared" si="350"/>
        <v>2.9468709349593496</v>
      </c>
      <c r="ES447" s="56">
        <f t="shared" si="351"/>
        <v>0</v>
      </c>
      <c r="ET447" s="56">
        <f t="shared" si="346"/>
        <v>0</v>
      </c>
      <c r="EU447" s="56">
        <f t="shared" si="346"/>
        <v>11.320672893029045</v>
      </c>
      <c r="EV447" s="56">
        <f t="shared" si="352"/>
        <v>2.9468709349593496</v>
      </c>
      <c r="EW447" s="56"/>
      <c r="EX447" s="56"/>
      <c r="EY447" s="56"/>
      <c r="EZ447" s="165" t="str">
        <f>D447</f>
        <v>479-23</v>
      </c>
      <c r="FA447" s="179">
        <f t="shared" si="353"/>
        <v>0</v>
      </c>
      <c r="FB447" s="179">
        <f t="shared" si="353"/>
        <v>13.836377980368832</v>
      </c>
      <c r="FC447" s="56">
        <f>AVERAGE(EJ445:EJ447)</f>
        <v>0.19053082655826556</v>
      </c>
      <c r="FD447" s="56">
        <f>AVERAGE(EK445:EK447)</f>
        <v>1.0509823848238484</v>
      </c>
      <c r="FE447" s="56">
        <f>AVERAGE(EL445:EL447)</f>
        <v>0.491869918699187</v>
      </c>
      <c r="FF447" s="56">
        <f>AVERAGE(EM445:EM447)</f>
        <v>7.0481287304038025</v>
      </c>
      <c r="FG447" s="56">
        <f>AVERAGE(EN445:EN447)</f>
        <v>0</v>
      </c>
      <c r="FH447" s="56">
        <f t="shared" si="354"/>
        <v>0</v>
      </c>
      <c r="FI447" s="56">
        <f t="shared" si="354"/>
        <v>0</v>
      </c>
      <c r="FJ447" s="56">
        <f t="shared" si="354"/>
        <v>0</v>
      </c>
      <c r="FK447" s="56">
        <f>AVERAGE(ER445:ER447)</f>
        <v>1.733383130081301</v>
      </c>
      <c r="FL447" s="56">
        <f>AVERAGE(ES445:ES447)</f>
        <v>7.0481287304038025</v>
      </c>
      <c r="FM447" s="56">
        <f>AVERAGE(EV445:EV447)</f>
        <v>8.7815118604851037</v>
      </c>
      <c r="FO447" s="54"/>
      <c r="FP447" s="54" t="e">
        <f>AVERAGE(#REF!)</f>
        <v>#REF!</v>
      </c>
      <c r="FQ447" s="54" t="e">
        <f>AVERAGE(#REF!)</f>
        <v>#REF!</v>
      </c>
      <c r="FR447" s="54" t="e">
        <f>AVERAGE(#REF!)</f>
        <v>#REF!</v>
      </c>
      <c r="FS447" s="54" t="e">
        <f>AVERAGE(#REF!)</f>
        <v>#REF!</v>
      </c>
      <c r="FT447" s="54" t="e">
        <f>AVERAGE(#REF!)</f>
        <v>#REF!</v>
      </c>
      <c r="FU447" s="54" t="e">
        <f>AVERAGE(#REF!)</f>
        <v>#REF!</v>
      </c>
      <c r="FV447" s="54" t="e">
        <f>AVERAGE(#REF!)</f>
        <v>#REF!</v>
      </c>
      <c r="FW447" s="54" t="e">
        <f>AVERAGE(#REF!)</f>
        <v>#REF!</v>
      </c>
      <c r="FX447" s="54" t="e">
        <f>AVERAGE(#REF!)</f>
        <v>#REF!</v>
      </c>
      <c r="FY447" s="54" t="e">
        <f>AVERAGE(#REF!)</f>
        <v>#REF!</v>
      </c>
      <c r="FZ447" s="54" t="e">
        <f>AVERAGE(#REF!)</f>
        <v>#REF!</v>
      </c>
      <c r="GA447" s="54"/>
    </row>
    <row r="448" spans="1:183" ht="16.899999999999999" customHeight="1">
      <c r="A448" s="66" t="s">
        <v>377</v>
      </c>
      <c r="B448" s="228" t="s">
        <v>283</v>
      </c>
      <c r="C448" s="228">
        <v>345</v>
      </c>
      <c r="D448" s="228" t="s">
        <v>334</v>
      </c>
      <c r="E448" s="229">
        <v>4</v>
      </c>
      <c r="F448" s="144">
        <v>4.8499999999999996</v>
      </c>
      <c r="G448" s="144">
        <v>12.73</v>
      </c>
      <c r="H448" s="144">
        <v>6.8597689729799995</v>
      </c>
      <c r="I448" s="144">
        <v>2.78</v>
      </c>
      <c r="J448" s="232">
        <v>3.4</v>
      </c>
      <c r="K448" s="83">
        <v>3.99</v>
      </c>
      <c r="L448" s="232"/>
      <c r="M448" s="83"/>
      <c r="N448" s="83"/>
      <c r="O448" s="83"/>
      <c r="P448" s="230">
        <f t="shared" si="305"/>
        <v>34.60976897298</v>
      </c>
      <c r="Q448" s="52">
        <f t="shared" si="306"/>
        <v>0.83856836244659583</v>
      </c>
      <c r="R448" s="52">
        <f t="shared" si="307"/>
        <v>1.5690704459562599</v>
      </c>
      <c r="S448" s="52">
        <f t="shared" si="308"/>
        <v>1.4947746234297863</v>
      </c>
      <c r="T448" s="53">
        <f t="shared" si="309"/>
        <v>0.1131953625291616</v>
      </c>
      <c r="U448" s="53">
        <f t="shared" si="310"/>
        <v>1.3136092081897086</v>
      </c>
      <c r="V448" s="53">
        <f t="shared" si="311"/>
        <v>17.245720460840499</v>
      </c>
      <c r="W448" s="53">
        <f t="shared" si="312"/>
        <v>109.30751375724435</v>
      </c>
      <c r="X448" s="53">
        <f t="shared" si="313"/>
        <v>1.0261427075660567</v>
      </c>
      <c r="Y448" s="53">
        <f t="shared" si="314"/>
        <v>1.0245708970161953</v>
      </c>
      <c r="Z448" s="53">
        <f t="shared" si="315"/>
        <v>1.0295983125376811</v>
      </c>
      <c r="AA448" s="53">
        <f t="shared" si="316"/>
        <v>1.0413839355520458</v>
      </c>
      <c r="AB448" s="53">
        <f t="shared" si="317"/>
        <v>0.56692310113360378</v>
      </c>
      <c r="AC448" s="53">
        <f t="shared" si="318"/>
        <v>0.55603297872814494</v>
      </c>
      <c r="AD448" s="53">
        <f t="shared" si="319"/>
        <v>0.5481276962567827</v>
      </c>
      <c r="AE448" s="53">
        <f t="shared" si="320"/>
        <v>0.40298712852401042</v>
      </c>
      <c r="AF448" s="53">
        <f t="shared" si="321"/>
        <v>0.36</v>
      </c>
      <c r="AG448" s="53">
        <f t="shared" si="322"/>
        <v>0.3814935642620052</v>
      </c>
      <c r="AH448" s="64" t="s">
        <v>152</v>
      </c>
      <c r="AK448" s="45" t="str">
        <f t="shared" si="325"/>
        <v>479-23</v>
      </c>
      <c r="AL448" s="65"/>
      <c r="AM448" s="145">
        <f t="shared" si="326"/>
        <v>4</v>
      </c>
      <c r="AN448" s="149"/>
      <c r="AO448" s="183"/>
      <c r="AP448" s="149"/>
      <c r="AQ448" s="147">
        <f t="shared" si="327"/>
        <v>1</v>
      </c>
      <c r="AR448" s="229">
        <v>0</v>
      </c>
      <c r="AS448" s="229">
        <v>1</v>
      </c>
      <c r="AT448" s="229">
        <v>1</v>
      </c>
      <c r="AU448" s="229">
        <v>0</v>
      </c>
      <c r="AV448" s="229">
        <v>1</v>
      </c>
      <c r="AW448" s="229">
        <v>1</v>
      </c>
      <c r="AX448" s="229">
        <v>0</v>
      </c>
      <c r="AY448" s="229">
        <v>1</v>
      </c>
      <c r="AZ448" s="229">
        <v>1</v>
      </c>
      <c r="BB448" s="229">
        <v>6</v>
      </c>
      <c r="BC448" s="229">
        <v>0</v>
      </c>
      <c r="BD448" s="229">
        <v>0</v>
      </c>
      <c r="BE448" s="57">
        <v>3</v>
      </c>
      <c r="BF448" s="57">
        <v>3</v>
      </c>
      <c r="BG448" s="57">
        <v>3</v>
      </c>
      <c r="BH448" s="57">
        <v>10</v>
      </c>
      <c r="BI448" s="57">
        <f t="shared" si="328"/>
        <v>345</v>
      </c>
      <c r="BJ448" s="189" t="str">
        <f t="shared" si="329"/>
        <v>479-23</v>
      </c>
      <c r="BK448" s="173">
        <f t="shared" si="330"/>
        <v>4</v>
      </c>
      <c r="BL448" s="173">
        <v>8</v>
      </c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104"/>
      <c r="CB448" s="103"/>
      <c r="CC448" s="103"/>
      <c r="CD448" s="103"/>
      <c r="CE448" s="103"/>
      <c r="CF448" s="103"/>
      <c r="CG448" s="103"/>
      <c r="CH448" s="103"/>
      <c r="CI448" s="103"/>
      <c r="CJ448" s="103"/>
      <c r="CK448" s="103"/>
      <c r="CL448" s="103"/>
      <c r="CP448" s="93"/>
      <c r="CQ448" s="93"/>
      <c r="CV448" s="93"/>
      <c r="DA448" s="93"/>
      <c r="DF448" s="131"/>
      <c r="DG448" s="121">
        <f t="shared" si="331"/>
        <v>0</v>
      </c>
      <c r="DH448" s="121">
        <f t="shared" si="332"/>
        <v>12.578525436698937</v>
      </c>
      <c r="DI448" s="121">
        <f t="shared" si="333"/>
        <v>22.421619351446793</v>
      </c>
      <c r="DJ448" s="121">
        <f t="shared" si="334"/>
        <v>0.16251958598290325</v>
      </c>
      <c r="DK448" s="121">
        <f t="shared" si="334"/>
        <v>0</v>
      </c>
      <c r="DL448" s="121">
        <f t="shared" si="334"/>
        <v>0</v>
      </c>
      <c r="DM448" s="121">
        <f t="shared" si="335"/>
        <v>3.314340948472791</v>
      </c>
      <c r="DN448" s="121">
        <f t="shared" si="336"/>
        <v>0</v>
      </c>
      <c r="DO448" s="121">
        <f t="shared" si="337"/>
        <v>0</v>
      </c>
      <c r="DP448" s="121">
        <f t="shared" si="338"/>
        <v>0</v>
      </c>
      <c r="DQ448" s="121">
        <f t="shared" si="339"/>
        <v>0</v>
      </c>
      <c r="DR448" s="122">
        <f t="shared" si="340"/>
        <v>1</v>
      </c>
      <c r="DS448" s="157"/>
      <c r="DT448" s="157" t="str">
        <f t="shared" si="341"/>
        <v>HP_Burn_thin</v>
      </c>
      <c r="DU448" s="157" t="str">
        <f t="shared" si="323"/>
        <v>479-23</v>
      </c>
      <c r="DV448" s="238">
        <f t="shared" si="342"/>
        <v>4</v>
      </c>
      <c r="EJ448" s="50"/>
      <c r="EK448" s="50"/>
      <c r="EL448" s="55"/>
      <c r="EM448" s="50"/>
      <c r="EN448" s="50"/>
      <c r="EO448" s="50">
        <f t="shared" si="343"/>
        <v>0</v>
      </c>
      <c r="EP448" s="50">
        <f t="shared" si="344"/>
        <v>0</v>
      </c>
      <c r="EQ448" s="50">
        <f t="shared" si="345"/>
        <v>0</v>
      </c>
      <c r="ER448" s="56"/>
      <c r="ES448" s="56"/>
      <c r="ET448" s="56">
        <f t="shared" si="346"/>
        <v>0</v>
      </c>
      <c r="EU448" s="56">
        <f t="shared" si="346"/>
        <v>5.6603364465145223</v>
      </c>
      <c r="EV448" s="56"/>
      <c r="EW448" s="56"/>
      <c r="EX448" s="56"/>
      <c r="EY448" s="56"/>
      <c r="EZ448" s="165"/>
      <c r="FA448" s="179"/>
      <c r="FB448" s="179"/>
      <c r="FC448" s="56"/>
      <c r="FD448" s="56"/>
      <c r="FE448" s="56"/>
      <c r="FF448" s="56"/>
      <c r="FG448" s="56"/>
      <c r="FH448" s="56"/>
      <c r="FI448" s="56"/>
      <c r="FJ448" s="56"/>
      <c r="FK448" s="56"/>
      <c r="FL448" s="56"/>
      <c r="FM448" s="56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</row>
    <row r="449" spans="1:183" ht="16.899999999999999" customHeight="1">
      <c r="A449" s="66" t="s">
        <v>377</v>
      </c>
      <c r="B449" s="228" t="s">
        <v>283</v>
      </c>
      <c r="C449" s="228">
        <v>345</v>
      </c>
      <c r="D449" s="228" t="s">
        <v>334</v>
      </c>
      <c r="E449" s="229">
        <v>5</v>
      </c>
      <c r="F449" s="144">
        <v>4.8499999999999996</v>
      </c>
      <c r="G449" s="144">
        <v>12.73</v>
      </c>
      <c r="H449" s="144">
        <v>6.8597689729799995</v>
      </c>
      <c r="I449" s="144">
        <v>2.78</v>
      </c>
      <c r="J449" s="232">
        <v>3.4</v>
      </c>
      <c r="K449" s="83">
        <v>3.99</v>
      </c>
      <c r="L449" s="144"/>
      <c r="M449" s="83"/>
      <c r="N449" s="83"/>
      <c r="O449" s="83"/>
      <c r="P449" s="230">
        <f t="shared" si="305"/>
        <v>34.60976897298</v>
      </c>
      <c r="Q449" s="52">
        <f t="shared" si="306"/>
        <v>0.83856836244659583</v>
      </c>
      <c r="R449" s="52">
        <f t="shared" si="307"/>
        <v>1.5690704459562599</v>
      </c>
      <c r="S449" s="52">
        <f t="shared" si="308"/>
        <v>1.4947746234297863</v>
      </c>
      <c r="T449" s="53">
        <f t="shared" si="309"/>
        <v>0.1131953625291616</v>
      </c>
      <c r="U449" s="53">
        <f t="shared" si="310"/>
        <v>1.3136092081897086</v>
      </c>
      <c r="V449" s="53">
        <f t="shared" si="311"/>
        <v>17.245720460840499</v>
      </c>
      <c r="W449" s="53">
        <f t="shared" si="312"/>
        <v>109.30751375724435</v>
      </c>
      <c r="X449" s="53">
        <f t="shared" si="313"/>
        <v>1.0261427075660567</v>
      </c>
      <c r="Y449" s="53">
        <f t="shared" si="314"/>
        <v>1.0245708970161953</v>
      </c>
      <c r="Z449" s="53">
        <f t="shared" si="315"/>
        <v>1.0295983125376811</v>
      </c>
      <c r="AA449" s="53">
        <f t="shared" si="316"/>
        <v>1.0413839355520458</v>
      </c>
      <c r="AB449" s="53">
        <f t="shared" si="317"/>
        <v>0.56692310113360378</v>
      </c>
      <c r="AC449" s="53">
        <f t="shared" si="318"/>
        <v>0.55603297872814494</v>
      </c>
      <c r="AD449" s="53">
        <f t="shared" si="319"/>
        <v>0.5481276962567827</v>
      </c>
      <c r="AE449" s="53">
        <f t="shared" si="320"/>
        <v>0.40298712852401042</v>
      </c>
      <c r="AF449" s="53">
        <f t="shared" si="321"/>
        <v>0.36</v>
      </c>
      <c r="AG449" s="53">
        <f t="shared" si="322"/>
        <v>0.3814935642620052</v>
      </c>
      <c r="AH449" s="64" t="s">
        <v>152</v>
      </c>
      <c r="AK449" s="45" t="str">
        <f t="shared" si="325"/>
        <v>479-23</v>
      </c>
      <c r="AL449" s="65"/>
      <c r="AM449" s="145">
        <f t="shared" si="326"/>
        <v>5</v>
      </c>
      <c r="AN449" s="149"/>
      <c r="AO449" s="183"/>
      <c r="AP449" s="149"/>
      <c r="AQ449" s="147">
        <f t="shared" si="327"/>
        <v>1</v>
      </c>
      <c r="AR449" s="229">
        <v>0</v>
      </c>
      <c r="AS449" s="229">
        <v>0</v>
      </c>
      <c r="AT449" s="229">
        <v>0</v>
      </c>
      <c r="AU449" s="229">
        <v>0</v>
      </c>
      <c r="AV449" s="229">
        <v>1</v>
      </c>
      <c r="AW449" s="229">
        <v>2</v>
      </c>
      <c r="AX449" s="229">
        <v>0</v>
      </c>
      <c r="AY449" s="229">
        <v>2</v>
      </c>
      <c r="AZ449" s="229">
        <v>2</v>
      </c>
      <c r="BB449" s="229">
        <v>5</v>
      </c>
      <c r="BC449" s="229">
        <v>1</v>
      </c>
      <c r="BD449" s="229">
        <v>0</v>
      </c>
      <c r="BE449" s="57">
        <v>3</v>
      </c>
      <c r="BF449" s="57">
        <v>3</v>
      </c>
      <c r="BG449" s="57">
        <v>3</v>
      </c>
      <c r="BH449" s="57">
        <v>10</v>
      </c>
      <c r="BI449" s="57">
        <f t="shared" si="328"/>
        <v>345</v>
      </c>
      <c r="BJ449" s="189" t="str">
        <f t="shared" si="329"/>
        <v>479-23</v>
      </c>
      <c r="BK449" s="173">
        <f t="shared" si="330"/>
        <v>5</v>
      </c>
      <c r="BL449" s="173">
        <v>0</v>
      </c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104"/>
      <c r="CB449" s="103"/>
      <c r="CC449" s="103"/>
      <c r="CD449" s="103"/>
      <c r="CE449" s="103"/>
      <c r="CF449" s="103"/>
      <c r="CG449" s="103"/>
      <c r="CH449" s="103"/>
      <c r="CI449" s="103"/>
      <c r="CJ449" s="103"/>
      <c r="CK449" s="103"/>
      <c r="CL449" s="103"/>
      <c r="CP449" s="93"/>
      <c r="CQ449" s="93"/>
      <c r="CV449" s="93"/>
      <c r="DA449" s="93"/>
      <c r="DF449" s="131"/>
      <c r="DG449" s="121">
        <f t="shared" si="331"/>
        <v>0</v>
      </c>
      <c r="DH449" s="121">
        <f t="shared" si="332"/>
        <v>12.578525436698937</v>
      </c>
      <c r="DI449" s="121">
        <f t="shared" si="333"/>
        <v>22.421619351446793</v>
      </c>
      <c r="DJ449" s="121">
        <f t="shared" si="334"/>
        <v>0.13543298831908607</v>
      </c>
      <c r="DK449" s="121">
        <f t="shared" si="334"/>
        <v>0.30782412619291155</v>
      </c>
      <c r="DL449" s="121">
        <f t="shared" si="334"/>
        <v>0</v>
      </c>
      <c r="DM449" s="121">
        <f t="shared" si="335"/>
        <v>0</v>
      </c>
      <c r="DN449" s="121">
        <f t="shared" si="336"/>
        <v>0</v>
      </c>
      <c r="DO449" s="121">
        <f t="shared" si="337"/>
        <v>0</v>
      </c>
      <c r="DP449" s="121">
        <f t="shared" si="338"/>
        <v>0</v>
      </c>
      <c r="DQ449" s="121">
        <f t="shared" si="339"/>
        <v>0</v>
      </c>
      <c r="DR449" s="122">
        <f t="shared" si="340"/>
        <v>1</v>
      </c>
      <c r="DS449" s="157"/>
      <c r="DT449" s="157" t="str">
        <f t="shared" si="341"/>
        <v>HP_Burn_thin</v>
      </c>
      <c r="DU449" s="157" t="str">
        <f t="shared" si="323"/>
        <v>479-23</v>
      </c>
      <c r="DV449" s="238">
        <f t="shared" si="342"/>
        <v>5</v>
      </c>
      <c r="EJ449" s="50">
        <f t="shared" si="347"/>
        <v>4.8440040650406503E-2</v>
      </c>
      <c r="EK449" s="50">
        <f t="shared" si="348"/>
        <v>0.18546747967479674</v>
      </c>
      <c r="EL449" s="55">
        <f t="shared" si="349"/>
        <v>0</v>
      </c>
      <c r="EM449" s="50">
        <f>4.656*AQ449*(((BL449/2.54)^2)+((BM449/2.54)^2)+((BN449/2.54)^2)+((BO449)/2.54^2)+((BP449/2.54)^2)+((BQ449/2.54)^2)+((BR449/2.54)^2)+((BS449/2.54)^2)+((BT449/2.54)^2)+((BU449/2.54)^2)+((BV449/2.54)^2)+((BW449/2.54)^2)+((BX449/2.54)^2)+((BY449/2.54)^2)+((BZ449/2.54)^2))/(BH449*3.28)</f>
        <v>0</v>
      </c>
      <c r="EN449" s="50">
        <f>3.492*AQ449*((CA449/2.54)^2 + (CB449/2.54)^2 + (CC449/2.54)^2 + (CD449/2.54)^2 + (CE449/2.54)^2 + (CF449/2.54)^2 + (CG449/2.54)^2 +(CH449/2.54)^2 +(CI449/2.54)^2 + (CJ449/2.54)^2 +(CK449/2.54)^2 + (CL449/2.54)^2 +(CM449/2.54)^2 + (CN449/2.54)^2 + (CO449/2.54)^2)/(BH449*3.28)</f>
        <v>0</v>
      </c>
      <c r="EO449" s="50">
        <f t="shared" si="343"/>
        <v>0</v>
      </c>
      <c r="EP449" s="50">
        <f t="shared" si="344"/>
        <v>0</v>
      </c>
      <c r="EQ449" s="50">
        <f t="shared" si="345"/>
        <v>0</v>
      </c>
      <c r="ER449" s="56">
        <f t="shared" si="350"/>
        <v>0.23390752032520323</v>
      </c>
      <c r="ES449" s="56">
        <f t="shared" si="351"/>
        <v>0</v>
      </c>
      <c r="ET449" s="56">
        <f t="shared" si="346"/>
        <v>0</v>
      </c>
      <c r="EU449" s="56">
        <f t="shared" si="346"/>
        <v>5.6603364465145223</v>
      </c>
      <c r="EV449" s="56">
        <f t="shared" si="352"/>
        <v>0.23390752032520323</v>
      </c>
      <c r="EW449" s="56"/>
      <c r="EX449" s="56"/>
      <c r="EY449" s="56"/>
      <c r="EZ449" s="165"/>
      <c r="FA449" s="179"/>
      <c r="FB449" s="179"/>
      <c r="FC449" s="56"/>
      <c r="FD449" s="56"/>
      <c r="FE449" s="56"/>
      <c r="FF449" s="56"/>
      <c r="FG449" s="56"/>
      <c r="FH449" s="56"/>
      <c r="FI449" s="56"/>
      <c r="FJ449" s="56"/>
      <c r="FK449" s="56"/>
      <c r="FL449" s="56"/>
      <c r="FM449" s="56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</row>
    <row r="450" spans="1:183" ht="16.899999999999999" customHeight="1">
      <c r="A450" s="66" t="s">
        <v>377</v>
      </c>
      <c r="B450" s="228" t="s">
        <v>340</v>
      </c>
      <c r="C450" s="228">
        <v>273</v>
      </c>
      <c r="D450" s="228" t="s">
        <v>343</v>
      </c>
      <c r="E450" s="229">
        <v>1</v>
      </c>
      <c r="F450" s="144">
        <v>3.4684433774760004</v>
      </c>
      <c r="G450" s="144"/>
      <c r="H450" s="144">
        <v>15.239315487396004</v>
      </c>
      <c r="I450" s="232"/>
      <c r="J450" s="144"/>
      <c r="K450" s="144"/>
      <c r="L450" s="144"/>
      <c r="M450" s="83"/>
      <c r="N450" s="83"/>
      <c r="O450" s="83"/>
      <c r="P450" s="230">
        <f t="shared" si="305"/>
        <v>18.707758864872005</v>
      </c>
      <c r="Q450" s="52">
        <f t="shared" si="306"/>
        <v>0.4862977204565232</v>
      </c>
      <c r="R450" s="52">
        <f t="shared" si="307"/>
        <v>1.6719591486036376</v>
      </c>
      <c r="S450" s="52">
        <f t="shared" si="308"/>
        <v>1.5100905010906007</v>
      </c>
      <c r="T450" s="53">
        <f t="shared" si="309"/>
        <v>0.13702190689023608</v>
      </c>
      <c r="U450" s="53">
        <f t="shared" si="310"/>
        <v>1.2629780931097638</v>
      </c>
      <c r="V450" s="53">
        <f t="shared" si="311"/>
        <v>16.243942351697964</v>
      </c>
      <c r="W450" s="53">
        <f t="shared" si="312"/>
        <v>140.50881400687584</v>
      </c>
      <c r="X450" s="53">
        <f t="shared" si="313"/>
        <v>1.0299999999999998</v>
      </c>
      <c r="Y450" s="53">
        <f t="shared" si="314"/>
        <v>1.0281459866986051</v>
      </c>
      <c r="Z450" s="53">
        <f t="shared" si="315"/>
        <v>1.0362919733972102</v>
      </c>
      <c r="AA450" s="53">
        <f t="shared" si="316"/>
        <v>1.0425839467944207</v>
      </c>
      <c r="AB450" s="53">
        <f t="shared" si="317"/>
        <v>0.53</v>
      </c>
      <c r="AC450" s="53">
        <f t="shared" si="318"/>
        <v>0.54814598669860515</v>
      </c>
      <c r="AD450" s="53">
        <f t="shared" si="319"/>
        <v>0.55370802660278973</v>
      </c>
      <c r="AE450" s="53">
        <f t="shared" si="320"/>
        <v>0.4421898004790773</v>
      </c>
      <c r="AF450" s="53">
        <f t="shared" si="321"/>
        <v>0.36</v>
      </c>
      <c r="AG450" s="53">
        <f t="shared" si="322"/>
        <v>0.40109490023953864</v>
      </c>
      <c r="AH450" s="64" t="s">
        <v>152</v>
      </c>
      <c r="AK450" s="45" t="str">
        <f t="shared" si="325"/>
        <v>149-18</v>
      </c>
      <c r="AL450" s="65"/>
      <c r="AM450" s="145">
        <f t="shared" si="326"/>
        <v>1</v>
      </c>
      <c r="AN450" s="149"/>
      <c r="AO450" s="183"/>
      <c r="AP450" s="149"/>
      <c r="AQ450" s="147">
        <f t="shared" si="327"/>
        <v>1</v>
      </c>
      <c r="AR450" s="229">
        <v>0</v>
      </c>
      <c r="AS450" s="229">
        <v>0</v>
      </c>
      <c r="AT450" s="229">
        <v>0</v>
      </c>
      <c r="AU450" s="229">
        <v>0</v>
      </c>
      <c r="AV450" s="229">
        <v>1</v>
      </c>
      <c r="AW450" s="229">
        <v>1</v>
      </c>
      <c r="AX450" s="229">
        <v>0</v>
      </c>
      <c r="AY450" s="229">
        <v>0</v>
      </c>
      <c r="AZ450" s="229">
        <v>0</v>
      </c>
      <c r="BB450" s="229">
        <v>5</v>
      </c>
      <c r="BC450" s="229">
        <v>0</v>
      </c>
      <c r="BD450" s="229">
        <v>0</v>
      </c>
      <c r="BE450" s="57">
        <v>3</v>
      </c>
      <c r="BF450" s="57">
        <v>3</v>
      </c>
      <c r="BG450" s="57">
        <v>3</v>
      </c>
      <c r="BH450" s="57">
        <v>10</v>
      </c>
      <c r="BI450" s="57">
        <f t="shared" si="328"/>
        <v>273</v>
      </c>
      <c r="BJ450" s="189" t="str">
        <f t="shared" si="329"/>
        <v>149-18</v>
      </c>
      <c r="BK450" s="173">
        <f t="shared" si="330"/>
        <v>1</v>
      </c>
      <c r="BL450" s="173">
        <v>0</v>
      </c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104"/>
      <c r="CB450" s="103"/>
      <c r="CC450" s="103"/>
      <c r="CD450" s="103"/>
      <c r="CE450" s="103"/>
      <c r="CF450" s="103"/>
      <c r="CG450" s="103"/>
      <c r="CH450" s="103"/>
      <c r="CI450" s="103"/>
      <c r="CJ450" s="103"/>
      <c r="CK450" s="103"/>
      <c r="CL450" s="103"/>
      <c r="CP450" s="93"/>
      <c r="CQ450" s="93"/>
      <c r="CV450" s="93"/>
      <c r="DA450" s="93"/>
      <c r="DF450" s="131"/>
      <c r="DG450" s="121">
        <f t="shared" si="331"/>
        <v>0</v>
      </c>
      <c r="DH450" s="121">
        <f t="shared" si="332"/>
        <v>2.4314886022826161</v>
      </c>
      <c r="DI450" s="121">
        <f t="shared" si="333"/>
        <v>7.5504525054530038</v>
      </c>
      <c r="DJ450" s="121">
        <f t="shared" si="334"/>
        <v>0.15383919928447123</v>
      </c>
      <c r="DK450" s="121">
        <f t="shared" si="334"/>
        <v>0</v>
      </c>
      <c r="DL450" s="121">
        <f t="shared" si="334"/>
        <v>0</v>
      </c>
      <c r="DM450" s="121">
        <f t="shared" si="335"/>
        <v>0</v>
      </c>
      <c r="DN450" s="121">
        <f t="shared" si="336"/>
        <v>0</v>
      </c>
      <c r="DO450" s="121">
        <f t="shared" si="337"/>
        <v>0</v>
      </c>
      <c r="DP450" s="121">
        <f t="shared" si="338"/>
        <v>0</v>
      </c>
      <c r="DQ450" s="121">
        <f t="shared" si="339"/>
        <v>0</v>
      </c>
      <c r="DR450" s="122">
        <f t="shared" si="340"/>
        <v>0.5</v>
      </c>
      <c r="DS450" s="157"/>
      <c r="DT450" s="157" t="str">
        <f t="shared" si="341"/>
        <v>Mastication</v>
      </c>
      <c r="DU450" s="157" t="str">
        <f t="shared" si="323"/>
        <v>149-18</v>
      </c>
      <c r="DV450" s="238">
        <f t="shared" si="342"/>
        <v>1</v>
      </c>
      <c r="EJ450" s="50">
        <f t="shared" si="347"/>
        <v>4.8440040650406503E-2</v>
      </c>
      <c r="EK450" s="50">
        <f t="shared" si="348"/>
        <v>0</v>
      </c>
      <c r="EL450" s="55">
        <f t="shared" si="349"/>
        <v>0</v>
      </c>
      <c r="EM450" s="50">
        <f>4.656*AQ450*(((BL450/2.54)^2)+((BM450/2.54)^2)+((BN450/2.54)^2)+((BO450)/2.54^2)+((BP450/2.54)^2)+((BQ450/2.54)^2)+((BR450/2.54)^2)+((BS450/2.54)^2)+((BT450/2.54)^2)+((BU450/2.54)^2)+((BV450/2.54)^2)+((BW450/2.54)^2)+((BX450/2.54)^2)+((BY450/2.54)^2)+((BZ450/2.54)^2))/(BH450*3.28)</f>
        <v>0</v>
      </c>
      <c r="EN450" s="50">
        <f>3.492*AQ450*((CA450/2.54)^2 + (CB450/2.54)^2 + (CC450/2.54)^2 + (CD450/2.54)^2 + (CE450/2.54)^2 + (CF450/2.54)^2 + (CG450/2.54)^2 +(CH450/2.54)^2 +(CI450/2.54)^2 + (CJ450/2.54)^2 +(CK450/2.54)^2 + (CL450/2.54)^2 +(CM450/2.54)^2 + (CN450/2.54)^2 + (CO450/2.54)^2)/(BH450*3.28)</f>
        <v>0</v>
      </c>
      <c r="EO450" s="50">
        <f t="shared" si="343"/>
        <v>0</v>
      </c>
      <c r="EP450" s="50">
        <f t="shared" si="344"/>
        <v>0</v>
      </c>
      <c r="EQ450" s="50">
        <f t="shared" si="345"/>
        <v>0</v>
      </c>
      <c r="ER450" s="56">
        <f t="shared" si="350"/>
        <v>4.8440040650406503E-2</v>
      </c>
      <c r="ES450" s="56">
        <f t="shared" si="351"/>
        <v>0</v>
      </c>
      <c r="ET450" s="56">
        <f t="shared" si="346"/>
        <v>0</v>
      </c>
      <c r="EU450" s="56">
        <f t="shared" si="346"/>
        <v>1.0941698710271772</v>
      </c>
      <c r="EV450" s="56">
        <f t="shared" si="352"/>
        <v>4.8440040650406503E-2</v>
      </c>
      <c r="EW450" s="56"/>
      <c r="EX450" s="56"/>
      <c r="EY450" s="56"/>
      <c r="EZ450" s="165"/>
      <c r="FA450" s="179"/>
      <c r="FB450" s="179"/>
      <c r="FC450" s="56"/>
      <c r="FD450" s="56"/>
      <c r="FE450" s="56"/>
      <c r="FF450" s="56"/>
      <c r="FG450" s="56"/>
      <c r="FH450" s="56"/>
      <c r="FI450" s="56"/>
      <c r="FJ450" s="56"/>
      <c r="FK450" s="56"/>
      <c r="FL450" s="56"/>
      <c r="FM450" s="56"/>
      <c r="FO450" s="54"/>
      <c r="FP450" s="54"/>
      <c r="FQ450" s="54"/>
      <c r="FR450" s="54"/>
      <c r="FS450" s="54"/>
      <c r="FT450" s="54"/>
      <c r="FU450" s="54"/>
      <c r="FV450" s="54"/>
      <c r="FW450" s="54"/>
      <c r="FX450" s="54"/>
      <c r="FY450" s="54"/>
      <c r="FZ450" s="54"/>
      <c r="GA450" s="54"/>
    </row>
    <row r="451" spans="1:183" ht="16.899999999999999" customHeight="1">
      <c r="A451" s="66" t="s">
        <v>377</v>
      </c>
      <c r="B451" s="228" t="s">
        <v>340</v>
      </c>
      <c r="C451" s="228">
        <v>273</v>
      </c>
      <c r="D451" s="228" t="s">
        <v>343</v>
      </c>
      <c r="E451" s="229">
        <v>2</v>
      </c>
      <c r="F451" s="144">
        <v>3.4684433774760004</v>
      </c>
      <c r="G451" s="144"/>
      <c r="H451" s="144">
        <v>15.239315487396004</v>
      </c>
      <c r="I451" s="144"/>
      <c r="J451" s="144"/>
      <c r="K451" s="144"/>
      <c r="L451" s="144"/>
      <c r="M451" s="83"/>
      <c r="N451" s="83"/>
      <c r="O451" s="83"/>
      <c r="P451" s="230">
        <f t="shared" si="305"/>
        <v>18.707758864872005</v>
      </c>
      <c r="Q451" s="52">
        <f t="shared" si="306"/>
        <v>0.4862977204565232</v>
      </c>
      <c r="R451" s="52">
        <f t="shared" si="307"/>
        <v>1.6719591486036376</v>
      </c>
      <c r="S451" s="52">
        <f t="shared" si="308"/>
        <v>1.5100905010906007</v>
      </c>
      <c r="T451" s="53">
        <f t="shared" si="309"/>
        <v>0.13702190689023608</v>
      </c>
      <c r="U451" s="53">
        <f t="shared" si="310"/>
        <v>1.2629780931097638</v>
      </c>
      <c r="V451" s="53">
        <f t="shared" si="311"/>
        <v>16.243942351697964</v>
      </c>
      <c r="W451" s="53">
        <f t="shared" si="312"/>
        <v>140.50881400687584</v>
      </c>
      <c r="X451" s="53">
        <f t="shared" si="313"/>
        <v>1.0299999999999998</v>
      </c>
      <c r="Y451" s="53">
        <f t="shared" si="314"/>
        <v>1.0281459866986051</v>
      </c>
      <c r="Z451" s="53">
        <f t="shared" si="315"/>
        <v>1.0362919733972102</v>
      </c>
      <c r="AA451" s="53">
        <f t="shared" si="316"/>
        <v>1.0425839467944207</v>
      </c>
      <c r="AB451" s="53">
        <f t="shared" si="317"/>
        <v>0.53</v>
      </c>
      <c r="AC451" s="53">
        <f t="shared" si="318"/>
        <v>0.54814598669860515</v>
      </c>
      <c r="AD451" s="53">
        <f t="shared" si="319"/>
        <v>0.55370802660278973</v>
      </c>
      <c r="AE451" s="53">
        <f t="shared" si="320"/>
        <v>0.4421898004790773</v>
      </c>
      <c r="AF451" s="53">
        <f t="shared" si="321"/>
        <v>0.36</v>
      </c>
      <c r="AG451" s="53">
        <f t="shared" si="322"/>
        <v>0.40109490023953864</v>
      </c>
      <c r="AH451" s="64" t="s">
        <v>152</v>
      </c>
      <c r="AK451" s="45" t="str">
        <f t="shared" si="325"/>
        <v>149-18</v>
      </c>
      <c r="AL451" s="65"/>
      <c r="AM451" s="145">
        <f t="shared" si="326"/>
        <v>2</v>
      </c>
      <c r="AN451" s="149"/>
      <c r="AO451" s="183"/>
      <c r="AP451" s="149"/>
      <c r="AQ451" s="147">
        <f t="shared" si="327"/>
        <v>1</v>
      </c>
      <c r="AR451" s="229">
        <v>0</v>
      </c>
      <c r="AS451" s="229">
        <v>2</v>
      </c>
      <c r="AT451" s="229">
        <v>2</v>
      </c>
      <c r="AU451" s="229">
        <v>0</v>
      </c>
      <c r="AV451" s="229">
        <v>1</v>
      </c>
      <c r="AW451" s="229">
        <v>1</v>
      </c>
      <c r="AX451" s="229">
        <v>0</v>
      </c>
      <c r="AY451" s="229">
        <v>1</v>
      </c>
      <c r="AZ451" s="229">
        <v>1</v>
      </c>
      <c r="BB451" s="229">
        <v>35</v>
      </c>
      <c r="BC451" s="229">
        <v>2</v>
      </c>
      <c r="BD451" s="229">
        <v>1</v>
      </c>
      <c r="BE451" s="57">
        <v>3</v>
      </c>
      <c r="BF451" s="57">
        <v>3</v>
      </c>
      <c r="BG451" s="57">
        <v>3</v>
      </c>
      <c r="BH451" s="57">
        <v>10</v>
      </c>
      <c r="BI451" s="57">
        <f t="shared" si="328"/>
        <v>273</v>
      </c>
      <c r="BJ451" s="189" t="str">
        <f t="shared" si="329"/>
        <v>149-18</v>
      </c>
      <c r="BK451" s="173">
        <f t="shared" si="330"/>
        <v>2</v>
      </c>
      <c r="BL451" s="173">
        <v>0</v>
      </c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104"/>
      <c r="CB451" s="103"/>
      <c r="CC451" s="103"/>
      <c r="CD451" s="103"/>
      <c r="CE451" s="103"/>
      <c r="CF451" s="103"/>
      <c r="CG451" s="103"/>
      <c r="CH451" s="103"/>
      <c r="CI451" s="103"/>
      <c r="CJ451" s="103"/>
      <c r="CK451" s="103"/>
      <c r="CL451" s="103"/>
      <c r="CP451" s="93"/>
      <c r="CQ451" s="93"/>
      <c r="CV451" s="93"/>
      <c r="DA451" s="93"/>
      <c r="DF451" s="131"/>
      <c r="DG451" s="121">
        <f t="shared" si="331"/>
        <v>0</v>
      </c>
      <c r="DH451" s="121">
        <f t="shared" si="332"/>
        <v>9.7259544091304644</v>
      </c>
      <c r="DI451" s="121">
        <f t="shared" si="333"/>
        <v>30.201810021812015</v>
      </c>
      <c r="DJ451" s="121">
        <f t="shared" si="334"/>
        <v>1.0768743949912987</v>
      </c>
      <c r="DK451" s="121">
        <f t="shared" si="334"/>
        <v>0.58555910941053657</v>
      </c>
      <c r="DL451" s="121">
        <f t="shared" si="334"/>
        <v>3.8339663602114924</v>
      </c>
      <c r="DM451" s="121">
        <f t="shared" si="335"/>
        <v>0</v>
      </c>
      <c r="DN451" s="121">
        <f t="shared" si="336"/>
        <v>0</v>
      </c>
      <c r="DO451" s="121">
        <f t="shared" si="337"/>
        <v>0</v>
      </c>
      <c r="DP451" s="121">
        <f t="shared" si="338"/>
        <v>0</v>
      </c>
      <c r="DQ451" s="121">
        <f t="shared" si="339"/>
        <v>0</v>
      </c>
      <c r="DR451" s="122">
        <f t="shared" si="340"/>
        <v>1.5</v>
      </c>
      <c r="DS451" s="157"/>
      <c r="DT451" s="157" t="str">
        <f t="shared" si="341"/>
        <v>Mastication</v>
      </c>
      <c r="DU451" s="157" t="str">
        <f t="shared" si="323"/>
        <v>149-18</v>
      </c>
      <c r="DV451" s="238">
        <f t="shared" si="342"/>
        <v>2</v>
      </c>
      <c r="EJ451" s="50">
        <f t="shared" si="347"/>
        <v>0.3390802845528455</v>
      </c>
      <c r="EK451" s="50">
        <f t="shared" si="348"/>
        <v>0.37093495934959347</v>
      </c>
      <c r="EL451" s="55">
        <f t="shared" si="349"/>
        <v>1.475609756097561</v>
      </c>
      <c r="EM451" s="50">
        <f>4.656*AQ451*(((BL451/2.54)^2)+((BM451/2.54)^2)+((BN451/2.54)^2)+((BO451)/2.54^2)+((BP451/2.54)^2)+((BQ451/2.54)^2)+((BR451/2.54)^2)+((BS451/2.54)^2)+((BT451/2.54)^2)+((BU451/2.54)^2)+((BV451/2.54)^2)+((BW451/2.54)^2)+((BX451/2.54)^2)+((BY451/2.54)^2)+((BZ451/2.54)^2))/(BH451*3.28)</f>
        <v>0</v>
      </c>
      <c r="EN451" s="50">
        <f>3.492*AQ451*((CA451/2.54)^2 + (CB451/2.54)^2 + (CC451/2.54)^2 + (CD451/2.54)^2 + (CE451/2.54)^2 + (CF451/2.54)^2 + (CG451/2.54)^2 +(CH451/2.54)^2 +(CI451/2.54)^2 + (CJ451/2.54)^2 +(CK451/2.54)^2 + (CL451/2.54)^2 +(CM451/2.54)^2 + (CN451/2.54)^2 + (CO451/2.54)^2)/(BH451*3.28)</f>
        <v>0</v>
      </c>
      <c r="EO451" s="50">
        <f t="shared" si="343"/>
        <v>0</v>
      </c>
      <c r="EP451" s="50">
        <f t="shared" si="344"/>
        <v>0</v>
      </c>
      <c r="EQ451" s="50">
        <f t="shared" si="345"/>
        <v>0</v>
      </c>
      <c r="ER451" s="56">
        <f t="shared" si="350"/>
        <v>2.1856249999999999</v>
      </c>
      <c r="ES451" s="56">
        <f t="shared" si="351"/>
        <v>0</v>
      </c>
      <c r="ET451" s="56">
        <f t="shared" si="346"/>
        <v>0</v>
      </c>
      <c r="EU451" s="56">
        <f t="shared" si="346"/>
        <v>4.3766794841087089</v>
      </c>
      <c r="EV451" s="56">
        <f t="shared" si="352"/>
        <v>2.1856249999999999</v>
      </c>
      <c r="EW451" s="56"/>
      <c r="EX451" s="56"/>
      <c r="EY451" s="56"/>
      <c r="EZ451" s="165" t="str">
        <f>D451</f>
        <v>149-18</v>
      </c>
      <c r="FA451" s="179">
        <f t="shared" si="353"/>
        <v>0</v>
      </c>
      <c r="FB451" s="179">
        <f t="shared" si="353"/>
        <v>3.710395267216803</v>
      </c>
      <c r="FC451" s="56">
        <f>AVERAGE(EJ449:EJ451)</f>
        <v>0.14532012195121949</v>
      </c>
      <c r="FD451" s="56">
        <f>AVERAGE(EK449:EK451)</f>
        <v>0.18546747967479674</v>
      </c>
      <c r="FE451" s="56">
        <f>AVERAGE(EL449:EL451)</f>
        <v>0.491869918699187</v>
      </c>
      <c r="FF451" s="56">
        <f>AVERAGE(EM449:EM451)</f>
        <v>0</v>
      </c>
      <c r="FG451" s="56">
        <f>AVERAGE(EN449:EN451)</f>
        <v>0</v>
      </c>
      <c r="FH451" s="56">
        <f t="shared" si="354"/>
        <v>0</v>
      </c>
      <c r="FI451" s="56">
        <f t="shared" si="354"/>
        <v>0</v>
      </c>
      <c r="FJ451" s="56">
        <f t="shared" si="354"/>
        <v>0</v>
      </c>
      <c r="FK451" s="56">
        <f>AVERAGE(ER449:ER451)</f>
        <v>0.82265752032520323</v>
      </c>
      <c r="FL451" s="56">
        <f>AVERAGE(ES449:ES451)</f>
        <v>0</v>
      </c>
      <c r="FM451" s="56">
        <f>AVERAGE(EV449:EV451)</f>
        <v>0.82265752032520323</v>
      </c>
      <c r="FO451" s="54"/>
      <c r="FP451" s="54" t="e">
        <f>AVERAGE(#REF!)</f>
        <v>#REF!</v>
      </c>
      <c r="FQ451" s="54" t="e">
        <f>AVERAGE(#REF!)</f>
        <v>#REF!</v>
      </c>
      <c r="FR451" s="54" t="e">
        <f>AVERAGE(#REF!)</f>
        <v>#REF!</v>
      </c>
      <c r="FS451" s="54" t="e">
        <f>AVERAGE(#REF!)</f>
        <v>#REF!</v>
      </c>
      <c r="FT451" s="54" t="e">
        <f>AVERAGE(#REF!)</f>
        <v>#REF!</v>
      </c>
      <c r="FU451" s="54" t="e">
        <f>AVERAGE(#REF!)</f>
        <v>#REF!</v>
      </c>
      <c r="FV451" s="54" t="e">
        <f>AVERAGE(#REF!)</f>
        <v>#REF!</v>
      </c>
      <c r="FW451" s="54" t="e">
        <f>AVERAGE(#REF!)</f>
        <v>#REF!</v>
      </c>
      <c r="FX451" s="54" t="e">
        <f>AVERAGE(#REF!)</f>
        <v>#REF!</v>
      </c>
      <c r="FY451" s="54" t="e">
        <f>AVERAGE(#REF!)</f>
        <v>#REF!</v>
      </c>
      <c r="FZ451" s="54" t="e">
        <f>AVERAGE(#REF!)</f>
        <v>#REF!</v>
      </c>
      <c r="GA451" s="54"/>
    </row>
    <row r="452" spans="1:183" ht="16.899999999999999" customHeight="1">
      <c r="A452" s="66" t="s">
        <v>377</v>
      </c>
      <c r="B452" s="228" t="s">
        <v>340</v>
      </c>
      <c r="C452" s="228">
        <v>273</v>
      </c>
      <c r="D452" s="228" t="s">
        <v>343</v>
      </c>
      <c r="E452" s="229">
        <v>3</v>
      </c>
      <c r="F452" s="144">
        <v>3.4684433774760004</v>
      </c>
      <c r="G452" s="144"/>
      <c r="H452" s="144">
        <v>15.239315487396004</v>
      </c>
      <c r="I452" s="144"/>
      <c r="J452" s="144"/>
      <c r="K452" s="83"/>
      <c r="L452" s="83"/>
      <c r="M452" s="83"/>
      <c r="N452" s="83"/>
      <c r="O452" s="83"/>
      <c r="P452" s="230">
        <f t="shared" si="305"/>
        <v>18.707758864872005</v>
      </c>
      <c r="Q452" s="52">
        <f t="shared" si="306"/>
        <v>0.4862977204565232</v>
      </c>
      <c r="R452" s="52">
        <f t="shared" si="307"/>
        <v>1.6719591486036376</v>
      </c>
      <c r="S452" s="52">
        <f t="shared" si="308"/>
        <v>1.5100905010906007</v>
      </c>
      <c r="T452" s="53">
        <f t="shared" si="309"/>
        <v>0.13702190689023608</v>
      </c>
      <c r="U452" s="53">
        <f t="shared" si="310"/>
        <v>1.2629780931097638</v>
      </c>
      <c r="V452" s="53">
        <f t="shared" si="311"/>
        <v>16.243942351697964</v>
      </c>
      <c r="W452" s="53">
        <f t="shared" si="312"/>
        <v>140.50881400687584</v>
      </c>
      <c r="X452" s="53">
        <f t="shared" si="313"/>
        <v>1.0299999999999998</v>
      </c>
      <c r="Y452" s="53">
        <f t="shared" si="314"/>
        <v>1.0281459866986051</v>
      </c>
      <c r="Z452" s="53">
        <f t="shared" si="315"/>
        <v>1.0362919733972102</v>
      </c>
      <c r="AA452" s="53">
        <f t="shared" si="316"/>
        <v>1.0425839467944207</v>
      </c>
      <c r="AB452" s="53">
        <f t="shared" si="317"/>
        <v>0.53</v>
      </c>
      <c r="AC452" s="53">
        <f t="shared" si="318"/>
        <v>0.54814598669860515</v>
      </c>
      <c r="AD452" s="53">
        <f t="shared" si="319"/>
        <v>0.55370802660278973</v>
      </c>
      <c r="AE452" s="53">
        <f t="shared" si="320"/>
        <v>0.4421898004790773</v>
      </c>
      <c r="AF452" s="53">
        <f t="shared" si="321"/>
        <v>0.36</v>
      </c>
      <c r="AG452" s="53">
        <f t="shared" si="322"/>
        <v>0.40109490023953864</v>
      </c>
      <c r="AH452" s="64" t="s">
        <v>152</v>
      </c>
      <c r="AK452" s="45" t="str">
        <f t="shared" si="325"/>
        <v>149-18</v>
      </c>
      <c r="AL452" s="65"/>
      <c r="AM452" s="145">
        <f t="shared" si="326"/>
        <v>3</v>
      </c>
      <c r="AN452" s="149"/>
      <c r="AO452" s="183"/>
      <c r="AP452" s="149"/>
      <c r="AQ452" s="147">
        <f t="shared" si="327"/>
        <v>1</v>
      </c>
      <c r="AR452" s="229">
        <v>0</v>
      </c>
      <c r="AS452" s="229">
        <v>1</v>
      </c>
      <c r="AT452" s="229">
        <v>1</v>
      </c>
      <c r="AU452" s="229">
        <v>0</v>
      </c>
      <c r="AV452" s="229">
        <v>1</v>
      </c>
      <c r="AW452" s="229">
        <v>1</v>
      </c>
      <c r="AX452" s="229">
        <v>0</v>
      </c>
      <c r="AY452" s="229">
        <v>1</v>
      </c>
      <c r="AZ452" s="229">
        <v>1</v>
      </c>
      <c r="BB452" s="229">
        <v>25</v>
      </c>
      <c r="BC452" s="229">
        <v>0</v>
      </c>
      <c r="BD452" s="229">
        <v>0</v>
      </c>
      <c r="BE452" s="57">
        <v>3</v>
      </c>
      <c r="BF452" s="57">
        <v>3</v>
      </c>
      <c r="BG452" s="57">
        <v>3</v>
      </c>
      <c r="BH452" s="57">
        <v>10</v>
      </c>
      <c r="BI452" s="57">
        <f t="shared" si="328"/>
        <v>273</v>
      </c>
      <c r="BJ452" s="189" t="str">
        <f t="shared" si="329"/>
        <v>149-18</v>
      </c>
      <c r="BK452" s="173">
        <f t="shared" si="330"/>
        <v>3</v>
      </c>
      <c r="BL452" s="173">
        <v>0</v>
      </c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104"/>
      <c r="CB452" s="103"/>
      <c r="CC452" s="103"/>
      <c r="CD452" s="103"/>
      <c r="CE452" s="103"/>
      <c r="CF452" s="103"/>
      <c r="CG452" s="103"/>
      <c r="CH452" s="103"/>
      <c r="CI452" s="103"/>
      <c r="CJ452" s="103"/>
      <c r="CK452" s="103"/>
      <c r="CL452" s="103"/>
      <c r="CP452" s="93"/>
      <c r="CQ452" s="93"/>
      <c r="CV452" s="93"/>
      <c r="DA452" s="93"/>
      <c r="DF452" s="131"/>
      <c r="DG452" s="121">
        <f t="shared" si="331"/>
        <v>0</v>
      </c>
      <c r="DH452" s="121">
        <f t="shared" si="332"/>
        <v>7.2944658068478478</v>
      </c>
      <c r="DI452" s="121">
        <f t="shared" si="333"/>
        <v>22.65135751635901</v>
      </c>
      <c r="DJ452" s="121">
        <f t="shared" si="334"/>
        <v>0.76919599642235614</v>
      </c>
      <c r="DK452" s="121">
        <f t="shared" si="334"/>
        <v>0</v>
      </c>
      <c r="DL452" s="121">
        <f t="shared" si="334"/>
        <v>0</v>
      </c>
      <c r="DM452" s="121">
        <f t="shared" si="335"/>
        <v>0</v>
      </c>
      <c r="DN452" s="121">
        <f t="shared" si="336"/>
        <v>0</v>
      </c>
      <c r="DO452" s="121">
        <f t="shared" si="337"/>
        <v>0</v>
      </c>
      <c r="DP452" s="121">
        <f t="shared" si="338"/>
        <v>0</v>
      </c>
      <c r="DQ452" s="121">
        <f t="shared" si="339"/>
        <v>0</v>
      </c>
      <c r="DR452" s="122">
        <f t="shared" si="340"/>
        <v>1</v>
      </c>
      <c r="DS452" s="157"/>
      <c r="DT452" s="157" t="str">
        <f t="shared" si="341"/>
        <v>Mastication</v>
      </c>
      <c r="DU452" s="157" t="str">
        <f t="shared" si="323"/>
        <v>149-18</v>
      </c>
      <c r="DV452" s="238">
        <f t="shared" si="342"/>
        <v>3</v>
      </c>
      <c r="EJ452" s="50"/>
      <c r="EK452" s="50"/>
      <c r="EL452" s="55"/>
      <c r="EM452" s="50"/>
      <c r="EN452" s="50"/>
      <c r="EO452" s="50">
        <f t="shared" si="343"/>
        <v>0</v>
      </c>
      <c r="EP452" s="50">
        <f t="shared" si="344"/>
        <v>0</v>
      </c>
      <c r="EQ452" s="50">
        <f t="shared" si="345"/>
        <v>0</v>
      </c>
      <c r="ER452" s="56"/>
      <c r="ES452" s="56"/>
      <c r="ET452" s="56">
        <f t="shared" si="346"/>
        <v>0</v>
      </c>
      <c r="EU452" s="56">
        <f t="shared" si="346"/>
        <v>3.2825096130815314</v>
      </c>
      <c r="EV452" s="56"/>
      <c r="EW452" s="56"/>
      <c r="EX452" s="56"/>
      <c r="EY452" s="56"/>
      <c r="EZ452" s="165"/>
      <c r="FA452" s="179"/>
      <c r="FB452" s="179"/>
      <c r="FC452" s="56"/>
      <c r="FD452" s="56"/>
      <c r="FE452" s="56"/>
      <c r="FF452" s="56"/>
      <c r="FG452" s="56"/>
      <c r="FH452" s="56"/>
      <c r="FI452" s="56"/>
      <c r="FJ452" s="56"/>
      <c r="FK452" s="56"/>
      <c r="FL452" s="56"/>
      <c r="FM452" s="56"/>
      <c r="FO452" s="54"/>
      <c r="FP452" s="54"/>
      <c r="FQ452" s="54"/>
      <c r="FR452" s="54"/>
      <c r="FS452" s="54"/>
      <c r="FT452" s="54"/>
      <c r="FU452" s="54"/>
      <c r="FV452" s="54"/>
      <c r="FW452" s="54"/>
      <c r="FX452" s="54"/>
      <c r="FY452" s="54"/>
      <c r="FZ452" s="54"/>
      <c r="GA452" s="54"/>
    </row>
    <row r="453" spans="1:183" ht="16.899999999999999" customHeight="1">
      <c r="A453" s="66" t="s">
        <v>377</v>
      </c>
      <c r="B453" s="228" t="s">
        <v>340</v>
      </c>
      <c r="C453" s="228">
        <v>273</v>
      </c>
      <c r="D453" s="228" t="s">
        <v>343</v>
      </c>
      <c r="E453" s="229">
        <v>4</v>
      </c>
      <c r="F453" s="144">
        <v>3.4684433774760004</v>
      </c>
      <c r="G453" s="144"/>
      <c r="H453" s="144">
        <v>15.239315487396004</v>
      </c>
      <c r="I453" s="144"/>
      <c r="J453" s="144"/>
      <c r="K453" s="144"/>
      <c r="L453" s="144"/>
      <c r="M453" s="83"/>
      <c r="N453" s="83"/>
      <c r="O453" s="83"/>
      <c r="P453" s="230">
        <f t="shared" si="305"/>
        <v>18.707758864872005</v>
      </c>
      <c r="Q453" s="52">
        <f t="shared" si="306"/>
        <v>0.4862977204565232</v>
      </c>
      <c r="R453" s="52">
        <f t="shared" si="307"/>
        <v>1.6719591486036376</v>
      </c>
      <c r="S453" s="52">
        <f t="shared" si="308"/>
        <v>1.5100905010906007</v>
      </c>
      <c r="T453" s="53">
        <f t="shared" si="309"/>
        <v>0.13702190689023608</v>
      </c>
      <c r="U453" s="53">
        <f t="shared" si="310"/>
        <v>1.2629780931097638</v>
      </c>
      <c r="V453" s="53">
        <f t="shared" si="311"/>
        <v>16.243942351697964</v>
      </c>
      <c r="W453" s="53">
        <f t="shared" si="312"/>
        <v>140.50881400687584</v>
      </c>
      <c r="X453" s="53">
        <f t="shared" si="313"/>
        <v>1.0299999999999998</v>
      </c>
      <c r="Y453" s="53">
        <f t="shared" si="314"/>
        <v>1.0281459866986051</v>
      </c>
      <c r="Z453" s="53">
        <f t="shared" si="315"/>
        <v>1.0362919733972102</v>
      </c>
      <c r="AA453" s="53">
        <f t="shared" si="316"/>
        <v>1.0425839467944207</v>
      </c>
      <c r="AB453" s="53">
        <f t="shared" si="317"/>
        <v>0.53</v>
      </c>
      <c r="AC453" s="53">
        <f t="shared" si="318"/>
        <v>0.54814598669860515</v>
      </c>
      <c r="AD453" s="53">
        <f t="shared" si="319"/>
        <v>0.55370802660278973</v>
      </c>
      <c r="AE453" s="53">
        <f t="shared" si="320"/>
        <v>0.4421898004790773</v>
      </c>
      <c r="AF453" s="53">
        <f t="shared" si="321"/>
        <v>0.36</v>
      </c>
      <c r="AG453" s="53">
        <f t="shared" si="322"/>
        <v>0.40109490023953864</v>
      </c>
      <c r="AH453" s="64" t="s">
        <v>152</v>
      </c>
      <c r="AK453" s="45" t="str">
        <f t="shared" si="325"/>
        <v>149-18</v>
      </c>
      <c r="AL453" s="65"/>
      <c r="AM453" s="145">
        <f t="shared" si="326"/>
        <v>4</v>
      </c>
      <c r="AN453" s="149"/>
      <c r="AO453" s="183"/>
      <c r="AP453" s="149"/>
      <c r="AQ453" s="147">
        <f t="shared" si="327"/>
        <v>1</v>
      </c>
      <c r="AR453" s="229">
        <v>0</v>
      </c>
      <c r="AS453" s="229">
        <v>1</v>
      </c>
      <c r="AT453" s="229">
        <v>2</v>
      </c>
      <c r="AU453" s="229">
        <v>0</v>
      </c>
      <c r="AV453" s="229">
        <v>1</v>
      </c>
      <c r="AW453" s="229">
        <v>3</v>
      </c>
      <c r="AX453" s="229">
        <v>0</v>
      </c>
      <c r="AY453" s="229">
        <v>1</v>
      </c>
      <c r="AZ453" s="229">
        <v>1</v>
      </c>
      <c r="BB453" s="229">
        <v>75</v>
      </c>
      <c r="BC453" s="229">
        <v>40</v>
      </c>
      <c r="BD453" s="229">
        <v>4</v>
      </c>
      <c r="BE453" s="57">
        <v>3</v>
      </c>
      <c r="BF453" s="57">
        <v>3</v>
      </c>
      <c r="BG453" s="57">
        <v>3</v>
      </c>
      <c r="BH453" s="57">
        <v>10</v>
      </c>
      <c r="BI453" s="57">
        <f t="shared" si="328"/>
        <v>273</v>
      </c>
      <c r="BJ453" s="189" t="str">
        <f t="shared" si="329"/>
        <v>149-18</v>
      </c>
      <c r="BK453" s="173">
        <f t="shared" si="330"/>
        <v>4</v>
      </c>
      <c r="BL453" s="173">
        <v>0</v>
      </c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104"/>
      <c r="CB453" s="103"/>
      <c r="CC453" s="103"/>
      <c r="CD453" s="103"/>
      <c r="CE453" s="103"/>
      <c r="CF453" s="103"/>
      <c r="CG453" s="103"/>
      <c r="CH453" s="103"/>
      <c r="CI453" s="103"/>
      <c r="CJ453" s="103"/>
      <c r="CK453" s="103"/>
      <c r="CL453" s="103"/>
      <c r="CP453" s="93"/>
      <c r="CQ453" s="93"/>
      <c r="CV453" s="93"/>
      <c r="DA453" s="93"/>
      <c r="DF453" s="131"/>
      <c r="DG453" s="121">
        <f t="shared" si="331"/>
        <v>0</v>
      </c>
      <c r="DH453" s="121">
        <f t="shared" si="332"/>
        <v>7.2944658068478478</v>
      </c>
      <c r="DI453" s="121">
        <f t="shared" si="333"/>
        <v>22.65135751635901</v>
      </c>
      <c r="DJ453" s="121">
        <f t="shared" si="334"/>
        <v>2.3075879892670685</v>
      </c>
      <c r="DK453" s="121">
        <f t="shared" si="334"/>
        <v>11.711182188210733</v>
      </c>
      <c r="DL453" s="121">
        <f t="shared" si="334"/>
        <v>15.33586544084597</v>
      </c>
      <c r="DM453" s="121">
        <f t="shared" si="335"/>
        <v>0</v>
      </c>
      <c r="DN453" s="121">
        <f t="shared" si="336"/>
        <v>0</v>
      </c>
      <c r="DO453" s="121">
        <f t="shared" si="337"/>
        <v>0</v>
      </c>
      <c r="DP453" s="121">
        <f t="shared" si="338"/>
        <v>0</v>
      </c>
      <c r="DQ453" s="121">
        <f t="shared" si="339"/>
        <v>0</v>
      </c>
      <c r="DR453" s="122">
        <f t="shared" si="340"/>
        <v>2.5</v>
      </c>
      <c r="DS453" s="157"/>
      <c r="DT453" s="157" t="str">
        <f t="shared" si="341"/>
        <v>Mastication</v>
      </c>
      <c r="DU453" s="157" t="str">
        <f t="shared" si="323"/>
        <v>149-18</v>
      </c>
      <c r="DV453" s="238">
        <f t="shared" si="342"/>
        <v>4</v>
      </c>
      <c r="EJ453" s="50">
        <f t="shared" si="347"/>
        <v>0.72660060975609753</v>
      </c>
      <c r="EK453" s="50">
        <f t="shared" si="348"/>
        <v>7.4186991869918701</v>
      </c>
      <c r="EL453" s="55">
        <f t="shared" si="349"/>
        <v>5.9024390243902438</v>
      </c>
      <c r="EM453" s="50">
        <f>4.656*AQ453*(((BL453/2.54)^2)+((BM453/2.54)^2)+((BN453/2.54)^2)+((BO453)/2.54^2)+((BP453/2.54)^2)+((BQ453/2.54)^2)+((BR453/2.54)^2)+((BS453/2.54)^2)+((BT453/2.54)^2)+((BU453/2.54)^2)+((BV453/2.54)^2)+((BW453/2.54)^2)+((BX453/2.54)^2)+((BY453/2.54)^2)+((BZ453/2.54)^2))/(BH453*3.28)</f>
        <v>0</v>
      </c>
      <c r="EN453" s="50">
        <f>3.492*AQ453*((CA453/2.54)^2 + (CB453/2.54)^2 + (CC453/2.54)^2 + (CD453/2.54)^2 + (CE453/2.54)^2 + (CF453/2.54)^2 + (CG453/2.54)^2 +(CH453/2.54)^2 +(CI453/2.54)^2 + (CJ453/2.54)^2 +(CK453/2.54)^2 + (CL453/2.54)^2 +(CM453/2.54)^2 + (CN453/2.54)^2 + (CO453/2.54)^2)/(BH453*3.28)</f>
        <v>0</v>
      </c>
      <c r="EO453" s="50">
        <f t="shared" si="343"/>
        <v>0</v>
      </c>
      <c r="EP453" s="50">
        <f t="shared" si="344"/>
        <v>0</v>
      </c>
      <c r="EQ453" s="50">
        <f t="shared" si="345"/>
        <v>0</v>
      </c>
      <c r="ER453" s="56">
        <f t="shared" si="350"/>
        <v>14.047738821138211</v>
      </c>
      <c r="ES453" s="56">
        <f t="shared" si="351"/>
        <v>0</v>
      </c>
      <c r="ET453" s="56">
        <f t="shared" si="346"/>
        <v>0</v>
      </c>
      <c r="EU453" s="56">
        <f t="shared" si="346"/>
        <v>3.2825096130815314</v>
      </c>
      <c r="EV453" s="56">
        <f t="shared" si="352"/>
        <v>14.047738821138211</v>
      </c>
      <c r="EW453" s="56"/>
      <c r="EX453" s="56"/>
      <c r="EY453" s="56"/>
      <c r="EZ453" s="165"/>
      <c r="FA453" s="179"/>
      <c r="FB453" s="179"/>
      <c r="FC453" s="56"/>
      <c r="FD453" s="56"/>
      <c r="FE453" s="56"/>
      <c r="FF453" s="56"/>
      <c r="FG453" s="56"/>
      <c r="FH453" s="56"/>
      <c r="FI453" s="56"/>
      <c r="FJ453" s="56"/>
      <c r="FK453" s="56"/>
      <c r="FL453" s="56"/>
      <c r="FM453" s="56"/>
      <c r="FO453" s="54"/>
      <c r="FP453" s="54"/>
      <c r="FQ453" s="54"/>
      <c r="FR453" s="54"/>
      <c r="FS453" s="54"/>
      <c r="FT453" s="54"/>
      <c r="FU453" s="54"/>
      <c r="FV453" s="54"/>
      <c r="FW453" s="54"/>
      <c r="FX453" s="54"/>
      <c r="FY453" s="54"/>
      <c r="FZ453" s="54"/>
      <c r="GA453" s="54"/>
    </row>
    <row r="454" spans="1:183" ht="16.899999999999999" customHeight="1">
      <c r="A454" s="66" t="s">
        <v>377</v>
      </c>
      <c r="B454" s="228" t="s">
        <v>340</v>
      </c>
      <c r="C454" s="228">
        <v>273</v>
      </c>
      <c r="D454" s="228" t="s">
        <v>343</v>
      </c>
      <c r="E454" s="229">
        <v>5</v>
      </c>
      <c r="F454" s="144">
        <v>3.4684433774760004</v>
      </c>
      <c r="G454" s="144"/>
      <c r="H454" s="144">
        <v>15.239315487396004</v>
      </c>
      <c r="I454" s="144"/>
      <c r="J454" s="144"/>
      <c r="K454" s="144"/>
      <c r="L454" s="144"/>
      <c r="M454" s="83"/>
      <c r="N454" s="83"/>
      <c r="O454" s="83"/>
      <c r="P454" s="230">
        <f t="shared" si="305"/>
        <v>18.707758864872005</v>
      </c>
      <c r="Q454" s="52">
        <f t="shared" si="306"/>
        <v>0.4862977204565232</v>
      </c>
      <c r="R454" s="52">
        <f t="shared" si="307"/>
        <v>1.6719591486036376</v>
      </c>
      <c r="S454" s="52">
        <f t="shared" si="308"/>
        <v>1.5100905010906007</v>
      </c>
      <c r="T454" s="53">
        <f t="shared" si="309"/>
        <v>0.13702190689023608</v>
      </c>
      <c r="U454" s="53">
        <f t="shared" si="310"/>
        <v>1.2629780931097638</v>
      </c>
      <c r="V454" s="53">
        <f t="shared" si="311"/>
        <v>16.243942351697964</v>
      </c>
      <c r="W454" s="53">
        <f t="shared" si="312"/>
        <v>140.50881400687584</v>
      </c>
      <c r="X454" s="53">
        <f t="shared" si="313"/>
        <v>1.0299999999999998</v>
      </c>
      <c r="Y454" s="53">
        <f t="shared" si="314"/>
        <v>1.0281459866986051</v>
      </c>
      <c r="Z454" s="53">
        <f t="shared" si="315"/>
        <v>1.0362919733972102</v>
      </c>
      <c r="AA454" s="53">
        <f t="shared" si="316"/>
        <v>1.0425839467944207</v>
      </c>
      <c r="AB454" s="53">
        <f t="shared" si="317"/>
        <v>0.53</v>
      </c>
      <c r="AC454" s="53">
        <f t="shared" si="318"/>
        <v>0.54814598669860515</v>
      </c>
      <c r="AD454" s="53">
        <f t="shared" si="319"/>
        <v>0.55370802660278973</v>
      </c>
      <c r="AE454" s="53">
        <f t="shared" si="320"/>
        <v>0.4421898004790773</v>
      </c>
      <c r="AF454" s="53">
        <f t="shared" si="321"/>
        <v>0.36</v>
      </c>
      <c r="AG454" s="53">
        <f t="shared" si="322"/>
        <v>0.40109490023953864</v>
      </c>
      <c r="AH454" s="64" t="s">
        <v>152</v>
      </c>
      <c r="AK454" s="45" t="str">
        <f t="shared" si="325"/>
        <v>149-18</v>
      </c>
      <c r="AL454" s="65"/>
      <c r="AM454" s="145">
        <f t="shared" si="326"/>
        <v>5</v>
      </c>
      <c r="AN454" s="149"/>
      <c r="AO454" s="183"/>
      <c r="AP454" s="149"/>
      <c r="AQ454" s="147">
        <f t="shared" si="327"/>
        <v>1</v>
      </c>
      <c r="AR454" s="229">
        <v>0</v>
      </c>
      <c r="AS454" s="229">
        <v>1</v>
      </c>
      <c r="AT454" s="229">
        <v>1</v>
      </c>
      <c r="AU454" s="229">
        <v>0</v>
      </c>
      <c r="AV454" s="229">
        <v>1</v>
      </c>
      <c r="AW454" s="229">
        <v>1</v>
      </c>
      <c r="AX454" s="229">
        <v>0</v>
      </c>
      <c r="AY454" s="229">
        <v>1</v>
      </c>
      <c r="AZ454" s="229">
        <v>1</v>
      </c>
      <c r="BB454" s="229">
        <v>35</v>
      </c>
      <c r="BC454" s="229">
        <v>3</v>
      </c>
      <c r="BD454" s="229">
        <v>3</v>
      </c>
      <c r="BE454" s="57">
        <v>3</v>
      </c>
      <c r="BF454" s="57">
        <v>3</v>
      </c>
      <c r="BG454" s="57">
        <v>3</v>
      </c>
      <c r="BH454" s="57">
        <v>10</v>
      </c>
      <c r="BI454" s="57">
        <f t="shared" si="328"/>
        <v>273</v>
      </c>
      <c r="BJ454" s="189" t="str">
        <f t="shared" si="329"/>
        <v>149-18</v>
      </c>
      <c r="BK454" s="173">
        <f t="shared" si="330"/>
        <v>5</v>
      </c>
      <c r="BL454" s="173">
        <v>0</v>
      </c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104"/>
      <c r="CB454" s="103"/>
      <c r="CC454" s="103"/>
      <c r="CD454" s="103"/>
      <c r="CE454" s="103"/>
      <c r="CF454" s="103"/>
      <c r="CG454" s="103"/>
      <c r="CH454" s="103"/>
      <c r="CI454" s="103"/>
      <c r="CJ454" s="103"/>
      <c r="CK454" s="103"/>
      <c r="CL454" s="103"/>
      <c r="CP454" s="93"/>
      <c r="CQ454" s="93"/>
      <c r="CV454" s="93"/>
      <c r="DA454" s="93"/>
      <c r="DF454" s="131"/>
      <c r="DG454" s="121">
        <f t="shared" si="331"/>
        <v>0</v>
      </c>
      <c r="DH454" s="121">
        <f t="shared" si="332"/>
        <v>7.2944658068478478</v>
      </c>
      <c r="DI454" s="121">
        <f t="shared" si="333"/>
        <v>22.65135751635901</v>
      </c>
      <c r="DJ454" s="121">
        <f t="shared" si="334"/>
        <v>1.0768743949912987</v>
      </c>
      <c r="DK454" s="121">
        <f t="shared" si="334"/>
        <v>0.87833866411580497</v>
      </c>
      <c r="DL454" s="121">
        <f t="shared" si="334"/>
        <v>11.501899080634479</v>
      </c>
      <c r="DM454" s="121">
        <f t="shared" si="335"/>
        <v>0</v>
      </c>
      <c r="DN454" s="121">
        <f t="shared" si="336"/>
        <v>0</v>
      </c>
      <c r="DO454" s="121">
        <f t="shared" si="337"/>
        <v>0</v>
      </c>
      <c r="DP454" s="121">
        <f t="shared" si="338"/>
        <v>0</v>
      </c>
      <c r="DQ454" s="121">
        <f t="shared" si="339"/>
        <v>0</v>
      </c>
      <c r="DR454" s="122">
        <f t="shared" si="340"/>
        <v>1</v>
      </c>
      <c r="DS454" s="157"/>
      <c r="DT454" s="157" t="str">
        <f t="shared" si="341"/>
        <v>Mastication</v>
      </c>
      <c r="DU454" s="157" t="str">
        <f t="shared" si="323"/>
        <v>149-18</v>
      </c>
      <c r="DV454" s="238">
        <f t="shared" si="342"/>
        <v>5</v>
      </c>
      <c r="EJ454" s="50">
        <f t="shared" si="347"/>
        <v>0.3390802845528455</v>
      </c>
      <c r="EK454" s="50">
        <f t="shared" si="348"/>
        <v>0.55640243902439024</v>
      </c>
      <c r="EL454" s="55">
        <f t="shared" si="349"/>
        <v>4.4268292682926829</v>
      </c>
      <c r="EM454" s="50">
        <f>4.656*AQ454*(((BL454/2.54)^2)+((BM454/2.54)^2)+((BN454/2.54)^2)+((BO454)/2.54^2)+((BP454/2.54)^2)+((BQ454/2.54)^2)+((BR454/2.54)^2)+((BS454/2.54)^2)+((BT454/2.54)^2)+((BU454/2.54)^2)+((BV454/2.54)^2)+((BW454/2.54)^2)+((BX454/2.54)^2)+((BY454/2.54)^2)+((BZ454/2.54)^2))/(BH454*3.28)</f>
        <v>0</v>
      </c>
      <c r="EN454" s="50">
        <f>3.492*AQ454*((CA454/2.54)^2 + (CB454/2.54)^2 + (CC454/2.54)^2 + (CD454/2.54)^2 + (CE454/2.54)^2 + (CF454/2.54)^2 + (CG454/2.54)^2 +(CH454/2.54)^2 +(CI454/2.54)^2 + (CJ454/2.54)^2 +(CK454/2.54)^2 + (CL454/2.54)^2 +(CM454/2.54)^2 + (CN454/2.54)^2 + (CO454/2.54)^2)/(BH454*3.28)</f>
        <v>0</v>
      </c>
      <c r="EO454" s="50">
        <f t="shared" si="343"/>
        <v>0</v>
      </c>
      <c r="EP454" s="50">
        <f t="shared" si="344"/>
        <v>0</v>
      </c>
      <c r="EQ454" s="50">
        <f t="shared" si="345"/>
        <v>0</v>
      </c>
      <c r="ER454" s="56">
        <f t="shared" si="350"/>
        <v>5.3223119918699187</v>
      </c>
      <c r="ES454" s="56">
        <f t="shared" si="351"/>
        <v>0</v>
      </c>
      <c r="ET454" s="56">
        <f t="shared" si="346"/>
        <v>0</v>
      </c>
      <c r="EU454" s="56">
        <f t="shared" si="346"/>
        <v>3.2825096130815314</v>
      </c>
      <c r="EV454" s="56">
        <f t="shared" si="352"/>
        <v>5.3223119918699187</v>
      </c>
      <c r="EW454" s="56"/>
      <c r="EX454" s="56"/>
      <c r="EY454" s="56"/>
      <c r="EZ454" s="165"/>
      <c r="FA454" s="179"/>
      <c r="FB454" s="179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O454" s="54"/>
      <c r="FP454" s="54"/>
      <c r="FQ454" s="54"/>
      <c r="FR454" s="54"/>
      <c r="FS454" s="54"/>
      <c r="FT454" s="54"/>
      <c r="FU454" s="54"/>
      <c r="FV454" s="54"/>
      <c r="FW454" s="54"/>
      <c r="FX454" s="54"/>
      <c r="FY454" s="54"/>
      <c r="FZ454" s="54"/>
      <c r="GA454" s="54"/>
    </row>
    <row r="455" spans="1:183" ht="16.899999999999999" customHeight="1">
      <c r="A455" s="66" t="s">
        <v>377</v>
      </c>
      <c r="B455" s="228" t="s">
        <v>340</v>
      </c>
      <c r="C455" s="228">
        <v>275</v>
      </c>
      <c r="D455" s="228" t="s">
        <v>346</v>
      </c>
      <c r="E455" s="229">
        <v>1</v>
      </c>
      <c r="F455" s="144">
        <v>3.4684433774760004</v>
      </c>
      <c r="G455" s="144"/>
      <c r="H455" s="144">
        <v>15.239315487396004</v>
      </c>
      <c r="I455" s="144"/>
      <c r="J455" s="144"/>
      <c r="K455" s="144"/>
      <c r="L455" s="144"/>
      <c r="M455" s="83"/>
      <c r="N455" s="83"/>
      <c r="O455" s="83"/>
      <c r="P455" s="230">
        <f t="shared" si="305"/>
        <v>18.707758864872005</v>
      </c>
      <c r="Q455" s="52">
        <f t="shared" si="306"/>
        <v>0.4862977204565232</v>
      </c>
      <c r="R455" s="52">
        <f t="shared" si="307"/>
        <v>1.6719591486036376</v>
      </c>
      <c r="S455" s="52">
        <f t="shared" si="308"/>
        <v>1.5100905010906007</v>
      </c>
      <c r="T455" s="53">
        <f t="shared" si="309"/>
        <v>0.13702190689023608</v>
      </c>
      <c r="U455" s="53">
        <f t="shared" si="310"/>
        <v>1.2629780931097638</v>
      </c>
      <c r="V455" s="53">
        <f t="shared" si="311"/>
        <v>16.243942351697964</v>
      </c>
      <c r="W455" s="53">
        <f t="shared" si="312"/>
        <v>140.50881400687584</v>
      </c>
      <c r="X455" s="53">
        <f t="shared" si="313"/>
        <v>1.0299999999999998</v>
      </c>
      <c r="Y455" s="53">
        <f t="shared" si="314"/>
        <v>1.0281459866986051</v>
      </c>
      <c r="Z455" s="53">
        <f t="shared" si="315"/>
        <v>1.0362919733972102</v>
      </c>
      <c r="AA455" s="53">
        <f t="shared" si="316"/>
        <v>1.0425839467944207</v>
      </c>
      <c r="AB455" s="53">
        <f t="shared" si="317"/>
        <v>0.53</v>
      </c>
      <c r="AC455" s="53">
        <f t="shared" si="318"/>
        <v>0.54814598669860515</v>
      </c>
      <c r="AD455" s="53">
        <f t="shared" si="319"/>
        <v>0.55370802660278973</v>
      </c>
      <c r="AE455" s="53">
        <f t="shared" si="320"/>
        <v>0.4421898004790773</v>
      </c>
      <c r="AF455" s="53">
        <f t="shared" si="321"/>
        <v>0.36</v>
      </c>
      <c r="AG455" s="53">
        <f t="shared" si="322"/>
        <v>0.40109490023953864</v>
      </c>
      <c r="AH455" s="64" t="s">
        <v>152</v>
      </c>
      <c r="AK455" s="45" t="str">
        <f t="shared" si="325"/>
        <v>183-08</v>
      </c>
      <c r="AL455" s="65"/>
      <c r="AM455" s="145">
        <f t="shared" si="326"/>
        <v>1</v>
      </c>
      <c r="AN455" s="149"/>
      <c r="AO455" s="183"/>
      <c r="AP455" s="149"/>
      <c r="AQ455" s="147">
        <f t="shared" si="327"/>
        <v>1</v>
      </c>
      <c r="AR455" s="229">
        <v>0</v>
      </c>
      <c r="AS455" s="229">
        <v>4</v>
      </c>
      <c r="AT455" s="229">
        <v>4</v>
      </c>
      <c r="AU455" s="229">
        <v>0</v>
      </c>
      <c r="AV455" s="229">
        <v>2</v>
      </c>
      <c r="AW455" s="229">
        <v>2</v>
      </c>
      <c r="AX455" s="229">
        <v>0</v>
      </c>
      <c r="AY455" s="229">
        <v>2</v>
      </c>
      <c r="AZ455" s="229">
        <v>2</v>
      </c>
      <c r="BB455" s="229">
        <v>6</v>
      </c>
      <c r="BC455" s="229">
        <v>1</v>
      </c>
      <c r="BD455" s="229">
        <v>1</v>
      </c>
      <c r="BE455" s="57">
        <v>3</v>
      </c>
      <c r="BF455" s="57">
        <v>3</v>
      </c>
      <c r="BG455" s="57">
        <v>3</v>
      </c>
      <c r="BH455" s="57">
        <v>10</v>
      </c>
      <c r="BI455" s="57">
        <f t="shared" si="328"/>
        <v>275</v>
      </c>
      <c r="BJ455" s="189" t="str">
        <f t="shared" si="329"/>
        <v>183-08</v>
      </c>
      <c r="BK455" s="173">
        <f t="shared" si="330"/>
        <v>1</v>
      </c>
      <c r="BL455" s="173">
        <v>0</v>
      </c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104"/>
      <c r="CB455" s="103"/>
      <c r="CC455" s="103"/>
      <c r="CD455" s="103"/>
      <c r="CE455" s="103"/>
      <c r="CF455" s="103"/>
      <c r="CG455" s="103"/>
      <c r="CH455" s="103"/>
      <c r="CI455" s="103"/>
      <c r="CJ455" s="103"/>
      <c r="CK455" s="103"/>
      <c r="CL455" s="103"/>
      <c r="CP455" s="93"/>
      <c r="CQ455" s="93"/>
      <c r="CV455" s="93"/>
      <c r="DA455" s="93"/>
      <c r="DF455" s="131"/>
      <c r="DG455" s="121">
        <f t="shared" si="331"/>
        <v>0</v>
      </c>
      <c r="DH455" s="121">
        <f t="shared" si="332"/>
        <v>19.451908818260929</v>
      </c>
      <c r="DI455" s="121">
        <f t="shared" si="333"/>
        <v>60.403620043624031</v>
      </c>
      <c r="DJ455" s="121">
        <f t="shared" si="334"/>
        <v>0.18460703914136548</v>
      </c>
      <c r="DK455" s="121">
        <f t="shared" si="334"/>
        <v>0.29277955470526829</v>
      </c>
      <c r="DL455" s="121">
        <f t="shared" si="334"/>
        <v>3.8339663602114924</v>
      </c>
      <c r="DM455" s="121">
        <f t="shared" si="335"/>
        <v>0</v>
      </c>
      <c r="DN455" s="121">
        <f t="shared" si="336"/>
        <v>0</v>
      </c>
      <c r="DO455" s="121">
        <f t="shared" si="337"/>
        <v>0</v>
      </c>
      <c r="DP455" s="121">
        <f t="shared" si="338"/>
        <v>0</v>
      </c>
      <c r="DQ455" s="121">
        <f t="shared" si="339"/>
        <v>0</v>
      </c>
      <c r="DR455" s="122">
        <f t="shared" si="340"/>
        <v>3</v>
      </c>
      <c r="DS455" s="157"/>
      <c r="DT455" s="157" t="str">
        <f t="shared" si="341"/>
        <v>Mastication</v>
      </c>
      <c r="DU455" s="157" t="str">
        <f t="shared" si="323"/>
        <v>183-08</v>
      </c>
      <c r="DV455" s="238">
        <f t="shared" si="342"/>
        <v>1</v>
      </c>
      <c r="EJ455" s="50">
        <f t="shared" si="347"/>
        <v>5.8128048780487801E-2</v>
      </c>
      <c r="EK455" s="50">
        <f t="shared" si="348"/>
        <v>0.18546747967479674</v>
      </c>
      <c r="EL455" s="55">
        <f t="shared" si="349"/>
        <v>1.475609756097561</v>
      </c>
      <c r="EM455" s="50">
        <f>4.656*AQ455*(((BL455/2.54)^2)+((BM455/2.54)^2)+((BN455/2.54)^2)+((BO455)/2.54^2)+((BP455/2.54)^2)+((BQ455/2.54)^2)+((BR455/2.54)^2)+((BS455/2.54)^2)+((BT455/2.54)^2)+((BU455/2.54)^2)+((BV455/2.54)^2)+((BW455/2.54)^2)+((BX455/2.54)^2)+((BY455/2.54)^2)+((BZ455/2.54)^2))/(BH455*3.28)</f>
        <v>0</v>
      </c>
      <c r="EN455" s="50">
        <f>3.492*AQ455*((CA455/2.54)^2 + (CB455/2.54)^2 + (CC455/2.54)^2 + (CD455/2.54)^2 + (CE455/2.54)^2 + (CF455/2.54)^2 + (CG455/2.54)^2 +(CH455/2.54)^2 +(CI455/2.54)^2 + (CJ455/2.54)^2 +(CK455/2.54)^2 + (CL455/2.54)^2 +(CM455/2.54)^2 + (CN455/2.54)^2 + (CO455/2.54)^2)/(BH455*3.28)</f>
        <v>0</v>
      </c>
      <c r="EO455" s="50">
        <f t="shared" si="343"/>
        <v>0</v>
      </c>
      <c r="EP455" s="50">
        <f t="shared" si="344"/>
        <v>0</v>
      </c>
      <c r="EQ455" s="50">
        <f t="shared" si="345"/>
        <v>0</v>
      </c>
      <c r="ER455" s="56">
        <f t="shared" si="350"/>
        <v>1.7192052845528454</v>
      </c>
      <c r="ES455" s="56">
        <f t="shared" si="351"/>
        <v>0</v>
      </c>
      <c r="ET455" s="56">
        <f t="shared" si="346"/>
        <v>0</v>
      </c>
      <c r="EU455" s="56">
        <f t="shared" si="346"/>
        <v>8.7533589682174178</v>
      </c>
      <c r="EV455" s="56">
        <f t="shared" si="352"/>
        <v>1.7192052845528454</v>
      </c>
      <c r="EW455" s="56"/>
      <c r="EX455" s="56"/>
      <c r="EY455" s="56"/>
      <c r="EZ455" s="165" t="str">
        <f>D455</f>
        <v>183-08</v>
      </c>
      <c r="FA455" s="179">
        <f t="shared" si="353"/>
        <v>0</v>
      </c>
      <c r="FB455" s="179">
        <f t="shared" si="353"/>
        <v>5.1061260647934938</v>
      </c>
      <c r="FC455" s="56">
        <f>AVERAGE(EJ453:EJ455)</f>
        <v>0.37460298102981032</v>
      </c>
      <c r="FD455" s="56">
        <f>AVERAGE(EK453:EK455)</f>
        <v>2.7201897018970187</v>
      </c>
      <c r="FE455" s="56">
        <f>AVERAGE(EL453:EL455)</f>
        <v>3.934959349593496</v>
      </c>
      <c r="FF455" s="56">
        <f>AVERAGE(EM453:EM455)</f>
        <v>0</v>
      </c>
      <c r="FG455" s="56">
        <f>AVERAGE(EN453:EN455)</f>
        <v>0</v>
      </c>
      <c r="FH455" s="56">
        <f t="shared" si="354"/>
        <v>0</v>
      </c>
      <c r="FI455" s="56">
        <f t="shared" si="354"/>
        <v>0</v>
      </c>
      <c r="FJ455" s="56">
        <f t="shared" si="354"/>
        <v>0</v>
      </c>
      <c r="FK455" s="56">
        <f>AVERAGE(ER453:ER455)</f>
        <v>7.0297520325203244</v>
      </c>
      <c r="FL455" s="56">
        <f>AVERAGE(ES453:ES455)</f>
        <v>0</v>
      </c>
      <c r="FM455" s="56">
        <f>AVERAGE(EV453:EV455)</f>
        <v>7.0297520325203244</v>
      </c>
      <c r="FO455" s="54"/>
      <c r="FP455" s="54" t="e">
        <f>AVERAGE(#REF!)</f>
        <v>#REF!</v>
      </c>
      <c r="FQ455" s="54" t="e">
        <f>AVERAGE(#REF!)</f>
        <v>#REF!</v>
      </c>
      <c r="FR455" s="54" t="e">
        <f>AVERAGE(#REF!)</f>
        <v>#REF!</v>
      </c>
      <c r="FS455" s="54" t="e">
        <f>AVERAGE(#REF!)</f>
        <v>#REF!</v>
      </c>
      <c r="FT455" s="54" t="e">
        <f>AVERAGE(#REF!)</f>
        <v>#REF!</v>
      </c>
      <c r="FU455" s="54" t="e">
        <f>AVERAGE(#REF!)</f>
        <v>#REF!</v>
      </c>
      <c r="FV455" s="54" t="e">
        <f>AVERAGE(#REF!)</f>
        <v>#REF!</v>
      </c>
      <c r="FW455" s="54" t="e">
        <f>AVERAGE(#REF!)</f>
        <v>#REF!</v>
      </c>
      <c r="FX455" s="54" t="e">
        <f>AVERAGE(#REF!)</f>
        <v>#REF!</v>
      </c>
      <c r="FY455" s="54" t="e">
        <f>AVERAGE(#REF!)</f>
        <v>#REF!</v>
      </c>
      <c r="FZ455" s="54" t="e">
        <f>AVERAGE(#REF!)</f>
        <v>#REF!</v>
      </c>
      <c r="GA455" s="54"/>
    </row>
    <row r="456" spans="1:183" ht="16.899999999999999" customHeight="1">
      <c r="A456" s="66" t="s">
        <v>377</v>
      </c>
      <c r="B456" s="228" t="s">
        <v>340</v>
      </c>
      <c r="C456" s="228">
        <v>275</v>
      </c>
      <c r="D456" s="228" t="s">
        <v>346</v>
      </c>
      <c r="E456" s="229">
        <v>2</v>
      </c>
      <c r="F456" s="144">
        <v>3.4684433774760004</v>
      </c>
      <c r="G456" s="144"/>
      <c r="H456" s="144">
        <v>15.239315487396004</v>
      </c>
      <c r="I456" s="144"/>
      <c r="J456" s="144"/>
      <c r="K456" s="83"/>
      <c r="L456" s="83"/>
      <c r="M456" s="83"/>
      <c r="N456" s="83"/>
      <c r="O456" s="83"/>
      <c r="P456" s="230">
        <f t="shared" si="305"/>
        <v>18.707758864872005</v>
      </c>
      <c r="Q456" s="52">
        <f t="shared" si="306"/>
        <v>0.4862977204565232</v>
      </c>
      <c r="R456" s="52">
        <f t="shared" si="307"/>
        <v>1.6719591486036376</v>
      </c>
      <c r="S456" s="52">
        <f t="shared" si="308"/>
        <v>1.5100905010906007</v>
      </c>
      <c r="T456" s="53">
        <f t="shared" si="309"/>
        <v>0.13702190689023608</v>
      </c>
      <c r="U456" s="53">
        <f t="shared" si="310"/>
        <v>1.2629780931097638</v>
      </c>
      <c r="V456" s="53">
        <f t="shared" si="311"/>
        <v>16.243942351697964</v>
      </c>
      <c r="W456" s="53">
        <f t="shared" si="312"/>
        <v>140.50881400687584</v>
      </c>
      <c r="X456" s="53">
        <f t="shared" si="313"/>
        <v>1.0299999999999998</v>
      </c>
      <c r="Y456" s="53">
        <f t="shared" si="314"/>
        <v>1.0281459866986051</v>
      </c>
      <c r="Z456" s="53">
        <f t="shared" si="315"/>
        <v>1.0362919733972102</v>
      </c>
      <c r="AA456" s="53">
        <f t="shared" si="316"/>
        <v>1.0425839467944207</v>
      </c>
      <c r="AB456" s="53">
        <f t="shared" si="317"/>
        <v>0.53</v>
      </c>
      <c r="AC456" s="53">
        <f t="shared" si="318"/>
        <v>0.54814598669860515</v>
      </c>
      <c r="AD456" s="53">
        <f t="shared" si="319"/>
        <v>0.55370802660278973</v>
      </c>
      <c r="AE456" s="53">
        <f t="shared" si="320"/>
        <v>0.4421898004790773</v>
      </c>
      <c r="AF456" s="53">
        <f t="shared" si="321"/>
        <v>0.36</v>
      </c>
      <c r="AG456" s="53">
        <f t="shared" si="322"/>
        <v>0.40109490023953864</v>
      </c>
      <c r="AH456" s="64" t="s">
        <v>152</v>
      </c>
      <c r="AK456" s="45" t="str">
        <f t="shared" si="325"/>
        <v>183-08</v>
      </c>
      <c r="AL456" s="65"/>
      <c r="AM456" s="145">
        <f t="shared" si="326"/>
        <v>2</v>
      </c>
      <c r="AN456" s="149"/>
      <c r="AO456" s="183"/>
      <c r="AP456" s="149"/>
      <c r="AQ456" s="147">
        <f t="shared" si="327"/>
        <v>1</v>
      </c>
      <c r="AR456" s="229">
        <v>0</v>
      </c>
      <c r="AS456" s="229">
        <v>3</v>
      </c>
      <c r="AT456" s="229">
        <v>3</v>
      </c>
      <c r="AU456" s="229">
        <v>0</v>
      </c>
      <c r="AV456" s="229">
        <v>2</v>
      </c>
      <c r="AW456" s="229">
        <v>2</v>
      </c>
      <c r="AX456" s="229">
        <v>0</v>
      </c>
      <c r="AY456" s="229">
        <v>2</v>
      </c>
      <c r="AZ456" s="229">
        <v>2</v>
      </c>
      <c r="BB456" s="229">
        <v>2</v>
      </c>
      <c r="BC456" s="229">
        <v>3</v>
      </c>
      <c r="BD456" s="229">
        <v>1</v>
      </c>
      <c r="BE456" s="57">
        <v>3</v>
      </c>
      <c r="BF456" s="57">
        <v>3</v>
      </c>
      <c r="BG456" s="57">
        <v>3</v>
      </c>
      <c r="BH456" s="57">
        <v>10</v>
      </c>
      <c r="BI456" s="57">
        <f t="shared" si="328"/>
        <v>275</v>
      </c>
      <c r="BJ456" s="189" t="str">
        <f t="shared" si="329"/>
        <v>183-08</v>
      </c>
      <c r="BK456" s="173">
        <f t="shared" si="330"/>
        <v>2</v>
      </c>
      <c r="BL456" s="173">
        <v>0</v>
      </c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104"/>
      <c r="CB456" s="103"/>
      <c r="CC456" s="103"/>
      <c r="CD456" s="103"/>
      <c r="CE456" s="103"/>
      <c r="CF456" s="103"/>
      <c r="CG456" s="103"/>
      <c r="CH456" s="103"/>
      <c r="CI456" s="103"/>
      <c r="CJ456" s="103"/>
      <c r="CK456" s="103"/>
      <c r="CL456" s="103"/>
      <c r="CP456" s="93"/>
      <c r="CQ456" s="93"/>
      <c r="CV456" s="93"/>
      <c r="DA456" s="93"/>
      <c r="DF456" s="131"/>
      <c r="DG456" s="121">
        <f t="shared" si="331"/>
        <v>0</v>
      </c>
      <c r="DH456" s="121">
        <f t="shared" si="332"/>
        <v>17.020420215978312</v>
      </c>
      <c r="DI456" s="121">
        <f t="shared" si="333"/>
        <v>52.853167538171029</v>
      </c>
      <c r="DJ456" s="121">
        <f t="shared" si="334"/>
        <v>6.1535679713788503E-2</v>
      </c>
      <c r="DK456" s="121">
        <f t="shared" si="334"/>
        <v>0.87833866411580497</v>
      </c>
      <c r="DL456" s="121">
        <f t="shared" si="334"/>
        <v>3.8339663602114924</v>
      </c>
      <c r="DM456" s="121">
        <f t="shared" si="335"/>
        <v>0</v>
      </c>
      <c r="DN456" s="121">
        <f t="shared" si="336"/>
        <v>0</v>
      </c>
      <c r="DO456" s="121">
        <f t="shared" si="337"/>
        <v>0</v>
      </c>
      <c r="DP456" s="121">
        <f t="shared" si="338"/>
        <v>0</v>
      </c>
      <c r="DQ456" s="121">
        <f t="shared" si="339"/>
        <v>0</v>
      </c>
      <c r="DR456" s="122">
        <f t="shared" si="340"/>
        <v>2.5</v>
      </c>
      <c r="DS456" s="157"/>
      <c r="DT456" s="157" t="str">
        <f t="shared" si="341"/>
        <v>Mastication</v>
      </c>
      <c r="DU456" s="157" t="str">
        <f t="shared" si="323"/>
        <v>183-08</v>
      </c>
      <c r="DV456" s="238">
        <f t="shared" si="342"/>
        <v>2</v>
      </c>
      <c r="EJ456" s="50"/>
      <c r="EK456" s="50"/>
      <c r="EL456" s="55"/>
      <c r="EM456" s="50"/>
      <c r="EN456" s="50"/>
      <c r="EO456" s="50">
        <f t="shared" si="343"/>
        <v>0</v>
      </c>
      <c r="EP456" s="50">
        <f t="shared" si="344"/>
        <v>0</v>
      </c>
      <c r="EQ456" s="50">
        <f t="shared" si="345"/>
        <v>0</v>
      </c>
      <c r="ER456" s="56"/>
      <c r="ES456" s="56"/>
      <c r="ET456" s="56">
        <f t="shared" si="346"/>
        <v>0</v>
      </c>
      <c r="EU456" s="56">
        <f t="shared" si="346"/>
        <v>7.6591890971902403</v>
      </c>
      <c r="EV456" s="56"/>
      <c r="EW456" s="56"/>
      <c r="EX456" s="56"/>
      <c r="EY456" s="56"/>
      <c r="EZ456" s="165"/>
      <c r="FA456" s="179"/>
      <c r="FB456" s="179"/>
      <c r="FC456" s="56"/>
      <c r="FD456" s="56"/>
      <c r="FE456" s="56"/>
      <c r="FF456" s="56"/>
      <c r="FG456" s="56"/>
      <c r="FH456" s="56"/>
      <c r="FI456" s="56"/>
      <c r="FJ456" s="56"/>
      <c r="FK456" s="56"/>
      <c r="FL456" s="56"/>
      <c r="FM456" s="56"/>
      <c r="FO456" s="54"/>
      <c r="FP456" s="54"/>
      <c r="FQ456" s="54"/>
      <c r="FR456" s="54"/>
      <c r="FS456" s="54"/>
      <c r="FT456" s="54"/>
      <c r="FU456" s="54"/>
      <c r="FV456" s="54"/>
      <c r="FW456" s="54"/>
      <c r="FX456" s="54"/>
      <c r="FY456" s="54"/>
      <c r="FZ456" s="54"/>
      <c r="GA456" s="54"/>
    </row>
    <row r="457" spans="1:183" ht="16.899999999999999" customHeight="1">
      <c r="A457" s="66" t="s">
        <v>377</v>
      </c>
      <c r="B457" s="228" t="s">
        <v>340</v>
      </c>
      <c r="C457" s="228">
        <v>275</v>
      </c>
      <c r="D457" s="228" t="s">
        <v>346</v>
      </c>
      <c r="E457" s="229">
        <v>3</v>
      </c>
      <c r="F457" s="144">
        <v>3.4684433774760004</v>
      </c>
      <c r="G457" s="144"/>
      <c r="H457" s="144">
        <v>15.239315487396004</v>
      </c>
      <c r="I457" s="83"/>
      <c r="J457" s="83"/>
      <c r="K457" s="83"/>
      <c r="L457" s="83"/>
      <c r="M457" s="83"/>
      <c r="N457" s="83"/>
      <c r="O457" s="83"/>
      <c r="P457" s="230">
        <f t="shared" si="305"/>
        <v>18.707758864872005</v>
      </c>
      <c r="Q457" s="52">
        <f t="shared" si="306"/>
        <v>0.4862977204565232</v>
      </c>
      <c r="R457" s="52">
        <f t="shared" si="307"/>
        <v>1.6719591486036376</v>
      </c>
      <c r="S457" s="52">
        <f t="shared" si="308"/>
        <v>1.5100905010906007</v>
      </c>
      <c r="T457" s="53">
        <f t="shared" si="309"/>
        <v>0.13702190689023608</v>
      </c>
      <c r="U457" s="53">
        <f t="shared" si="310"/>
        <v>1.2629780931097638</v>
      </c>
      <c r="V457" s="53">
        <f t="shared" si="311"/>
        <v>16.243942351697964</v>
      </c>
      <c r="W457" s="53">
        <f t="shared" si="312"/>
        <v>140.50881400687584</v>
      </c>
      <c r="X457" s="53">
        <f t="shared" si="313"/>
        <v>1.0299999999999998</v>
      </c>
      <c r="Y457" s="53">
        <f t="shared" si="314"/>
        <v>1.0281459866986051</v>
      </c>
      <c r="Z457" s="53">
        <f t="shared" si="315"/>
        <v>1.0362919733972102</v>
      </c>
      <c r="AA457" s="53">
        <f t="shared" si="316"/>
        <v>1.0425839467944207</v>
      </c>
      <c r="AB457" s="53">
        <f t="shared" si="317"/>
        <v>0.53</v>
      </c>
      <c r="AC457" s="53">
        <f t="shared" si="318"/>
        <v>0.54814598669860515</v>
      </c>
      <c r="AD457" s="53">
        <f t="shared" si="319"/>
        <v>0.55370802660278973</v>
      </c>
      <c r="AE457" s="53">
        <f t="shared" si="320"/>
        <v>0.4421898004790773</v>
      </c>
      <c r="AF457" s="53">
        <f t="shared" si="321"/>
        <v>0.36</v>
      </c>
      <c r="AG457" s="53">
        <f t="shared" si="322"/>
        <v>0.40109490023953864</v>
      </c>
      <c r="AH457" s="64" t="s">
        <v>152</v>
      </c>
      <c r="AK457" s="45" t="str">
        <f t="shared" si="325"/>
        <v>183-08</v>
      </c>
      <c r="AL457" s="65"/>
      <c r="AM457" s="145">
        <f t="shared" si="326"/>
        <v>3</v>
      </c>
      <c r="AN457" s="149"/>
      <c r="AO457" s="183"/>
      <c r="AP457" s="149"/>
      <c r="AQ457" s="147">
        <f t="shared" si="327"/>
        <v>1</v>
      </c>
      <c r="AR457" s="229">
        <v>0</v>
      </c>
      <c r="AS457" s="229">
        <v>2</v>
      </c>
      <c r="AT457" s="229">
        <v>2</v>
      </c>
      <c r="AU457" s="229">
        <v>0</v>
      </c>
      <c r="AV457" s="229">
        <v>4</v>
      </c>
      <c r="AW457" s="229">
        <v>4</v>
      </c>
      <c r="AX457" s="229">
        <v>0</v>
      </c>
      <c r="AY457" s="229">
        <v>3</v>
      </c>
      <c r="AZ457" s="229">
        <v>3</v>
      </c>
      <c r="BB457" s="229">
        <v>6</v>
      </c>
      <c r="BC457" s="229">
        <v>3</v>
      </c>
      <c r="BD457" s="229">
        <v>1</v>
      </c>
      <c r="BE457" s="57">
        <v>3</v>
      </c>
      <c r="BF457" s="57">
        <v>3</v>
      </c>
      <c r="BG457" s="57">
        <v>3</v>
      </c>
      <c r="BH457" s="57">
        <v>10</v>
      </c>
      <c r="BI457" s="57">
        <f t="shared" si="328"/>
        <v>275</v>
      </c>
      <c r="BJ457" s="189" t="str">
        <f t="shared" si="329"/>
        <v>183-08</v>
      </c>
      <c r="BK457" s="173">
        <f t="shared" si="330"/>
        <v>3</v>
      </c>
      <c r="BL457" s="173">
        <v>0</v>
      </c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104"/>
      <c r="CB457" s="103"/>
      <c r="CC457" s="103"/>
      <c r="CD457" s="103"/>
      <c r="CE457" s="103"/>
      <c r="CF457" s="103"/>
      <c r="CG457" s="103"/>
      <c r="CH457" s="103"/>
      <c r="CI457" s="103"/>
      <c r="CJ457" s="103"/>
      <c r="CK457" s="103"/>
      <c r="CL457" s="103"/>
      <c r="CP457" s="93"/>
      <c r="CQ457" s="93"/>
      <c r="CV457" s="93"/>
      <c r="DA457" s="93"/>
      <c r="DF457" s="131"/>
      <c r="DG457" s="121">
        <f t="shared" si="331"/>
        <v>0</v>
      </c>
      <c r="DH457" s="121">
        <f t="shared" si="332"/>
        <v>21.883397420543538</v>
      </c>
      <c r="DI457" s="121">
        <f t="shared" si="333"/>
        <v>67.954072549077026</v>
      </c>
      <c r="DJ457" s="121">
        <f t="shared" si="334"/>
        <v>0.18460703914136548</v>
      </c>
      <c r="DK457" s="121">
        <f t="shared" si="334"/>
        <v>0.87833866411580497</v>
      </c>
      <c r="DL457" s="121">
        <f t="shared" si="334"/>
        <v>3.8339663602114924</v>
      </c>
      <c r="DM457" s="121">
        <f t="shared" si="335"/>
        <v>0</v>
      </c>
      <c r="DN457" s="121">
        <f t="shared" si="336"/>
        <v>0</v>
      </c>
      <c r="DO457" s="121">
        <f t="shared" si="337"/>
        <v>0</v>
      </c>
      <c r="DP457" s="121">
        <f t="shared" si="338"/>
        <v>0</v>
      </c>
      <c r="DQ457" s="121">
        <f t="shared" si="339"/>
        <v>0</v>
      </c>
      <c r="DR457" s="122">
        <f t="shared" si="340"/>
        <v>3</v>
      </c>
      <c r="DS457" s="157"/>
      <c r="DT457" s="157" t="str">
        <f t="shared" si="341"/>
        <v>Mastication</v>
      </c>
      <c r="DU457" s="157" t="str">
        <f t="shared" si="323"/>
        <v>183-08</v>
      </c>
      <c r="DV457" s="238">
        <f t="shared" si="342"/>
        <v>3</v>
      </c>
      <c r="EJ457" s="50">
        <f t="shared" si="347"/>
        <v>5.8128048780487801E-2</v>
      </c>
      <c r="EK457" s="50">
        <f t="shared" si="348"/>
        <v>0.55640243902439024</v>
      </c>
      <c r="EL457" s="55">
        <f t="shared" si="349"/>
        <v>1.475609756097561</v>
      </c>
      <c r="EM457" s="50">
        <f>4.656*AQ457*(((BL457/2.54)^2)+((BM457/2.54)^2)+((BN457/2.54)^2)+((BO457)/2.54^2)+((BP457/2.54)^2)+((BQ457/2.54)^2)+((BR457/2.54)^2)+((BS457/2.54)^2)+((BT457/2.54)^2)+((BU457/2.54)^2)+((BV457/2.54)^2)+((BW457/2.54)^2)+((BX457/2.54)^2)+((BY457/2.54)^2)+((BZ457/2.54)^2))/(BH457*3.28)</f>
        <v>0</v>
      </c>
      <c r="EN457" s="50">
        <f>3.492*AQ457*((CA457/2.54)^2 + (CB457/2.54)^2 + (CC457/2.54)^2 + (CD457/2.54)^2 + (CE457/2.54)^2 + (CF457/2.54)^2 + (CG457/2.54)^2 +(CH457/2.54)^2 +(CI457/2.54)^2 + (CJ457/2.54)^2 +(CK457/2.54)^2 + (CL457/2.54)^2 +(CM457/2.54)^2 + (CN457/2.54)^2 + (CO457/2.54)^2)/(BH457*3.28)</f>
        <v>0</v>
      </c>
      <c r="EO457" s="50">
        <f t="shared" si="343"/>
        <v>0</v>
      </c>
      <c r="EP457" s="50">
        <f t="shared" si="344"/>
        <v>0</v>
      </c>
      <c r="EQ457" s="50">
        <f t="shared" si="345"/>
        <v>0</v>
      </c>
      <c r="ER457" s="56">
        <f t="shared" si="350"/>
        <v>2.090140243902439</v>
      </c>
      <c r="ES457" s="56">
        <f t="shared" si="351"/>
        <v>0</v>
      </c>
      <c r="ET457" s="56">
        <f t="shared" si="346"/>
        <v>0</v>
      </c>
      <c r="EU457" s="56">
        <f t="shared" si="346"/>
        <v>9.8475288392445925</v>
      </c>
      <c r="EV457" s="56">
        <f t="shared" si="352"/>
        <v>2.090140243902439</v>
      </c>
      <c r="EW457" s="56"/>
      <c r="EX457" s="56"/>
      <c r="EY457" s="56"/>
      <c r="EZ457" s="165"/>
      <c r="FA457" s="179"/>
      <c r="FB457" s="179"/>
      <c r="FC457" s="56"/>
      <c r="FD457" s="56"/>
      <c r="FE457" s="56"/>
      <c r="FF457" s="56"/>
      <c r="FG457" s="56"/>
      <c r="FH457" s="56"/>
      <c r="FI457" s="56"/>
      <c r="FJ457" s="56"/>
      <c r="FK457" s="56"/>
      <c r="FL457" s="56"/>
      <c r="FM457" s="56"/>
      <c r="FO457" s="54"/>
      <c r="FP457" s="54"/>
      <c r="FQ457" s="54"/>
      <c r="FR457" s="54"/>
      <c r="FS457" s="54"/>
      <c r="FT457" s="54"/>
      <c r="FU457" s="54"/>
      <c r="FV457" s="54"/>
      <c r="FW457" s="54"/>
      <c r="FX457" s="54"/>
      <c r="FY457" s="54"/>
      <c r="FZ457" s="54"/>
      <c r="GA457" s="54"/>
    </row>
    <row r="458" spans="1:183" ht="16.899999999999999" customHeight="1">
      <c r="A458" s="66" t="s">
        <v>377</v>
      </c>
      <c r="B458" s="228" t="s">
        <v>340</v>
      </c>
      <c r="C458" s="228">
        <v>275</v>
      </c>
      <c r="D458" s="228" t="s">
        <v>346</v>
      </c>
      <c r="E458" s="229">
        <v>4</v>
      </c>
      <c r="F458" s="144">
        <v>3.4684433774760004</v>
      </c>
      <c r="G458" s="144"/>
      <c r="H458" s="144">
        <v>15.239315487396004</v>
      </c>
      <c r="I458" s="83"/>
      <c r="J458" s="83"/>
      <c r="K458" s="83"/>
      <c r="L458" s="83"/>
      <c r="M458" s="83"/>
      <c r="N458" s="83"/>
      <c r="O458" s="83"/>
      <c r="P458" s="230">
        <f t="shared" si="305"/>
        <v>18.707758864872005</v>
      </c>
      <c r="Q458" s="52">
        <f t="shared" si="306"/>
        <v>0.4862977204565232</v>
      </c>
      <c r="R458" s="52">
        <f t="shared" si="307"/>
        <v>1.6719591486036376</v>
      </c>
      <c r="S458" s="52">
        <f t="shared" si="308"/>
        <v>1.5100905010906007</v>
      </c>
      <c r="T458" s="53">
        <f t="shared" si="309"/>
        <v>0.13702190689023608</v>
      </c>
      <c r="U458" s="53">
        <f t="shared" si="310"/>
        <v>1.2629780931097638</v>
      </c>
      <c r="V458" s="53">
        <f t="shared" si="311"/>
        <v>16.243942351697964</v>
      </c>
      <c r="W458" s="53">
        <f t="shared" si="312"/>
        <v>140.50881400687584</v>
      </c>
      <c r="X458" s="53">
        <f t="shared" si="313"/>
        <v>1.0299999999999998</v>
      </c>
      <c r="Y458" s="53">
        <f t="shared" si="314"/>
        <v>1.0281459866986051</v>
      </c>
      <c r="Z458" s="53">
        <f t="shared" si="315"/>
        <v>1.0362919733972102</v>
      </c>
      <c r="AA458" s="53">
        <f t="shared" si="316"/>
        <v>1.0425839467944207</v>
      </c>
      <c r="AB458" s="53">
        <f t="shared" si="317"/>
        <v>0.53</v>
      </c>
      <c r="AC458" s="53">
        <f t="shared" si="318"/>
        <v>0.54814598669860515</v>
      </c>
      <c r="AD458" s="53">
        <f t="shared" si="319"/>
        <v>0.55370802660278973</v>
      </c>
      <c r="AE458" s="53">
        <f t="shared" si="320"/>
        <v>0.4421898004790773</v>
      </c>
      <c r="AF458" s="53">
        <f t="shared" si="321"/>
        <v>0.36</v>
      </c>
      <c r="AG458" s="53">
        <f t="shared" si="322"/>
        <v>0.40109490023953864</v>
      </c>
      <c r="AH458" s="64" t="s">
        <v>152</v>
      </c>
      <c r="AK458" s="45" t="str">
        <f t="shared" si="325"/>
        <v>183-08</v>
      </c>
      <c r="AL458" s="65"/>
      <c r="AM458" s="145">
        <f t="shared" si="326"/>
        <v>4</v>
      </c>
      <c r="AN458" s="149"/>
      <c r="AO458" s="183"/>
      <c r="AP458" s="149"/>
      <c r="AQ458" s="147">
        <f t="shared" si="327"/>
        <v>1</v>
      </c>
      <c r="AR458" s="229">
        <v>0</v>
      </c>
      <c r="AS458" s="229">
        <v>1</v>
      </c>
      <c r="AT458" s="229">
        <v>1</v>
      </c>
      <c r="AU458" s="229">
        <v>0</v>
      </c>
      <c r="AV458" s="229">
        <v>2</v>
      </c>
      <c r="AW458" s="229">
        <v>2</v>
      </c>
      <c r="AX458" s="229">
        <v>0</v>
      </c>
      <c r="AY458" s="229">
        <v>2</v>
      </c>
      <c r="AZ458" s="229">
        <v>2</v>
      </c>
      <c r="BB458" s="229">
        <v>7</v>
      </c>
      <c r="BC458" s="229">
        <v>3</v>
      </c>
      <c r="BD458" s="229">
        <v>0</v>
      </c>
      <c r="BE458" s="57">
        <v>3</v>
      </c>
      <c r="BF458" s="57">
        <v>3</v>
      </c>
      <c r="BG458" s="57">
        <v>3</v>
      </c>
      <c r="BH458" s="57">
        <v>10</v>
      </c>
      <c r="BI458" s="57">
        <f t="shared" si="328"/>
        <v>275</v>
      </c>
      <c r="BJ458" s="189" t="str">
        <f t="shared" si="329"/>
        <v>183-08</v>
      </c>
      <c r="BK458" s="173">
        <f t="shared" si="330"/>
        <v>4</v>
      </c>
      <c r="BL458" s="173">
        <v>0</v>
      </c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104"/>
      <c r="CB458" s="103"/>
      <c r="CC458" s="103"/>
      <c r="CD458" s="103"/>
      <c r="CE458" s="103"/>
      <c r="CF458" s="103"/>
      <c r="CG458" s="103"/>
      <c r="CH458" s="103"/>
      <c r="CI458" s="103"/>
      <c r="CJ458" s="103"/>
      <c r="CK458" s="103"/>
      <c r="CL458" s="103"/>
      <c r="CP458" s="93"/>
      <c r="CQ458" s="93"/>
      <c r="CV458" s="93"/>
      <c r="DA458" s="93"/>
      <c r="DF458" s="131"/>
      <c r="DG458" s="121">
        <f t="shared" si="331"/>
        <v>0</v>
      </c>
      <c r="DH458" s="121">
        <f t="shared" si="332"/>
        <v>12.157443011413079</v>
      </c>
      <c r="DI458" s="121">
        <f t="shared" si="333"/>
        <v>37.752262527265017</v>
      </c>
      <c r="DJ458" s="121">
        <f t="shared" si="334"/>
        <v>0.21537487899825977</v>
      </c>
      <c r="DK458" s="121">
        <f t="shared" si="334"/>
        <v>0.87833866411580497</v>
      </c>
      <c r="DL458" s="121">
        <f t="shared" si="334"/>
        <v>0</v>
      </c>
      <c r="DM458" s="121">
        <f t="shared" si="335"/>
        <v>0</v>
      </c>
      <c r="DN458" s="121">
        <f t="shared" si="336"/>
        <v>0</v>
      </c>
      <c r="DO458" s="121">
        <f t="shared" si="337"/>
        <v>0</v>
      </c>
      <c r="DP458" s="121">
        <f t="shared" si="338"/>
        <v>0</v>
      </c>
      <c r="DQ458" s="121">
        <f t="shared" si="339"/>
        <v>0</v>
      </c>
      <c r="DR458" s="122">
        <f t="shared" si="340"/>
        <v>1.5</v>
      </c>
      <c r="DS458" s="157"/>
      <c r="DT458" s="157" t="str">
        <f t="shared" si="341"/>
        <v>Mastication</v>
      </c>
      <c r="DU458" s="157" t="str">
        <f t="shared" si="323"/>
        <v>183-08</v>
      </c>
      <c r="DV458" s="238">
        <f t="shared" si="342"/>
        <v>4</v>
      </c>
      <c r="EJ458" s="50">
        <f t="shared" si="347"/>
        <v>6.7816056910569106E-2</v>
      </c>
      <c r="EK458" s="50">
        <f t="shared" si="348"/>
        <v>0.55640243902439024</v>
      </c>
      <c r="EL458" s="55">
        <f t="shared" si="349"/>
        <v>0</v>
      </c>
      <c r="EM458" s="50">
        <f>4.656*AQ458*(((BL458/2.54)^2)+((BM458/2.54)^2)+((BN458/2.54)^2)+((BO458)/2.54^2)+((BP458/2.54)^2)+((BQ458/2.54)^2)+((BR458/2.54)^2)+((BS458/2.54)^2)+((BT458/2.54)^2)+((BU458/2.54)^2)+((BV458/2.54)^2)+((BW458/2.54)^2)+((BX458/2.54)^2)+((BY458/2.54)^2)+((BZ458/2.54)^2))/(BH458*3.28)</f>
        <v>0</v>
      </c>
      <c r="EN458" s="50">
        <f>3.492*AQ458*((CA458/2.54)^2 + (CB458/2.54)^2 + (CC458/2.54)^2 + (CD458/2.54)^2 + (CE458/2.54)^2 + (CF458/2.54)^2 + (CG458/2.54)^2 +(CH458/2.54)^2 +(CI458/2.54)^2 + (CJ458/2.54)^2 +(CK458/2.54)^2 + (CL458/2.54)^2 +(CM458/2.54)^2 + (CN458/2.54)^2 + (CO458/2.54)^2)/(BH458*3.28)</f>
        <v>0</v>
      </c>
      <c r="EO458" s="50">
        <f t="shared" si="343"/>
        <v>0</v>
      </c>
      <c r="EP458" s="50">
        <f t="shared" si="344"/>
        <v>0</v>
      </c>
      <c r="EQ458" s="50">
        <f t="shared" si="345"/>
        <v>0</v>
      </c>
      <c r="ER458" s="56">
        <f t="shared" si="350"/>
        <v>0.62421849593495937</v>
      </c>
      <c r="ES458" s="56">
        <f t="shared" si="351"/>
        <v>0</v>
      </c>
      <c r="ET458" s="56">
        <f t="shared" si="346"/>
        <v>0</v>
      </c>
      <c r="EU458" s="56">
        <f t="shared" si="346"/>
        <v>5.4708493551358854</v>
      </c>
      <c r="EV458" s="56">
        <f t="shared" si="352"/>
        <v>0.62421849593495937</v>
      </c>
      <c r="EW458" s="56"/>
      <c r="EX458" s="56"/>
      <c r="EY458" s="56"/>
      <c r="EZ458" s="165"/>
      <c r="FA458" s="179"/>
      <c r="FB458" s="179"/>
      <c r="FC458" s="56"/>
      <c r="FD458" s="56"/>
      <c r="FE458" s="56"/>
      <c r="FF458" s="56"/>
      <c r="FG458" s="56"/>
      <c r="FH458" s="56"/>
      <c r="FI458" s="56"/>
      <c r="FJ458" s="56"/>
      <c r="FK458" s="56"/>
      <c r="FL458" s="56"/>
      <c r="FM458" s="56"/>
      <c r="FO458" s="54"/>
      <c r="FP458" s="54"/>
      <c r="FQ458" s="54"/>
      <c r="FR458" s="54"/>
      <c r="FS458" s="54"/>
      <c r="FT458" s="54"/>
      <c r="FU458" s="54"/>
      <c r="FV458" s="54"/>
      <c r="FW458" s="54"/>
      <c r="FX458" s="54"/>
      <c r="FY458" s="54"/>
      <c r="FZ458" s="54"/>
      <c r="GA458" s="54"/>
    </row>
    <row r="459" spans="1:183" ht="16.899999999999999" customHeight="1">
      <c r="A459" s="66" t="s">
        <v>377</v>
      </c>
      <c r="B459" s="228" t="s">
        <v>340</v>
      </c>
      <c r="C459" s="228">
        <v>275</v>
      </c>
      <c r="D459" s="228" t="s">
        <v>346</v>
      </c>
      <c r="E459" s="229">
        <v>5</v>
      </c>
      <c r="F459" s="144">
        <v>3.4684433774760004</v>
      </c>
      <c r="G459" s="144"/>
      <c r="H459" s="144">
        <v>15.239315487396004</v>
      </c>
      <c r="I459" s="83"/>
      <c r="J459" s="83"/>
      <c r="K459" s="83"/>
      <c r="L459" s="83"/>
      <c r="M459" s="83"/>
      <c r="N459" s="83"/>
      <c r="O459" s="83"/>
      <c r="P459" s="230">
        <f t="shared" si="305"/>
        <v>18.707758864872005</v>
      </c>
      <c r="Q459" s="52">
        <f t="shared" si="306"/>
        <v>0.4862977204565232</v>
      </c>
      <c r="R459" s="52">
        <f t="shared" si="307"/>
        <v>1.6719591486036376</v>
      </c>
      <c r="S459" s="52">
        <f t="shared" si="308"/>
        <v>1.5100905010906007</v>
      </c>
      <c r="T459" s="53">
        <f t="shared" si="309"/>
        <v>0.13702190689023608</v>
      </c>
      <c r="U459" s="53">
        <f t="shared" si="310"/>
        <v>1.2629780931097638</v>
      </c>
      <c r="V459" s="53">
        <f t="shared" si="311"/>
        <v>16.243942351697964</v>
      </c>
      <c r="W459" s="53">
        <f t="shared" si="312"/>
        <v>140.50881400687584</v>
      </c>
      <c r="X459" s="53">
        <f t="shared" si="313"/>
        <v>1.0299999999999998</v>
      </c>
      <c r="Y459" s="53">
        <f t="shared" si="314"/>
        <v>1.0281459866986051</v>
      </c>
      <c r="Z459" s="53">
        <f t="shared" si="315"/>
        <v>1.0362919733972102</v>
      </c>
      <c r="AA459" s="53">
        <f t="shared" si="316"/>
        <v>1.0425839467944207</v>
      </c>
      <c r="AB459" s="53">
        <f t="shared" si="317"/>
        <v>0.53</v>
      </c>
      <c r="AC459" s="53">
        <f t="shared" si="318"/>
        <v>0.54814598669860515</v>
      </c>
      <c r="AD459" s="53">
        <f t="shared" si="319"/>
        <v>0.55370802660278973</v>
      </c>
      <c r="AE459" s="53">
        <f t="shared" si="320"/>
        <v>0.4421898004790773</v>
      </c>
      <c r="AF459" s="53">
        <f t="shared" si="321"/>
        <v>0.36</v>
      </c>
      <c r="AG459" s="53">
        <f t="shared" si="322"/>
        <v>0.40109490023953864</v>
      </c>
      <c r="AH459" s="64" t="s">
        <v>152</v>
      </c>
      <c r="AK459" s="45" t="str">
        <f t="shared" si="325"/>
        <v>183-08</v>
      </c>
      <c r="AL459" s="65"/>
      <c r="AM459" s="145">
        <f t="shared" si="326"/>
        <v>5</v>
      </c>
      <c r="AN459" s="149"/>
      <c r="AO459" s="183"/>
      <c r="AP459" s="149"/>
      <c r="AQ459" s="147">
        <f t="shared" si="327"/>
        <v>1</v>
      </c>
      <c r="AR459" s="229">
        <v>0</v>
      </c>
      <c r="AS459" s="229">
        <v>4</v>
      </c>
      <c r="AT459" s="229">
        <v>4</v>
      </c>
      <c r="AU459" s="229">
        <v>0</v>
      </c>
      <c r="AV459" s="229">
        <v>2</v>
      </c>
      <c r="AW459" s="229">
        <v>2</v>
      </c>
      <c r="AX459" s="229">
        <v>0</v>
      </c>
      <c r="AY459" s="229">
        <v>3</v>
      </c>
      <c r="AZ459" s="229">
        <v>23</v>
      </c>
      <c r="BB459" s="229">
        <v>4</v>
      </c>
      <c r="BC459" s="229">
        <v>1</v>
      </c>
      <c r="BD459" s="229">
        <v>0</v>
      </c>
      <c r="BE459" s="57">
        <v>3</v>
      </c>
      <c r="BF459" s="57">
        <v>3</v>
      </c>
      <c r="BG459" s="57">
        <v>3</v>
      </c>
      <c r="BH459" s="57">
        <v>10</v>
      </c>
      <c r="BI459" s="57">
        <f t="shared" si="328"/>
        <v>275</v>
      </c>
      <c r="BJ459" s="189" t="str">
        <f t="shared" si="329"/>
        <v>183-08</v>
      </c>
      <c r="BK459" s="173">
        <f t="shared" si="330"/>
        <v>5</v>
      </c>
      <c r="BL459" s="173">
        <v>0</v>
      </c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104"/>
      <c r="CB459" s="103"/>
      <c r="CC459" s="103"/>
      <c r="CD459" s="103"/>
      <c r="CE459" s="103"/>
      <c r="CF459" s="103"/>
      <c r="CG459" s="103"/>
      <c r="CH459" s="103"/>
      <c r="CI459" s="103"/>
      <c r="CJ459" s="103"/>
      <c r="CK459" s="103"/>
      <c r="CL459" s="103"/>
      <c r="CP459" s="93"/>
      <c r="CQ459" s="93"/>
      <c r="CV459" s="93"/>
      <c r="DA459" s="93"/>
      <c r="DF459" s="131"/>
      <c r="DG459" s="121">
        <f t="shared" si="331"/>
        <v>0</v>
      </c>
      <c r="DH459" s="121">
        <f t="shared" si="332"/>
        <v>21.883397420543538</v>
      </c>
      <c r="DI459" s="121">
        <f t="shared" si="333"/>
        <v>67.954072549077026</v>
      </c>
      <c r="DJ459" s="121">
        <f t="shared" si="334"/>
        <v>0.12307135942757701</v>
      </c>
      <c r="DK459" s="121">
        <f t="shared" si="334"/>
        <v>0.29277955470526829</v>
      </c>
      <c r="DL459" s="121">
        <f t="shared" si="334"/>
        <v>0</v>
      </c>
      <c r="DM459" s="121">
        <f t="shared" si="335"/>
        <v>0</v>
      </c>
      <c r="DN459" s="121">
        <f t="shared" si="336"/>
        <v>0</v>
      </c>
      <c r="DO459" s="121">
        <f t="shared" si="337"/>
        <v>0</v>
      </c>
      <c r="DP459" s="121">
        <f t="shared" si="338"/>
        <v>0</v>
      </c>
      <c r="DQ459" s="121">
        <f t="shared" si="339"/>
        <v>0</v>
      </c>
      <c r="DR459" s="122">
        <f t="shared" si="340"/>
        <v>3</v>
      </c>
      <c r="DS459" s="157"/>
      <c r="DT459" s="157" t="str">
        <f t="shared" si="341"/>
        <v>Mastication</v>
      </c>
      <c r="DU459" s="157" t="str">
        <f t="shared" si="323"/>
        <v>183-08</v>
      </c>
      <c r="DV459" s="238">
        <f t="shared" si="342"/>
        <v>5</v>
      </c>
      <c r="EJ459" s="50">
        <f t="shared" si="347"/>
        <v>3.8752032520325205E-2</v>
      </c>
      <c r="EK459" s="50">
        <f t="shared" si="348"/>
        <v>0.18546747967479674</v>
      </c>
      <c r="EL459" s="55">
        <f t="shared" si="349"/>
        <v>0</v>
      </c>
      <c r="EM459" s="50">
        <f>4.656*AQ459*(((BL459/2.54)^2)+((BM459/2.54)^2)+((BN459/2.54)^2)+((BO459)/2.54^2)+((BP459/2.54)^2)+((BQ459/2.54)^2)+((BR459/2.54)^2)+((BS459/2.54)^2)+((BT459/2.54)^2)+((BU459/2.54)^2)+((BV459/2.54)^2)+((BW459/2.54)^2)+((BX459/2.54)^2)+((BY459/2.54)^2)+((BZ459/2.54)^2))/(BH459*3.28)</f>
        <v>0</v>
      </c>
      <c r="EN459" s="50">
        <f>3.492*AQ459*((CA459/2.54)^2 + (CB459/2.54)^2 + (CC459/2.54)^2 + (CD459/2.54)^2 + (CE459/2.54)^2 + (CF459/2.54)^2 + (CG459/2.54)^2 +(CH459/2.54)^2 +(CI459/2.54)^2 + (CJ459/2.54)^2 +(CK459/2.54)^2 + (CL459/2.54)^2 +(CM459/2.54)^2 + (CN459/2.54)^2 + (CO459/2.54)^2)/(BH459*3.28)</f>
        <v>0</v>
      </c>
      <c r="EO459" s="50">
        <f t="shared" si="343"/>
        <v>0</v>
      </c>
      <c r="EP459" s="50">
        <f t="shared" si="344"/>
        <v>0</v>
      </c>
      <c r="EQ459" s="50">
        <f t="shared" si="345"/>
        <v>0</v>
      </c>
      <c r="ER459" s="56">
        <f t="shared" si="350"/>
        <v>0.22421951219512193</v>
      </c>
      <c r="ES459" s="56">
        <f t="shared" si="351"/>
        <v>0</v>
      </c>
      <c r="ET459" s="56">
        <f t="shared" si="346"/>
        <v>0</v>
      </c>
      <c r="EU459" s="56">
        <f t="shared" si="346"/>
        <v>9.8475288392445925</v>
      </c>
      <c r="EV459" s="56">
        <f t="shared" si="352"/>
        <v>0.22421951219512193</v>
      </c>
      <c r="EW459" s="56"/>
      <c r="EX459" s="56"/>
      <c r="EY459" s="56"/>
      <c r="EZ459" s="165" t="str">
        <f>D459</f>
        <v>183-08</v>
      </c>
      <c r="FA459" s="179">
        <f t="shared" si="353"/>
        <v>0</v>
      </c>
      <c r="FB459" s="179">
        <f t="shared" si="353"/>
        <v>8.3886356778750244</v>
      </c>
      <c r="FC459" s="56">
        <f>AVERAGE(EJ457:EJ459)</f>
        <v>5.4898712737127375E-2</v>
      </c>
      <c r="FD459" s="56">
        <f>AVERAGE(EK457:EK459)</f>
        <v>0.43275745257452575</v>
      </c>
      <c r="FE459" s="56">
        <f>AVERAGE(EL457:EL459)</f>
        <v>0.491869918699187</v>
      </c>
      <c r="FF459" s="56">
        <f>AVERAGE(EM457:EM459)</f>
        <v>0</v>
      </c>
      <c r="FG459" s="56">
        <f>AVERAGE(EN457:EN459)</f>
        <v>0</v>
      </c>
      <c r="FH459" s="56">
        <f t="shared" si="354"/>
        <v>0</v>
      </c>
      <c r="FI459" s="56">
        <f t="shared" si="354"/>
        <v>0</v>
      </c>
      <c r="FJ459" s="56">
        <f t="shared" si="354"/>
        <v>0</v>
      </c>
      <c r="FK459" s="56">
        <f>AVERAGE(ER457:ER459)</f>
        <v>0.97952608401084007</v>
      </c>
      <c r="FL459" s="56">
        <f>AVERAGE(ES457:ES459)</f>
        <v>0</v>
      </c>
      <c r="FM459" s="56">
        <f>AVERAGE(EV457:EV459)</f>
        <v>0.97952608401084007</v>
      </c>
      <c r="FO459" s="54"/>
      <c r="FP459" s="54" t="e">
        <f>AVERAGE(#REF!)</f>
        <v>#REF!</v>
      </c>
      <c r="FQ459" s="54" t="e">
        <f>AVERAGE(#REF!)</f>
        <v>#REF!</v>
      </c>
      <c r="FR459" s="54" t="e">
        <f>AVERAGE(#REF!)</f>
        <v>#REF!</v>
      </c>
      <c r="FS459" s="54" t="e">
        <f>AVERAGE(#REF!)</f>
        <v>#REF!</v>
      </c>
      <c r="FT459" s="54" t="e">
        <f>AVERAGE(#REF!)</f>
        <v>#REF!</v>
      </c>
      <c r="FU459" s="54" t="e">
        <f>AVERAGE(#REF!)</f>
        <v>#REF!</v>
      </c>
      <c r="FV459" s="54" t="e">
        <f>AVERAGE(#REF!)</f>
        <v>#REF!</v>
      </c>
      <c r="FW459" s="54" t="e">
        <f>AVERAGE(#REF!)</f>
        <v>#REF!</v>
      </c>
      <c r="FX459" s="54" t="e">
        <f>AVERAGE(#REF!)</f>
        <v>#REF!</v>
      </c>
      <c r="FY459" s="54" t="e">
        <f>AVERAGE(#REF!)</f>
        <v>#REF!</v>
      </c>
      <c r="FZ459" s="54" t="e">
        <f>AVERAGE(#REF!)</f>
        <v>#REF!</v>
      </c>
      <c r="GA459" s="54"/>
    </row>
    <row r="460" spans="1:183" ht="16.899999999999999" customHeight="1">
      <c r="A460" s="66" t="s">
        <v>377</v>
      </c>
      <c r="B460" s="228" t="s">
        <v>340</v>
      </c>
      <c r="C460" s="228">
        <v>275</v>
      </c>
      <c r="D460" s="228" t="s">
        <v>347</v>
      </c>
      <c r="E460" s="229">
        <v>1</v>
      </c>
      <c r="F460" s="144">
        <v>3.4684433774760004</v>
      </c>
      <c r="G460" s="144"/>
      <c r="H460" s="144">
        <v>15.239315487396004</v>
      </c>
      <c r="I460" s="83"/>
      <c r="J460" s="83"/>
      <c r="K460" s="83"/>
      <c r="L460" s="83"/>
      <c r="M460" s="83"/>
      <c r="N460" s="83"/>
      <c r="O460" s="83"/>
      <c r="P460" s="230">
        <f t="shared" si="305"/>
        <v>18.707758864872005</v>
      </c>
      <c r="Q460" s="52">
        <f t="shared" si="306"/>
        <v>0.4862977204565232</v>
      </c>
      <c r="R460" s="52">
        <f t="shared" si="307"/>
        <v>1.6719591486036376</v>
      </c>
      <c r="S460" s="52">
        <f t="shared" si="308"/>
        <v>1.5100905010906007</v>
      </c>
      <c r="T460" s="53">
        <f t="shared" si="309"/>
        <v>0.13702190689023608</v>
      </c>
      <c r="U460" s="53">
        <f t="shared" si="310"/>
        <v>1.2629780931097638</v>
      </c>
      <c r="V460" s="53">
        <f t="shared" si="311"/>
        <v>16.243942351697964</v>
      </c>
      <c r="W460" s="53">
        <f t="shared" si="312"/>
        <v>140.50881400687584</v>
      </c>
      <c r="X460" s="53">
        <f t="shared" si="313"/>
        <v>1.0299999999999998</v>
      </c>
      <c r="Y460" s="53">
        <f t="shared" si="314"/>
        <v>1.0281459866986051</v>
      </c>
      <c r="Z460" s="53">
        <f t="shared" si="315"/>
        <v>1.0362919733972102</v>
      </c>
      <c r="AA460" s="53">
        <f t="shared" si="316"/>
        <v>1.0425839467944207</v>
      </c>
      <c r="AB460" s="53">
        <f t="shared" si="317"/>
        <v>0.53</v>
      </c>
      <c r="AC460" s="53">
        <f t="shared" si="318"/>
        <v>0.54814598669860515</v>
      </c>
      <c r="AD460" s="53">
        <f t="shared" si="319"/>
        <v>0.55370802660278973</v>
      </c>
      <c r="AE460" s="53">
        <f t="shared" si="320"/>
        <v>0.4421898004790773</v>
      </c>
      <c r="AF460" s="53">
        <f t="shared" si="321"/>
        <v>0.36</v>
      </c>
      <c r="AG460" s="53">
        <f t="shared" si="322"/>
        <v>0.40109490023953864</v>
      </c>
      <c r="AH460" s="64" t="s">
        <v>152</v>
      </c>
      <c r="AK460" s="45" t="str">
        <f t="shared" si="325"/>
        <v>184-10</v>
      </c>
      <c r="AL460" s="65"/>
      <c r="AM460" s="145">
        <f t="shared" si="326"/>
        <v>1</v>
      </c>
      <c r="AN460" s="149"/>
      <c r="AO460" s="183"/>
      <c r="AP460" s="149"/>
      <c r="AQ460" s="147">
        <f t="shared" si="327"/>
        <v>1</v>
      </c>
      <c r="AR460" s="229">
        <v>3</v>
      </c>
      <c r="AS460" s="229">
        <v>8</v>
      </c>
      <c r="AT460" s="229">
        <v>10</v>
      </c>
      <c r="AU460" s="229">
        <v>0</v>
      </c>
      <c r="AV460" s="229">
        <v>8</v>
      </c>
      <c r="AW460" s="229">
        <v>8</v>
      </c>
      <c r="AX460" s="229">
        <v>0</v>
      </c>
      <c r="AY460" s="229">
        <v>3</v>
      </c>
      <c r="AZ460" s="229">
        <v>3</v>
      </c>
      <c r="BB460" s="229">
        <v>2</v>
      </c>
      <c r="BC460" s="229">
        <v>3</v>
      </c>
      <c r="BD460" s="229">
        <v>0</v>
      </c>
      <c r="BE460" s="57">
        <v>3</v>
      </c>
      <c r="BF460" s="57">
        <v>3</v>
      </c>
      <c r="BG460" s="57">
        <v>3</v>
      </c>
      <c r="BH460" s="57">
        <v>10</v>
      </c>
      <c r="BI460" s="57">
        <f t="shared" si="328"/>
        <v>275</v>
      </c>
      <c r="BJ460" s="189" t="str">
        <f t="shared" si="329"/>
        <v>184-10</v>
      </c>
      <c r="BK460" s="173">
        <f t="shared" si="330"/>
        <v>1</v>
      </c>
      <c r="BL460" s="173">
        <v>0</v>
      </c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104"/>
      <c r="CB460" s="103"/>
      <c r="CC460" s="103"/>
      <c r="CD460" s="103"/>
      <c r="CE460" s="103"/>
      <c r="CF460" s="103"/>
      <c r="CG460" s="103"/>
      <c r="CH460" s="103"/>
      <c r="CI460" s="103"/>
      <c r="CJ460" s="103"/>
      <c r="CK460" s="103"/>
      <c r="CL460" s="103"/>
      <c r="CP460" s="93"/>
      <c r="CQ460" s="93"/>
      <c r="CV460" s="93"/>
      <c r="DA460" s="93"/>
      <c r="DF460" s="131"/>
      <c r="DG460" s="121">
        <f t="shared" si="331"/>
        <v>25.079387229054568</v>
      </c>
      <c r="DH460" s="121">
        <f t="shared" si="332"/>
        <v>46.198283443369704</v>
      </c>
      <c r="DI460" s="121">
        <f t="shared" si="333"/>
        <v>166.10995511996606</v>
      </c>
      <c r="DJ460" s="121">
        <f t="shared" si="334"/>
        <v>6.1535679713788503E-2</v>
      </c>
      <c r="DK460" s="121">
        <f t="shared" si="334"/>
        <v>0.87833866411580497</v>
      </c>
      <c r="DL460" s="121">
        <f t="shared" si="334"/>
        <v>0</v>
      </c>
      <c r="DM460" s="121">
        <f t="shared" si="335"/>
        <v>0</v>
      </c>
      <c r="DN460" s="121">
        <f t="shared" si="336"/>
        <v>0</v>
      </c>
      <c r="DO460" s="121">
        <f t="shared" si="337"/>
        <v>0</v>
      </c>
      <c r="DP460" s="121">
        <f t="shared" si="338"/>
        <v>0</v>
      </c>
      <c r="DQ460" s="121">
        <f t="shared" si="339"/>
        <v>0</v>
      </c>
      <c r="DR460" s="122">
        <f t="shared" si="340"/>
        <v>9</v>
      </c>
      <c r="DS460" s="157"/>
      <c r="DT460" s="157" t="str">
        <f t="shared" si="341"/>
        <v>Mastication</v>
      </c>
      <c r="DU460" s="157" t="str">
        <f t="shared" si="323"/>
        <v>184-10</v>
      </c>
      <c r="DV460" s="238">
        <f t="shared" si="342"/>
        <v>1</v>
      </c>
      <c r="EJ460" s="50"/>
      <c r="EK460" s="50"/>
      <c r="EL460" s="55"/>
      <c r="EM460" s="50"/>
      <c r="EN460" s="50"/>
      <c r="EO460" s="50">
        <f t="shared" si="343"/>
        <v>0</v>
      </c>
      <c r="EP460" s="50">
        <f t="shared" si="344"/>
        <v>0</v>
      </c>
      <c r="EQ460" s="50">
        <f t="shared" si="345"/>
        <v>0</v>
      </c>
      <c r="ER460" s="56"/>
      <c r="ES460" s="56"/>
      <c r="ET460" s="56">
        <f t="shared" si="346"/>
        <v>11.285724253074555</v>
      </c>
      <c r="EU460" s="56">
        <f t="shared" si="346"/>
        <v>20.789227549516369</v>
      </c>
      <c r="EV460" s="56"/>
      <c r="EW460" s="56"/>
      <c r="EX460" s="56"/>
      <c r="EY460" s="56"/>
      <c r="EZ460" s="165"/>
      <c r="FA460" s="179"/>
      <c r="FB460" s="179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O460" s="54"/>
      <c r="FP460" s="54"/>
      <c r="FQ460" s="54"/>
      <c r="FR460" s="54"/>
      <c r="FS460" s="54"/>
      <c r="FT460" s="54"/>
      <c r="FU460" s="54"/>
      <c r="FV460" s="54"/>
      <c r="FW460" s="54"/>
      <c r="FX460" s="54"/>
      <c r="FY460" s="54"/>
      <c r="FZ460" s="54"/>
      <c r="GA460" s="54"/>
    </row>
    <row r="461" spans="1:183" ht="16.899999999999999" customHeight="1">
      <c r="A461" s="66" t="s">
        <v>377</v>
      </c>
      <c r="B461" s="228" t="s">
        <v>340</v>
      </c>
      <c r="C461" s="228">
        <v>275</v>
      </c>
      <c r="D461" s="228" t="s">
        <v>347</v>
      </c>
      <c r="E461" s="229">
        <v>2</v>
      </c>
      <c r="F461" s="144">
        <v>3.4684433774760004</v>
      </c>
      <c r="G461" s="144"/>
      <c r="H461" s="144">
        <v>15.239315487396004</v>
      </c>
      <c r="I461" s="83"/>
      <c r="J461" s="83"/>
      <c r="K461" s="144"/>
      <c r="L461" s="144"/>
      <c r="M461" s="83"/>
      <c r="N461" s="83"/>
      <c r="O461" s="83"/>
      <c r="P461" s="230">
        <f t="shared" si="305"/>
        <v>18.707758864872005</v>
      </c>
      <c r="Q461" s="52">
        <f t="shared" si="306"/>
        <v>0.4862977204565232</v>
      </c>
      <c r="R461" s="52">
        <f t="shared" si="307"/>
        <v>1.6719591486036376</v>
      </c>
      <c r="S461" s="52">
        <f t="shared" si="308"/>
        <v>1.5100905010906007</v>
      </c>
      <c r="T461" s="53">
        <f t="shared" si="309"/>
        <v>0.13702190689023608</v>
      </c>
      <c r="U461" s="53">
        <f t="shared" si="310"/>
        <v>1.2629780931097638</v>
      </c>
      <c r="V461" s="53">
        <f t="shared" si="311"/>
        <v>16.243942351697964</v>
      </c>
      <c r="W461" s="53">
        <f t="shared" si="312"/>
        <v>140.50881400687584</v>
      </c>
      <c r="X461" s="53">
        <f t="shared" si="313"/>
        <v>1.0299999999999998</v>
      </c>
      <c r="Y461" s="53">
        <f t="shared" si="314"/>
        <v>1.0281459866986051</v>
      </c>
      <c r="Z461" s="53">
        <f t="shared" si="315"/>
        <v>1.0362919733972102</v>
      </c>
      <c r="AA461" s="53">
        <f t="shared" si="316"/>
        <v>1.0425839467944207</v>
      </c>
      <c r="AB461" s="53">
        <f t="shared" si="317"/>
        <v>0.53</v>
      </c>
      <c r="AC461" s="53">
        <f t="shared" si="318"/>
        <v>0.54814598669860515</v>
      </c>
      <c r="AD461" s="53">
        <f t="shared" si="319"/>
        <v>0.55370802660278973</v>
      </c>
      <c r="AE461" s="53">
        <f t="shared" si="320"/>
        <v>0.4421898004790773</v>
      </c>
      <c r="AF461" s="53">
        <f t="shared" si="321"/>
        <v>0.36</v>
      </c>
      <c r="AG461" s="53">
        <f t="shared" si="322"/>
        <v>0.40109490023953864</v>
      </c>
      <c r="AH461" s="64" t="s">
        <v>152</v>
      </c>
      <c r="AK461" s="45" t="str">
        <f t="shared" si="325"/>
        <v>184-10</v>
      </c>
      <c r="AL461" s="65"/>
      <c r="AM461" s="145">
        <f t="shared" si="326"/>
        <v>2</v>
      </c>
      <c r="AN461" s="149"/>
      <c r="AO461" s="183"/>
      <c r="AP461" s="149"/>
      <c r="AQ461" s="147">
        <f t="shared" si="327"/>
        <v>1</v>
      </c>
      <c r="AR461" s="229">
        <v>0</v>
      </c>
      <c r="AS461" s="229">
        <v>1</v>
      </c>
      <c r="AT461" s="229">
        <v>1</v>
      </c>
      <c r="AU461" s="229">
        <v>0</v>
      </c>
      <c r="AV461" s="229">
        <v>1</v>
      </c>
      <c r="AW461" s="229">
        <v>1</v>
      </c>
      <c r="AX461" s="229">
        <v>0</v>
      </c>
      <c r="AY461" s="229">
        <v>1</v>
      </c>
      <c r="AZ461" s="229">
        <v>1</v>
      </c>
      <c r="BB461" s="229">
        <v>11</v>
      </c>
      <c r="BC461" s="229">
        <v>4</v>
      </c>
      <c r="BD461" s="229">
        <v>0</v>
      </c>
      <c r="BE461" s="57">
        <v>3</v>
      </c>
      <c r="BF461" s="57">
        <v>3</v>
      </c>
      <c r="BG461" s="57">
        <v>3</v>
      </c>
      <c r="BH461" s="57">
        <v>10</v>
      </c>
      <c r="BI461" s="57">
        <f t="shared" si="328"/>
        <v>275</v>
      </c>
      <c r="BJ461" s="189" t="str">
        <f t="shared" si="329"/>
        <v>184-10</v>
      </c>
      <c r="BK461" s="173">
        <f t="shared" si="330"/>
        <v>2</v>
      </c>
      <c r="BL461" s="173">
        <v>0</v>
      </c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104"/>
      <c r="CB461" s="103"/>
      <c r="CC461" s="103"/>
      <c r="CD461" s="103"/>
      <c r="CE461" s="103"/>
      <c r="CF461" s="103"/>
      <c r="CG461" s="103"/>
      <c r="CH461" s="103"/>
      <c r="CI461" s="103"/>
      <c r="CJ461" s="103"/>
      <c r="CK461" s="103"/>
      <c r="CL461" s="103"/>
      <c r="CP461" s="93"/>
      <c r="CQ461" s="93"/>
      <c r="CV461" s="93"/>
      <c r="DA461" s="93"/>
      <c r="DF461" s="131"/>
      <c r="DG461" s="121">
        <f t="shared" si="331"/>
        <v>0</v>
      </c>
      <c r="DH461" s="121">
        <f t="shared" si="332"/>
        <v>7.2944658068478478</v>
      </c>
      <c r="DI461" s="121">
        <f t="shared" si="333"/>
        <v>22.65135751635901</v>
      </c>
      <c r="DJ461" s="121">
        <f t="shared" si="334"/>
        <v>0.33844623842583671</v>
      </c>
      <c r="DK461" s="121">
        <f t="shared" si="334"/>
        <v>1.1711182188210731</v>
      </c>
      <c r="DL461" s="121">
        <f t="shared" si="334"/>
        <v>0</v>
      </c>
      <c r="DM461" s="121">
        <f t="shared" si="335"/>
        <v>0</v>
      </c>
      <c r="DN461" s="121">
        <f t="shared" si="336"/>
        <v>0</v>
      </c>
      <c r="DO461" s="121">
        <f t="shared" si="337"/>
        <v>0</v>
      </c>
      <c r="DP461" s="121">
        <f t="shared" si="338"/>
        <v>0</v>
      </c>
      <c r="DQ461" s="121">
        <f t="shared" si="339"/>
        <v>0</v>
      </c>
      <c r="DR461" s="122">
        <f t="shared" si="340"/>
        <v>1</v>
      </c>
      <c r="DS461" s="157"/>
      <c r="DT461" s="157" t="str">
        <f t="shared" si="341"/>
        <v>Mastication</v>
      </c>
      <c r="DU461" s="157" t="str">
        <f t="shared" si="323"/>
        <v>184-10</v>
      </c>
      <c r="DV461" s="238">
        <f t="shared" si="342"/>
        <v>2</v>
      </c>
      <c r="EJ461" s="50">
        <f t="shared" si="347"/>
        <v>0.10656808943089431</v>
      </c>
      <c r="EK461" s="50">
        <f t="shared" si="348"/>
        <v>0.74186991869918695</v>
      </c>
      <c r="EL461" s="55">
        <f t="shared" si="349"/>
        <v>0</v>
      </c>
      <c r="EM461" s="50">
        <f>4.656*AQ461*(((BL461/2.54)^2)+((BM461/2.54)^2)+((BN461/2.54)^2)+((BO461)/2.54^2)+((BP461/2.54)^2)+((BQ461/2.54)^2)+((BR461/2.54)^2)+((BS461/2.54)^2)+((BT461/2.54)^2)+((BU461/2.54)^2)+((BV461/2.54)^2)+((BW461/2.54)^2)+((BX461/2.54)^2)+((BY461/2.54)^2)+((BZ461/2.54)^2))/(BH461*3.28)</f>
        <v>0</v>
      </c>
      <c r="EN461" s="50">
        <f>3.492*AQ461*((CA461/2.54)^2 + (CB461/2.54)^2 + (CC461/2.54)^2 + (CD461/2.54)^2 + (CE461/2.54)^2 + (CF461/2.54)^2 + (CG461/2.54)^2 +(CH461/2.54)^2 +(CI461/2.54)^2 + (CJ461/2.54)^2 +(CK461/2.54)^2 + (CL461/2.54)^2 +(CM461/2.54)^2 + (CN461/2.54)^2 + (CO461/2.54)^2)/(BH461*3.28)</f>
        <v>0</v>
      </c>
      <c r="EO461" s="50">
        <f t="shared" si="343"/>
        <v>0</v>
      </c>
      <c r="EP461" s="50">
        <f t="shared" si="344"/>
        <v>0</v>
      </c>
      <c r="EQ461" s="50">
        <f t="shared" si="345"/>
        <v>0</v>
      </c>
      <c r="ER461" s="56">
        <f t="shared" si="350"/>
        <v>0.8484380081300813</v>
      </c>
      <c r="ES461" s="56">
        <f t="shared" si="351"/>
        <v>0</v>
      </c>
      <c r="ET461" s="56">
        <f t="shared" si="346"/>
        <v>0</v>
      </c>
      <c r="EU461" s="56">
        <f t="shared" si="346"/>
        <v>3.2825096130815314</v>
      </c>
      <c r="EV461" s="56">
        <f t="shared" si="352"/>
        <v>0.8484380081300813</v>
      </c>
      <c r="EW461" s="56"/>
      <c r="EX461" s="56"/>
      <c r="EY461" s="56"/>
      <c r="EZ461" s="165"/>
      <c r="FA461" s="179"/>
      <c r="FB461" s="179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O461" s="54"/>
      <c r="FP461" s="54"/>
      <c r="FQ461" s="54"/>
      <c r="FR461" s="54"/>
      <c r="FS461" s="54"/>
      <c r="FT461" s="54"/>
      <c r="FU461" s="54"/>
      <c r="FV461" s="54"/>
      <c r="FW461" s="54"/>
      <c r="FX461" s="54"/>
      <c r="FY461" s="54"/>
      <c r="FZ461" s="54"/>
      <c r="GA461" s="54"/>
    </row>
    <row r="462" spans="1:183" ht="16.899999999999999" customHeight="1">
      <c r="A462" s="66" t="s">
        <v>377</v>
      </c>
      <c r="B462" s="228" t="s">
        <v>340</v>
      </c>
      <c r="C462" s="228">
        <v>275</v>
      </c>
      <c r="D462" s="228" t="s">
        <v>347</v>
      </c>
      <c r="E462" s="229">
        <v>3</v>
      </c>
      <c r="F462" s="144">
        <v>3.4684433774760004</v>
      </c>
      <c r="G462" s="144"/>
      <c r="H462" s="144">
        <v>15.239315487396004</v>
      </c>
      <c r="I462" s="83"/>
      <c r="J462" s="83"/>
      <c r="K462" s="144"/>
      <c r="L462" s="144"/>
      <c r="M462" s="83"/>
      <c r="N462" s="83"/>
      <c r="O462" s="83"/>
      <c r="P462" s="230">
        <f t="shared" si="305"/>
        <v>18.707758864872005</v>
      </c>
      <c r="Q462" s="52">
        <f t="shared" si="306"/>
        <v>0.4862977204565232</v>
      </c>
      <c r="R462" s="52">
        <f t="shared" si="307"/>
        <v>1.6719591486036376</v>
      </c>
      <c r="S462" s="52">
        <f t="shared" si="308"/>
        <v>1.5100905010906007</v>
      </c>
      <c r="T462" s="53">
        <f t="shared" si="309"/>
        <v>0.13702190689023608</v>
      </c>
      <c r="U462" s="53">
        <f t="shared" si="310"/>
        <v>1.2629780931097638</v>
      </c>
      <c r="V462" s="53">
        <f t="shared" si="311"/>
        <v>16.243942351697964</v>
      </c>
      <c r="W462" s="53">
        <f t="shared" si="312"/>
        <v>140.50881400687584</v>
      </c>
      <c r="X462" s="53">
        <f t="shared" si="313"/>
        <v>1.0299999999999998</v>
      </c>
      <c r="Y462" s="53">
        <f t="shared" si="314"/>
        <v>1.0281459866986051</v>
      </c>
      <c r="Z462" s="53">
        <f t="shared" si="315"/>
        <v>1.0362919733972102</v>
      </c>
      <c r="AA462" s="53">
        <f t="shared" si="316"/>
        <v>1.0425839467944207</v>
      </c>
      <c r="AB462" s="53">
        <f t="shared" si="317"/>
        <v>0.53</v>
      </c>
      <c r="AC462" s="53">
        <f t="shared" si="318"/>
        <v>0.54814598669860515</v>
      </c>
      <c r="AD462" s="53">
        <f t="shared" si="319"/>
        <v>0.55370802660278973</v>
      </c>
      <c r="AE462" s="53">
        <f t="shared" si="320"/>
        <v>0.4421898004790773</v>
      </c>
      <c r="AF462" s="53">
        <f t="shared" si="321"/>
        <v>0.36</v>
      </c>
      <c r="AG462" s="53">
        <f t="shared" si="322"/>
        <v>0.40109490023953864</v>
      </c>
      <c r="AH462" s="64" t="s">
        <v>152</v>
      </c>
      <c r="AK462" s="45" t="str">
        <f t="shared" si="325"/>
        <v>184-10</v>
      </c>
      <c r="AL462" s="65"/>
      <c r="AM462" s="145">
        <f t="shared" si="326"/>
        <v>3</v>
      </c>
      <c r="AN462" s="149"/>
      <c r="AO462" s="183"/>
      <c r="AP462" s="149"/>
      <c r="AQ462" s="147">
        <f t="shared" si="327"/>
        <v>1</v>
      </c>
      <c r="AR462" s="229">
        <v>0</v>
      </c>
      <c r="AS462" s="229">
        <v>1</v>
      </c>
      <c r="AT462" s="229">
        <v>1</v>
      </c>
      <c r="AU462" s="229">
        <v>0</v>
      </c>
      <c r="AV462" s="229">
        <v>1</v>
      </c>
      <c r="AW462" s="229">
        <v>1</v>
      </c>
      <c r="AX462" s="229">
        <v>0</v>
      </c>
      <c r="AY462" s="229">
        <v>2</v>
      </c>
      <c r="AZ462" s="229">
        <v>2</v>
      </c>
      <c r="BB462" s="229">
        <v>3</v>
      </c>
      <c r="BC462" s="229">
        <v>2</v>
      </c>
      <c r="BD462" s="229">
        <v>1</v>
      </c>
      <c r="BE462" s="57">
        <v>3</v>
      </c>
      <c r="BF462" s="57">
        <v>3</v>
      </c>
      <c r="BG462" s="57">
        <v>3</v>
      </c>
      <c r="BH462" s="57">
        <v>10</v>
      </c>
      <c r="BI462" s="57">
        <f t="shared" si="328"/>
        <v>275</v>
      </c>
      <c r="BJ462" s="189" t="str">
        <f t="shared" si="329"/>
        <v>184-10</v>
      </c>
      <c r="BK462" s="173">
        <f t="shared" si="330"/>
        <v>3</v>
      </c>
      <c r="BL462" s="173">
        <v>0</v>
      </c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104"/>
      <c r="CB462" s="103"/>
      <c r="CC462" s="103"/>
      <c r="CD462" s="103"/>
      <c r="CE462" s="103"/>
      <c r="CF462" s="103"/>
      <c r="CG462" s="103"/>
      <c r="CH462" s="103"/>
      <c r="CI462" s="103"/>
      <c r="CJ462" s="103"/>
      <c r="CK462" s="103"/>
      <c r="CL462" s="103"/>
      <c r="CP462" s="93"/>
      <c r="CQ462" s="93"/>
      <c r="CV462" s="93"/>
      <c r="DA462" s="93"/>
      <c r="DF462" s="131"/>
      <c r="DG462" s="121">
        <f t="shared" si="331"/>
        <v>0</v>
      </c>
      <c r="DH462" s="121">
        <f t="shared" si="332"/>
        <v>9.7259544091304644</v>
      </c>
      <c r="DI462" s="121">
        <f t="shared" si="333"/>
        <v>30.201810021812015</v>
      </c>
      <c r="DJ462" s="121">
        <f t="shared" si="334"/>
        <v>9.2303519570682738E-2</v>
      </c>
      <c r="DK462" s="121">
        <f t="shared" si="334"/>
        <v>0.58555910941053657</v>
      </c>
      <c r="DL462" s="121">
        <f t="shared" si="334"/>
        <v>3.8339663602114924</v>
      </c>
      <c r="DM462" s="121">
        <f t="shared" si="335"/>
        <v>0</v>
      </c>
      <c r="DN462" s="121">
        <f t="shared" si="336"/>
        <v>0</v>
      </c>
      <c r="DO462" s="121">
        <f t="shared" si="337"/>
        <v>0</v>
      </c>
      <c r="DP462" s="121">
        <f t="shared" si="338"/>
        <v>0</v>
      </c>
      <c r="DQ462" s="121">
        <f t="shared" si="339"/>
        <v>0</v>
      </c>
      <c r="DR462" s="122">
        <f t="shared" si="340"/>
        <v>1</v>
      </c>
      <c r="DS462" s="157"/>
      <c r="DT462" s="157" t="str">
        <f t="shared" si="341"/>
        <v>Mastication</v>
      </c>
      <c r="DU462" s="157" t="str">
        <f t="shared" si="323"/>
        <v>184-10</v>
      </c>
      <c r="DV462" s="238">
        <f t="shared" si="342"/>
        <v>3</v>
      </c>
      <c r="EJ462" s="50">
        <f t="shared" si="347"/>
        <v>2.90640243902439E-2</v>
      </c>
      <c r="EK462" s="50">
        <f t="shared" si="348"/>
        <v>0.37093495934959347</v>
      </c>
      <c r="EL462" s="55">
        <f t="shared" si="349"/>
        <v>1.475609756097561</v>
      </c>
      <c r="EM462" s="50">
        <f>4.656*AQ462*(((BL462/2.54)^2)+((BM462/2.54)^2)+((BN462/2.54)^2)+((BO462)/2.54^2)+((BP462/2.54)^2)+((BQ462/2.54)^2)+((BR462/2.54)^2)+((BS462/2.54)^2)+((BT462/2.54)^2)+((BU462/2.54)^2)+((BV462/2.54)^2)+((BW462/2.54)^2)+((BX462/2.54)^2)+((BY462/2.54)^2)+((BZ462/2.54)^2))/(BH462*3.28)</f>
        <v>0</v>
      </c>
      <c r="EN462" s="50">
        <f>3.492*AQ462*((CA462/2.54)^2 + (CB462/2.54)^2 + (CC462/2.54)^2 + (CD462/2.54)^2 + (CE462/2.54)^2 + (CF462/2.54)^2 + (CG462/2.54)^2 +(CH462/2.54)^2 +(CI462/2.54)^2 + (CJ462/2.54)^2 +(CK462/2.54)^2 + (CL462/2.54)^2 +(CM462/2.54)^2 + (CN462/2.54)^2 + (CO462/2.54)^2)/(BH462*3.28)</f>
        <v>0</v>
      </c>
      <c r="EO462" s="50">
        <f t="shared" si="343"/>
        <v>0</v>
      </c>
      <c r="EP462" s="50">
        <f t="shared" si="344"/>
        <v>0</v>
      </c>
      <c r="EQ462" s="50">
        <f t="shared" si="345"/>
        <v>0</v>
      </c>
      <c r="ER462" s="56">
        <f t="shared" si="350"/>
        <v>1.8756087398373984</v>
      </c>
      <c r="ES462" s="56">
        <f t="shared" si="351"/>
        <v>0</v>
      </c>
      <c r="ET462" s="56">
        <f t="shared" si="346"/>
        <v>0</v>
      </c>
      <c r="EU462" s="56">
        <f t="shared" si="346"/>
        <v>4.3766794841087089</v>
      </c>
      <c r="EV462" s="56">
        <f t="shared" si="352"/>
        <v>1.8756087398373984</v>
      </c>
      <c r="EW462" s="56"/>
      <c r="EX462" s="56"/>
      <c r="EY462" s="56"/>
      <c r="EZ462" s="165"/>
      <c r="FA462" s="179"/>
      <c r="FB462" s="179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O462" s="54"/>
      <c r="FP462" s="54"/>
      <c r="FQ462" s="54"/>
      <c r="FR462" s="54"/>
      <c r="FS462" s="54"/>
      <c r="FT462" s="54"/>
      <c r="FU462" s="54"/>
      <c r="FV462" s="54"/>
      <c r="FW462" s="54"/>
      <c r="FX462" s="54"/>
      <c r="FY462" s="54"/>
      <c r="FZ462" s="54"/>
      <c r="GA462" s="54"/>
    </row>
    <row r="463" spans="1:183" ht="16.899999999999999" customHeight="1">
      <c r="A463" s="66" t="s">
        <v>377</v>
      </c>
      <c r="B463" s="228" t="s">
        <v>340</v>
      </c>
      <c r="C463" s="228">
        <v>275</v>
      </c>
      <c r="D463" s="228" t="s">
        <v>347</v>
      </c>
      <c r="E463" s="229">
        <v>4</v>
      </c>
      <c r="F463" s="144">
        <v>3.4684433774760004</v>
      </c>
      <c r="G463" s="144"/>
      <c r="H463" s="144">
        <v>15.239315487396004</v>
      </c>
      <c r="I463" s="83"/>
      <c r="J463" s="83"/>
      <c r="K463" s="144"/>
      <c r="L463" s="144"/>
      <c r="M463" s="83"/>
      <c r="N463" s="83"/>
      <c r="O463" s="83"/>
      <c r="P463" s="230">
        <f t="shared" si="305"/>
        <v>18.707758864872005</v>
      </c>
      <c r="Q463" s="52">
        <f t="shared" si="306"/>
        <v>0.4862977204565232</v>
      </c>
      <c r="R463" s="52">
        <f t="shared" si="307"/>
        <v>1.6719591486036376</v>
      </c>
      <c r="S463" s="52">
        <f t="shared" si="308"/>
        <v>1.5100905010906007</v>
      </c>
      <c r="T463" s="53">
        <f t="shared" si="309"/>
        <v>0.13702190689023608</v>
      </c>
      <c r="U463" s="53">
        <f t="shared" si="310"/>
        <v>1.2629780931097638</v>
      </c>
      <c r="V463" s="53">
        <f t="shared" si="311"/>
        <v>16.243942351697964</v>
      </c>
      <c r="W463" s="53">
        <f t="shared" si="312"/>
        <v>140.50881400687584</v>
      </c>
      <c r="X463" s="53">
        <f t="shared" si="313"/>
        <v>1.0299999999999998</v>
      </c>
      <c r="Y463" s="53">
        <f t="shared" si="314"/>
        <v>1.0281459866986051</v>
      </c>
      <c r="Z463" s="53">
        <f t="shared" si="315"/>
        <v>1.0362919733972102</v>
      </c>
      <c r="AA463" s="53">
        <f t="shared" si="316"/>
        <v>1.0425839467944207</v>
      </c>
      <c r="AB463" s="53">
        <f t="shared" si="317"/>
        <v>0.53</v>
      </c>
      <c r="AC463" s="53">
        <f t="shared" si="318"/>
        <v>0.54814598669860515</v>
      </c>
      <c r="AD463" s="53">
        <f t="shared" si="319"/>
        <v>0.55370802660278973</v>
      </c>
      <c r="AE463" s="53">
        <f t="shared" si="320"/>
        <v>0.4421898004790773</v>
      </c>
      <c r="AF463" s="53">
        <f t="shared" si="321"/>
        <v>0.36</v>
      </c>
      <c r="AG463" s="53">
        <f t="shared" si="322"/>
        <v>0.40109490023953864</v>
      </c>
      <c r="AH463" s="64" t="s">
        <v>152</v>
      </c>
      <c r="AK463" s="45" t="str">
        <f t="shared" si="325"/>
        <v>184-10</v>
      </c>
      <c r="AL463" s="65"/>
      <c r="AM463" s="145">
        <f t="shared" si="326"/>
        <v>4</v>
      </c>
      <c r="AN463" s="149"/>
      <c r="AO463" s="183"/>
      <c r="AP463" s="149"/>
      <c r="AQ463" s="147">
        <f t="shared" si="327"/>
        <v>1</v>
      </c>
      <c r="AR463" s="229">
        <v>0</v>
      </c>
      <c r="AS463" s="229">
        <v>2</v>
      </c>
      <c r="AT463" s="229">
        <v>6</v>
      </c>
      <c r="AU463" s="229">
        <v>0</v>
      </c>
      <c r="AV463" s="229">
        <v>4</v>
      </c>
      <c r="AW463" s="229">
        <v>4</v>
      </c>
      <c r="AX463" s="229">
        <v>0</v>
      </c>
      <c r="AY463" s="229">
        <v>1</v>
      </c>
      <c r="AZ463" s="229">
        <v>1</v>
      </c>
      <c r="BB463" s="229">
        <v>7</v>
      </c>
      <c r="BC463" s="229">
        <v>2</v>
      </c>
      <c r="BD463" s="229">
        <v>1</v>
      </c>
      <c r="BE463" s="57">
        <v>3</v>
      </c>
      <c r="BF463" s="57">
        <v>3</v>
      </c>
      <c r="BG463" s="57">
        <v>3</v>
      </c>
      <c r="BH463" s="57">
        <v>10</v>
      </c>
      <c r="BI463" s="57">
        <f t="shared" si="328"/>
        <v>275</v>
      </c>
      <c r="BJ463" s="189" t="str">
        <f t="shared" si="329"/>
        <v>184-10</v>
      </c>
      <c r="BK463" s="173">
        <f t="shared" si="330"/>
        <v>4</v>
      </c>
      <c r="BL463" s="173">
        <v>0</v>
      </c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104"/>
      <c r="CB463" s="103"/>
      <c r="CC463" s="103"/>
      <c r="CD463" s="103"/>
      <c r="CE463" s="103"/>
      <c r="CF463" s="103"/>
      <c r="CG463" s="103"/>
      <c r="CH463" s="103"/>
      <c r="CI463" s="103"/>
      <c r="CJ463" s="103"/>
      <c r="CK463" s="103"/>
      <c r="CL463" s="103"/>
      <c r="CP463" s="93"/>
      <c r="CQ463" s="93"/>
      <c r="CV463" s="93"/>
      <c r="DA463" s="93"/>
      <c r="DF463" s="131"/>
      <c r="DG463" s="121">
        <f t="shared" si="331"/>
        <v>0</v>
      </c>
      <c r="DH463" s="121">
        <f t="shared" si="332"/>
        <v>17.020420215978312</v>
      </c>
      <c r="DI463" s="121">
        <f t="shared" si="333"/>
        <v>52.853167538171029</v>
      </c>
      <c r="DJ463" s="121">
        <f t="shared" si="334"/>
        <v>0.21537487899825977</v>
      </c>
      <c r="DK463" s="121">
        <f t="shared" si="334"/>
        <v>0.58555910941053657</v>
      </c>
      <c r="DL463" s="121">
        <f t="shared" si="334"/>
        <v>3.8339663602114924</v>
      </c>
      <c r="DM463" s="121">
        <f t="shared" si="335"/>
        <v>0</v>
      </c>
      <c r="DN463" s="121">
        <f t="shared" si="336"/>
        <v>0</v>
      </c>
      <c r="DO463" s="121">
        <f t="shared" si="337"/>
        <v>0</v>
      </c>
      <c r="DP463" s="121">
        <f t="shared" si="338"/>
        <v>0</v>
      </c>
      <c r="DQ463" s="121">
        <f t="shared" si="339"/>
        <v>0</v>
      </c>
      <c r="DR463" s="122">
        <f t="shared" si="340"/>
        <v>5</v>
      </c>
      <c r="DS463" s="157"/>
      <c r="DT463" s="157" t="str">
        <f t="shared" si="341"/>
        <v>Mastication</v>
      </c>
      <c r="DU463" s="157" t="str">
        <f t="shared" si="323"/>
        <v>184-10</v>
      </c>
      <c r="DV463" s="238">
        <f t="shared" si="342"/>
        <v>4</v>
      </c>
      <c r="EJ463" s="50">
        <f t="shared" si="347"/>
        <v>6.7816056910569106E-2</v>
      </c>
      <c r="EK463" s="50">
        <f t="shared" si="348"/>
        <v>0.37093495934959347</v>
      </c>
      <c r="EL463" s="55">
        <f t="shared" si="349"/>
        <v>1.475609756097561</v>
      </c>
      <c r="EM463" s="50">
        <f>4.656*AQ463*(((BL463/2.54)^2)+((BM463/2.54)^2)+((BN463/2.54)^2)+((BO463)/2.54^2)+((BP463/2.54)^2)+((BQ463/2.54)^2)+((BR463/2.54)^2)+((BS463/2.54)^2)+((BT463/2.54)^2)+((BU463/2.54)^2)+((BV463/2.54)^2)+((BW463/2.54)^2)+((BX463/2.54)^2)+((BY463/2.54)^2)+((BZ463/2.54)^2))/(BH463*3.28)</f>
        <v>0</v>
      </c>
      <c r="EN463" s="50">
        <f>3.492*AQ463*((CA463/2.54)^2 + (CB463/2.54)^2 + (CC463/2.54)^2 + (CD463/2.54)^2 + (CE463/2.54)^2 + (CF463/2.54)^2 + (CG463/2.54)^2 +(CH463/2.54)^2 +(CI463/2.54)^2 + (CJ463/2.54)^2 +(CK463/2.54)^2 + (CL463/2.54)^2 +(CM463/2.54)^2 + (CN463/2.54)^2 + (CO463/2.54)^2)/(BH463*3.28)</f>
        <v>0</v>
      </c>
      <c r="EO463" s="50">
        <f t="shared" si="343"/>
        <v>0</v>
      </c>
      <c r="EP463" s="50">
        <f t="shared" si="344"/>
        <v>0</v>
      </c>
      <c r="EQ463" s="50">
        <f t="shared" si="345"/>
        <v>0</v>
      </c>
      <c r="ER463" s="56">
        <f t="shared" si="350"/>
        <v>1.9143607723577234</v>
      </c>
      <c r="ES463" s="56">
        <f t="shared" si="351"/>
        <v>0</v>
      </c>
      <c r="ET463" s="56">
        <f t="shared" si="346"/>
        <v>0</v>
      </c>
      <c r="EU463" s="56">
        <f t="shared" si="346"/>
        <v>7.6591890971902403</v>
      </c>
      <c r="EV463" s="56">
        <f t="shared" si="352"/>
        <v>1.9143607723577234</v>
      </c>
      <c r="EW463" s="56"/>
      <c r="EX463" s="56"/>
      <c r="EY463" s="56"/>
      <c r="EZ463" s="165" t="str">
        <f>D463</f>
        <v>184-10</v>
      </c>
      <c r="FA463" s="179">
        <f t="shared" si="353"/>
        <v>0</v>
      </c>
      <c r="FB463" s="179">
        <f t="shared" si="353"/>
        <v>5.1061260647934938</v>
      </c>
      <c r="FC463" s="56">
        <f>AVERAGE(EJ461:EJ463)</f>
        <v>6.7816056910569106E-2</v>
      </c>
      <c r="FD463" s="56">
        <f>AVERAGE(EK461:EK463)</f>
        <v>0.49457994579945797</v>
      </c>
      <c r="FE463" s="56">
        <f>AVERAGE(EL461:EL463)</f>
        <v>0.98373983739837401</v>
      </c>
      <c r="FF463" s="56">
        <f>AVERAGE(EM461:EM463)</f>
        <v>0</v>
      </c>
      <c r="FG463" s="56">
        <f>AVERAGE(EN461:EN463)</f>
        <v>0</v>
      </c>
      <c r="FH463" s="56">
        <f t="shared" si="354"/>
        <v>0</v>
      </c>
      <c r="FI463" s="56">
        <f t="shared" si="354"/>
        <v>0</v>
      </c>
      <c r="FJ463" s="56">
        <f t="shared" si="354"/>
        <v>0</v>
      </c>
      <c r="FK463" s="56">
        <f>AVERAGE(ER461:ER463)</f>
        <v>1.5461358401084009</v>
      </c>
      <c r="FL463" s="56">
        <f>AVERAGE(ES461:ES463)</f>
        <v>0</v>
      </c>
      <c r="FM463" s="56">
        <f>AVERAGE(EV461:EV463)</f>
        <v>1.5461358401084009</v>
      </c>
      <c r="FO463" s="54"/>
      <c r="FP463" s="54" t="e">
        <f>AVERAGE(#REF!)</f>
        <v>#REF!</v>
      </c>
      <c r="FQ463" s="54" t="e">
        <f>AVERAGE(#REF!)</f>
        <v>#REF!</v>
      </c>
      <c r="FR463" s="54" t="e">
        <f>AVERAGE(#REF!)</f>
        <v>#REF!</v>
      </c>
      <c r="FS463" s="54" t="e">
        <f>AVERAGE(#REF!)</f>
        <v>#REF!</v>
      </c>
      <c r="FT463" s="54" t="e">
        <f>AVERAGE(#REF!)</f>
        <v>#REF!</v>
      </c>
      <c r="FU463" s="54" t="e">
        <f>AVERAGE(#REF!)</f>
        <v>#REF!</v>
      </c>
      <c r="FV463" s="54" t="e">
        <f>AVERAGE(#REF!)</f>
        <v>#REF!</v>
      </c>
      <c r="FW463" s="54" t="e">
        <f>AVERAGE(#REF!)</f>
        <v>#REF!</v>
      </c>
      <c r="FX463" s="54" t="e">
        <f>AVERAGE(#REF!)</f>
        <v>#REF!</v>
      </c>
      <c r="FY463" s="54" t="e">
        <f>AVERAGE(#REF!)</f>
        <v>#REF!</v>
      </c>
      <c r="FZ463" s="54" t="e">
        <f>AVERAGE(#REF!)</f>
        <v>#REF!</v>
      </c>
      <c r="GA463" s="54"/>
    </row>
    <row r="464" spans="1:183" ht="16.899999999999999" customHeight="1">
      <c r="A464" s="66" t="s">
        <v>377</v>
      </c>
      <c r="B464" s="228" t="s">
        <v>340</v>
      </c>
      <c r="C464" s="228">
        <v>275</v>
      </c>
      <c r="D464" s="228" t="s">
        <v>347</v>
      </c>
      <c r="E464" s="229">
        <v>5</v>
      </c>
      <c r="F464" s="144">
        <v>3.4684433774760004</v>
      </c>
      <c r="G464" s="144"/>
      <c r="H464" s="144">
        <v>15.239315487396004</v>
      </c>
      <c r="I464" s="83"/>
      <c r="J464" s="83"/>
      <c r="K464" s="83"/>
      <c r="L464" s="83"/>
      <c r="M464" s="83"/>
      <c r="N464" s="83"/>
      <c r="O464" s="83"/>
      <c r="P464" s="230">
        <f t="shared" si="305"/>
        <v>18.707758864872005</v>
      </c>
      <c r="Q464" s="52">
        <f t="shared" si="306"/>
        <v>0.4862977204565232</v>
      </c>
      <c r="R464" s="52">
        <f t="shared" si="307"/>
        <v>1.6719591486036376</v>
      </c>
      <c r="S464" s="52">
        <f t="shared" si="308"/>
        <v>1.5100905010906007</v>
      </c>
      <c r="T464" s="53">
        <f t="shared" si="309"/>
        <v>0.13702190689023608</v>
      </c>
      <c r="U464" s="53">
        <f t="shared" si="310"/>
        <v>1.2629780931097638</v>
      </c>
      <c r="V464" s="53">
        <f t="shared" si="311"/>
        <v>16.243942351697964</v>
      </c>
      <c r="W464" s="53">
        <f t="shared" si="312"/>
        <v>140.50881400687584</v>
      </c>
      <c r="X464" s="53">
        <f t="shared" si="313"/>
        <v>1.0299999999999998</v>
      </c>
      <c r="Y464" s="53">
        <f t="shared" si="314"/>
        <v>1.0281459866986051</v>
      </c>
      <c r="Z464" s="53">
        <f t="shared" si="315"/>
        <v>1.0362919733972102</v>
      </c>
      <c r="AA464" s="53">
        <f t="shared" si="316"/>
        <v>1.0425839467944207</v>
      </c>
      <c r="AB464" s="53">
        <f t="shared" si="317"/>
        <v>0.53</v>
      </c>
      <c r="AC464" s="53">
        <f t="shared" si="318"/>
        <v>0.54814598669860515</v>
      </c>
      <c r="AD464" s="53">
        <f t="shared" si="319"/>
        <v>0.55370802660278973</v>
      </c>
      <c r="AE464" s="53">
        <f t="shared" si="320"/>
        <v>0.4421898004790773</v>
      </c>
      <c r="AF464" s="53">
        <f t="shared" si="321"/>
        <v>0.36</v>
      </c>
      <c r="AG464" s="53">
        <f t="shared" si="322"/>
        <v>0.40109490023953864</v>
      </c>
      <c r="AH464" s="64" t="s">
        <v>152</v>
      </c>
      <c r="AK464" s="45" t="str">
        <f t="shared" si="325"/>
        <v>184-10</v>
      </c>
      <c r="AL464" s="65"/>
      <c r="AM464" s="145">
        <f t="shared" si="326"/>
        <v>5</v>
      </c>
      <c r="AN464" s="149"/>
      <c r="AO464" s="183"/>
      <c r="AP464" s="149"/>
      <c r="AQ464" s="147">
        <f t="shared" si="327"/>
        <v>1</v>
      </c>
      <c r="AR464" s="229">
        <v>0</v>
      </c>
      <c r="AS464" s="229">
        <v>2</v>
      </c>
      <c r="AT464" s="229">
        <v>3</v>
      </c>
      <c r="AU464" s="229">
        <v>0</v>
      </c>
      <c r="AV464" s="229">
        <v>5</v>
      </c>
      <c r="AW464" s="229">
        <v>5</v>
      </c>
      <c r="AX464" s="229">
        <v>0</v>
      </c>
      <c r="AY464" s="229">
        <v>1</v>
      </c>
      <c r="AZ464" s="229">
        <v>1</v>
      </c>
      <c r="BB464" s="229">
        <v>26</v>
      </c>
      <c r="BC464" s="229">
        <v>4</v>
      </c>
      <c r="BD464" s="229">
        <v>2</v>
      </c>
      <c r="BE464" s="57">
        <v>3</v>
      </c>
      <c r="BF464" s="57">
        <v>3</v>
      </c>
      <c r="BG464" s="57">
        <v>3</v>
      </c>
      <c r="BH464" s="57">
        <v>10</v>
      </c>
      <c r="BI464" s="57">
        <f t="shared" si="328"/>
        <v>275</v>
      </c>
      <c r="BJ464" s="189" t="str">
        <f t="shared" si="329"/>
        <v>184-10</v>
      </c>
      <c r="BK464" s="173">
        <f t="shared" si="330"/>
        <v>5</v>
      </c>
      <c r="BL464" s="173">
        <v>0</v>
      </c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104"/>
      <c r="CB464" s="103"/>
      <c r="CC464" s="103"/>
      <c r="CD464" s="103"/>
      <c r="CE464" s="103"/>
      <c r="CF464" s="103"/>
      <c r="CG464" s="103"/>
      <c r="CH464" s="103"/>
      <c r="CI464" s="103"/>
      <c r="CJ464" s="103"/>
      <c r="CK464" s="103"/>
      <c r="CL464" s="103"/>
      <c r="CP464" s="93"/>
      <c r="CQ464" s="93"/>
      <c r="CV464" s="93"/>
      <c r="DA464" s="93"/>
      <c r="DF464" s="131"/>
      <c r="DG464" s="121">
        <f t="shared" si="331"/>
        <v>0</v>
      </c>
      <c r="DH464" s="121">
        <f t="shared" si="332"/>
        <v>19.451908818260929</v>
      </c>
      <c r="DI464" s="121">
        <f t="shared" si="333"/>
        <v>60.403620043624031</v>
      </c>
      <c r="DJ464" s="121">
        <f t="shared" si="334"/>
        <v>0.79996383627925061</v>
      </c>
      <c r="DK464" s="121">
        <f t="shared" si="334"/>
        <v>1.1711182188210731</v>
      </c>
      <c r="DL464" s="121">
        <f t="shared" si="334"/>
        <v>7.6679327204229848</v>
      </c>
      <c r="DM464" s="121">
        <f t="shared" si="335"/>
        <v>0</v>
      </c>
      <c r="DN464" s="121">
        <f t="shared" si="336"/>
        <v>0</v>
      </c>
      <c r="DO464" s="121">
        <f t="shared" si="337"/>
        <v>0</v>
      </c>
      <c r="DP464" s="121">
        <f t="shared" si="338"/>
        <v>0</v>
      </c>
      <c r="DQ464" s="121">
        <f t="shared" si="339"/>
        <v>0</v>
      </c>
      <c r="DR464" s="122">
        <f t="shared" si="340"/>
        <v>4</v>
      </c>
      <c r="DS464" s="157"/>
      <c r="DT464" s="157" t="str">
        <f t="shared" si="341"/>
        <v>Mastication</v>
      </c>
      <c r="DU464" s="157" t="str">
        <f t="shared" si="323"/>
        <v>184-10</v>
      </c>
      <c r="DV464" s="238">
        <f t="shared" si="342"/>
        <v>5</v>
      </c>
      <c r="EJ464" s="50"/>
      <c r="EK464" s="50"/>
      <c r="EL464" s="55"/>
      <c r="EM464" s="50"/>
      <c r="EN464" s="50"/>
      <c r="EO464" s="50">
        <f t="shared" si="343"/>
        <v>0</v>
      </c>
      <c r="EP464" s="50">
        <f t="shared" si="344"/>
        <v>0</v>
      </c>
      <c r="EQ464" s="50">
        <f t="shared" si="345"/>
        <v>0</v>
      </c>
      <c r="ER464" s="56"/>
      <c r="ES464" s="56"/>
      <c r="ET464" s="56">
        <f t="shared" si="346"/>
        <v>0</v>
      </c>
      <c r="EU464" s="56">
        <f t="shared" si="346"/>
        <v>8.7533589682174178</v>
      </c>
      <c r="EV464" s="56"/>
      <c r="EW464" s="56"/>
      <c r="EX464" s="56"/>
      <c r="EY464" s="56"/>
      <c r="EZ464" s="165"/>
      <c r="FA464" s="179"/>
      <c r="FB464" s="179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O464" s="54"/>
      <c r="FP464" s="54"/>
      <c r="FQ464" s="54"/>
      <c r="FR464" s="54"/>
      <c r="FS464" s="54"/>
      <c r="FT464" s="54"/>
      <c r="FU464" s="54"/>
      <c r="FV464" s="54"/>
      <c r="FW464" s="54"/>
      <c r="FX464" s="54"/>
      <c r="FY464" s="54"/>
      <c r="FZ464" s="54"/>
      <c r="GA464" s="54"/>
    </row>
    <row r="465" spans="1:183" ht="16.899999999999999" customHeight="1">
      <c r="A465" s="66" t="s">
        <v>377</v>
      </c>
      <c r="B465" s="228" t="s">
        <v>340</v>
      </c>
      <c r="C465" s="228">
        <v>275</v>
      </c>
      <c r="D465" s="228" t="s">
        <v>351</v>
      </c>
      <c r="E465" s="229">
        <v>1</v>
      </c>
      <c r="F465" s="144">
        <v>3.4684433774760004</v>
      </c>
      <c r="G465" s="144"/>
      <c r="H465" s="144">
        <v>15.239315487396004</v>
      </c>
      <c r="I465" s="83"/>
      <c r="J465" s="83"/>
      <c r="K465" s="144"/>
      <c r="L465" s="144"/>
      <c r="M465" s="83"/>
      <c r="N465" s="83"/>
      <c r="O465" s="83"/>
      <c r="P465" s="230">
        <f t="shared" si="305"/>
        <v>18.707758864872005</v>
      </c>
      <c r="Q465" s="52">
        <f t="shared" si="306"/>
        <v>0.4862977204565232</v>
      </c>
      <c r="R465" s="52">
        <f t="shared" si="307"/>
        <v>1.6719591486036376</v>
      </c>
      <c r="S465" s="52">
        <f t="shared" si="308"/>
        <v>1.5100905010906007</v>
      </c>
      <c r="T465" s="53">
        <f t="shared" si="309"/>
        <v>0.13702190689023608</v>
      </c>
      <c r="U465" s="53">
        <f t="shared" si="310"/>
        <v>1.2629780931097638</v>
      </c>
      <c r="V465" s="53">
        <f t="shared" si="311"/>
        <v>16.243942351697964</v>
      </c>
      <c r="W465" s="53">
        <f t="shared" si="312"/>
        <v>140.50881400687584</v>
      </c>
      <c r="X465" s="53">
        <f t="shared" si="313"/>
        <v>1.0299999999999998</v>
      </c>
      <c r="Y465" s="53">
        <f t="shared" si="314"/>
        <v>1.0281459866986051</v>
      </c>
      <c r="Z465" s="53">
        <f t="shared" si="315"/>
        <v>1.0362919733972102</v>
      </c>
      <c r="AA465" s="53">
        <f t="shared" si="316"/>
        <v>1.0425839467944207</v>
      </c>
      <c r="AB465" s="53">
        <f t="shared" si="317"/>
        <v>0.53</v>
      </c>
      <c r="AC465" s="53">
        <f t="shared" si="318"/>
        <v>0.54814598669860515</v>
      </c>
      <c r="AD465" s="53">
        <f t="shared" si="319"/>
        <v>0.55370802660278973</v>
      </c>
      <c r="AE465" s="53">
        <f t="shared" si="320"/>
        <v>0.4421898004790773</v>
      </c>
      <c r="AF465" s="53">
        <f t="shared" si="321"/>
        <v>0.36</v>
      </c>
      <c r="AG465" s="53">
        <f t="shared" si="322"/>
        <v>0.40109490023953864</v>
      </c>
      <c r="AH465" s="64" t="s">
        <v>152</v>
      </c>
      <c r="AK465" s="45" t="str">
        <f t="shared" si="325"/>
        <v>185-17</v>
      </c>
      <c r="AL465" s="65"/>
      <c r="AM465" s="145">
        <f t="shared" si="326"/>
        <v>1</v>
      </c>
      <c r="AN465" s="149"/>
      <c r="AO465" s="183"/>
      <c r="AP465" s="149"/>
      <c r="AQ465" s="147">
        <f t="shared" si="327"/>
        <v>1</v>
      </c>
      <c r="AR465" s="229">
        <v>0</v>
      </c>
      <c r="AS465" s="229">
        <v>1</v>
      </c>
      <c r="AT465" s="229">
        <v>14</v>
      </c>
      <c r="AU465" s="229">
        <v>0</v>
      </c>
      <c r="AV465" s="229">
        <v>1</v>
      </c>
      <c r="AW465" s="229">
        <v>5</v>
      </c>
      <c r="AX465" s="229">
        <v>0</v>
      </c>
      <c r="AY465" s="229">
        <v>2</v>
      </c>
      <c r="AZ465" s="229">
        <v>2</v>
      </c>
      <c r="BB465" s="229">
        <v>12</v>
      </c>
      <c r="BC465" s="229">
        <v>3</v>
      </c>
      <c r="BD465" s="229">
        <v>0</v>
      </c>
      <c r="BE465" s="57">
        <v>3</v>
      </c>
      <c r="BF465" s="57">
        <v>3</v>
      </c>
      <c r="BG465" s="57">
        <v>3</v>
      </c>
      <c r="BH465" s="57">
        <v>10</v>
      </c>
      <c r="BI465" s="57">
        <f t="shared" si="328"/>
        <v>275</v>
      </c>
      <c r="BJ465" s="189" t="str">
        <f t="shared" si="329"/>
        <v>185-17</v>
      </c>
      <c r="BK465" s="173">
        <f t="shared" si="330"/>
        <v>1</v>
      </c>
      <c r="BL465" s="173">
        <v>0</v>
      </c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104"/>
      <c r="CB465" s="103"/>
      <c r="CC465" s="103"/>
      <c r="CD465" s="103"/>
      <c r="CE465" s="103"/>
      <c r="CF465" s="103"/>
      <c r="CG465" s="103"/>
      <c r="CH465" s="103"/>
      <c r="CI465" s="103"/>
      <c r="CJ465" s="103"/>
      <c r="CK465" s="103"/>
      <c r="CL465" s="103"/>
      <c r="CP465" s="93"/>
      <c r="CQ465" s="93"/>
      <c r="CV465" s="93"/>
      <c r="DA465" s="93"/>
      <c r="DF465" s="131"/>
      <c r="DG465" s="121">
        <f t="shared" si="331"/>
        <v>0</v>
      </c>
      <c r="DH465" s="121">
        <f t="shared" si="332"/>
        <v>9.7259544091304644</v>
      </c>
      <c r="DI465" s="121">
        <f t="shared" si="333"/>
        <v>30.201810021812015</v>
      </c>
      <c r="DJ465" s="121">
        <f t="shared" si="334"/>
        <v>0.36921407828273095</v>
      </c>
      <c r="DK465" s="121">
        <f t="shared" si="334"/>
        <v>0.87833866411580497</v>
      </c>
      <c r="DL465" s="121">
        <f t="shared" si="334"/>
        <v>0</v>
      </c>
      <c r="DM465" s="121">
        <f t="shared" si="335"/>
        <v>0</v>
      </c>
      <c r="DN465" s="121">
        <f t="shared" si="336"/>
        <v>0</v>
      </c>
      <c r="DO465" s="121">
        <f t="shared" si="337"/>
        <v>0</v>
      </c>
      <c r="DP465" s="121">
        <f t="shared" si="338"/>
        <v>0</v>
      </c>
      <c r="DQ465" s="121">
        <f t="shared" si="339"/>
        <v>0</v>
      </c>
      <c r="DR465" s="122">
        <f t="shared" si="340"/>
        <v>9.5</v>
      </c>
      <c r="DS465" s="157"/>
      <c r="DT465" s="157" t="str">
        <f t="shared" si="341"/>
        <v>Mastication</v>
      </c>
      <c r="DU465" s="157" t="str">
        <f t="shared" si="323"/>
        <v>185-17</v>
      </c>
      <c r="DV465" s="238">
        <f t="shared" si="342"/>
        <v>1</v>
      </c>
      <c r="EJ465" s="50">
        <f t="shared" si="347"/>
        <v>0.1162560975609756</v>
      </c>
      <c r="EK465" s="50">
        <f t="shared" si="348"/>
        <v>0.55640243902439024</v>
      </c>
      <c r="EL465" s="55">
        <f t="shared" si="349"/>
        <v>0</v>
      </c>
      <c r="EM465" s="50">
        <f>4.656*AQ465*(((BL465/2.54)^2)+((BM465/2.54)^2)+((BN465/2.54)^2)+((BO465)/2.54^2)+((BP465/2.54)^2)+((BQ465/2.54)^2)+((BR465/2.54)^2)+((BS465/2.54)^2)+((BT465/2.54)^2)+((BU465/2.54)^2)+((BV465/2.54)^2)+((BW465/2.54)^2)+((BX465/2.54)^2)+((BY465/2.54)^2)+((BZ465/2.54)^2))/(BH465*3.28)</f>
        <v>0</v>
      </c>
      <c r="EN465" s="50">
        <f>3.492*AQ465*((CA465/2.54)^2 + (CB465/2.54)^2 + (CC465/2.54)^2 + (CD465/2.54)^2 + (CE465/2.54)^2 + (CF465/2.54)^2 + (CG465/2.54)^2 +(CH465/2.54)^2 +(CI465/2.54)^2 + (CJ465/2.54)^2 +(CK465/2.54)^2 + (CL465/2.54)^2 +(CM465/2.54)^2 + (CN465/2.54)^2 + (CO465/2.54)^2)/(BH465*3.28)</f>
        <v>0</v>
      </c>
      <c r="EO465" s="50">
        <f t="shared" si="343"/>
        <v>0</v>
      </c>
      <c r="EP465" s="50">
        <f t="shared" si="344"/>
        <v>0</v>
      </c>
      <c r="EQ465" s="50">
        <f t="shared" si="345"/>
        <v>0</v>
      </c>
      <c r="ER465" s="56">
        <f t="shared" si="350"/>
        <v>0.6726585365853659</v>
      </c>
      <c r="ES465" s="56">
        <f t="shared" si="351"/>
        <v>0</v>
      </c>
      <c r="ET465" s="56">
        <f t="shared" si="346"/>
        <v>0</v>
      </c>
      <c r="EU465" s="56">
        <f t="shared" si="346"/>
        <v>4.3766794841087089</v>
      </c>
      <c r="EV465" s="56">
        <f t="shared" si="352"/>
        <v>0.6726585365853659</v>
      </c>
      <c r="EW465" s="56"/>
      <c r="EX465" s="56"/>
      <c r="EY465" s="56"/>
      <c r="EZ465" s="165"/>
      <c r="FA465" s="179"/>
      <c r="FB465" s="179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O465" s="54"/>
      <c r="FP465" s="54"/>
      <c r="FQ465" s="54"/>
      <c r="FR465" s="54"/>
      <c r="FS465" s="54"/>
      <c r="FT465" s="54"/>
      <c r="FU465" s="54"/>
      <c r="FV465" s="54"/>
      <c r="FW465" s="54"/>
      <c r="FX465" s="54"/>
      <c r="FY465" s="54"/>
      <c r="FZ465" s="54"/>
      <c r="GA465" s="54"/>
    </row>
    <row r="466" spans="1:183" ht="16.899999999999999" customHeight="1">
      <c r="A466" s="66" t="s">
        <v>377</v>
      </c>
      <c r="B466" s="228" t="s">
        <v>340</v>
      </c>
      <c r="C466" s="228">
        <v>275</v>
      </c>
      <c r="D466" s="228" t="s">
        <v>351</v>
      </c>
      <c r="E466" s="229">
        <v>2</v>
      </c>
      <c r="F466" s="144">
        <v>3.4684433774760004</v>
      </c>
      <c r="G466" s="144"/>
      <c r="H466" s="144">
        <v>15.239315487396004</v>
      </c>
      <c r="I466" s="83"/>
      <c r="J466" s="83"/>
      <c r="K466" s="144"/>
      <c r="L466" s="144"/>
      <c r="M466" s="83"/>
      <c r="N466" s="83"/>
      <c r="O466" s="83"/>
      <c r="P466" s="230">
        <f t="shared" si="305"/>
        <v>18.707758864872005</v>
      </c>
      <c r="Q466" s="52">
        <f t="shared" si="306"/>
        <v>0.4862977204565232</v>
      </c>
      <c r="R466" s="52">
        <f t="shared" si="307"/>
        <v>1.6719591486036376</v>
      </c>
      <c r="S466" s="52">
        <f t="shared" si="308"/>
        <v>1.5100905010906007</v>
      </c>
      <c r="T466" s="53">
        <f t="shared" si="309"/>
        <v>0.13702190689023608</v>
      </c>
      <c r="U466" s="53">
        <f t="shared" si="310"/>
        <v>1.2629780931097638</v>
      </c>
      <c r="V466" s="53">
        <f t="shared" si="311"/>
        <v>16.243942351697964</v>
      </c>
      <c r="W466" s="53">
        <f t="shared" si="312"/>
        <v>140.50881400687584</v>
      </c>
      <c r="X466" s="53">
        <f t="shared" si="313"/>
        <v>1.0299999999999998</v>
      </c>
      <c r="Y466" s="53">
        <f t="shared" si="314"/>
        <v>1.0281459866986051</v>
      </c>
      <c r="Z466" s="53">
        <f t="shared" si="315"/>
        <v>1.0362919733972102</v>
      </c>
      <c r="AA466" s="53">
        <f t="shared" si="316"/>
        <v>1.0425839467944207</v>
      </c>
      <c r="AB466" s="53">
        <f t="shared" si="317"/>
        <v>0.53</v>
      </c>
      <c r="AC466" s="53">
        <f t="shared" si="318"/>
        <v>0.54814598669860515</v>
      </c>
      <c r="AD466" s="53">
        <f t="shared" si="319"/>
        <v>0.55370802660278973</v>
      </c>
      <c r="AE466" s="53">
        <f t="shared" si="320"/>
        <v>0.4421898004790773</v>
      </c>
      <c r="AF466" s="53">
        <f t="shared" si="321"/>
        <v>0.36</v>
      </c>
      <c r="AG466" s="53">
        <f t="shared" si="322"/>
        <v>0.40109490023953864</v>
      </c>
      <c r="AH466" s="64" t="s">
        <v>152</v>
      </c>
      <c r="AK466" s="45" t="str">
        <f t="shared" si="325"/>
        <v>185-17</v>
      </c>
      <c r="AL466" s="65"/>
      <c r="AM466" s="145">
        <f t="shared" si="326"/>
        <v>2</v>
      </c>
      <c r="AN466" s="149"/>
      <c r="AO466" s="183"/>
      <c r="AP466" s="149"/>
      <c r="AQ466" s="147">
        <f t="shared" si="327"/>
        <v>1</v>
      </c>
      <c r="AR466" s="229">
        <v>0</v>
      </c>
      <c r="AS466" s="229">
        <v>3</v>
      </c>
      <c r="AT466" s="229">
        <v>3</v>
      </c>
      <c r="AU466" s="229">
        <v>0</v>
      </c>
      <c r="AV466" s="229">
        <v>1</v>
      </c>
      <c r="AW466" s="229">
        <v>1</v>
      </c>
      <c r="AX466" s="229">
        <v>0</v>
      </c>
      <c r="AY466" s="229">
        <v>2</v>
      </c>
      <c r="AZ466" s="229">
        <v>2</v>
      </c>
      <c r="BB466" s="229">
        <v>5</v>
      </c>
      <c r="BC466" s="229">
        <v>2</v>
      </c>
      <c r="BD466" s="229">
        <v>1</v>
      </c>
      <c r="BE466" s="57">
        <v>3</v>
      </c>
      <c r="BF466" s="57">
        <v>3</v>
      </c>
      <c r="BG466" s="57">
        <v>3</v>
      </c>
      <c r="BH466" s="57">
        <v>10</v>
      </c>
      <c r="BI466" s="57">
        <f t="shared" si="328"/>
        <v>275</v>
      </c>
      <c r="BJ466" s="189" t="str">
        <f t="shared" si="329"/>
        <v>185-17</v>
      </c>
      <c r="BK466" s="173">
        <f t="shared" si="330"/>
        <v>2</v>
      </c>
      <c r="BL466" s="173">
        <v>0</v>
      </c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104"/>
      <c r="CB466" s="103"/>
      <c r="CC466" s="103"/>
      <c r="CD466" s="103"/>
      <c r="CE466" s="103"/>
      <c r="CF466" s="103"/>
      <c r="CG466" s="103"/>
      <c r="CH466" s="103"/>
      <c r="CI466" s="103"/>
      <c r="CJ466" s="103"/>
      <c r="CK466" s="103"/>
      <c r="CL466" s="103"/>
      <c r="CP466" s="93"/>
      <c r="CQ466" s="93"/>
      <c r="CV466" s="93"/>
      <c r="DA466" s="93"/>
      <c r="DF466" s="131"/>
      <c r="DG466" s="121">
        <f t="shared" si="331"/>
        <v>0</v>
      </c>
      <c r="DH466" s="121">
        <f t="shared" si="332"/>
        <v>14.588931613695696</v>
      </c>
      <c r="DI466" s="121">
        <f t="shared" si="333"/>
        <v>45.302715032718019</v>
      </c>
      <c r="DJ466" s="121">
        <f t="shared" si="334"/>
        <v>0.15383919928447123</v>
      </c>
      <c r="DK466" s="121">
        <f t="shared" si="334"/>
        <v>0.58555910941053657</v>
      </c>
      <c r="DL466" s="121">
        <f t="shared" si="334"/>
        <v>3.8339663602114924</v>
      </c>
      <c r="DM466" s="121">
        <f t="shared" si="335"/>
        <v>0</v>
      </c>
      <c r="DN466" s="121">
        <f t="shared" si="336"/>
        <v>0</v>
      </c>
      <c r="DO466" s="121">
        <f t="shared" si="337"/>
        <v>0</v>
      </c>
      <c r="DP466" s="121">
        <f t="shared" si="338"/>
        <v>0</v>
      </c>
      <c r="DQ466" s="121">
        <f t="shared" si="339"/>
        <v>0</v>
      </c>
      <c r="DR466" s="122">
        <f t="shared" si="340"/>
        <v>2</v>
      </c>
      <c r="DS466" s="157"/>
      <c r="DT466" s="157" t="str">
        <f t="shared" si="341"/>
        <v>Mastication</v>
      </c>
      <c r="DU466" s="157" t="str">
        <f t="shared" si="323"/>
        <v>185-17</v>
      </c>
      <c r="DV466" s="238">
        <f t="shared" si="342"/>
        <v>2</v>
      </c>
      <c r="EJ466" s="50">
        <f t="shared" si="347"/>
        <v>4.8440040650406503E-2</v>
      </c>
      <c r="EK466" s="50">
        <f t="shared" si="348"/>
        <v>0.37093495934959347</v>
      </c>
      <c r="EL466" s="55">
        <f t="shared" si="349"/>
        <v>1.475609756097561</v>
      </c>
      <c r="EM466" s="50">
        <f>4.656*AQ466*(((BL466/2.54)^2)+((BM466/2.54)^2)+((BN466/2.54)^2)+((BO466)/2.54^2)+((BP466/2.54)^2)+((BQ466/2.54)^2)+((BR466/2.54)^2)+((BS466/2.54)^2)+((BT466/2.54)^2)+((BU466/2.54)^2)+((BV466/2.54)^2)+((BW466/2.54)^2)+((BX466/2.54)^2)+((BY466/2.54)^2)+((BZ466/2.54)^2))/(BH466*3.28)</f>
        <v>0</v>
      </c>
      <c r="EN466" s="50">
        <f>3.492*AQ466*((CA466/2.54)^2 + (CB466/2.54)^2 + (CC466/2.54)^2 + (CD466/2.54)^2 + (CE466/2.54)^2 + (CF466/2.54)^2 + (CG466/2.54)^2 +(CH466/2.54)^2 +(CI466/2.54)^2 + (CJ466/2.54)^2 +(CK466/2.54)^2 + (CL466/2.54)^2 +(CM466/2.54)^2 + (CN466/2.54)^2 + (CO466/2.54)^2)/(BH466*3.28)</f>
        <v>0</v>
      </c>
      <c r="EO466" s="50">
        <f t="shared" si="343"/>
        <v>0</v>
      </c>
      <c r="EP466" s="50">
        <f t="shared" si="344"/>
        <v>0</v>
      </c>
      <c r="EQ466" s="50">
        <f t="shared" si="345"/>
        <v>0</v>
      </c>
      <c r="ER466" s="56">
        <f t="shared" si="350"/>
        <v>1.894984756097561</v>
      </c>
      <c r="ES466" s="56">
        <f t="shared" si="351"/>
        <v>0</v>
      </c>
      <c r="ET466" s="56">
        <f t="shared" si="346"/>
        <v>0</v>
      </c>
      <c r="EU466" s="56">
        <f t="shared" si="346"/>
        <v>6.5650192261630629</v>
      </c>
      <c r="EV466" s="56">
        <f t="shared" si="352"/>
        <v>1.894984756097561</v>
      </c>
      <c r="EW466" s="56"/>
      <c r="EX466" s="56"/>
      <c r="EY466" s="56"/>
      <c r="EZ466" s="165"/>
      <c r="FA466" s="179"/>
      <c r="FB466" s="179"/>
      <c r="FC466" s="56"/>
      <c r="FD466" s="56"/>
      <c r="FE466" s="56"/>
      <c r="FF466" s="56"/>
      <c r="FG466" s="56"/>
      <c r="FH466" s="56"/>
      <c r="FI466" s="56"/>
      <c r="FJ466" s="56"/>
      <c r="FK466" s="56"/>
      <c r="FL466" s="56"/>
      <c r="FM466" s="56"/>
      <c r="FO466" s="54"/>
      <c r="FP466" s="54"/>
      <c r="FQ466" s="54"/>
      <c r="FR466" s="54"/>
      <c r="FS466" s="54"/>
      <c r="FT466" s="54"/>
      <c r="FU466" s="54"/>
      <c r="FV466" s="54"/>
      <c r="FW466" s="54"/>
      <c r="FX466" s="54"/>
      <c r="FY466" s="54"/>
      <c r="FZ466" s="54"/>
      <c r="GA466" s="54"/>
    </row>
    <row r="467" spans="1:183" ht="16.899999999999999" customHeight="1">
      <c r="A467" s="66" t="s">
        <v>377</v>
      </c>
      <c r="B467" s="228" t="s">
        <v>340</v>
      </c>
      <c r="C467" s="228">
        <v>275</v>
      </c>
      <c r="D467" s="228" t="s">
        <v>351</v>
      </c>
      <c r="E467" s="229">
        <v>3</v>
      </c>
      <c r="F467" s="144">
        <v>3.4684433774760004</v>
      </c>
      <c r="G467" s="144"/>
      <c r="H467" s="144">
        <v>15.239315487396004</v>
      </c>
      <c r="I467" s="83"/>
      <c r="J467" s="83"/>
      <c r="K467" s="144"/>
      <c r="L467" s="144"/>
      <c r="M467" s="83"/>
      <c r="N467" s="83"/>
      <c r="O467" s="83"/>
      <c r="P467" s="230">
        <f t="shared" si="305"/>
        <v>18.707758864872005</v>
      </c>
      <c r="Q467" s="52">
        <f t="shared" si="306"/>
        <v>0.4862977204565232</v>
      </c>
      <c r="R467" s="52">
        <f t="shared" si="307"/>
        <v>1.6719591486036376</v>
      </c>
      <c r="S467" s="52">
        <f t="shared" si="308"/>
        <v>1.5100905010906007</v>
      </c>
      <c r="T467" s="53">
        <f t="shared" si="309"/>
        <v>0.13702190689023608</v>
      </c>
      <c r="U467" s="53">
        <f t="shared" si="310"/>
        <v>1.2629780931097638</v>
      </c>
      <c r="V467" s="53">
        <f t="shared" si="311"/>
        <v>16.243942351697964</v>
      </c>
      <c r="W467" s="53">
        <f t="shared" si="312"/>
        <v>140.50881400687584</v>
      </c>
      <c r="X467" s="53">
        <f t="shared" si="313"/>
        <v>1.0299999999999998</v>
      </c>
      <c r="Y467" s="53">
        <f t="shared" si="314"/>
        <v>1.0281459866986051</v>
      </c>
      <c r="Z467" s="53">
        <f t="shared" si="315"/>
        <v>1.0362919733972102</v>
      </c>
      <c r="AA467" s="53">
        <f t="shared" si="316"/>
        <v>1.0425839467944207</v>
      </c>
      <c r="AB467" s="53">
        <f t="shared" si="317"/>
        <v>0.53</v>
      </c>
      <c r="AC467" s="53">
        <f t="shared" si="318"/>
        <v>0.54814598669860515</v>
      </c>
      <c r="AD467" s="53">
        <f t="shared" si="319"/>
        <v>0.55370802660278973</v>
      </c>
      <c r="AE467" s="53">
        <f t="shared" si="320"/>
        <v>0.4421898004790773</v>
      </c>
      <c r="AF467" s="53">
        <f t="shared" si="321"/>
        <v>0.36</v>
      </c>
      <c r="AG467" s="53">
        <f t="shared" si="322"/>
        <v>0.40109490023953864</v>
      </c>
      <c r="AH467" s="64" t="s">
        <v>152</v>
      </c>
      <c r="AK467" s="45" t="str">
        <f t="shared" si="325"/>
        <v>185-17</v>
      </c>
      <c r="AL467" s="65"/>
      <c r="AM467" s="145">
        <f t="shared" si="326"/>
        <v>3</v>
      </c>
      <c r="AN467" s="149"/>
      <c r="AO467" s="183"/>
      <c r="AP467" s="149"/>
      <c r="AQ467" s="147">
        <f t="shared" si="327"/>
        <v>1</v>
      </c>
      <c r="AR467" s="229">
        <v>0</v>
      </c>
      <c r="AS467" s="229">
        <v>1</v>
      </c>
      <c r="AT467" s="229">
        <v>1</v>
      </c>
      <c r="AU467" s="229">
        <v>0</v>
      </c>
      <c r="AV467" s="229">
        <v>1</v>
      </c>
      <c r="AW467" s="229">
        <v>2</v>
      </c>
      <c r="AX467" s="229">
        <v>0</v>
      </c>
      <c r="AY467" s="229">
        <v>2</v>
      </c>
      <c r="AZ467" s="229">
        <v>2</v>
      </c>
      <c r="BB467" s="229">
        <v>17</v>
      </c>
      <c r="BC467" s="229">
        <v>3</v>
      </c>
      <c r="BD467" s="229">
        <v>1</v>
      </c>
      <c r="BE467" s="57">
        <v>3</v>
      </c>
      <c r="BF467" s="57">
        <v>3</v>
      </c>
      <c r="BG467" s="57">
        <v>3</v>
      </c>
      <c r="BH467" s="57">
        <v>10</v>
      </c>
      <c r="BI467" s="57">
        <f t="shared" si="328"/>
        <v>275</v>
      </c>
      <c r="BJ467" s="189" t="str">
        <f t="shared" si="329"/>
        <v>185-17</v>
      </c>
      <c r="BK467" s="173">
        <f t="shared" si="330"/>
        <v>3</v>
      </c>
      <c r="BL467" s="173">
        <v>0</v>
      </c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104"/>
      <c r="CB467" s="103"/>
      <c r="CC467" s="103"/>
      <c r="CD467" s="103"/>
      <c r="CE467" s="103"/>
      <c r="CF467" s="103"/>
      <c r="CG467" s="103"/>
      <c r="CH467" s="103"/>
      <c r="CI467" s="103"/>
      <c r="CJ467" s="103"/>
      <c r="CK467" s="103"/>
      <c r="CL467" s="103"/>
      <c r="CP467" s="93"/>
      <c r="CQ467" s="93"/>
      <c r="CV467" s="93"/>
      <c r="DA467" s="93"/>
      <c r="DF467" s="131"/>
      <c r="DG467" s="121">
        <f t="shared" si="331"/>
        <v>0</v>
      </c>
      <c r="DH467" s="121">
        <f t="shared" si="332"/>
        <v>9.7259544091304644</v>
      </c>
      <c r="DI467" s="121">
        <f t="shared" si="333"/>
        <v>30.201810021812015</v>
      </c>
      <c r="DJ467" s="121">
        <f t="shared" si="334"/>
        <v>0.52305327756720221</v>
      </c>
      <c r="DK467" s="121">
        <f t="shared" si="334"/>
        <v>0.87833866411580497</v>
      </c>
      <c r="DL467" s="121">
        <f t="shared" si="334"/>
        <v>3.8339663602114924</v>
      </c>
      <c r="DM467" s="121">
        <f t="shared" si="335"/>
        <v>0</v>
      </c>
      <c r="DN467" s="121">
        <f t="shared" si="336"/>
        <v>0</v>
      </c>
      <c r="DO467" s="121">
        <f t="shared" si="337"/>
        <v>0</v>
      </c>
      <c r="DP467" s="121">
        <f t="shared" si="338"/>
        <v>0</v>
      </c>
      <c r="DQ467" s="121">
        <f t="shared" si="339"/>
        <v>0</v>
      </c>
      <c r="DR467" s="122">
        <f t="shared" si="340"/>
        <v>1.5</v>
      </c>
      <c r="DS467" s="157"/>
      <c r="DT467" s="157" t="str">
        <f t="shared" si="341"/>
        <v>Mastication</v>
      </c>
      <c r="DU467" s="157" t="str">
        <f t="shared" si="323"/>
        <v>185-17</v>
      </c>
      <c r="DV467" s="238">
        <f t="shared" si="342"/>
        <v>3</v>
      </c>
      <c r="EJ467" s="50">
        <f t="shared" si="347"/>
        <v>0.1646961382113821</v>
      </c>
      <c r="EK467" s="50">
        <f t="shared" si="348"/>
        <v>0.55640243902439024</v>
      </c>
      <c r="EL467" s="55">
        <f t="shared" si="349"/>
        <v>1.475609756097561</v>
      </c>
      <c r="EM467" s="50">
        <f>4.656*AQ467*(((BL467/2.54)^2)+((BM467/2.54)^2)+((BN467/2.54)^2)+((BO467)/2.54^2)+((BP467/2.54)^2)+((BQ467/2.54)^2)+((BR467/2.54)^2)+((BS467/2.54)^2)+((BT467/2.54)^2)+((BU467/2.54)^2)+((BV467/2.54)^2)+((BW467/2.54)^2)+((BX467/2.54)^2)+((BY467/2.54)^2)+((BZ467/2.54)^2))/(BH467*3.28)</f>
        <v>0</v>
      </c>
      <c r="EN467" s="50">
        <f>3.492*AQ467*((CA467/2.54)^2 + (CB467/2.54)^2 + (CC467/2.54)^2 + (CD467/2.54)^2 + (CE467/2.54)^2 + (CF467/2.54)^2 + (CG467/2.54)^2 +(CH467/2.54)^2 +(CI467/2.54)^2 + (CJ467/2.54)^2 +(CK467/2.54)^2 + (CL467/2.54)^2 +(CM467/2.54)^2 + (CN467/2.54)^2 + (CO467/2.54)^2)/(BH467*3.28)</f>
        <v>0</v>
      </c>
      <c r="EO467" s="50">
        <f t="shared" si="343"/>
        <v>0</v>
      </c>
      <c r="EP467" s="50">
        <f t="shared" si="344"/>
        <v>0</v>
      </c>
      <c r="EQ467" s="50">
        <f t="shared" si="345"/>
        <v>0</v>
      </c>
      <c r="ER467" s="56">
        <f t="shared" si="350"/>
        <v>2.1967083333333335</v>
      </c>
      <c r="ES467" s="56">
        <f t="shared" si="351"/>
        <v>0</v>
      </c>
      <c r="ET467" s="56">
        <f t="shared" si="346"/>
        <v>0</v>
      </c>
      <c r="EU467" s="56">
        <f t="shared" si="346"/>
        <v>4.3766794841087089</v>
      </c>
      <c r="EV467" s="56">
        <f t="shared" si="352"/>
        <v>2.1967083333333335</v>
      </c>
      <c r="EW467" s="56"/>
      <c r="EX467" s="56"/>
      <c r="EY467" s="56"/>
      <c r="EZ467" s="165" t="str">
        <f>D467</f>
        <v>185-17</v>
      </c>
      <c r="FA467" s="179">
        <f t="shared" si="353"/>
        <v>0</v>
      </c>
      <c r="FB467" s="179">
        <f t="shared" si="353"/>
        <v>5.1061260647934938</v>
      </c>
      <c r="FC467" s="56">
        <f>AVERAGE(EJ465:EJ467)</f>
        <v>0.10979742547425474</v>
      </c>
      <c r="FD467" s="56">
        <f>AVERAGE(EK465:EK467)</f>
        <v>0.49457994579945797</v>
      </c>
      <c r="FE467" s="56">
        <f>AVERAGE(EL465:EL467)</f>
        <v>0.98373983739837401</v>
      </c>
      <c r="FF467" s="56">
        <f>AVERAGE(EM465:EM467)</f>
        <v>0</v>
      </c>
      <c r="FG467" s="56">
        <f>AVERAGE(EN465:EN467)</f>
        <v>0</v>
      </c>
      <c r="FH467" s="56">
        <f t="shared" si="354"/>
        <v>0</v>
      </c>
      <c r="FI467" s="56">
        <f t="shared" si="354"/>
        <v>0</v>
      </c>
      <c r="FJ467" s="56">
        <f t="shared" si="354"/>
        <v>0</v>
      </c>
      <c r="FK467" s="56">
        <f>AVERAGE(ER465:ER467)</f>
        <v>1.5881172086720869</v>
      </c>
      <c r="FL467" s="56">
        <f>AVERAGE(ES465:ES467)</f>
        <v>0</v>
      </c>
      <c r="FM467" s="56">
        <f>AVERAGE(EV465:EV467)</f>
        <v>1.5881172086720869</v>
      </c>
      <c r="FO467" s="54"/>
      <c r="FP467" s="54" t="e">
        <f>AVERAGE(#REF!)</f>
        <v>#REF!</v>
      </c>
      <c r="FQ467" s="54" t="e">
        <f>AVERAGE(#REF!)</f>
        <v>#REF!</v>
      </c>
      <c r="FR467" s="54" t="e">
        <f>AVERAGE(#REF!)</f>
        <v>#REF!</v>
      </c>
      <c r="FS467" s="54" t="e">
        <f>AVERAGE(#REF!)</f>
        <v>#REF!</v>
      </c>
      <c r="FT467" s="54" t="e">
        <f>AVERAGE(#REF!)</f>
        <v>#REF!</v>
      </c>
      <c r="FU467" s="54" t="e">
        <f>AVERAGE(#REF!)</f>
        <v>#REF!</v>
      </c>
      <c r="FV467" s="54" t="e">
        <f>AVERAGE(#REF!)</f>
        <v>#REF!</v>
      </c>
      <c r="FW467" s="54" t="e">
        <f>AVERAGE(#REF!)</f>
        <v>#REF!</v>
      </c>
      <c r="FX467" s="54" t="e">
        <f>AVERAGE(#REF!)</f>
        <v>#REF!</v>
      </c>
      <c r="FY467" s="54" t="e">
        <f>AVERAGE(#REF!)</f>
        <v>#REF!</v>
      </c>
      <c r="FZ467" s="54" t="e">
        <f>AVERAGE(#REF!)</f>
        <v>#REF!</v>
      </c>
      <c r="GA467" s="54"/>
    </row>
    <row r="468" spans="1:183" ht="16.899999999999999" customHeight="1">
      <c r="A468" s="66" t="s">
        <v>377</v>
      </c>
      <c r="B468" s="228" t="s">
        <v>340</v>
      </c>
      <c r="C468" s="228">
        <v>275</v>
      </c>
      <c r="D468" s="228" t="s">
        <v>351</v>
      </c>
      <c r="E468" s="229">
        <v>4</v>
      </c>
      <c r="F468" s="144">
        <v>3.4684433774760004</v>
      </c>
      <c r="G468" s="144"/>
      <c r="H468" s="144">
        <v>15.239315487396004</v>
      </c>
      <c r="I468" s="83"/>
      <c r="J468" s="83"/>
      <c r="K468" s="83"/>
      <c r="L468" s="83"/>
      <c r="M468" s="83"/>
      <c r="N468" s="83"/>
      <c r="O468" s="83"/>
      <c r="P468" s="230">
        <f t="shared" si="305"/>
        <v>18.707758864872005</v>
      </c>
      <c r="Q468" s="52">
        <f t="shared" si="306"/>
        <v>0.4862977204565232</v>
      </c>
      <c r="R468" s="52">
        <f t="shared" si="307"/>
        <v>1.6719591486036376</v>
      </c>
      <c r="S468" s="52">
        <f t="shared" si="308"/>
        <v>1.5100905010906007</v>
      </c>
      <c r="T468" s="53">
        <f t="shared" si="309"/>
        <v>0.13702190689023608</v>
      </c>
      <c r="U468" s="53">
        <f t="shared" si="310"/>
        <v>1.2629780931097638</v>
      </c>
      <c r="V468" s="53">
        <f t="shared" si="311"/>
        <v>16.243942351697964</v>
      </c>
      <c r="W468" s="53">
        <f t="shared" si="312"/>
        <v>140.50881400687584</v>
      </c>
      <c r="X468" s="53">
        <f t="shared" si="313"/>
        <v>1.0299999999999998</v>
      </c>
      <c r="Y468" s="53">
        <f t="shared" si="314"/>
        <v>1.0281459866986051</v>
      </c>
      <c r="Z468" s="53">
        <f t="shared" si="315"/>
        <v>1.0362919733972102</v>
      </c>
      <c r="AA468" s="53">
        <f t="shared" si="316"/>
        <v>1.0425839467944207</v>
      </c>
      <c r="AB468" s="53">
        <f t="shared" si="317"/>
        <v>0.53</v>
      </c>
      <c r="AC468" s="53">
        <f t="shared" si="318"/>
        <v>0.54814598669860515</v>
      </c>
      <c r="AD468" s="53">
        <f t="shared" si="319"/>
        <v>0.55370802660278973</v>
      </c>
      <c r="AE468" s="53">
        <f t="shared" si="320"/>
        <v>0.4421898004790773</v>
      </c>
      <c r="AF468" s="53">
        <f t="shared" si="321"/>
        <v>0.36</v>
      </c>
      <c r="AG468" s="53">
        <f t="shared" si="322"/>
        <v>0.40109490023953864</v>
      </c>
      <c r="AH468" s="64" t="s">
        <v>152</v>
      </c>
      <c r="AK468" s="45" t="str">
        <f t="shared" si="325"/>
        <v>185-17</v>
      </c>
      <c r="AL468" s="65"/>
      <c r="AM468" s="145">
        <f t="shared" si="326"/>
        <v>4</v>
      </c>
      <c r="AN468" s="149"/>
      <c r="AO468" s="183"/>
      <c r="AP468" s="149"/>
      <c r="AQ468" s="147">
        <f t="shared" si="327"/>
        <v>1</v>
      </c>
      <c r="AR468" s="229">
        <v>0</v>
      </c>
      <c r="AS468" s="229">
        <v>3</v>
      </c>
      <c r="AT468" s="229">
        <v>3</v>
      </c>
      <c r="AU468" s="229">
        <v>0</v>
      </c>
      <c r="AV468" s="229">
        <v>3</v>
      </c>
      <c r="AW468" s="229">
        <v>4</v>
      </c>
      <c r="AX468" s="229">
        <v>0</v>
      </c>
      <c r="AY468" s="229">
        <v>2</v>
      </c>
      <c r="AZ468" s="229">
        <v>5</v>
      </c>
      <c r="BB468" s="229">
        <v>25</v>
      </c>
      <c r="BC468" s="229">
        <v>1</v>
      </c>
      <c r="BD468" s="229">
        <v>0</v>
      </c>
      <c r="BE468" s="57">
        <v>3</v>
      </c>
      <c r="BF468" s="57">
        <v>3</v>
      </c>
      <c r="BG468" s="57">
        <v>3</v>
      </c>
      <c r="BH468" s="57">
        <v>10</v>
      </c>
      <c r="BI468" s="57">
        <f t="shared" si="328"/>
        <v>275</v>
      </c>
      <c r="BJ468" s="189" t="str">
        <f t="shared" si="329"/>
        <v>185-17</v>
      </c>
      <c r="BK468" s="173">
        <f t="shared" si="330"/>
        <v>4</v>
      </c>
      <c r="BL468" s="173">
        <v>0</v>
      </c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104"/>
      <c r="CB468" s="103"/>
      <c r="CC468" s="103"/>
      <c r="CD468" s="103"/>
      <c r="CE468" s="103"/>
      <c r="CF468" s="103"/>
      <c r="CG468" s="103"/>
      <c r="CH468" s="103"/>
      <c r="CI468" s="103"/>
      <c r="CJ468" s="103"/>
      <c r="CK468" s="103"/>
      <c r="CL468" s="103"/>
      <c r="CP468" s="93"/>
      <c r="CQ468" s="93"/>
      <c r="CV468" s="93"/>
      <c r="DA468" s="93"/>
      <c r="DF468" s="131"/>
      <c r="DG468" s="121">
        <f t="shared" si="331"/>
        <v>0</v>
      </c>
      <c r="DH468" s="121">
        <f t="shared" si="332"/>
        <v>19.451908818260929</v>
      </c>
      <c r="DI468" s="121">
        <f t="shared" si="333"/>
        <v>60.403620043624031</v>
      </c>
      <c r="DJ468" s="121">
        <f t="shared" si="334"/>
        <v>0.76919599642235614</v>
      </c>
      <c r="DK468" s="121">
        <f t="shared" si="334"/>
        <v>0.29277955470526829</v>
      </c>
      <c r="DL468" s="121">
        <f t="shared" si="334"/>
        <v>0</v>
      </c>
      <c r="DM468" s="121">
        <f t="shared" si="335"/>
        <v>0</v>
      </c>
      <c r="DN468" s="121">
        <f t="shared" si="336"/>
        <v>0</v>
      </c>
      <c r="DO468" s="121">
        <f t="shared" si="337"/>
        <v>0</v>
      </c>
      <c r="DP468" s="121">
        <f t="shared" si="338"/>
        <v>0</v>
      </c>
      <c r="DQ468" s="121">
        <f t="shared" si="339"/>
        <v>0</v>
      </c>
      <c r="DR468" s="122">
        <f t="shared" si="340"/>
        <v>3.5</v>
      </c>
      <c r="DS468" s="157"/>
      <c r="DT468" s="157" t="str">
        <f t="shared" si="341"/>
        <v>Mastication</v>
      </c>
      <c r="DU468" s="157" t="str">
        <f t="shared" si="323"/>
        <v>185-17</v>
      </c>
      <c r="DV468" s="238">
        <f t="shared" si="342"/>
        <v>4</v>
      </c>
      <c r="EJ468" s="50"/>
      <c r="EK468" s="50"/>
      <c r="EL468" s="55"/>
      <c r="EM468" s="50"/>
      <c r="EN468" s="50"/>
      <c r="EO468" s="50">
        <f t="shared" si="343"/>
        <v>0</v>
      </c>
      <c r="EP468" s="50">
        <f t="shared" si="344"/>
        <v>0</v>
      </c>
      <c r="EQ468" s="50">
        <f t="shared" si="345"/>
        <v>0</v>
      </c>
      <c r="ER468" s="56"/>
      <c r="ES468" s="56"/>
      <c r="ET468" s="56">
        <f t="shared" si="346"/>
        <v>0</v>
      </c>
      <c r="EU468" s="56">
        <f t="shared" si="346"/>
        <v>8.7533589682174178</v>
      </c>
      <c r="EV468" s="56"/>
      <c r="EW468" s="56"/>
      <c r="EX468" s="56"/>
      <c r="EY468" s="56"/>
      <c r="EZ468" s="165"/>
      <c r="FA468" s="179"/>
      <c r="FB468" s="179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O468" s="54"/>
      <c r="FP468" s="54"/>
      <c r="FQ468" s="54"/>
      <c r="FR468" s="54"/>
      <c r="FS468" s="54"/>
      <c r="FT468" s="54"/>
      <c r="FU468" s="54"/>
      <c r="FV468" s="54"/>
      <c r="FW468" s="54"/>
      <c r="FX468" s="54"/>
      <c r="FY468" s="54"/>
      <c r="FZ468" s="54"/>
      <c r="GA468" s="54"/>
    </row>
    <row r="469" spans="1:183" ht="16.899999999999999" customHeight="1">
      <c r="A469" s="66" t="s">
        <v>377</v>
      </c>
      <c r="B469" s="228" t="s">
        <v>340</v>
      </c>
      <c r="C469" s="228">
        <v>275</v>
      </c>
      <c r="D469" s="228" t="s">
        <v>351</v>
      </c>
      <c r="E469" s="229">
        <v>5</v>
      </c>
      <c r="F469" s="144">
        <v>3.4684433774760004</v>
      </c>
      <c r="G469" s="144"/>
      <c r="H469" s="144">
        <v>15.239315487396004</v>
      </c>
      <c r="I469" s="83"/>
      <c r="J469" s="83"/>
      <c r="K469" s="144"/>
      <c r="L469" s="83"/>
      <c r="M469" s="83"/>
      <c r="N469" s="83"/>
      <c r="O469" s="83"/>
      <c r="P469" s="230">
        <f t="shared" si="305"/>
        <v>18.707758864872005</v>
      </c>
      <c r="Q469" s="52">
        <f t="shared" si="306"/>
        <v>0.4862977204565232</v>
      </c>
      <c r="R469" s="52">
        <f t="shared" si="307"/>
        <v>1.6719591486036376</v>
      </c>
      <c r="S469" s="52">
        <f t="shared" si="308"/>
        <v>1.5100905010906007</v>
      </c>
      <c r="T469" s="53">
        <f t="shared" si="309"/>
        <v>0.13702190689023608</v>
      </c>
      <c r="U469" s="53">
        <f t="shared" si="310"/>
        <v>1.2629780931097638</v>
      </c>
      <c r="V469" s="53">
        <f t="shared" si="311"/>
        <v>16.243942351697964</v>
      </c>
      <c r="W469" s="53">
        <f t="shared" si="312"/>
        <v>140.50881400687584</v>
      </c>
      <c r="X469" s="53">
        <f t="shared" si="313"/>
        <v>1.0299999999999998</v>
      </c>
      <c r="Y469" s="53">
        <f t="shared" si="314"/>
        <v>1.0281459866986051</v>
      </c>
      <c r="Z469" s="53">
        <f t="shared" si="315"/>
        <v>1.0362919733972102</v>
      </c>
      <c r="AA469" s="53">
        <f t="shared" si="316"/>
        <v>1.0425839467944207</v>
      </c>
      <c r="AB469" s="53">
        <f t="shared" si="317"/>
        <v>0.53</v>
      </c>
      <c r="AC469" s="53">
        <f t="shared" si="318"/>
        <v>0.54814598669860515</v>
      </c>
      <c r="AD469" s="53">
        <f t="shared" si="319"/>
        <v>0.55370802660278973</v>
      </c>
      <c r="AE469" s="53">
        <f t="shared" si="320"/>
        <v>0.4421898004790773</v>
      </c>
      <c r="AF469" s="53">
        <f t="shared" si="321"/>
        <v>0.36</v>
      </c>
      <c r="AG469" s="53">
        <f t="shared" si="322"/>
        <v>0.40109490023953864</v>
      </c>
      <c r="AH469" s="64" t="s">
        <v>152</v>
      </c>
      <c r="AK469" s="45" t="str">
        <f t="shared" si="325"/>
        <v>185-17</v>
      </c>
      <c r="AL469" s="65"/>
      <c r="AM469" s="145">
        <f t="shared" si="326"/>
        <v>5</v>
      </c>
      <c r="AN469" s="149"/>
      <c r="AO469" s="183"/>
      <c r="AP469" s="149"/>
      <c r="AQ469" s="147">
        <f t="shared" si="327"/>
        <v>1</v>
      </c>
      <c r="AR469" s="229">
        <v>0</v>
      </c>
      <c r="AS469" s="229">
        <v>1</v>
      </c>
      <c r="AT469" s="229">
        <v>1</v>
      </c>
      <c r="AU469" s="229">
        <v>0</v>
      </c>
      <c r="AV469" s="229">
        <v>1</v>
      </c>
      <c r="AW469" s="229">
        <v>1</v>
      </c>
      <c r="AX469" s="229">
        <v>0</v>
      </c>
      <c r="AY469" s="229">
        <v>2</v>
      </c>
      <c r="AZ469" s="229">
        <v>3</v>
      </c>
      <c r="BB469" s="229">
        <v>7</v>
      </c>
      <c r="BC469" s="229">
        <v>0</v>
      </c>
      <c r="BD469" s="229">
        <v>0</v>
      </c>
      <c r="BE469" s="57">
        <v>3</v>
      </c>
      <c r="BF469" s="57">
        <v>3</v>
      </c>
      <c r="BG469" s="57">
        <v>3</v>
      </c>
      <c r="BH469" s="57">
        <v>10</v>
      </c>
      <c r="BI469" s="57">
        <f t="shared" si="328"/>
        <v>275</v>
      </c>
      <c r="BJ469" s="189" t="str">
        <f t="shared" si="329"/>
        <v>185-17</v>
      </c>
      <c r="BK469" s="173">
        <f t="shared" si="330"/>
        <v>5</v>
      </c>
      <c r="BL469" s="173">
        <v>0</v>
      </c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104"/>
      <c r="CB469" s="103"/>
      <c r="CC469" s="103"/>
      <c r="CD469" s="103"/>
      <c r="CE469" s="103"/>
      <c r="CF469" s="103"/>
      <c r="CG469" s="103"/>
      <c r="CH469" s="103"/>
      <c r="CI469" s="103"/>
      <c r="CJ469" s="103"/>
      <c r="CK469" s="103"/>
      <c r="CL469" s="103"/>
      <c r="CP469" s="93"/>
      <c r="CQ469" s="93"/>
      <c r="CV469" s="93"/>
      <c r="DA469" s="93"/>
      <c r="DF469" s="131"/>
      <c r="DG469" s="121">
        <f t="shared" si="331"/>
        <v>0</v>
      </c>
      <c r="DH469" s="121">
        <f t="shared" si="332"/>
        <v>9.7259544091304644</v>
      </c>
      <c r="DI469" s="121">
        <f t="shared" si="333"/>
        <v>30.201810021812015</v>
      </c>
      <c r="DJ469" s="121">
        <f t="shared" si="334"/>
        <v>0.21537487899825977</v>
      </c>
      <c r="DK469" s="121">
        <f t="shared" si="334"/>
        <v>0</v>
      </c>
      <c r="DL469" s="121">
        <f t="shared" si="334"/>
        <v>0</v>
      </c>
      <c r="DM469" s="121">
        <f t="shared" si="335"/>
        <v>0</v>
      </c>
      <c r="DN469" s="121">
        <f t="shared" si="336"/>
        <v>0</v>
      </c>
      <c r="DO469" s="121">
        <f t="shared" si="337"/>
        <v>0</v>
      </c>
      <c r="DP469" s="121">
        <f t="shared" si="338"/>
        <v>0</v>
      </c>
      <c r="DQ469" s="121">
        <f t="shared" si="339"/>
        <v>0</v>
      </c>
      <c r="DR469" s="122">
        <f t="shared" si="340"/>
        <v>1</v>
      </c>
      <c r="DS469" s="157"/>
      <c r="DT469" s="157" t="str">
        <f t="shared" si="341"/>
        <v>Mastication</v>
      </c>
      <c r="DU469" s="157" t="str">
        <f t="shared" si="323"/>
        <v>185-17</v>
      </c>
      <c r="DV469" s="238">
        <f t="shared" si="342"/>
        <v>5</v>
      </c>
      <c r="EJ469" s="50">
        <f t="shared" si="347"/>
        <v>6.7816056910569106E-2</v>
      </c>
      <c r="EK469" s="50">
        <f t="shared" si="348"/>
        <v>0</v>
      </c>
      <c r="EL469" s="55">
        <f t="shared" si="349"/>
        <v>0</v>
      </c>
      <c r="EM469" s="50">
        <f>4.656*AQ469*(((BL469/2.54)^2)+((BM469/2.54)^2)+((BN469/2.54)^2)+((BO469)/2.54^2)+((BP469/2.54)^2)+((BQ469/2.54)^2)+((BR469/2.54)^2)+((BS469/2.54)^2)+((BT469/2.54)^2)+((BU469/2.54)^2)+((BV469/2.54)^2)+((BW469/2.54)^2)+((BX469/2.54)^2)+((BY469/2.54)^2)+((BZ469/2.54)^2))/(BH469*3.28)</f>
        <v>0</v>
      </c>
      <c r="EN469" s="50">
        <f>3.492*AQ469*((CA469/2.54)^2 + (CB469/2.54)^2 + (CC469/2.54)^2 + (CD469/2.54)^2 + (CE469/2.54)^2 + (CF469/2.54)^2 + (CG469/2.54)^2 +(CH469/2.54)^2 +(CI469/2.54)^2 + (CJ469/2.54)^2 +(CK469/2.54)^2 + (CL469/2.54)^2 +(CM469/2.54)^2 + (CN469/2.54)^2 + (CO469/2.54)^2)/(BH469*3.28)</f>
        <v>0</v>
      </c>
      <c r="EO469" s="50">
        <f t="shared" si="343"/>
        <v>0</v>
      </c>
      <c r="EP469" s="50">
        <f t="shared" si="344"/>
        <v>0</v>
      </c>
      <c r="EQ469" s="50">
        <f t="shared" si="345"/>
        <v>0</v>
      </c>
      <c r="ER469" s="56">
        <f t="shared" si="350"/>
        <v>6.7816056910569106E-2</v>
      </c>
      <c r="ES469" s="56">
        <f t="shared" si="351"/>
        <v>0</v>
      </c>
      <c r="ET469" s="56">
        <f t="shared" si="346"/>
        <v>0</v>
      </c>
      <c r="EU469" s="56">
        <f t="shared" si="346"/>
        <v>4.3766794841087089</v>
      </c>
      <c r="EV469" s="56">
        <f t="shared" si="352"/>
        <v>6.7816056910569106E-2</v>
      </c>
      <c r="EW469" s="56"/>
      <c r="EX469" s="56"/>
      <c r="EY469" s="56"/>
      <c r="EZ469" s="165"/>
      <c r="FA469" s="179"/>
      <c r="FB469" s="179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4"/>
      <c r="FZ469" s="54"/>
      <c r="GA469" s="54"/>
    </row>
    <row r="470" spans="1:183" ht="16.899999999999999" customHeight="1">
      <c r="A470" s="66" t="s">
        <v>377</v>
      </c>
      <c r="B470" s="228" t="s">
        <v>340</v>
      </c>
      <c r="C470" s="228">
        <v>275</v>
      </c>
      <c r="D470" s="228" t="s">
        <v>344</v>
      </c>
      <c r="E470" s="229">
        <v>1</v>
      </c>
      <c r="F470" s="144">
        <v>3.4684433774760004</v>
      </c>
      <c r="G470" s="144"/>
      <c r="H470" s="144">
        <v>15.239315487396004</v>
      </c>
      <c r="I470" s="83"/>
      <c r="J470" s="83"/>
      <c r="K470" s="144"/>
      <c r="L470" s="83"/>
      <c r="M470" s="83"/>
      <c r="N470" s="83"/>
      <c r="O470" s="83"/>
      <c r="P470" s="230">
        <f t="shared" si="305"/>
        <v>18.707758864872005</v>
      </c>
      <c r="Q470" s="52">
        <f t="shared" si="306"/>
        <v>0.4862977204565232</v>
      </c>
      <c r="R470" s="52">
        <f t="shared" si="307"/>
        <v>1.6719591486036376</v>
      </c>
      <c r="S470" s="52">
        <f t="shared" si="308"/>
        <v>1.5100905010906007</v>
      </c>
      <c r="T470" s="53">
        <f t="shared" si="309"/>
        <v>0.13702190689023608</v>
      </c>
      <c r="U470" s="53">
        <f t="shared" si="310"/>
        <v>1.2629780931097638</v>
      </c>
      <c r="V470" s="53">
        <f t="shared" si="311"/>
        <v>16.243942351697964</v>
      </c>
      <c r="W470" s="53">
        <f t="shared" si="312"/>
        <v>140.50881400687584</v>
      </c>
      <c r="X470" s="53">
        <f t="shared" si="313"/>
        <v>1.0299999999999998</v>
      </c>
      <c r="Y470" s="53">
        <f t="shared" si="314"/>
        <v>1.0281459866986051</v>
      </c>
      <c r="Z470" s="53">
        <f t="shared" si="315"/>
        <v>1.0362919733972102</v>
      </c>
      <c r="AA470" s="53">
        <f t="shared" si="316"/>
        <v>1.0425839467944207</v>
      </c>
      <c r="AB470" s="53">
        <f t="shared" si="317"/>
        <v>0.53</v>
      </c>
      <c r="AC470" s="53">
        <f t="shared" si="318"/>
        <v>0.54814598669860515</v>
      </c>
      <c r="AD470" s="53">
        <f t="shared" si="319"/>
        <v>0.55370802660278973</v>
      </c>
      <c r="AE470" s="53">
        <f t="shared" si="320"/>
        <v>0.4421898004790773</v>
      </c>
      <c r="AF470" s="53">
        <f t="shared" si="321"/>
        <v>0.36</v>
      </c>
      <c r="AG470" s="53">
        <f t="shared" si="322"/>
        <v>0.40109490023953864</v>
      </c>
      <c r="AH470" s="64" t="s">
        <v>152</v>
      </c>
      <c r="AK470" s="45" t="str">
        <f t="shared" si="325"/>
        <v>201-07</v>
      </c>
      <c r="AL470" s="65"/>
      <c r="AM470" s="145">
        <f t="shared" si="326"/>
        <v>1</v>
      </c>
      <c r="AN470" s="149"/>
      <c r="AO470" s="183"/>
      <c r="AP470" s="149"/>
      <c r="AQ470" s="147">
        <f t="shared" si="327"/>
        <v>1</v>
      </c>
      <c r="AR470" s="229">
        <v>0</v>
      </c>
      <c r="AS470" s="229">
        <v>2</v>
      </c>
      <c r="AT470" s="229">
        <v>2</v>
      </c>
      <c r="AU470" s="229">
        <v>0</v>
      </c>
      <c r="AV470" s="229">
        <v>5</v>
      </c>
      <c r="AW470" s="229">
        <v>5</v>
      </c>
      <c r="AX470" s="229">
        <v>0</v>
      </c>
      <c r="AY470" s="229">
        <v>2</v>
      </c>
      <c r="AZ470" s="229">
        <v>2</v>
      </c>
      <c r="BB470" s="229">
        <v>10</v>
      </c>
      <c r="BC470" s="229">
        <v>3</v>
      </c>
      <c r="BD470" s="229">
        <v>1</v>
      </c>
      <c r="BE470" s="57">
        <v>3</v>
      </c>
      <c r="BF470" s="57">
        <v>3</v>
      </c>
      <c r="BG470" s="57">
        <v>3</v>
      </c>
      <c r="BH470" s="57">
        <v>10</v>
      </c>
      <c r="BI470" s="57">
        <f t="shared" si="328"/>
        <v>275</v>
      </c>
      <c r="BJ470" s="189" t="str">
        <f t="shared" si="329"/>
        <v>201-07</v>
      </c>
      <c r="BK470" s="173">
        <f t="shared" si="330"/>
        <v>1</v>
      </c>
      <c r="BL470" s="173">
        <v>0</v>
      </c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104"/>
      <c r="CB470" s="103"/>
      <c r="CC470" s="103"/>
      <c r="CD470" s="103"/>
      <c r="CE470" s="103"/>
      <c r="CF470" s="103"/>
      <c r="CG470" s="103"/>
      <c r="CH470" s="103"/>
      <c r="CI470" s="103"/>
      <c r="CJ470" s="103"/>
      <c r="CK470" s="103"/>
      <c r="CL470" s="103"/>
      <c r="CP470" s="93"/>
      <c r="CQ470" s="93"/>
      <c r="CV470" s="93"/>
      <c r="DA470" s="93"/>
      <c r="DF470" s="131"/>
      <c r="DG470" s="121">
        <f t="shared" si="331"/>
        <v>0</v>
      </c>
      <c r="DH470" s="121">
        <f t="shared" si="332"/>
        <v>21.883397420543545</v>
      </c>
      <c r="DI470" s="121">
        <f t="shared" si="333"/>
        <v>67.954072549077026</v>
      </c>
      <c r="DJ470" s="121">
        <f t="shared" si="334"/>
        <v>0.30767839856894247</v>
      </c>
      <c r="DK470" s="121">
        <f t="shared" si="334"/>
        <v>0.87833866411580497</v>
      </c>
      <c r="DL470" s="121">
        <f t="shared" si="334"/>
        <v>3.8339663602114924</v>
      </c>
      <c r="DM470" s="121">
        <f t="shared" si="335"/>
        <v>0</v>
      </c>
      <c r="DN470" s="121">
        <f t="shared" si="336"/>
        <v>0</v>
      </c>
      <c r="DO470" s="121">
        <f t="shared" si="337"/>
        <v>0</v>
      </c>
      <c r="DP470" s="121">
        <f t="shared" si="338"/>
        <v>0</v>
      </c>
      <c r="DQ470" s="121">
        <f t="shared" si="339"/>
        <v>0</v>
      </c>
      <c r="DR470" s="122">
        <f t="shared" si="340"/>
        <v>3.5</v>
      </c>
      <c r="DS470" s="157"/>
      <c r="DT470" s="157" t="str">
        <f t="shared" si="341"/>
        <v>Mastication</v>
      </c>
      <c r="DU470" s="157" t="str">
        <f t="shared" si="323"/>
        <v>201-07</v>
      </c>
      <c r="DV470" s="238">
        <f t="shared" si="342"/>
        <v>1</v>
      </c>
      <c r="EJ470" s="50">
        <f t="shared" si="347"/>
        <v>9.6880081300813006E-2</v>
      </c>
      <c r="EK470" s="50">
        <f t="shared" si="348"/>
        <v>0.55640243902439024</v>
      </c>
      <c r="EL470" s="55">
        <f t="shared" si="349"/>
        <v>1.475609756097561</v>
      </c>
      <c r="EM470" s="50">
        <f>4.656*AQ470*(((BL470/2.54)^2)+((BM470/2.54)^2)+((BN470/2.54)^2)+((BO470)/2.54^2)+((BP470/2.54)^2)+((BQ470/2.54)^2)+((BR470/2.54)^2)+((BS470/2.54)^2)+((BT470/2.54)^2)+((BU470/2.54)^2)+((BV470/2.54)^2)+((BW470/2.54)^2)+((BX470/2.54)^2)+((BY470/2.54)^2)+((BZ470/2.54)^2))/(BH470*3.28)</f>
        <v>0</v>
      </c>
      <c r="EN470" s="50">
        <f>3.492*AQ470*((CA470/2.54)^2 + (CB470/2.54)^2 + (CC470/2.54)^2 + (CD470/2.54)^2 + (CE470/2.54)^2 + (CF470/2.54)^2 + (CG470/2.54)^2 +(CH470/2.54)^2 +(CI470/2.54)^2 + (CJ470/2.54)^2 +(CK470/2.54)^2 + (CL470/2.54)^2 +(CM470/2.54)^2 + (CN470/2.54)^2 + (CO470/2.54)^2)/(BH470*3.28)</f>
        <v>0</v>
      </c>
      <c r="EO470" s="50">
        <f t="shared" si="343"/>
        <v>0</v>
      </c>
      <c r="EP470" s="50">
        <f t="shared" si="344"/>
        <v>0</v>
      </c>
      <c r="EQ470" s="50">
        <f t="shared" si="345"/>
        <v>0</v>
      </c>
      <c r="ER470" s="56">
        <f t="shared" si="350"/>
        <v>2.1288922764227642</v>
      </c>
      <c r="ES470" s="56">
        <f t="shared" si="351"/>
        <v>0</v>
      </c>
      <c r="ET470" s="56">
        <f t="shared" si="346"/>
        <v>0</v>
      </c>
      <c r="EU470" s="56">
        <f t="shared" si="346"/>
        <v>9.8475288392445961</v>
      </c>
      <c r="EV470" s="56">
        <f t="shared" si="352"/>
        <v>2.1288922764227642</v>
      </c>
      <c r="EW470" s="56"/>
      <c r="EX470" s="56"/>
      <c r="EY470" s="56"/>
      <c r="EZ470" s="165"/>
      <c r="FA470" s="179"/>
      <c r="FB470" s="179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4"/>
      <c r="FZ470" s="54"/>
      <c r="GA470" s="54"/>
    </row>
    <row r="471" spans="1:183" ht="16.899999999999999" customHeight="1">
      <c r="A471" s="66" t="s">
        <v>377</v>
      </c>
      <c r="B471" s="228" t="s">
        <v>340</v>
      </c>
      <c r="C471" s="228">
        <v>275</v>
      </c>
      <c r="D471" s="228" t="s">
        <v>344</v>
      </c>
      <c r="E471" s="229">
        <v>2</v>
      </c>
      <c r="F471" s="144">
        <v>3.4684433774760004</v>
      </c>
      <c r="G471" s="144"/>
      <c r="H471" s="144">
        <v>15.239315487396004</v>
      </c>
      <c r="I471" s="83"/>
      <c r="J471" s="83"/>
      <c r="K471" s="144"/>
      <c r="L471" s="83"/>
      <c r="M471" s="83"/>
      <c r="N471" s="83"/>
      <c r="O471" s="83"/>
      <c r="P471" s="230">
        <f t="shared" si="305"/>
        <v>18.707758864872005</v>
      </c>
      <c r="Q471" s="52">
        <f t="shared" si="306"/>
        <v>0.4862977204565232</v>
      </c>
      <c r="R471" s="52">
        <f t="shared" si="307"/>
        <v>1.6719591486036376</v>
      </c>
      <c r="S471" s="52">
        <f t="shared" si="308"/>
        <v>1.5100905010906007</v>
      </c>
      <c r="T471" s="53">
        <f t="shared" si="309"/>
        <v>0.13702190689023608</v>
      </c>
      <c r="U471" s="53">
        <f t="shared" si="310"/>
        <v>1.2629780931097638</v>
      </c>
      <c r="V471" s="53">
        <f t="shared" si="311"/>
        <v>16.243942351697964</v>
      </c>
      <c r="W471" s="53">
        <f t="shared" si="312"/>
        <v>140.50881400687584</v>
      </c>
      <c r="X471" s="53">
        <f t="shared" si="313"/>
        <v>1.0299999999999998</v>
      </c>
      <c r="Y471" s="53">
        <f t="shared" si="314"/>
        <v>1.0281459866986051</v>
      </c>
      <c r="Z471" s="53">
        <f t="shared" si="315"/>
        <v>1.0362919733972102</v>
      </c>
      <c r="AA471" s="53">
        <f t="shared" si="316"/>
        <v>1.0425839467944207</v>
      </c>
      <c r="AB471" s="53">
        <f t="shared" si="317"/>
        <v>0.53</v>
      </c>
      <c r="AC471" s="53">
        <f t="shared" si="318"/>
        <v>0.54814598669860515</v>
      </c>
      <c r="AD471" s="53">
        <f t="shared" si="319"/>
        <v>0.55370802660278973</v>
      </c>
      <c r="AE471" s="53">
        <f t="shared" si="320"/>
        <v>0.4421898004790773</v>
      </c>
      <c r="AF471" s="53">
        <f t="shared" si="321"/>
        <v>0.36</v>
      </c>
      <c r="AG471" s="53">
        <f t="shared" si="322"/>
        <v>0.40109490023953864</v>
      </c>
      <c r="AH471" s="64" t="s">
        <v>152</v>
      </c>
      <c r="AK471" s="45" t="str">
        <f t="shared" si="325"/>
        <v>201-07</v>
      </c>
      <c r="AL471" s="65"/>
      <c r="AM471" s="145">
        <f t="shared" si="326"/>
        <v>2</v>
      </c>
      <c r="AN471" s="149"/>
      <c r="AO471" s="183"/>
      <c r="AP471" s="149"/>
      <c r="AQ471" s="147">
        <f t="shared" si="327"/>
        <v>1</v>
      </c>
      <c r="AR471" s="229">
        <v>0</v>
      </c>
      <c r="AS471" s="229">
        <v>7</v>
      </c>
      <c r="AT471" s="229">
        <v>7</v>
      </c>
      <c r="AU471" s="229">
        <v>0</v>
      </c>
      <c r="AV471" s="229">
        <v>1</v>
      </c>
      <c r="AW471" s="229">
        <v>3</v>
      </c>
      <c r="AX471" s="229">
        <v>0</v>
      </c>
      <c r="AY471" s="229">
        <v>1</v>
      </c>
      <c r="AZ471" s="229">
        <v>2</v>
      </c>
      <c r="BB471" s="229">
        <v>17</v>
      </c>
      <c r="BC471" s="229">
        <v>5</v>
      </c>
      <c r="BD471" s="229">
        <v>3</v>
      </c>
      <c r="BE471" s="57">
        <v>3</v>
      </c>
      <c r="BF471" s="57">
        <v>3</v>
      </c>
      <c r="BG471" s="57">
        <v>3</v>
      </c>
      <c r="BH471" s="57">
        <v>10</v>
      </c>
      <c r="BI471" s="57">
        <f t="shared" si="328"/>
        <v>275</v>
      </c>
      <c r="BJ471" s="189" t="str">
        <f t="shared" si="329"/>
        <v>201-07</v>
      </c>
      <c r="BK471" s="173">
        <f t="shared" si="330"/>
        <v>2</v>
      </c>
      <c r="BL471" s="173">
        <v>0</v>
      </c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104"/>
      <c r="CB471" s="103"/>
      <c r="CC471" s="103"/>
      <c r="CD471" s="103"/>
      <c r="CE471" s="103"/>
      <c r="CF471" s="103"/>
      <c r="CG471" s="103"/>
      <c r="CH471" s="103"/>
      <c r="CI471" s="103"/>
      <c r="CJ471" s="103"/>
      <c r="CK471" s="103"/>
      <c r="CL471" s="103"/>
      <c r="CP471" s="93"/>
      <c r="CQ471" s="93"/>
      <c r="CV471" s="93"/>
      <c r="DA471" s="93"/>
      <c r="DF471" s="131"/>
      <c r="DG471" s="121">
        <f t="shared" si="331"/>
        <v>0</v>
      </c>
      <c r="DH471" s="121">
        <f t="shared" si="332"/>
        <v>21.883397420543545</v>
      </c>
      <c r="DI471" s="121">
        <f t="shared" si="333"/>
        <v>67.954072549077026</v>
      </c>
      <c r="DJ471" s="121">
        <f t="shared" si="334"/>
        <v>0.52305327756720221</v>
      </c>
      <c r="DK471" s="121">
        <f t="shared" si="334"/>
        <v>1.4638977735263417</v>
      </c>
      <c r="DL471" s="121">
        <f t="shared" si="334"/>
        <v>11.501899080634479</v>
      </c>
      <c r="DM471" s="121">
        <f t="shared" si="335"/>
        <v>0</v>
      </c>
      <c r="DN471" s="121">
        <f t="shared" si="336"/>
        <v>0</v>
      </c>
      <c r="DO471" s="121">
        <f t="shared" si="337"/>
        <v>0</v>
      </c>
      <c r="DP471" s="121">
        <f t="shared" si="338"/>
        <v>0</v>
      </c>
      <c r="DQ471" s="121">
        <f t="shared" si="339"/>
        <v>0</v>
      </c>
      <c r="DR471" s="122">
        <f t="shared" si="340"/>
        <v>5</v>
      </c>
      <c r="DS471" s="157"/>
      <c r="DT471" s="157" t="str">
        <f t="shared" si="341"/>
        <v>Mastication</v>
      </c>
      <c r="DU471" s="157" t="str">
        <f t="shared" si="323"/>
        <v>201-07</v>
      </c>
      <c r="DV471" s="238">
        <f t="shared" si="342"/>
        <v>2</v>
      </c>
      <c r="EJ471" s="50">
        <f t="shared" si="347"/>
        <v>0.1646961382113821</v>
      </c>
      <c r="EK471" s="50">
        <f t="shared" si="348"/>
        <v>0.92733739837398377</v>
      </c>
      <c r="EL471" s="55">
        <f t="shared" si="349"/>
        <v>4.4268292682926829</v>
      </c>
      <c r="EM471" s="50">
        <f>4.656*AQ471*(((BL471/2.54)^2)+((BM471/2.54)^2)+((BN471/2.54)^2)+((BO471)/2.54^2)+((BP471/2.54)^2)+((BQ471/2.54)^2)+((BR471/2.54)^2)+((BS471/2.54)^2)+((BT471/2.54)^2)+((BU471/2.54)^2)+((BV471/2.54)^2)+((BW471/2.54)^2)+((BX471/2.54)^2)+((BY471/2.54)^2)+((BZ471/2.54)^2))/(BH471*3.28)</f>
        <v>0</v>
      </c>
      <c r="EN471" s="50">
        <f>3.492*AQ471*((CA471/2.54)^2 + (CB471/2.54)^2 + (CC471/2.54)^2 + (CD471/2.54)^2 + (CE471/2.54)^2 + (CF471/2.54)^2 + (CG471/2.54)^2 +(CH471/2.54)^2 +(CI471/2.54)^2 + (CJ471/2.54)^2 +(CK471/2.54)^2 + (CL471/2.54)^2 +(CM471/2.54)^2 + (CN471/2.54)^2 + (CO471/2.54)^2)/(BH471*3.28)</f>
        <v>0</v>
      </c>
      <c r="EO471" s="50">
        <f t="shared" si="343"/>
        <v>0</v>
      </c>
      <c r="EP471" s="50">
        <f t="shared" si="344"/>
        <v>0</v>
      </c>
      <c r="EQ471" s="50">
        <f t="shared" si="345"/>
        <v>0</v>
      </c>
      <c r="ER471" s="56">
        <f t="shared" si="350"/>
        <v>5.518862804878049</v>
      </c>
      <c r="ES471" s="56">
        <f t="shared" si="351"/>
        <v>0</v>
      </c>
      <c r="ET471" s="56">
        <f t="shared" si="346"/>
        <v>0</v>
      </c>
      <c r="EU471" s="56">
        <f t="shared" si="346"/>
        <v>9.8475288392445961</v>
      </c>
      <c r="EV471" s="56">
        <f t="shared" si="352"/>
        <v>5.518862804878049</v>
      </c>
      <c r="EW471" s="56"/>
      <c r="EX471" s="56"/>
      <c r="EY471" s="56"/>
      <c r="EZ471" s="165" t="str">
        <f>D471</f>
        <v>201-07</v>
      </c>
      <c r="FA471" s="179">
        <f t="shared" si="353"/>
        <v>0</v>
      </c>
      <c r="FB471" s="179">
        <f t="shared" si="353"/>
        <v>8.0239123875326346</v>
      </c>
      <c r="FC471" s="56">
        <f>AVERAGE(EJ469:EJ471)</f>
        <v>0.10979742547425475</v>
      </c>
      <c r="FD471" s="56">
        <f>AVERAGE(EK469:EK471)</f>
        <v>0.49457994579945802</v>
      </c>
      <c r="FE471" s="56">
        <f>AVERAGE(EL469:EL471)</f>
        <v>1.967479674796748</v>
      </c>
      <c r="FF471" s="56">
        <f>AVERAGE(EM469:EM471)</f>
        <v>0</v>
      </c>
      <c r="FG471" s="56">
        <f>AVERAGE(EN469:EN471)</f>
        <v>0</v>
      </c>
      <c r="FH471" s="56">
        <f t="shared" si="354"/>
        <v>0</v>
      </c>
      <c r="FI471" s="56">
        <f t="shared" si="354"/>
        <v>0</v>
      </c>
      <c r="FJ471" s="56">
        <f t="shared" si="354"/>
        <v>0</v>
      </c>
      <c r="FK471" s="56">
        <f>AVERAGE(ER469:ER471)</f>
        <v>2.5718570460704608</v>
      </c>
      <c r="FL471" s="56">
        <f>AVERAGE(ES469:ES471)</f>
        <v>0</v>
      </c>
      <c r="FM471" s="56">
        <f>AVERAGE(EV469:EV471)</f>
        <v>2.5718570460704608</v>
      </c>
      <c r="FO471" s="54"/>
      <c r="FP471" s="54" t="e">
        <f>AVERAGE(#REF!)</f>
        <v>#REF!</v>
      </c>
      <c r="FQ471" s="54" t="e">
        <f>AVERAGE(#REF!)</f>
        <v>#REF!</v>
      </c>
      <c r="FR471" s="54" t="e">
        <f>AVERAGE(#REF!)</f>
        <v>#REF!</v>
      </c>
      <c r="FS471" s="54" t="e">
        <f>AVERAGE(#REF!)</f>
        <v>#REF!</v>
      </c>
      <c r="FT471" s="54" t="e">
        <f>AVERAGE(#REF!)</f>
        <v>#REF!</v>
      </c>
      <c r="FU471" s="54" t="e">
        <f>AVERAGE(#REF!)</f>
        <v>#REF!</v>
      </c>
      <c r="FV471" s="54" t="e">
        <f>AVERAGE(#REF!)</f>
        <v>#REF!</v>
      </c>
      <c r="FW471" s="54" t="e">
        <f>AVERAGE(#REF!)</f>
        <v>#REF!</v>
      </c>
      <c r="FX471" s="54" t="e">
        <f>AVERAGE(#REF!)</f>
        <v>#REF!</v>
      </c>
      <c r="FY471" s="54" t="e">
        <f>AVERAGE(#REF!)</f>
        <v>#REF!</v>
      </c>
      <c r="FZ471" s="54" t="e">
        <f>AVERAGE(#REF!)</f>
        <v>#REF!</v>
      </c>
      <c r="GA471" s="54"/>
    </row>
    <row r="472" spans="1:183" ht="16.899999999999999" customHeight="1">
      <c r="A472" s="66" t="s">
        <v>377</v>
      </c>
      <c r="B472" s="228" t="s">
        <v>340</v>
      </c>
      <c r="C472" s="228">
        <v>275</v>
      </c>
      <c r="D472" s="228" t="s">
        <v>344</v>
      </c>
      <c r="E472" s="229">
        <v>3</v>
      </c>
      <c r="F472" s="144">
        <v>3.4684433774760004</v>
      </c>
      <c r="G472" s="144"/>
      <c r="H472" s="144">
        <v>15.239315487396004</v>
      </c>
      <c r="I472" s="83"/>
      <c r="J472" s="83"/>
      <c r="K472" s="83"/>
      <c r="L472" s="83"/>
      <c r="M472" s="83"/>
      <c r="N472" s="83"/>
      <c r="O472" s="83"/>
      <c r="P472" s="230">
        <f t="shared" si="305"/>
        <v>18.707758864872005</v>
      </c>
      <c r="Q472" s="52">
        <f t="shared" si="306"/>
        <v>0.4862977204565232</v>
      </c>
      <c r="R472" s="52">
        <f t="shared" si="307"/>
        <v>1.6719591486036376</v>
      </c>
      <c r="S472" s="52">
        <f t="shared" si="308"/>
        <v>1.5100905010906007</v>
      </c>
      <c r="T472" s="53">
        <f t="shared" si="309"/>
        <v>0.13702190689023608</v>
      </c>
      <c r="U472" s="53">
        <f t="shared" si="310"/>
        <v>1.2629780931097638</v>
      </c>
      <c r="V472" s="53">
        <f t="shared" si="311"/>
        <v>16.243942351697964</v>
      </c>
      <c r="W472" s="53">
        <f t="shared" si="312"/>
        <v>140.50881400687584</v>
      </c>
      <c r="X472" s="53">
        <f t="shared" si="313"/>
        <v>1.0299999999999998</v>
      </c>
      <c r="Y472" s="53">
        <f t="shared" si="314"/>
        <v>1.0281459866986051</v>
      </c>
      <c r="Z472" s="53">
        <f t="shared" si="315"/>
        <v>1.0362919733972102</v>
      </c>
      <c r="AA472" s="53">
        <f t="shared" si="316"/>
        <v>1.0425839467944207</v>
      </c>
      <c r="AB472" s="53">
        <f t="shared" si="317"/>
        <v>0.53</v>
      </c>
      <c r="AC472" s="53">
        <f t="shared" si="318"/>
        <v>0.54814598669860515</v>
      </c>
      <c r="AD472" s="53">
        <f t="shared" si="319"/>
        <v>0.55370802660278973</v>
      </c>
      <c r="AE472" s="53">
        <f t="shared" si="320"/>
        <v>0.4421898004790773</v>
      </c>
      <c r="AF472" s="53">
        <f t="shared" si="321"/>
        <v>0.36</v>
      </c>
      <c r="AG472" s="53">
        <f t="shared" si="322"/>
        <v>0.40109490023953864</v>
      </c>
      <c r="AH472" s="64" t="s">
        <v>152</v>
      </c>
      <c r="AK472" s="45" t="str">
        <f t="shared" si="325"/>
        <v>201-07</v>
      </c>
      <c r="AL472" s="65"/>
      <c r="AM472" s="145">
        <f t="shared" si="326"/>
        <v>3</v>
      </c>
      <c r="AN472" s="149"/>
      <c r="AO472" s="183"/>
      <c r="AP472" s="149"/>
      <c r="AQ472" s="147">
        <f t="shared" si="327"/>
        <v>1</v>
      </c>
      <c r="AR472" s="229">
        <v>0</v>
      </c>
      <c r="AS472" s="229">
        <v>8</v>
      </c>
      <c r="AT472" s="229">
        <v>8</v>
      </c>
      <c r="AU472" s="229">
        <v>0</v>
      </c>
      <c r="AV472" s="229">
        <v>4</v>
      </c>
      <c r="AW472" s="229">
        <v>4</v>
      </c>
      <c r="AX472" s="229">
        <v>0</v>
      </c>
      <c r="AY472" s="229">
        <v>2</v>
      </c>
      <c r="AZ472" s="229">
        <v>2</v>
      </c>
      <c r="BB472" s="229">
        <v>9</v>
      </c>
      <c r="BC472" s="229">
        <v>2</v>
      </c>
      <c r="BD472" s="229">
        <v>1</v>
      </c>
      <c r="BE472" s="57">
        <v>3</v>
      </c>
      <c r="BF472" s="57">
        <v>3</v>
      </c>
      <c r="BG472" s="57">
        <v>3</v>
      </c>
      <c r="BH472" s="57">
        <v>10</v>
      </c>
      <c r="BI472" s="57">
        <f t="shared" si="328"/>
        <v>275</v>
      </c>
      <c r="BJ472" s="189" t="str">
        <f t="shared" si="329"/>
        <v>201-07</v>
      </c>
      <c r="BK472" s="173">
        <f t="shared" si="330"/>
        <v>3</v>
      </c>
      <c r="BL472" s="173">
        <v>0</v>
      </c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104"/>
      <c r="CB472" s="103"/>
      <c r="CC472" s="103"/>
      <c r="CD472" s="103"/>
      <c r="CE472" s="103"/>
      <c r="CF472" s="103"/>
      <c r="CG472" s="103"/>
      <c r="CH472" s="103"/>
      <c r="CI472" s="103"/>
      <c r="CJ472" s="103"/>
      <c r="CK472" s="103"/>
      <c r="CL472" s="103"/>
      <c r="CP472" s="93"/>
      <c r="CQ472" s="93"/>
      <c r="CV472" s="93"/>
      <c r="DA472" s="93"/>
      <c r="DF472" s="131"/>
      <c r="DG472" s="121">
        <f t="shared" si="331"/>
        <v>0</v>
      </c>
      <c r="DH472" s="121">
        <f t="shared" si="332"/>
        <v>34.040840431956624</v>
      </c>
      <c r="DI472" s="121">
        <f t="shared" si="333"/>
        <v>105.70633507634206</v>
      </c>
      <c r="DJ472" s="121">
        <f t="shared" si="334"/>
        <v>0.27691055871204823</v>
      </c>
      <c r="DK472" s="121">
        <f t="shared" si="334"/>
        <v>0.58555910941053657</v>
      </c>
      <c r="DL472" s="121">
        <f t="shared" si="334"/>
        <v>3.8339663602114924</v>
      </c>
      <c r="DM472" s="121">
        <f t="shared" si="335"/>
        <v>0</v>
      </c>
      <c r="DN472" s="121">
        <f t="shared" si="336"/>
        <v>0</v>
      </c>
      <c r="DO472" s="121">
        <f t="shared" si="337"/>
        <v>0</v>
      </c>
      <c r="DP472" s="121">
        <f t="shared" si="338"/>
        <v>0</v>
      </c>
      <c r="DQ472" s="121">
        <f t="shared" si="339"/>
        <v>0</v>
      </c>
      <c r="DR472" s="122">
        <f t="shared" si="340"/>
        <v>6</v>
      </c>
      <c r="DS472" s="157"/>
      <c r="DT472" s="157" t="str">
        <f t="shared" si="341"/>
        <v>Mastication</v>
      </c>
      <c r="DU472" s="157" t="str">
        <f t="shared" si="323"/>
        <v>201-07</v>
      </c>
      <c r="DV472" s="238">
        <f t="shared" si="342"/>
        <v>3</v>
      </c>
      <c r="EJ472" s="50"/>
      <c r="EK472" s="50"/>
      <c r="EL472" s="55"/>
      <c r="EM472" s="50"/>
      <c r="EN472" s="50"/>
      <c r="EO472" s="50">
        <f t="shared" si="343"/>
        <v>0</v>
      </c>
      <c r="EP472" s="50">
        <f t="shared" si="344"/>
        <v>0</v>
      </c>
      <c r="EQ472" s="50">
        <f t="shared" si="345"/>
        <v>0</v>
      </c>
      <c r="ER472" s="56"/>
      <c r="ES472" s="56"/>
      <c r="ET472" s="56">
        <f t="shared" si="346"/>
        <v>0</v>
      </c>
      <c r="EU472" s="56">
        <f t="shared" si="346"/>
        <v>15.318378194380481</v>
      </c>
      <c r="EV472" s="56"/>
      <c r="EW472" s="56"/>
      <c r="EX472" s="56"/>
      <c r="EY472" s="56"/>
      <c r="EZ472" s="165"/>
      <c r="FA472" s="179"/>
      <c r="FB472" s="179"/>
      <c r="FC472" s="56"/>
      <c r="FD472" s="56"/>
      <c r="FE472" s="56"/>
      <c r="FF472" s="56"/>
      <c r="FG472" s="56"/>
      <c r="FH472" s="56"/>
      <c r="FI472" s="56"/>
      <c r="FJ472" s="56"/>
      <c r="FK472" s="56"/>
      <c r="FL472" s="56"/>
      <c r="FM472" s="56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4"/>
      <c r="FZ472" s="54"/>
      <c r="GA472" s="54"/>
    </row>
    <row r="473" spans="1:183" ht="16.899999999999999" customHeight="1">
      <c r="A473" s="66" t="s">
        <v>377</v>
      </c>
      <c r="B473" s="228" t="s">
        <v>340</v>
      </c>
      <c r="C473" s="228">
        <v>275</v>
      </c>
      <c r="D473" s="228" t="s">
        <v>344</v>
      </c>
      <c r="E473" s="229">
        <v>4</v>
      </c>
      <c r="F473" s="144">
        <v>3.4684433774760004</v>
      </c>
      <c r="G473" s="144"/>
      <c r="H473" s="144">
        <v>15.239315487396004</v>
      </c>
      <c r="I473" s="83"/>
      <c r="J473" s="83"/>
      <c r="K473" s="144"/>
      <c r="L473" s="144"/>
      <c r="M473" s="83"/>
      <c r="N473" s="83"/>
      <c r="O473" s="83"/>
      <c r="P473" s="230">
        <f t="shared" si="305"/>
        <v>18.707758864872005</v>
      </c>
      <c r="Q473" s="52">
        <f t="shared" si="306"/>
        <v>0.4862977204565232</v>
      </c>
      <c r="R473" s="52">
        <f t="shared" si="307"/>
        <v>1.6719591486036376</v>
      </c>
      <c r="S473" s="52">
        <f t="shared" si="308"/>
        <v>1.5100905010906007</v>
      </c>
      <c r="T473" s="53">
        <f t="shared" si="309"/>
        <v>0.13702190689023608</v>
      </c>
      <c r="U473" s="53">
        <f t="shared" si="310"/>
        <v>1.2629780931097638</v>
      </c>
      <c r="V473" s="53">
        <f t="shared" si="311"/>
        <v>16.243942351697964</v>
      </c>
      <c r="W473" s="53">
        <f t="shared" si="312"/>
        <v>140.50881400687584</v>
      </c>
      <c r="X473" s="53">
        <f t="shared" si="313"/>
        <v>1.0299999999999998</v>
      </c>
      <c r="Y473" s="53">
        <f t="shared" si="314"/>
        <v>1.0281459866986051</v>
      </c>
      <c r="Z473" s="53">
        <f t="shared" si="315"/>
        <v>1.0362919733972102</v>
      </c>
      <c r="AA473" s="53">
        <f t="shared" si="316"/>
        <v>1.0425839467944207</v>
      </c>
      <c r="AB473" s="53">
        <f t="shared" si="317"/>
        <v>0.53</v>
      </c>
      <c r="AC473" s="53">
        <f t="shared" si="318"/>
        <v>0.54814598669860515</v>
      </c>
      <c r="AD473" s="53">
        <f t="shared" si="319"/>
        <v>0.55370802660278973</v>
      </c>
      <c r="AE473" s="53">
        <f t="shared" si="320"/>
        <v>0.4421898004790773</v>
      </c>
      <c r="AF473" s="53">
        <f t="shared" si="321"/>
        <v>0.36</v>
      </c>
      <c r="AG473" s="53">
        <f t="shared" si="322"/>
        <v>0.40109490023953864</v>
      </c>
      <c r="AH473" s="64" t="s">
        <v>152</v>
      </c>
      <c r="AK473" s="45" t="str">
        <f t="shared" si="325"/>
        <v>201-07</v>
      </c>
      <c r="AL473" s="65"/>
      <c r="AM473" s="145">
        <f t="shared" si="326"/>
        <v>4</v>
      </c>
      <c r="AN473" s="149"/>
      <c r="AO473" s="183"/>
      <c r="AP473" s="149"/>
      <c r="AQ473" s="147">
        <f t="shared" si="327"/>
        <v>1</v>
      </c>
      <c r="AR473" s="229">
        <v>0</v>
      </c>
      <c r="AS473" s="229">
        <v>3</v>
      </c>
      <c r="AT473" s="229">
        <v>3</v>
      </c>
      <c r="AU473" s="229">
        <v>0</v>
      </c>
      <c r="AV473" s="229">
        <v>2</v>
      </c>
      <c r="AW473" s="229">
        <v>9</v>
      </c>
      <c r="AX473" s="229">
        <v>0</v>
      </c>
      <c r="AY473" s="229">
        <v>2</v>
      </c>
      <c r="AZ473" s="229">
        <v>2</v>
      </c>
      <c r="BB473" s="229">
        <v>17</v>
      </c>
      <c r="BC473" s="229">
        <v>1</v>
      </c>
      <c r="BD473" s="229">
        <v>1</v>
      </c>
      <c r="BE473" s="57">
        <v>3</v>
      </c>
      <c r="BF473" s="57">
        <v>3</v>
      </c>
      <c r="BG473" s="57">
        <v>3</v>
      </c>
      <c r="BH473" s="57">
        <v>10</v>
      </c>
      <c r="BI473" s="57">
        <f t="shared" si="328"/>
        <v>275</v>
      </c>
      <c r="BJ473" s="189" t="str">
        <f t="shared" si="329"/>
        <v>201-07</v>
      </c>
      <c r="BK473" s="173">
        <f t="shared" si="330"/>
        <v>4</v>
      </c>
      <c r="BL473" s="173">
        <v>0</v>
      </c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104"/>
      <c r="CB473" s="103"/>
      <c r="CC473" s="103"/>
      <c r="CD473" s="103"/>
      <c r="CE473" s="103"/>
      <c r="CF473" s="103"/>
      <c r="CG473" s="103"/>
      <c r="CH473" s="103"/>
      <c r="CI473" s="103"/>
      <c r="CJ473" s="103"/>
      <c r="CK473" s="103"/>
      <c r="CL473" s="103"/>
      <c r="CP473" s="93"/>
      <c r="CQ473" s="93"/>
      <c r="CV473" s="93"/>
      <c r="DA473" s="93"/>
      <c r="DF473" s="131"/>
      <c r="DG473" s="121">
        <f t="shared" si="331"/>
        <v>0</v>
      </c>
      <c r="DH473" s="121">
        <f t="shared" si="332"/>
        <v>17.020420215978312</v>
      </c>
      <c r="DI473" s="121">
        <f t="shared" si="333"/>
        <v>52.853167538171029</v>
      </c>
      <c r="DJ473" s="121">
        <f t="shared" si="334"/>
        <v>0.52305327756720221</v>
      </c>
      <c r="DK473" s="121">
        <f t="shared" si="334"/>
        <v>0.29277955470526829</v>
      </c>
      <c r="DL473" s="121">
        <f t="shared" si="334"/>
        <v>3.8339663602114924</v>
      </c>
      <c r="DM473" s="121">
        <f t="shared" si="335"/>
        <v>0</v>
      </c>
      <c r="DN473" s="121">
        <f t="shared" si="336"/>
        <v>0</v>
      </c>
      <c r="DO473" s="121">
        <f t="shared" si="337"/>
        <v>0</v>
      </c>
      <c r="DP473" s="121">
        <f t="shared" si="338"/>
        <v>0</v>
      </c>
      <c r="DQ473" s="121">
        <f t="shared" si="339"/>
        <v>0</v>
      </c>
      <c r="DR473" s="122">
        <f t="shared" si="340"/>
        <v>6</v>
      </c>
      <c r="DS473" s="157"/>
      <c r="DT473" s="157" t="str">
        <f t="shared" si="341"/>
        <v>Mastication</v>
      </c>
      <c r="DU473" s="157" t="str">
        <f t="shared" ref="DU473:DU536" si="355">D473</f>
        <v>201-07</v>
      </c>
      <c r="DV473" s="238">
        <f t="shared" si="342"/>
        <v>4</v>
      </c>
      <c r="EJ473" s="50">
        <f t="shared" si="347"/>
        <v>0.1646961382113821</v>
      </c>
      <c r="EK473" s="50">
        <f t="shared" si="348"/>
        <v>0.18546747967479674</v>
      </c>
      <c r="EL473" s="55">
        <f t="shared" si="349"/>
        <v>1.475609756097561</v>
      </c>
      <c r="EM473" s="50">
        <f>4.656*AQ473*(((BL473/2.54)^2)+((BM473/2.54)^2)+((BN473/2.54)^2)+((BO473)/2.54^2)+((BP473/2.54)^2)+((BQ473/2.54)^2)+((BR473/2.54)^2)+((BS473/2.54)^2)+((BT473/2.54)^2)+((BU473/2.54)^2)+((BV473/2.54)^2)+((BW473/2.54)^2)+((BX473/2.54)^2)+((BY473/2.54)^2)+((BZ473/2.54)^2))/(BH473*3.28)</f>
        <v>0</v>
      </c>
      <c r="EN473" s="50">
        <f>3.492*AQ473*((CA473/2.54)^2 + (CB473/2.54)^2 + (CC473/2.54)^2 + (CD473/2.54)^2 + (CE473/2.54)^2 + (CF473/2.54)^2 + (CG473/2.54)^2 +(CH473/2.54)^2 +(CI473/2.54)^2 + (CJ473/2.54)^2 +(CK473/2.54)^2 + (CL473/2.54)^2 +(CM473/2.54)^2 + (CN473/2.54)^2 + (CO473/2.54)^2)/(BH473*3.28)</f>
        <v>0</v>
      </c>
      <c r="EO473" s="50">
        <f t="shared" si="343"/>
        <v>0</v>
      </c>
      <c r="EP473" s="50">
        <f t="shared" si="344"/>
        <v>0</v>
      </c>
      <c r="EQ473" s="50">
        <f t="shared" si="345"/>
        <v>0</v>
      </c>
      <c r="ER473" s="56">
        <f t="shared" si="350"/>
        <v>1.8257733739837398</v>
      </c>
      <c r="ES473" s="56">
        <f t="shared" si="351"/>
        <v>0</v>
      </c>
      <c r="ET473" s="56">
        <f t="shared" si="346"/>
        <v>0</v>
      </c>
      <c r="EU473" s="56">
        <f t="shared" si="346"/>
        <v>7.6591890971902403</v>
      </c>
      <c r="EV473" s="56">
        <f t="shared" si="352"/>
        <v>1.8257733739837398</v>
      </c>
      <c r="EW473" s="56"/>
      <c r="EX473" s="56"/>
      <c r="EY473" s="56"/>
      <c r="EZ473" s="165"/>
      <c r="FA473" s="179"/>
      <c r="FB473" s="179"/>
      <c r="FC473" s="56"/>
      <c r="FD473" s="56"/>
      <c r="FE473" s="56"/>
      <c r="FF473" s="56"/>
      <c r="FG473" s="56"/>
      <c r="FH473" s="56"/>
      <c r="FI473" s="56"/>
      <c r="FJ473" s="56"/>
      <c r="FK473" s="56"/>
      <c r="FL473" s="56"/>
      <c r="FM473" s="56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4"/>
      <c r="GA473" s="54"/>
    </row>
    <row r="474" spans="1:183" ht="16.899999999999999" customHeight="1">
      <c r="A474" s="66" t="s">
        <v>377</v>
      </c>
      <c r="B474" s="228" t="s">
        <v>340</v>
      </c>
      <c r="C474" s="228">
        <v>275</v>
      </c>
      <c r="D474" s="228" t="s">
        <v>344</v>
      </c>
      <c r="E474" s="229">
        <v>5</v>
      </c>
      <c r="F474" s="144">
        <v>3.4684433774760004</v>
      </c>
      <c r="G474" s="144"/>
      <c r="H474" s="144">
        <v>15.239315487396004</v>
      </c>
      <c r="I474" s="83"/>
      <c r="J474" s="83"/>
      <c r="K474" s="144"/>
      <c r="L474" s="144"/>
      <c r="M474" s="83"/>
      <c r="N474" s="83"/>
      <c r="O474" s="83"/>
      <c r="P474" s="230">
        <f t="shared" ref="P474:P537" si="356">SUM(F474:O474)</f>
        <v>18.707758864872005</v>
      </c>
      <c r="Q474" s="52">
        <f t="shared" si="306"/>
        <v>0.4862977204565232</v>
      </c>
      <c r="R474" s="52">
        <f t="shared" si="307"/>
        <v>1.6719591486036376</v>
      </c>
      <c r="S474" s="52">
        <f t="shared" si="308"/>
        <v>1.5100905010906007</v>
      </c>
      <c r="T474" s="53">
        <f t="shared" si="309"/>
        <v>0.13702190689023608</v>
      </c>
      <c r="U474" s="53">
        <f t="shared" si="310"/>
        <v>1.2629780931097638</v>
      </c>
      <c r="V474" s="53">
        <f t="shared" si="311"/>
        <v>16.243942351697964</v>
      </c>
      <c r="W474" s="53">
        <f t="shared" si="312"/>
        <v>140.50881400687584</v>
      </c>
      <c r="X474" s="53">
        <f t="shared" si="313"/>
        <v>1.0299999999999998</v>
      </c>
      <c r="Y474" s="53">
        <f t="shared" si="314"/>
        <v>1.0281459866986051</v>
      </c>
      <c r="Z474" s="53">
        <f t="shared" si="315"/>
        <v>1.0362919733972102</v>
      </c>
      <c r="AA474" s="53">
        <f t="shared" si="316"/>
        <v>1.0425839467944207</v>
      </c>
      <c r="AB474" s="53">
        <f t="shared" si="317"/>
        <v>0.53</v>
      </c>
      <c r="AC474" s="53">
        <f t="shared" si="318"/>
        <v>0.54814598669860515</v>
      </c>
      <c r="AD474" s="53">
        <f t="shared" si="319"/>
        <v>0.55370802660278973</v>
      </c>
      <c r="AE474" s="53">
        <f t="shared" si="320"/>
        <v>0.4421898004790773</v>
      </c>
      <c r="AF474" s="53">
        <f t="shared" si="321"/>
        <v>0.36</v>
      </c>
      <c r="AG474" s="53">
        <f t="shared" si="322"/>
        <v>0.40109490023953864</v>
      </c>
      <c r="AH474" s="64" t="s">
        <v>152</v>
      </c>
      <c r="AK474" s="45" t="str">
        <f t="shared" ref="AK474:AK537" si="357">D474</f>
        <v>201-07</v>
      </c>
      <c r="AL474" s="65"/>
      <c r="AM474" s="145">
        <f t="shared" ref="AM474:AM537" si="358">E474</f>
        <v>5</v>
      </c>
      <c r="AN474" s="149"/>
      <c r="AO474" s="183"/>
      <c r="AP474" s="149"/>
      <c r="AQ474" s="147">
        <f t="shared" ref="AQ474:AQ537" si="359">(1+(AP474/100)^2)^0.5</f>
        <v>1</v>
      </c>
      <c r="AR474" s="229">
        <v>0</v>
      </c>
      <c r="AS474" s="229">
        <v>1</v>
      </c>
      <c r="AT474" s="229">
        <v>1</v>
      </c>
      <c r="AU474" s="229">
        <v>0</v>
      </c>
      <c r="AV474" s="229">
        <v>2</v>
      </c>
      <c r="AW474" s="229">
        <v>5</v>
      </c>
      <c r="AX474" s="229">
        <v>0</v>
      </c>
      <c r="AY474" s="229">
        <v>3</v>
      </c>
      <c r="AZ474" s="229">
        <v>3</v>
      </c>
      <c r="BB474" s="229">
        <v>23</v>
      </c>
      <c r="BC474" s="229">
        <v>7</v>
      </c>
      <c r="BD474" s="229">
        <v>0</v>
      </c>
      <c r="BE474" s="57">
        <v>3</v>
      </c>
      <c r="BF474" s="57">
        <v>3</v>
      </c>
      <c r="BG474" s="57">
        <v>3</v>
      </c>
      <c r="BH474" s="57">
        <v>10</v>
      </c>
      <c r="BI474" s="57">
        <f t="shared" ref="BI474:BI537" si="360">C474</f>
        <v>275</v>
      </c>
      <c r="BJ474" s="189" t="str">
        <f t="shared" ref="BJ474:BJ547" si="361">D474</f>
        <v>201-07</v>
      </c>
      <c r="BK474" s="173">
        <f t="shared" ref="BK474:BK547" si="362">E474</f>
        <v>5</v>
      </c>
      <c r="BL474" s="173">
        <v>0</v>
      </c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104"/>
      <c r="CB474" s="103"/>
      <c r="CC474" s="103"/>
      <c r="CD474" s="103"/>
      <c r="CE474" s="103"/>
      <c r="CF474" s="103"/>
      <c r="CG474" s="103"/>
      <c r="CH474" s="103"/>
      <c r="CI474" s="103"/>
      <c r="CJ474" s="103"/>
      <c r="CK474" s="103"/>
      <c r="CL474" s="103"/>
      <c r="CP474" s="93"/>
      <c r="CQ474" s="93"/>
      <c r="CV474" s="93"/>
      <c r="DA474" s="93"/>
      <c r="DF474" s="131"/>
      <c r="DG474" s="121">
        <f t="shared" ref="DG474:DG537" si="363">(((AR474*$R474) + (AU474*$R474)+(AX474*$R474))/2)*10</f>
        <v>0</v>
      </c>
      <c r="DH474" s="121">
        <f t="shared" ref="DH474:DH537" si="364">((($AS474*$Q474) +($AV474*$Q474)+($AY474*$Q474))/2)*10</f>
        <v>14.588931613695696</v>
      </c>
      <c r="DI474" s="121">
        <f t="shared" ref="DI474:DI537" si="365">((((AR474+AU474+AX474)*S474) +((AS474+AV474+AY474)*S474))/2)*10</f>
        <v>45.302715032718019</v>
      </c>
      <c r="DJ474" s="121">
        <f t="shared" ref="DJ474:DL537" si="366">(10*(0.1234*T474*X474*AB474*BB474))/BE474</f>
        <v>0.70766031670856766</v>
      </c>
      <c r="DK474" s="121">
        <f t="shared" si="366"/>
        <v>2.049456882936878</v>
      </c>
      <c r="DL474" s="121">
        <f t="shared" si="366"/>
        <v>0</v>
      </c>
      <c r="DM474" s="121">
        <f t="shared" ref="DM474:DM537" si="367">(10*0.1234*AA474*AE474)*((BL474^2)+(BM474^2)+(BN474^2)+(BO474^2)+(BP474^2)+(BQ474^2)+(BR474^2)+(BS474^2)+(BT474^2)+(BU474^2)+(BV474^2)+(BW474^2)+(BX474^2)+(BY474^2)+(BZ474^2))/$BH474</f>
        <v>0</v>
      </c>
      <c r="DN474" s="121">
        <f t="shared" ref="DN474:DN537" si="368">(10*0.1234*AA474*AF474*(CA474^2 + CB474^2 + CC474^2 + CD474^2 + CE474^2 + CF474^2 + CG474^2 +CH474^2 +CI474^2 + CJ474^2 +CK474^2 + CL474^2 +CM474^2 + CN474^2 + CO474^2))/$BH474</f>
        <v>0</v>
      </c>
      <c r="DO474" s="121">
        <f t="shared" ref="DO474:DO537" si="369">(10*0.1234*AA474*AG474)*((CQ474^2)+(CR474^2)+(CS474^2)+(CT474^2)+(CU474^2))/$BH474</f>
        <v>0</v>
      </c>
      <c r="DP474" s="121">
        <f t="shared" ref="DP474:DP537" si="370">(10*0.1234*AA474*AG474)*((CV474^2)+(CW474^2)+(CX474^2)+(CY474^2)+(CZ474^2))/$BH474</f>
        <v>0</v>
      </c>
      <c r="DQ474" s="121">
        <f t="shared" ref="DQ474:DQ537" si="371">(10*0.1234*AA474*AG474)*((DA474^2)+(DB474^2)+(DC474^2)+(DD474^2)+(DE474^2))/$BH474</f>
        <v>0</v>
      </c>
      <c r="DR474" s="122">
        <f t="shared" ref="DR474:DR537" si="372">AVERAGE(AT474,AW474)</f>
        <v>3</v>
      </c>
      <c r="DS474" s="157"/>
      <c r="DT474" s="157" t="str">
        <f t="shared" ref="DT474:DT537" si="373">B474</f>
        <v>Mastication</v>
      </c>
      <c r="DU474" s="157" t="str">
        <f t="shared" si="355"/>
        <v>201-07</v>
      </c>
      <c r="DV474" s="238">
        <f t="shared" ref="DV474:DV537" si="374">E474</f>
        <v>5</v>
      </c>
      <c r="EJ474" s="50">
        <f t="shared" si="347"/>
        <v>0.22282418699186993</v>
      </c>
      <c r="EK474" s="50">
        <f t="shared" si="348"/>
        <v>1.2982723577235773</v>
      </c>
      <c r="EL474" s="55">
        <f t="shared" si="349"/>
        <v>0</v>
      </c>
      <c r="EM474" s="50">
        <f>4.656*AQ474*(((BL474/2.54)^2)+((BM474/2.54)^2)+((BN474/2.54)^2)+((BO474)/2.54^2)+((BP474/2.54)^2)+((BQ474/2.54)^2)+((BR474/2.54)^2)+((BS474/2.54)^2)+((BT474/2.54)^2)+((BU474/2.54)^2)+((BV474/2.54)^2)+((BW474/2.54)^2)+((BX474/2.54)^2)+((BY474/2.54)^2)+((BZ474/2.54)^2))/(BH474*3.28)</f>
        <v>0</v>
      </c>
      <c r="EN474" s="50">
        <f>3.492*AQ474*((CA474/2.54)^2 + (CB474/2.54)^2 + (CC474/2.54)^2 + (CD474/2.54)^2 + (CE474/2.54)^2 + (CF474/2.54)^2 + (CG474/2.54)^2 +(CH474/2.54)^2 +(CI474/2.54)^2 + (CJ474/2.54)^2 +(CK474/2.54)^2 + (CL474/2.54)^2 +(CM474/2.54)^2 + (CN474/2.54)^2 + (CO474/2.54)^2)/(BH474*3.28)</f>
        <v>0</v>
      </c>
      <c r="EO474" s="50">
        <f t="shared" si="343"/>
        <v>0</v>
      </c>
      <c r="EP474" s="50">
        <f t="shared" si="344"/>
        <v>0</v>
      </c>
      <c r="EQ474" s="50">
        <f t="shared" si="345"/>
        <v>0</v>
      </c>
      <c r="ER474" s="56">
        <f t="shared" si="350"/>
        <v>1.5210965447154472</v>
      </c>
      <c r="ES474" s="56">
        <f t="shared" si="351"/>
        <v>0</v>
      </c>
      <c r="ET474" s="56">
        <f t="shared" si="346"/>
        <v>0</v>
      </c>
      <c r="EU474" s="56">
        <f t="shared" si="346"/>
        <v>6.5650192261630629</v>
      </c>
      <c r="EV474" s="56">
        <f t="shared" si="352"/>
        <v>1.5210965447154472</v>
      </c>
      <c r="EW474" s="56"/>
      <c r="EX474" s="56"/>
      <c r="EY474" s="56"/>
      <c r="EZ474" s="165"/>
      <c r="FA474" s="179"/>
      <c r="FB474" s="179"/>
      <c r="FC474" s="56"/>
      <c r="FD474" s="56"/>
      <c r="FE474" s="56"/>
      <c r="FF474" s="56"/>
      <c r="FG474" s="56"/>
      <c r="FH474" s="56"/>
      <c r="FI474" s="56"/>
      <c r="FJ474" s="56"/>
      <c r="FK474" s="56"/>
      <c r="FL474" s="56"/>
      <c r="FM474" s="56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4"/>
      <c r="FZ474" s="54"/>
      <c r="GA474" s="54"/>
    </row>
    <row r="475" spans="1:183" ht="16.899999999999999" customHeight="1">
      <c r="A475" s="66" t="s">
        <v>377</v>
      </c>
      <c r="B475" s="228" t="s">
        <v>340</v>
      </c>
      <c r="C475" s="228">
        <v>275</v>
      </c>
      <c r="D475" s="228" t="s">
        <v>345</v>
      </c>
      <c r="E475" s="229">
        <v>1</v>
      </c>
      <c r="F475" s="144">
        <v>3.4684433774760004</v>
      </c>
      <c r="G475" s="144"/>
      <c r="H475" s="144">
        <v>15.239315487396004</v>
      </c>
      <c r="I475" s="83"/>
      <c r="J475" s="83"/>
      <c r="K475" s="144"/>
      <c r="L475" s="144"/>
      <c r="M475" s="83"/>
      <c r="N475" s="83"/>
      <c r="O475" s="83"/>
      <c r="P475" s="230">
        <f t="shared" si="356"/>
        <v>18.707758864872005</v>
      </c>
      <c r="Q475" s="52">
        <f t="shared" si="306"/>
        <v>0.4862977204565232</v>
      </c>
      <c r="R475" s="52">
        <f t="shared" si="307"/>
        <v>1.6719591486036376</v>
      </c>
      <c r="S475" s="52">
        <f t="shared" si="308"/>
        <v>1.5100905010906007</v>
      </c>
      <c r="T475" s="53">
        <f t="shared" si="309"/>
        <v>0.13702190689023608</v>
      </c>
      <c r="U475" s="53">
        <f t="shared" si="310"/>
        <v>1.2629780931097638</v>
      </c>
      <c r="V475" s="53">
        <f t="shared" si="311"/>
        <v>16.243942351697964</v>
      </c>
      <c r="W475" s="53">
        <f t="shared" si="312"/>
        <v>140.50881400687584</v>
      </c>
      <c r="X475" s="53">
        <f t="shared" si="313"/>
        <v>1.0299999999999998</v>
      </c>
      <c r="Y475" s="53">
        <f t="shared" si="314"/>
        <v>1.0281459866986051</v>
      </c>
      <c r="Z475" s="53">
        <f t="shared" si="315"/>
        <v>1.0362919733972102</v>
      </c>
      <c r="AA475" s="53">
        <f t="shared" si="316"/>
        <v>1.0425839467944207</v>
      </c>
      <c r="AB475" s="53">
        <f t="shared" si="317"/>
        <v>0.53</v>
      </c>
      <c r="AC475" s="53">
        <f t="shared" si="318"/>
        <v>0.54814598669860515</v>
      </c>
      <c r="AD475" s="53">
        <f t="shared" si="319"/>
        <v>0.55370802660278973</v>
      </c>
      <c r="AE475" s="53">
        <f t="shared" si="320"/>
        <v>0.4421898004790773</v>
      </c>
      <c r="AF475" s="53">
        <f t="shared" si="321"/>
        <v>0.36</v>
      </c>
      <c r="AG475" s="53">
        <f t="shared" si="322"/>
        <v>0.40109490023953864</v>
      </c>
      <c r="AH475" s="64" t="s">
        <v>152</v>
      </c>
      <c r="AK475" s="45" t="str">
        <f t="shared" si="357"/>
        <v>202-06</v>
      </c>
      <c r="AL475" s="65"/>
      <c r="AM475" s="145">
        <f t="shared" si="358"/>
        <v>1</v>
      </c>
      <c r="AN475" s="149"/>
      <c r="AO475" s="183"/>
      <c r="AP475" s="149"/>
      <c r="AQ475" s="147">
        <f t="shared" si="359"/>
        <v>1</v>
      </c>
      <c r="AR475" s="229">
        <v>0</v>
      </c>
      <c r="AS475" s="229">
        <v>3</v>
      </c>
      <c r="AT475" s="229">
        <v>3</v>
      </c>
      <c r="AU475" s="229">
        <v>0</v>
      </c>
      <c r="AV475" s="229">
        <v>1</v>
      </c>
      <c r="AW475" s="229">
        <v>1</v>
      </c>
      <c r="AX475" s="229">
        <v>0</v>
      </c>
      <c r="AY475" s="229">
        <v>2</v>
      </c>
      <c r="AZ475" s="229">
        <v>2</v>
      </c>
      <c r="BB475" s="229">
        <v>8</v>
      </c>
      <c r="BC475" s="229">
        <v>1</v>
      </c>
      <c r="BD475" s="229">
        <v>0</v>
      </c>
      <c r="BE475" s="57">
        <v>3</v>
      </c>
      <c r="BF475" s="57">
        <v>3</v>
      </c>
      <c r="BG475" s="57">
        <v>3</v>
      </c>
      <c r="BH475" s="57">
        <v>10</v>
      </c>
      <c r="BI475" s="57">
        <f t="shared" si="360"/>
        <v>275</v>
      </c>
      <c r="BJ475" s="189" t="str">
        <f t="shared" si="361"/>
        <v>202-06</v>
      </c>
      <c r="BK475" s="173">
        <f t="shared" si="362"/>
        <v>1</v>
      </c>
      <c r="BL475" s="173">
        <v>0</v>
      </c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104"/>
      <c r="CB475" s="103"/>
      <c r="CC475" s="103"/>
      <c r="CD475" s="103"/>
      <c r="CE475" s="103"/>
      <c r="CF475" s="103"/>
      <c r="CG475" s="103"/>
      <c r="CH475" s="103"/>
      <c r="CI475" s="103"/>
      <c r="CJ475" s="103"/>
      <c r="CK475" s="103"/>
      <c r="CL475" s="103"/>
      <c r="CP475" s="93"/>
      <c r="CQ475" s="93"/>
      <c r="CV475" s="93"/>
      <c r="DA475" s="93"/>
      <c r="DF475" s="131"/>
      <c r="DG475" s="121">
        <f t="shared" si="363"/>
        <v>0</v>
      </c>
      <c r="DH475" s="121">
        <f t="shared" si="364"/>
        <v>14.588931613695696</v>
      </c>
      <c r="DI475" s="121">
        <f t="shared" si="365"/>
        <v>45.302715032718019</v>
      </c>
      <c r="DJ475" s="121">
        <f t="shared" si="366"/>
        <v>0.24614271885515401</v>
      </c>
      <c r="DK475" s="121">
        <f t="shared" si="366"/>
        <v>0.29277955470526829</v>
      </c>
      <c r="DL475" s="121">
        <f t="shared" si="366"/>
        <v>0</v>
      </c>
      <c r="DM475" s="121">
        <f t="shared" si="367"/>
        <v>0</v>
      </c>
      <c r="DN475" s="121">
        <f t="shared" si="368"/>
        <v>0</v>
      </c>
      <c r="DO475" s="121">
        <f t="shared" si="369"/>
        <v>0</v>
      </c>
      <c r="DP475" s="121">
        <f t="shared" si="370"/>
        <v>0</v>
      </c>
      <c r="DQ475" s="121">
        <f t="shared" si="371"/>
        <v>0</v>
      </c>
      <c r="DR475" s="122">
        <f t="shared" si="372"/>
        <v>2</v>
      </c>
      <c r="DS475" s="157"/>
      <c r="DT475" s="157" t="str">
        <f t="shared" si="373"/>
        <v>Mastication</v>
      </c>
      <c r="DU475" s="157" t="str">
        <f t="shared" si="355"/>
        <v>202-06</v>
      </c>
      <c r="DV475" s="238">
        <f t="shared" si="374"/>
        <v>1</v>
      </c>
      <c r="EJ475" s="50">
        <f t="shared" si="347"/>
        <v>7.7504065040650411E-2</v>
      </c>
      <c r="EK475" s="50">
        <f t="shared" si="348"/>
        <v>0.18546747967479674</v>
      </c>
      <c r="EL475" s="55">
        <f t="shared" si="349"/>
        <v>0</v>
      </c>
      <c r="EM475" s="50">
        <f>4.656*AQ475*(((BL475/2.54)^2)+((BM475/2.54)^2)+((BN475/2.54)^2)+((BO475)/2.54^2)+((BP475/2.54)^2)+((BQ475/2.54)^2)+((BR475/2.54)^2)+((BS475/2.54)^2)+((BT475/2.54)^2)+((BU475/2.54)^2)+((BV475/2.54)^2)+((BW475/2.54)^2)+((BX475/2.54)^2)+((BY475/2.54)^2)+((BZ475/2.54)^2))/(BH475*3.28)</f>
        <v>0</v>
      </c>
      <c r="EN475" s="50">
        <f>3.492*AQ475*((CA475/2.54)^2 + (CB475/2.54)^2 + (CC475/2.54)^2 + (CD475/2.54)^2 + (CE475/2.54)^2 + (CF475/2.54)^2 + (CG475/2.54)^2 +(CH475/2.54)^2 +(CI475/2.54)^2 + (CJ475/2.54)^2 +(CK475/2.54)^2 + (CL475/2.54)^2 +(CM475/2.54)^2 + (CN475/2.54)^2 + (CO475/2.54)^2)/(BH475*3.28)</f>
        <v>0</v>
      </c>
      <c r="EO475" s="50">
        <f t="shared" si="343"/>
        <v>0</v>
      </c>
      <c r="EP475" s="50">
        <f t="shared" si="344"/>
        <v>0</v>
      </c>
      <c r="EQ475" s="50">
        <f t="shared" si="345"/>
        <v>0</v>
      </c>
      <c r="ER475" s="56">
        <f t="shared" si="350"/>
        <v>0.26297154471544715</v>
      </c>
      <c r="ES475" s="56">
        <f t="shared" si="351"/>
        <v>0</v>
      </c>
      <c r="ET475" s="56">
        <f t="shared" si="346"/>
        <v>0</v>
      </c>
      <c r="EU475" s="56">
        <f t="shared" si="346"/>
        <v>6.5650192261630629</v>
      </c>
      <c r="EV475" s="56">
        <f t="shared" si="352"/>
        <v>0.26297154471544715</v>
      </c>
      <c r="EW475" s="56"/>
      <c r="EX475" s="56"/>
      <c r="EY475" s="56"/>
      <c r="EZ475" s="165" t="str">
        <f>D475</f>
        <v>202-06</v>
      </c>
      <c r="FA475" s="179">
        <f t="shared" si="353"/>
        <v>0</v>
      </c>
      <c r="FB475" s="179">
        <f t="shared" si="353"/>
        <v>6.9297425165054554</v>
      </c>
      <c r="FC475" s="56">
        <f>AVERAGE(EJ473:EJ475)</f>
        <v>0.15500813008130079</v>
      </c>
      <c r="FD475" s="56">
        <f>AVERAGE(EK473:EK475)</f>
        <v>0.55640243902439035</v>
      </c>
      <c r="FE475" s="56">
        <f>AVERAGE(EL473:EL475)</f>
        <v>0.491869918699187</v>
      </c>
      <c r="FF475" s="56">
        <f>AVERAGE(EM473:EM475)</f>
        <v>0</v>
      </c>
      <c r="FG475" s="56">
        <f>AVERAGE(EN473:EN475)</f>
        <v>0</v>
      </c>
      <c r="FH475" s="56">
        <f t="shared" si="354"/>
        <v>0</v>
      </c>
      <c r="FI475" s="56">
        <f t="shared" si="354"/>
        <v>0</v>
      </c>
      <c r="FJ475" s="56">
        <f t="shared" si="354"/>
        <v>0</v>
      </c>
      <c r="FK475" s="56">
        <f>AVERAGE(ER473:ER475)</f>
        <v>1.203280487804878</v>
      </c>
      <c r="FL475" s="56">
        <f>AVERAGE(ES473:ES475)</f>
        <v>0</v>
      </c>
      <c r="FM475" s="56">
        <f>AVERAGE(EV473:EV475)</f>
        <v>1.203280487804878</v>
      </c>
      <c r="FO475" s="54"/>
      <c r="FP475" s="54" t="e">
        <f>AVERAGE(#REF!)</f>
        <v>#REF!</v>
      </c>
      <c r="FQ475" s="54" t="e">
        <f>AVERAGE(#REF!)</f>
        <v>#REF!</v>
      </c>
      <c r="FR475" s="54" t="e">
        <f>AVERAGE(#REF!)</f>
        <v>#REF!</v>
      </c>
      <c r="FS475" s="54" t="e">
        <f>AVERAGE(#REF!)</f>
        <v>#REF!</v>
      </c>
      <c r="FT475" s="54" t="e">
        <f>AVERAGE(#REF!)</f>
        <v>#REF!</v>
      </c>
      <c r="FU475" s="54" t="e">
        <f>AVERAGE(#REF!)</f>
        <v>#REF!</v>
      </c>
      <c r="FV475" s="54" t="e">
        <f>AVERAGE(#REF!)</f>
        <v>#REF!</v>
      </c>
      <c r="FW475" s="54" t="e">
        <f>AVERAGE(#REF!)</f>
        <v>#REF!</v>
      </c>
      <c r="FX475" s="54" t="e">
        <f>AVERAGE(#REF!)</f>
        <v>#REF!</v>
      </c>
      <c r="FY475" s="54" t="e">
        <f>AVERAGE(#REF!)</f>
        <v>#REF!</v>
      </c>
      <c r="FZ475" s="54" t="e">
        <f>AVERAGE(#REF!)</f>
        <v>#REF!</v>
      </c>
      <c r="GA475" s="54"/>
    </row>
    <row r="476" spans="1:183" ht="16.899999999999999" customHeight="1">
      <c r="A476" s="66" t="s">
        <v>377</v>
      </c>
      <c r="B476" s="228" t="s">
        <v>340</v>
      </c>
      <c r="C476" s="228">
        <v>275</v>
      </c>
      <c r="D476" s="228" t="s">
        <v>345</v>
      </c>
      <c r="E476" s="229">
        <v>2</v>
      </c>
      <c r="F476" s="144">
        <v>3.4684433774760004</v>
      </c>
      <c r="G476" s="144"/>
      <c r="H476" s="144">
        <v>15.239315487396004</v>
      </c>
      <c r="I476" s="83"/>
      <c r="J476" s="83"/>
      <c r="K476" s="83"/>
      <c r="L476" s="83"/>
      <c r="M476" s="83"/>
      <c r="N476" s="83"/>
      <c r="O476" s="83"/>
      <c r="P476" s="230">
        <f t="shared" si="356"/>
        <v>18.707758864872005</v>
      </c>
      <c r="Q476" s="52">
        <f t="shared" si="306"/>
        <v>0.4862977204565232</v>
      </c>
      <c r="R476" s="52">
        <f t="shared" si="307"/>
        <v>1.6719591486036376</v>
      </c>
      <c r="S476" s="52">
        <f t="shared" si="308"/>
        <v>1.5100905010906007</v>
      </c>
      <c r="T476" s="53">
        <f t="shared" si="309"/>
        <v>0.13702190689023608</v>
      </c>
      <c r="U476" s="53">
        <f t="shared" si="310"/>
        <v>1.2629780931097638</v>
      </c>
      <c r="V476" s="53">
        <f t="shared" si="311"/>
        <v>16.243942351697964</v>
      </c>
      <c r="W476" s="53">
        <f t="shared" si="312"/>
        <v>140.50881400687584</v>
      </c>
      <c r="X476" s="53">
        <f t="shared" si="313"/>
        <v>1.0299999999999998</v>
      </c>
      <c r="Y476" s="53">
        <f t="shared" si="314"/>
        <v>1.0281459866986051</v>
      </c>
      <c r="Z476" s="53">
        <f t="shared" si="315"/>
        <v>1.0362919733972102</v>
      </c>
      <c r="AA476" s="53">
        <f t="shared" si="316"/>
        <v>1.0425839467944207</v>
      </c>
      <c r="AB476" s="53">
        <f t="shared" si="317"/>
        <v>0.53</v>
      </c>
      <c r="AC476" s="53">
        <f t="shared" si="318"/>
        <v>0.54814598669860515</v>
      </c>
      <c r="AD476" s="53">
        <f t="shared" si="319"/>
        <v>0.55370802660278973</v>
      </c>
      <c r="AE476" s="53">
        <f t="shared" si="320"/>
        <v>0.4421898004790773</v>
      </c>
      <c r="AF476" s="53">
        <f t="shared" si="321"/>
        <v>0.36</v>
      </c>
      <c r="AG476" s="53">
        <f t="shared" si="322"/>
        <v>0.40109490023953864</v>
      </c>
      <c r="AH476" s="64" t="s">
        <v>152</v>
      </c>
      <c r="AK476" s="45" t="str">
        <f t="shared" si="357"/>
        <v>202-06</v>
      </c>
      <c r="AL476" s="65"/>
      <c r="AM476" s="145">
        <f t="shared" si="358"/>
        <v>2</v>
      </c>
      <c r="AN476" s="149"/>
      <c r="AO476" s="183"/>
      <c r="AP476" s="149"/>
      <c r="AQ476" s="147">
        <f t="shared" si="359"/>
        <v>1</v>
      </c>
      <c r="AR476" s="229">
        <v>0</v>
      </c>
      <c r="AS476" s="229">
        <v>2</v>
      </c>
      <c r="AT476" s="229">
        <v>2</v>
      </c>
      <c r="AU476" s="229">
        <v>0</v>
      </c>
      <c r="AV476" s="229">
        <v>2</v>
      </c>
      <c r="AW476" s="229">
        <v>2</v>
      </c>
      <c r="AX476" s="229">
        <v>0</v>
      </c>
      <c r="AY476" s="229">
        <v>1</v>
      </c>
      <c r="AZ476" s="229">
        <v>1</v>
      </c>
      <c r="BB476" s="229">
        <v>27</v>
      </c>
      <c r="BC476" s="229">
        <v>4</v>
      </c>
      <c r="BD476" s="229">
        <v>0</v>
      </c>
      <c r="BE476" s="57">
        <v>3</v>
      </c>
      <c r="BF476" s="57">
        <v>3</v>
      </c>
      <c r="BG476" s="57">
        <v>3</v>
      </c>
      <c r="BH476" s="57">
        <v>10</v>
      </c>
      <c r="BI476" s="57">
        <f t="shared" si="360"/>
        <v>275</v>
      </c>
      <c r="BJ476" s="189" t="str">
        <f t="shared" si="361"/>
        <v>202-06</v>
      </c>
      <c r="BK476" s="173">
        <f t="shared" si="362"/>
        <v>2</v>
      </c>
      <c r="BL476" s="173">
        <v>0</v>
      </c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104"/>
      <c r="CB476" s="103"/>
      <c r="CC476" s="103"/>
      <c r="CD476" s="103"/>
      <c r="CE476" s="103"/>
      <c r="CF476" s="103"/>
      <c r="CG476" s="103"/>
      <c r="CH476" s="103"/>
      <c r="CI476" s="103"/>
      <c r="CJ476" s="103"/>
      <c r="CK476" s="103"/>
      <c r="CL476" s="103"/>
      <c r="CP476" s="93"/>
      <c r="CQ476" s="93"/>
      <c r="CV476" s="93"/>
      <c r="DA476" s="93"/>
      <c r="DF476" s="131"/>
      <c r="DG476" s="121">
        <f t="shared" si="363"/>
        <v>0</v>
      </c>
      <c r="DH476" s="121">
        <f t="shared" si="364"/>
        <v>12.157443011413081</v>
      </c>
      <c r="DI476" s="121">
        <f t="shared" si="365"/>
        <v>37.752262527265017</v>
      </c>
      <c r="DJ476" s="121">
        <f t="shared" si="366"/>
        <v>0.83073167613614485</v>
      </c>
      <c r="DK476" s="121">
        <f t="shared" si="366"/>
        <v>1.1711182188210731</v>
      </c>
      <c r="DL476" s="121">
        <f t="shared" si="366"/>
        <v>0</v>
      </c>
      <c r="DM476" s="121">
        <f t="shared" si="367"/>
        <v>0</v>
      </c>
      <c r="DN476" s="121">
        <f t="shared" si="368"/>
        <v>0</v>
      </c>
      <c r="DO476" s="121">
        <f t="shared" si="369"/>
        <v>0</v>
      </c>
      <c r="DP476" s="121">
        <f t="shared" si="370"/>
        <v>0</v>
      </c>
      <c r="DQ476" s="121">
        <f t="shared" si="371"/>
        <v>0</v>
      </c>
      <c r="DR476" s="122">
        <f t="shared" si="372"/>
        <v>2</v>
      </c>
      <c r="DS476" s="157"/>
      <c r="DT476" s="157" t="str">
        <f t="shared" si="373"/>
        <v>Mastication</v>
      </c>
      <c r="DU476" s="157" t="str">
        <f t="shared" si="355"/>
        <v>202-06</v>
      </c>
      <c r="DV476" s="238">
        <f t="shared" si="374"/>
        <v>2</v>
      </c>
      <c r="EJ476" s="50"/>
      <c r="EK476" s="50"/>
      <c r="EL476" s="55"/>
      <c r="EM476" s="50"/>
      <c r="EN476" s="50"/>
      <c r="EO476" s="50">
        <f t="shared" si="343"/>
        <v>0</v>
      </c>
      <c r="EP476" s="50">
        <f t="shared" si="344"/>
        <v>0</v>
      </c>
      <c r="EQ476" s="50">
        <f t="shared" si="345"/>
        <v>0</v>
      </c>
      <c r="ER476" s="56"/>
      <c r="ES476" s="56"/>
      <c r="ET476" s="56">
        <f t="shared" si="346"/>
        <v>0</v>
      </c>
      <c r="EU476" s="56">
        <f t="shared" si="346"/>
        <v>5.4708493551358863</v>
      </c>
      <c r="EV476" s="56"/>
      <c r="EW476" s="56"/>
      <c r="EX476" s="56"/>
      <c r="EY476" s="56"/>
      <c r="EZ476" s="165"/>
      <c r="FA476" s="179"/>
      <c r="FB476" s="179"/>
      <c r="FC476" s="56"/>
      <c r="FD476" s="56"/>
      <c r="FE476" s="56"/>
      <c r="FF476" s="56"/>
      <c r="FG476" s="56"/>
      <c r="FH476" s="56"/>
      <c r="FI476" s="56"/>
      <c r="FJ476" s="56"/>
      <c r="FK476" s="56"/>
      <c r="FL476" s="56"/>
      <c r="FM476" s="56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4"/>
      <c r="FZ476" s="54"/>
      <c r="GA476" s="54"/>
    </row>
    <row r="477" spans="1:183" ht="16.899999999999999" customHeight="1">
      <c r="A477" s="66" t="s">
        <v>377</v>
      </c>
      <c r="B477" s="228" t="s">
        <v>340</v>
      </c>
      <c r="C477" s="228">
        <v>275</v>
      </c>
      <c r="D477" s="228" t="s">
        <v>345</v>
      </c>
      <c r="E477" s="229">
        <v>3</v>
      </c>
      <c r="F477" s="144">
        <v>3.4684433774760004</v>
      </c>
      <c r="G477" s="144"/>
      <c r="H477" s="144">
        <v>15.239315487396004</v>
      </c>
      <c r="I477" s="83"/>
      <c r="J477" s="83"/>
      <c r="K477" s="144"/>
      <c r="L477" s="83"/>
      <c r="M477" s="83"/>
      <c r="N477" s="83"/>
      <c r="O477" s="83"/>
      <c r="P477" s="230">
        <f t="shared" si="356"/>
        <v>18.707758864872005</v>
      </c>
      <c r="Q477" s="52">
        <f t="shared" si="306"/>
        <v>0.4862977204565232</v>
      </c>
      <c r="R477" s="52">
        <f t="shared" si="307"/>
        <v>1.6719591486036376</v>
      </c>
      <c r="S477" s="52">
        <f t="shared" si="308"/>
        <v>1.5100905010906007</v>
      </c>
      <c r="T477" s="53">
        <f t="shared" si="309"/>
        <v>0.13702190689023608</v>
      </c>
      <c r="U477" s="53">
        <f t="shared" si="310"/>
        <v>1.2629780931097638</v>
      </c>
      <c r="V477" s="53">
        <f t="shared" si="311"/>
        <v>16.243942351697964</v>
      </c>
      <c r="W477" s="53">
        <f t="shared" si="312"/>
        <v>140.50881400687584</v>
      </c>
      <c r="X477" s="53">
        <f t="shared" si="313"/>
        <v>1.0299999999999998</v>
      </c>
      <c r="Y477" s="53">
        <f t="shared" si="314"/>
        <v>1.0281459866986051</v>
      </c>
      <c r="Z477" s="53">
        <f t="shared" si="315"/>
        <v>1.0362919733972102</v>
      </c>
      <c r="AA477" s="53">
        <f t="shared" si="316"/>
        <v>1.0425839467944207</v>
      </c>
      <c r="AB477" s="53">
        <f t="shared" si="317"/>
        <v>0.53</v>
      </c>
      <c r="AC477" s="53">
        <f t="shared" si="318"/>
        <v>0.54814598669860515</v>
      </c>
      <c r="AD477" s="53">
        <f t="shared" si="319"/>
        <v>0.55370802660278973</v>
      </c>
      <c r="AE477" s="53">
        <f t="shared" si="320"/>
        <v>0.4421898004790773</v>
      </c>
      <c r="AF477" s="53">
        <f t="shared" si="321"/>
        <v>0.36</v>
      </c>
      <c r="AG477" s="53">
        <f t="shared" si="322"/>
        <v>0.40109490023953864</v>
      </c>
      <c r="AH477" s="64" t="s">
        <v>152</v>
      </c>
      <c r="AK477" s="45" t="str">
        <f t="shared" si="357"/>
        <v>202-06</v>
      </c>
      <c r="AL477" s="65"/>
      <c r="AM477" s="145">
        <f t="shared" si="358"/>
        <v>3</v>
      </c>
      <c r="AN477" s="149"/>
      <c r="AO477" s="183"/>
      <c r="AP477" s="149"/>
      <c r="AQ477" s="147">
        <f t="shared" si="359"/>
        <v>1</v>
      </c>
      <c r="AR477" s="229">
        <v>0</v>
      </c>
      <c r="AS477" s="229">
        <v>3</v>
      </c>
      <c r="AT477" s="229">
        <v>3</v>
      </c>
      <c r="AU477" s="229">
        <v>0</v>
      </c>
      <c r="AV477" s="229">
        <v>1</v>
      </c>
      <c r="AW477" s="229">
        <v>2</v>
      </c>
      <c r="AX477" s="229">
        <v>0</v>
      </c>
      <c r="AY477" s="229">
        <v>1</v>
      </c>
      <c r="AZ477" s="229">
        <v>1</v>
      </c>
      <c r="BB477" s="229">
        <v>22</v>
      </c>
      <c r="BC477" s="229">
        <v>2</v>
      </c>
      <c r="BD477" s="229">
        <v>0</v>
      </c>
      <c r="BE477" s="57">
        <v>3</v>
      </c>
      <c r="BF477" s="57">
        <v>3</v>
      </c>
      <c r="BG477" s="57">
        <v>3</v>
      </c>
      <c r="BH477" s="57">
        <v>10</v>
      </c>
      <c r="BI477" s="57">
        <f t="shared" si="360"/>
        <v>275</v>
      </c>
      <c r="BJ477" s="189" t="str">
        <f t="shared" si="361"/>
        <v>202-06</v>
      </c>
      <c r="BK477" s="173">
        <f t="shared" si="362"/>
        <v>3</v>
      </c>
      <c r="BL477" s="173">
        <v>0</v>
      </c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104"/>
      <c r="CB477" s="103"/>
      <c r="CC477" s="103"/>
      <c r="CD477" s="103"/>
      <c r="CE477" s="103"/>
      <c r="CF477" s="103"/>
      <c r="CG477" s="103"/>
      <c r="CH477" s="103"/>
      <c r="CI477" s="103"/>
      <c r="CJ477" s="103"/>
      <c r="CK477" s="103"/>
      <c r="CL477" s="103"/>
      <c r="CP477" s="93"/>
      <c r="CQ477" s="93"/>
      <c r="CV477" s="93"/>
      <c r="DA477" s="93"/>
      <c r="DF477" s="131"/>
      <c r="DG477" s="121">
        <f t="shared" si="363"/>
        <v>0</v>
      </c>
      <c r="DH477" s="121">
        <f t="shared" si="364"/>
        <v>12.157443011413081</v>
      </c>
      <c r="DI477" s="121">
        <f t="shared" si="365"/>
        <v>37.752262527265017</v>
      </c>
      <c r="DJ477" s="121">
        <f t="shared" si="366"/>
        <v>0.67689247685167342</v>
      </c>
      <c r="DK477" s="121">
        <f t="shared" si="366"/>
        <v>0.58555910941053657</v>
      </c>
      <c r="DL477" s="121">
        <f t="shared" si="366"/>
        <v>0</v>
      </c>
      <c r="DM477" s="121">
        <f t="shared" si="367"/>
        <v>0</v>
      </c>
      <c r="DN477" s="121">
        <f t="shared" si="368"/>
        <v>0</v>
      </c>
      <c r="DO477" s="121">
        <f t="shared" si="369"/>
        <v>0</v>
      </c>
      <c r="DP477" s="121">
        <f t="shared" si="370"/>
        <v>0</v>
      </c>
      <c r="DQ477" s="121">
        <f t="shared" si="371"/>
        <v>0</v>
      </c>
      <c r="DR477" s="122">
        <f t="shared" si="372"/>
        <v>2.5</v>
      </c>
      <c r="DS477" s="157"/>
      <c r="DT477" s="157" t="str">
        <f t="shared" si="373"/>
        <v>Mastication</v>
      </c>
      <c r="DU477" s="157" t="str">
        <f t="shared" si="355"/>
        <v>202-06</v>
      </c>
      <c r="DV477" s="238">
        <f t="shared" si="374"/>
        <v>3</v>
      </c>
      <c r="EJ477" s="50">
        <f t="shared" si="347"/>
        <v>0.21313617886178862</v>
      </c>
      <c r="EK477" s="50">
        <f t="shared" si="348"/>
        <v>0.37093495934959347</v>
      </c>
      <c r="EL477" s="55">
        <f t="shared" si="349"/>
        <v>0</v>
      </c>
      <c r="EM477" s="50">
        <f>4.656*AQ477*(((BL477/2.54)^2)+((BM477/2.54)^2)+((BN477/2.54)^2)+((BO477)/2.54^2)+((BP477/2.54)^2)+((BQ477/2.54)^2)+((BR477/2.54)^2)+((BS477/2.54)^2)+((BT477/2.54)^2)+((BU477/2.54)^2)+((BV477/2.54)^2)+((BW477/2.54)^2)+((BX477/2.54)^2)+((BY477/2.54)^2)+((BZ477/2.54)^2))/(BH477*3.28)</f>
        <v>0</v>
      </c>
      <c r="EN477" s="50">
        <f>3.492*AQ477*((CA477/2.54)^2 + (CB477/2.54)^2 + (CC477/2.54)^2 + (CD477/2.54)^2 + (CE477/2.54)^2 + (CF477/2.54)^2 + (CG477/2.54)^2 +(CH477/2.54)^2 +(CI477/2.54)^2 + (CJ477/2.54)^2 +(CK477/2.54)^2 + (CL477/2.54)^2 +(CM477/2.54)^2 + (CN477/2.54)^2 + (CO477/2.54)^2)/(BH477*3.28)</f>
        <v>0</v>
      </c>
      <c r="EO477" s="50">
        <f t="shared" si="343"/>
        <v>0</v>
      </c>
      <c r="EP477" s="50">
        <f t="shared" si="344"/>
        <v>0</v>
      </c>
      <c r="EQ477" s="50">
        <f t="shared" si="345"/>
        <v>0</v>
      </c>
      <c r="ER477" s="56">
        <f t="shared" si="350"/>
        <v>0.58407113821138212</v>
      </c>
      <c r="ES477" s="56">
        <f t="shared" si="351"/>
        <v>0</v>
      </c>
      <c r="ET477" s="56">
        <f t="shared" si="346"/>
        <v>0</v>
      </c>
      <c r="EU477" s="56">
        <f t="shared" si="346"/>
        <v>5.4708493551358863</v>
      </c>
      <c r="EV477" s="56">
        <f t="shared" si="352"/>
        <v>0.58407113821138212</v>
      </c>
      <c r="EW477" s="56"/>
      <c r="EX477" s="56"/>
      <c r="EY477" s="56"/>
      <c r="EZ477" s="165"/>
      <c r="FA477" s="179"/>
      <c r="FB477" s="179"/>
      <c r="FC477" s="56"/>
      <c r="FD477" s="56"/>
      <c r="FE477" s="56"/>
      <c r="FF477" s="56"/>
      <c r="FG477" s="56"/>
      <c r="FH477" s="56"/>
      <c r="FI477" s="56"/>
      <c r="FJ477" s="56"/>
      <c r="FK477" s="56"/>
      <c r="FL477" s="56"/>
      <c r="FM477" s="56"/>
      <c r="FO477" s="54"/>
      <c r="FP477" s="54"/>
      <c r="FQ477" s="54"/>
      <c r="FR477" s="54"/>
      <c r="FS477" s="54"/>
      <c r="FT477" s="54"/>
      <c r="FU477" s="54"/>
      <c r="FV477" s="54"/>
      <c r="FW477" s="54"/>
      <c r="FX477" s="54"/>
      <c r="FY477" s="54"/>
      <c r="FZ477" s="54"/>
      <c r="GA477" s="54"/>
    </row>
    <row r="478" spans="1:183" ht="16.899999999999999" customHeight="1">
      <c r="A478" s="66" t="s">
        <v>377</v>
      </c>
      <c r="B478" s="228" t="s">
        <v>340</v>
      </c>
      <c r="C478" s="228">
        <v>275</v>
      </c>
      <c r="D478" s="228" t="s">
        <v>345</v>
      </c>
      <c r="E478" s="229">
        <v>4</v>
      </c>
      <c r="F478" s="144">
        <v>3.4684433774760004</v>
      </c>
      <c r="G478" s="144"/>
      <c r="H478" s="144">
        <v>15.239315487396004</v>
      </c>
      <c r="I478" s="83"/>
      <c r="J478" s="83"/>
      <c r="K478" s="144"/>
      <c r="L478" s="83"/>
      <c r="M478" s="83"/>
      <c r="N478" s="83"/>
      <c r="O478" s="83"/>
      <c r="P478" s="230">
        <f t="shared" si="356"/>
        <v>18.707758864872005</v>
      </c>
      <c r="Q478" s="52">
        <f t="shared" si="306"/>
        <v>0.4862977204565232</v>
      </c>
      <c r="R478" s="52">
        <f t="shared" si="307"/>
        <v>1.6719591486036376</v>
      </c>
      <c r="S478" s="52">
        <f t="shared" si="308"/>
        <v>1.5100905010906007</v>
      </c>
      <c r="T478" s="53">
        <f t="shared" si="309"/>
        <v>0.13702190689023608</v>
      </c>
      <c r="U478" s="53">
        <f t="shared" si="310"/>
        <v>1.2629780931097638</v>
      </c>
      <c r="V478" s="53">
        <f t="shared" si="311"/>
        <v>16.243942351697964</v>
      </c>
      <c r="W478" s="53">
        <f t="shared" si="312"/>
        <v>140.50881400687584</v>
      </c>
      <c r="X478" s="53">
        <f t="shared" si="313"/>
        <v>1.0299999999999998</v>
      </c>
      <c r="Y478" s="53">
        <f t="shared" si="314"/>
        <v>1.0281459866986051</v>
      </c>
      <c r="Z478" s="53">
        <f t="shared" si="315"/>
        <v>1.0362919733972102</v>
      </c>
      <c r="AA478" s="53">
        <f t="shared" si="316"/>
        <v>1.0425839467944207</v>
      </c>
      <c r="AB478" s="53">
        <f t="shared" si="317"/>
        <v>0.53</v>
      </c>
      <c r="AC478" s="53">
        <f t="shared" si="318"/>
        <v>0.54814598669860515</v>
      </c>
      <c r="AD478" s="53">
        <f t="shared" si="319"/>
        <v>0.55370802660278973</v>
      </c>
      <c r="AE478" s="53">
        <f t="shared" si="320"/>
        <v>0.4421898004790773</v>
      </c>
      <c r="AF478" s="53">
        <f t="shared" si="321"/>
        <v>0.36</v>
      </c>
      <c r="AG478" s="53">
        <f t="shared" si="322"/>
        <v>0.40109490023953864</v>
      </c>
      <c r="AH478" s="64" t="s">
        <v>152</v>
      </c>
      <c r="AK478" s="45" t="str">
        <f t="shared" si="357"/>
        <v>202-06</v>
      </c>
      <c r="AL478" s="65"/>
      <c r="AM478" s="145">
        <f t="shared" si="358"/>
        <v>4</v>
      </c>
      <c r="AN478" s="149"/>
      <c r="AO478" s="183"/>
      <c r="AP478" s="149"/>
      <c r="AQ478" s="147">
        <f t="shared" si="359"/>
        <v>1</v>
      </c>
      <c r="AR478" s="229">
        <v>0</v>
      </c>
      <c r="AS478" s="229">
        <v>1</v>
      </c>
      <c r="AT478" s="229">
        <v>1</v>
      </c>
      <c r="AU478" s="229">
        <v>0</v>
      </c>
      <c r="AV478" s="229">
        <v>1</v>
      </c>
      <c r="AW478" s="229">
        <v>1</v>
      </c>
      <c r="AX478" s="229">
        <v>0</v>
      </c>
      <c r="AY478" s="229">
        <v>2</v>
      </c>
      <c r="AZ478" s="229">
        <v>2</v>
      </c>
      <c r="BB478" s="229">
        <v>19</v>
      </c>
      <c r="BC478" s="229">
        <v>1</v>
      </c>
      <c r="BD478" s="229">
        <v>1</v>
      </c>
      <c r="BE478" s="57">
        <v>3</v>
      </c>
      <c r="BF478" s="57">
        <v>3</v>
      </c>
      <c r="BG478" s="57">
        <v>3</v>
      </c>
      <c r="BH478" s="57">
        <v>10</v>
      </c>
      <c r="BI478" s="57">
        <f t="shared" si="360"/>
        <v>275</v>
      </c>
      <c r="BJ478" s="189" t="str">
        <f t="shared" si="361"/>
        <v>202-06</v>
      </c>
      <c r="BK478" s="173">
        <f t="shared" si="362"/>
        <v>4</v>
      </c>
      <c r="BL478" s="173">
        <v>0</v>
      </c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104"/>
      <c r="CB478" s="103"/>
      <c r="CC478" s="103"/>
      <c r="CD478" s="103"/>
      <c r="CE478" s="103"/>
      <c r="CF478" s="103"/>
      <c r="CG478" s="103"/>
      <c r="CH478" s="103"/>
      <c r="CI478" s="103"/>
      <c r="CJ478" s="103"/>
      <c r="CK478" s="103"/>
      <c r="CL478" s="103"/>
      <c r="CP478" s="93"/>
      <c r="CQ478" s="93"/>
      <c r="CV478" s="93"/>
      <c r="DA478" s="93"/>
      <c r="DF478" s="131"/>
      <c r="DG478" s="121">
        <f t="shared" si="363"/>
        <v>0</v>
      </c>
      <c r="DH478" s="121">
        <f t="shared" si="364"/>
        <v>9.7259544091304644</v>
      </c>
      <c r="DI478" s="121">
        <f t="shared" si="365"/>
        <v>30.201810021812015</v>
      </c>
      <c r="DJ478" s="121">
        <f t="shared" si="366"/>
        <v>0.5845889572809907</v>
      </c>
      <c r="DK478" s="121">
        <f t="shared" si="366"/>
        <v>0.29277955470526829</v>
      </c>
      <c r="DL478" s="121">
        <f t="shared" si="366"/>
        <v>3.8339663602114924</v>
      </c>
      <c r="DM478" s="121">
        <f t="shared" si="367"/>
        <v>0</v>
      </c>
      <c r="DN478" s="121">
        <f t="shared" si="368"/>
        <v>0</v>
      </c>
      <c r="DO478" s="121">
        <f t="shared" si="369"/>
        <v>0</v>
      </c>
      <c r="DP478" s="121">
        <f t="shared" si="370"/>
        <v>0</v>
      </c>
      <c r="DQ478" s="121">
        <f t="shared" si="371"/>
        <v>0</v>
      </c>
      <c r="DR478" s="122">
        <f t="shared" si="372"/>
        <v>1</v>
      </c>
      <c r="DS478" s="157"/>
      <c r="DT478" s="157" t="str">
        <f t="shared" si="373"/>
        <v>Mastication</v>
      </c>
      <c r="DU478" s="157" t="str">
        <f t="shared" si="355"/>
        <v>202-06</v>
      </c>
      <c r="DV478" s="238">
        <f t="shared" si="374"/>
        <v>4</v>
      </c>
      <c r="EJ478" s="50">
        <f t="shared" si="347"/>
        <v>0.18407215447154471</v>
      </c>
      <c r="EK478" s="50">
        <f t="shared" si="348"/>
        <v>0.18546747967479674</v>
      </c>
      <c r="EL478" s="55">
        <f t="shared" si="349"/>
        <v>1.475609756097561</v>
      </c>
      <c r="EM478" s="50">
        <f>4.656*AQ478*(((BL478/2.54)^2)+((BM478/2.54)^2)+((BN478/2.54)^2)+((BO478)/2.54^2)+((BP478/2.54)^2)+((BQ478/2.54)^2)+((BR478/2.54)^2)+((BS478/2.54)^2)+((BT478/2.54)^2)+((BU478/2.54)^2)+((BV478/2.54)^2)+((BW478/2.54)^2)+((BX478/2.54)^2)+((BY478/2.54)^2)+((BZ478/2.54)^2))/(BH478*3.28)</f>
        <v>0</v>
      </c>
      <c r="EN478" s="50">
        <f>3.492*AQ478*((CA478/2.54)^2 + (CB478/2.54)^2 + (CC478/2.54)^2 + (CD478/2.54)^2 + (CE478/2.54)^2 + (CF478/2.54)^2 + (CG478/2.54)^2 +(CH478/2.54)^2 +(CI478/2.54)^2 + (CJ478/2.54)^2 +(CK478/2.54)^2 + (CL478/2.54)^2 +(CM478/2.54)^2 + (CN478/2.54)^2 + (CO478/2.54)^2)/(BH478*3.28)</f>
        <v>0</v>
      </c>
      <c r="EO478" s="50">
        <f t="shared" si="343"/>
        <v>0</v>
      </c>
      <c r="EP478" s="50">
        <f t="shared" si="344"/>
        <v>0</v>
      </c>
      <c r="EQ478" s="50">
        <f t="shared" si="345"/>
        <v>0</v>
      </c>
      <c r="ER478" s="56">
        <f t="shared" si="350"/>
        <v>1.8451493902439025</v>
      </c>
      <c r="ES478" s="56">
        <f t="shared" si="351"/>
        <v>0</v>
      </c>
      <c r="ET478" s="56">
        <f t="shared" si="346"/>
        <v>0</v>
      </c>
      <c r="EU478" s="56">
        <f t="shared" si="346"/>
        <v>4.3766794841087089</v>
      </c>
      <c r="EV478" s="56">
        <f t="shared" si="352"/>
        <v>1.8451493902439025</v>
      </c>
      <c r="EW478" s="56"/>
      <c r="EX478" s="56"/>
      <c r="EY478" s="56"/>
      <c r="EZ478" s="165"/>
      <c r="FA478" s="179"/>
      <c r="FB478" s="179"/>
      <c r="FC478" s="56"/>
      <c r="FD478" s="56"/>
      <c r="FE478" s="56"/>
      <c r="FF478" s="56"/>
      <c r="FG478" s="56"/>
      <c r="FH478" s="56"/>
      <c r="FI478" s="56"/>
      <c r="FJ478" s="56"/>
      <c r="FK478" s="56"/>
      <c r="FL478" s="56"/>
      <c r="FM478" s="56"/>
      <c r="FO478" s="54"/>
      <c r="FP478" s="54"/>
      <c r="FQ478" s="54"/>
      <c r="FR478" s="54"/>
      <c r="FS478" s="54"/>
      <c r="FT478" s="54"/>
      <c r="FU478" s="54"/>
      <c r="FV478" s="54"/>
      <c r="FW478" s="54"/>
      <c r="FX478" s="54"/>
      <c r="FY478" s="54"/>
      <c r="FZ478" s="54"/>
      <c r="GA478" s="54"/>
    </row>
    <row r="479" spans="1:183" ht="16.899999999999999" customHeight="1">
      <c r="A479" s="66" t="s">
        <v>377</v>
      </c>
      <c r="B479" s="228" t="s">
        <v>340</v>
      </c>
      <c r="C479" s="228">
        <v>275</v>
      </c>
      <c r="D479" s="228" t="s">
        <v>345</v>
      </c>
      <c r="E479" s="229">
        <v>5</v>
      </c>
      <c r="F479" s="144">
        <v>3.4684433774760004</v>
      </c>
      <c r="G479" s="144"/>
      <c r="H479" s="144">
        <v>15.239315487396004</v>
      </c>
      <c r="I479" s="83"/>
      <c r="J479" s="83"/>
      <c r="K479" s="144"/>
      <c r="L479" s="83"/>
      <c r="M479" s="83"/>
      <c r="N479" s="83"/>
      <c r="O479" s="83"/>
      <c r="P479" s="230">
        <f t="shared" si="356"/>
        <v>18.707758864872005</v>
      </c>
      <c r="Q479" s="52">
        <f t="shared" si="306"/>
        <v>0.4862977204565232</v>
      </c>
      <c r="R479" s="52">
        <f t="shared" si="307"/>
        <v>1.6719591486036376</v>
      </c>
      <c r="S479" s="52">
        <f t="shared" si="308"/>
        <v>1.5100905010906007</v>
      </c>
      <c r="T479" s="53">
        <f t="shared" si="309"/>
        <v>0.13702190689023608</v>
      </c>
      <c r="U479" s="53">
        <f t="shared" si="310"/>
        <v>1.2629780931097638</v>
      </c>
      <c r="V479" s="53">
        <f t="shared" si="311"/>
        <v>16.243942351697964</v>
      </c>
      <c r="W479" s="53">
        <f t="shared" si="312"/>
        <v>140.50881400687584</v>
      </c>
      <c r="X479" s="53">
        <f t="shared" si="313"/>
        <v>1.0299999999999998</v>
      </c>
      <c r="Y479" s="53">
        <f t="shared" si="314"/>
        <v>1.0281459866986051</v>
      </c>
      <c r="Z479" s="53">
        <f t="shared" si="315"/>
        <v>1.0362919733972102</v>
      </c>
      <c r="AA479" s="53">
        <f t="shared" si="316"/>
        <v>1.0425839467944207</v>
      </c>
      <c r="AB479" s="53">
        <f t="shared" si="317"/>
        <v>0.53</v>
      </c>
      <c r="AC479" s="53">
        <f t="shared" si="318"/>
        <v>0.54814598669860515</v>
      </c>
      <c r="AD479" s="53">
        <f t="shared" si="319"/>
        <v>0.55370802660278973</v>
      </c>
      <c r="AE479" s="53">
        <f t="shared" si="320"/>
        <v>0.4421898004790773</v>
      </c>
      <c r="AF479" s="53">
        <f t="shared" si="321"/>
        <v>0.36</v>
      </c>
      <c r="AG479" s="53">
        <f t="shared" si="322"/>
        <v>0.40109490023953864</v>
      </c>
      <c r="AH479" s="64" t="s">
        <v>152</v>
      </c>
      <c r="AK479" s="45" t="str">
        <f t="shared" si="357"/>
        <v>202-06</v>
      </c>
      <c r="AL479" s="65"/>
      <c r="AM479" s="145">
        <f t="shared" si="358"/>
        <v>5</v>
      </c>
      <c r="AN479" s="149"/>
      <c r="AO479" s="183"/>
      <c r="AP479" s="149"/>
      <c r="AQ479" s="147">
        <f t="shared" si="359"/>
        <v>1</v>
      </c>
      <c r="AR479" s="229">
        <v>0</v>
      </c>
      <c r="AS479" s="229">
        <v>1</v>
      </c>
      <c r="AT479" s="229">
        <v>1</v>
      </c>
      <c r="AU479" s="229">
        <v>0</v>
      </c>
      <c r="AV479" s="229">
        <v>1</v>
      </c>
      <c r="AW479" s="229">
        <v>1</v>
      </c>
      <c r="AX479" s="229">
        <v>0</v>
      </c>
      <c r="AY479" s="229">
        <v>2</v>
      </c>
      <c r="AZ479" s="229">
        <v>2</v>
      </c>
      <c r="BB479" s="229">
        <v>28</v>
      </c>
      <c r="BC479" s="229">
        <v>2</v>
      </c>
      <c r="BD479" s="229">
        <v>0</v>
      </c>
      <c r="BE479" s="57">
        <v>3</v>
      </c>
      <c r="BF479" s="57">
        <v>3</v>
      </c>
      <c r="BG479" s="57">
        <v>3</v>
      </c>
      <c r="BH479" s="57">
        <v>10</v>
      </c>
      <c r="BI479" s="57">
        <f t="shared" si="360"/>
        <v>275</v>
      </c>
      <c r="BJ479" s="189" t="str">
        <f t="shared" si="361"/>
        <v>202-06</v>
      </c>
      <c r="BK479" s="173">
        <f t="shared" si="362"/>
        <v>5</v>
      </c>
      <c r="BL479" s="173">
        <v>0</v>
      </c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104"/>
      <c r="CB479" s="103"/>
      <c r="CC479" s="103"/>
      <c r="CD479" s="103"/>
      <c r="CE479" s="103"/>
      <c r="CF479" s="103"/>
      <c r="CG479" s="103"/>
      <c r="CH479" s="103"/>
      <c r="CI479" s="103"/>
      <c r="CJ479" s="103"/>
      <c r="CK479" s="103"/>
      <c r="CL479" s="103"/>
      <c r="CP479" s="93"/>
      <c r="CQ479" s="93"/>
      <c r="CV479" s="93"/>
      <c r="DA479" s="93"/>
      <c r="DF479" s="131"/>
      <c r="DG479" s="121">
        <f t="shared" si="363"/>
        <v>0</v>
      </c>
      <c r="DH479" s="121">
        <f t="shared" si="364"/>
        <v>9.7259544091304644</v>
      </c>
      <c r="DI479" s="121">
        <f t="shared" si="365"/>
        <v>30.201810021812015</v>
      </c>
      <c r="DJ479" s="121">
        <f t="shared" si="366"/>
        <v>0.86149951599303909</v>
      </c>
      <c r="DK479" s="121">
        <f t="shared" si="366"/>
        <v>0.58555910941053657</v>
      </c>
      <c r="DL479" s="121">
        <f t="shared" si="366"/>
        <v>0</v>
      </c>
      <c r="DM479" s="121">
        <f t="shared" si="367"/>
        <v>0</v>
      </c>
      <c r="DN479" s="121">
        <f t="shared" si="368"/>
        <v>0</v>
      </c>
      <c r="DO479" s="121">
        <f t="shared" si="369"/>
        <v>0</v>
      </c>
      <c r="DP479" s="121">
        <f t="shared" si="370"/>
        <v>0</v>
      </c>
      <c r="DQ479" s="121">
        <f t="shared" si="371"/>
        <v>0</v>
      </c>
      <c r="DR479" s="122">
        <f t="shared" si="372"/>
        <v>1</v>
      </c>
      <c r="DS479" s="157"/>
      <c r="DT479" s="157" t="str">
        <f t="shared" si="373"/>
        <v>Mastication</v>
      </c>
      <c r="DU479" s="157" t="str">
        <f t="shared" si="355"/>
        <v>202-06</v>
      </c>
      <c r="DV479" s="238">
        <f t="shared" si="374"/>
        <v>5</v>
      </c>
      <c r="EJ479" s="50">
        <f t="shared" si="347"/>
        <v>0.27126422764227642</v>
      </c>
      <c r="EK479" s="50">
        <f t="shared" si="348"/>
        <v>0.37093495934959347</v>
      </c>
      <c r="EL479" s="55">
        <f t="shared" si="349"/>
        <v>0</v>
      </c>
      <c r="EM479" s="50">
        <f>4.656*AQ479*(((BL479/2.54)^2)+((BM479/2.54)^2)+((BN479/2.54)^2)+((BO479)/2.54^2)+((BP479/2.54)^2)+((BQ479/2.54)^2)+((BR479/2.54)^2)+((BS479/2.54)^2)+((BT479/2.54)^2)+((BU479/2.54)^2)+((BV479/2.54)^2)+((BW479/2.54)^2)+((BX479/2.54)^2)+((BY479/2.54)^2)+((BZ479/2.54)^2))/(BH479*3.28)</f>
        <v>0</v>
      </c>
      <c r="EN479" s="50">
        <f>3.492*AQ479*((CA479/2.54)^2 + (CB479/2.54)^2 + (CC479/2.54)^2 + (CD479/2.54)^2 + (CE479/2.54)^2 + (CF479/2.54)^2 + (CG479/2.54)^2 +(CH479/2.54)^2 +(CI479/2.54)^2 + (CJ479/2.54)^2 +(CK479/2.54)^2 + (CL479/2.54)^2 +(CM479/2.54)^2 + (CN479/2.54)^2 + (CO479/2.54)^2)/(BH479*3.28)</f>
        <v>0</v>
      </c>
      <c r="EO479" s="50">
        <f t="shared" si="343"/>
        <v>0</v>
      </c>
      <c r="EP479" s="50">
        <f t="shared" si="344"/>
        <v>0</v>
      </c>
      <c r="EQ479" s="50">
        <f t="shared" si="345"/>
        <v>0</v>
      </c>
      <c r="ER479" s="56">
        <f t="shared" si="350"/>
        <v>0.64219918699186995</v>
      </c>
      <c r="ES479" s="56">
        <f t="shared" si="351"/>
        <v>0</v>
      </c>
      <c r="ET479" s="56">
        <f t="shared" si="346"/>
        <v>0</v>
      </c>
      <c r="EU479" s="56">
        <f t="shared" si="346"/>
        <v>4.3766794841087089</v>
      </c>
      <c r="EV479" s="56">
        <f t="shared" si="352"/>
        <v>0.64219918699186995</v>
      </c>
      <c r="EW479" s="56"/>
      <c r="EX479" s="56"/>
      <c r="EY479" s="56"/>
      <c r="EZ479" s="165" t="str">
        <f>D479</f>
        <v>202-06</v>
      </c>
      <c r="FA479" s="179">
        <f t="shared" si="353"/>
        <v>0</v>
      </c>
      <c r="FB479" s="179">
        <f t="shared" si="353"/>
        <v>4.7414027744511023</v>
      </c>
      <c r="FC479" s="56">
        <f>AVERAGE(EJ477:EJ479)</f>
        <v>0.2228241869918699</v>
      </c>
      <c r="FD479" s="56">
        <f>AVERAGE(EK477:EK479)</f>
        <v>0.3091124661246612</v>
      </c>
      <c r="FE479" s="56">
        <f>AVERAGE(EL477:EL479)</f>
        <v>0.491869918699187</v>
      </c>
      <c r="FF479" s="56">
        <f>AVERAGE(EM477:EM479)</f>
        <v>0</v>
      </c>
      <c r="FG479" s="56">
        <f>AVERAGE(EN477:EN479)</f>
        <v>0</v>
      </c>
      <c r="FH479" s="56">
        <f t="shared" si="354"/>
        <v>0</v>
      </c>
      <c r="FI479" s="56">
        <f t="shared" si="354"/>
        <v>0</v>
      </c>
      <c r="FJ479" s="56">
        <f t="shared" si="354"/>
        <v>0</v>
      </c>
      <c r="FK479" s="56">
        <f>AVERAGE(ER477:ER479)</f>
        <v>1.0238065718157181</v>
      </c>
      <c r="FL479" s="56">
        <f>AVERAGE(ES477:ES479)</f>
        <v>0</v>
      </c>
      <c r="FM479" s="56">
        <f>AVERAGE(EV477:EV479)</f>
        <v>1.0238065718157181</v>
      </c>
      <c r="FO479" s="54"/>
      <c r="FP479" s="54" t="e">
        <f>AVERAGE(#REF!)</f>
        <v>#REF!</v>
      </c>
      <c r="FQ479" s="54" t="e">
        <f>AVERAGE(#REF!)</f>
        <v>#REF!</v>
      </c>
      <c r="FR479" s="54" t="e">
        <f>AVERAGE(#REF!)</f>
        <v>#REF!</v>
      </c>
      <c r="FS479" s="54" t="e">
        <f>AVERAGE(#REF!)</f>
        <v>#REF!</v>
      </c>
      <c r="FT479" s="54" t="e">
        <f>AVERAGE(#REF!)</f>
        <v>#REF!</v>
      </c>
      <c r="FU479" s="54" t="e">
        <f>AVERAGE(#REF!)</f>
        <v>#REF!</v>
      </c>
      <c r="FV479" s="54" t="e">
        <f>AVERAGE(#REF!)</f>
        <v>#REF!</v>
      </c>
      <c r="FW479" s="54" t="e">
        <f>AVERAGE(#REF!)</f>
        <v>#REF!</v>
      </c>
      <c r="FX479" s="54" t="e">
        <f>AVERAGE(#REF!)</f>
        <v>#REF!</v>
      </c>
      <c r="FY479" s="54" t="e">
        <f>AVERAGE(#REF!)</f>
        <v>#REF!</v>
      </c>
      <c r="FZ479" s="54" t="e">
        <f>AVERAGE(#REF!)</f>
        <v>#REF!</v>
      </c>
      <c r="GA479" s="54"/>
    </row>
    <row r="480" spans="1:183" ht="16.899999999999999" customHeight="1">
      <c r="A480" s="66" t="s">
        <v>377</v>
      </c>
      <c r="B480" s="228" t="s">
        <v>340</v>
      </c>
      <c r="C480" s="228">
        <v>275</v>
      </c>
      <c r="D480" s="228" t="s">
        <v>352</v>
      </c>
      <c r="E480" s="229">
        <v>1</v>
      </c>
      <c r="F480" s="144">
        <v>3.4684433774760004</v>
      </c>
      <c r="G480" s="144"/>
      <c r="H480" s="144">
        <v>15.239315487396004</v>
      </c>
      <c r="I480" s="83"/>
      <c r="J480" s="83"/>
      <c r="K480" s="83"/>
      <c r="L480" s="83"/>
      <c r="M480" s="83"/>
      <c r="N480" s="83"/>
      <c r="O480" s="83"/>
      <c r="P480" s="230">
        <f t="shared" si="356"/>
        <v>18.707758864872005</v>
      </c>
      <c r="Q480" s="52">
        <f t="shared" si="306"/>
        <v>0.4862977204565232</v>
      </c>
      <c r="R480" s="52">
        <f t="shared" si="307"/>
        <v>1.6719591486036376</v>
      </c>
      <c r="S480" s="52">
        <f t="shared" si="308"/>
        <v>1.5100905010906007</v>
      </c>
      <c r="T480" s="53">
        <f t="shared" si="309"/>
        <v>0.13702190689023608</v>
      </c>
      <c r="U480" s="53">
        <f t="shared" si="310"/>
        <v>1.2629780931097638</v>
      </c>
      <c r="V480" s="53">
        <f t="shared" si="311"/>
        <v>16.243942351697964</v>
      </c>
      <c r="W480" s="53">
        <f t="shared" si="312"/>
        <v>140.50881400687584</v>
      </c>
      <c r="X480" s="53">
        <f t="shared" si="313"/>
        <v>1.0299999999999998</v>
      </c>
      <c r="Y480" s="53">
        <f t="shared" si="314"/>
        <v>1.0281459866986051</v>
      </c>
      <c r="Z480" s="53">
        <f t="shared" si="315"/>
        <v>1.0362919733972102</v>
      </c>
      <c r="AA480" s="53">
        <f t="shared" si="316"/>
        <v>1.0425839467944207</v>
      </c>
      <c r="AB480" s="53">
        <f t="shared" si="317"/>
        <v>0.53</v>
      </c>
      <c r="AC480" s="53">
        <f t="shared" si="318"/>
        <v>0.54814598669860515</v>
      </c>
      <c r="AD480" s="53">
        <f t="shared" si="319"/>
        <v>0.55370802660278973</v>
      </c>
      <c r="AE480" s="53">
        <f t="shared" si="320"/>
        <v>0.4421898004790773</v>
      </c>
      <c r="AF480" s="53">
        <f t="shared" si="321"/>
        <v>0.36</v>
      </c>
      <c r="AG480" s="53">
        <f t="shared" si="322"/>
        <v>0.40109490023953864</v>
      </c>
      <c r="AH480" s="64" t="s">
        <v>152</v>
      </c>
      <c r="AK480" s="45" t="str">
        <f t="shared" si="357"/>
        <v>203-16</v>
      </c>
      <c r="AL480" s="65"/>
      <c r="AM480" s="145">
        <f t="shared" si="358"/>
        <v>1</v>
      </c>
      <c r="AN480" s="149"/>
      <c r="AO480" s="183"/>
      <c r="AP480" s="149"/>
      <c r="AQ480" s="147">
        <f t="shared" si="359"/>
        <v>1</v>
      </c>
      <c r="AR480" s="229">
        <v>0</v>
      </c>
      <c r="AS480" s="229">
        <v>1</v>
      </c>
      <c r="AT480" s="229">
        <v>1</v>
      </c>
      <c r="AU480" s="229">
        <v>0</v>
      </c>
      <c r="AV480" s="229">
        <v>0</v>
      </c>
      <c r="AW480" s="229">
        <v>0</v>
      </c>
      <c r="AX480" s="229">
        <v>0</v>
      </c>
      <c r="AY480" s="229">
        <v>0</v>
      </c>
      <c r="AZ480" s="229">
        <v>1</v>
      </c>
      <c r="BB480" s="229">
        <v>60</v>
      </c>
      <c r="BC480" s="229">
        <v>3</v>
      </c>
      <c r="BD480" s="229">
        <v>0</v>
      </c>
      <c r="BE480" s="57">
        <v>3</v>
      </c>
      <c r="BF480" s="57">
        <v>3</v>
      </c>
      <c r="BG480" s="57">
        <v>3</v>
      </c>
      <c r="BH480" s="57">
        <v>10</v>
      </c>
      <c r="BI480" s="57">
        <f t="shared" si="360"/>
        <v>275</v>
      </c>
      <c r="BJ480" s="189" t="str">
        <f t="shared" si="361"/>
        <v>203-16</v>
      </c>
      <c r="BK480" s="173">
        <f t="shared" si="362"/>
        <v>1</v>
      </c>
      <c r="BL480" s="173">
        <v>0</v>
      </c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104"/>
      <c r="CB480" s="103"/>
      <c r="CC480" s="103"/>
      <c r="CD480" s="103"/>
      <c r="CE480" s="103"/>
      <c r="CF480" s="103"/>
      <c r="CG480" s="103"/>
      <c r="CH480" s="103"/>
      <c r="CI480" s="103"/>
      <c r="CJ480" s="103"/>
      <c r="CK480" s="103"/>
      <c r="CL480" s="103"/>
      <c r="CP480" s="93"/>
      <c r="CQ480" s="93"/>
      <c r="CV480" s="93"/>
      <c r="DA480" s="93"/>
      <c r="DF480" s="131"/>
      <c r="DG480" s="121">
        <f t="shared" si="363"/>
        <v>0</v>
      </c>
      <c r="DH480" s="121">
        <f t="shared" si="364"/>
        <v>2.4314886022826161</v>
      </c>
      <c r="DI480" s="121">
        <f t="shared" si="365"/>
        <v>7.5504525054530038</v>
      </c>
      <c r="DJ480" s="121">
        <f t="shared" si="366"/>
        <v>1.8460703914136547</v>
      </c>
      <c r="DK480" s="121">
        <f t="shared" si="366"/>
        <v>0.87833866411580497</v>
      </c>
      <c r="DL480" s="121">
        <f t="shared" si="366"/>
        <v>0</v>
      </c>
      <c r="DM480" s="121">
        <f t="shared" si="367"/>
        <v>0</v>
      </c>
      <c r="DN480" s="121">
        <f t="shared" si="368"/>
        <v>0</v>
      </c>
      <c r="DO480" s="121">
        <f t="shared" si="369"/>
        <v>0</v>
      </c>
      <c r="DP480" s="121">
        <f t="shared" si="370"/>
        <v>0</v>
      </c>
      <c r="DQ480" s="121">
        <f t="shared" si="371"/>
        <v>0</v>
      </c>
      <c r="DR480" s="122">
        <f t="shared" si="372"/>
        <v>0.5</v>
      </c>
      <c r="DS480" s="157"/>
      <c r="DT480" s="157" t="str">
        <f t="shared" si="373"/>
        <v>Mastication</v>
      </c>
      <c r="DU480" s="157" t="str">
        <f t="shared" si="355"/>
        <v>203-16</v>
      </c>
      <c r="DV480" s="238">
        <f t="shared" si="374"/>
        <v>1</v>
      </c>
      <c r="EJ480" s="50"/>
      <c r="EK480" s="50"/>
      <c r="EL480" s="55"/>
      <c r="EM480" s="50"/>
      <c r="EN480" s="50"/>
      <c r="EO480" s="50">
        <f t="shared" si="343"/>
        <v>0</v>
      </c>
      <c r="EP480" s="50">
        <f t="shared" si="344"/>
        <v>0</v>
      </c>
      <c r="EQ480" s="50">
        <f t="shared" si="345"/>
        <v>0</v>
      </c>
      <c r="ER480" s="56"/>
      <c r="ES480" s="56"/>
      <c r="ET480" s="56">
        <f t="shared" si="346"/>
        <v>0</v>
      </c>
      <c r="EU480" s="56">
        <f t="shared" si="346"/>
        <v>1.0941698710271772</v>
      </c>
      <c r="EV480" s="56"/>
      <c r="EW480" s="56"/>
      <c r="EX480" s="56"/>
      <c r="EY480" s="56"/>
      <c r="EZ480" s="165"/>
      <c r="FA480" s="179"/>
      <c r="FB480" s="179"/>
      <c r="FC480" s="56"/>
      <c r="FD480" s="56"/>
      <c r="FE480" s="56"/>
      <c r="FF480" s="56"/>
      <c r="FG480" s="56"/>
      <c r="FH480" s="56"/>
      <c r="FI480" s="56"/>
      <c r="FJ480" s="56"/>
      <c r="FK480" s="56"/>
      <c r="FL480" s="56"/>
      <c r="FM480" s="56"/>
      <c r="FO480" s="54"/>
      <c r="FP480" s="54"/>
      <c r="FQ480" s="54"/>
      <c r="FR480" s="54"/>
      <c r="FS480" s="54"/>
      <c r="FT480" s="54"/>
      <c r="FU480" s="54"/>
      <c r="FV480" s="54"/>
      <c r="FW480" s="54"/>
      <c r="FX480" s="54"/>
      <c r="FY480" s="54"/>
      <c r="FZ480" s="54"/>
      <c r="GA480" s="54"/>
    </row>
    <row r="481" spans="1:183" ht="16.899999999999999" customHeight="1">
      <c r="A481" s="66" t="s">
        <v>377</v>
      </c>
      <c r="B481" s="228" t="s">
        <v>340</v>
      </c>
      <c r="C481" s="228">
        <v>275</v>
      </c>
      <c r="D481" s="228" t="s">
        <v>352</v>
      </c>
      <c r="E481" s="229">
        <v>2</v>
      </c>
      <c r="F481" s="144">
        <v>3.4684433774760004</v>
      </c>
      <c r="G481" s="144"/>
      <c r="H481" s="144">
        <v>15.239315487396004</v>
      </c>
      <c r="I481" s="83"/>
      <c r="J481" s="83"/>
      <c r="K481" s="83"/>
      <c r="L481" s="83"/>
      <c r="M481" s="83"/>
      <c r="N481" s="83"/>
      <c r="O481" s="83"/>
      <c r="P481" s="230">
        <f t="shared" si="356"/>
        <v>18.707758864872005</v>
      </c>
      <c r="Q481" s="52">
        <f t="shared" si="306"/>
        <v>0.4862977204565232</v>
      </c>
      <c r="R481" s="52">
        <f t="shared" si="307"/>
        <v>1.6719591486036376</v>
      </c>
      <c r="S481" s="52">
        <f t="shared" si="308"/>
        <v>1.5100905010906007</v>
      </c>
      <c r="T481" s="53">
        <f t="shared" si="309"/>
        <v>0.13702190689023608</v>
      </c>
      <c r="U481" s="53">
        <f t="shared" si="310"/>
        <v>1.2629780931097638</v>
      </c>
      <c r="V481" s="53">
        <f t="shared" si="311"/>
        <v>16.243942351697964</v>
      </c>
      <c r="W481" s="53">
        <f t="shared" si="312"/>
        <v>140.50881400687584</v>
      </c>
      <c r="X481" s="53">
        <f t="shared" si="313"/>
        <v>1.0299999999999998</v>
      </c>
      <c r="Y481" s="53">
        <f t="shared" si="314"/>
        <v>1.0281459866986051</v>
      </c>
      <c r="Z481" s="53">
        <f t="shared" si="315"/>
        <v>1.0362919733972102</v>
      </c>
      <c r="AA481" s="53">
        <f t="shared" si="316"/>
        <v>1.0425839467944207</v>
      </c>
      <c r="AB481" s="53">
        <f t="shared" si="317"/>
        <v>0.53</v>
      </c>
      <c r="AC481" s="53">
        <f t="shared" si="318"/>
        <v>0.54814598669860515</v>
      </c>
      <c r="AD481" s="53">
        <f t="shared" si="319"/>
        <v>0.55370802660278973</v>
      </c>
      <c r="AE481" s="53">
        <f t="shared" si="320"/>
        <v>0.4421898004790773</v>
      </c>
      <c r="AF481" s="53">
        <f t="shared" si="321"/>
        <v>0.36</v>
      </c>
      <c r="AG481" s="53">
        <f t="shared" si="322"/>
        <v>0.40109490023953864</v>
      </c>
      <c r="AH481" s="64" t="s">
        <v>152</v>
      </c>
      <c r="AK481" s="45" t="str">
        <f t="shared" si="357"/>
        <v>203-16</v>
      </c>
      <c r="AL481" s="65"/>
      <c r="AM481" s="145">
        <f t="shared" si="358"/>
        <v>2</v>
      </c>
      <c r="AN481" s="149"/>
      <c r="AO481" s="183"/>
      <c r="AP481" s="149"/>
      <c r="AQ481" s="147">
        <f t="shared" si="359"/>
        <v>1</v>
      </c>
      <c r="AR481" s="229">
        <v>0</v>
      </c>
      <c r="AS481" s="229">
        <v>1</v>
      </c>
      <c r="AT481" s="229">
        <v>2</v>
      </c>
      <c r="AU481" s="229">
        <v>0</v>
      </c>
      <c r="AV481" s="229">
        <v>1</v>
      </c>
      <c r="AW481" s="229">
        <v>2</v>
      </c>
      <c r="AX481" s="229">
        <v>0</v>
      </c>
      <c r="AY481" s="229">
        <v>1</v>
      </c>
      <c r="AZ481" s="229">
        <v>1</v>
      </c>
      <c r="BB481" s="229">
        <v>38</v>
      </c>
      <c r="BC481" s="229">
        <v>2</v>
      </c>
      <c r="BD481" s="229">
        <v>0</v>
      </c>
      <c r="BE481" s="57">
        <v>3</v>
      </c>
      <c r="BF481" s="57">
        <v>3</v>
      </c>
      <c r="BG481" s="57">
        <v>3</v>
      </c>
      <c r="BH481" s="57">
        <v>10</v>
      </c>
      <c r="BI481" s="57">
        <f t="shared" si="360"/>
        <v>275</v>
      </c>
      <c r="BJ481" s="189" t="str">
        <f t="shared" si="361"/>
        <v>203-16</v>
      </c>
      <c r="BK481" s="173">
        <f t="shared" si="362"/>
        <v>2</v>
      </c>
      <c r="BL481" s="173">
        <v>0</v>
      </c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104"/>
      <c r="CB481" s="103"/>
      <c r="CC481" s="103"/>
      <c r="CD481" s="103"/>
      <c r="CE481" s="103"/>
      <c r="CF481" s="103"/>
      <c r="CG481" s="103"/>
      <c r="CH481" s="103"/>
      <c r="CI481" s="103"/>
      <c r="CJ481" s="103"/>
      <c r="CK481" s="103"/>
      <c r="CL481" s="103"/>
      <c r="CP481" s="93"/>
      <c r="CQ481" s="93"/>
      <c r="CV481" s="93"/>
      <c r="DA481" s="93"/>
      <c r="DF481" s="131"/>
      <c r="DG481" s="121">
        <f t="shared" si="363"/>
        <v>0</v>
      </c>
      <c r="DH481" s="121">
        <f t="shared" si="364"/>
        <v>7.2944658068478478</v>
      </c>
      <c r="DI481" s="121">
        <f t="shared" si="365"/>
        <v>22.65135751635901</v>
      </c>
      <c r="DJ481" s="121">
        <f t="shared" si="366"/>
        <v>1.1691779145619814</v>
      </c>
      <c r="DK481" s="121">
        <f t="shared" si="366"/>
        <v>0.58555910941053657</v>
      </c>
      <c r="DL481" s="121">
        <f t="shared" si="366"/>
        <v>0</v>
      </c>
      <c r="DM481" s="121">
        <f t="shared" si="367"/>
        <v>0</v>
      </c>
      <c r="DN481" s="121">
        <f t="shared" si="368"/>
        <v>0</v>
      </c>
      <c r="DO481" s="121">
        <f t="shared" si="369"/>
        <v>0</v>
      </c>
      <c r="DP481" s="121">
        <f t="shared" si="370"/>
        <v>0</v>
      </c>
      <c r="DQ481" s="121">
        <f t="shared" si="371"/>
        <v>0</v>
      </c>
      <c r="DR481" s="122">
        <f t="shared" si="372"/>
        <v>2</v>
      </c>
      <c r="DS481" s="157"/>
      <c r="DT481" s="157" t="str">
        <f t="shared" si="373"/>
        <v>Mastication</v>
      </c>
      <c r="DU481" s="157" t="str">
        <f t="shared" si="355"/>
        <v>203-16</v>
      </c>
      <c r="DV481" s="238">
        <f t="shared" si="374"/>
        <v>2</v>
      </c>
      <c r="EJ481" s="50">
        <f t="shared" si="347"/>
        <v>0.36814430894308942</v>
      </c>
      <c r="EK481" s="50">
        <f t="shared" si="348"/>
        <v>0.37093495934959347</v>
      </c>
      <c r="EL481" s="55">
        <f t="shared" si="349"/>
        <v>0</v>
      </c>
      <c r="EM481" s="50">
        <f>4.656*AQ481*(((BL481/2.54)^2)+((BM481/2.54)^2)+((BN481/2.54)^2)+((BO481)/2.54^2)+((BP481/2.54)^2)+((BQ481/2.54)^2)+((BR481/2.54)^2)+((BS481/2.54)^2)+((BT481/2.54)^2)+((BU481/2.54)^2)+((BV481/2.54)^2)+((BW481/2.54)^2)+((BX481/2.54)^2)+((BY481/2.54)^2)+((BZ481/2.54)^2))/(BH481*3.28)</f>
        <v>0</v>
      </c>
      <c r="EN481" s="50">
        <f>3.492*AQ481*((CA481/2.54)^2 + (CB481/2.54)^2 + (CC481/2.54)^2 + (CD481/2.54)^2 + (CE481/2.54)^2 + (CF481/2.54)^2 + (CG481/2.54)^2 +(CH481/2.54)^2 +(CI481/2.54)^2 + (CJ481/2.54)^2 +(CK481/2.54)^2 + (CL481/2.54)^2 +(CM481/2.54)^2 + (CN481/2.54)^2 + (CO481/2.54)^2)/(BH481*3.28)</f>
        <v>0</v>
      </c>
      <c r="EO481" s="50">
        <f t="shared" si="343"/>
        <v>0</v>
      </c>
      <c r="EP481" s="50">
        <f t="shared" si="344"/>
        <v>0</v>
      </c>
      <c r="EQ481" s="50">
        <f t="shared" si="345"/>
        <v>0</v>
      </c>
      <c r="ER481" s="56">
        <f t="shared" si="350"/>
        <v>0.73907926829268289</v>
      </c>
      <c r="ES481" s="56">
        <f t="shared" si="351"/>
        <v>0</v>
      </c>
      <c r="ET481" s="56">
        <f t="shared" si="346"/>
        <v>0</v>
      </c>
      <c r="EU481" s="56">
        <f t="shared" si="346"/>
        <v>3.2825096130815314</v>
      </c>
      <c r="EV481" s="56">
        <f t="shared" si="352"/>
        <v>0.73907926829268289</v>
      </c>
      <c r="EW481" s="56"/>
      <c r="EX481" s="56"/>
      <c r="EY481" s="56"/>
      <c r="EZ481" s="165"/>
      <c r="FA481" s="179"/>
      <c r="FB481" s="179"/>
      <c r="FC481" s="56"/>
      <c r="FD481" s="56"/>
      <c r="FE481" s="56"/>
      <c r="FF481" s="56"/>
      <c r="FG481" s="56"/>
      <c r="FH481" s="56"/>
      <c r="FI481" s="56"/>
      <c r="FJ481" s="56"/>
      <c r="FK481" s="56"/>
      <c r="FL481" s="56"/>
      <c r="FM481" s="56"/>
      <c r="FO481" s="54"/>
      <c r="FP481" s="54"/>
      <c r="FQ481" s="54"/>
      <c r="FR481" s="54"/>
      <c r="FS481" s="54"/>
      <c r="FT481" s="54"/>
      <c r="FU481" s="54"/>
      <c r="FV481" s="54"/>
      <c r="FW481" s="54"/>
      <c r="FX481" s="54"/>
      <c r="FY481" s="54"/>
      <c r="FZ481" s="54"/>
      <c r="GA481" s="54"/>
    </row>
    <row r="482" spans="1:183" ht="16.899999999999999" customHeight="1">
      <c r="A482" s="66" t="s">
        <v>377</v>
      </c>
      <c r="B482" s="228" t="s">
        <v>340</v>
      </c>
      <c r="C482" s="228">
        <v>275</v>
      </c>
      <c r="D482" s="228" t="s">
        <v>352</v>
      </c>
      <c r="E482" s="229">
        <v>3</v>
      </c>
      <c r="F482" s="144">
        <v>3.4684433774760004</v>
      </c>
      <c r="G482" s="144"/>
      <c r="H482" s="144">
        <v>15.239315487396004</v>
      </c>
      <c r="I482" s="83"/>
      <c r="J482" s="83"/>
      <c r="K482" s="83"/>
      <c r="L482" s="83"/>
      <c r="M482" s="83"/>
      <c r="N482" s="83"/>
      <c r="O482" s="83"/>
      <c r="P482" s="230">
        <f t="shared" si="356"/>
        <v>18.707758864872005</v>
      </c>
      <c r="Q482" s="52">
        <f t="shared" si="306"/>
        <v>0.4862977204565232</v>
      </c>
      <c r="R482" s="52">
        <f t="shared" si="307"/>
        <v>1.6719591486036376</v>
      </c>
      <c r="S482" s="52">
        <f t="shared" si="308"/>
        <v>1.5100905010906007</v>
      </c>
      <c r="T482" s="53">
        <f t="shared" si="309"/>
        <v>0.13702190689023608</v>
      </c>
      <c r="U482" s="53">
        <f t="shared" si="310"/>
        <v>1.2629780931097638</v>
      </c>
      <c r="V482" s="53">
        <f t="shared" si="311"/>
        <v>16.243942351697964</v>
      </c>
      <c r="W482" s="53">
        <f t="shared" si="312"/>
        <v>140.50881400687584</v>
      </c>
      <c r="X482" s="53">
        <f t="shared" si="313"/>
        <v>1.0299999999999998</v>
      </c>
      <c r="Y482" s="53">
        <f t="shared" si="314"/>
        <v>1.0281459866986051</v>
      </c>
      <c r="Z482" s="53">
        <f t="shared" si="315"/>
        <v>1.0362919733972102</v>
      </c>
      <c r="AA482" s="53">
        <f t="shared" si="316"/>
        <v>1.0425839467944207</v>
      </c>
      <c r="AB482" s="53">
        <f t="shared" si="317"/>
        <v>0.53</v>
      </c>
      <c r="AC482" s="53">
        <f t="shared" si="318"/>
        <v>0.54814598669860515</v>
      </c>
      <c r="AD482" s="53">
        <f t="shared" si="319"/>
        <v>0.55370802660278973</v>
      </c>
      <c r="AE482" s="53">
        <f t="shared" si="320"/>
        <v>0.4421898004790773</v>
      </c>
      <c r="AF482" s="53">
        <f t="shared" si="321"/>
        <v>0.36</v>
      </c>
      <c r="AG482" s="53">
        <f t="shared" si="322"/>
        <v>0.40109490023953864</v>
      </c>
      <c r="AH482" s="64" t="s">
        <v>152</v>
      </c>
      <c r="AK482" s="45" t="str">
        <f t="shared" si="357"/>
        <v>203-16</v>
      </c>
      <c r="AL482" s="65"/>
      <c r="AM482" s="145">
        <f t="shared" si="358"/>
        <v>3</v>
      </c>
      <c r="AN482" s="149"/>
      <c r="AO482" s="183"/>
      <c r="AP482" s="149"/>
      <c r="AQ482" s="147">
        <f t="shared" si="359"/>
        <v>1</v>
      </c>
      <c r="AR482" s="229">
        <v>0</v>
      </c>
      <c r="AS482" s="229">
        <v>1</v>
      </c>
      <c r="AT482" s="229">
        <v>1</v>
      </c>
      <c r="AU482" s="229">
        <v>0</v>
      </c>
      <c r="AV482" s="229">
        <v>1</v>
      </c>
      <c r="AW482" s="229">
        <v>1</v>
      </c>
      <c r="AX482" s="229">
        <v>0</v>
      </c>
      <c r="AY482" s="229">
        <v>2</v>
      </c>
      <c r="AZ482" s="229">
        <v>2</v>
      </c>
      <c r="BB482" s="229">
        <v>44</v>
      </c>
      <c r="BC482" s="229">
        <v>5</v>
      </c>
      <c r="BD482" s="229">
        <v>0</v>
      </c>
      <c r="BE482" s="57">
        <v>3</v>
      </c>
      <c r="BF482" s="57">
        <v>3</v>
      </c>
      <c r="BG482" s="57">
        <v>3</v>
      </c>
      <c r="BH482" s="57">
        <v>10</v>
      </c>
      <c r="BI482" s="57">
        <f t="shared" si="360"/>
        <v>275</v>
      </c>
      <c r="BJ482" s="189" t="str">
        <f t="shared" si="361"/>
        <v>203-16</v>
      </c>
      <c r="BK482" s="173">
        <f t="shared" si="362"/>
        <v>3</v>
      </c>
      <c r="BL482" s="173">
        <v>0</v>
      </c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104"/>
      <c r="CB482" s="103"/>
      <c r="CC482" s="103"/>
      <c r="CD482" s="103"/>
      <c r="CE482" s="103"/>
      <c r="CF482" s="103"/>
      <c r="CG482" s="103"/>
      <c r="CH482" s="103"/>
      <c r="CI482" s="103"/>
      <c r="CJ482" s="103"/>
      <c r="CK482" s="103"/>
      <c r="CL482" s="103"/>
      <c r="CP482" s="93"/>
      <c r="CQ482" s="93"/>
      <c r="CV482" s="93"/>
      <c r="DA482" s="93"/>
      <c r="DF482" s="131"/>
      <c r="DG482" s="121">
        <f t="shared" si="363"/>
        <v>0</v>
      </c>
      <c r="DH482" s="121">
        <f t="shared" si="364"/>
        <v>9.7259544091304644</v>
      </c>
      <c r="DI482" s="121">
        <f t="shared" si="365"/>
        <v>30.201810021812015</v>
      </c>
      <c r="DJ482" s="121">
        <f t="shared" si="366"/>
        <v>1.3537849537033468</v>
      </c>
      <c r="DK482" s="121">
        <f t="shared" si="366"/>
        <v>1.4638977735263417</v>
      </c>
      <c r="DL482" s="121">
        <f t="shared" si="366"/>
        <v>0</v>
      </c>
      <c r="DM482" s="121">
        <f t="shared" si="367"/>
        <v>0</v>
      </c>
      <c r="DN482" s="121">
        <f t="shared" si="368"/>
        <v>0</v>
      </c>
      <c r="DO482" s="121">
        <f t="shared" si="369"/>
        <v>0</v>
      </c>
      <c r="DP482" s="121">
        <f t="shared" si="370"/>
        <v>0</v>
      </c>
      <c r="DQ482" s="121">
        <f t="shared" si="371"/>
        <v>0</v>
      </c>
      <c r="DR482" s="122">
        <f t="shared" si="372"/>
        <v>1</v>
      </c>
      <c r="DS482" s="157"/>
      <c r="DT482" s="157" t="str">
        <f t="shared" si="373"/>
        <v>Mastication</v>
      </c>
      <c r="DU482" s="157" t="str">
        <f t="shared" si="355"/>
        <v>203-16</v>
      </c>
      <c r="DV482" s="238">
        <f t="shared" si="374"/>
        <v>3</v>
      </c>
      <c r="EJ482" s="50">
        <f t="shared" si="347"/>
        <v>0.42627235772357724</v>
      </c>
      <c r="EK482" s="50">
        <f t="shared" si="348"/>
        <v>0.92733739837398377</v>
      </c>
      <c r="EL482" s="55">
        <f t="shared" si="349"/>
        <v>0</v>
      </c>
      <c r="EM482" s="50">
        <f>4.656*AQ482*(((BL482/2.54)^2)+((BM482/2.54)^2)+((BN482/2.54)^2)+((BO482)/2.54^2)+((BP482/2.54)^2)+((BQ482/2.54)^2)+((BR482/2.54)^2)+((BS482/2.54)^2)+((BT482/2.54)^2)+((BU482/2.54)^2)+((BV482/2.54)^2)+((BW482/2.54)^2)+((BX482/2.54)^2)+((BY482/2.54)^2)+((BZ482/2.54)^2))/(BH482*3.28)</f>
        <v>0</v>
      </c>
      <c r="EN482" s="50">
        <f>3.492*AQ482*((CA482/2.54)^2 + (CB482/2.54)^2 + (CC482/2.54)^2 + (CD482/2.54)^2 + (CE482/2.54)^2 + (CF482/2.54)^2 + (CG482/2.54)^2 +(CH482/2.54)^2 +(CI482/2.54)^2 + (CJ482/2.54)^2 +(CK482/2.54)^2 + (CL482/2.54)^2 +(CM482/2.54)^2 + (CN482/2.54)^2 + (CO482/2.54)^2)/(BH482*3.28)</f>
        <v>0</v>
      </c>
      <c r="EO482" s="50">
        <f t="shared" si="343"/>
        <v>0</v>
      </c>
      <c r="EP482" s="50">
        <f t="shared" si="344"/>
        <v>0</v>
      </c>
      <c r="EQ482" s="50">
        <f t="shared" si="345"/>
        <v>0</v>
      </c>
      <c r="ER482" s="56">
        <f t="shared" si="350"/>
        <v>1.3536097560975611</v>
      </c>
      <c r="ES482" s="56">
        <f t="shared" si="351"/>
        <v>0</v>
      </c>
      <c r="ET482" s="56">
        <f t="shared" si="346"/>
        <v>0</v>
      </c>
      <c r="EU482" s="56">
        <f t="shared" si="346"/>
        <v>4.3766794841087089</v>
      </c>
      <c r="EV482" s="56">
        <f t="shared" si="352"/>
        <v>1.3536097560975611</v>
      </c>
      <c r="EW482" s="56"/>
      <c r="EX482" s="56"/>
      <c r="EY482" s="56"/>
      <c r="EZ482" s="165"/>
      <c r="FA482" s="179"/>
      <c r="FB482" s="179"/>
      <c r="FC482" s="56"/>
      <c r="FD482" s="56"/>
      <c r="FE482" s="56"/>
      <c r="FF482" s="56"/>
      <c r="FG482" s="56"/>
      <c r="FH482" s="56"/>
      <c r="FI482" s="56"/>
      <c r="FJ482" s="56"/>
      <c r="FK482" s="56"/>
      <c r="FL482" s="56"/>
      <c r="FM482" s="56"/>
      <c r="FO482" s="54"/>
      <c r="FP482" s="54"/>
      <c r="FQ482" s="54"/>
      <c r="FR482" s="54"/>
      <c r="FS482" s="54"/>
      <c r="FT482" s="54"/>
      <c r="FU482" s="54"/>
      <c r="FV482" s="54"/>
      <c r="FW482" s="54"/>
      <c r="FX482" s="54"/>
      <c r="FY482" s="54"/>
      <c r="FZ482" s="54"/>
      <c r="GA482" s="54"/>
    </row>
    <row r="483" spans="1:183" ht="16.899999999999999" customHeight="1">
      <c r="A483" s="66" t="s">
        <v>377</v>
      </c>
      <c r="B483" s="228" t="s">
        <v>340</v>
      </c>
      <c r="C483" s="228">
        <v>275</v>
      </c>
      <c r="D483" s="228" t="s">
        <v>352</v>
      </c>
      <c r="E483" s="229">
        <v>4</v>
      </c>
      <c r="F483" s="144">
        <v>3.4684433774760004</v>
      </c>
      <c r="G483" s="144"/>
      <c r="H483" s="144">
        <v>15.239315487396004</v>
      </c>
      <c r="I483" s="83"/>
      <c r="J483" s="83"/>
      <c r="K483" s="83"/>
      <c r="L483" s="83"/>
      <c r="M483" s="83"/>
      <c r="N483" s="83"/>
      <c r="O483" s="83"/>
      <c r="P483" s="230">
        <f t="shared" si="356"/>
        <v>18.707758864872005</v>
      </c>
      <c r="Q483" s="52">
        <f t="shared" ref="Q483:Q546" si="375">((F483/$P483)*$F$5) + ((G483/$P483)*$G$5) + (( H483/$P483)*$H$5) + ((I483/$P483)*$I$5) + ((J483/$P483)*$J$5) + ((K483/$P483)*$K$5) + ((L483/$P483)*$L$5) + ((M483/$P483)*$M$5) + ((N483/$P483)*$N$5) + ((O483/$P483)*$O$5)</f>
        <v>0.4862977204565232</v>
      </c>
      <c r="R483" s="52">
        <f t="shared" ref="R483:R546" si="376">((F483/$P483)*$F$6) + ((G483/$P483)*$G$6) + (( H483/$P483)*$H$6) + ((I483/$P483)*$I$6) + ((J483/$P483)*$J$6) + ((K483/$P483)*$K$6) + ((L483/$P483)*$L$6) + ((M483/$P483)*$M$6) + ((N483/$P483)*$N$6) + ((O483/$P483)*$O$6)</f>
        <v>1.6719591486036376</v>
      </c>
      <c r="S483" s="52">
        <f t="shared" ref="S483:S546" si="377">((F483/$P483)*$F$7) + ((G483/$P483)*$G$7) + (( H483/$P483)*$H$7) + ((I483/$P483)*$I$7) + ((J483/$P483)*$J$7) + ((K483/$P483)*$K$7) + ((L483/$P483)*$L$7) + ((M483/$P483)*$M$7) + ((N483/$P483)*$N$7) + ((O483/$P483)*$O$7)</f>
        <v>1.5100905010906007</v>
      </c>
      <c r="T483" s="53">
        <f t="shared" ref="T483:T546" si="378">((F483/$P483)*$F$8) + ((G483/$P483)*$G$8) + (( H483/$P483)*$H$8) + ((I483/$P483)*$I$8) + ((J483/$P483)*$J$8) + ((K483/$P483)*$K$8) + ((L483/$P483)*$L$8) + ((M483/$P483)*$M$8) + ((N483/$P483)*$N$8) + ((O483/$P483)*$O$8)</f>
        <v>0.13702190689023608</v>
      </c>
      <c r="U483" s="53">
        <f t="shared" ref="U483:U546" si="379">((F483/$P483)*$F$9) + ((G483/$P483)*$G$9) + (( H483/$P483)*$H$9) + ((I483/$P483)*$I$9) + ((J483/$P483)*$J$9) + ((K483/$P483)*$K$9) + ((L483/$P483)*$L$9) + ((M483/$P483)*$M$9) + ((N483/$P483)*$N$9) + ((O483/$P483)*$O$9)</f>
        <v>1.2629780931097638</v>
      </c>
      <c r="V483" s="53">
        <f t="shared" ref="V483:V546" si="380">((F483/$P483)*$F$10) + ((G483/$P483)*$G$10) + (( H483/$P483)*$H$10) + ((I483/$P483)*$I$10) + ((J483/$P483)*$J$10) + ((K483/$P483)*$K$10) + ((L483/$P483)*$L$10) + ((M483/$P483)*$M$10) + ((N483/$P483)*$N$10) + ((O483/$P483)*$O$10)</f>
        <v>16.243942351697964</v>
      </c>
      <c r="W483" s="53">
        <f t="shared" ref="W483:W546" si="381">((F483/$P483)*$F$11) + ((G483/$P483)*$G$11) + (( H483/$P483)*$H$11) + ((I483/$P483)*$I$11) + ((J483/$P483)*$J$11) + ((K483/$P483)*$K$11) + ((L483/$P483)*$L$11) + ((M483/$P483)*$M$11) + ((N483/$P483)*$N$11) + ((O483/$P483)*$O$11)</f>
        <v>140.50881400687584</v>
      </c>
      <c r="X483" s="53">
        <f t="shared" ref="X483:X546" si="382">((F483/$P483)*$F$12) + ((G483/$P483)*$G$12) + (( H483/$P483)*$H$12) + ((I483/$P483)*$I$12) + ((J483/$P483)*$J$12) + ((K483/$P483)*$K$12) + ((L483/$P483)*$L$12) + ((M483/$P483)*$M$12) + ((N483/$P483)*$N$12) + ((O483/$P483)*$O$12)</f>
        <v>1.0299999999999998</v>
      </c>
      <c r="Y483" s="53">
        <f t="shared" ref="Y483:Y546" si="383">((F483/$P483)*$F$13) + ((G483/$P483)*$G$13) + (( H483/$P483)*$H$13) + ((I483/$P483)*$I$13) + ((J483/$P483)*$J$13) + ((K483/$P483)*$K$13) + ((L483/$P483)*$L$13) + ((M483/$P483)*$M$13) + ((N483/$P483)*$N$13) + ((O483/$P483)*$O$13)</f>
        <v>1.0281459866986051</v>
      </c>
      <c r="Z483" s="53">
        <f t="shared" ref="Z483:Z546" si="384">((F483/$P483)*$F$14) + ((G483/$P483)*$G$14) + (( H483/$P483)*$H$14) + ((I483/$P483)*$I$14) + ((J483/$P483)*$J$14) + ((K483/$P483)*$K$14) + ((L483/$P483)*$L$14) + ((M483/$P483)*$M$14) + ((N483/$P483)*$N$14) + ((O483/$P483)*$O$14)</f>
        <v>1.0362919733972102</v>
      </c>
      <c r="AA483" s="53">
        <f t="shared" ref="AA483:AA546" si="385">((F483/$P483)*$F$15) + ((G483/$P483)*$G$15) + (( H483/$P483)*$H$15) + ((I483/$P483)*$I$15) + ((J483/$P483)*$J$15) + ((K483/$P483)*$K$15) + ((L483/$P483)*$L$15) + ((M483/$P483)*$M$15) + ((N483/$P483)*$N$15) + ((O483/$P483)*$O$15)</f>
        <v>1.0425839467944207</v>
      </c>
      <c r="AB483" s="53">
        <f t="shared" ref="AB483:AB546" si="386">((F483/$P483)*$F$16) + ((G483/$P483)*$G$16) + (( H483/$P483)*$H$16) + ((I483/$P483)*$I$16) + ((J483/$P483)*$J$16) + ((K483/$P483)*$K$16) + ((L483/$P483)*$L$16) + ((M483/$P483)*$M$16) + ((N483/$P483)*$N$16) + ((O483/$P483)*$O$16)</f>
        <v>0.53</v>
      </c>
      <c r="AC483" s="53">
        <f t="shared" ref="AC483:AC546" si="387">((F483/$P483)*$F$17) + ((G483/$P483)*$G$17) + (( H483/$P483)*$H$17) + ((I483/$P483)*$I$17) + ((J483/$P483)*$J$17) + ((K483/$P483)*$K$17) + ((L483/$P483)*$L$17) + ((M483/$P483)*$M$17) + ((N483/$P483)*$N$17) + ((O483/$P483)*$O$17)</f>
        <v>0.54814598669860515</v>
      </c>
      <c r="AD483" s="53">
        <f t="shared" ref="AD483:AD546" si="388">((F483/$P483)*$F$18) + ((G483/$P483)*$G$18) + (( H483/$P483)*$H$18) + ((I483/$P483)*$I$18) + ((J483/$P483)*$J$18) + ((K483/$P483)*$K$18) + ((L483/$P483)*$L$18) + ((M483/$P483)*$M$18) + ((N483/$P483)*$N$18) + ((O483/$P483)*$O$18)</f>
        <v>0.55370802660278973</v>
      </c>
      <c r="AE483" s="53">
        <f t="shared" ref="AE483:AE546" si="389">((F483/$P483)*$F$19) + ((G483/$P483)*$G$19) + (( H483/$P483)*$H$19) + ((I483/$P483)*$I$19) + ((J483/$P483)*$J$19) + ((K483/$P483)*$K$19) + ((L483/$P483)*$L$19) + ((M483/$P483)*$M$19) + ((N483/$P483)*$N$19) + ((O483/$P483)*$O$19)</f>
        <v>0.4421898004790773</v>
      </c>
      <c r="AF483" s="53">
        <f t="shared" ref="AF483:AF546" si="390">((F483/$P483)*$F$20) + ((G483/$P483)*$G$20) + (( H483/$P483)*$H$20) + ((I483/$P483)*$I$20) + ((J483/$P483)*$J$20) + ((K483/$P483)*$K$20) + ((L483/$P483)*$L$20) + ((M483/$P483)*$M$20) + ((N483/$P483)*$N$20) + ((O483/$P483)*$O$20)</f>
        <v>0.36</v>
      </c>
      <c r="AG483" s="53">
        <f t="shared" ref="AG483:AG546" si="391">(AE483+AF483)/2</f>
        <v>0.40109490023953864</v>
      </c>
      <c r="AH483" s="64" t="s">
        <v>152</v>
      </c>
      <c r="AK483" s="45" t="str">
        <f t="shared" si="357"/>
        <v>203-16</v>
      </c>
      <c r="AL483" s="65"/>
      <c r="AM483" s="145">
        <f t="shared" si="358"/>
        <v>4</v>
      </c>
      <c r="AN483" s="149"/>
      <c r="AO483" s="183"/>
      <c r="AP483" s="149"/>
      <c r="AQ483" s="147">
        <f t="shared" si="359"/>
        <v>1</v>
      </c>
      <c r="AR483" s="229">
        <v>0</v>
      </c>
      <c r="AS483" s="229">
        <v>1</v>
      </c>
      <c r="AT483" s="229">
        <v>2</v>
      </c>
      <c r="AU483" s="229">
        <v>0</v>
      </c>
      <c r="AV483" s="229">
        <v>2</v>
      </c>
      <c r="AW483" s="229">
        <v>2</v>
      </c>
      <c r="AX483" s="229">
        <v>0</v>
      </c>
      <c r="AY483" s="229">
        <v>2</v>
      </c>
      <c r="AZ483" s="229">
        <v>2</v>
      </c>
      <c r="BB483" s="229">
        <v>32</v>
      </c>
      <c r="BC483" s="229">
        <v>1</v>
      </c>
      <c r="BD483" s="229">
        <v>0</v>
      </c>
      <c r="BE483" s="57">
        <v>3</v>
      </c>
      <c r="BF483" s="57">
        <v>3</v>
      </c>
      <c r="BG483" s="57">
        <v>3</v>
      </c>
      <c r="BH483" s="57">
        <v>10</v>
      </c>
      <c r="BI483" s="57">
        <f t="shared" si="360"/>
        <v>275</v>
      </c>
      <c r="BJ483" s="189" t="str">
        <f t="shared" si="361"/>
        <v>203-16</v>
      </c>
      <c r="BK483" s="173">
        <f t="shared" si="362"/>
        <v>4</v>
      </c>
      <c r="BL483" s="173">
        <v>0</v>
      </c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104"/>
      <c r="CB483" s="103"/>
      <c r="CC483" s="103"/>
      <c r="CD483" s="103"/>
      <c r="CE483" s="103"/>
      <c r="CF483" s="103"/>
      <c r="CG483" s="103"/>
      <c r="CH483" s="103"/>
      <c r="CI483" s="103"/>
      <c r="CJ483" s="103"/>
      <c r="CK483" s="103"/>
      <c r="CL483" s="103"/>
      <c r="CP483" s="93"/>
      <c r="CQ483" s="93"/>
      <c r="CV483" s="93"/>
      <c r="DA483" s="93"/>
      <c r="DF483" s="131"/>
      <c r="DG483" s="121">
        <f t="shared" si="363"/>
        <v>0</v>
      </c>
      <c r="DH483" s="121">
        <f t="shared" si="364"/>
        <v>12.157443011413079</v>
      </c>
      <c r="DI483" s="121">
        <f t="shared" si="365"/>
        <v>37.752262527265017</v>
      </c>
      <c r="DJ483" s="121">
        <f t="shared" si="366"/>
        <v>0.98457087542061605</v>
      </c>
      <c r="DK483" s="121">
        <f t="shared" si="366"/>
        <v>0.29277955470526829</v>
      </c>
      <c r="DL483" s="121">
        <f t="shared" si="366"/>
        <v>0</v>
      </c>
      <c r="DM483" s="121">
        <f t="shared" si="367"/>
        <v>0</v>
      </c>
      <c r="DN483" s="121">
        <f t="shared" si="368"/>
        <v>0</v>
      </c>
      <c r="DO483" s="121">
        <f t="shared" si="369"/>
        <v>0</v>
      </c>
      <c r="DP483" s="121">
        <f t="shared" si="370"/>
        <v>0</v>
      </c>
      <c r="DQ483" s="121">
        <f t="shared" si="371"/>
        <v>0</v>
      </c>
      <c r="DR483" s="122">
        <f t="shared" si="372"/>
        <v>2</v>
      </c>
      <c r="DS483" s="157"/>
      <c r="DT483" s="157" t="str">
        <f t="shared" si="373"/>
        <v>Mastication</v>
      </c>
      <c r="DU483" s="157" t="str">
        <f t="shared" si="355"/>
        <v>203-16</v>
      </c>
      <c r="DV483" s="238">
        <f t="shared" si="374"/>
        <v>4</v>
      </c>
      <c r="EJ483" s="50">
        <f t="shared" si="347"/>
        <v>0.31001626016260164</v>
      </c>
      <c r="EK483" s="50">
        <f t="shared" si="348"/>
        <v>0.18546747967479674</v>
      </c>
      <c r="EL483" s="55">
        <f t="shared" si="349"/>
        <v>0</v>
      </c>
      <c r="EM483" s="50">
        <f>4.656*AQ483*(((BL483/2.54)^2)+((BM483/2.54)^2)+((BN483/2.54)^2)+((BO483)/2.54^2)+((BP483/2.54)^2)+((BQ483/2.54)^2)+((BR483/2.54)^2)+((BS483/2.54)^2)+((BT483/2.54)^2)+((BU483/2.54)^2)+((BV483/2.54)^2)+((BW483/2.54)^2)+((BX483/2.54)^2)+((BY483/2.54)^2)+((BZ483/2.54)^2))/(BH483*3.28)</f>
        <v>0</v>
      </c>
      <c r="EN483" s="50">
        <f>3.492*AQ483*((CA483/2.54)^2 + (CB483/2.54)^2 + (CC483/2.54)^2 + (CD483/2.54)^2 + (CE483/2.54)^2 + (CF483/2.54)^2 + (CG483/2.54)^2 +(CH483/2.54)^2 +(CI483/2.54)^2 + (CJ483/2.54)^2 +(CK483/2.54)^2 + (CL483/2.54)^2 +(CM483/2.54)^2 + (CN483/2.54)^2 + (CO483/2.54)^2)/(BH483*3.28)</f>
        <v>0</v>
      </c>
      <c r="EO483" s="50">
        <f t="shared" si="343"/>
        <v>0</v>
      </c>
      <c r="EP483" s="50">
        <f t="shared" si="344"/>
        <v>0</v>
      </c>
      <c r="EQ483" s="50">
        <f t="shared" si="345"/>
        <v>0</v>
      </c>
      <c r="ER483" s="56">
        <f t="shared" si="350"/>
        <v>0.49548373983739835</v>
      </c>
      <c r="ES483" s="56">
        <f t="shared" si="351"/>
        <v>0</v>
      </c>
      <c r="ET483" s="56">
        <f t="shared" si="346"/>
        <v>0</v>
      </c>
      <c r="EU483" s="56">
        <f t="shared" si="346"/>
        <v>5.4708493551358854</v>
      </c>
      <c r="EV483" s="56">
        <f t="shared" si="352"/>
        <v>0.49548373983739835</v>
      </c>
      <c r="EW483" s="56"/>
      <c r="EX483" s="56"/>
      <c r="EY483" s="56"/>
      <c r="EZ483" s="165" t="str">
        <f>D483</f>
        <v>203-16</v>
      </c>
      <c r="FA483" s="179">
        <f t="shared" si="353"/>
        <v>0</v>
      </c>
      <c r="FB483" s="179">
        <f t="shared" si="353"/>
        <v>4.3766794841087089</v>
      </c>
      <c r="FC483" s="56">
        <f>AVERAGE(EJ481:EJ483)</f>
        <v>0.36814430894308942</v>
      </c>
      <c r="FD483" s="56">
        <f>AVERAGE(EK481:EK483)</f>
        <v>0.49457994579945802</v>
      </c>
      <c r="FE483" s="56">
        <f>AVERAGE(EL481:EL483)</f>
        <v>0</v>
      </c>
      <c r="FF483" s="56">
        <f>AVERAGE(EM481:EM483)</f>
        <v>0</v>
      </c>
      <c r="FG483" s="56">
        <f>AVERAGE(EN481:EN483)</f>
        <v>0</v>
      </c>
      <c r="FH483" s="56">
        <f t="shared" si="354"/>
        <v>0</v>
      </c>
      <c r="FI483" s="56">
        <f t="shared" si="354"/>
        <v>0</v>
      </c>
      <c r="FJ483" s="56">
        <f t="shared" si="354"/>
        <v>0</v>
      </c>
      <c r="FK483" s="56">
        <f>AVERAGE(ER481:ER483)</f>
        <v>0.86272425474254744</v>
      </c>
      <c r="FL483" s="56">
        <f>AVERAGE(ES481:ES483)</f>
        <v>0</v>
      </c>
      <c r="FM483" s="56">
        <f>AVERAGE(EV481:EV483)</f>
        <v>0.86272425474254744</v>
      </c>
      <c r="FO483" s="54"/>
      <c r="FP483" s="54" t="e">
        <f>AVERAGE(#REF!)</f>
        <v>#REF!</v>
      </c>
      <c r="FQ483" s="54" t="e">
        <f>AVERAGE(#REF!)</f>
        <v>#REF!</v>
      </c>
      <c r="FR483" s="54" t="e">
        <f>AVERAGE(#REF!)</f>
        <v>#REF!</v>
      </c>
      <c r="FS483" s="54" t="e">
        <f>AVERAGE(#REF!)</f>
        <v>#REF!</v>
      </c>
      <c r="FT483" s="54" t="e">
        <f>AVERAGE(#REF!)</f>
        <v>#REF!</v>
      </c>
      <c r="FU483" s="54" t="e">
        <f>AVERAGE(#REF!)</f>
        <v>#REF!</v>
      </c>
      <c r="FV483" s="54" t="e">
        <f>AVERAGE(#REF!)</f>
        <v>#REF!</v>
      </c>
      <c r="FW483" s="54" t="e">
        <f>AVERAGE(#REF!)</f>
        <v>#REF!</v>
      </c>
      <c r="FX483" s="54" t="e">
        <f>AVERAGE(#REF!)</f>
        <v>#REF!</v>
      </c>
      <c r="FY483" s="54" t="e">
        <f>AVERAGE(#REF!)</f>
        <v>#REF!</v>
      </c>
      <c r="FZ483" s="54" t="e">
        <f>AVERAGE(#REF!)</f>
        <v>#REF!</v>
      </c>
      <c r="GA483" s="54"/>
    </row>
    <row r="484" spans="1:183" ht="16.899999999999999" customHeight="1">
      <c r="A484" s="66" t="s">
        <v>377</v>
      </c>
      <c r="B484" s="228" t="s">
        <v>340</v>
      </c>
      <c r="C484" s="228">
        <v>275</v>
      </c>
      <c r="D484" s="228" t="s">
        <v>352</v>
      </c>
      <c r="E484" s="229">
        <v>5</v>
      </c>
      <c r="F484" s="144">
        <v>3.4684433774760004</v>
      </c>
      <c r="G484" s="144"/>
      <c r="H484" s="144">
        <v>15.239315487396004</v>
      </c>
      <c r="I484" s="83"/>
      <c r="J484" s="83"/>
      <c r="K484" s="83"/>
      <c r="L484" s="83"/>
      <c r="M484" s="83"/>
      <c r="N484" s="83"/>
      <c r="O484" s="83"/>
      <c r="P484" s="230">
        <f t="shared" si="356"/>
        <v>18.707758864872005</v>
      </c>
      <c r="Q484" s="52">
        <f t="shared" si="375"/>
        <v>0.4862977204565232</v>
      </c>
      <c r="R484" s="52">
        <f t="shared" si="376"/>
        <v>1.6719591486036376</v>
      </c>
      <c r="S484" s="52">
        <f t="shared" si="377"/>
        <v>1.5100905010906007</v>
      </c>
      <c r="T484" s="53">
        <f t="shared" si="378"/>
        <v>0.13702190689023608</v>
      </c>
      <c r="U484" s="53">
        <f t="shared" si="379"/>
        <v>1.2629780931097638</v>
      </c>
      <c r="V484" s="53">
        <f t="shared" si="380"/>
        <v>16.243942351697964</v>
      </c>
      <c r="W484" s="53">
        <f t="shared" si="381"/>
        <v>140.50881400687584</v>
      </c>
      <c r="X484" s="53">
        <f t="shared" si="382"/>
        <v>1.0299999999999998</v>
      </c>
      <c r="Y484" s="53">
        <f t="shared" si="383"/>
        <v>1.0281459866986051</v>
      </c>
      <c r="Z484" s="53">
        <f t="shared" si="384"/>
        <v>1.0362919733972102</v>
      </c>
      <c r="AA484" s="53">
        <f t="shared" si="385"/>
        <v>1.0425839467944207</v>
      </c>
      <c r="AB484" s="53">
        <f t="shared" si="386"/>
        <v>0.53</v>
      </c>
      <c r="AC484" s="53">
        <f t="shared" si="387"/>
        <v>0.54814598669860515</v>
      </c>
      <c r="AD484" s="53">
        <f t="shared" si="388"/>
        <v>0.55370802660278973</v>
      </c>
      <c r="AE484" s="53">
        <f t="shared" si="389"/>
        <v>0.4421898004790773</v>
      </c>
      <c r="AF484" s="53">
        <f t="shared" si="390"/>
        <v>0.36</v>
      </c>
      <c r="AG484" s="53">
        <f t="shared" si="391"/>
        <v>0.40109490023953864</v>
      </c>
      <c r="AH484" s="64" t="s">
        <v>152</v>
      </c>
      <c r="AK484" s="45" t="str">
        <f t="shared" si="357"/>
        <v>203-16</v>
      </c>
      <c r="AL484" s="65"/>
      <c r="AM484" s="145">
        <f t="shared" si="358"/>
        <v>5</v>
      </c>
      <c r="AN484" s="149"/>
      <c r="AO484" s="183"/>
      <c r="AP484" s="149"/>
      <c r="AQ484" s="147">
        <f t="shared" si="359"/>
        <v>1</v>
      </c>
      <c r="AR484" s="229">
        <v>0</v>
      </c>
      <c r="AS484" s="229">
        <v>1</v>
      </c>
      <c r="AT484" s="229">
        <v>1</v>
      </c>
      <c r="AU484" s="229">
        <v>0</v>
      </c>
      <c r="AV484" s="229">
        <v>2</v>
      </c>
      <c r="AW484" s="229">
        <v>2</v>
      </c>
      <c r="AX484" s="229">
        <v>0</v>
      </c>
      <c r="AY484" s="229">
        <v>2</v>
      </c>
      <c r="AZ484" s="229">
        <v>2</v>
      </c>
      <c r="BB484" s="229">
        <v>34</v>
      </c>
      <c r="BC484" s="229">
        <v>4</v>
      </c>
      <c r="BD484" s="229">
        <v>0</v>
      </c>
      <c r="BE484" s="57">
        <v>3</v>
      </c>
      <c r="BF484" s="57">
        <v>3</v>
      </c>
      <c r="BG484" s="57">
        <v>3</v>
      </c>
      <c r="BH484" s="57">
        <v>10</v>
      </c>
      <c r="BI484" s="57">
        <f t="shared" si="360"/>
        <v>275</v>
      </c>
      <c r="BJ484" s="189" t="str">
        <f t="shared" si="361"/>
        <v>203-16</v>
      </c>
      <c r="BK484" s="173">
        <f t="shared" si="362"/>
        <v>5</v>
      </c>
      <c r="BL484" s="173">
        <v>0</v>
      </c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104"/>
      <c r="CB484" s="103"/>
      <c r="CC484" s="103"/>
      <c r="CD484" s="103"/>
      <c r="CE484" s="103"/>
      <c r="CF484" s="103"/>
      <c r="CG484" s="103"/>
      <c r="CH484" s="103"/>
      <c r="CI484" s="103"/>
      <c r="CJ484" s="103"/>
      <c r="CK484" s="103"/>
      <c r="CL484" s="103"/>
      <c r="CP484" s="93"/>
      <c r="CQ484" s="93"/>
      <c r="CV484" s="93"/>
      <c r="DA484" s="93"/>
      <c r="DF484" s="131"/>
      <c r="DG484" s="121">
        <f t="shared" si="363"/>
        <v>0</v>
      </c>
      <c r="DH484" s="121">
        <f t="shared" si="364"/>
        <v>12.157443011413079</v>
      </c>
      <c r="DI484" s="121">
        <f t="shared" si="365"/>
        <v>37.752262527265017</v>
      </c>
      <c r="DJ484" s="121">
        <f t="shared" si="366"/>
        <v>1.0461065551344044</v>
      </c>
      <c r="DK484" s="121">
        <f t="shared" si="366"/>
        <v>1.1711182188210731</v>
      </c>
      <c r="DL484" s="121">
        <f t="shared" si="366"/>
        <v>0</v>
      </c>
      <c r="DM484" s="121">
        <f t="shared" si="367"/>
        <v>0</v>
      </c>
      <c r="DN484" s="121">
        <f t="shared" si="368"/>
        <v>0</v>
      </c>
      <c r="DO484" s="121">
        <f t="shared" si="369"/>
        <v>0</v>
      </c>
      <c r="DP484" s="121">
        <f t="shared" si="370"/>
        <v>0</v>
      </c>
      <c r="DQ484" s="121">
        <f t="shared" si="371"/>
        <v>0</v>
      </c>
      <c r="DR484" s="122">
        <f t="shared" si="372"/>
        <v>1.5</v>
      </c>
      <c r="DS484" s="157"/>
      <c r="DT484" s="157" t="str">
        <f t="shared" si="373"/>
        <v>Mastication</v>
      </c>
      <c r="DU484" s="157" t="str">
        <f t="shared" si="355"/>
        <v>203-16</v>
      </c>
      <c r="DV484" s="238">
        <f t="shared" si="374"/>
        <v>5</v>
      </c>
      <c r="EJ484" s="50"/>
      <c r="EK484" s="50"/>
      <c r="EL484" s="55"/>
      <c r="EM484" s="50"/>
      <c r="EN484" s="50"/>
      <c r="EO484" s="50">
        <f t="shared" ref="EO484:EO547" si="392">4.074*AQ484*((CQ484/2.54)^2 + (CR484/2.54)^2 + (CS484/2.54)^2 + (CT484/2.54)^2 + (CU484/2.54)^2)/(BH484*3.28)</f>
        <v>0</v>
      </c>
      <c r="EP484" s="50">
        <f t="shared" ref="EP484:EP547" si="393">4.074*AQ484*((CV484/2.54)^2 + (CW484/2.54)^2 + (CX484/2.54)^2 + (CY484/2.54)^2 + (CZ484/2.54)^2)/(BH484*3.28)</f>
        <v>0</v>
      </c>
      <c r="EQ484" s="50">
        <f t="shared" ref="EQ484:EQ547" si="394">4.074*AQ484*((DA484/2.54)^2 + (DB484/2.54)^2 + (DC484/2.54)^2 + (DD484/2.54)^2 + (DE484/2.54)^2)/(BH484*3.28)</f>
        <v>0</v>
      </c>
      <c r="ER484" s="56"/>
      <c r="ES484" s="56"/>
      <c r="ET484" s="56">
        <f t="shared" si="346"/>
        <v>0</v>
      </c>
      <c r="EU484" s="56">
        <f t="shared" si="346"/>
        <v>5.4708493551358854</v>
      </c>
      <c r="EV484" s="56"/>
      <c r="EW484" s="56"/>
      <c r="EX484" s="56"/>
      <c r="EY484" s="56"/>
      <c r="EZ484" s="165"/>
      <c r="FA484" s="179"/>
      <c r="FB484" s="179"/>
      <c r="FC484" s="56"/>
      <c r="FD484" s="56"/>
      <c r="FE484" s="56"/>
      <c r="FF484" s="56"/>
      <c r="FG484" s="56"/>
      <c r="FH484" s="56"/>
      <c r="FI484" s="56"/>
      <c r="FJ484" s="56"/>
      <c r="FK484" s="56"/>
      <c r="FL484" s="56"/>
      <c r="FM484" s="56"/>
      <c r="FO484" s="54"/>
      <c r="FP484" s="54"/>
      <c r="FQ484" s="54"/>
      <c r="FR484" s="54"/>
      <c r="FS484" s="54"/>
      <c r="FT484" s="54"/>
      <c r="FU484" s="54"/>
      <c r="FV484" s="54"/>
      <c r="FW484" s="54"/>
      <c r="FX484" s="54"/>
      <c r="FY484" s="54"/>
      <c r="FZ484" s="54"/>
      <c r="GA484" s="54"/>
    </row>
    <row r="485" spans="1:183" ht="16.899999999999999" customHeight="1">
      <c r="A485" s="66" t="s">
        <v>377</v>
      </c>
      <c r="B485" s="228" t="s">
        <v>340</v>
      </c>
      <c r="C485" s="228">
        <v>275</v>
      </c>
      <c r="D485" s="228" t="s">
        <v>348</v>
      </c>
      <c r="E485" s="229">
        <v>1</v>
      </c>
      <c r="F485" s="144">
        <v>3.4684433774760004</v>
      </c>
      <c r="G485" s="144"/>
      <c r="H485" s="144">
        <v>15.239315487396004</v>
      </c>
      <c r="I485" s="83"/>
      <c r="J485" s="83"/>
      <c r="K485" s="83"/>
      <c r="L485" s="83"/>
      <c r="M485" s="83"/>
      <c r="N485" s="83"/>
      <c r="O485" s="83"/>
      <c r="P485" s="230">
        <f t="shared" si="356"/>
        <v>18.707758864872005</v>
      </c>
      <c r="Q485" s="52">
        <f t="shared" si="375"/>
        <v>0.4862977204565232</v>
      </c>
      <c r="R485" s="52">
        <f t="shared" si="376"/>
        <v>1.6719591486036376</v>
      </c>
      <c r="S485" s="52">
        <f t="shared" si="377"/>
        <v>1.5100905010906007</v>
      </c>
      <c r="T485" s="53">
        <f t="shared" si="378"/>
        <v>0.13702190689023608</v>
      </c>
      <c r="U485" s="53">
        <f t="shared" si="379"/>
        <v>1.2629780931097638</v>
      </c>
      <c r="V485" s="53">
        <f t="shared" si="380"/>
        <v>16.243942351697964</v>
      </c>
      <c r="W485" s="53">
        <f t="shared" si="381"/>
        <v>140.50881400687584</v>
      </c>
      <c r="X485" s="53">
        <f t="shared" si="382"/>
        <v>1.0299999999999998</v>
      </c>
      <c r="Y485" s="53">
        <f t="shared" si="383"/>
        <v>1.0281459866986051</v>
      </c>
      <c r="Z485" s="53">
        <f t="shared" si="384"/>
        <v>1.0362919733972102</v>
      </c>
      <c r="AA485" s="53">
        <f t="shared" si="385"/>
        <v>1.0425839467944207</v>
      </c>
      <c r="AB485" s="53">
        <f t="shared" si="386"/>
        <v>0.53</v>
      </c>
      <c r="AC485" s="53">
        <f t="shared" si="387"/>
        <v>0.54814598669860515</v>
      </c>
      <c r="AD485" s="53">
        <f t="shared" si="388"/>
        <v>0.55370802660278973</v>
      </c>
      <c r="AE485" s="53">
        <f t="shared" si="389"/>
        <v>0.4421898004790773</v>
      </c>
      <c r="AF485" s="53">
        <f t="shared" si="390"/>
        <v>0.36</v>
      </c>
      <c r="AG485" s="53">
        <f t="shared" si="391"/>
        <v>0.40109490023953864</v>
      </c>
      <c r="AH485" s="64" t="s">
        <v>152</v>
      </c>
      <c r="AK485" s="45" t="str">
        <f t="shared" si="357"/>
        <v>222-19</v>
      </c>
      <c r="AL485" s="65"/>
      <c r="AM485" s="145">
        <f t="shared" si="358"/>
        <v>1</v>
      </c>
      <c r="AN485" s="149"/>
      <c r="AO485" s="183"/>
      <c r="AP485" s="149"/>
      <c r="AQ485" s="147">
        <f t="shared" si="359"/>
        <v>1</v>
      </c>
      <c r="AR485" s="229">
        <v>0</v>
      </c>
      <c r="AS485" s="229">
        <v>2</v>
      </c>
      <c r="AT485" s="229">
        <v>2</v>
      </c>
      <c r="AU485" s="229">
        <v>0</v>
      </c>
      <c r="AV485" s="229">
        <v>1</v>
      </c>
      <c r="AW485" s="229">
        <v>1</v>
      </c>
      <c r="AX485" s="229">
        <v>0</v>
      </c>
      <c r="AY485" s="229">
        <v>1</v>
      </c>
      <c r="AZ485" s="229">
        <v>4</v>
      </c>
      <c r="BB485" s="229">
        <v>21</v>
      </c>
      <c r="BC485" s="229">
        <v>0</v>
      </c>
      <c r="BD485" s="229">
        <v>1</v>
      </c>
      <c r="BE485" s="57">
        <v>3</v>
      </c>
      <c r="BF485" s="57">
        <v>3</v>
      </c>
      <c r="BG485" s="57">
        <v>3</v>
      </c>
      <c r="BH485" s="57">
        <v>10</v>
      </c>
      <c r="BI485" s="57">
        <f t="shared" si="360"/>
        <v>275</v>
      </c>
      <c r="BJ485" s="189" t="str">
        <f t="shared" si="361"/>
        <v>222-19</v>
      </c>
      <c r="BK485" s="173">
        <f t="shared" si="362"/>
        <v>1</v>
      </c>
      <c r="BL485" s="173">
        <v>0</v>
      </c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104">
        <v>8</v>
      </c>
      <c r="CB485" s="103"/>
      <c r="CC485" s="103"/>
      <c r="CD485" s="103"/>
      <c r="CE485" s="103"/>
      <c r="CF485" s="103"/>
      <c r="CG485" s="103"/>
      <c r="CH485" s="103"/>
      <c r="CI485" s="103"/>
      <c r="CJ485" s="103"/>
      <c r="CK485" s="103"/>
      <c r="CL485" s="103"/>
      <c r="CP485" s="93"/>
      <c r="CQ485" s="93"/>
      <c r="CV485" s="93"/>
      <c r="DA485" s="93"/>
      <c r="DF485" s="131"/>
      <c r="DG485" s="121">
        <f t="shared" si="363"/>
        <v>0</v>
      </c>
      <c r="DH485" s="121">
        <f t="shared" si="364"/>
        <v>9.7259544091304644</v>
      </c>
      <c r="DI485" s="121">
        <f t="shared" si="365"/>
        <v>30.201810021812015</v>
      </c>
      <c r="DJ485" s="121">
        <f t="shared" si="366"/>
        <v>0.64612463699477918</v>
      </c>
      <c r="DK485" s="121">
        <f t="shared" si="366"/>
        <v>0</v>
      </c>
      <c r="DL485" s="121">
        <f t="shared" si="366"/>
        <v>3.8339663602114924</v>
      </c>
      <c r="DM485" s="121">
        <f t="shared" si="367"/>
        <v>0</v>
      </c>
      <c r="DN485" s="121">
        <f t="shared" si="368"/>
        <v>2.9642079521533016</v>
      </c>
      <c r="DO485" s="121">
        <f t="shared" si="369"/>
        <v>0</v>
      </c>
      <c r="DP485" s="121">
        <f t="shared" si="370"/>
        <v>0</v>
      </c>
      <c r="DQ485" s="121">
        <f t="shared" si="371"/>
        <v>0</v>
      </c>
      <c r="DR485" s="122">
        <f t="shared" si="372"/>
        <v>1.5</v>
      </c>
      <c r="DS485" s="157"/>
      <c r="DT485" s="157" t="str">
        <f t="shared" si="373"/>
        <v>Mastication</v>
      </c>
      <c r="DU485" s="157" t="str">
        <f t="shared" si="355"/>
        <v>222-19</v>
      </c>
      <c r="DV485" s="238">
        <f t="shared" si="374"/>
        <v>1</v>
      </c>
      <c r="EJ485" s="50">
        <f t="shared" si="347"/>
        <v>0.20344817073170729</v>
      </c>
      <c r="EK485" s="50">
        <f t="shared" si="348"/>
        <v>0</v>
      </c>
      <c r="EL485" s="55">
        <f t="shared" si="349"/>
        <v>1.475609756097561</v>
      </c>
      <c r="EM485" s="50">
        <f>4.656*AQ485*(((BL485/2.54)^2)+((BM485/2.54)^2)+((BN485/2.54)^2)+((BO485)/2.54^2)+((BP485/2.54)^2)+((BQ485/2.54)^2)+((BR485/2.54)^2)+((BS485/2.54)^2)+((BT485/2.54)^2)+((BU485/2.54)^2)+((BV485/2.54)^2)+((BW485/2.54)^2)+((BX485/2.54)^2)+((BY485/2.54)^2)+((BZ485/2.54)^2))/(BH485*3.28)</f>
        <v>0</v>
      </c>
      <c r="EN485" s="50">
        <f>3.492*AQ485*((CA485/2.54)^2 + (CB485/2.54)^2 + (CC485/2.54)^2 + (CD485/2.54)^2 + (CE485/2.54)^2 + (CF485/2.54)^2 + (CG485/2.54)^2 +(CH485/2.54)^2 +(CI485/2.54)^2 + (CJ485/2.54)^2 +(CK485/2.54)^2 + (CL485/2.54)^2 +(CM485/2.54)^2 + (CN485/2.54)^2 + (CO485/2.54)^2)/(BH485*3.28)</f>
        <v>1.0561191854091025</v>
      </c>
      <c r="EO485" s="50">
        <f t="shared" si="392"/>
        <v>0</v>
      </c>
      <c r="EP485" s="50">
        <f t="shared" si="393"/>
        <v>0</v>
      </c>
      <c r="EQ485" s="50">
        <f t="shared" si="394"/>
        <v>0</v>
      </c>
      <c r="ER485" s="56">
        <f t="shared" si="350"/>
        <v>1.6790579268292682</v>
      </c>
      <c r="ES485" s="56">
        <f t="shared" si="351"/>
        <v>1.0561191854091025</v>
      </c>
      <c r="ET485" s="56">
        <f t="shared" si="346"/>
        <v>0</v>
      </c>
      <c r="EU485" s="56">
        <f t="shared" si="346"/>
        <v>4.3766794841087089</v>
      </c>
      <c r="EV485" s="56">
        <f t="shared" si="352"/>
        <v>2.7351771122383708</v>
      </c>
      <c r="EW485" s="56"/>
      <c r="EX485" s="56"/>
      <c r="EY485" s="56"/>
      <c r="EZ485" s="165"/>
      <c r="FA485" s="179"/>
      <c r="FB485" s="179"/>
      <c r="FC485" s="56"/>
      <c r="FD485" s="56"/>
      <c r="FE485" s="56"/>
      <c r="FF485" s="56"/>
      <c r="FG485" s="56"/>
      <c r="FH485" s="56"/>
      <c r="FI485" s="56"/>
      <c r="FJ485" s="56"/>
      <c r="FK485" s="56"/>
      <c r="FL485" s="56"/>
      <c r="FM485" s="56"/>
      <c r="FO485" s="54"/>
      <c r="FP485" s="54"/>
      <c r="FQ485" s="54"/>
      <c r="FR485" s="54"/>
      <c r="FS485" s="54"/>
      <c r="FT485" s="54"/>
      <c r="FU485" s="54"/>
      <c r="FV485" s="54"/>
      <c r="FW485" s="54"/>
      <c r="FX485" s="54"/>
      <c r="FY485" s="54"/>
      <c r="FZ485" s="54"/>
      <c r="GA485" s="54"/>
    </row>
    <row r="486" spans="1:183" ht="16.899999999999999" customHeight="1">
      <c r="A486" s="66" t="s">
        <v>377</v>
      </c>
      <c r="B486" s="228" t="s">
        <v>340</v>
      </c>
      <c r="C486" s="228">
        <v>275</v>
      </c>
      <c r="D486" s="228" t="s">
        <v>348</v>
      </c>
      <c r="E486" s="229">
        <v>2</v>
      </c>
      <c r="F486" s="144">
        <v>3.4684433774760004</v>
      </c>
      <c r="G486" s="144"/>
      <c r="H486" s="144">
        <v>15.239315487396004</v>
      </c>
      <c r="I486" s="83"/>
      <c r="J486" s="83"/>
      <c r="K486" s="83"/>
      <c r="L486" s="83"/>
      <c r="M486" s="83"/>
      <c r="N486" s="83"/>
      <c r="O486" s="83"/>
      <c r="P486" s="230">
        <f t="shared" si="356"/>
        <v>18.707758864872005</v>
      </c>
      <c r="Q486" s="52">
        <f t="shared" si="375"/>
        <v>0.4862977204565232</v>
      </c>
      <c r="R486" s="52">
        <f t="shared" si="376"/>
        <v>1.6719591486036376</v>
      </c>
      <c r="S486" s="52">
        <f t="shared" si="377"/>
        <v>1.5100905010906007</v>
      </c>
      <c r="T486" s="53">
        <f t="shared" si="378"/>
        <v>0.13702190689023608</v>
      </c>
      <c r="U486" s="53">
        <f t="shared" si="379"/>
        <v>1.2629780931097638</v>
      </c>
      <c r="V486" s="53">
        <f t="shared" si="380"/>
        <v>16.243942351697964</v>
      </c>
      <c r="W486" s="53">
        <f t="shared" si="381"/>
        <v>140.50881400687584</v>
      </c>
      <c r="X486" s="53">
        <f t="shared" si="382"/>
        <v>1.0299999999999998</v>
      </c>
      <c r="Y486" s="53">
        <f t="shared" si="383"/>
        <v>1.0281459866986051</v>
      </c>
      <c r="Z486" s="53">
        <f t="shared" si="384"/>
        <v>1.0362919733972102</v>
      </c>
      <c r="AA486" s="53">
        <f t="shared" si="385"/>
        <v>1.0425839467944207</v>
      </c>
      <c r="AB486" s="53">
        <f t="shared" si="386"/>
        <v>0.53</v>
      </c>
      <c r="AC486" s="53">
        <f t="shared" si="387"/>
        <v>0.54814598669860515</v>
      </c>
      <c r="AD486" s="53">
        <f t="shared" si="388"/>
        <v>0.55370802660278973</v>
      </c>
      <c r="AE486" s="53">
        <f t="shared" si="389"/>
        <v>0.4421898004790773</v>
      </c>
      <c r="AF486" s="53">
        <f t="shared" si="390"/>
        <v>0.36</v>
      </c>
      <c r="AG486" s="53">
        <f t="shared" si="391"/>
        <v>0.40109490023953864</v>
      </c>
      <c r="AH486" s="64" t="s">
        <v>152</v>
      </c>
      <c r="AK486" s="45" t="str">
        <f t="shared" si="357"/>
        <v>222-19</v>
      </c>
      <c r="AL486" s="65"/>
      <c r="AM486" s="145">
        <f t="shared" si="358"/>
        <v>2</v>
      </c>
      <c r="AN486" s="149"/>
      <c r="AO486" s="183"/>
      <c r="AP486" s="149"/>
      <c r="AQ486" s="147">
        <f t="shared" si="359"/>
        <v>1</v>
      </c>
      <c r="AR486" s="229">
        <v>0</v>
      </c>
      <c r="AS486" s="229">
        <v>1</v>
      </c>
      <c r="AT486" s="229">
        <v>1</v>
      </c>
      <c r="AU486" s="229">
        <v>0</v>
      </c>
      <c r="AV486" s="229">
        <v>1</v>
      </c>
      <c r="AW486" s="229">
        <v>1</v>
      </c>
      <c r="AX486" s="229">
        <v>0</v>
      </c>
      <c r="AY486" s="229">
        <v>1</v>
      </c>
      <c r="AZ486" s="229">
        <v>3</v>
      </c>
      <c r="BB486" s="229">
        <v>92</v>
      </c>
      <c r="BC486" s="229">
        <v>4</v>
      </c>
      <c r="BD486" s="229">
        <v>1</v>
      </c>
      <c r="BE486" s="57">
        <v>3</v>
      </c>
      <c r="BF486" s="57">
        <v>3</v>
      </c>
      <c r="BG486" s="57">
        <v>3</v>
      </c>
      <c r="BH486" s="57">
        <v>10</v>
      </c>
      <c r="BI486" s="57">
        <f t="shared" si="360"/>
        <v>275</v>
      </c>
      <c r="BJ486" s="189" t="str">
        <f t="shared" si="361"/>
        <v>222-19</v>
      </c>
      <c r="BK486" s="173">
        <f t="shared" si="362"/>
        <v>2</v>
      </c>
      <c r="BL486" s="173">
        <v>0</v>
      </c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104">
        <v>11</v>
      </c>
      <c r="CB486" s="103"/>
      <c r="CC486" s="103"/>
      <c r="CD486" s="103"/>
      <c r="CE486" s="103"/>
      <c r="CF486" s="103"/>
      <c r="CG486" s="103"/>
      <c r="CH486" s="103"/>
      <c r="CI486" s="103"/>
      <c r="CJ486" s="103"/>
      <c r="CK486" s="103"/>
      <c r="CL486" s="103"/>
      <c r="CP486" s="93"/>
      <c r="CQ486" s="93"/>
      <c r="CV486" s="93"/>
      <c r="DA486" s="93"/>
      <c r="DF486" s="131"/>
      <c r="DG486" s="121">
        <f t="shared" si="363"/>
        <v>0</v>
      </c>
      <c r="DH486" s="121">
        <f t="shared" si="364"/>
        <v>7.2944658068478478</v>
      </c>
      <c r="DI486" s="121">
        <f t="shared" si="365"/>
        <v>22.65135751635901</v>
      </c>
      <c r="DJ486" s="121">
        <f t="shared" si="366"/>
        <v>2.8306412668342706</v>
      </c>
      <c r="DK486" s="121">
        <f t="shared" si="366"/>
        <v>1.1711182188210731</v>
      </c>
      <c r="DL486" s="121">
        <f t="shared" si="366"/>
        <v>3.8339663602114924</v>
      </c>
      <c r="DM486" s="121">
        <f t="shared" si="367"/>
        <v>0</v>
      </c>
      <c r="DN486" s="121">
        <f t="shared" si="368"/>
        <v>5.6042056595398355</v>
      </c>
      <c r="DO486" s="121">
        <f t="shared" si="369"/>
        <v>0</v>
      </c>
      <c r="DP486" s="121">
        <f t="shared" si="370"/>
        <v>0</v>
      </c>
      <c r="DQ486" s="121">
        <f t="shared" si="371"/>
        <v>0</v>
      </c>
      <c r="DR486" s="122">
        <f t="shared" si="372"/>
        <v>1</v>
      </c>
      <c r="DS486" s="157"/>
      <c r="DT486" s="157" t="str">
        <f t="shared" si="373"/>
        <v>Mastication</v>
      </c>
      <c r="DU486" s="157" t="str">
        <f t="shared" si="355"/>
        <v>222-19</v>
      </c>
      <c r="DV486" s="238">
        <f t="shared" si="374"/>
        <v>2</v>
      </c>
      <c r="EJ486" s="50">
        <f t="shared" si="347"/>
        <v>0.89129674796747971</v>
      </c>
      <c r="EK486" s="50">
        <f t="shared" si="348"/>
        <v>0.74186991869918695</v>
      </c>
      <c r="EL486" s="55">
        <f t="shared" si="349"/>
        <v>1.475609756097561</v>
      </c>
      <c r="EM486" s="50">
        <f>4.656*AQ486*(((BL486/2.54)^2)+((BM486/2.54)^2)+((BN486/2.54)^2)+((BO486)/2.54^2)+((BP486/2.54)^2)+((BQ486/2.54)^2)+((BR486/2.54)^2)+((BS486/2.54)^2)+((BT486/2.54)^2)+((BU486/2.54)^2)+((BV486/2.54)^2)+((BW486/2.54)^2)+((BX486/2.54)^2)+((BY486/2.54)^2)+((BZ486/2.54)^2))/(BH486*3.28)</f>
        <v>0</v>
      </c>
      <c r="EN486" s="50">
        <f>3.492*AQ486*((CA486/2.54)^2 + (CB486/2.54)^2 + (CC486/2.54)^2 + (CD486/2.54)^2 + (CE486/2.54)^2 + (CF486/2.54)^2 + (CG486/2.54)^2 +(CH486/2.54)^2 +(CI486/2.54)^2 + (CJ486/2.54)^2 +(CK486/2.54)^2 + (CL486/2.54)^2 +(CM486/2.54)^2 + (CN486/2.54)^2 + (CO486/2.54)^2)/(BH486*3.28)</f>
        <v>1.9967253349140848</v>
      </c>
      <c r="EO486" s="50">
        <f t="shared" si="392"/>
        <v>0</v>
      </c>
      <c r="EP486" s="50">
        <f t="shared" si="393"/>
        <v>0</v>
      </c>
      <c r="EQ486" s="50">
        <f t="shared" si="394"/>
        <v>0</v>
      </c>
      <c r="ER486" s="56">
        <f t="shared" si="350"/>
        <v>3.1087764227642278</v>
      </c>
      <c r="ES486" s="56">
        <f t="shared" si="351"/>
        <v>1.9967253349140848</v>
      </c>
      <c r="ET486" s="56">
        <f t="shared" si="346"/>
        <v>0</v>
      </c>
      <c r="EU486" s="56">
        <f t="shared" si="346"/>
        <v>3.2825096130815314</v>
      </c>
      <c r="EV486" s="56">
        <f t="shared" si="352"/>
        <v>5.1055017576783124</v>
      </c>
      <c r="EW486" s="56"/>
      <c r="EX486" s="56"/>
      <c r="EY486" s="56"/>
      <c r="EZ486" s="165"/>
      <c r="FA486" s="179"/>
      <c r="FB486" s="179"/>
      <c r="FC486" s="56"/>
      <c r="FD486" s="56"/>
      <c r="FE486" s="56"/>
      <c r="FF486" s="56"/>
      <c r="FG486" s="56"/>
      <c r="FH486" s="56"/>
      <c r="FI486" s="56"/>
      <c r="FJ486" s="56"/>
      <c r="FK486" s="56"/>
      <c r="FL486" s="56"/>
      <c r="FM486" s="56"/>
      <c r="FO486" s="54"/>
      <c r="FP486" s="54"/>
      <c r="FQ486" s="54"/>
      <c r="FR486" s="54"/>
      <c r="FS486" s="54"/>
      <c r="FT486" s="54"/>
      <c r="FU486" s="54"/>
      <c r="FV486" s="54"/>
      <c r="FW486" s="54"/>
      <c r="FX486" s="54"/>
      <c r="FY486" s="54"/>
      <c r="FZ486" s="54"/>
      <c r="GA486" s="54"/>
    </row>
    <row r="487" spans="1:183" ht="16.899999999999999" customHeight="1">
      <c r="A487" s="66" t="s">
        <v>377</v>
      </c>
      <c r="B487" s="228" t="s">
        <v>340</v>
      </c>
      <c r="C487" s="228">
        <v>275</v>
      </c>
      <c r="D487" s="228" t="s">
        <v>348</v>
      </c>
      <c r="E487" s="229">
        <v>3</v>
      </c>
      <c r="F487" s="144">
        <v>3.4684433774760004</v>
      </c>
      <c r="G487" s="144"/>
      <c r="H487" s="144">
        <v>15.239315487396004</v>
      </c>
      <c r="I487" s="83"/>
      <c r="J487" s="83"/>
      <c r="K487" s="83"/>
      <c r="L487" s="83"/>
      <c r="M487" s="83"/>
      <c r="N487" s="83"/>
      <c r="O487" s="83"/>
      <c r="P487" s="230">
        <f t="shared" si="356"/>
        <v>18.707758864872005</v>
      </c>
      <c r="Q487" s="52">
        <f t="shared" si="375"/>
        <v>0.4862977204565232</v>
      </c>
      <c r="R487" s="52">
        <f t="shared" si="376"/>
        <v>1.6719591486036376</v>
      </c>
      <c r="S487" s="52">
        <f t="shared" si="377"/>
        <v>1.5100905010906007</v>
      </c>
      <c r="T487" s="53">
        <f t="shared" si="378"/>
        <v>0.13702190689023608</v>
      </c>
      <c r="U487" s="53">
        <f t="shared" si="379"/>
        <v>1.2629780931097638</v>
      </c>
      <c r="V487" s="53">
        <f t="shared" si="380"/>
        <v>16.243942351697964</v>
      </c>
      <c r="W487" s="53">
        <f t="shared" si="381"/>
        <v>140.50881400687584</v>
      </c>
      <c r="X487" s="53">
        <f t="shared" si="382"/>
        <v>1.0299999999999998</v>
      </c>
      <c r="Y487" s="53">
        <f t="shared" si="383"/>
        <v>1.0281459866986051</v>
      </c>
      <c r="Z487" s="53">
        <f t="shared" si="384"/>
        <v>1.0362919733972102</v>
      </c>
      <c r="AA487" s="53">
        <f t="shared" si="385"/>
        <v>1.0425839467944207</v>
      </c>
      <c r="AB487" s="53">
        <f t="shared" si="386"/>
        <v>0.53</v>
      </c>
      <c r="AC487" s="53">
        <f t="shared" si="387"/>
        <v>0.54814598669860515</v>
      </c>
      <c r="AD487" s="53">
        <f t="shared" si="388"/>
        <v>0.55370802660278973</v>
      </c>
      <c r="AE487" s="53">
        <f t="shared" si="389"/>
        <v>0.4421898004790773</v>
      </c>
      <c r="AF487" s="53">
        <f t="shared" si="390"/>
        <v>0.36</v>
      </c>
      <c r="AG487" s="53">
        <f t="shared" si="391"/>
        <v>0.40109490023953864</v>
      </c>
      <c r="AH487" s="64" t="s">
        <v>152</v>
      </c>
      <c r="AK487" s="45" t="str">
        <f t="shared" si="357"/>
        <v>222-19</v>
      </c>
      <c r="AL487" s="65"/>
      <c r="AM487" s="145">
        <f t="shared" si="358"/>
        <v>3</v>
      </c>
      <c r="AN487" s="149"/>
      <c r="AO487" s="183"/>
      <c r="AP487" s="149"/>
      <c r="AQ487" s="147">
        <f t="shared" si="359"/>
        <v>1</v>
      </c>
      <c r="AR487" s="229">
        <v>0</v>
      </c>
      <c r="AS487" s="229">
        <v>1</v>
      </c>
      <c r="AT487" s="229">
        <v>1</v>
      </c>
      <c r="AU487" s="229">
        <v>0</v>
      </c>
      <c r="AV487" s="229">
        <v>1</v>
      </c>
      <c r="AW487" s="229">
        <v>3</v>
      </c>
      <c r="AX487" s="229">
        <v>0</v>
      </c>
      <c r="AY487" s="229">
        <v>3</v>
      </c>
      <c r="AZ487" s="229">
        <v>3</v>
      </c>
      <c r="BB487" s="229">
        <v>11</v>
      </c>
      <c r="BC487" s="229">
        <v>0</v>
      </c>
      <c r="BD487" s="229">
        <v>0</v>
      </c>
      <c r="BE487" s="57">
        <v>3</v>
      </c>
      <c r="BF487" s="57">
        <v>3</v>
      </c>
      <c r="BG487" s="57">
        <v>3</v>
      </c>
      <c r="BH487" s="57">
        <v>10</v>
      </c>
      <c r="BI487" s="57">
        <f t="shared" si="360"/>
        <v>275</v>
      </c>
      <c r="BJ487" s="189" t="str">
        <f t="shared" si="361"/>
        <v>222-19</v>
      </c>
      <c r="BK487" s="173">
        <f t="shared" si="362"/>
        <v>3</v>
      </c>
      <c r="BL487" s="173">
        <v>0</v>
      </c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104">
        <v>14</v>
      </c>
      <c r="CB487" s="103"/>
      <c r="CC487" s="103"/>
      <c r="CD487" s="103"/>
      <c r="CE487" s="103"/>
      <c r="CF487" s="103"/>
      <c r="CG487" s="103"/>
      <c r="CH487" s="103"/>
      <c r="CI487" s="103"/>
      <c r="CJ487" s="103"/>
      <c r="CK487" s="103"/>
      <c r="CL487" s="103"/>
      <c r="CP487" s="93"/>
      <c r="CQ487" s="93"/>
      <c r="CV487" s="93"/>
      <c r="DA487" s="93"/>
      <c r="DF487" s="131"/>
      <c r="DG487" s="121">
        <f t="shared" si="363"/>
        <v>0</v>
      </c>
      <c r="DH487" s="121">
        <f t="shared" si="364"/>
        <v>12.157443011413079</v>
      </c>
      <c r="DI487" s="121">
        <f t="shared" si="365"/>
        <v>37.752262527265017</v>
      </c>
      <c r="DJ487" s="121">
        <f t="shared" si="366"/>
        <v>0.33844623842583671</v>
      </c>
      <c r="DK487" s="121">
        <f t="shared" si="366"/>
        <v>0</v>
      </c>
      <c r="DL487" s="121">
        <f t="shared" si="366"/>
        <v>0</v>
      </c>
      <c r="DM487" s="121">
        <f t="shared" si="367"/>
        <v>0</v>
      </c>
      <c r="DN487" s="121">
        <f t="shared" si="368"/>
        <v>9.0778868534694865</v>
      </c>
      <c r="DO487" s="121">
        <f t="shared" si="369"/>
        <v>0</v>
      </c>
      <c r="DP487" s="121">
        <f t="shared" si="370"/>
        <v>0</v>
      </c>
      <c r="DQ487" s="121">
        <f t="shared" si="371"/>
        <v>0</v>
      </c>
      <c r="DR487" s="122">
        <f t="shared" si="372"/>
        <v>2</v>
      </c>
      <c r="DS487" s="157"/>
      <c r="DT487" s="157" t="str">
        <f t="shared" si="373"/>
        <v>Mastication</v>
      </c>
      <c r="DU487" s="157" t="str">
        <f t="shared" si="355"/>
        <v>222-19</v>
      </c>
      <c r="DV487" s="238">
        <f t="shared" si="374"/>
        <v>3</v>
      </c>
      <c r="EJ487" s="50">
        <f t="shared" si="347"/>
        <v>0.10656808943089431</v>
      </c>
      <c r="EK487" s="50">
        <f t="shared" si="348"/>
        <v>0</v>
      </c>
      <c r="EL487" s="55">
        <f t="shared" si="349"/>
        <v>0</v>
      </c>
      <c r="EM487" s="50">
        <f>4.656*AQ487*(((BL487/2.54)^2)+((BM487/2.54)^2)+((BN487/2.54)^2)+((BO487)/2.54^2)+((BP487/2.54)^2)+((BQ487/2.54)^2)+((BR487/2.54)^2)+((BS487/2.54)^2)+((BT487/2.54)^2)+((BU487/2.54)^2)+((BV487/2.54)^2)+((BW487/2.54)^2)+((BX487/2.54)^2)+((BY487/2.54)^2)+((BZ487/2.54)^2))/(BH487*3.28)</f>
        <v>0</v>
      </c>
      <c r="EN487" s="50">
        <f>3.492*AQ487*((CA487/2.54)^2 + (CB487/2.54)^2 + (CC487/2.54)^2 + (CD487/2.54)^2 + (CE487/2.54)^2 + (CF487/2.54)^2 + (CG487/2.54)^2 +(CH487/2.54)^2 +(CI487/2.54)^2 + (CJ487/2.54)^2 +(CK487/2.54)^2 + (CL487/2.54)^2 +(CM487/2.54)^2 + (CN487/2.54)^2 + (CO487/2.54)^2)/(BH487*3.28)</f>
        <v>3.2343650053153765</v>
      </c>
      <c r="EO487" s="50">
        <f t="shared" si="392"/>
        <v>0</v>
      </c>
      <c r="EP487" s="50">
        <f t="shared" si="393"/>
        <v>0</v>
      </c>
      <c r="EQ487" s="50">
        <f t="shared" si="394"/>
        <v>0</v>
      </c>
      <c r="ER487" s="56">
        <f t="shared" si="350"/>
        <v>0.10656808943089431</v>
      </c>
      <c r="ES487" s="56">
        <f t="shared" si="351"/>
        <v>3.2343650053153765</v>
      </c>
      <c r="ET487" s="56">
        <f t="shared" si="346"/>
        <v>0</v>
      </c>
      <c r="EU487" s="56">
        <f t="shared" si="346"/>
        <v>5.4708493551358854</v>
      </c>
      <c r="EV487" s="56">
        <f t="shared" si="352"/>
        <v>3.340933094746271</v>
      </c>
      <c r="EW487" s="56"/>
      <c r="EX487" s="56"/>
      <c r="EY487" s="56"/>
      <c r="EZ487" s="165" t="str">
        <f>D487</f>
        <v>222-19</v>
      </c>
      <c r="FA487" s="179">
        <f t="shared" ref="FA487:FB547" si="395">AVERAGE(ET485:ET487)</f>
        <v>0</v>
      </c>
      <c r="FB487" s="179">
        <f t="shared" si="395"/>
        <v>4.3766794841087089</v>
      </c>
      <c r="FC487" s="56">
        <f>AVERAGE(EJ485:EJ487)</f>
        <v>0.40043766937669373</v>
      </c>
      <c r="FD487" s="56">
        <f>AVERAGE(EK485:EK487)</f>
        <v>0.24728997289972898</v>
      </c>
      <c r="FE487" s="56">
        <f>AVERAGE(EL485:EL487)</f>
        <v>0.98373983739837401</v>
      </c>
      <c r="FF487" s="56">
        <f>AVERAGE(EM485:EM487)</f>
        <v>0</v>
      </c>
      <c r="FG487" s="56">
        <f>AVERAGE(EN485:EN487)</f>
        <v>2.0957365085461883</v>
      </c>
      <c r="FH487" s="56">
        <f t="shared" si="354"/>
        <v>0</v>
      </c>
      <c r="FI487" s="56">
        <f t="shared" si="354"/>
        <v>0</v>
      </c>
      <c r="FJ487" s="56">
        <f t="shared" si="354"/>
        <v>0</v>
      </c>
      <c r="FK487" s="56">
        <f>AVERAGE(ER485:ER487)</f>
        <v>1.6314674796747966</v>
      </c>
      <c r="FL487" s="56">
        <f>AVERAGE(ES485:ES487)</f>
        <v>2.0957365085461883</v>
      </c>
      <c r="FM487" s="56">
        <f>AVERAGE(EV485:EV487)</f>
        <v>3.7272039882209849</v>
      </c>
      <c r="FO487" s="54"/>
      <c r="FP487" s="54" t="e">
        <f>AVERAGE(#REF!)</f>
        <v>#REF!</v>
      </c>
      <c r="FQ487" s="54" t="e">
        <f>AVERAGE(#REF!)</f>
        <v>#REF!</v>
      </c>
      <c r="FR487" s="54" t="e">
        <f>AVERAGE(#REF!)</f>
        <v>#REF!</v>
      </c>
      <c r="FS487" s="54" t="e">
        <f>AVERAGE(#REF!)</f>
        <v>#REF!</v>
      </c>
      <c r="FT487" s="54" t="e">
        <f>AVERAGE(#REF!)</f>
        <v>#REF!</v>
      </c>
      <c r="FU487" s="54" t="e">
        <f>AVERAGE(#REF!)</f>
        <v>#REF!</v>
      </c>
      <c r="FV487" s="54" t="e">
        <f>AVERAGE(#REF!)</f>
        <v>#REF!</v>
      </c>
      <c r="FW487" s="54" t="e">
        <f>AVERAGE(#REF!)</f>
        <v>#REF!</v>
      </c>
      <c r="FX487" s="54" t="e">
        <f>AVERAGE(#REF!)</f>
        <v>#REF!</v>
      </c>
      <c r="FY487" s="54" t="e">
        <f>AVERAGE(#REF!)</f>
        <v>#REF!</v>
      </c>
      <c r="FZ487" s="54" t="e">
        <f>AVERAGE(#REF!)</f>
        <v>#REF!</v>
      </c>
      <c r="GA487" s="54"/>
    </row>
    <row r="488" spans="1:183" ht="16.899999999999999" customHeight="1">
      <c r="A488" s="66" t="s">
        <v>377</v>
      </c>
      <c r="B488" s="228" t="s">
        <v>340</v>
      </c>
      <c r="C488" s="228">
        <v>275</v>
      </c>
      <c r="D488" s="228" t="s">
        <v>348</v>
      </c>
      <c r="E488" s="229">
        <v>4</v>
      </c>
      <c r="F488" s="144">
        <v>3.4684433774760004</v>
      </c>
      <c r="G488" s="144"/>
      <c r="H488" s="144">
        <v>15.239315487396004</v>
      </c>
      <c r="I488" s="83"/>
      <c r="J488" s="83"/>
      <c r="K488" s="83"/>
      <c r="L488" s="83"/>
      <c r="M488" s="83"/>
      <c r="N488" s="83"/>
      <c r="O488" s="83"/>
      <c r="P488" s="230">
        <f t="shared" si="356"/>
        <v>18.707758864872005</v>
      </c>
      <c r="Q488" s="52">
        <f t="shared" si="375"/>
        <v>0.4862977204565232</v>
      </c>
      <c r="R488" s="52">
        <f t="shared" si="376"/>
        <v>1.6719591486036376</v>
      </c>
      <c r="S488" s="52">
        <f t="shared" si="377"/>
        <v>1.5100905010906007</v>
      </c>
      <c r="T488" s="53">
        <f t="shared" si="378"/>
        <v>0.13702190689023608</v>
      </c>
      <c r="U488" s="53">
        <f t="shared" si="379"/>
        <v>1.2629780931097638</v>
      </c>
      <c r="V488" s="53">
        <f t="shared" si="380"/>
        <v>16.243942351697964</v>
      </c>
      <c r="W488" s="53">
        <f t="shared" si="381"/>
        <v>140.50881400687584</v>
      </c>
      <c r="X488" s="53">
        <f t="shared" si="382"/>
        <v>1.0299999999999998</v>
      </c>
      <c r="Y488" s="53">
        <f t="shared" si="383"/>
        <v>1.0281459866986051</v>
      </c>
      <c r="Z488" s="53">
        <f t="shared" si="384"/>
        <v>1.0362919733972102</v>
      </c>
      <c r="AA488" s="53">
        <f t="shared" si="385"/>
        <v>1.0425839467944207</v>
      </c>
      <c r="AB488" s="53">
        <f t="shared" si="386"/>
        <v>0.53</v>
      </c>
      <c r="AC488" s="53">
        <f t="shared" si="387"/>
        <v>0.54814598669860515</v>
      </c>
      <c r="AD488" s="53">
        <f t="shared" si="388"/>
        <v>0.55370802660278973</v>
      </c>
      <c r="AE488" s="53">
        <f t="shared" si="389"/>
        <v>0.4421898004790773</v>
      </c>
      <c r="AF488" s="53">
        <f t="shared" si="390"/>
        <v>0.36</v>
      </c>
      <c r="AG488" s="53">
        <f t="shared" si="391"/>
        <v>0.40109490023953864</v>
      </c>
      <c r="AH488" s="64" t="s">
        <v>152</v>
      </c>
      <c r="AK488" s="45" t="str">
        <f t="shared" si="357"/>
        <v>222-19</v>
      </c>
      <c r="AL488" s="65"/>
      <c r="AM488" s="145">
        <f t="shared" si="358"/>
        <v>4</v>
      </c>
      <c r="AN488" s="149"/>
      <c r="AO488" s="183"/>
      <c r="AP488" s="149"/>
      <c r="AQ488" s="147">
        <f t="shared" si="359"/>
        <v>1</v>
      </c>
      <c r="AR488" s="229">
        <v>0</v>
      </c>
      <c r="AS488" s="229">
        <v>2</v>
      </c>
      <c r="AT488" s="229">
        <v>2</v>
      </c>
      <c r="AU488" s="229">
        <v>0</v>
      </c>
      <c r="AV488" s="229">
        <v>2</v>
      </c>
      <c r="AW488" s="229">
        <v>2</v>
      </c>
      <c r="AX488" s="229">
        <v>0</v>
      </c>
      <c r="AY488" s="229">
        <v>2</v>
      </c>
      <c r="AZ488" s="229">
        <v>5</v>
      </c>
      <c r="BB488" s="229">
        <v>46</v>
      </c>
      <c r="BC488" s="229">
        <v>3</v>
      </c>
      <c r="BD488" s="229">
        <v>0</v>
      </c>
      <c r="BE488" s="57">
        <v>3</v>
      </c>
      <c r="BF488" s="57">
        <v>3</v>
      </c>
      <c r="BG488" s="57">
        <v>3</v>
      </c>
      <c r="BH488" s="57">
        <v>10</v>
      </c>
      <c r="BI488" s="57">
        <f t="shared" si="360"/>
        <v>275</v>
      </c>
      <c r="BJ488" s="189" t="str">
        <f t="shared" si="361"/>
        <v>222-19</v>
      </c>
      <c r="BK488" s="173">
        <f t="shared" si="362"/>
        <v>4</v>
      </c>
      <c r="BL488" s="173">
        <v>0</v>
      </c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104"/>
      <c r="CB488" s="103"/>
      <c r="CC488" s="103"/>
      <c r="CD488" s="103"/>
      <c r="CE488" s="103"/>
      <c r="CF488" s="103"/>
      <c r="CG488" s="103"/>
      <c r="CH488" s="103"/>
      <c r="CI488" s="103"/>
      <c r="CJ488" s="103"/>
      <c r="CK488" s="103"/>
      <c r="CL488" s="103"/>
      <c r="CP488" s="93"/>
      <c r="CQ488" s="93"/>
      <c r="CV488" s="93"/>
      <c r="DA488" s="93"/>
      <c r="DF488" s="131"/>
      <c r="DG488" s="121">
        <f t="shared" si="363"/>
        <v>0</v>
      </c>
      <c r="DH488" s="121">
        <f t="shared" si="364"/>
        <v>14.588931613695696</v>
      </c>
      <c r="DI488" s="121">
        <f t="shared" si="365"/>
        <v>45.302715032718019</v>
      </c>
      <c r="DJ488" s="121">
        <f t="shared" si="366"/>
        <v>1.4153206334171353</v>
      </c>
      <c r="DK488" s="121">
        <f t="shared" si="366"/>
        <v>0.87833866411580497</v>
      </c>
      <c r="DL488" s="121">
        <f t="shared" si="366"/>
        <v>0</v>
      </c>
      <c r="DM488" s="121">
        <f t="shared" si="367"/>
        <v>0</v>
      </c>
      <c r="DN488" s="121">
        <f t="shared" si="368"/>
        <v>0</v>
      </c>
      <c r="DO488" s="121">
        <f t="shared" si="369"/>
        <v>0</v>
      </c>
      <c r="DP488" s="121">
        <f t="shared" si="370"/>
        <v>0</v>
      </c>
      <c r="DQ488" s="121">
        <f t="shared" si="371"/>
        <v>0</v>
      </c>
      <c r="DR488" s="122">
        <f t="shared" si="372"/>
        <v>2</v>
      </c>
      <c r="DS488" s="157"/>
      <c r="DT488" s="157" t="str">
        <f t="shared" si="373"/>
        <v>Mastication</v>
      </c>
      <c r="DU488" s="157" t="str">
        <f t="shared" si="355"/>
        <v>222-19</v>
      </c>
      <c r="DV488" s="238">
        <f t="shared" si="374"/>
        <v>4</v>
      </c>
      <c r="EJ488" s="50"/>
      <c r="EK488" s="50"/>
      <c r="EL488" s="55"/>
      <c r="EM488" s="50"/>
      <c r="EN488" s="50"/>
      <c r="EO488" s="50">
        <f t="shared" si="392"/>
        <v>0</v>
      </c>
      <c r="EP488" s="50">
        <f t="shared" si="393"/>
        <v>0</v>
      </c>
      <c r="EQ488" s="50">
        <f t="shared" si="394"/>
        <v>0</v>
      </c>
      <c r="ER488" s="56"/>
      <c r="ES488" s="56"/>
      <c r="ET488" s="56">
        <f t="shared" si="346"/>
        <v>0</v>
      </c>
      <c r="EU488" s="56">
        <f t="shared" si="346"/>
        <v>6.5650192261630629</v>
      </c>
      <c r="EV488" s="56"/>
      <c r="EW488" s="56"/>
      <c r="EX488" s="56"/>
      <c r="EY488" s="56"/>
      <c r="EZ488" s="165"/>
      <c r="FA488" s="179"/>
      <c r="FB488" s="179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4"/>
      <c r="FZ488" s="54"/>
      <c r="GA488" s="54"/>
    </row>
    <row r="489" spans="1:183" ht="16.899999999999999" customHeight="1">
      <c r="A489" s="66" t="s">
        <v>377</v>
      </c>
      <c r="B489" s="228" t="s">
        <v>340</v>
      </c>
      <c r="C489" s="228">
        <v>275</v>
      </c>
      <c r="D489" s="228" t="s">
        <v>348</v>
      </c>
      <c r="E489" s="229">
        <v>5</v>
      </c>
      <c r="F489" s="144">
        <v>3.4684433774760004</v>
      </c>
      <c r="G489" s="144"/>
      <c r="H489" s="144">
        <v>15.239315487396004</v>
      </c>
      <c r="I489" s="83"/>
      <c r="J489" s="83"/>
      <c r="K489" s="144"/>
      <c r="L489" s="83"/>
      <c r="M489" s="83"/>
      <c r="N489" s="83"/>
      <c r="O489" s="83"/>
      <c r="P489" s="230">
        <f t="shared" si="356"/>
        <v>18.707758864872005</v>
      </c>
      <c r="Q489" s="52">
        <f t="shared" si="375"/>
        <v>0.4862977204565232</v>
      </c>
      <c r="R489" s="52">
        <f t="shared" si="376"/>
        <v>1.6719591486036376</v>
      </c>
      <c r="S489" s="52">
        <f t="shared" si="377"/>
        <v>1.5100905010906007</v>
      </c>
      <c r="T489" s="53">
        <f t="shared" si="378"/>
        <v>0.13702190689023608</v>
      </c>
      <c r="U489" s="53">
        <f t="shared" si="379"/>
        <v>1.2629780931097638</v>
      </c>
      <c r="V489" s="53">
        <f t="shared" si="380"/>
        <v>16.243942351697964</v>
      </c>
      <c r="W489" s="53">
        <f t="shared" si="381"/>
        <v>140.50881400687584</v>
      </c>
      <c r="X489" s="53">
        <f t="shared" si="382"/>
        <v>1.0299999999999998</v>
      </c>
      <c r="Y489" s="53">
        <f t="shared" si="383"/>
        <v>1.0281459866986051</v>
      </c>
      <c r="Z489" s="53">
        <f t="shared" si="384"/>
        <v>1.0362919733972102</v>
      </c>
      <c r="AA489" s="53">
        <f t="shared" si="385"/>
        <v>1.0425839467944207</v>
      </c>
      <c r="AB489" s="53">
        <f t="shared" si="386"/>
        <v>0.53</v>
      </c>
      <c r="AC489" s="53">
        <f t="shared" si="387"/>
        <v>0.54814598669860515</v>
      </c>
      <c r="AD489" s="53">
        <f t="shared" si="388"/>
        <v>0.55370802660278973</v>
      </c>
      <c r="AE489" s="53">
        <f t="shared" si="389"/>
        <v>0.4421898004790773</v>
      </c>
      <c r="AF489" s="53">
        <f t="shared" si="390"/>
        <v>0.36</v>
      </c>
      <c r="AG489" s="53">
        <f t="shared" si="391"/>
        <v>0.40109490023953864</v>
      </c>
      <c r="AH489" s="64" t="s">
        <v>152</v>
      </c>
      <c r="AK489" s="45" t="str">
        <f t="shared" si="357"/>
        <v>222-19</v>
      </c>
      <c r="AL489" s="65"/>
      <c r="AM489" s="145">
        <f t="shared" si="358"/>
        <v>5</v>
      </c>
      <c r="AN489" s="149"/>
      <c r="AO489" s="183"/>
      <c r="AP489" s="149"/>
      <c r="AQ489" s="147">
        <f t="shared" si="359"/>
        <v>1</v>
      </c>
      <c r="AR489" s="229">
        <v>0</v>
      </c>
      <c r="AS489" s="229">
        <v>2</v>
      </c>
      <c r="AT489" s="229">
        <v>2</v>
      </c>
      <c r="AU489" s="229">
        <v>0</v>
      </c>
      <c r="AV489" s="229">
        <v>2</v>
      </c>
      <c r="AW489" s="229">
        <v>2</v>
      </c>
      <c r="AX489" s="229">
        <v>0</v>
      </c>
      <c r="AY489" s="229">
        <v>2</v>
      </c>
      <c r="AZ489" s="229">
        <v>2</v>
      </c>
      <c r="BB489" s="229">
        <v>24</v>
      </c>
      <c r="BC489" s="229">
        <v>3</v>
      </c>
      <c r="BD489" s="229">
        <v>1</v>
      </c>
      <c r="BE489" s="57">
        <v>3</v>
      </c>
      <c r="BF489" s="57">
        <v>3</v>
      </c>
      <c r="BG489" s="57">
        <v>3</v>
      </c>
      <c r="BH489" s="57">
        <v>10</v>
      </c>
      <c r="BI489" s="57">
        <f t="shared" si="360"/>
        <v>275</v>
      </c>
      <c r="BJ489" s="189" t="str">
        <f t="shared" si="361"/>
        <v>222-19</v>
      </c>
      <c r="BK489" s="173">
        <f t="shared" si="362"/>
        <v>5</v>
      </c>
      <c r="BL489" s="173">
        <v>0</v>
      </c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104"/>
      <c r="CB489" s="103"/>
      <c r="CC489" s="103"/>
      <c r="CD489" s="103"/>
      <c r="CE489" s="103"/>
      <c r="CF489" s="103"/>
      <c r="CG489" s="103"/>
      <c r="CH489" s="103"/>
      <c r="CI489" s="103"/>
      <c r="CJ489" s="103"/>
      <c r="CK489" s="103"/>
      <c r="CL489" s="103"/>
      <c r="CP489" s="93"/>
      <c r="CQ489" s="93"/>
      <c r="CV489" s="93"/>
      <c r="DA489" s="93"/>
      <c r="DF489" s="131"/>
      <c r="DG489" s="121">
        <f t="shared" si="363"/>
        <v>0</v>
      </c>
      <c r="DH489" s="121">
        <f t="shared" si="364"/>
        <v>14.588931613695696</v>
      </c>
      <c r="DI489" s="121">
        <f t="shared" si="365"/>
        <v>45.302715032718019</v>
      </c>
      <c r="DJ489" s="121">
        <f t="shared" si="366"/>
        <v>0.7384281565654619</v>
      </c>
      <c r="DK489" s="121">
        <f t="shared" si="366"/>
        <v>0.87833866411580497</v>
      </c>
      <c r="DL489" s="121">
        <f t="shared" si="366"/>
        <v>3.8339663602114924</v>
      </c>
      <c r="DM489" s="121">
        <f t="shared" si="367"/>
        <v>0</v>
      </c>
      <c r="DN489" s="121">
        <f t="shared" si="368"/>
        <v>0</v>
      </c>
      <c r="DO489" s="121">
        <f t="shared" si="369"/>
        <v>0</v>
      </c>
      <c r="DP489" s="121">
        <f t="shared" si="370"/>
        <v>0</v>
      </c>
      <c r="DQ489" s="121">
        <f t="shared" si="371"/>
        <v>0</v>
      </c>
      <c r="DR489" s="122">
        <f t="shared" si="372"/>
        <v>2</v>
      </c>
      <c r="DS489" s="157"/>
      <c r="DT489" s="157" t="str">
        <f t="shared" si="373"/>
        <v>Mastication</v>
      </c>
      <c r="DU489" s="157" t="str">
        <f t="shared" si="355"/>
        <v>222-19</v>
      </c>
      <c r="DV489" s="238">
        <f t="shared" si="374"/>
        <v>5</v>
      </c>
      <c r="EJ489" s="50">
        <f t="shared" si="347"/>
        <v>0.2325121951219512</v>
      </c>
      <c r="EK489" s="50">
        <f t="shared" si="348"/>
        <v>0.55640243902439024</v>
      </c>
      <c r="EL489" s="55">
        <f t="shared" si="349"/>
        <v>1.475609756097561</v>
      </c>
      <c r="EM489" s="50">
        <f>4.656*AQ489*(((BL489/2.54)^2)+((BM489/2.54)^2)+((BN489/2.54)^2)+((BO489)/2.54^2)+((BP489/2.54)^2)+((BQ489/2.54)^2)+((BR489/2.54)^2)+((BS489/2.54)^2)+((BT489/2.54)^2)+((BU489/2.54)^2)+((BV489/2.54)^2)+((BW489/2.54)^2)+((BX489/2.54)^2)+((BY489/2.54)^2)+((BZ489/2.54)^2))/(BH489*3.28)</f>
        <v>0</v>
      </c>
      <c r="EN489" s="50">
        <f>3.492*AQ489*((CA489/2.54)^2 + (CB489/2.54)^2 + (CC489/2.54)^2 + (CD489/2.54)^2 + (CE489/2.54)^2 + (CF489/2.54)^2 + (CG489/2.54)^2 +(CH489/2.54)^2 +(CI489/2.54)^2 + (CJ489/2.54)^2 +(CK489/2.54)^2 + (CL489/2.54)^2 +(CM489/2.54)^2 + (CN489/2.54)^2 + (CO489/2.54)^2)/(BH489*3.28)</f>
        <v>0</v>
      </c>
      <c r="EO489" s="50">
        <f t="shared" si="392"/>
        <v>0</v>
      </c>
      <c r="EP489" s="50">
        <f t="shared" si="393"/>
        <v>0</v>
      </c>
      <c r="EQ489" s="50">
        <f t="shared" si="394"/>
        <v>0</v>
      </c>
      <c r="ER489" s="56">
        <f t="shared" si="350"/>
        <v>2.2645243902439023</v>
      </c>
      <c r="ES489" s="56">
        <f t="shared" si="351"/>
        <v>0</v>
      </c>
      <c r="ET489" s="56">
        <f t="shared" si="346"/>
        <v>0</v>
      </c>
      <c r="EU489" s="56">
        <f t="shared" si="346"/>
        <v>6.5650192261630629</v>
      </c>
      <c r="EV489" s="56">
        <f t="shared" si="352"/>
        <v>2.2645243902439023</v>
      </c>
      <c r="EW489" s="56"/>
      <c r="EX489" s="56"/>
      <c r="EY489" s="56"/>
      <c r="EZ489" s="165"/>
      <c r="FA489" s="179"/>
      <c r="FB489" s="179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4"/>
      <c r="GA489" s="54"/>
    </row>
    <row r="490" spans="1:183" ht="16.899999999999999" customHeight="1">
      <c r="A490" s="66" t="s">
        <v>377</v>
      </c>
      <c r="B490" s="228" t="s">
        <v>340</v>
      </c>
      <c r="C490" s="228">
        <v>275</v>
      </c>
      <c r="D490" s="228" t="s">
        <v>349</v>
      </c>
      <c r="E490" s="229">
        <v>1</v>
      </c>
      <c r="F490" s="144">
        <v>3.4684433774760004</v>
      </c>
      <c r="G490" s="144"/>
      <c r="H490" s="144">
        <v>15.239315487396004</v>
      </c>
      <c r="I490" s="83"/>
      <c r="J490" s="83"/>
      <c r="K490" s="144"/>
      <c r="L490" s="83"/>
      <c r="M490" s="83"/>
      <c r="N490" s="83"/>
      <c r="O490" s="83"/>
      <c r="P490" s="230">
        <f t="shared" si="356"/>
        <v>18.707758864872005</v>
      </c>
      <c r="Q490" s="52">
        <f t="shared" si="375"/>
        <v>0.4862977204565232</v>
      </c>
      <c r="R490" s="52">
        <f t="shared" si="376"/>
        <v>1.6719591486036376</v>
      </c>
      <c r="S490" s="52">
        <f t="shared" si="377"/>
        <v>1.5100905010906007</v>
      </c>
      <c r="T490" s="53">
        <f t="shared" si="378"/>
        <v>0.13702190689023608</v>
      </c>
      <c r="U490" s="53">
        <f t="shared" si="379"/>
        <v>1.2629780931097638</v>
      </c>
      <c r="V490" s="53">
        <f t="shared" si="380"/>
        <v>16.243942351697964</v>
      </c>
      <c r="W490" s="53">
        <f t="shared" si="381"/>
        <v>140.50881400687584</v>
      </c>
      <c r="X490" s="53">
        <f t="shared" si="382"/>
        <v>1.0299999999999998</v>
      </c>
      <c r="Y490" s="53">
        <f t="shared" si="383"/>
        <v>1.0281459866986051</v>
      </c>
      <c r="Z490" s="53">
        <f t="shared" si="384"/>
        <v>1.0362919733972102</v>
      </c>
      <c r="AA490" s="53">
        <f t="shared" si="385"/>
        <v>1.0425839467944207</v>
      </c>
      <c r="AB490" s="53">
        <f t="shared" si="386"/>
        <v>0.53</v>
      </c>
      <c r="AC490" s="53">
        <f t="shared" si="387"/>
        <v>0.54814598669860515</v>
      </c>
      <c r="AD490" s="53">
        <f t="shared" si="388"/>
        <v>0.55370802660278973</v>
      </c>
      <c r="AE490" s="53">
        <f t="shared" si="389"/>
        <v>0.4421898004790773</v>
      </c>
      <c r="AF490" s="53">
        <f t="shared" si="390"/>
        <v>0.36</v>
      </c>
      <c r="AG490" s="53">
        <f t="shared" si="391"/>
        <v>0.40109490023953864</v>
      </c>
      <c r="AH490" s="64" t="s">
        <v>152</v>
      </c>
      <c r="AK490" s="45" t="str">
        <f t="shared" si="357"/>
        <v>240-21</v>
      </c>
      <c r="AL490" s="65"/>
      <c r="AM490" s="145">
        <f t="shared" si="358"/>
        <v>1</v>
      </c>
      <c r="AN490" s="149"/>
      <c r="AO490" s="183"/>
      <c r="AP490" s="149"/>
      <c r="AQ490" s="147">
        <f t="shared" si="359"/>
        <v>1</v>
      </c>
      <c r="AR490" s="229">
        <v>0</v>
      </c>
      <c r="AS490" s="229">
        <v>1</v>
      </c>
      <c r="AT490" s="229">
        <v>2</v>
      </c>
      <c r="AU490" s="229">
        <v>0</v>
      </c>
      <c r="AV490" s="229">
        <v>2</v>
      </c>
      <c r="AW490" s="229">
        <v>3</v>
      </c>
      <c r="AX490" s="229">
        <v>0</v>
      </c>
      <c r="AY490" s="229">
        <v>1</v>
      </c>
      <c r="AZ490" s="229">
        <v>2</v>
      </c>
      <c r="BB490" s="229">
        <v>55</v>
      </c>
      <c r="BC490" s="229">
        <v>4</v>
      </c>
      <c r="BD490" s="229">
        <v>0</v>
      </c>
      <c r="BE490" s="57">
        <v>3</v>
      </c>
      <c r="BF490" s="57">
        <v>3</v>
      </c>
      <c r="BG490" s="57">
        <v>3</v>
      </c>
      <c r="BH490" s="57">
        <v>10</v>
      </c>
      <c r="BI490" s="57">
        <f t="shared" si="360"/>
        <v>275</v>
      </c>
      <c r="BJ490" s="189" t="str">
        <f t="shared" si="361"/>
        <v>240-21</v>
      </c>
      <c r="BK490" s="173">
        <f t="shared" si="362"/>
        <v>1</v>
      </c>
      <c r="BL490" s="173">
        <v>0</v>
      </c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104"/>
      <c r="CB490" s="103"/>
      <c r="CC490" s="103"/>
      <c r="CD490" s="103"/>
      <c r="CE490" s="103"/>
      <c r="CF490" s="103"/>
      <c r="CG490" s="103"/>
      <c r="CH490" s="103"/>
      <c r="CI490" s="103"/>
      <c r="CJ490" s="103"/>
      <c r="CK490" s="103"/>
      <c r="CL490" s="103"/>
      <c r="CP490" s="93"/>
      <c r="CQ490" s="93"/>
      <c r="CV490" s="93"/>
      <c r="DA490" s="93"/>
      <c r="DF490" s="131"/>
      <c r="DG490" s="121">
        <f t="shared" si="363"/>
        <v>0</v>
      </c>
      <c r="DH490" s="121">
        <f t="shared" si="364"/>
        <v>9.7259544091304644</v>
      </c>
      <c r="DI490" s="121">
        <f t="shared" si="365"/>
        <v>30.201810021812015</v>
      </c>
      <c r="DJ490" s="121">
        <f t="shared" si="366"/>
        <v>1.6922311921291835</v>
      </c>
      <c r="DK490" s="121">
        <f t="shared" si="366"/>
        <v>1.1711182188210731</v>
      </c>
      <c r="DL490" s="121">
        <f t="shared" si="366"/>
        <v>0</v>
      </c>
      <c r="DM490" s="121">
        <f t="shared" si="367"/>
        <v>0</v>
      </c>
      <c r="DN490" s="121">
        <f t="shared" si="368"/>
        <v>0</v>
      </c>
      <c r="DO490" s="121">
        <f t="shared" si="369"/>
        <v>0</v>
      </c>
      <c r="DP490" s="121">
        <f t="shared" si="370"/>
        <v>0</v>
      </c>
      <c r="DQ490" s="121">
        <f t="shared" si="371"/>
        <v>0</v>
      </c>
      <c r="DR490" s="122">
        <f t="shared" si="372"/>
        <v>2.5</v>
      </c>
      <c r="DS490" s="157"/>
      <c r="DT490" s="157" t="str">
        <f t="shared" si="373"/>
        <v>Mastication</v>
      </c>
      <c r="DU490" s="157" t="str">
        <f t="shared" si="355"/>
        <v>240-21</v>
      </c>
      <c r="DV490" s="238">
        <f t="shared" si="374"/>
        <v>1</v>
      </c>
      <c r="EJ490" s="50">
        <f t="shared" si="347"/>
        <v>0.53284044715447154</v>
      </c>
      <c r="EK490" s="50">
        <f t="shared" si="348"/>
        <v>0.74186991869918695</v>
      </c>
      <c r="EL490" s="55">
        <f t="shared" si="349"/>
        <v>0</v>
      </c>
      <c r="EM490" s="50">
        <f>4.656*AQ490*(((BL490/2.54)^2)+((BM490/2.54)^2)+((BN490/2.54)^2)+((BO490)/2.54^2)+((BP490/2.54)^2)+((BQ490/2.54)^2)+((BR490/2.54)^2)+((BS490/2.54)^2)+((BT490/2.54)^2)+((BU490/2.54)^2)+((BV490/2.54)^2)+((BW490/2.54)^2)+((BX490/2.54)^2)+((BY490/2.54)^2)+((BZ490/2.54)^2))/(BH490*3.28)</f>
        <v>0</v>
      </c>
      <c r="EN490" s="50">
        <f>3.492*AQ490*((CA490/2.54)^2 + (CB490/2.54)^2 + (CC490/2.54)^2 + (CD490/2.54)^2 + (CE490/2.54)^2 + (CF490/2.54)^2 + (CG490/2.54)^2 +(CH490/2.54)^2 +(CI490/2.54)^2 + (CJ490/2.54)^2 +(CK490/2.54)^2 + (CL490/2.54)^2 +(CM490/2.54)^2 + (CN490/2.54)^2 + (CO490/2.54)^2)/(BH490*3.28)</f>
        <v>0</v>
      </c>
      <c r="EO490" s="50">
        <f t="shared" si="392"/>
        <v>0</v>
      </c>
      <c r="EP490" s="50">
        <f t="shared" si="393"/>
        <v>0</v>
      </c>
      <c r="EQ490" s="50">
        <f t="shared" si="394"/>
        <v>0</v>
      </c>
      <c r="ER490" s="56">
        <f t="shared" si="350"/>
        <v>1.2747103658536585</v>
      </c>
      <c r="ES490" s="56">
        <f t="shared" si="351"/>
        <v>0</v>
      </c>
      <c r="ET490" s="56">
        <f t="shared" si="346"/>
        <v>0</v>
      </c>
      <c r="EU490" s="56">
        <f t="shared" si="346"/>
        <v>4.3766794841087089</v>
      </c>
      <c r="EV490" s="56">
        <f t="shared" si="352"/>
        <v>1.2747103658536585</v>
      </c>
      <c r="EW490" s="56"/>
      <c r="EX490" s="56"/>
      <c r="EY490" s="56"/>
      <c r="EZ490" s="165"/>
      <c r="FA490" s="179"/>
      <c r="FB490" s="179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4"/>
      <c r="FZ490" s="54"/>
      <c r="GA490" s="54"/>
    </row>
    <row r="491" spans="1:183" ht="16.899999999999999" customHeight="1">
      <c r="A491" s="66" t="s">
        <v>377</v>
      </c>
      <c r="B491" s="228" t="s">
        <v>340</v>
      </c>
      <c r="C491" s="228">
        <v>275</v>
      </c>
      <c r="D491" s="228" t="s">
        <v>349</v>
      </c>
      <c r="E491" s="229">
        <v>2</v>
      </c>
      <c r="F491" s="144">
        <v>3.4684433774760004</v>
      </c>
      <c r="G491" s="144"/>
      <c r="H491" s="144">
        <v>15.239315487396004</v>
      </c>
      <c r="I491" s="83"/>
      <c r="J491" s="83"/>
      <c r="K491" s="144"/>
      <c r="L491" s="83"/>
      <c r="M491" s="83"/>
      <c r="N491" s="83"/>
      <c r="O491" s="83"/>
      <c r="P491" s="230">
        <f t="shared" si="356"/>
        <v>18.707758864872005</v>
      </c>
      <c r="Q491" s="52">
        <f t="shared" si="375"/>
        <v>0.4862977204565232</v>
      </c>
      <c r="R491" s="52">
        <f t="shared" si="376"/>
        <v>1.6719591486036376</v>
      </c>
      <c r="S491" s="52">
        <f t="shared" si="377"/>
        <v>1.5100905010906007</v>
      </c>
      <c r="T491" s="53">
        <f t="shared" si="378"/>
        <v>0.13702190689023608</v>
      </c>
      <c r="U491" s="53">
        <f t="shared" si="379"/>
        <v>1.2629780931097638</v>
      </c>
      <c r="V491" s="53">
        <f t="shared" si="380"/>
        <v>16.243942351697964</v>
      </c>
      <c r="W491" s="53">
        <f t="shared" si="381"/>
        <v>140.50881400687584</v>
      </c>
      <c r="X491" s="53">
        <f t="shared" si="382"/>
        <v>1.0299999999999998</v>
      </c>
      <c r="Y491" s="53">
        <f t="shared" si="383"/>
        <v>1.0281459866986051</v>
      </c>
      <c r="Z491" s="53">
        <f t="shared" si="384"/>
        <v>1.0362919733972102</v>
      </c>
      <c r="AA491" s="53">
        <f t="shared" si="385"/>
        <v>1.0425839467944207</v>
      </c>
      <c r="AB491" s="53">
        <f t="shared" si="386"/>
        <v>0.53</v>
      </c>
      <c r="AC491" s="53">
        <f t="shared" si="387"/>
        <v>0.54814598669860515</v>
      </c>
      <c r="AD491" s="53">
        <f t="shared" si="388"/>
        <v>0.55370802660278973</v>
      </c>
      <c r="AE491" s="53">
        <f t="shared" si="389"/>
        <v>0.4421898004790773</v>
      </c>
      <c r="AF491" s="53">
        <f t="shared" si="390"/>
        <v>0.36</v>
      </c>
      <c r="AG491" s="53">
        <f t="shared" si="391"/>
        <v>0.40109490023953864</v>
      </c>
      <c r="AH491" s="64" t="s">
        <v>152</v>
      </c>
      <c r="AK491" s="45" t="str">
        <f t="shared" si="357"/>
        <v>240-21</v>
      </c>
      <c r="AL491" s="65"/>
      <c r="AM491" s="145">
        <f t="shared" si="358"/>
        <v>2</v>
      </c>
      <c r="AN491" s="149"/>
      <c r="AO491" s="183"/>
      <c r="AP491" s="149"/>
      <c r="AQ491" s="147">
        <f t="shared" si="359"/>
        <v>1</v>
      </c>
      <c r="AR491" s="229">
        <v>0</v>
      </c>
      <c r="AS491" s="229">
        <v>1</v>
      </c>
      <c r="AT491" s="229">
        <v>2</v>
      </c>
      <c r="AU491" s="229">
        <v>0</v>
      </c>
      <c r="AV491" s="229">
        <v>2</v>
      </c>
      <c r="AW491" s="229">
        <v>2</v>
      </c>
      <c r="AX491" s="229">
        <v>0</v>
      </c>
      <c r="AY491" s="229">
        <v>2</v>
      </c>
      <c r="AZ491" s="229">
        <v>2</v>
      </c>
      <c r="BB491" s="229">
        <v>10</v>
      </c>
      <c r="BC491" s="229">
        <v>0</v>
      </c>
      <c r="BD491" s="229">
        <v>0</v>
      </c>
      <c r="BE491" s="57">
        <v>3</v>
      </c>
      <c r="BF491" s="57">
        <v>3</v>
      </c>
      <c r="BG491" s="57">
        <v>3</v>
      </c>
      <c r="BH491" s="57">
        <v>10</v>
      </c>
      <c r="BI491" s="57">
        <f t="shared" si="360"/>
        <v>275</v>
      </c>
      <c r="BJ491" s="189" t="str">
        <f t="shared" si="361"/>
        <v>240-21</v>
      </c>
      <c r="BK491" s="173">
        <f t="shared" si="362"/>
        <v>2</v>
      </c>
      <c r="BL491" s="173">
        <v>0</v>
      </c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104"/>
      <c r="CB491" s="103"/>
      <c r="CC491" s="103"/>
      <c r="CD491" s="103"/>
      <c r="CE491" s="103"/>
      <c r="CF491" s="103"/>
      <c r="CG491" s="103"/>
      <c r="CH491" s="103"/>
      <c r="CI491" s="103"/>
      <c r="CJ491" s="103"/>
      <c r="CK491" s="103"/>
      <c r="CL491" s="103"/>
      <c r="CP491" s="93"/>
      <c r="CQ491" s="93"/>
      <c r="CV491" s="93"/>
      <c r="DA491" s="93"/>
      <c r="DF491" s="131"/>
      <c r="DG491" s="121">
        <f t="shared" si="363"/>
        <v>0</v>
      </c>
      <c r="DH491" s="121">
        <f t="shared" si="364"/>
        <v>12.157443011413079</v>
      </c>
      <c r="DI491" s="121">
        <f t="shared" si="365"/>
        <v>37.752262527265017</v>
      </c>
      <c r="DJ491" s="121">
        <f t="shared" si="366"/>
        <v>0.30767839856894247</v>
      </c>
      <c r="DK491" s="121">
        <f t="shared" si="366"/>
        <v>0</v>
      </c>
      <c r="DL491" s="121">
        <f t="shared" si="366"/>
        <v>0</v>
      </c>
      <c r="DM491" s="121">
        <f t="shared" si="367"/>
        <v>0</v>
      </c>
      <c r="DN491" s="121">
        <f t="shared" si="368"/>
        <v>0</v>
      </c>
      <c r="DO491" s="121">
        <f t="shared" si="369"/>
        <v>0</v>
      </c>
      <c r="DP491" s="121">
        <f t="shared" si="370"/>
        <v>0</v>
      </c>
      <c r="DQ491" s="121">
        <f t="shared" si="371"/>
        <v>0</v>
      </c>
      <c r="DR491" s="122">
        <f t="shared" si="372"/>
        <v>2</v>
      </c>
      <c r="DS491" s="157"/>
      <c r="DT491" s="157" t="str">
        <f t="shared" si="373"/>
        <v>Mastication</v>
      </c>
      <c r="DU491" s="157" t="str">
        <f t="shared" si="355"/>
        <v>240-21</v>
      </c>
      <c r="DV491" s="238">
        <f t="shared" si="374"/>
        <v>2</v>
      </c>
      <c r="EJ491" s="50">
        <f t="shared" si="347"/>
        <v>9.6880081300813006E-2</v>
      </c>
      <c r="EK491" s="50">
        <f t="shared" si="348"/>
        <v>0</v>
      </c>
      <c r="EL491" s="55">
        <f t="shared" si="349"/>
        <v>0</v>
      </c>
      <c r="EM491" s="50">
        <f>4.656*AQ491*(((BL491/2.54)^2)+((BM491/2.54)^2)+((BN491/2.54)^2)+((BO491)/2.54^2)+((BP491/2.54)^2)+((BQ491/2.54)^2)+((BR491/2.54)^2)+((BS491/2.54)^2)+((BT491/2.54)^2)+((BU491/2.54)^2)+((BV491/2.54)^2)+((BW491/2.54)^2)+((BX491/2.54)^2)+((BY491/2.54)^2)+((BZ491/2.54)^2))/(BH491*3.28)</f>
        <v>0</v>
      </c>
      <c r="EN491" s="50">
        <f>3.492*AQ491*((CA491/2.54)^2 + (CB491/2.54)^2 + (CC491/2.54)^2 + (CD491/2.54)^2 + (CE491/2.54)^2 + (CF491/2.54)^2 + (CG491/2.54)^2 +(CH491/2.54)^2 +(CI491/2.54)^2 + (CJ491/2.54)^2 +(CK491/2.54)^2 + (CL491/2.54)^2 +(CM491/2.54)^2 + (CN491/2.54)^2 + (CO491/2.54)^2)/(BH491*3.28)</f>
        <v>0</v>
      </c>
      <c r="EO491" s="50">
        <f t="shared" si="392"/>
        <v>0</v>
      </c>
      <c r="EP491" s="50">
        <f t="shared" si="393"/>
        <v>0</v>
      </c>
      <c r="EQ491" s="50">
        <f t="shared" si="394"/>
        <v>0</v>
      </c>
      <c r="ER491" s="56">
        <f t="shared" si="350"/>
        <v>9.6880081300813006E-2</v>
      </c>
      <c r="ES491" s="56">
        <f t="shared" si="351"/>
        <v>0</v>
      </c>
      <c r="ET491" s="56">
        <f t="shared" si="346"/>
        <v>0</v>
      </c>
      <c r="EU491" s="56">
        <f t="shared" si="346"/>
        <v>5.4708493551358854</v>
      </c>
      <c r="EV491" s="56">
        <f t="shared" si="352"/>
        <v>9.6880081300813006E-2</v>
      </c>
      <c r="EW491" s="56"/>
      <c r="EX491" s="56"/>
      <c r="EY491" s="56"/>
      <c r="EZ491" s="165" t="str">
        <f>D491</f>
        <v>240-21</v>
      </c>
      <c r="FA491" s="179">
        <f t="shared" si="395"/>
        <v>0</v>
      </c>
      <c r="FB491" s="179">
        <f t="shared" si="395"/>
        <v>5.4708493551358863</v>
      </c>
      <c r="FC491" s="56">
        <f>AVERAGE(EJ489:EJ491)</f>
        <v>0.28741090785907858</v>
      </c>
      <c r="FD491" s="56">
        <f>AVERAGE(EK489:EK491)</f>
        <v>0.43275745257452575</v>
      </c>
      <c r="FE491" s="56">
        <f>AVERAGE(EL489:EL491)</f>
        <v>0.491869918699187</v>
      </c>
      <c r="FF491" s="56">
        <f>AVERAGE(EM489:EM491)</f>
        <v>0</v>
      </c>
      <c r="FG491" s="56">
        <f>AVERAGE(EN489:EN491)</f>
        <v>0</v>
      </c>
      <c r="FH491" s="56">
        <f t="shared" si="354"/>
        <v>0</v>
      </c>
      <c r="FI491" s="56">
        <f t="shared" si="354"/>
        <v>0</v>
      </c>
      <c r="FJ491" s="56">
        <f t="shared" si="354"/>
        <v>0</v>
      </c>
      <c r="FK491" s="56">
        <f>AVERAGE(ER489:ER491)</f>
        <v>1.2120382791327913</v>
      </c>
      <c r="FL491" s="56">
        <f>AVERAGE(ES489:ES491)</f>
        <v>0</v>
      </c>
      <c r="FM491" s="56">
        <f>AVERAGE(EV489:EV491)</f>
        <v>1.2120382791327913</v>
      </c>
      <c r="FO491" s="54"/>
      <c r="FP491" s="54" t="e">
        <f>AVERAGE(#REF!)</f>
        <v>#REF!</v>
      </c>
      <c r="FQ491" s="54" t="e">
        <f>AVERAGE(#REF!)</f>
        <v>#REF!</v>
      </c>
      <c r="FR491" s="54" t="e">
        <f>AVERAGE(#REF!)</f>
        <v>#REF!</v>
      </c>
      <c r="FS491" s="54" t="e">
        <f>AVERAGE(#REF!)</f>
        <v>#REF!</v>
      </c>
      <c r="FT491" s="54" t="e">
        <f>AVERAGE(#REF!)</f>
        <v>#REF!</v>
      </c>
      <c r="FU491" s="54" t="e">
        <f>AVERAGE(#REF!)</f>
        <v>#REF!</v>
      </c>
      <c r="FV491" s="54" t="e">
        <f>AVERAGE(#REF!)</f>
        <v>#REF!</v>
      </c>
      <c r="FW491" s="54" t="e">
        <f>AVERAGE(#REF!)</f>
        <v>#REF!</v>
      </c>
      <c r="FX491" s="54" t="e">
        <f>AVERAGE(#REF!)</f>
        <v>#REF!</v>
      </c>
      <c r="FY491" s="54" t="e">
        <f>AVERAGE(#REF!)</f>
        <v>#REF!</v>
      </c>
      <c r="FZ491" s="54" t="e">
        <f>AVERAGE(#REF!)</f>
        <v>#REF!</v>
      </c>
      <c r="GA491" s="54"/>
    </row>
    <row r="492" spans="1:183" ht="16.899999999999999" customHeight="1">
      <c r="A492" s="66" t="s">
        <v>377</v>
      </c>
      <c r="B492" s="228" t="s">
        <v>340</v>
      </c>
      <c r="C492" s="228">
        <v>275</v>
      </c>
      <c r="D492" s="228" t="s">
        <v>349</v>
      </c>
      <c r="E492" s="229">
        <v>3</v>
      </c>
      <c r="F492" s="144">
        <v>3.4684433774760004</v>
      </c>
      <c r="G492" s="144"/>
      <c r="H492" s="144">
        <v>15.239315487396004</v>
      </c>
      <c r="I492" s="83"/>
      <c r="J492" s="83"/>
      <c r="K492" s="83"/>
      <c r="L492" s="83"/>
      <c r="M492" s="83"/>
      <c r="N492" s="83"/>
      <c r="O492" s="83"/>
      <c r="P492" s="230">
        <f t="shared" si="356"/>
        <v>18.707758864872005</v>
      </c>
      <c r="Q492" s="52">
        <f t="shared" si="375"/>
        <v>0.4862977204565232</v>
      </c>
      <c r="R492" s="52">
        <f t="shared" si="376"/>
        <v>1.6719591486036376</v>
      </c>
      <c r="S492" s="52">
        <f t="shared" si="377"/>
        <v>1.5100905010906007</v>
      </c>
      <c r="T492" s="53">
        <f t="shared" si="378"/>
        <v>0.13702190689023608</v>
      </c>
      <c r="U492" s="53">
        <f t="shared" si="379"/>
        <v>1.2629780931097638</v>
      </c>
      <c r="V492" s="53">
        <f t="shared" si="380"/>
        <v>16.243942351697964</v>
      </c>
      <c r="W492" s="53">
        <f t="shared" si="381"/>
        <v>140.50881400687584</v>
      </c>
      <c r="X492" s="53">
        <f t="shared" si="382"/>
        <v>1.0299999999999998</v>
      </c>
      <c r="Y492" s="53">
        <f t="shared" si="383"/>
        <v>1.0281459866986051</v>
      </c>
      <c r="Z492" s="53">
        <f t="shared" si="384"/>
        <v>1.0362919733972102</v>
      </c>
      <c r="AA492" s="53">
        <f t="shared" si="385"/>
        <v>1.0425839467944207</v>
      </c>
      <c r="AB492" s="53">
        <f t="shared" si="386"/>
        <v>0.53</v>
      </c>
      <c r="AC492" s="53">
        <f t="shared" si="387"/>
        <v>0.54814598669860515</v>
      </c>
      <c r="AD492" s="53">
        <f t="shared" si="388"/>
        <v>0.55370802660278973</v>
      </c>
      <c r="AE492" s="53">
        <f t="shared" si="389"/>
        <v>0.4421898004790773</v>
      </c>
      <c r="AF492" s="53">
        <f t="shared" si="390"/>
        <v>0.36</v>
      </c>
      <c r="AG492" s="53">
        <f t="shared" si="391"/>
        <v>0.40109490023953864</v>
      </c>
      <c r="AH492" s="64" t="s">
        <v>152</v>
      </c>
      <c r="AK492" s="45" t="str">
        <f t="shared" si="357"/>
        <v>240-21</v>
      </c>
      <c r="AL492" s="65"/>
      <c r="AM492" s="145">
        <f t="shared" si="358"/>
        <v>3</v>
      </c>
      <c r="AN492" s="149"/>
      <c r="AO492" s="183"/>
      <c r="AP492" s="149"/>
      <c r="AQ492" s="147">
        <f t="shared" si="359"/>
        <v>1</v>
      </c>
      <c r="AR492" s="229">
        <v>0</v>
      </c>
      <c r="AS492" s="229">
        <v>1</v>
      </c>
      <c r="AT492" s="229">
        <v>2</v>
      </c>
      <c r="AU492" s="229">
        <v>0</v>
      </c>
      <c r="AV492" s="229">
        <v>2</v>
      </c>
      <c r="AW492" s="229">
        <v>2</v>
      </c>
      <c r="AX492" s="229">
        <v>0</v>
      </c>
      <c r="AY492" s="229">
        <v>2</v>
      </c>
      <c r="AZ492" s="229">
        <v>4</v>
      </c>
      <c r="BB492" s="229">
        <v>48</v>
      </c>
      <c r="BC492" s="229">
        <v>5</v>
      </c>
      <c r="BD492" s="229">
        <v>1</v>
      </c>
      <c r="BE492" s="57">
        <v>3</v>
      </c>
      <c r="BF492" s="57">
        <v>3</v>
      </c>
      <c r="BG492" s="57">
        <v>3</v>
      </c>
      <c r="BH492" s="57">
        <v>10</v>
      </c>
      <c r="BI492" s="57">
        <f t="shared" si="360"/>
        <v>275</v>
      </c>
      <c r="BJ492" s="189" t="str">
        <f t="shared" si="361"/>
        <v>240-21</v>
      </c>
      <c r="BK492" s="173">
        <f t="shared" si="362"/>
        <v>3</v>
      </c>
      <c r="BL492" s="173">
        <v>0</v>
      </c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104"/>
      <c r="CB492" s="103"/>
      <c r="CC492" s="103"/>
      <c r="CD492" s="103"/>
      <c r="CE492" s="103"/>
      <c r="CF492" s="103"/>
      <c r="CG492" s="103"/>
      <c r="CH492" s="103"/>
      <c r="CI492" s="103"/>
      <c r="CJ492" s="103"/>
      <c r="CK492" s="103"/>
      <c r="CL492" s="103"/>
      <c r="CP492" s="93"/>
      <c r="CQ492" s="93"/>
      <c r="CV492" s="93"/>
      <c r="DA492" s="93"/>
      <c r="DF492" s="131"/>
      <c r="DG492" s="121">
        <f t="shared" si="363"/>
        <v>0</v>
      </c>
      <c r="DH492" s="121">
        <f t="shared" si="364"/>
        <v>12.157443011413079</v>
      </c>
      <c r="DI492" s="121">
        <f t="shared" si="365"/>
        <v>37.752262527265017</v>
      </c>
      <c r="DJ492" s="121">
        <f t="shared" si="366"/>
        <v>1.4768563131309238</v>
      </c>
      <c r="DK492" s="121">
        <f t="shared" si="366"/>
        <v>1.4638977735263417</v>
      </c>
      <c r="DL492" s="121">
        <f t="shared" si="366"/>
        <v>3.8339663602114924</v>
      </c>
      <c r="DM492" s="121">
        <f t="shared" si="367"/>
        <v>0</v>
      </c>
      <c r="DN492" s="121">
        <f t="shared" si="368"/>
        <v>0</v>
      </c>
      <c r="DO492" s="121">
        <f t="shared" si="369"/>
        <v>0</v>
      </c>
      <c r="DP492" s="121">
        <f t="shared" si="370"/>
        <v>0</v>
      </c>
      <c r="DQ492" s="121">
        <f t="shared" si="371"/>
        <v>0</v>
      </c>
      <c r="DR492" s="122">
        <f t="shared" si="372"/>
        <v>2</v>
      </c>
      <c r="DS492" s="157"/>
      <c r="DT492" s="157" t="str">
        <f t="shared" si="373"/>
        <v>Mastication</v>
      </c>
      <c r="DU492" s="157" t="str">
        <f t="shared" si="355"/>
        <v>240-21</v>
      </c>
      <c r="DV492" s="238">
        <f t="shared" si="374"/>
        <v>3</v>
      </c>
      <c r="EJ492" s="50"/>
      <c r="EK492" s="50"/>
      <c r="EL492" s="55"/>
      <c r="EM492" s="50"/>
      <c r="EN492" s="50"/>
      <c r="EO492" s="50">
        <f t="shared" si="392"/>
        <v>0</v>
      </c>
      <c r="EP492" s="50">
        <f t="shared" si="393"/>
        <v>0</v>
      </c>
      <c r="EQ492" s="50">
        <f t="shared" si="394"/>
        <v>0</v>
      </c>
      <c r="ER492" s="56"/>
      <c r="ES492" s="56"/>
      <c r="ET492" s="56">
        <f t="shared" si="346"/>
        <v>0</v>
      </c>
      <c r="EU492" s="56">
        <f t="shared" si="346"/>
        <v>5.4708493551358854</v>
      </c>
      <c r="EV492" s="56"/>
      <c r="EW492" s="56"/>
      <c r="EX492" s="56"/>
      <c r="EY492" s="56"/>
      <c r="EZ492" s="165"/>
      <c r="FA492" s="179"/>
      <c r="FB492" s="179"/>
      <c r="FC492" s="56"/>
      <c r="FD492" s="56"/>
      <c r="FE492" s="56"/>
      <c r="FF492" s="56"/>
      <c r="FG492" s="56"/>
      <c r="FH492" s="56"/>
      <c r="FI492" s="56"/>
      <c r="FJ492" s="56"/>
      <c r="FK492" s="56"/>
      <c r="FL492" s="56"/>
      <c r="FM492" s="56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4"/>
      <c r="FZ492" s="54"/>
      <c r="GA492" s="54"/>
    </row>
    <row r="493" spans="1:183" ht="16.899999999999999" customHeight="1">
      <c r="A493" s="66" t="s">
        <v>377</v>
      </c>
      <c r="B493" s="228" t="s">
        <v>340</v>
      </c>
      <c r="C493" s="228">
        <v>275</v>
      </c>
      <c r="D493" s="228" t="s">
        <v>349</v>
      </c>
      <c r="E493" s="229">
        <v>4</v>
      </c>
      <c r="F493" s="144">
        <v>3.4684433774760004</v>
      </c>
      <c r="G493" s="144"/>
      <c r="H493" s="144">
        <v>15.239315487396004</v>
      </c>
      <c r="I493" s="83"/>
      <c r="J493" s="83"/>
      <c r="K493" s="144"/>
      <c r="L493" s="144"/>
      <c r="M493" s="144"/>
      <c r="N493" s="83"/>
      <c r="O493" s="83"/>
      <c r="P493" s="230">
        <f t="shared" si="356"/>
        <v>18.707758864872005</v>
      </c>
      <c r="Q493" s="52">
        <f t="shared" si="375"/>
        <v>0.4862977204565232</v>
      </c>
      <c r="R493" s="52">
        <f t="shared" si="376"/>
        <v>1.6719591486036376</v>
      </c>
      <c r="S493" s="52">
        <f t="shared" si="377"/>
        <v>1.5100905010906007</v>
      </c>
      <c r="T493" s="53">
        <f t="shared" si="378"/>
        <v>0.13702190689023608</v>
      </c>
      <c r="U493" s="53">
        <f t="shared" si="379"/>
        <v>1.2629780931097638</v>
      </c>
      <c r="V493" s="53">
        <f t="shared" si="380"/>
        <v>16.243942351697964</v>
      </c>
      <c r="W493" s="53">
        <f t="shared" si="381"/>
        <v>140.50881400687584</v>
      </c>
      <c r="X493" s="53">
        <f t="shared" si="382"/>
        <v>1.0299999999999998</v>
      </c>
      <c r="Y493" s="53">
        <f t="shared" si="383"/>
        <v>1.0281459866986051</v>
      </c>
      <c r="Z493" s="53">
        <f t="shared" si="384"/>
        <v>1.0362919733972102</v>
      </c>
      <c r="AA493" s="53">
        <f t="shared" si="385"/>
        <v>1.0425839467944207</v>
      </c>
      <c r="AB493" s="53">
        <f t="shared" si="386"/>
        <v>0.53</v>
      </c>
      <c r="AC493" s="53">
        <f t="shared" si="387"/>
        <v>0.54814598669860515</v>
      </c>
      <c r="AD493" s="53">
        <f t="shared" si="388"/>
        <v>0.55370802660278973</v>
      </c>
      <c r="AE493" s="53">
        <f t="shared" si="389"/>
        <v>0.4421898004790773</v>
      </c>
      <c r="AF493" s="53">
        <f t="shared" si="390"/>
        <v>0.36</v>
      </c>
      <c r="AG493" s="53">
        <f t="shared" si="391"/>
        <v>0.40109490023953864</v>
      </c>
      <c r="AH493" s="64" t="s">
        <v>152</v>
      </c>
      <c r="AK493" s="45" t="str">
        <f t="shared" si="357"/>
        <v>240-21</v>
      </c>
      <c r="AL493" s="65"/>
      <c r="AM493" s="145">
        <f t="shared" si="358"/>
        <v>4</v>
      </c>
      <c r="AN493" s="149"/>
      <c r="AO493" s="183"/>
      <c r="AP493" s="149"/>
      <c r="AQ493" s="147">
        <f t="shared" si="359"/>
        <v>1</v>
      </c>
      <c r="AR493" s="229">
        <v>0</v>
      </c>
      <c r="AS493" s="229">
        <v>1</v>
      </c>
      <c r="AT493" s="229">
        <v>2</v>
      </c>
      <c r="AU493" s="229">
        <v>0</v>
      </c>
      <c r="AV493" s="229">
        <v>2</v>
      </c>
      <c r="AW493" s="229">
        <v>3</v>
      </c>
      <c r="AX493" s="229">
        <v>0</v>
      </c>
      <c r="AY493" s="229">
        <v>2</v>
      </c>
      <c r="AZ493" s="229">
        <v>2</v>
      </c>
      <c r="BB493" s="229">
        <v>57</v>
      </c>
      <c r="BC493" s="229">
        <v>3</v>
      </c>
      <c r="BD493" s="229">
        <v>1</v>
      </c>
      <c r="BE493" s="57">
        <v>3</v>
      </c>
      <c r="BF493" s="57">
        <v>3</v>
      </c>
      <c r="BG493" s="57">
        <v>3</v>
      </c>
      <c r="BH493" s="57">
        <v>10</v>
      </c>
      <c r="BI493" s="57">
        <f t="shared" si="360"/>
        <v>275</v>
      </c>
      <c r="BJ493" s="189" t="str">
        <f t="shared" si="361"/>
        <v>240-21</v>
      </c>
      <c r="BK493" s="173">
        <f t="shared" si="362"/>
        <v>4</v>
      </c>
      <c r="BL493" s="173">
        <v>0</v>
      </c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104"/>
      <c r="CB493" s="103"/>
      <c r="CC493" s="103"/>
      <c r="CD493" s="103"/>
      <c r="CE493" s="103"/>
      <c r="CF493" s="103"/>
      <c r="CG493" s="103"/>
      <c r="CH493" s="103"/>
      <c r="CI493" s="103"/>
      <c r="CJ493" s="103"/>
      <c r="CK493" s="103"/>
      <c r="CL493" s="103"/>
      <c r="CP493" s="93"/>
      <c r="CQ493" s="93"/>
      <c r="CV493" s="93"/>
      <c r="DA493" s="93"/>
      <c r="DF493" s="131"/>
      <c r="DG493" s="121">
        <f t="shared" si="363"/>
        <v>0</v>
      </c>
      <c r="DH493" s="121">
        <f t="shared" si="364"/>
        <v>12.157443011413079</v>
      </c>
      <c r="DI493" s="121">
        <f t="shared" si="365"/>
        <v>37.752262527265017</v>
      </c>
      <c r="DJ493" s="121">
        <f t="shared" si="366"/>
        <v>1.7537668718429724</v>
      </c>
      <c r="DK493" s="121">
        <f t="shared" si="366"/>
        <v>0.87833866411580497</v>
      </c>
      <c r="DL493" s="121">
        <f t="shared" si="366"/>
        <v>3.8339663602114924</v>
      </c>
      <c r="DM493" s="121">
        <f t="shared" si="367"/>
        <v>0</v>
      </c>
      <c r="DN493" s="121">
        <f t="shared" si="368"/>
        <v>0</v>
      </c>
      <c r="DO493" s="121">
        <f t="shared" si="369"/>
        <v>0</v>
      </c>
      <c r="DP493" s="121">
        <f t="shared" si="370"/>
        <v>0</v>
      </c>
      <c r="DQ493" s="121">
        <f t="shared" si="371"/>
        <v>0</v>
      </c>
      <c r="DR493" s="122">
        <f t="shared" si="372"/>
        <v>2.5</v>
      </c>
      <c r="DS493" s="157"/>
      <c r="DT493" s="157" t="str">
        <f t="shared" si="373"/>
        <v>Mastication</v>
      </c>
      <c r="DU493" s="157" t="str">
        <f t="shared" si="355"/>
        <v>240-21</v>
      </c>
      <c r="DV493" s="238">
        <f t="shared" si="374"/>
        <v>4</v>
      </c>
      <c r="EJ493" s="50">
        <f t="shared" si="347"/>
        <v>0.55221646341463415</v>
      </c>
      <c r="EK493" s="50">
        <f t="shared" si="348"/>
        <v>0.55640243902439024</v>
      </c>
      <c r="EL493" s="55">
        <f t="shared" si="349"/>
        <v>1.475609756097561</v>
      </c>
      <c r="EM493" s="50">
        <f>4.656*AQ493*(((BL493/2.54)^2)+((BM493/2.54)^2)+((BN493/2.54)^2)+((BO493)/2.54^2)+((BP493/2.54)^2)+((BQ493/2.54)^2)+((BR493/2.54)^2)+((BS493/2.54)^2)+((BT493/2.54)^2)+((BU493/2.54)^2)+((BV493/2.54)^2)+((BW493/2.54)^2)+((BX493/2.54)^2)+((BY493/2.54)^2)+((BZ493/2.54)^2))/(BH493*3.28)</f>
        <v>0</v>
      </c>
      <c r="EN493" s="50">
        <f>3.492*AQ493*((CA493/2.54)^2 + (CB493/2.54)^2 + (CC493/2.54)^2 + (CD493/2.54)^2 + (CE493/2.54)^2 + (CF493/2.54)^2 + (CG493/2.54)^2 +(CH493/2.54)^2 +(CI493/2.54)^2 + (CJ493/2.54)^2 +(CK493/2.54)^2 + (CL493/2.54)^2 +(CM493/2.54)^2 + (CN493/2.54)^2 + (CO493/2.54)^2)/(BH493*3.28)</f>
        <v>0</v>
      </c>
      <c r="EO493" s="50">
        <f t="shared" si="392"/>
        <v>0</v>
      </c>
      <c r="EP493" s="50">
        <f t="shared" si="393"/>
        <v>0</v>
      </c>
      <c r="EQ493" s="50">
        <f t="shared" si="394"/>
        <v>0</v>
      </c>
      <c r="ER493" s="56">
        <f t="shared" si="350"/>
        <v>2.5842286585365852</v>
      </c>
      <c r="ES493" s="56">
        <f t="shared" si="351"/>
        <v>0</v>
      </c>
      <c r="ET493" s="56">
        <f t="shared" si="346"/>
        <v>0</v>
      </c>
      <c r="EU493" s="56">
        <f t="shared" si="346"/>
        <v>5.4708493551358854</v>
      </c>
      <c r="EV493" s="56">
        <f t="shared" si="352"/>
        <v>2.5842286585365852</v>
      </c>
      <c r="EW493" s="56"/>
      <c r="EX493" s="56"/>
      <c r="EY493" s="56"/>
      <c r="EZ493" s="165"/>
      <c r="FA493" s="179"/>
      <c r="FB493" s="179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O493" s="54"/>
      <c r="FP493" s="54"/>
      <c r="FQ493" s="54"/>
      <c r="FR493" s="54"/>
      <c r="FS493" s="54"/>
      <c r="FT493" s="54"/>
      <c r="FU493" s="54"/>
      <c r="FV493" s="54"/>
      <c r="FW493" s="54"/>
      <c r="FX493" s="54"/>
      <c r="FY493" s="54"/>
      <c r="FZ493" s="54"/>
      <c r="GA493" s="54"/>
    </row>
    <row r="494" spans="1:183" ht="16.899999999999999" customHeight="1">
      <c r="A494" s="66" t="s">
        <v>377</v>
      </c>
      <c r="B494" s="228" t="s">
        <v>340</v>
      </c>
      <c r="C494" s="228">
        <v>275</v>
      </c>
      <c r="D494" s="228" t="s">
        <v>349</v>
      </c>
      <c r="E494" s="229">
        <v>5</v>
      </c>
      <c r="F494" s="144">
        <v>3.4684433774760004</v>
      </c>
      <c r="G494" s="144"/>
      <c r="H494" s="144">
        <v>15.239315487396004</v>
      </c>
      <c r="I494" s="83"/>
      <c r="J494" s="83"/>
      <c r="K494" s="144"/>
      <c r="L494" s="144"/>
      <c r="M494" s="144"/>
      <c r="N494" s="83"/>
      <c r="O494" s="83"/>
      <c r="P494" s="230">
        <f t="shared" si="356"/>
        <v>18.707758864872005</v>
      </c>
      <c r="Q494" s="52">
        <f t="shared" si="375"/>
        <v>0.4862977204565232</v>
      </c>
      <c r="R494" s="52">
        <f t="shared" si="376"/>
        <v>1.6719591486036376</v>
      </c>
      <c r="S494" s="52">
        <f t="shared" si="377"/>
        <v>1.5100905010906007</v>
      </c>
      <c r="T494" s="53">
        <f t="shared" si="378"/>
        <v>0.13702190689023608</v>
      </c>
      <c r="U494" s="53">
        <f t="shared" si="379"/>
        <v>1.2629780931097638</v>
      </c>
      <c r="V494" s="53">
        <f t="shared" si="380"/>
        <v>16.243942351697964</v>
      </c>
      <c r="W494" s="53">
        <f t="shared" si="381"/>
        <v>140.50881400687584</v>
      </c>
      <c r="X494" s="53">
        <f t="shared" si="382"/>
        <v>1.0299999999999998</v>
      </c>
      <c r="Y494" s="53">
        <f t="shared" si="383"/>
        <v>1.0281459866986051</v>
      </c>
      <c r="Z494" s="53">
        <f t="shared" si="384"/>
        <v>1.0362919733972102</v>
      </c>
      <c r="AA494" s="53">
        <f t="shared" si="385"/>
        <v>1.0425839467944207</v>
      </c>
      <c r="AB494" s="53">
        <f t="shared" si="386"/>
        <v>0.53</v>
      </c>
      <c r="AC494" s="53">
        <f t="shared" si="387"/>
        <v>0.54814598669860515</v>
      </c>
      <c r="AD494" s="53">
        <f t="shared" si="388"/>
        <v>0.55370802660278973</v>
      </c>
      <c r="AE494" s="53">
        <f t="shared" si="389"/>
        <v>0.4421898004790773</v>
      </c>
      <c r="AF494" s="53">
        <f t="shared" si="390"/>
        <v>0.36</v>
      </c>
      <c r="AG494" s="53">
        <f t="shared" si="391"/>
        <v>0.40109490023953864</v>
      </c>
      <c r="AH494" s="64" t="s">
        <v>152</v>
      </c>
      <c r="AK494" s="45" t="str">
        <f t="shared" si="357"/>
        <v>240-21</v>
      </c>
      <c r="AL494" s="65"/>
      <c r="AM494" s="145">
        <f t="shared" si="358"/>
        <v>5</v>
      </c>
      <c r="AN494" s="149"/>
      <c r="AO494" s="183"/>
      <c r="AP494" s="149"/>
      <c r="AQ494" s="147">
        <f t="shared" si="359"/>
        <v>1</v>
      </c>
      <c r="AR494" s="229">
        <v>0</v>
      </c>
      <c r="AS494" s="229">
        <v>2</v>
      </c>
      <c r="AT494" s="229">
        <v>2</v>
      </c>
      <c r="AU494" s="229">
        <v>0</v>
      </c>
      <c r="AV494" s="229">
        <v>2</v>
      </c>
      <c r="AW494" s="229">
        <v>2</v>
      </c>
      <c r="AX494" s="229">
        <v>0</v>
      </c>
      <c r="AY494" s="229">
        <v>2</v>
      </c>
      <c r="AZ494" s="229">
        <v>2</v>
      </c>
      <c r="BB494" s="229">
        <v>49</v>
      </c>
      <c r="BC494" s="229">
        <v>2</v>
      </c>
      <c r="BD494" s="229">
        <v>1</v>
      </c>
      <c r="BE494" s="57">
        <v>3</v>
      </c>
      <c r="BF494" s="57">
        <v>3</v>
      </c>
      <c r="BG494" s="57">
        <v>3</v>
      </c>
      <c r="BH494" s="57">
        <v>10</v>
      </c>
      <c r="BI494" s="57">
        <f t="shared" si="360"/>
        <v>275</v>
      </c>
      <c r="BJ494" s="189" t="str">
        <f t="shared" si="361"/>
        <v>240-21</v>
      </c>
      <c r="BK494" s="173">
        <f t="shared" si="362"/>
        <v>5</v>
      </c>
      <c r="BL494" s="173">
        <v>0</v>
      </c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104"/>
      <c r="CB494" s="103"/>
      <c r="CC494" s="103"/>
      <c r="CD494" s="103"/>
      <c r="CE494" s="103"/>
      <c r="CF494" s="103"/>
      <c r="CG494" s="103"/>
      <c r="CH494" s="103"/>
      <c r="CI494" s="103"/>
      <c r="CJ494" s="103"/>
      <c r="CK494" s="103"/>
      <c r="CL494" s="103"/>
      <c r="CP494" s="93"/>
      <c r="CQ494" s="93"/>
      <c r="CV494" s="93"/>
      <c r="DA494" s="93"/>
      <c r="DF494" s="131"/>
      <c r="DG494" s="121">
        <f t="shared" si="363"/>
        <v>0</v>
      </c>
      <c r="DH494" s="121">
        <f t="shared" si="364"/>
        <v>14.588931613695696</v>
      </c>
      <c r="DI494" s="121">
        <f t="shared" si="365"/>
        <v>45.302715032718019</v>
      </c>
      <c r="DJ494" s="121">
        <f t="shared" si="366"/>
        <v>1.507624152987818</v>
      </c>
      <c r="DK494" s="121">
        <f t="shared" si="366"/>
        <v>0.58555910941053657</v>
      </c>
      <c r="DL494" s="121">
        <f t="shared" si="366"/>
        <v>3.8339663602114924</v>
      </c>
      <c r="DM494" s="121">
        <f t="shared" si="367"/>
        <v>0</v>
      </c>
      <c r="DN494" s="121">
        <f t="shared" si="368"/>
        <v>0</v>
      </c>
      <c r="DO494" s="121">
        <f t="shared" si="369"/>
        <v>0</v>
      </c>
      <c r="DP494" s="121">
        <f t="shared" si="370"/>
        <v>0</v>
      </c>
      <c r="DQ494" s="121">
        <f t="shared" si="371"/>
        <v>0</v>
      </c>
      <c r="DR494" s="122">
        <f t="shared" si="372"/>
        <v>2</v>
      </c>
      <c r="DS494" s="157"/>
      <c r="DT494" s="157" t="str">
        <f t="shared" si="373"/>
        <v>Mastication</v>
      </c>
      <c r="DU494" s="157" t="str">
        <f t="shared" si="355"/>
        <v>240-21</v>
      </c>
      <c r="DV494" s="238">
        <f t="shared" si="374"/>
        <v>5</v>
      </c>
      <c r="EJ494" s="50">
        <f t="shared" si="347"/>
        <v>0.47471239837398377</v>
      </c>
      <c r="EK494" s="50">
        <f t="shared" si="348"/>
        <v>0.37093495934959347</v>
      </c>
      <c r="EL494" s="55">
        <f t="shared" si="349"/>
        <v>1.475609756097561</v>
      </c>
      <c r="EM494" s="50">
        <f>4.656*AQ494*(((BL494/2.54)^2)+((BM494/2.54)^2)+((BN494/2.54)^2)+((BO494)/2.54^2)+((BP494/2.54)^2)+((BQ494/2.54)^2)+((BR494/2.54)^2)+((BS494/2.54)^2)+((BT494/2.54)^2)+((BU494/2.54)^2)+((BV494/2.54)^2)+((BW494/2.54)^2)+((BX494/2.54)^2)+((BY494/2.54)^2)+((BZ494/2.54)^2))/(BH494*3.28)</f>
        <v>0</v>
      </c>
      <c r="EN494" s="50">
        <f>3.492*AQ494*((CA494/2.54)^2 + (CB494/2.54)^2 + (CC494/2.54)^2 + (CD494/2.54)^2 + (CE494/2.54)^2 + (CF494/2.54)^2 + (CG494/2.54)^2 +(CH494/2.54)^2 +(CI494/2.54)^2 + (CJ494/2.54)^2 +(CK494/2.54)^2 + (CL494/2.54)^2 +(CM494/2.54)^2 + (CN494/2.54)^2 + (CO494/2.54)^2)/(BH494*3.28)</f>
        <v>0</v>
      </c>
      <c r="EO494" s="50">
        <f t="shared" si="392"/>
        <v>0</v>
      </c>
      <c r="EP494" s="50">
        <f t="shared" si="393"/>
        <v>0</v>
      </c>
      <c r="EQ494" s="50">
        <f t="shared" si="394"/>
        <v>0</v>
      </c>
      <c r="ER494" s="56">
        <f t="shared" si="350"/>
        <v>2.3212571138211384</v>
      </c>
      <c r="ES494" s="56">
        <f t="shared" si="351"/>
        <v>0</v>
      </c>
      <c r="ET494" s="56">
        <f t="shared" ref="ET494:EU557" si="396">DG494*0.45</f>
        <v>0</v>
      </c>
      <c r="EU494" s="56">
        <f t="shared" si="396"/>
        <v>6.5650192261630629</v>
      </c>
      <c r="EV494" s="56">
        <f t="shared" si="352"/>
        <v>2.3212571138211384</v>
      </c>
      <c r="EW494" s="56"/>
      <c r="EX494" s="56"/>
      <c r="EY494" s="56"/>
      <c r="EZ494" s="165"/>
      <c r="FA494" s="179"/>
      <c r="FB494" s="179"/>
      <c r="FC494" s="56"/>
      <c r="FD494" s="56"/>
      <c r="FE494" s="56"/>
      <c r="FF494" s="56"/>
      <c r="FG494" s="56"/>
      <c r="FH494" s="56"/>
      <c r="FI494" s="56"/>
      <c r="FJ494" s="56"/>
      <c r="FK494" s="56"/>
      <c r="FL494" s="56"/>
      <c r="FM494" s="56"/>
      <c r="FO494" s="54"/>
      <c r="FP494" s="54"/>
      <c r="FQ494" s="54"/>
      <c r="FR494" s="54"/>
      <c r="FS494" s="54"/>
      <c r="FT494" s="54"/>
      <c r="FU494" s="54"/>
      <c r="FV494" s="54"/>
      <c r="FW494" s="54"/>
      <c r="FX494" s="54"/>
      <c r="FY494" s="54"/>
      <c r="FZ494" s="54"/>
      <c r="GA494" s="54"/>
    </row>
    <row r="495" spans="1:183" ht="16.899999999999999" customHeight="1">
      <c r="A495" s="66" t="s">
        <v>377</v>
      </c>
      <c r="B495" s="228" t="s">
        <v>340</v>
      </c>
      <c r="C495" s="228">
        <v>275</v>
      </c>
      <c r="D495" s="228" t="s">
        <v>350</v>
      </c>
      <c r="E495" s="229">
        <v>1</v>
      </c>
      <c r="F495" s="144">
        <v>3.4684433774760004</v>
      </c>
      <c r="G495" s="144"/>
      <c r="H495" s="144">
        <v>15.239315487396004</v>
      </c>
      <c r="I495" s="83"/>
      <c r="J495" s="83"/>
      <c r="K495" s="144"/>
      <c r="L495" s="144"/>
      <c r="M495" s="144"/>
      <c r="N495" s="83"/>
      <c r="O495" s="83"/>
      <c r="P495" s="230">
        <f t="shared" si="356"/>
        <v>18.707758864872005</v>
      </c>
      <c r="Q495" s="52">
        <f t="shared" si="375"/>
        <v>0.4862977204565232</v>
      </c>
      <c r="R495" s="52">
        <f t="shared" si="376"/>
        <v>1.6719591486036376</v>
      </c>
      <c r="S495" s="52">
        <f t="shared" si="377"/>
        <v>1.5100905010906007</v>
      </c>
      <c r="T495" s="53">
        <f t="shared" si="378"/>
        <v>0.13702190689023608</v>
      </c>
      <c r="U495" s="53">
        <f t="shared" si="379"/>
        <v>1.2629780931097638</v>
      </c>
      <c r="V495" s="53">
        <f t="shared" si="380"/>
        <v>16.243942351697964</v>
      </c>
      <c r="W495" s="53">
        <f t="shared" si="381"/>
        <v>140.50881400687584</v>
      </c>
      <c r="X495" s="53">
        <f t="shared" si="382"/>
        <v>1.0299999999999998</v>
      </c>
      <c r="Y495" s="53">
        <f t="shared" si="383"/>
        <v>1.0281459866986051</v>
      </c>
      <c r="Z495" s="53">
        <f t="shared" si="384"/>
        <v>1.0362919733972102</v>
      </c>
      <c r="AA495" s="53">
        <f t="shared" si="385"/>
        <v>1.0425839467944207</v>
      </c>
      <c r="AB495" s="53">
        <f t="shared" si="386"/>
        <v>0.53</v>
      </c>
      <c r="AC495" s="53">
        <f t="shared" si="387"/>
        <v>0.54814598669860515</v>
      </c>
      <c r="AD495" s="53">
        <f t="shared" si="388"/>
        <v>0.55370802660278973</v>
      </c>
      <c r="AE495" s="53">
        <f t="shared" si="389"/>
        <v>0.4421898004790773</v>
      </c>
      <c r="AF495" s="53">
        <f t="shared" si="390"/>
        <v>0.36</v>
      </c>
      <c r="AG495" s="53">
        <f t="shared" si="391"/>
        <v>0.40109490023953864</v>
      </c>
      <c r="AH495" s="64" t="s">
        <v>152</v>
      </c>
      <c r="AK495" s="45" t="str">
        <f t="shared" si="357"/>
        <v>241-20</v>
      </c>
      <c r="AL495" s="65"/>
      <c r="AM495" s="145">
        <f t="shared" si="358"/>
        <v>1</v>
      </c>
      <c r="AN495" s="149"/>
      <c r="AO495" s="183"/>
      <c r="AP495" s="149"/>
      <c r="AQ495" s="147">
        <f t="shared" si="359"/>
        <v>1</v>
      </c>
      <c r="AR495" s="229">
        <v>0</v>
      </c>
      <c r="AS495" s="229">
        <v>2</v>
      </c>
      <c r="AT495" s="229">
        <v>2</v>
      </c>
      <c r="AU495" s="229">
        <v>0</v>
      </c>
      <c r="AV495" s="229">
        <v>2</v>
      </c>
      <c r="AW495" s="229">
        <v>2</v>
      </c>
      <c r="AX495" s="229">
        <v>0</v>
      </c>
      <c r="AY495" s="229">
        <v>1</v>
      </c>
      <c r="AZ495" s="229">
        <v>2</v>
      </c>
      <c r="BB495" s="229">
        <v>32</v>
      </c>
      <c r="BC495" s="229">
        <v>1</v>
      </c>
      <c r="BD495" s="229">
        <v>0</v>
      </c>
      <c r="BE495" s="57">
        <v>3</v>
      </c>
      <c r="BF495" s="57">
        <v>3</v>
      </c>
      <c r="BG495" s="57">
        <v>3</v>
      </c>
      <c r="BH495" s="57">
        <v>10</v>
      </c>
      <c r="BI495" s="57">
        <f t="shared" si="360"/>
        <v>275</v>
      </c>
      <c r="BJ495" s="189" t="str">
        <f t="shared" si="361"/>
        <v>241-20</v>
      </c>
      <c r="BK495" s="173">
        <f t="shared" si="362"/>
        <v>1</v>
      </c>
      <c r="BL495" s="173">
        <v>0</v>
      </c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104"/>
      <c r="CB495" s="103"/>
      <c r="CC495" s="103"/>
      <c r="CD495" s="103"/>
      <c r="CE495" s="103"/>
      <c r="CF495" s="103"/>
      <c r="CG495" s="103"/>
      <c r="CH495" s="103"/>
      <c r="CI495" s="103"/>
      <c r="CJ495" s="103"/>
      <c r="CK495" s="103"/>
      <c r="CL495" s="103"/>
      <c r="CP495" s="93"/>
      <c r="CQ495" s="93"/>
      <c r="CV495" s="93"/>
      <c r="DA495" s="93"/>
      <c r="DF495" s="131"/>
      <c r="DG495" s="121">
        <f t="shared" si="363"/>
        <v>0</v>
      </c>
      <c r="DH495" s="121">
        <f t="shared" si="364"/>
        <v>12.157443011413081</v>
      </c>
      <c r="DI495" s="121">
        <f t="shared" si="365"/>
        <v>37.752262527265017</v>
      </c>
      <c r="DJ495" s="121">
        <f t="shared" si="366"/>
        <v>0.98457087542061605</v>
      </c>
      <c r="DK495" s="121">
        <f t="shared" si="366"/>
        <v>0.29277955470526829</v>
      </c>
      <c r="DL495" s="121">
        <f t="shared" si="366"/>
        <v>0</v>
      </c>
      <c r="DM495" s="121">
        <f t="shared" si="367"/>
        <v>0</v>
      </c>
      <c r="DN495" s="121">
        <f t="shared" si="368"/>
        <v>0</v>
      </c>
      <c r="DO495" s="121">
        <f t="shared" si="369"/>
        <v>0</v>
      </c>
      <c r="DP495" s="121">
        <f t="shared" si="370"/>
        <v>0</v>
      </c>
      <c r="DQ495" s="121">
        <f t="shared" si="371"/>
        <v>0</v>
      </c>
      <c r="DR495" s="122">
        <f t="shared" si="372"/>
        <v>2</v>
      </c>
      <c r="DS495" s="157"/>
      <c r="DT495" s="157" t="str">
        <f t="shared" si="373"/>
        <v>Mastication</v>
      </c>
      <c r="DU495" s="157" t="str">
        <f t="shared" si="355"/>
        <v>241-20</v>
      </c>
      <c r="DV495" s="238">
        <f t="shared" si="374"/>
        <v>1</v>
      </c>
      <c r="EJ495" s="50">
        <f t="shared" ref="EJ495:EJ558" si="397">(0.09533*BB495*AQ495)/(BE495*3.28)</f>
        <v>0.31001626016260164</v>
      </c>
      <c r="EK495" s="50">
        <f t="shared" ref="EK495:EK558" si="398">(1.825*BC495*AQ495)/(BF495*3.28)</f>
        <v>0.18546747967479674</v>
      </c>
      <c r="EL495" s="55">
        <f t="shared" ref="EL495:EL558" si="399">(14.52*BD495*AQ495)/(BG495*3.28)</f>
        <v>0</v>
      </c>
      <c r="EM495" s="50">
        <f>4.656*AQ495*(((BL495/2.54)^2)+((BM495/2.54)^2)+((BN495/2.54)^2)+((BO495)/2.54^2)+((BP495/2.54)^2)+((BQ495/2.54)^2)+((BR495/2.54)^2)+((BS495/2.54)^2)+((BT495/2.54)^2)+((BU495/2.54)^2)+((BV495/2.54)^2)+((BW495/2.54)^2)+((BX495/2.54)^2)+((BY495/2.54)^2)+((BZ495/2.54)^2))/(BH495*3.28)</f>
        <v>0</v>
      </c>
      <c r="EN495" s="50">
        <f>3.492*AQ495*((CA495/2.54)^2 + (CB495/2.54)^2 + (CC495/2.54)^2 + (CD495/2.54)^2 + (CE495/2.54)^2 + (CF495/2.54)^2 + (CG495/2.54)^2 +(CH495/2.54)^2 +(CI495/2.54)^2 + (CJ495/2.54)^2 +(CK495/2.54)^2 + (CL495/2.54)^2 +(CM495/2.54)^2 + (CN495/2.54)^2 + (CO495/2.54)^2)/(BH495*3.28)</f>
        <v>0</v>
      </c>
      <c r="EO495" s="50">
        <f t="shared" si="392"/>
        <v>0</v>
      </c>
      <c r="EP495" s="50">
        <f t="shared" si="393"/>
        <v>0</v>
      </c>
      <c r="EQ495" s="50">
        <f t="shared" si="394"/>
        <v>0</v>
      </c>
      <c r="ER495" s="56">
        <f t="shared" ref="ER495:ER558" si="400">EJ495+EK495+EL495</f>
        <v>0.49548373983739835</v>
      </c>
      <c r="ES495" s="56">
        <f t="shared" ref="ES495:ES558" si="401">EM495+EN495</f>
        <v>0</v>
      </c>
      <c r="ET495" s="56">
        <f t="shared" si="396"/>
        <v>0</v>
      </c>
      <c r="EU495" s="56">
        <f t="shared" si="396"/>
        <v>5.4708493551358863</v>
      </c>
      <c r="EV495" s="56">
        <f t="shared" ref="EV495:EV558" si="402">ER495+ES495</f>
        <v>0.49548373983739835</v>
      </c>
      <c r="EW495" s="56"/>
      <c r="EX495" s="56"/>
      <c r="EY495" s="56"/>
      <c r="EZ495" s="165" t="str">
        <f>D495</f>
        <v>241-20</v>
      </c>
      <c r="FA495" s="179">
        <f t="shared" si="395"/>
        <v>0</v>
      </c>
      <c r="FB495" s="179">
        <f t="shared" si="395"/>
        <v>5.8355726454782788</v>
      </c>
      <c r="FC495" s="56">
        <f>AVERAGE(EJ493:EJ495)</f>
        <v>0.4456483739837398</v>
      </c>
      <c r="FD495" s="56">
        <f>AVERAGE(EK493:EK495)</f>
        <v>0.37093495934959347</v>
      </c>
      <c r="FE495" s="56">
        <f>AVERAGE(EL493:EL495)</f>
        <v>0.98373983739837401</v>
      </c>
      <c r="FF495" s="56">
        <f>AVERAGE(EM493:EM495)</f>
        <v>0</v>
      </c>
      <c r="FG495" s="56">
        <f>AVERAGE(EN493:EN495)</f>
        <v>0</v>
      </c>
      <c r="FH495" s="56">
        <f t="shared" ref="FH495:FJ555" si="403">AVERAGE(EO493:EO495)</f>
        <v>0</v>
      </c>
      <c r="FI495" s="56">
        <f t="shared" si="403"/>
        <v>0</v>
      </c>
      <c r="FJ495" s="56">
        <f t="shared" si="403"/>
        <v>0</v>
      </c>
      <c r="FK495" s="56">
        <f>AVERAGE(ER493:ER495)</f>
        <v>1.8003231707317073</v>
      </c>
      <c r="FL495" s="56">
        <f>AVERAGE(ES493:ES495)</f>
        <v>0</v>
      </c>
      <c r="FM495" s="56">
        <f>AVERAGE(EV493:EV495)</f>
        <v>1.8003231707317073</v>
      </c>
      <c r="FO495" s="54"/>
      <c r="FP495" s="54" t="e">
        <f>AVERAGE(#REF!)</f>
        <v>#REF!</v>
      </c>
      <c r="FQ495" s="54" t="e">
        <f>AVERAGE(#REF!)</f>
        <v>#REF!</v>
      </c>
      <c r="FR495" s="54" t="e">
        <f>AVERAGE(#REF!)</f>
        <v>#REF!</v>
      </c>
      <c r="FS495" s="54" t="e">
        <f>AVERAGE(#REF!)</f>
        <v>#REF!</v>
      </c>
      <c r="FT495" s="54" t="e">
        <f>AVERAGE(#REF!)</f>
        <v>#REF!</v>
      </c>
      <c r="FU495" s="54" t="e">
        <f>AVERAGE(#REF!)</f>
        <v>#REF!</v>
      </c>
      <c r="FV495" s="54" t="e">
        <f>AVERAGE(#REF!)</f>
        <v>#REF!</v>
      </c>
      <c r="FW495" s="54" t="e">
        <f>AVERAGE(#REF!)</f>
        <v>#REF!</v>
      </c>
      <c r="FX495" s="54" t="e">
        <f>AVERAGE(#REF!)</f>
        <v>#REF!</v>
      </c>
      <c r="FY495" s="54" t="e">
        <f>AVERAGE(#REF!)</f>
        <v>#REF!</v>
      </c>
      <c r="FZ495" s="54" t="e">
        <f>AVERAGE(#REF!)</f>
        <v>#REF!</v>
      </c>
      <c r="GA495" s="54"/>
    </row>
    <row r="496" spans="1:183" ht="16.899999999999999" customHeight="1">
      <c r="A496" s="66" t="s">
        <v>377</v>
      </c>
      <c r="B496" s="228" t="s">
        <v>340</v>
      </c>
      <c r="C496" s="228">
        <v>275</v>
      </c>
      <c r="D496" s="228" t="s">
        <v>350</v>
      </c>
      <c r="E496" s="229">
        <v>2</v>
      </c>
      <c r="F496" s="144">
        <v>3.4684433774760004</v>
      </c>
      <c r="G496" s="144"/>
      <c r="H496" s="144">
        <v>15.239315487396004</v>
      </c>
      <c r="I496" s="83"/>
      <c r="J496" s="83"/>
      <c r="K496" s="83"/>
      <c r="L496" s="83"/>
      <c r="M496" s="83"/>
      <c r="N496" s="83"/>
      <c r="O496" s="83"/>
      <c r="P496" s="230">
        <f t="shared" si="356"/>
        <v>18.707758864872005</v>
      </c>
      <c r="Q496" s="52">
        <f t="shared" si="375"/>
        <v>0.4862977204565232</v>
      </c>
      <c r="R496" s="52">
        <f t="shared" si="376"/>
        <v>1.6719591486036376</v>
      </c>
      <c r="S496" s="52">
        <f t="shared" si="377"/>
        <v>1.5100905010906007</v>
      </c>
      <c r="T496" s="53">
        <f t="shared" si="378"/>
        <v>0.13702190689023608</v>
      </c>
      <c r="U496" s="53">
        <f t="shared" si="379"/>
        <v>1.2629780931097638</v>
      </c>
      <c r="V496" s="53">
        <f t="shared" si="380"/>
        <v>16.243942351697964</v>
      </c>
      <c r="W496" s="53">
        <f t="shared" si="381"/>
        <v>140.50881400687584</v>
      </c>
      <c r="X496" s="53">
        <f t="shared" si="382"/>
        <v>1.0299999999999998</v>
      </c>
      <c r="Y496" s="53">
        <f t="shared" si="383"/>
        <v>1.0281459866986051</v>
      </c>
      <c r="Z496" s="53">
        <f t="shared" si="384"/>
        <v>1.0362919733972102</v>
      </c>
      <c r="AA496" s="53">
        <f t="shared" si="385"/>
        <v>1.0425839467944207</v>
      </c>
      <c r="AB496" s="53">
        <f t="shared" si="386"/>
        <v>0.53</v>
      </c>
      <c r="AC496" s="53">
        <f t="shared" si="387"/>
        <v>0.54814598669860515</v>
      </c>
      <c r="AD496" s="53">
        <f t="shared" si="388"/>
        <v>0.55370802660278973</v>
      </c>
      <c r="AE496" s="53">
        <f t="shared" si="389"/>
        <v>0.4421898004790773</v>
      </c>
      <c r="AF496" s="53">
        <f t="shared" si="390"/>
        <v>0.36</v>
      </c>
      <c r="AG496" s="53">
        <f t="shared" si="391"/>
        <v>0.40109490023953864</v>
      </c>
      <c r="AH496" s="64" t="s">
        <v>152</v>
      </c>
      <c r="AK496" s="45" t="str">
        <f t="shared" si="357"/>
        <v>241-20</v>
      </c>
      <c r="AL496" s="65"/>
      <c r="AM496" s="145">
        <f t="shared" si="358"/>
        <v>2</v>
      </c>
      <c r="AN496" s="149"/>
      <c r="AO496" s="183"/>
      <c r="AP496" s="149"/>
      <c r="AQ496" s="147">
        <f t="shared" si="359"/>
        <v>1</v>
      </c>
      <c r="AR496" s="229">
        <v>0</v>
      </c>
      <c r="AS496" s="229">
        <v>2</v>
      </c>
      <c r="AT496" s="229">
        <v>2</v>
      </c>
      <c r="AU496" s="229">
        <v>0</v>
      </c>
      <c r="AV496" s="229">
        <v>2</v>
      </c>
      <c r="AW496" s="229">
        <v>2</v>
      </c>
      <c r="AX496" s="229">
        <v>0</v>
      </c>
      <c r="AY496" s="229">
        <v>2</v>
      </c>
      <c r="AZ496" s="229">
        <v>3</v>
      </c>
      <c r="BB496" s="229">
        <v>16</v>
      </c>
      <c r="BC496" s="229">
        <v>2</v>
      </c>
      <c r="BD496" s="229">
        <v>0</v>
      </c>
      <c r="BE496" s="57">
        <v>3</v>
      </c>
      <c r="BF496" s="57">
        <v>3</v>
      </c>
      <c r="BG496" s="57">
        <v>3</v>
      </c>
      <c r="BH496" s="57">
        <v>10</v>
      </c>
      <c r="BI496" s="57">
        <f t="shared" si="360"/>
        <v>275</v>
      </c>
      <c r="BJ496" s="189" t="str">
        <f t="shared" si="361"/>
        <v>241-20</v>
      </c>
      <c r="BK496" s="173">
        <f t="shared" si="362"/>
        <v>2</v>
      </c>
      <c r="BL496" s="173">
        <v>0</v>
      </c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104"/>
      <c r="CB496" s="103"/>
      <c r="CC496" s="103"/>
      <c r="CD496" s="103"/>
      <c r="CE496" s="103"/>
      <c r="CF496" s="103"/>
      <c r="CG496" s="103"/>
      <c r="CH496" s="103"/>
      <c r="CI496" s="103"/>
      <c r="CJ496" s="103"/>
      <c r="CK496" s="103"/>
      <c r="CL496" s="103"/>
      <c r="CP496" s="93"/>
      <c r="CQ496" s="93"/>
      <c r="CV496" s="93"/>
      <c r="DA496" s="93"/>
      <c r="DF496" s="131"/>
      <c r="DG496" s="121">
        <f t="shared" si="363"/>
        <v>0</v>
      </c>
      <c r="DH496" s="121">
        <f t="shared" si="364"/>
        <v>14.588931613695696</v>
      </c>
      <c r="DI496" s="121">
        <f t="shared" si="365"/>
        <v>45.302715032718019</v>
      </c>
      <c r="DJ496" s="121">
        <f t="shared" si="366"/>
        <v>0.49228543771030803</v>
      </c>
      <c r="DK496" s="121">
        <f t="shared" si="366"/>
        <v>0.58555910941053657</v>
      </c>
      <c r="DL496" s="121">
        <f t="shared" si="366"/>
        <v>0</v>
      </c>
      <c r="DM496" s="121">
        <f t="shared" si="367"/>
        <v>0</v>
      </c>
      <c r="DN496" s="121">
        <f t="shared" si="368"/>
        <v>0</v>
      </c>
      <c r="DO496" s="121">
        <f t="shared" si="369"/>
        <v>0</v>
      </c>
      <c r="DP496" s="121">
        <f t="shared" si="370"/>
        <v>0</v>
      </c>
      <c r="DQ496" s="121">
        <f t="shared" si="371"/>
        <v>0</v>
      </c>
      <c r="DR496" s="122">
        <f t="shared" si="372"/>
        <v>2</v>
      </c>
      <c r="DS496" s="157"/>
      <c r="DT496" s="157" t="str">
        <f t="shared" si="373"/>
        <v>Mastication</v>
      </c>
      <c r="DU496" s="157" t="str">
        <f t="shared" si="355"/>
        <v>241-20</v>
      </c>
      <c r="DV496" s="238">
        <f t="shared" si="374"/>
        <v>2</v>
      </c>
      <c r="EJ496" s="50"/>
      <c r="EK496" s="50"/>
      <c r="EL496" s="55"/>
      <c r="EM496" s="50"/>
      <c r="EN496" s="50"/>
      <c r="EO496" s="50">
        <f t="shared" si="392"/>
        <v>0</v>
      </c>
      <c r="EP496" s="50">
        <f t="shared" si="393"/>
        <v>0</v>
      </c>
      <c r="EQ496" s="50">
        <f t="shared" si="394"/>
        <v>0</v>
      </c>
      <c r="ER496" s="56"/>
      <c r="ES496" s="56"/>
      <c r="ET496" s="56">
        <f t="shared" si="396"/>
        <v>0</v>
      </c>
      <c r="EU496" s="56">
        <f t="shared" si="396"/>
        <v>6.5650192261630629</v>
      </c>
      <c r="EV496" s="56"/>
      <c r="EW496" s="56"/>
      <c r="EX496" s="56"/>
      <c r="EY496" s="56"/>
      <c r="EZ496" s="165"/>
      <c r="FA496" s="179"/>
      <c r="FB496" s="179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O496" s="54"/>
      <c r="FP496" s="54"/>
      <c r="FQ496" s="54"/>
      <c r="FR496" s="54"/>
      <c r="FS496" s="54"/>
      <c r="FT496" s="54"/>
      <c r="FU496" s="54"/>
      <c r="FV496" s="54"/>
      <c r="FW496" s="54"/>
      <c r="FX496" s="54"/>
      <c r="FY496" s="54"/>
      <c r="FZ496" s="54"/>
      <c r="GA496" s="54"/>
    </row>
    <row r="497" spans="1:183" ht="16.899999999999999" customHeight="1">
      <c r="A497" s="66" t="s">
        <v>377</v>
      </c>
      <c r="B497" s="228" t="s">
        <v>340</v>
      </c>
      <c r="C497" s="228">
        <v>275</v>
      </c>
      <c r="D497" s="228" t="s">
        <v>350</v>
      </c>
      <c r="E497" s="229">
        <v>3</v>
      </c>
      <c r="F497" s="144">
        <v>3.4684433774760004</v>
      </c>
      <c r="G497" s="144"/>
      <c r="H497" s="144">
        <v>15.239315487396004</v>
      </c>
      <c r="I497" s="83"/>
      <c r="J497" s="83"/>
      <c r="K497" s="144"/>
      <c r="L497" s="144"/>
      <c r="M497" s="144"/>
      <c r="N497" s="83"/>
      <c r="O497" s="83"/>
      <c r="P497" s="230">
        <f t="shared" si="356"/>
        <v>18.707758864872005</v>
      </c>
      <c r="Q497" s="52">
        <f t="shared" si="375"/>
        <v>0.4862977204565232</v>
      </c>
      <c r="R497" s="52">
        <f t="shared" si="376"/>
        <v>1.6719591486036376</v>
      </c>
      <c r="S497" s="52">
        <f t="shared" si="377"/>
        <v>1.5100905010906007</v>
      </c>
      <c r="T497" s="53">
        <f t="shared" si="378"/>
        <v>0.13702190689023608</v>
      </c>
      <c r="U497" s="53">
        <f t="shared" si="379"/>
        <v>1.2629780931097638</v>
      </c>
      <c r="V497" s="53">
        <f t="shared" si="380"/>
        <v>16.243942351697964</v>
      </c>
      <c r="W497" s="53">
        <f t="shared" si="381"/>
        <v>140.50881400687584</v>
      </c>
      <c r="X497" s="53">
        <f t="shared" si="382"/>
        <v>1.0299999999999998</v>
      </c>
      <c r="Y497" s="53">
        <f t="shared" si="383"/>
        <v>1.0281459866986051</v>
      </c>
      <c r="Z497" s="53">
        <f t="shared" si="384"/>
        <v>1.0362919733972102</v>
      </c>
      <c r="AA497" s="53">
        <f t="shared" si="385"/>
        <v>1.0425839467944207</v>
      </c>
      <c r="AB497" s="53">
        <f t="shared" si="386"/>
        <v>0.53</v>
      </c>
      <c r="AC497" s="53">
        <f t="shared" si="387"/>
        <v>0.54814598669860515</v>
      </c>
      <c r="AD497" s="53">
        <f t="shared" si="388"/>
        <v>0.55370802660278973</v>
      </c>
      <c r="AE497" s="53">
        <f t="shared" si="389"/>
        <v>0.4421898004790773</v>
      </c>
      <c r="AF497" s="53">
        <f t="shared" si="390"/>
        <v>0.36</v>
      </c>
      <c r="AG497" s="53">
        <f t="shared" si="391"/>
        <v>0.40109490023953864</v>
      </c>
      <c r="AH497" s="64" t="s">
        <v>152</v>
      </c>
      <c r="AK497" s="45" t="str">
        <f t="shared" si="357"/>
        <v>241-20</v>
      </c>
      <c r="AL497" s="65"/>
      <c r="AM497" s="145">
        <f t="shared" si="358"/>
        <v>3</v>
      </c>
      <c r="AN497" s="149"/>
      <c r="AO497" s="183"/>
      <c r="AP497" s="149"/>
      <c r="AQ497" s="147">
        <f t="shared" si="359"/>
        <v>1</v>
      </c>
      <c r="AR497" s="229">
        <v>0</v>
      </c>
      <c r="AS497" s="229">
        <v>1</v>
      </c>
      <c r="AT497" s="229">
        <v>1</v>
      </c>
      <c r="AU497" s="229">
        <v>0</v>
      </c>
      <c r="AV497" s="229">
        <v>1</v>
      </c>
      <c r="AW497" s="229">
        <v>1</v>
      </c>
      <c r="AX497" s="229">
        <v>0</v>
      </c>
      <c r="AY497" s="229">
        <v>2</v>
      </c>
      <c r="AZ497" s="229">
        <v>2</v>
      </c>
      <c r="BB497" s="229">
        <v>28</v>
      </c>
      <c r="BC497" s="229">
        <v>3</v>
      </c>
      <c r="BD497" s="229">
        <v>0</v>
      </c>
      <c r="BE497" s="57">
        <v>3</v>
      </c>
      <c r="BF497" s="57">
        <v>3</v>
      </c>
      <c r="BG497" s="57">
        <v>3</v>
      </c>
      <c r="BH497" s="57">
        <v>10</v>
      </c>
      <c r="BI497" s="57">
        <f t="shared" si="360"/>
        <v>275</v>
      </c>
      <c r="BJ497" s="189" t="str">
        <f t="shared" si="361"/>
        <v>241-20</v>
      </c>
      <c r="BK497" s="173">
        <f t="shared" si="362"/>
        <v>3</v>
      </c>
      <c r="BL497" s="173">
        <v>0</v>
      </c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104"/>
      <c r="CB497" s="103"/>
      <c r="CC497" s="103"/>
      <c r="CD497" s="103"/>
      <c r="CE497" s="103"/>
      <c r="CF497" s="103"/>
      <c r="CG497" s="103"/>
      <c r="CH497" s="103"/>
      <c r="CI497" s="103"/>
      <c r="CJ497" s="103"/>
      <c r="CK497" s="103"/>
      <c r="CL497" s="103"/>
      <c r="CP497" s="93"/>
      <c r="CQ497" s="93"/>
      <c r="CV497" s="93"/>
      <c r="DA497" s="93"/>
      <c r="DF497" s="131"/>
      <c r="DG497" s="121">
        <f t="shared" si="363"/>
        <v>0</v>
      </c>
      <c r="DH497" s="121">
        <f t="shared" si="364"/>
        <v>9.7259544091304644</v>
      </c>
      <c r="DI497" s="121">
        <f t="shared" si="365"/>
        <v>30.201810021812015</v>
      </c>
      <c r="DJ497" s="121">
        <f t="shared" si="366"/>
        <v>0.86149951599303909</v>
      </c>
      <c r="DK497" s="121">
        <f t="shared" si="366"/>
        <v>0.87833866411580497</v>
      </c>
      <c r="DL497" s="121">
        <f t="shared" si="366"/>
        <v>0</v>
      </c>
      <c r="DM497" s="121">
        <f t="shared" si="367"/>
        <v>0</v>
      </c>
      <c r="DN497" s="121">
        <f t="shared" si="368"/>
        <v>0</v>
      </c>
      <c r="DO497" s="121">
        <f t="shared" si="369"/>
        <v>0</v>
      </c>
      <c r="DP497" s="121">
        <f t="shared" si="370"/>
        <v>0</v>
      </c>
      <c r="DQ497" s="121">
        <f t="shared" si="371"/>
        <v>0</v>
      </c>
      <c r="DR497" s="122">
        <f t="shared" si="372"/>
        <v>1</v>
      </c>
      <c r="DS497" s="157"/>
      <c r="DT497" s="157" t="str">
        <f t="shared" si="373"/>
        <v>Mastication</v>
      </c>
      <c r="DU497" s="157" t="str">
        <f t="shared" si="355"/>
        <v>241-20</v>
      </c>
      <c r="DV497" s="238">
        <f t="shared" si="374"/>
        <v>3</v>
      </c>
      <c r="EJ497" s="50">
        <f t="shared" si="397"/>
        <v>0.27126422764227642</v>
      </c>
      <c r="EK497" s="50">
        <f t="shared" si="398"/>
        <v>0.55640243902439024</v>
      </c>
      <c r="EL497" s="55">
        <f t="shared" si="399"/>
        <v>0</v>
      </c>
      <c r="EM497" s="50">
        <f>4.656*AQ497*(((BL497/2.54)^2)+((BM497/2.54)^2)+((BN497/2.54)^2)+((BO497)/2.54^2)+((BP497/2.54)^2)+((BQ497/2.54)^2)+((BR497/2.54)^2)+((BS497/2.54)^2)+((BT497/2.54)^2)+((BU497/2.54)^2)+((BV497/2.54)^2)+((BW497/2.54)^2)+((BX497/2.54)^2)+((BY497/2.54)^2)+((BZ497/2.54)^2))/(BH497*3.28)</f>
        <v>0</v>
      </c>
      <c r="EN497" s="50">
        <f>3.492*AQ497*((CA497/2.54)^2 + (CB497/2.54)^2 + (CC497/2.54)^2 + (CD497/2.54)^2 + (CE497/2.54)^2 + (CF497/2.54)^2 + (CG497/2.54)^2 +(CH497/2.54)^2 +(CI497/2.54)^2 + (CJ497/2.54)^2 +(CK497/2.54)^2 + (CL497/2.54)^2 +(CM497/2.54)^2 + (CN497/2.54)^2 + (CO497/2.54)^2)/(BH497*3.28)</f>
        <v>0</v>
      </c>
      <c r="EO497" s="50">
        <f t="shared" si="392"/>
        <v>0</v>
      </c>
      <c r="EP497" s="50">
        <f t="shared" si="393"/>
        <v>0</v>
      </c>
      <c r="EQ497" s="50">
        <f t="shared" si="394"/>
        <v>0</v>
      </c>
      <c r="ER497" s="56">
        <f t="shared" si="400"/>
        <v>0.82766666666666666</v>
      </c>
      <c r="ES497" s="56">
        <f t="shared" si="401"/>
        <v>0</v>
      </c>
      <c r="ET497" s="56">
        <f t="shared" si="396"/>
        <v>0</v>
      </c>
      <c r="EU497" s="56">
        <f t="shared" si="396"/>
        <v>4.3766794841087089</v>
      </c>
      <c r="EV497" s="56">
        <f t="shared" si="402"/>
        <v>0.82766666666666666</v>
      </c>
      <c r="EW497" s="56"/>
      <c r="EX497" s="56"/>
      <c r="EY497" s="56"/>
      <c r="EZ497" s="165"/>
      <c r="FA497" s="179"/>
      <c r="FB497" s="179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O497" s="54"/>
      <c r="FP497" s="54"/>
      <c r="FQ497" s="54"/>
      <c r="FR497" s="54"/>
      <c r="FS497" s="54"/>
      <c r="FT497" s="54"/>
      <c r="FU497" s="54"/>
      <c r="FV497" s="54"/>
      <c r="FW497" s="54"/>
      <c r="FX497" s="54"/>
      <c r="FY497" s="54"/>
      <c r="FZ497" s="54"/>
      <c r="GA497" s="54"/>
    </row>
    <row r="498" spans="1:183" ht="16.899999999999999" customHeight="1">
      <c r="A498" s="66" t="s">
        <v>377</v>
      </c>
      <c r="B498" s="228" t="s">
        <v>340</v>
      </c>
      <c r="C498" s="228">
        <v>275</v>
      </c>
      <c r="D498" s="228" t="s">
        <v>350</v>
      </c>
      <c r="E498" s="229">
        <v>4</v>
      </c>
      <c r="F498" s="144">
        <v>3.4684433774760004</v>
      </c>
      <c r="G498" s="144"/>
      <c r="H498" s="144">
        <v>15.239315487396004</v>
      </c>
      <c r="I498" s="83"/>
      <c r="J498" s="83"/>
      <c r="K498" s="144"/>
      <c r="L498" s="144"/>
      <c r="M498" s="144"/>
      <c r="N498" s="83"/>
      <c r="O498" s="83"/>
      <c r="P498" s="230">
        <f t="shared" si="356"/>
        <v>18.707758864872005</v>
      </c>
      <c r="Q498" s="52">
        <f t="shared" si="375"/>
        <v>0.4862977204565232</v>
      </c>
      <c r="R498" s="52">
        <f t="shared" si="376"/>
        <v>1.6719591486036376</v>
      </c>
      <c r="S498" s="52">
        <f t="shared" si="377"/>
        <v>1.5100905010906007</v>
      </c>
      <c r="T498" s="53">
        <f t="shared" si="378"/>
        <v>0.13702190689023608</v>
      </c>
      <c r="U498" s="53">
        <f t="shared" si="379"/>
        <v>1.2629780931097638</v>
      </c>
      <c r="V498" s="53">
        <f t="shared" si="380"/>
        <v>16.243942351697964</v>
      </c>
      <c r="W498" s="53">
        <f t="shared" si="381"/>
        <v>140.50881400687584</v>
      </c>
      <c r="X498" s="53">
        <f t="shared" si="382"/>
        <v>1.0299999999999998</v>
      </c>
      <c r="Y498" s="53">
        <f t="shared" si="383"/>
        <v>1.0281459866986051</v>
      </c>
      <c r="Z498" s="53">
        <f t="shared" si="384"/>
        <v>1.0362919733972102</v>
      </c>
      <c r="AA498" s="53">
        <f t="shared" si="385"/>
        <v>1.0425839467944207</v>
      </c>
      <c r="AB498" s="53">
        <f t="shared" si="386"/>
        <v>0.53</v>
      </c>
      <c r="AC498" s="53">
        <f t="shared" si="387"/>
        <v>0.54814598669860515</v>
      </c>
      <c r="AD498" s="53">
        <f t="shared" si="388"/>
        <v>0.55370802660278973</v>
      </c>
      <c r="AE498" s="53">
        <f t="shared" si="389"/>
        <v>0.4421898004790773</v>
      </c>
      <c r="AF498" s="53">
        <f t="shared" si="390"/>
        <v>0.36</v>
      </c>
      <c r="AG498" s="53">
        <f t="shared" si="391"/>
        <v>0.40109490023953864</v>
      </c>
      <c r="AH498" s="64" t="s">
        <v>152</v>
      </c>
      <c r="AK498" s="45" t="str">
        <f t="shared" si="357"/>
        <v>241-20</v>
      </c>
      <c r="AL498" s="65"/>
      <c r="AM498" s="145">
        <f t="shared" si="358"/>
        <v>4</v>
      </c>
      <c r="AN498" s="149"/>
      <c r="AO498" s="183"/>
      <c r="AP498" s="149"/>
      <c r="AQ498" s="147">
        <f t="shared" si="359"/>
        <v>1</v>
      </c>
      <c r="AR498" s="229">
        <v>0</v>
      </c>
      <c r="AS498" s="229">
        <v>2</v>
      </c>
      <c r="AT498" s="229">
        <v>5</v>
      </c>
      <c r="AU498" s="229">
        <v>0</v>
      </c>
      <c r="AV498" s="229">
        <v>2</v>
      </c>
      <c r="AW498" s="229">
        <v>4</v>
      </c>
      <c r="AX498" s="229">
        <v>0</v>
      </c>
      <c r="AY498" s="229">
        <v>1</v>
      </c>
      <c r="AZ498" s="229">
        <v>1</v>
      </c>
      <c r="BB498" s="229">
        <v>45</v>
      </c>
      <c r="BC498" s="229">
        <v>4</v>
      </c>
      <c r="BD498" s="229">
        <v>1</v>
      </c>
      <c r="BE498" s="57">
        <v>3</v>
      </c>
      <c r="BF498" s="57">
        <v>3</v>
      </c>
      <c r="BG498" s="57">
        <v>3</v>
      </c>
      <c r="BH498" s="57">
        <v>10</v>
      </c>
      <c r="BI498" s="57">
        <f t="shared" si="360"/>
        <v>275</v>
      </c>
      <c r="BJ498" s="189" t="str">
        <f t="shared" si="361"/>
        <v>241-20</v>
      </c>
      <c r="BK498" s="173">
        <f t="shared" si="362"/>
        <v>4</v>
      </c>
      <c r="BL498" s="173">
        <v>0</v>
      </c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104"/>
      <c r="CB498" s="103"/>
      <c r="CC498" s="103"/>
      <c r="CD498" s="103"/>
      <c r="CE498" s="103"/>
      <c r="CF498" s="103"/>
      <c r="CG498" s="103"/>
      <c r="CH498" s="103"/>
      <c r="CI498" s="103"/>
      <c r="CJ498" s="103"/>
      <c r="CK498" s="103"/>
      <c r="CL498" s="103"/>
      <c r="CP498" s="93"/>
      <c r="CQ498" s="93"/>
      <c r="CV498" s="93"/>
      <c r="DA498" s="93"/>
      <c r="DF498" s="131"/>
      <c r="DG498" s="121">
        <f t="shared" si="363"/>
        <v>0</v>
      </c>
      <c r="DH498" s="121">
        <f t="shared" si="364"/>
        <v>12.157443011413081</v>
      </c>
      <c r="DI498" s="121">
        <f t="shared" si="365"/>
        <v>37.752262527265017</v>
      </c>
      <c r="DJ498" s="121">
        <f t="shared" si="366"/>
        <v>1.3845527935602411</v>
      </c>
      <c r="DK498" s="121">
        <f t="shared" si="366"/>
        <v>1.1711182188210731</v>
      </c>
      <c r="DL498" s="121">
        <f t="shared" si="366"/>
        <v>3.8339663602114924</v>
      </c>
      <c r="DM498" s="121">
        <f t="shared" si="367"/>
        <v>0</v>
      </c>
      <c r="DN498" s="121">
        <f t="shared" si="368"/>
        <v>0</v>
      </c>
      <c r="DO498" s="121">
        <f t="shared" si="369"/>
        <v>0</v>
      </c>
      <c r="DP498" s="121">
        <f t="shared" si="370"/>
        <v>0</v>
      </c>
      <c r="DQ498" s="121">
        <f t="shared" si="371"/>
        <v>0</v>
      </c>
      <c r="DR498" s="122">
        <f t="shared" si="372"/>
        <v>4.5</v>
      </c>
      <c r="DS498" s="157"/>
      <c r="DT498" s="157" t="str">
        <f t="shared" si="373"/>
        <v>Mastication</v>
      </c>
      <c r="DU498" s="157" t="str">
        <f t="shared" si="355"/>
        <v>241-20</v>
      </c>
      <c r="DV498" s="238">
        <f t="shared" si="374"/>
        <v>4</v>
      </c>
      <c r="EJ498" s="50">
        <f t="shared" si="397"/>
        <v>0.43596036585365849</v>
      </c>
      <c r="EK498" s="50">
        <f t="shared" si="398"/>
        <v>0.74186991869918695</v>
      </c>
      <c r="EL498" s="55">
        <f t="shared" si="399"/>
        <v>1.475609756097561</v>
      </c>
      <c r="EM498" s="50">
        <f>4.656*AQ498*(((BL498/2.54)^2)+((BM498/2.54)^2)+((BN498/2.54)^2)+((BO498)/2.54^2)+((BP498/2.54)^2)+((BQ498/2.54)^2)+((BR498/2.54)^2)+((BS498/2.54)^2)+((BT498/2.54)^2)+((BU498/2.54)^2)+((BV498/2.54)^2)+((BW498/2.54)^2)+((BX498/2.54)^2)+((BY498/2.54)^2)+((BZ498/2.54)^2))/(BH498*3.28)</f>
        <v>0</v>
      </c>
      <c r="EN498" s="50">
        <f>3.492*AQ498*((CA498/2.54)^2 + (CB498/2.54)^2 + (CC498/2.54)^2 + (CD498/2.54)^2 + (CE498/2.54)^2 + (CF498/2.54)^2 + (CG498/2.54)^2 +(CH498/2.54)^2 +(CI498/2.54)^2 + (CJ498/2.54)^2 +(CK498/2.54)^2 + (CL498/2.54)^2 +(CM498/2.54)^2 + (CN498/2.54)^2 + (CO498/2.54)^2)/(BH498*3.28)</f>
        <v>0</v>
      </c>
      <c r="EO498" s="50">
        <f t="shared" si="392"/>
        <v>0</v>
      </c>
      <c r="EP498" s="50">
        <f t="shared" si="393"/>
        <v>0</v>
      </c>
      <c r="EQ498" s="50">
        <f t="shared" si="394"/>
        <v>0</v>
      </c>
      <c r="ER498" s="56">
        <f t="shared" si="400"/>
        <v>2.6534400406504064</v>
      </c>
      <c r="ES498" s="56">
        <f t="shared" si="401"/>
        <v>0</v>
      </c>
      <c r="ET498" s="56">
        <f t="shared" si="396"/>
        <v>0</v>
      </c>
      <c r="EU498" s="56">
        <f t="shared" si="396"/>
        <v>5.4708493551358863</v>
      </c>
      <c r="EV498" s="56">
        <f t="shared" si="402"/>
        <v>2.6534400406504064</v>
      </c>
      <c r="EW498" s="56"/>
      <c r="EX498" s="56"/>
      <c r="EY498" s="56"/>
      <c r="EZ498" s="165"/>
      <c r="FA498" s="179"/>
      <c r="FB498" s="179"/>
      <c r="FC498" s="56"/>
      <c r="FD498" s="56"/>
      <c r="FE498" s="56"/>
      <c r="FF498" s="56"/>
      <c r="FG498" s="56"/>
      <c r="FH498" s="56"/>
      <c r="FI498" s="56"/>
      <c r="FJ498" s="56"/>
      <c r="FK498" s="56"/>
      <c r="FL498" s="56"/>
      <c r="FM498" s="56"/>
      <c r="FO498" s="54"/>
      <c r="FP498" s="54"/>
      <c r="FQ498" s="54"/>
      <c r="FR498" s="54"/>
      <c r="FS498" s="54"/>
      <c r="FT498" s="54"/>
      <c r="FU498" s="54"/>
      <c r="FV498" s="54"/>
      <c r="FW498" s="54"/>
      <c r="FX498" s="54"/>
      <c r="FY498" s="54"/>
      <c r="FZ498" s="54"/>
      <c r="GA498" s="54"/>
    </row>
    <row r="499" spans="1:183" ht="16.899999999999999" customHeight="1">
      <c r="A499" s="66" t="s">
        <v>377</v>
      </c>
      <c r="B499" s="228" t="s">
        <v>340</v>
      </c>
      <c r="C499" s="228">
        <v>275</v>
      </c>
      <c r="D499" s="228" t="s">
        <v>350</v>
      </c>
      <c r="E499" s="229">
        <v>5</v>
      </c>
      <c r="F499" s="144">
        <v>3.4684433774760004</v>
      </c>
      <c r="G499" s="144"/>
      <c r="H499" s="144">
        <v>15.239315487396004</v>
      </c>
      <c r="I499" s="83"/>
      <c r="J499" s="83"/>
      <c r="K499" s="144"/>
      <c r="L499" s="144"/>
      <c r="M499" s="144"/>
      <c r="N499" s="83"/>
      <c r="O499" s="83"/>
      <c r="P499" s="230">
        <f t="shared" si="356"/>
        <v>18.707758864872005</v>
      </c>
      <c r="Q499" s="52">
        <f t="shared" si="375"/>
        <v>0.4862977204565232</v>
      </c>
      <c r="R499" s="52">
        <f t="shared" si="376"/>
        <v>1.6719591486036376</v>
      </c>
      <c r="S499" s="52">
        <f t="shared" si="377"/>
        <v>1.5100905010906007</v>
      </c>
      <c r="T499" s="53">
        <f t="shared" si="378"/>
        <v>0.13702190689023608</v>
      </c>
      <c r="U499" s="53">
        <f t="shared" si="379"/>
        <v>1.2629780931097638</v>
      </c>
      <c r="V499" s="53">
        <f t="shared" si="380"/>
        <v>16.243942351697964</v>
      </c>
      <c r="W499" s="53">
        <f t="shared" si="381"/>
        <v>140.50881400687584</v>
      </c>
      <c r="X499" s="53">
        <f t="shared" si="382"/>
        <v>1.0299999999999998</v>
      </c>
      <c r="Y499" s="53">
        <f t="shared" si="383"/>
        <v>1.0281459866986051</v>
      </c>
      <c r="Z499" s="53">
        <f t="shared" si="384"/>
        <v>1.0362919733972102</v>
      </c>
      <c r="AA499" s="53">
        <f t="shared" si="385"/>
        <v>1.0425839467944207</v>
      </c>
      <c r="AB499" s="53">
        <f t="shared" si="386"/>
        <v>0.53</v>
      </c>
      <c r="AC499" s="53">
        <f t="shared" si="387"/>
        <v>0.54814598669860515</v>
      </c>
      <c r="AD499" s="53">
        <f t="shared" si="388"/>
        <v>0.55370802660278973</v>
      </c>
      <c r="AE499" s="53">
        <f t="shared" si="389"/>
        <v>0.4421898004790773</v>
      </c>
      <c r="AF499" s="53">
        <f t="shared" si="390"/>
        <v>0.36</v>
      </c>
      <c r="AG499" s="53">
        <f t="shared" si="391"/>
        <v>0.40109490023953864</v>
      </c>
      <c r="AH499" s="64" t="s">
        <v>152</v>
      </c>
      <c r="AK499" s="45" t="str">
        <f t="shared" si="357"/>
        <v>241-20</v>
      </c>
      <c r="AL499" s="65"/>
      <c r="AM499" s="145">
        <f t="shared" si="358"/>
        <v>5</v>
      </c>
      <c r="AN499" s="149"/>
      <c r="AO499" s="183"/>
      <c r="AP499" s="149"/>
      <c r="AQ499" s="147">
        <f t="shared" si="359"/>
        <v>1</v>
      </c>
      <c r="AR499" s="229">
        <v>0</v>
      </c>
      <c r="AS499" s="229">
        <v>2</v>
      </c>
      <c r="AT499" s="229">
        <v>2</v>
      </c>
      <c r="AU499" s="229">
        <v>0</v>
      </c>
      <c r="AV499" s="229">
        <v>1</v>
      </c>
      <c r="AW499" s="229">
        <v>2</v>
      </c>
      <c r="AX499" s="229">
        <v>0</v>
      </c>
      <c r="AY499" s="229">
        <v>1</v>
      </c>
      <c r="AZ499" s="229">
        <v>1</v>
      </c>
      <c r="BB499" s="229">
        <v>8</v>
      </c>
      <c r="BC499" s="229">
        <v>3</v>
      </c>
      <c r="BD499" s="229">
        <v>1</v>
      </c>
      <c r="BE499" s="57">
        <v>3</v>
      </c>
      <c r="BF499" s="57">
        <v>3</v>
      </c>
      <c r="BG499" s="57">
        <v>3</v>
      </c>
      <c r="BH499" s="57">
        <v>10</v>
      </c>
      <c r="BI499" s="57">
        <f t="shared" si="360"/>
        <v>275</v>
      </c>
      <c r="BJ499" s="189" t="str">
        <f t="shared" si="361"/>
        <v>241-20</v>
      </c>
      <c r="BK499" s="173">
        <f t="shared" si="362"/>
        <v>5</v>
      </c>
      <c r="BL499" s="173">
        <v>0</v>
      </c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104"/>
      <c r="CB499" s="103"/>
      <c r="CC499" s="103"/>
      <c r="CD499" s="103"/>
      <c r="CE499" s="103"/>
      <c r="CF499" s="103"/>
      <c r="CG499" s="103"/>
      <c r="CH499" s="103"/>
      <c r="CI499" s="103"/>
      <c r="CJ499" s="103"/>
      <c r="CK499" s="103"/>
      <c r="CL499" s="103"/>
      <c r="CP499" s="93"/>
      <c r="CQ499" s="93"/>
      <c r="CV499" s="93"/>
      <c r="DA499" s="93"/>
      <c r="DF499" s="131"/>
      <c r="DG499" s="121">
        <f t="shared" si="363"/>
        <v>0</v>
      </c>
      <c r="DH499" s="121">
        <f t="shared" si="364"/>
        <v>9.7259544091304644</v>
      </c>
      <c r="DI499" s="121">
        <f t="shared" si="365"/>
        <v>30.201810021812015</v>
      </c>
      <c r="DJ499" s="121">
        <f t="shared" si="366"/>
        <v>0.24614271885515401</v>
      </c>
      <c r="DK499" s="121">
        <f t="shared" si="366"/>
        <v>0.87833866411580497</v>
      </c>
      <c r="DL499" s="121">
        <f t="shared" si="366"/>
        <v>3.8339663602114924</v>
      </c>
      <c r="DM499" s="121">
        <f t="shared" si="367"/>
        <v>0</v>
      </c>
      <c r="DN499" s="121">
        <f t="shared" si="368"/>
        <v>0</v>
      </c>
      <c r="DO499" s="121">
        <f t="shared" si="369"/>
        <v>0</v>
      </c>
      <c r="DP499" s="121">
        <f t="shared" si="370"/>
        <v>0</v>
      </c>
      <c r="DQ499" s="121">
        <f t="shared" si="371"/>
        <v>0</v>
      </c>
      <c r="DR499" s="122">
        <f t="shared" si="372"/>
        <v>2</v>
      </c>
      <c r="DS499" s="157"/>
      <c r="DT499" s="157" t="str">
        <f t="shared" si="373"/>
        <v>Mastication</v>
      </c>
      <c r="DU499" s="157" t="str">
        <f t="shared" si="355"/>
        <v>241-20</v>
      </c>
      <c r="DV499" s="238">
        <f t="shared" si="374"/>
        <v>5</v>
      </c>
      <c r="EJ499" s="50">
        <f t="shared" si="397"/>
        <v>7.7504065040650411E-2</v>
      </c>
      <c r="EK499" s="50">
        <f t="shared" si="398"/>
        <v>0.55640243902439024</v>
      </c>
      <c r="EL499" s="55">
        <f t="shared" si="399"/>
        <v>1.475609756097561</v>
      </c>
      <c r="EM499" s="50">
        <f>4.656*AQ499*(((BL499/2.54)^2)+((BM499/2.54)^2)+((BN499/2.54)^2)+((BO499)/2.54^2)+((BP499/2.54)^2)+((BQ499/2.54)^2)+((BR499/2.54)^2)+((BS499/2.54)^2)+((BT499/2.54)^2)+((BU499/2.54)^2)+((BV499/2.54)^2)+((BW499/2.54)^2)+((BX499/2.54)^2)+((BY499/2.54)^2)+((BZ499/2.54)^2))/(BH499*3.28)</f>
        <v>0</v>
      </c>
      <c r="EN499" s="50">
        <f>3.492*AQ499*((CA499/2.54)^2 + (CB499/2.54)^2 + (CC499/2.54)^2 + (CD499/2.54)^2 + (CE499/2.54)^2 + (CF499/2.54)^2 + (CG499/2.54)^2 +(CH499/2.54)^2 +(CI499/2.54)^2 + (CJ499/2.54)^2 +(CK499/2.54)^2 + (CL499/2.54)^2 +(CM499/2.54)^2 + (CN499/2.54)^2 + (CO499/2.54)^2)/(BH499*3.28)</f>
        <v>0</v>
      </c>
      <c r="EO499" s="50">
        <f t="shared" si="392"/>
        <v>0</v>
      </c>
      <c r="EP499" s="50">
        <f t="shared" si="393"/>
        <v>0</v>
      </c>
      <c r="EQ499" s="50">
        <f t="shared" si="394"/>
        <v>0</v>
      </c>
      <c r="ER499" s="56">
        <f t="shared" si="400"/>
        <v>2.1095162601626019</v>
      </c>
      <c r="ES499" s="56">
        <f t="shared" si="401"/>
        <v>0</v>
      </c>
      <c r="ET499" s="56">
        <f t="shared" si="396"/>
        <v>0</v>
      </c>
      <c r="EU499" s="56">
        <f t="shared" si="396"/>
        <v>4.3766794841087089</v>
      </c>
      <c r="EV499" s="56">
        <f t="shared" si="402"/>
        <v>2.1095162601626019</v>
      </c>
      <c r="EW499" s="56"/>
      <c r="EX499" s="56"/>
      <c r="EY499" s="56"/>
      <c r="EZ499" s="165" t="str">
        <f>D499</f>
        <v>241-20</v>
      </c>
      <c r="FA499" s="179">
        <f t="shared" si="395"/>
        <v>0</v>
      </c>
      <c r="FB499" s="179">
        <f t="shared" si="395"/>
        <v>4.7414027744511023</v>
      </c>
      <c r="FC499" s="56">
        <f>AVERAGE(EJ497:EJ499)</f>
        <v>0.26157621951219512</v>
      </c>
      <c r="FD499" s="56">
        <f>AVERAGE(EK497:EK499)</f>
        <v>0.61822493224932251</v>
      </c>
      <c r="FE499" s="56">
        <f>AVERAGE(EL497:EL499)</f>
        <v>0.98373983739837401</v>
      </c>
      <c r="FF499" s="56">
        <f>AVERAGE(EM497:EM499)</f>
        <v>0</v>
      </c>
      <c r="FG499" s="56">
        <f>AVERAGE(EN497:EN499)</f>
        <v>0</v>
      </c>
      <c r="FH499" s="56">
        <f t="shared" si="403"/>
        <v>0</v>
      </c>
      <c r="FI499" s="56">
        <f t="shared" si="403"/>
        <v>0</v>
      </c>
      <c r="FJ499" s="56">
        <f t="shared" si="403"/>
        <v>0</v>
      </c>
      <c r="FK499" s="56">
        <f>AVERAGE(ER497:ER499)</f>
        <v>1.8635409891598915</v>
      </c>
      <c r="FL499" s="56">
        <f>AVERAGE(ES497:ES499)</f>
        <v>0</v>
      </c>
      <c r="FM499" s="56">
        <f>AVERAGE(EV497:EV499)</f>
        <v>1.8635409891598915</v>
      </c>
      <c r="FO499" s="54"/>
      <c r="FP499" s="54" t="e">
        <f>AVERAGE(#REF!)</f>
        <v>#REF!</v>
      </c>
      <c r="FQ499" s="54" t="e">
        <f>AVERAGE(#REF!)</f>
        <v>#REF!</v>
      </c>
      <c r="FR499" s="54" t="e">
        <f>AVERAGE(#REF!)</f>
        <v>#REF!</v>
      </c>
      <c r="FS499" s="54" t="e">
        <f>AVERAGE(#REF!)</f>
        <v>#REF!</v>
      </c>
      <c r="FT499" s="54" t="e">
        <f>AVERAGE(#REF!)</f>
        <v>#REF!</v>
      </c>
      <c r="FU499" s="54" t="e">
        <f>AVERAGE(#REF!)</f>
        <v>#REF!</v>
      </c>
      <c r="FV499" s="54" t="e">
        <f>AVERAGE(#REF!)</f>
        <v>#REF!</v>
      </c>
      <c r="FW499" s="54" t="e">
        <f>AVERAGE(#REF!)</f>
        <v>#REF!</v>
      </c>
      <c r="FX499" s="54" t="e">
        <f>AVERAGE(#REF!)</f>
        <v>#REF!</v>
      </c>
      <c r="FY499" s="54" t="e">
        <f>AVERAGE(#REF!)</f>
        <v>#REF!</v>
      </c>
      <c r="FZ499" s="54" t="e">
        <f>AVERAGE(#REF!)</f>
        <v>#REF!</v>
      </c>
      <c r="GA499" s="54"/>
    </row>
    <row r="500" spans="1:183" ht="16.899999999999999" customHeight="1">
      <c r="A500" s="66" t="s">
        <v>377</v>
      </c>
      <c r="B500" s="228" t="s">
        <v>340</v>
      </c>
      <c r="C500" s="228">
        <v>277</v>
      </c>
      <c r="D500" s="228" t="s">
        <v>355</v>
      </c>
      <c r="E500" s="229">
        <v>1</v>
      </c>
      <c r="F500" s="144">
        <v>3.4684433774760004</v>
      </c>
      <c r="G500" s="144"/>
      <c r="H500" s="144">
        <v>15.239315487396004</v>
      </c>
      <c r="I500" s="83"/>
      <c r="J500" s="83"/>
      <c r="K500" s="83"/>
      <c r="L500" s="83"/>
      <c r="M500" s="83"/>
      <c r="N500" s="83"/>
      <c r="O500" s="83"/>
      <c r="P500" s="230">
        <f t="shared" si="356"/>
        <v>18.707758864872005</v>
      </c>
      <c r="Q500" s="52">
        <f t="shared" si="375"/>
        <v>0.4862977204565232</v>
      </c>
      <c r="R500" s="52">
        <f t="shared" si="376"/>
        <v>1.6719591486036376</v>
      </c>
      <c r="S500" s="52">
        <f t="shared" si="377"/>
        <v>1.5100905010906007</v>
      </c>
      <c r="T500" s="53">
        <f t="shared" si="378"/>
        <v>0.13702190689023608</v>
      </c>
      <c r="U500" s="53">
        <f t="shared" si="379"/>
        <v>1.2629780931097638</v>
      </c>
      <c r="V500" s="53">
        <f t="shared" si="380"/>
        <v>16.243942351697964</v>
      </c>
      <c r="W500" s="53">
        <f t="shared" si="381"/>
        <v>140.50881400687584</v>
      </c>
      <c r="X500" s="53">
        <f t="shared" si="382"/>
        <v>1.0299999999999998</v>
      </c>
      <c r="Y500" s="53">
        <f t="shared" si="383"/>
        <v>1.0281459866986051</v>
      </c>
      <c r="Z500" s="53">
        <f t="shared" si="384"/>
        <v>1.0362919733972102</v>
      </c>
      <c r="AA500" s="53">
        <f t="shared" si="385"/>
        <v>1.0425839467944207</v>
      </c>
      <c r="AB500" s="53">
        <f t="shared" si="386"/>
        <v>0.53</v>
      </c>
      <c r="AC500" s="53">
        <f t="shared" si="387"/>
        <v>0.54814598669860515</v>
      </c>
      <c r="AD500" s="53">
        <f t="shared" si="388"/>
        <v>0.55370802660278973</v>
      </c>
      <c r="AE500" s="53">
        <f t="shared" si="389"/>
        <v>0.4421898004790773</v>
      </c>
      <c r="AF500" s="53">
        <f t="shared" si="390"/>
        <v>0.36</v>
      </c>
      <c r="AG500" s="53">
        <f t="shared" si="391"/>
        <v>0.40109490023953864</v>
      </c>
      <c r="AH500" s="64" t="s">
        <v>152</v>
      </c>
      <c r="AK500" s="45" t="str">
        <f t="shared" si="357"/>
        <v>257-24</v>
      </c>
      <c r="AL500" s="65"/>
      <c r="AM500" s="145">
        <f t="shared" si="358"/>
        <v>1</v>
      </c>
      <c r="AN500" s="149"/>
      <c r="AO500" s="183"/>
      <c r="AP500" s="149"/>
      <c r="AQ500" s="147">
        <f t="shared" si="359"/>
        <v>1</v>
      </c>
      <c r="AR500" s="229">
        <v>0</v>
      </c>
      <c r="AS500" s="229">
        <v>2</v>
      </c>
      <c r="AT500" s="229">
        <v>2</v>
      </c>
      <c r="AU500" s="229">
        <v>0</v>
      </c>
      <c r="AV500" s="229">
        <v>1</v>
      </c>
      <c r="AW500" s="229">
        <v>1</v>
      </c>
      <c r="AX500" s="229">
        <v>0</v>
      </c>
      <c r="AY500" s="229">
        <v>1</v>
      </c>
      <c r="AZ500" s="229">
        <v>1</v>
      </c>
      <c r="BB500" s="229">
        <v>15</v>
      </c>
      <c r="BC500" s="229">
        <v>0</v>
      </c>
      <c r="BD500" s="229">
        <v>0</v>
      </c>
      <c r="BE500" s="57">
        <v>3</v>
      </c>
      <c r="BF500" s="57">
        <v>3</v>
      </c>
      <c r="BG500" s="57">
        <v>3</v>
      </c>
      <c r="BH500" s="57">
        <v>10</v>
      </c>
      <c r="BI500" s="57">
        <f t="shared" si="360"/>
        <v>277</v>
      </c>
      <c r="BJ500" s="189" t="str">
        <f t="shared" si="361"/>
        <v>257-24</v>
      </c>
      <c r="BK500" s="173">
        <f t="shared" si="362"/>
        <v>1</v>
      </c>
      <c r="BL500" s="173">
        <v>0</v>
      </c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104"/>
      <c r="CB500" s="103"/>
      <c r="CC500" s="103"/>
      <c r="CD500" s="103"/>
      <c r="CE500" s="103"/>
      <c r="CF500" s="103"/>
      <c r="CG500" s="103"/>
      <c r="CH500" s="103"/>
      <c r="CI500" s="103"/>
      <c r="CJ500" s="103"/>
      <c r="CK500" s="103"/>
      <c r="CL500" s="103"/>
      <c r="CP500" s="93"/>
      <c r="CQ500" s="93"/>
      <c r="CV500" s="93"/>
      <c r="DA500" s="93"/>
      <c r="DF500" s="131"/>
      <c r="DG500" s="121">
        <f t="shared" si="363"/>
        <v>0</v>
      </c>
      <c r="DH500" s="121">
        <f t="shared" si="364"/>
        <v>9.7259544091304644</v>
      </c>
      <c r="DI500" s="121">
        <f t="shared" si="365"/>
        <v>30.201810021812015</v>
      </c>
      <c r="DJ500" s="121">
        <f t="shared" si="366"/>
        <v>0.46151759785341367</v>
      </c>
      <c r="DK500" s="121">
        <f t="shared" si="366"/>
        <v>0</v>
      </c>
      <c r="DL500" s="121">
        <f t="shared" si="366"/>
        <v>0</v>
      </c>
      <c r="DM500" s="121">
        <f t="shared" si="367"/>
        <v>0</v>
      </c>
      <c r="DN500" s="121">
        <f t="shared" si="368"/>
        <v>0</v>
      </c>
      <c r="DO500" s="121">
        <f t="shared" si="369"/>
        <v>0</v>
      </c>
      <c r="DP500" s="121">
        <f t="shared" si="370"/>
        <v>0</v>
      </c>
      <c r="DQ500" s="121">
        <f t="shared" si="371"/>
        <v>0</v>
      </c>
      <c r="DR500" s="122">
        <f t="shared" si="372"/>
        <v>1.5</v>
      </c>
      <c r="DS500" s="157"/>
      <c r="DT500" s="157" t="str">
        <f t="shared" si="373"/>
        <v>Mastication</v>
      </c>
      <c r="DU500" s="157" t="str">
        <f t="shared" si="355"/>
        <v>257-24</v>
      </c>
      <c r="DV500" s="238">
        <f t="shared" si="374"/>
        <v>1</v>
      </c>
      <c r="EJ500" s="50"/>
      <c r="EK500" s="50"/>
      <c r="EL500" s="55"/>
      <c r="EM500" s="50"/>
      <c r="EN500" s="50"/>
      <c r="EO500" s="50">
        <f t="shared" si="392"/>
        <v>0</v>
      </c>
      <c r="EP500" s="50">
        <f t="shared" si="393"/>
        <v>0</v>
      </c>
      <c r="EQ500" s="50">
        <f t="shared" si="394"/>
        <v>0</v>
      </c>
      <c r="ER500" s="56"/>
      <c r="ES500" s="56"/>
      <c r="ET500" s="56">
        <f t="shared" si="396"/>
        <v>0</v>
      </c>
      <c r="EU500" s="56">
        <f t="shared" si="396"/>
        <v>4.3766794841087089</v>
      </c>
      <c r="EV500" s="56"/>
      <c r="EW500" s="56"/>
      <c r="EX500" s="56"/>
      <c r="EY500" s="56"/>
      <c r="EZ500" s="165"/>
      <c r="FA500" s="179"/>
      <c r="FB500" s="179"/>
      <c r="FC500" s="56"/>
      <c r="FD500" s="56"/>
      <c r="FE500" s="56"/>
      <c r="FF500" s="56"/>
      <c r="FG500" s="56"/>
      <c r="FH500" s="56"/>
      <c r="FI500" s="56"/>
      <c r="FJ500" s="56"/>
      <c r="FK500" s="56"/>
      <c r="FL500" s="56"/>
      <c r="FM500" s="56"/>
      <c r="FO500" s="54"/>
      <c r="FP500" s="54"/>
      <c r="FQ500" s="54"/>
      <c r="FR500" s="54"/>
      <c r="FS500" s="54"/>
      <c r="FT500" s="54"/>
      <c r="FU500" s="54"/>
      <c r="FV500" s="54"/>
      <c r="FW500" s="54"/>
      <c r="FX500" s="54"/>
      <c r="FY500" s="54"/>
      <c r="FZ500" s="54"/>
      <c r="GA500" s="54"/>
    </row>
    <row r="501" spans="1:183" ht="16.899999999999999" customHeight="1">
      <c r="A501" s="66" t="s">
        <v>377</v>
      </c>
      <c r="B501" s="228" t="s">
        <v>340</v>
      </c>
      <c r="C501" s="228">
        <v>277</v>
      </c>
      <c r="D501" s="228" t="s">
        <v>355</v>
      </c>
      <c r="E501" s="229">
        <v>2</v>
      </c>
      <c r="F501" s="144">
        <v>3.4684433774760004</v>
      </c>
      <c r="G501" s="144"/>
      <c r="H501" s="144">
        <v>15.239315487396004</v>
      </c>
      <c r="I501" s="83"/>
      <c r="J501" s="83"/>
      <c r="K501" s="144"/>
      <c r="L501" s="144"/>
      <c r="M501" s="144"/>
      <c r="N501" s="83"/>
      <c r="O501" s="83"/>
      <c r="P501" s="230">
        <f t="shared" si="356"/>
        <v>18.707758864872005</v>
      </c>
      <c r="Q501" s="52">
        <f t="shared" si="375"/>
        <v>0.4862977204565232</v>
      </c>
      <c r="R501" s="52">
        <f t="shared" si="376"/>
        <v>1.6719591486036376</v>
      </c>
      <c r="S501" s="52">
        <f t="shared" si="377"/>
        <v>1.5100905010906007</v>
      </c>
      <c r="T501" s="53">
        <f t="shared" si="378"/>
        <v>0.13702190689023608</v>
      </c>
      <c r="U501" s="53">
        <f t="shared" si="379"/>
        <v>1.2629780931097638</v>
      </c>
      <c r="V501" s="53">
        <f t="shared" si="380"/>
        <v>16.243942351697964</v>
      </c>
      <c r="W501" s="53">
        <f t="shared" si="381"/>
        <v>140.50881400687584</v>
      </c>
      <c r="X501" s="53">
        <f t="shared" si="382"/>
        <v>1.0299999999999998</v>
      </c>
      <c r="Y501" s="53">
        <f t="shared" si="383"/>
        <v>1.0281459866986051</v>
      </c>
      <c r="Z501" s="53">
        <f t="shared" si="384"/>
        <v>1.0362919733972102</v>
      </c>
      <c r="AA501" s="53">
        <f t="shared" si="385"/>
        <v>1.0425839467944207</v>
      </c>
      <c r="AB501" s="53">
        <f t="shared" si="386"/>
        <v>0.53</v>
      </c>
      <c r="AC501" s="53">
        <f t="shared" si="387"/>
        <v>0.54814598669860515</v>
      </c>
      <c r="AD501" s="53">
        <f t="shared" si="388"/>
        <v>0.55370802660278973</v>
      </c>
      <c r="AE501" s="53">
        <f t="shared" si="389"/>
        <v>0.4421898004790773</v>
      </c>
      <c r="AF501" s="53">
        <f t="shared" si="390"/>
        <v>0.36</v>
      </c>
      <c r="AG501" s="53">
        <f t="shared" si="391"/>
        <v>0.40109490023953864</v>
      </c>
      <c r="AH501" s="64" t="s">
        <v>152</v>
      </c>
      <c r="AK501" s="45" t="str">
        <f t="shared" si="357"/>
        <v>257-24</v>
      </c>
      <c r="AL501" s="65"/>
      <c r="AM501" s="145">
        <f t="shared" si="358"/>
        <v>2</v>
      </c>
      <c r="AN501" s="149"/>
      <c r="AO501" s="183"/>
      <c r="AP501" s="149"/>
      <c r="AQ501" s="147">
        <f t="shared" si="359"/>
        <v>1</v>
      </c>
      <c r="AR501" s="229">
        <v>0</v>
      </c>
      <c r="AS501" s="229">
        <v>1</v>
      </c>
      <c r="AT501" s="229">
        <v>1</v>
      </c>
      <c r="AU501" s="229">
        <v>0</v>
      </c>
      <c r="AV501" s="229">
        <v>1</v>
      </c>
      <c r="AW501" s="229">
        <v>6</v>
      </c>
      <c r="AX501" s="229">
        <v>0</v>
      </c>
      <c r="AY501" s="229">
        <v>2</v>
      </c>
      <c r="AZ501" s="229">
        <v>4</v>
      </c>
      <c r="BB501" s="229">
        <v>5</v>
      </c>
      <c r="BC501" s="229">
        <v>0</v>
      </c>
      <c r="BD501" s="229">
        <v>0</v>
      </c>
      <c r="BE501" s="57">
        <v>3</v>
      </c>
      <c r="BF501" s="57">
        <v>3</v>
      </c>
      <c r="BG501" s="57">
        <v>3</v>
      </c>
      <c r="BH501" s="57">
        <v>10</v>
      </c>
      <c r="BI501" s="57">
        <f t="shared" si="360"/>
        <v>277</v>
      </c>
      <c r="BJ501" s="189" t="str">
        <f t="shared" si="361"/>
        <v>257-24</v>
      </c>
      <c r="BK501" s="173">
        <f t="shared" si="362"/>
        <v>2</v>
      </c>
      <c r="BL501" s="173">
        <v>0</v>
      </c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104"/>
      <c r="CB501" s="103"/>
      <c r="CC501" s="103"/>
      <c r="CD501" s="103"/>
      <c r="CE501" s="103"/>
      <c r="CF501" s="103"/>
      <c r="CG501" s="103"/>
      <c r="CH501" s="103"/>
      <c r="CI501" s="103"/>
      <c r="CJ501" s="103"/>
      <c r="CK501" s="103"/>
      <c r="CL501" s="103"/>
      <c r="CP501" s="93"/>
      <c r="CQ501" s="93"/>
      <c r="CV501" s="93"/>
      <c r="DA501" s="93"/>
      <c r="DF501" s="131"/>
      <c r="DG501" s="121">
        <f t="shared" si="363"/>
        <v>0</v>
      </c>
      <c r="DH501" s="121">
        <f t="shared" si="364"/>
        <v>9.7259544091304644</v>
      </c>
      <c r="DI501" s="121">
        <f t="shared" si="365"/>
        <v>30.201810021812015</v>
      </c>
      <c r="DJ501" s="121">
        <f t="shared" si="366"/>
        <v>0.15383919928447123</v>
      </c>
      <c r="DK501" s="121">
        <f t="shared" si="366"/>
        <v>0</v>
      </c>
      <c r="DL501" s="121">
        <f t="shared" si="366"/>
        <v>0</v>
      </c>
      <c r="DM501" s="121">
        <f t="shared" si="367"/>
        <v>0</v>
      </c>
      <c r="DN501" s="121">
        <f t="shared" si="368"/>
        <v>0</v>
      </c>
      <c r="DO501" s="121">
        <f t="shared" si="369"/>
        <v>0</v>
      </c>
      <c r="DP501" s="121">
        <f t="shared" si="370"/>
        <v>0</v>
      </c>
      <c r="DQ501" s="121">
        <f t="shared" si="371"/>
        <v>0</v>
      </c>
      <c r="DR501" s="122">
        <f t="shared" si="372"/>
        <v>3.5</v>
      </c>
      <c r="DS501" s="157"/>
      <c r="DT501" s="157" t="str">
        <f t="shared" si="373"/>
        <v>Mastication</v>
      </c>
      <c r="DU501" s="157" t="str">
        <f t="shared" si="355"/>
        <v>257-24</v>
      </c>
      <c r="DV501" s="238">
        <f t="shared" si="374"/>
        <v>2</v>
      </c>
      <c r="EJ501" s="50">
        <f t="shared" si="397"/>
        <v>4.8440040650406503E-2</v>
      </c>
      <c r="EK501" s="50">
        <f t="shared" si="398"/>
        <v>0</v>
      </c>
      <c r="EL501" s="55">
        <f t="shared" si="399"/>
        <v>0</v>
      </c>
      <c r="EM501" s="50">
        <f>4.656*AQ501*(((BL501/2.54)^2)+((BM501/2.54)^2)+((BN501/2.54)^2)+((BO501)/2.54^2)+((BP501/2.54)^2)+((BQ501/2.54)^2)+((BR501/2.54)^2)+((BS501/2.54)^2)+((BT501/2.54)^2)+((BU501/2.54)^2)+((BV501/2.54)^2)+((BW501/2.54)^2)+((BX501/2.54)^2)+((BY501/2.54)^2)+((BZ501/2.54)^2))/(BH501*3.28)</f>
        <v>0</v>
      </c>
      <c r="EN501" s="50">
        <f>3.492*AQ501*((CA501/2.54)^2 + (CB501/2.54)^2 + (CC501/2.54)^2 + (CD501/2.54)^2 + (CE501/2.54)^2 + (CF501/2.54)^2 + (CG501/2.54)^2 +(CH501/2.54)^2 +(CI501/2.54)^2 + (CJ501/2.54)^2 +(CK501/2.54)^2 + (CL501/2.54)^2 +(CM501/2.54)^2 + (CN501/2.54)^2 + (CO501/2.54)^2)/(BH501*3.28)</f>
        <v>0</v>
      </c>
      <c r="EO501" s="50">
        <f t="shared" si="392"/>
        <v>0</v>
      </c>
      <c r="EP501" s="50">
        <f t="shared" si="393"/>
        <v>0</v>
      </c>
      <c r="EQ501" s="50">
        <f t="shared" si="394"/>
        <v>0</v>
      </c>
      <c r="ER501" s="56">
        <f t="shared" si="400"/>
        <v>4.8440040650406503E-2</v>
      </c>
      <c r="ES501" s="56">
        <f t="shared" si="401"/>
        <v>0</v>
      </c>
      <c r="ET501" s="56">
        <f t="shared" si="396"/>
        <v>0</v>
      </c>
      <c r="EU501" s="56">
        <f t="shared" si="396"/>
        <v>4.3766794841087089</v>
      </c>
      <c r="EV501" s="56">
        <f t="shared" si="402"/>
        <v>4.8440040650406503E-2</v>
      </c>
      <c r="EW501" s="56"/>
      <c r="EX501" s="56"/>
      <c r="EY501" s="56"/>
      <c r="EZ501" s="165"/>
      <c r="FA501" s="179"/>
      <c r="FB501" s="179"/>
      <c r="FC501" s="56"/>
      <c r="FD501" s="56"/>
      <c r="FE501" s="56"/>
      <c r="FF501" s="56"/>
      <c r="FG501" s="56"/>
      <c r="FH501" s="56"/>
      <c r="FI501" s="56"/>
      <c r="FJ501" s="56"/>
      <c r="FK501" s="56"/>
      <c r="FL501" s="56"/>
      <c r="FM501" s="56"/>
      <c r="FO501" s="54"/>
      <c r="FP501" s="54"/>
      <c r="FQ501" s="54"/>
      <c r="FR501" s="54"/>
      <c r="FS501" s="54"/>
      <c r="FT501" s="54"/>
      <c r="FU501" s="54"/>
      <c r="FV501" s="54"/>
      <c r="FW501" s="54"/>
      <c r="FX501" s="54"/>
      <c r="FY501" s="54"/>
      <c r="FZ501" s="54"/>
      <c r="GA501" s="54"/>
    </row>
    <row r="502" spans="1:183" ht="16.899999999999999" customHeight="1">
      <c r="A502" s="66" t="s">
        <v>377</v>
      </c>
      <c r="B502" s="228" t="s">
        <v>340</v>
      </c>
      <c r="C502" s="228">
        <v>277</v>
      </c>
      <c r="D502" s="228" t="s">
        <v>355</v>
      </c>
      <c r="E502" s="229">
        <v>3</v>
      </c>
      <c r="F502" s="144">
        <v>3.4684433774760004</v>
      </c>
      <c r="G502" s="144"/>
      <c r="H502" s="144">
        <v>15.239315487396004</v>
      </c>
      <c r="I502" s="83"/>
      <c r="J502" s="83"/>
      <c r="K502" s="144"/>
      <c r="L502" s="144"/>
      <c r="M502" s="144"/>
      <c r="N502" s="83"/>
      <c r="O502" s="83"/>
      <c r="P502" s="230">
        <f t="shared" si="356"/>
        <v>18.707758864872005</v>
      </c>
      <c r="Q502" s="52">
        <f t="shared" si="375"/>
        <v>0.4862977204565232</v>
      </c>
      <c r="R502" s="52">
        <f t="shared" si="376"/>
        <v>1.6719591486036376</v>
      </c>
      <c r="S502" s="52">
        <f t="shared" si="377"/>
        <v>1.5100905010906007</v>
      </c>
      <c r="T502" s="53">
        <f t="shared" si="378"/>
        <v>0.13702190689023608</v>
      </c>
      <c r="U502" s="53">
        <f t="shared" si="379"/>
        <v>1.2629780931097638</v>
      </c>
      <c r="V502" s="53">
        <f t="shared" si="380"/>
        <v>16.243942351697964</v>
      </c>
      <c r="W502" s="53">
        <f t="shared" si="381"/>
        <v>140.50881400687584</v>
      </c>
      <c r="X502" s="53">
        <f t="shared" si="382"/>
        <v>1.0299999999999998</v>
      </c>
      <c r="Y502" s="53">
        <f t="shared" si="383"/>
        <v>1.0281459866986051</v>
      </c>
      <c r="Z502" s="53">
        <f t="shared" si="384"/>
        <v>1.0362919733972102</v>
      </c>
      <c r="AA502" s="53">
        <f t="shared" si="385"/>
        <v>1.0425839467944207</v>
      </c>
      <c r="AB502" s="53">
        <f t="shared" si="386"/>
        <v>0.53</v>
      </c>
      <c r="AC502" s="53">
        <f t="shared" si="387"/>
        <v>0.54814598669860515</v>
      </c>
      <c r="AD502" s="53">
        <f t="shared" si="388"/>
        <v>0.55370802660278973</v>
      </c>
      <c r="AE502" s="53">
        <f t="shared" si="389"/>
        <v>0.4421898004790773</v>
      </c>
      <c r="AF502" s="53">
        <f t="shared" si="390"/>
        <v>0.36</v>
      </c>
      <c r="AG502" s="53">
        <f t="shared" si="391"/>
        <v>0.40109490023953864</v>
      </c>
      <c r="AH502" s="64" t="s">
        <v>152</v>
      </c>
      <c r="AK502" s="45" t="str">
        <f t="shared" si="357"/>
        <v>257-24</v>
      </c>
      <c r="AL502" s="65"/>
      <c r="AM502" s="145">
        <f t="shared" si="358"/>
        <v>3</v>
      </c>
      <c r="AN502" s="149"/>
      <c r="AO502" s="183"/>
      <c r="AP502" s="149"/>
      <c r="AQ502" s="147">
        <f t="shared" si="359"/>
        <v>1</v>
      </c>
      <c r="AR502" s="229">
        <v>0</v>
      </c>
      <c r="AS502" s="229">
        <v>1</v>
      </c>
      <c r="AT502" s="229">
        <v>4</v>
      </c>
      <c r="AU502" s="229">
        <v>0</v>
      </c>
      <c r="AV502" s="229">
        <v>1</v>
      </c>
      <c r="AW502" s="229">
        <v>1</v>
      </c>
      <c r="AX502" s="229">
        <v>0</v>
      </c>
      <c r="AY502" s="229">
        <v>1</v>
      </c>
      <c r="AZ502" s="229">
        <v>10</v>
      </c>
      <c r="BB502" s="229">
        <v>20</v>
      </c>
      <c r="BC502" s="229">
        <v>4</v>
      </c>
      <c r="BD502" s="229">
        <v>0</v>
      </c>
      <c r="BE502" s="57">
        <v>3</v>
      </c>
      <c r="BF502" s="57">
        <v>3</v>
      </c>
      <c r="BG502" s="57">
        <v>3</v>
      </c>
      <c r="BH502" s="57">
        <v>10</v>
      </c>
      <c r="BI502" s="57">
        <f t="shared" si="360"/>
        <v>277</v>
      </c>
      <c r="BJ502" s="189" t="str">
        <f t="shared" si="361"/>
        <v>257-24</v>
      </c>
      <c r="BK502" s="173">
        <f t="shared" si="362"/>
        <v>3</v>
      </c>
      <c r="BL502" s="173">
        <v>0</v>
      </c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104">
        <v>42</v>
      </c>
      <c r="CB502" s="103"/>
      <c r="CC502" s="103"/>
      <c r="CD502" s="103"/>
      <c r="CE502" s="103"/>
      <c r="CF502" s="103"/>
      <c r="CG502" s="103"/>
      <c r="CH502" s="103"/>
      <c r="CI502" s="103"/>
      <c r="CJ502" s="103"/>
      <c r="CK502" s="103"/>
      <c r="CL502" s="103"/>
      <c r="CP502" s="93"/>
      <c r="CQ502" s="93"/>
      <c r="CV502" s="93"/>
      <c r="DA502" s="93"/>
      <c r="DF502" s="131"/>
      <c r="DG502" s="121">
        <f t="shared" si="363"/>
        <v>0</v>
      </c>
      <c r="DH502" s="121">
        <f t="shared" si="364"/>
        <v>7.2944658068478478</v>
      </c>
      <c r="DI502" s="121">
        <f t="shared" si="365"/>
        <v>22.65135751635901</v>
      </c>
      <c r="DJ502" s="121">
        <f t="shared" si="366"/>
        <v>0.61535679713788494</v>
      </c>
      <c r="DK502" s="121">
        <f t="shared" si="366"/>
        <v>1.1711182188210731</v>
      </c>
      <c r="DL502" s="121">
        <f t="shared" si="366"/>
        <v>0</v>
      </c>
      <c r="DM502" s="121">
        <f t="shared" si="367"/>
        <v>0</v>
      </c>
      <c r="DN502" s="121">
        <f t="shared" si="368"/>
        <v>81.700981681225386</v>
      </c>
      <c r="DO502" s="121">
        <f t="shared" si="369"/>
        <v>0</v>
      </c>
      <c r="DP502" s="121">
        <f t="shared" si="370"/>
        <v>0</v>
      </c>
      <c r="DQ502" s="121">
        <f t="shared" si="371"/>
        <v>0</v>
      </c>
      <c r="DR502" s="122">
        <f t="shared" si="372"/>
        <v>2.5</v>
      </c>
      <c r="DS502" s="157"/>
      <c r="DT502" s="157" t="str">
        <f t="shared" si="373"/>
        <v>Mastication</v>
      </c>
      <c r="DU502" s="157" t="str">
        <f t="shared" si="355"/>
        <v>257-24</v>
      </c>
      <c r="DV502" s="238">
        <f t="shared" si="374"/>
        <v>3</v>
      </c>
      <c r="EJ502" s="50">
        <f t="shared" si="397"/>
        <v>0.19376016260162601</v>
      </c>
      <c r="EK502" s="50">
        <f t="shared" si="398"/>
        <v>0.74186991869918695</v>
      </c>
      <c r="EL502" s="55">
        <f t="shared" si="399"/>
        <v>0</v>
      </c>
      <c r="EM502" s="50">
        <f>4.656*AQ502*(((BL502/2.54)^2)+((BM502/2.54)^2)+((BN502/2.54)^2)+((BO502)/2.54^2)+((BP502/2.54)^2)+((BQ502/2.54)^2)+((BR502/2.54)^2)+((BS502/2.54)^2)+((BT502/2.54)^2)+((BU502/2.54)^2)+((BV502/2.54)^2)+((BW502/2.54)^2)+((BX502/2.54)^2)+((BY502/2.54)^2)+((BZ502/2.54)^2))/(BH502*3.28)</f>
        <v>0</v>
      </c>
      <c r="EN502" s="50">
        <f>3.492*AQ502*((CA502/2.54)^2 + (CB502/2.54)^2 + (CC502/2.54)^2 + (CD502/2.54)^2 + (CE502/2.54)^2 + (CF502/2.54)^2 + (CG502/2.54)^2 +(CH502/2.54)^2 +(CI502/2.54)^2 + (CJ502/2.54)^2 +(CK502/2.54)^2 + (CL502/2.54)^2 +(CM502/2.54)^2 + (CN502/2.54)^2 + (CO502/2.54)^2)/(BH502*3.28)</f>
        <v>29.109285047838387</v>
      </c>
      <c r="EO502" s="50">
        <f t="shared" si="392"/>
        <v>0</v>
      </c>
      <c r="EP502" s="50">
        <f t="shared" si="393"/>
        <v>0</v>
      </c>
      <c r="EQ502" s="50">
        <f t="shared" si="394"/>
        <v>0</v>
      </c>
      <c r="ER502" s="56">
        <f t="shared" si="400"/>
        <v>0.93563008130081293</v>
      </c>
      <c r="ES502" s="56">
        <f t="shared" si="401"/>
        <v>29.109285047838387</v>
      </c>
      <c r="ET502" s="56">
        <f t="shared" si="396"/>
        <v>0</v>
      </c>
      <c r="EU502" s="56">
        <f t="shared" si="396"/>
        <v>3.2825096130815314</v>
      </c>
      <c r="EV502" s="56">
        <f t="shared" si="402"/>
        <v>30.044915129139198</v>
      </c>
      <c r="EW502" s="56"/>
      <c r="EX502" s="56"/>
      <c r="EY502" s="56"/>
      <c r="EZ502" s="165"/>
      <c r="FA502" s="179"/>
      <c r="FB502" s="179"/>
      <c r="FC502" s="56"/>
      <c r="FD502" s="56"/>
      <c r="FE502" s="56"/>
      <c r="FF502" s="56"/>
      <c r="FG502" s="56"/>
      <c r="FH502" s="56"/>
      <c r="FI502" s="56"/>
      <c r="FJ502" s="56"/>
      <c r="FK502" s="56"/>
      <c r="FL502" s="56"/>
      <c r="FM502" s="56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4"/>
      <c r="FZ502" s="54"/>
      <c r="GA502" s="54"/>
    </row>
    <row r="503" spans="1:183" ht="16.899999999999999" customHeight="1">
      <c r="A503" s="66" t="s">
        <v>377</v>
      </c>
      <c r="B503" s="228" t="s">
        <v>340</v>
      </c>
      <c r="C503" s="228">
        <v>277</v>
      </c>
      <c r="D503" s="228" t="s">
        <v>355</v>
      </c>
      <c r="E503" s="229">
        <v>4</v>
      </c>
      <c r="F503" s="144">
        <v>3.4684433774760004</v>
      </c>
      <c r="G503" s="144"/>
      <c r="H503" s="144">
        <v>15.239315487396004</v>
      </c>
      <c r="I503" s="83"/>
      <c r="J503" s="83"/>
      <c r="K503" s="144"/>
      <c r="L503" s="144"/>
      <c r="M503" s="144"/>
      <c r="N503" s="83"/>
      <c r="O503" s="83"/>
      <c r="P503" s="230">
        <f t="shared" si="356"/>
        <v>18.707758864872005</v>
      </c>
      <c r="Q503" s="52">
        <f t="shared" si="375"/>
        <v>0.4862977204565232</v>
      </c>
      <c r="R503" s="52">
        <f t="shared" si="376"/>
        <v>1.6719591486036376</v>
      </c>
      <c r="S503" s="52">
        <f t="shared" si="377"/>
        <v>1.5100905010906007</v>
      </c>
      <c r="T503" s="53">
        <f t="shared" si="378"/>
        <v>0.13702190689023608</v>
      </c>
      <c r="U503" s="53">
        <f t="shared" si="379"/>
        <v>1.2629780931097638</v>
      </c>
      <c r="V503" s="53">
        <f t="shared" si="380"/>
        <v>16.243942351697964</v>
      </c>
      <c r="W503" s="53">
        <f t="shared" si="381"/>
        <v>140.50881400687584</v>
      </c>
      <c r="X503" s="53">
        <f t="shared" si="382"/>
        <v>1.0299999999999998</v>
      </c>
      <c r="Y503" s="53">
        <f t="shared" si="383"/>
        <v>1.0281459866986051</v>
      </c>
      <c r="Z503" s="53">
        <f t="shared" si="384"/>
        <v>1.0362919733972102</v>
      </c>
      <c r="AA503" s="53">
        <f t="shared" si="385"/>
        <v>1.0425839467944207</v>
      </c>
      <c r="AB503" s="53">
        <f t="shared" si="386"/>
        <v>0.53</v>
      </c>
      <c r="AC503" s="53">
        <f t="shared" si="387"/>
        <v>0.54814598669860515</v>
      </c>
      <c r="AD503" s="53">
        <f t="shared" si="388"/>
        <v>0.55370802660278973</v>
      </c>
      <c r="AE503" s="53">
        <f t="shared" si="389"/>
        <v>0.4421898004790773</v>
      </c>
      <c r="AF503" s="53">
        <f t="shared" si="390"/>
        <v>0.36</v>
      </c>
      <c r="AG503" s="53">
        <f t="shared" si="391"/>
        <v>0.40109490023953864</v>
      </c>
      <c r="AH503" s="64" t="s">
        <v>152</v>
      </c>
      <c r="AK503" s="45" t="str">
        <f t="shared" si="357"/>
        <v>257-24</v>
      </c>
      <c r="AL503" s="65"/>
      <c r="AM503" s="145">
        <f t="shared" si="358"/>
        <v>4</v>
      </c>
      <c r="AN503" s="149"/>
      <c r="AO503" s="183"/>
      <c r="AP503" s="149"/>
      <c r="AQ503" s="147">
        <f t="shared" si="359"/>
        <v>1</v>
      </c>
      <c r="AR503" s="229">
        <v>0</v>
      </c>
      <c r="AS503" s="229">
        <v>0</v>
      </c>
      <c r="AT503" s="229">
        <v>0</v>
      </c>
      <c r="AU503" s="229">
        <v>0</v>
      </c>
      <c r="AV503" s="229">
        <v>1</v>
      </c>
      <c r="AW503" s="229">
        <v>1</v>
      </c>
      <c r="AX503" s="229">
        <v>0</v>
      </c>
      <c r="AY503" s="229">
        <v>0</v>
      </c>
      <c r="AZ503" s="229">
        <v>0</v>
      </c>
      <c r="BB503" s="229">
        <v>12</v>
      </c>
      <c r="BC503" s="229">
        <v>0</v>
      </c>
      <c r="BD503" s="229">
        <v>0</v>
      </c>
      <c r="BE503" s="57">
        <v>3</v>
      </c>
      <c r="BF503" s="57">
        <v>3</v>
      </c>
      <c r="BG503" s="57">
        <v>3</v>
      </c>
      <c r="BH503" s="57">
        <v>10</v>
      </c>
      <c r="BI503" s="57">
        <f t="shared" si="360"/>
        <v>277</v>
      </c>
      <c r="BJ503" s="189" t="str">
        <f t="shared" si="361"/>
        <v>257-24</v>
      </c>
      <c r="BK503" s="173">
        <f t="shared" si="362"/>
        <v>4</v>
      </c>
      <c r="BL503" s="173">
        <v>0</v>
      </c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104"/>
      <c r="CB503" s="103"/>
      <c r="CC503" s="103"/>
      <c r="CD503" s="103"/>
      <c r="CE503" s="103"/>
      <c r="CF503" s="103"/>
      <c r="CG503" s="103"/>
      <c r="CH503" s="103"/>
      <c r="CI503" s="103"/>
      <c r="CJ503" s="103"/>
      <c r="CK503" s="103"/>
      <c r="CL503" s="103"/>
      <c r="CP503" s="93"/>
      <c r="CQ503" s="93"/>
      <c r="CV503" s="93"/>
      <c r="DA503" s="93"/>
      <c r="DF503" s="131"/>
      <c r="DG503" s="121">
        <f t="shared" si="363"/>
        <v>0</v>
      </c>
      <c r="DH503" s="121">
        <f t="shared" si="364"/>
        <v>2.4314886022826161</v>
      </c>
      <c r="DI503" s="121">
        <f t="shared" si="365"/>
        <v>7.5504525054530038</v>
      </c>
      <c r="DJ503" s="121">
        <f t="shared" si="366"/>
        <v>0.36921407828273095</v>
      </c>
      <c r="DK503" s="121">
        <f t="shared" si="366"/>
        <v>0</v>
      </c>
      <c r="DL503" s="121">
        <f t="shared" si="366"/>
        <v>0</v>
      </c>
      <c r="DM503" s="121">
        <f t="shared" si="367"/>
        <v>0</v>
      </c>
      <c r="DN503" s="121">
        <f t="shared" si="368"/>
        <v>0</v>
      </c>
      <c r="DO503" s="121">
        <f t="shared" si="369"/>
        <v>0</v>
      </c>
      <c r="DP503" s="121">
        <f t="shared" si="370"/>
        <v>0</v>
      </c>
      <c r="DQ503" s="121">
        <f t="shared" si="371"/>
        <v>0</v>
      </c>
      <c r="DR503" s="122">
        <f t="shared" si="372"/>
        <v>0.5</v>
      </c>
      <c r="DS503" s="157"/>
      <c r="DT503" s="157" t="str">
        <f t="shared" si="373"/>
        <v>Mastication</v>
      </c>
      <c r="DU503" s="157" t="str">
        <f t="shared" si="355"/>
        <v>257-24</v>
      </c>
      <c r="DV503" s="238">
        <f t="shared" si="374"/>
        <v>4</v>
      </c>
      <c r="EJ503" s="50">
        <f t="shared" si="397"/>
        <v>0.1162560975609756</v>
      </c>
      <c r="EK503" s="50">
        <f t="shared" si="398"/>
        <v>0</v>
      </c>
      <c r="EL503" s="55">
        <f t="shared" si="399"/>
        <v>0</v>
      </c>
      <c r="EM503" s="50">
        <f>4.656*AQ503*(((BL503/2.54)^2)+((BM503/2.54)^2)+((BN503/2.54)^2)+((BO503)/2.54^2)+((BP503/2.54)^2)+((BQ503/2.54)^2)+((BR503/2.54)^2)+((BS503/2.54)^2)+((BT503/2.54)^2)+((BU503/2.54)^2)+((BV503/2.54)^2)+((BW503/2.54)^2)+((BX503/2.54)^2)+((BY503/2.54)^2)+((BZ503/2.54)^2))/(BH503*3.28)</f>
        <v>0</v>
      </c>
      <c r="EN503" s="50">
        <f>3.492*AQ503*((CA503/2.54)^2 + (CB503/2.54)^2 + (CC503/2.54)^2 + (CD503/2.54)^2 + (CE503/2.54)^2 + (CF503/2.54)^2 + (CG503/2.54)^2 +(CH503/2.54)^2 +(CI503/2.54)^2 + (CJ503/2.54)^2 +(CK503/2.54)^2 + (CL503/2.54)^2 +(CM503/2.54)^2 + (CN503/2.54)^2 + (CO503/2.54)^2)/(BH503*3.28)</f>
        <v>0</v>
      </c>
      <c r="EO503" s="50">
        <f t="shared" si="392"/>
        <v>0</v>
      </c>
      <c r="EP503" s="50">
        <f t="shared" si="393"/>
        <v>0</v>
      </c>
      <c r="EQ503" s="50">
        <f t="shared" si="394"/>
        <v>0</v>
      </c>
      <c r="ER503" s="56">
        <f t="shared" si="400"/>
        <v>0.1162560975609756</v>
      </c>
      <c r="ES503" s="56">
        <f t="shared" si="401"/>
        <v>0</v>
      </c>
      <c r="ET503" s="56">
        <f t="shared" si="396"/>
        <v>0</v>
      </c>
      <c r="EU503" s="56">
        <f t="shared" si="396"/>
        <v>1.0941698710271772</v>
      </c>
      <c r="EV503" s="56">
        <f t="shared" si="402"/>
        <v>0.1162560975609756</v>
      </c>
      <c r="EW503" s="56"/>
      <c r="EX503" s="56"/>
      <c r="EY503" s="56"/>
      <c r="EZ503" s="165" t="str">
        <f>D503</f>
        <v>257-24</v>
      </c>
      <c r="FA503" s="179">
        <f t="shared" si="395"/>
        <v>0</v>
      </c>
      <c r="FB503" s="179">
        <f t="shared" si="395"/>
        <v>2.9177863227391394</v>
      </c>
      <c r="FC503" s="56">
        <f>AVERAGE(EJ501:EJ503)</f>
        <v>0.11948543360433604</v>
      </c>
      <c r="FD503" s="56">
        <f>AVERAGE(EK501:EK503)</f>
        <v>0.24728997289972898</v>
      </c>
      <c r="FE503" s="56">
        <f>AVERAGE(EL501:EL503)</f>
        <v>0</v>
      </c>
      <c r="FF503" s="56">
        <f>AVERAGE(EM501:EM503)</f>
        <v>0</v>
      </c>
      <c r="FG503" s="56">
        <f>AVERAGE(EN501:EN503)</f>
        <v>9.7030950159461291</v>
      </c>
      <c r="FH503" s="56">
        <f t="shared" si="403"/>
        <v>0</v>
      </c>
      <c r="FI503" s="56">
        <f t="shared" si="403"/>
        <v>0</v>
      </c>
      <c r="FJ503" s="56">
        <f t="shared" si="403"/>
        <v>0</v>
      </c>
      <c r="FK503" s="56">
        <f>AVERAGE(ER501:ER503)</f>
        <v>0.36677540650406498</v>
      </c>
      <c r="FL503" s="56">
        <f>AVERAGE(ES501:ES503)</f>
        <v>9.7030950159461291</v>
      </c>
      <c r="FM503" s="56">
        <f>AVERAGE(EV501:EV503)</f>
        <v>10.069870422450192</v>
      </c>
      <c r="FO503" s="54"/>
      <c r="FP503" s="54" t="e">
        <f>AVERAGE(#REF!)</f>
        <v>#REF!</v>
      </c>
      <c r="FQ503" s="54" t="e">
        <f>AVERAGE(#REF!)</f>
        <v>#REF!</v>
      </c>
      <c r="FR503" s="54" t="e">
        <f>AVERAGE(#REF!)</f>
        <v>#REF!</v>
      </c>
      <c r="FS503" s="54" t="e">
        <f>AVERAGE(#REF!)</f>
        <v>#REF!</v>
      </c>
      <c r="FT503" s="54" t="e">
        <f>AVERAGE(#REF!)</f>
        <v>#REF!</v>
      </c>
      <c r="FU503" s="54" t="e">
        <f>AVERAGE(#REF!)</f>
        <v>#REF!</v>
      </c>
      <c r="FV503" s="54" t="e">
        <f>AVERAGE(#REF!)</f>
        <v>#REF!</v>
      </c>
      <c r="FW503" s="54" t="e">
        <f>AVERAGE(#REF!)</f>
        <v>#REF!</v>
      </c>
      <c r="FX503" s="54" t="e">
        <f>AVERAGE(#REF!)</f>
        <v>#REF!</v>
      </c>
      <c r="FY503" s="54" t="e">
        <f>AVERAGE(#REF!)</f>
        <v>#REF!</v>
      </c>
      <c r="FZ503" s="54" t="e">
        <f>AVERAGE(#REF!)</f>
        <v>#REF!</v>
      </c>
      <c r="GA503" s="54"/>
    </row>
    <row r="504" spans="1:183" ht="16.899999999999999" customHeight="1">
      <c r="A504" s="66" t="s">
        <v>377</v>
      </c>
      <c r="B504" s="228" t="s">
        <v>340</v>
      </c>
      <c r="C504" s="228">
        <v>277</v>
      </c>
      <c r="D504" s="228" t="s">
        <v>355</v>
      </c>
      <c r="E504" s="229">
        <v>5</v>
      </c>
      <c r="F504" s="144">
        <v>3.4684433774760004</v>
      </c>
      <c r="G504" s="144"/>
      <c r="H504" s="144">
        <v>15.239315487396004</v>
      </c>
      <c r="I504" s="83"/>
      <c r="J504" s="83"/>
      <c r="K504" s="83"/>
      <c r="L504" s="83"/>
      <c r="M504" s="83"/>
      <c r="N504" s="83"/>
      <c r="O504" s="83"/>
      <c r="P504" s="230">
        <f t="shared" si="356"/>
        <v>18.707758864872005</v>
      </c>
      <c r="Q504" s="52">
        <f t="shared" si="375"/>
        <v>0.4862977204565232</v>
      </c>
      <c r="R504" s="52">
        <f t="shared" si="376"/>
        <v>1.6719591486036376</v>
      </c>
      <c r="S504" s="52">
        <f t="shared" si="377"/>
        <v>1.5100905010906007</v>
      </c>
      <c r="T504" s="53">
        <f t="shared" si="378"/>
        <v>0.13702190689023608</v>
      </c>
      <c r="U504" s="53">
        <f t="shared" si="379"/>
        <v>1.2629780931097638</v>
      </c>
      <c r="V504" s="53">
        <f t="shared" si="380"/>
        <v>16.243942351697964</v>
      </c>
      <c r="W504" s="53">
        <f t="shared" si="381"/>
        <v>140.50881400687584</v>
      </c>
      <c r="X504" s="53">
        <f t="shared" si="382"/>
        <v>1.0299999999999998</v>
      </c>
      <c r="Y504" s="53">
        <f t="shared" si="383"/>
        <v>1.0281459866986051</v>
      </c>
      <c r="Z504" s="53">
        <f t="shared" si="384"/>
        <v>1.0362919733972102</v>
      </c>
      <c r="AA504" s="53">
        <f t="shared" si="385"/>
        <v>1.0425839467944207</v>
      </c>
      <c r="AB504" s="53">
        <f t="shared" si="386"/>
        <v>0.53</v>
      </c>
      <c r="AC504" s="53">
        <f t="shared" si="387"/>
        <v>0.54814598669860515</v>
      </c>
      <c r="AD504" s="53">
        <f t="shared" si="388"/>
        <v>0.55370802660278973</v>
      </c>
      <c r="AE504" s="53">
        <f t="shared" si="389"/>
        <v>0.4421898004790773</v>
      </c>
      <c r="AF504" s="53">
        <f t="shared" si="390"/>
        <v>0.36</v>
      </c>
      <c r="AG504" s="53">
        <f t="shared" si="391"/>
        <v>0.40109490023953864</v>
      </c>
      <c r="AH504" s="64" t="s">
        <v>152</v>
      </c>
      <c r="AK504" s="45" t="str">
        <f t="shared" si="357"/>
        <v>257-24</v>
      </c>
      <c r="AL504" s="65"/>
      <c r="AM504" s="145">
        <f t="shared" si="358"/>
        <v>5</v>
      </c>
      <c r="AN504" s="149"/>
      <c r="AO504" s="183"/>
      <c r="AP504" s="149"/>
      <c r="AQ504" s="147">
        <f t="shared" si="359"/>
        <v>1</v>
      </c>
      <c r="AR504" s="229">
        <v>0</v>
      </c>
      <c r="AS504" s="229">
        <v>1</v>
      </c>
      <c r="AT504" s="229">
        <v>1</v>
      </c>
      <c r="AU504" s="229">
        <v>0</v>
      </c>
      <c r="AV504" s="229">
        <v>1</v>
      </c>
      <c r="AW504" s="229">
        <v>1</v>
      </c>
      <c r="AX504" s="229">
        <v>0</v>
      </c>
      <c r="AY504" s="229">
        <v>3</v>
      </c>
      <c r="AZ504" s="229">
        <v>3</v>
      </c>
      <c r="BB504" s="229">
        <v>15</v>
      </c>
      <c r="BC504" s="229">
        <v>1</v>
      </c>
      <c r="BD504" s="229">
        <v>0</v>
      </c>
      <c r="BE504" s="57">
        <v>3</v>
      </c>
      <c r="BF504" s="57">
        <v>3</v>
      </c>
      <c r="BG504" s="57">
        <v>3</v>
      </c>
      <c r="BH504" s="57">
        <v>10</v>
      </c>
      <c r="BI504" s="57">
        <f t="shared" si="360"/>
        <v>277</v>
      </c>
      <c r="BJ504" s="189" t="str">
        <f t="shared" si="361"/>
        <v>257-24</v>
      </c>
      <c r="BK504" s="173">
        <f t="shared" si="362"/>
        <v>5</v>
      </c>
      <c r="BL504" s="173">
        <v>0</v>
      </c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104"/>
      <c r="CB504" s="103"/>
      <c r="CC504" s="103"/>
      <c r="CD504" s="103"/>
      <c r="CE504" s="103"/>
      <c r="CF504" s="103"/>
      <c r="CG504" s="103"/>
      <c r="CH504" s="103"/>
      <c r="CI504" s="103"/>
      <c r="CJ504" s="103"/>
      <c r="CK504" s="103"/>
      <c r="CL504" s="103"/>
      <c r="CP504" s="93"/>
      <c r="CQ504" s="93"/>
      <c r="CV504" s="93"/>
      <c r="DA504" s="93"/>
      <c r="DF504" s="131"/>
      <c r="DG504" s="121">
        <f t="shared" si="363"/>
        <v>0</v>
      </c>
      <c r="DH504" s="121">
        <f t="shared" si="364"/>
        <v>12.157443011413079</v>
      </c>
      <c r="DI504" s="121">
        <f t="shared" si="365"/>
        <v>37.752262527265017</v>
      </c>
      <c r="DJ504" s="121">
        <f t="shared" si="366"/>
        <v>0.46151759785341367</v>
      </c>
      <c r="DK504" s="121">
        <f t="shared" si="366"/>
        <v>0.29277955470526829</v>
      </c>
      <c r="DL504" s="121">
        <f t="shared" si="366"/>
        <v>0</v>
      </c>
      <c r="DM504" s="121">
        <f t="shared" si="367"/>
        <v>0</v>
      </c>
      <c r="DN504" s="121">
        <f t="shared" si="368"/>
        <v>0</v>
      </c>
      <c r="DO504" s="121">
        <f t="shared" si="369"/>
        <v>0</v>
      </c>
      <c r="DP504" s="121">
        <f t="shared" si="370"/>
        <v>0</v>
      </c>
      <c r="DQ504" s="121">
        <f t="shared" si="371"/>
        <v>0</v>
      </c>
      <c r="DR504" s="122">
        <f t="shared" si="372"/>
        <v>1</v>
      </c>
      <c r="DS504" s="157"/>
      <c r="DT504" s="157" t="str">
        <f t="shared" si="373"/>
        <v>Mastication</v>
      </c>
      <c r="DU504" s="157" t="str">
        <f t="shared" si="355"/>
        <v>257-24</v>
      </c>
      <c r="DV504" s="238">
        <f t="shared" si="374"/>
        <v>5</v>
      </c>
      <c r="EJ504" s="50"/>
      <c r="EK504" s="50"/>
      <c r="EL504" s="55"/>
      <c r="EM504" s="50"/>
      <c r="EN504" s="50"/>
      <c r="EO504" s="50">
        <f t="shared" si="392"/>
        <v>0</v>
      </c>
      <c r="EP504" s="50">
        <f t="shared" si="393"/>
        <v>0</v>
      </c>
      <c r="EQ504" s="50">
        <f t="shared" si="394"/>
        <v>0</v>
      </c>
      <c r="ER504" s="56"/>
      <c r="ES504" s="56"/>
      <c r="ET504" s="56">
        <f t="shared" si="396"/>
        <v>0</v>
      </c>
      <c r="EU504" s="56">
        <f t="shared" si="396"/>
        <v>5.4708493551358854</v>
      </c>
      <c r="EV504" s="56"/>
      <c r="EW504" s="56"/>
      <c r="EX504" s="56"/>
      <c r="EY504" s="56"/>
      <c r="EZ504" s="165"/>
      <c r="FA504" s="179"/>
      <c r="FB504" s="179"/>
      <c r="FC504" s="56"/>
      <c r="FD504" s="56"/>
      <c r="FE504" s="56"/>
      <c r="FF504" s="56"/>
      <c r="FG504" s="56"/>
      <c r="FH504" s="56"/>
      <c r="FI504" s="56"/>
      <c r="FJ504" s="56"/>
      <c r="FK504" s="56"/>
      <c r="FL504" s="56"/>
      <c r="FM504" s="56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4"/>
      <c r="FZ504" s="54"/>
      <c r="GA504" s="54"/>
    </row>
    <row r="505" spans="1:183" ht="16.899999999999999" customHeight="1">
      <c r="A505" s="66" t="s">
        <v>377</v>
      </c>
      <c r="B505" s="228" t="s">
        <v>340</v>
      </c>
      <c r="C505" s="228">
        <v>277</v>
      </c>
      <c r="D505" s="228" t="s">
        <v>353</v>
      </c>
      <c r="E505" s="229">
        <v>1</v>
      </c>
      <c r="F505" s="144">
        <v>3.4684433774760004</v>
      </c>
      <c r="G505" s="144"/>
      <c r="H505" s="144">
        <v>15.239315487396004</v>
      </c>
      <c r="I505" s="144"/>
      <c r="J505" s="144"/>
      <c r="K505" s="144"/>
      <c r="L505" s="144"/>
      <c r="M505" s="83"/>
      <c r="N505" s="83"/>
      <c r="O505" s="83"/>
      <c r="P505" s="230">
        <f t="shared" si="356"/>
        <v>18.707758864872005</v>
      </c>
      <c r="Q505" s="52">
        <f t="shared" si="375"/>
        <v>0.4862977204565232</v>
      </c>
      <c r="R505" s="52">
        <f t="shared" si="376"/>
        <v>1.6719591486036376</v>
      </c>
      <c r="S505" s="52">
        <f t="shared" si="377"/>
        <v>1.5100905010906007</v>
      </c>
      <c r="T505" s="53">
        <f t="shared" si="378"/>
        <v>0.13702190689023608</v>
      </c>
      <c r="U505" s="53">
        <f t="shared" si="379"/>
        <v>1.2629780931097638</v>
      </c>
      <c r="V505" s="53">
        <f t="shared" si="380"/>
        <v>16.243942351697964</v>
      </c>
      <c r="W505" s="53">
        <f t="shared" si="381"/>
        <v>140.50881400687584</v>
      </c>
      <c r="X505" s="53">
        <f t="shared" si="382"/>
        <v>1.0299999999999998</v>
      </c>
      <c r="Y505" s="53">
        <f t="shared" si="383"/>
        <v>1.0281459866986051</v>
      </c>
      <c r="Z505" s="53">
        <f t="shared" si="384"/>
        <v>1.0362919733972102</v>
      </c>
      <c r="AA505" s="53">
        <f t="shared" si="385"/>
        <v>1.0425839467944207</v>
      </c>
      <c r="AB505" s="53">
        <f t="shared" si="386"/>
        <v>0.53</v>
      </c>
      <c r="AC505" s="53">
        <f t="shared" si="387"/>
        <v>0.54814598669860515</v>
      </c>
      <c r="AD505" s="53">
        <f t="shared" si="388"/>
        <v>0.55370802660278973</v>
      </c>
      <c r="AE505" s="53">
        <f t="shared" si="389"/>
        <v>0.4421898004790773</v>
      </c>
      <c r="AF505" s="53">
        <f t="shared" si="390"/>
        <v>0.36</v>
      </c>
      <c r="AG505" s="53">
        <f t="shared" si="391"/>
        <v>0.40109490023953864</v>
      </c>
      <c r="AH505" s="64" t="s">
        <v>152</v>
      </c>
      <c r="AK505" s="45" t="str">
        <f t="shared" si="357"/>
        <v>275-23</v>
      </c>
      <c r="AL505" s="65"/>
      <c r="AM505" s="145">
        <f t="shared" si="358"/>
        <v>1</v>
      </c>
      <c r="AN505" s="149"/>
      <c r="AO505" s="183"/>
      <c r="AP505" s="149"/>
      <c r="AQ505" s="147">
        <f t="shared" si="359"/>
        <v>1</v>
      </c>
      <c r="AR505" s="229">
        <v>0</v>
      </c>
      <c r="AS505" s="229">
        <v>1</v>
      </c>
      <c r="AT505" s="229">
        <v>1</v>
      </c>
      <c r="AU505" s="229">
        <v>0</v>
      </c>
      <c r="AV505" s="229">
        <v>1</v>
      </c>
      <c r="AW505" s="229">
        <v>1</v>
      </c>
      <c r="AX505" s="229">
        <v>0</v>
      </c>
      <c r="AY505" s="229">
        <v>1</v>
      </c>
      <c r="AZ505" s="229">
        <v>1</v>
      </c>
      <c r="BB505" s="229">
        <v>50</v>
      </c>
      <c r="BC505" s="229">
        <v>5</v>
      </c>
      <c r="BD505" s="229">
        <v>3</v>
      </c>
      <c r="BE505" s="57">
        <v>3</v>
      </c>
      <c r="BF505" s="57">
        <v>3</v>
      </c>
      <c r="BG505" s="57">
        <v>3</v>
      </c>
      <c r="BH505" s="57">
        <v>10</v>
      </c>
      <c r="BI505" s="57">
        <f t="shared" si="360"/>
        <v>277</v>
      </c>
      <c r="BJ505" s="189" t="str">
        <f t="shared" si="361"/>
        <v>275-23</v>
      </c>
      <c r="BK505" s="173">
        <f t="shared" si="362"/>
        <v>1</v>
      </c>
      <c r="BL505" s="173">
        <v>15</v>
      </c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104"/>
      <c r="CB505" s="103"/>
      <c r="CC505" s="103"/>
      <c r="CD505" s="103"/>
      <c r="CE505" s="103"/>
      <c r="CF505" s="103"/>
      <c r="CG505" s="103"/>
      <c r="CH505" s="103"/>
      <c r="CI505" s="103"/>
      <c r="CJ505" s="103"/>
      <c r="CK505" s="103"/>
      <c r="CL505" s="103"/>
      <c r="CP505" s="93"/>
      <c r="CQ505" s="93"/>
      <c r="CV505" s="93"/>
      <c r="DA505" s="93"/>
      <c r="DF505" s="131"/>
      <c r="DG505" s="121">
        <f t="shared" si="363"/>
        <v>0</v>
      </c>
      <c r="DH505" s="121">
        <f t="shared" si="364"/>
        <v>7.2944658068478478</v>
      </c>
      <c r="DI505" s="121">
        <f t="shared" si="365"/>
        <v>22.65135751635901</v>
      </c>
      <c r="DJ505" s="121">
        <f t="shared" si="366"/>
        <v>1.5383919928447123</v>
      </c>
      <c r="DK505" s="121">
        <f t="shared" si="366"/>
        <v>1.4638977735263417</v>
      </c>
      <c r="DL505" s="121">
        <f t="shared" si="366"/>
        <v>11.501899080634479</v>
      </c>
      <c r="DM505" s="121">
        <f t="shared" si="367"/>
        <v>12.800219950597292</v>
      </c>
      <c r="DN505" s="121">
        <f t="shared" si="368"/>
        <v>0</v>
      </c>
      <c r="DO505" s="121">
        <f t="shared" si="369"/>
        <v>0</v>
      </c>
      <c r="DP505" s="121">
        <f t="shared" si="370"/>
        <v>0</v>
      </c>
      <c r="DQ505" s="121">
        <f t="shared" si="371"/>
        <v>0</v>
      </c>
      <c r="DR505" s="122">
        <f t="shared" si="372"/>
        <v>1</v>
      </c>
      <c r="DS505" s="157"/>
      <c r="DT505" s="157" t="str">
        <f t="shared" si="373"/>
        <v>Mastication</v>
      </c>
      <c r="DU505" s="157" t="str">
        <f t="shared" si="355"/>
        <v>275-23</v>
      </c>
      <c r="DV505" s="238">
        <f t="shared" si="374"/>
        <v>1</v>
      </c>
      <c r="EJ505" s="50">
        <f t="shared" si="397"/>
        <v>0.48440040650406502</v>
      </c>
      <c r="EK505" s="50">
        <f t="shared" si="398"/>
        <v>0.92733739837398377</v>
      </c>
      <c r="EL505" s="55">
        <f t="shared" si="399"/>
        <v>4.4268292682926829</v>
      </c>
      <c r="EM505" s="50">
        <f>4.656*AQ505*(((BL505/2.54)^2)+((BM505/2.54)^2)+((BN505/2.54)^2)+((BO505)/2.54^2)+((BP505/2.54)^2)+((BQ505/2.54)^2)+((BR505/2.54)^2)+((BS505/2.54)^2)+((BT505/2.54)^2)+((BU505/2.54)^2)+((BV505/2.54)^2)+((BW505/2.54)^2)+((BX505/2.54)^2)+((BY505/2.54)^2)+((BZ505/2.54)^2))/(BH505*3.28)</f>
        <v>4.9505586816051679</v>
      </c>
      <c r="EN505" s="50">
        <f>3.492*AQ505*((CA505/2.54)^2 + (CB505/2.54)^2 + (CC505/2.54)^2 + (CD505/2.54)^2 + (CE505/2.54)^2 + (CF505/2.54)^2 + (CG505/2.54)^2 +(CH505/2.54)^2 +(CI505/2.54)^2 + (CJ505/2.54)^2 +(CK505/2.54)^2 + (CL505/2.54)^2 +(CM505/2.54)^2 + (CN505/2.54)^2 + (CO505/2.54)^2)/(BH505*3.28)</f>
        <v>0</v>
      </c>
      <c r="EO505" s="50">
        <f t="shared" si="392"/>
        <v>0</v>
      </c>
      <c r="EP505" s="50">
        <f t="shared" si="393"/>
        <v>0</v>
      </c>
      <c r="EQ505" s="50">
        <f t="shared" si="394"/>
        <v>0</v>
      </c>
      <c r="ER505" s="56">
        <f t="shared" si="400"/>
        <v>5.8385670731707311</v>
      </c>
      <c r="ES505" s="56">
        <f t="shared" si="401"/>
        <v>4.9505586816051679</v>
      </c>
      <c r="ET505" s="56">
        <f t="shared" si="396"/>
        <v>0</v>
      </c>
      <c r="EU505" s="56">
        <f t="shared" si="396"/>
        <v>3.2825096130815314</v>
      </c>
      <c r="EV505" s="56">
        <f t="shared" si="402"/>
        <v>10.789125754775899</v>
      </c>
      <c r="EW505" s="56"/>
      <c r="EX505" s="56"/>
      <c r="EY505" s="56"/>
      <c r="EZ505" s="165"/>
      <c r="FA505" s="179"/>
      <c r="FB505" s="179"/>
      <c r="FC505" s="56"/>
      <c r="FD505" s="56"/>
      <c r="FE505" s="56"/>
      <c r="FF505" s="56"/>
      <c r="FG505" s="56"/>
      <c r="FH505" s="56"/>
      <c r="FI505" s="56"/>
      <c r="FJ505" s="56"/>
      <c r="FK505" s="56"/>
      <c r="FL505" s="56"/>
      <c r="FM505" s="56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4"/>
      <c r="GA505" s="54"/>
    </row>
    <row r="506" spans="1:183" ht="16.899999999999999" customHeight="1">
      <c r="A506" s="66" t="s">
        <v>377</v>
      </c>
      <c r="B506" s="228" t="s">
        <v>340</v>
      </c>
      <c r="C506" s="228">
        <v>277</v>
      </c>
      <c r="D506" s="228" t="s">
        <v>353</v>
      </c>
      <c r="E506" s="229">
        <v>2</v>
      </c>
      <c r="F506" s="144">
        <v>3.4684433774760004</v>
      </c>
      <c r="G506" s="144"/>
      <c r="H506" s="144">
        <v>15.239315487396004</v>
      </c>
      <c r="I506" s="144"/>
      <c r="J506" s="144"/>
      <c r="K506" s="144"/>
      <c r="L506" s="144"/>
      <c r="M506" s="83"/>
      <c r="N506" s="83"/>
      <c r="O506" s="83"/>
      <c r="P506" s="230">
        <f t="shared" si="356"/>
        <v>18.707758864872005</v>
      </c>
      <c r="Q506" s="52">
        <f t="shared" si="375"/>
        <v>0.4862977204565232</v>
      </c>
      <c r="R506" s="52">
        <f t="shared" si="376"/>
        <v>1.6719591486036376</v>
      </c>
      <c r="S506" s="52">
        <f t="shared" si="377"/>
        <v>1.5100905010906007</v>
      </c>
      <c r="T506" s="53">
        <f t="shared" si="378"/>
        <v>0.13702190689023608</v>
      </c>
      <c r="U506" s="53">
        <f t="shared" si="379"/>
        <v>1.2629780931097638</v>
      </c>
      <c r="V506" s="53">
        <f t="shared" si="380"/>
        <v>16.243942351697964</v>
      </c>
      <c r="W506" s="53">
        <f t="shared" si="381"/>
        <v>140.50881400687584</v>
      </c>
      <c r="X506" s="53">
        <f t="shared" si="382"/>
        <v>1.0299999999999998</v>
      </c>
      <c r="Y506" s="53">
        <f t="shared" si="383"/>
        <v>1.0281459866986051</v>
      </c>
      <c r="Z506" s="53">
        <f t="shared" si="384"/>
        <v>1.0362919733972102</v>
      </c>
      <c r="AA506" s="53">
        <f t="shared" si="385"/>
        <v>1.0425839467944207</v>
      </c>
      <c r="AB506" s="53">
        <f t="shared" si="386"/>
        <v>0.53</v>
      </c>
      <c r="AC506" s="53">
        <f t="shared" si="387"/>
        <v>0.54814598669860515</v>
      </c>
      <c r="AD506" s="53">
        <f t="shared" si="388"/>
        <v>0.55370802660278973</v>
      </c>
      <c r="AE506" s="53">
        <f t="shared" si="389"/>
        <v>0.4421898004790773</v>
      </c>
      <c r="AF506" s="53">
        <f t="shared" si="390"/>
        <v>0.36</v>
      </c>
      <c r="AG506" s="53">
        <f t="shared" si="391"/>
        <v>0.40109490023953864</v>
      </c>
      <c r="AH506" s="64" t="s">
        <v>152</v>
      </c>
      <c r="AK506" s="45" t="str">
        <f t="shared" si="357"/>
        <v>275-23</v>
      </c>
      <c r="AL506" s="65"/>
      <c r="AM506" s="145">
        <f t="shared" si="358"/>
        <v>2</v>
      </c>
      <c r="AN506" s="149"/>
      <c r="AO506" s="183"/>
      <c r="AP506" s="149"/>
      <c r="AQ506" s="147">
        <f t="shared" si="359"/>
        <v>1</v>
      </c>
      <c r="AR506" s="229">
        <v>0</v>
      </c>
      <c r="AS506" s="229">
        <v>2</v>
      </c>
      <c r="AT506" s="229">
        <v>2</v>
      </c>
      <c r="AU506" s="229">
        <v>0</v>
      </c>
      <c r="AV506" s="229">
        <v>2</v>
      </c>
      <c r="AW506" s="229">
        <v>2</v>
      </c>
      <c r="AX506" s="229">
        <v>0</v>
      </c>
      <c r="AY506" s="229">
        <v>1</v>
      </c>
      <c r="AZ506" s="229">
        <v>1</v>
      </c>
      <c r="BB506" s="229">
        <v>11</v>
      </c>
      <c r="BC506" s="229">
        <v>0</v>
      </c>
      <c r="BD506" s="229">
        <v>0</v>
      </c>
      <c r="BE506" s="57">
        <v>3</v>
      </c>
      <c r="BF506" s="57">
        <v>3</v>
      </c>
      <c r="BG506" s="57">
        <v>3</v>
      </c>
      <c r="BH506" s="57">
        <v>10</v>
      </c>
      <c r="BI506" s="57">
        <f t="shared" si="360"/>
        <v>277</v>
      </c>
      <c r="BJ506" s="189" t="str">
        <f t="shared" si="361"/>
        <v>275-23</v>
      </c>
      <c r="BK506" s="173">
        <f t="shared" si="362"/>
        <v>2</v>
      </c>
      <c r="BL506" s="173">
        <v>8</v>
      </c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104"/>
      <c r="CB506" s="103"/>
      <c r="CC506" s="103"/>
      <c r="CD506" s="103"/>
      <c r="CE506" s="103"/>
      <c r="CF506" s="103"/>
      <c r="CG506" s="103"/>
      <c r="CH506" s="103"/>
      <c r="CI506" s="103"/>
      <c r="CJ506" s="103"/>
      <c r="CK506" s="103"/>
      <c r="CL506" s="103"/>
      <c r="CP506" s="93"/>
      <c r="CQ506" s="93"/>
      <c r="CV506" s="93"/>
      <c r="DA506" s="93"/>
      <c r="DF506" s="131"/>
      <c r="DG506" s="121">
        <f t="shared" si="363"/>
        <v>0</v>
      </c>
      <c r="DH506" s="121">
        <f t="shared" si="364"/>
        <v>12.157443011413081</v>
      </c>
      <c r="DI506" s="121">
        <f t="shared" si="365"/>
        <v>37.752262527265017</v>
      </c>
      <c r="DJ506" s="121">
        <f t="shared" si="366"/>
        <v>0.33844623842583671</v>
      </c>
      <c r="DK506" s="121">
        <f t="shared" si="366"/>
        <v>0</v>
      </c>
      <c r="DL506" s="121">
        <f t="shared" si="366"/>
        <v>0</v>
      </c>
      <c r="DM506" s="121">
        <f t="shared" si="367"/>
        <v>3.6409514526143409</v>
      </c>
      <c r="DN506" s="121">
        <f t="shared" si="368"/>
        <v>0</v>
      </c>
      <c r="DO506" s="121">
        <f t="shared" si="369"/>
        <v>0</v>
      </c>
      <c r="DP506" s="121">
        <f t="shared" si="370"/>
        <v>0</v>
      </c>
      <c r="DQ506" s="121">
        <f t="shared" si="371"/>
        <v>0</v>
      </c>
      <c r="DR506" s="122">
        <f t="shared" si="372"/>
        <v>2</v>
      </c>
      <c r="DS506" s="157"/>
      <c r="DT506" s="157" t="str">
        <f t="shared" si="373"/>
        <v>Mastication</v>
      </c>
      <c r="DU506" s="157" t="str">
        <f t="shared" si="355"/>
        <v>275-23</v>
      </c>
      <c r="DV506" s="238">
        <f t="shared" si="374"/>
        <v>2</v>
      </c>
      <c r="EJ506" s="50">
        <f t="shared" si="397"/>
        <v>0.10656808943089431</v>
      </c>
      <c r="EK506" s="50">
        <f t="shared" si="398"/>
        <v>0</v>
      </c>
      <c r="EL506" s="55">
        <f t="shared" si="399"/>
        <v>0</v>
      </c>
      <c r="EM506" s="50">
        <f>4.656*AQ506*(((BL506/2.54)^2)+((BM506/2.54)^2)+((BN506/2.54)^2)+((BO506)/2.54^2)+((BP506/2.54)^2)+((BQ506/2.54)^2)+((BR506/2.54)^2)+((BS506/2.54)^2)+((BT506/2.54)^2)+((BU506/2.54)^2)+((BV506/2.54)^2)+((BW506/2.54)^2)+((BX506/2.54)^2)+((BY506/2.54)^2)+((BZ506/2.54)^2))/(BH506*3.28)</f>
        <v>1.4081589138788031</v>
      </c>
      <c r="EN506" s="50">
        <f>3.492*AQ506*((CA506/2.54)^2 + (CB506/2.54)^2 + (CC506/2.54)^2 + (CD506/2.54)^2 + (CE506/2.54)^2 + (CF506/2.54)^2 + (CG506/2.54)^2 +(CH506/2.54)^2 +(CI506/2.54)^2 + (CJ506/2.54)^2 +(CK506/2.54)^2 + (CL506/2.54)^2 +(CM506/2.54)^2 + (CN506/2.54)^2 + (CO506/2.54)^2)/(BH506*3.28)</f>
        <v>0</v>
      </c>
      <c r="EO506" s="50">
        <f t="shared" si="392"/>
        <v>0</v>
      </c>
      <c r="EP506" s="50">
        <f t="shared" si="393"/>
        <v>0</v>
      </c>
      <c r="EQ506" s="50">
        <f t="shared" si="394"/>
        <v>0</v>
      </c>
      <c r="ER506" s="56">
        <f t="shared" si="400"/>
        <v>0.10656808943089431</v>
      </c>
      <c r="ES506" s="56">
        <f t="shared" si="401"/>
        <v>1.4081589138788031</v>
      </c>
      <c r="ET506" s="56">
        <f t="shared" si="396"/>
        <v>0</v>
      </c>
      <c r="EU506" s="56">
        <f t="shared" si="396"/>
        <v>5.4708493551358863</v>
      </c>
      <c r="EV506" s="56">
        <f t="shared" si="402"/>
        <v>1.5147270033096973</v>
      </c>
      <c r="EW506" s="56"/>
      <c r="EX506" s="56"/>
      <c r="EY506" s="56"/>
      <c r="EZ506" s="165"/>
      <c r="FA506" s="179"/>
      <c r="FB506" s="179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4"/>
      <c r="FZ506" s="54"/>
      <c r="GA506" s="54"/>
    </row>
    <row r="507" spans="1:183" ht="16.899999999999999" customHeight="1">
      <c r="A507" s="66" t="s">
        <v>377</v>
      </c>
      <c r="B507" s="228" t="s">
        <v>340</v>
      </c>
      <c r="C507" s="228">
        <v>277</v>
      </c>
      <c r="D507" s="228" t="s">
        <v>353</v>
      </c>
      <c r="E507" s="229">
        <v>3</v>
      </c>
      <c r="F507" s="144">
        <v>3.4684433774760004</v>
      </c>
      <c r="G507" s="144"/>
      <c r="H507" s="144">
        <v>15.239315487396004</v>
      </c>
      <c r="I507" s="144"/>
      <c r="J507" s="144"/>
      <c r="K507" s="144"/>
      <c r="L507" s="144"/>
      <c r="M507" s="83"/>
      <c r="N507" s="83"/>
      <c r="O507" s="83"/>
      <c r="P507" s="230">
        <f t="shared" si="356"/>
        <v>18.707758864872005</v>
      </c>
      <c r="Q507" s="52">
        <f t="shared" si="375"/>
        <v>0.4862977204565232</v>
      </c>
      <c r="R507" s="52">
        <f t="shared" si="376"/>
        <v>1.6719591486036376</v>
      </c>
      <c r="S507" s="52">
        <f t="shared" si="377"/>
        <v>1.5100905010906007</v>
      </c>
      <c r="T507" s="53">
        <f t="shared" si="378"/>
        <v>0.13702190689023608</v>
      </c>
      <c r="U507" s="53">
        <f t="shared" si="379"/>
        <v>1.2629780931097638</v>
      </c>
      <c r="V507" s="53">
        <f t="shared" si="380"/>
        <v>16.243942351697964</v>
      </c>
      <c r="W507" s="53">
        <f t="shared" si="381"/>
        <v>140.50881400687584</v>
      </c>
      <c r="X507" s="53">
        <f t="shared" si="382"/>
        <v>1.0299999999999998</v>
      </c>
      <c r="Y507" s="53">
        <f t="shared" si="383"/>
        <v>1.0281459866986051</v>
      </c>
      <c r="Z507" s="53">
        <f t="shared" si="384"/>
        <v>1.0362919733972102</v>
      </c>
      <c r="AA507" s="53">
        <f t="shared" si="385"/>
        <v>1.0425839467944207</v>
      </c>
      <c r="AB507" s="53">
        <f t="shared" si="386"/>
        <v>0.53</v>
      </c>
      <c r="AC507" s="53">
        <f t="shared" si="387"/>
        <v>0.54814598669860515</v>
      </c>
      <c r="AD507" s="53">
        <f t="shared" si="388"/>
        <v>0.55370802660278973</v>
      </c>
      <c r="AE507" s="53">
        <f t="shared" si="389"/>
        <v>0.4421898004790773</v>
      </c>
      <c r="AF507" s="53">
        <f t="shared" si="390"/>
        <v>0.36</v>
      </c>
      <c r="AG507" s="53">
        <f t="shared" si="391"/>
        <v>0.40109490023953864</v>
      </c>
      <c r="AH507" s="64" t="s">
        <v>152</v>
      </c>
      <c r="AK507" s="45" t="str">
        <f t="shared" si="357"/>
        <v>275-23</v>
      </c>
      <c r="AL507" s="65"/>
      <c r="AM507" s="145">
        <f t="shared" si="358"/>
        <v>3</v>
      </c>
      <c r="AN507" s="149"/>
      <c r="AO507" s="183"/>
      <c r="AP507" s="149"/>
      <c r="AQ507" s="147">
        <f t="shared" si="359"/>
        <v>1</v>
      </c>
      <c r="AR507" s="229">
        <v>0</v>
      </c>
      <c r="AS507" s="229">
        <v>2</v>
      </c>
      <c r="AT507" s="229">
        <v>2</v>
      </c>
      <c r="AU507" s="229">
        <v>0</v>
      </c>
      <c r="AV507" s="229">
        <v>1</v>
      </c>
      <c r="AW507" s="229">
        <v>1</v>
      </c>
      <c r="AX507" s="229">
        <v>0</v>
      </c>
      <c r="AY507" s="229">
        <v>1</v>
      </c>
      <c r="AZ507" s="229">
        <v>2</v>
      </c>
      <c r="BB507" s="229">
        <v>40</v>
      </c>
      <c r="BC507" s="229">
        <v>3</v>
      </c>
      <c r="BD507" s="229">
        <v>0</v>
      </c>
      <c r="BE507" s="57">
        <v>3</v>
      </c>
      <c r="BF507" s="57">
        <v>3</v>
      </c>
      <c r="BG507" s="57">
        <v>3</v>
      </c>
      <c r="BH507" s="57">
        <v>10</v>
      </c>
      <c r="BI507" s="57">
        <f t="shared" si="360"/>
        <v>277</v>
      </c>
      <c r="BJ507" s="189" t="str">
        <f t="shared" si="361"/>
        <v>275-23</v>
      </c>
      <c r="BK507" s="173">
        <f t="shared" si="362"/>
        <v>3</v>
      </c>
      <c r="BL507" s="173">
        <v>0</v>
      </c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104">
        <v>16</v>
      </c>
      <c r="CB507" s="103"/>
      <c r="CC507" s="103"/>
      <c r="CD507" s="103"/>
      <c r="CE507" s="103"/>
      <c r="CF507" s="103"/>
      <c r="CG507" s="103"/>
      <c r="CH507" s="103"/>
      <c r="CI507" s="103"/>
      <c r="CJ507" s="103"/>
      <c r="CK507" s="103"/>
      <c r="CL507" s="103"/>
      <c r="CP507" s="93"/>
      <c r="CQ507" s="93"/>
      <c r="CV507" s="93"/>
      <c r="DA507" s="93"/>
      <c r="DF507" s="131"/>
      <c r="DG507" s="121">
        <f t="shared" si="363"/>
        <v>0</v>
      </c>
      <c r="DH507" s="121">
        <f t="shared" si="364"/>
        <v>9.7259544091304644</v>
      </c>
      <c r="DI507" s="121">
        <f t="shared" si="365"/>
        <v>30.201810021812015</v>
      </c>
      <c r="DJ507" s="121">
        <f t="shared" si="366"/>
        <v>1.2307135942757699</v>
      </c>
      <c r="DK507" s="121">
        <f t="shared" si="366"/>
        <v>0.87833866411580497</v>
      </c>
      <c r="DL507" s="121">
        <f t="shared" si="366"/>
        <v>0</v>
      </c>
      <c r="DM507" s="121">
        <f t="shared" si="367"/>
        <v>0</v>
      </c>
      <c r="DN507" s="121">
        <f t="shared" si="368"/>
        <v>11.856831808613206</v>
      </c>
      <c r="DO507" s="121">
        <f t="shared" si="369"/>
        <v>0</v>
      </c>
      <c r="DP507" s="121">
        <f t="shared" si="370"/>
        <v>0</v>
      </c>
      <c r="DQ507" s="121">
        <f t="shared" si="371"/>
        <v>0</v>
      </c>
      <c r="DR507" s="122">
        <f t="shared" si="372"/>
        <v>1.5</v>
      </c>
      <c r="DS507" s="157"/>
      <c r="DT507" s="157" t="str">
        <f t="shared" si="373"/>
        <v>Mastication</v>
      </c>
      <c r="DU507" s="157" t="str">
        <f t="shared" si="355"/>
        <v>275-23</v>
      </c>
      <c r="DV507" s="238">
        <f t="shared" si="374"/>
        <v>3</v>
      </c>
      <c r="EJ507" s="50">
        <f t="shared" si="397"/>
        <v>0.38752032520325203</v>
      </c>
      <c r="EK507" s="50">
        <f t="shared" si="398"/>
        <v>0.55640243902439024</v>
      </c>
      <c r="EL507" s="55">
        <f t="shared" si="399"/>
        <v>0</v>
      </c>
      <c r="EM507" s="50">
        <f>4.656*AQ507*(((BL507/2.54)^2)+((BM507/2.54)^2)+((BN507/2.54)^2)+((BO507)/2.54^2)+((BP507/2.54)^2)+((BQ507/2.54)^2)+((BR507/2.54)^2)+((BS507/2.54)^2)+((BT507/2.54)^2)+((BU507/2.54)^2)+((BV507/2.54)^2)+((BW507/2.54)^2)+((BX507/2.54)^2)+((BY507/2.54)^2)+((BZ507/2.54)^2))/(BH507*3.28)</f>
        <v>0</v>
      </c>
      <c r="EN507" s="50">
        <f>3.492*AQ507*((CA507/2.54)^2 + (CB507/2.54)^2 + (CC507/2.54)^2 + (CD507/2.54)^2 + (CE507/2.54)^2 + (CF507/2.54)^2 + (CG507/2.54)^2 +(CH507/2.54)^2 +(CI507/2.54)^2 + (CJ507/2.54)^2 +(CK507/2.54)^2 + (CL507/2.54)^2 +(CM507/2.54)^2 + (CN507/2.54)^2 + (CO507/2.54)^2)/(BH507*3.28)</f>
        <v>4.2244767416364102</v>
      </c>
      <c r="EO507" s="50">
        <f t="shared" si="392"/>
        <v>0</v>
      </c>
      <c r="EP507" s="50">
        <f t="shared" si="393"/>
        <v>0</v>
      </c>
      <c r="EQ507" s="50">
        <f t="shared" si="394"/>
        <v>0</v>
      </c>
      <c r="ER507" s="56">
        <f t="shared" si="400"/>
        <v>0.94392276422764221</v>
      </c>
      <c r="ES507" s="56">
        <f t="shared" si="401"/>
        <v>4.2244767416364102</v>
      </c>
      <c r="ET507" s="56">
        <f t="shared" si="396"/>
        <v>0</v>
      </c>
      <c r="EU507" s="56">
        <f t="shared" si="396"/>
        <v>4.3766794841087089</v>
      </c>
      <c r="EV507" s="56">
        <f t="shared" si="402"/>
        <v>5.1683995058640519</v>
      </c>
      <c r="EW507" s="56"/>
      <c r="EX507" s="56"/>
      <c r="EY507" s="56"/>
      <c r="EZ507" s="165" t="str">
        <f>D507</f>
        <v>275-23</v>
      </c>
      <c r="FA507" s="179">
        <f t="shared" si="395"/>
        <v>0</v>
      </c>
      <c r="FB507" s="179">
        <f t="shared" si="395"/>
        <v>4.3766794841087089</v>
      </c>
      <c r="FC507" s="56">
        <f>AVERAGE(EJ505:EJ507)</f>
        <v>0.3261629403794038</v>
      </c>
      <c r="FD507" s="56">
        <f>AVERAGE(EK505:EK507)</f>
        <v>0.49457994579945802</v>
      </c>
      <c r="FE507" s="56">
        <f>AVERAGE(EL505:EL507)</f>
        <v>1.475609756097561</v>
      </c>
      <c r="FF507" s="56">
        <f>AVERAGE(EM505:EM507)</f>
        <v>2.1195725318279903</v>
      </c>
      <c r="FG507" s="56">
        <f>AVERAGE(EN505:EN507)</f>
        <v>1.4081589138788033</v>
      </c>
      <c r="FH507" s="56">
        <f t="shared" si="403"/>
        <v>0</v>
      </c>
      <c r="FI507" s="56">
        <f t="shared" si="403"/>
        <v>0</v>
      </c>
      <c r="FJ507" s="56">
        <f t="shared" si="403"/>
        <v>0</v>
      </c>
      <c r="FK507" s="56">
        <f>AVERAGE(ER505:ER507)</f>
        <v>2.2963526422764224</v>
      </c>
      <c r="FL507" s="56">
        <f>AVERAGE(ES505:ES507)</f>
        <v>3.5277314457067939</v>
      </c>
      <c r="FM507" s="56">
        <f>AVERAGE(EV505:EV507)</f>
        <v>5.8240840879832163</v>
      </c>
      <c r="FO507" s="54"/>
      <c r="FP507" s="54" t="e">
        <f>AVERAGE(#REF!)</f>
        <v>#REF!</v>
      </c>
      <c r="FQ507" s="54" t="e">
        <f>AVERAGE(#REF!)</f>
        <v>#REF!</v>
      </c>
      <c r="FR507" s="54" t="e">
        <f>AVERAGE(#REF!)</f>
        <v>#REF!</v>
      </c>
      <c r="FS507" s="54" t="e">
        <f>AVERAGE(#REF!)</f>
        <v>#REF!</v>
      </c>
      <c r="FT507" s="54" t="e">
        <f>AVERAGE(#REF!)</f>
        <v>#REF!</v>
      </c>
      <c r="FU507" s="54" t="e">
        <f>AVERAGE(#REF!)</f>
        <v>#REF!</v>
      </c>
      <c r="FV507" s="54" t="e">
        <f>AVERAGE(#REF!)</f>
        <v>#REF!</v>
      </c>
      <c r="FW507" s="54" t="e">
        <f>AVERAGE(#REF!)</f>
        <v>#REF!</v>
      </c>
      <c r="FX507" s="54" t="e">
        <f>AVERAGE(#REF!)</f>
        <v>#REF!</v>
      </c>
      <c r="FY507" s="54" t="e">
        <f>AVERAGE(#REF!)</f>
        <v>#REF!</v>
      </c>
      <c r="FZ507" s="54" t="e">
        <f>AVERAGE(#REF!)</f>
        <v>#REF!</v>
      </c>
      <c r="GA507" s="54"/>
    </row>
    <row r="508" spans="1:183" ht="16.899999999999999" customHeight="1">
      <c r="A508" s="66" t="s">
        <v>377</v>
      </c>
      <c r="B508" s="228" t="s">
        <v>340</v>
      </c>
      <c r="C508" s="228">
        <v>277</v>
      </c>
      <c r="D508" s="228" t="s">
        <v>353</v>
      </c>
      <c r="E508" s="229">
        <v>4</v>
      </c>
      <c r="F508" s="144">
        <v>3.4684433774760004</v>
      </c>
      <c r="G508" s="144"/>
      <c r="H508" s="144">
        <v>15.239315487396004</v>
      </c>
      <c r="I508" s="144"/>
      <c r="J508" s="144"/>
      <c r="K508" s="144"/>
      <c r="L508" s="144"/>
      <c r="M508" s="83"/>
      <c r="N508" s="83"/>
      <c r="O508" s="83"/>
      <c r="P508" s="230">
        <f t="shared" si="356"/>
        <v>18.707758864872005</v>
      </c>
      <c r="Q508" s="52">
        <f t="shared" si="375"/>
        <v>0.4862977204565232</v>
      </c>
      <c r="R508" s="52">
        <f t="shared" si="376"/>
        <v>1.6719591486036376</v>
      </c>
      <c r="S508" s="52">
        <f t="shared" si="377"/>
        <v>1.5100905010906007</v>
      </c>
      <c r="T508" s="53">
        <f t="shared" si="378"/>
        <v>0.13702190689023608</v>
      </c>
      <c r="U508" s="53">
        <f t="shared" si="379"/>
        <v>1.2629780931097638</v>
      </c>
      <c r="V508" s="53">
        <f t="shared" si="380"/>
        <v>16.243942351697964</v>
      </c>
      <c r="W508" s="53">
        <f t="shared" si="381"/>
        <v>140.50881400687584</v>
      </c>
      <c r="X508" s="53">
        <f t="shared" si="382"/>
        <v>1.0299999999999998</v>
      </c>
      <c r="Y508" s="53">
        <f t="shared" si="383"/>
        <v>1.0281459866986051</v>
      </c>
      <c r="Z508" s="53">
        <f t="shared" si="384"/>
        <v>1.0362919733972102</v>
      </c>
      <c r="AA508" s="53">
        <f t="shared" si="385"/>
        <v>1.0425839467944207</v>
      </c>
      <c r="AB508" s="53">
        <f t="shared" si="386"/>
        <v>0.53</v>
      </c>
      <c r="AC508" s="53">
        <f t="shared" si="387"/>
        <v>0.54814598669860515</v>
      </c>
      <c r="AD508" s="53">
        <f t="shared" si="388"/>
        <v>0.55370802660278973</v>
      </c>
      <c r="AE508" s="53">
        <f t="shared" si="389"/>
        <v>0.4421898004790773</v>
      </c>
      <c r="AF508" s="53">
        <f t="shared" si="390"/>
        <v>0.36</v>
      </c>
      <c r="AG508" s="53">
        <f t="shared" si="391"/>
        <v>0.40109490023953864</v>
      </c>
      <c r="AH508" s="64" t="s">
        <v>152</v>
      </c>
      <c r="AK508" s="45" t="str">
        <f t="shared" si="357"/>
        <v>275-23</v>
      </c>
      <c r="AL508" s="65"/>
      <c r="AM508" s="145">
        <f t="shared" si="358"/>
        <v>4</v>
      </c>
      <c r="AN508" s="149"/>
      <c r="AO508" s="183"/>
      <c r="AP508" s="149"/>
      <c r="AQ508" s="147">
        <f t="shared" si="359"/>
        <v>1</v>
      </c>
      <c r="AR508" s="229">
        <v>0</v>
      </c>
      <c r="AS508" s="229">
        <v>2</v>
      </c>
      <c r="AT508" s="229">
        <v>2</v>
      </c>
      <c r="AU508" s="229">
        <v>0</v>
      </c>
      <c r="AV508" s="229">
        <v>1</v>
      </c>
      <c r="AW508" s="229">
        <v>1</v>
      </c>
      <c r="AX508" s="229">
        <v>0</v>
      </c>
      <c r="AY508" s="229">
        <v>1</v>
      </c>
      <c r="AZ508" s="229">
        <v>1</v>
      </c>
      <c r="BB508" s="229">
        <v>23</v>
      </c>
      <c r="BC508" s="229">
        <v>1</v>
      </c>
      <c r="BD508" s="229">
        <v>0</v>
      </c>
      <c r="BE508" s="57">
        <v>3</v>
      </c>
      <c r="BF508" s="57">
        <v>3</v>
      </c>
      <c r="BG508" s="57">
        <v>3</v>
      </c>
      <c r="BH508" s="57">
        <v>10</v>
      </c>
      <c r="BI508" s="57">
        <f t="shared" si="360"/>
        <v>277</v>
      </c>
      <c r="BJ508" s="189" t="str">
        <f t="shared" si="361"/>
        <v>275-23</v>
      </c>
      <c r="BK508" s="173">
        <f t="shared" si="362"/>
        <v>4</v>
      </c>
      <c r="BL508" s="173">
        <v>0</v>
      </c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104"/>
      <c r="CB508" s="103"/>
      <c r="CC508" s="103"/>
      <c r="CD508" s="103"/>
      <c r="CE508" s="103"/>
      <c r="CF508" s="103"/>
      <c r="CG508" s="103"/>
      <c r="CH508" s="103"/>
      <c r="CI508" s="103"/>
      <c r="CJ508" s="103"/>
      <c r="CK508" s="103"/>
      <c r="CL508" s="103"/>
      <c r="CP508" s="93"/>
      <c r="CQ508" s="93"/>
      <c r="CV508" s="93"/>
      <c r="DA508" s="93"/>
      <c r="DF508" s="131"/>
      <c r="DG508" s="121">
        <f t="shared" si="363"/>
        <v>0</v>
      </c>
      <c r="DH508" s="121">
        <f t="shared" si="364"/>
        <v>9.7259544091304644</v>
      </c>
      <c r="DI508" s="121">
        <f t="shared" si="365"/>
        <v>30.201810021812015</v>
      </c>
      <c r="DJ508" s="121">
        <f t="shared" si="366"/>
        <v>0.70766031670856766</v>
      </c>
      <c r="DK508" s="121">
        <f t="shared" si="366"/>
        <v>0.29277955470526829</v>
      </c>
      <c r="DL508" s="121">
        <f t="shared" si="366"/>
        <v>0</v>
      </c>
      <c r="DM508" s="121">
        <f t="shared" si="367"/>
        <v>0</v>
      </c>
      <c r="DN508" s="121">
        <f t="shared" si="368"/>
        <v>0</v>
      </c>
      <c r="DO508" s="121">
        <f t="shared" si="369"/>
        <v>0</v>
      </c>
      <c r="DP508" s="121">
        <f t="shared" si="370"/>
        <v>0</v>
      </c>
      <c r="DQ508" s="121">
        <f t="shared" si="371"/>
        <v>0</v>
      </c>
      <c r="DR508" s="122">
        <f t="shared" si="372"/>
        <v>1.5</v>
      </c>
      <c r="DS508" s="157"/>
      <c r="DT508" s="157" t="str">
        <f t="shared" si="373"/>
        <v>Mastication</v>
      </c>
      <c r="DU508" s="157" t="str">
        <f t="shared" si="355"/>
        <v>275-23</v>
      </c>
      <c r="DV508" s="238">
        <f t="shared" si="374"/>
        <v>4</v>
      </c>
      <c r="EJ508" s="50"/>
      <c r="EK508" s="50"/>
      <c r="EL508" s="55"/>
      <c r="EM508" s="50"/>
      <c r="EN508" s="50"/>
      <c r="EO508" s="50">
        <f t="shared" si="392"/>
        <v>0</v>
      </c>
      <c r="EP508" s="50">
        <f t="shared" si="393"/>
        <v>0</v>
      </c>
      <c r="EQ508" s="50">
        <f t="shared" si="394"/>
        <v>0</v>
      </c>
      <c r="ER508" s="56"/>
      <c r="ES508" s="56"/>
      <c r="ET508" s="56">
        <f t="shared" si="396"/>
        <v>0</v>
      </c>
      <c r="EU508" s="56">
        <f t="shared" si="396"/>
        <v>4.3766794841087089</v>
      </c>
      <c r="EV508" s="56"/>
      <c r="EW508" s="56"/>
      <c r="EX508" s="56"/>
      <c r="EY508" s="56"/>
      <c r="EZ508" s="165"/>
      <c r="FA508" s="179"/>
      <c r="FB508" s="179"/>
      <c r="FC508" s="56"/>
      <c r="FD508" s="56"/>
      <c r="FE508" s="56"/>
      <c r="FF508" s="56"/>
      <c r="FG508" s="56"/>
      <c r="FH508" s="56"/>
      <c r="FI508" s="56"/>
      <c r="FJ508" s="56"/>
      <c r="FK508" s="56"/>
      <c r="FL508" s="56"/>
      <c r="FM508" s="56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4"/>
      <c r="FZ508" s="54"/>
      <c r="GA508" s="54"/>
    </row>
    <row r="509" spans="1:183" ht="16.899999999999999" customHeight="1">
      <c r="A509" s="66" t="s">
        <v>377</v>
      </c>
      <c r="B509" s="228" t="s">
        <v>340</v>
      </c>
      <c r="C509" s="228">
        <v>277</v>
      </c>
      <c r="D509" s="228" t="s">
        <v>353</v>
      </c>
      <c r="E509" s="229">
        <v>5</v>
      </c>
      <c r="F509" s="144">
        <v>3.4684433774760004</v>
      </c>
      <c r="G509" s="144"/>
      <c r="H509" s="144">
        <v>15.239315487396004</v>
      </c>
      <c r="I509" s="144"/>
      <c r="J509" s="144"/>
      <c r="K509" s="144"/>
      <c r="L509" s="144"/>
      <c r="M509" s="144"/>
      <c r="N509" s="83"/>
      <c r="O509" s="83"/>
      <c r="P509" s="230">
        <f t="shared" si="356"/>
        <v>18.707758864872005</v>
      </c>
      <c r="Q509" s="52">
        <f t="shared" si="375"/>
        <v>0.4862977204565232</v>
      </c>
      <c r="R509" s="52">
        <f t="shared" si="376"/>
        <v>1.6719591486036376</v>
      </c>
      <c r="S509" s="52">
        <f t="shared" si="377"/>
        <v>1.5100905010906007</v>
      </c>
      <c r="T509" s="53">
        <f t="shared" si="378"/>
        <v>0.13702190689023608</v>
      </c>
      <c r="U509" s="53">
        <f t="shared" si="379"/>
        <v>1.2629780931097638</v>
      </c>
      <c r="V509" s="53">
        <f t="shared" si="380"/>
        <v>16.243942351697964</v>
      </c>
      <c r="W509" s="53">
        <f t="shared" si="381"/>
        <v>140.50881400687584</v>
      </c>
      <c r="X509" s="53">
        <f t="shared" si="382"/>
        <v>1.0299999999999998</v>
      </c>
      <c r="Y509" s="53">
        <f t="shared" si="383"/>
        <v>1.0281459866986051</v>
      </c>
      <c r="Z509" s="53">
        <f t="shared" si="384"/>
        <v>1.0362919733972102</v>
      </c>
      <c r="AA509" s="53">
        <f t="shared" si="385"/>
        <v>1.0425839467944207</v>
      </c>
      <c r="AB509" s="53">
        <f t="shared" si="386"/>
        <v>0.53</v>
      </c>
      <c r="AC509" s="53">
        <f t="shared" si="387"/>
        <v>0.54814598669860515</v>
      </c>
      <c r="AD509" s="53">
        <f t="shared" si="388"/>
        <v>0.55370802660278973</v>
      </c>
      <c r="AE509" s="53">
        <f t="shared" si="389"/>
        <v>0.4421898004790773</v>
      </c>
      <c r="AF509" s="53">
        <f t="shared" si="390"/>
        <v>0.36</v>
      </c>
      <c r="AG509" s="53">
        <f t="shared" si="391"/>
        <v>0.40109490023953864</v>
      </c>
      <c r="AH509" s="64" t="s">
        <v>152</v>
      </c>
      <c r="AK509" s="45" t="str">
        <f t="shared" si="357"/>
        <v>275-23</v>
      </c>
      <c r="AL509" s="65"/>
      <c r="AM509" s="145">
        <f t="shared" si="358"/>
        <v>5</v>
      </c>
      <c r="AN509" s="149"/>
      <c r="AO509" s="183"/>
      <c r="AP509" s="149"/>
      <c r="AQ509" s="147">
        <f t="shared" si="359"/>
        <v>1</v>
      </c>
      <c r="AR509" s="229">
        <v>0</v>
      </c>
      <c r="AS509" s="229">
        <v>1</v>
      </c>
      <c r="AT509" s="229">
        <v>2</v>
      </c>
      <c r="AU509" s="229">
        <v>0</v>
      </c>
      <c r="AV509" s="229">
        <v>2</v>
      </c>
      <c r="AW509" s="229">
        <v>2</v>
      </c>
      <c r="AX509" s="229">
        <v>0</v>
      </c>
      <c r="AY509" s="229">
        <v>2</v>
      </c>
      <c r="AZ509" s="229">
        <v>2</v>
      </c>
      <c r="BB509" s="229">
        <v>13</v>
      </c>
      <c r="BC509" s="229">
        <v>0</v>
      </c>
      <c r="BD509" s="229">
        <v>0</v>
      </c>
      <c r="BE509" s="57">
        <v>3</v>
      </c>
      <c r="BF509" s="57">
        <v>3</v>
      </c>
      <c r="BG509" s="57">
        <v>3</v>
      </c>
      <c r="BH509" s="57">
        <v>10</v>
      </c>
      <c r="BI509" s="57">
        <f t="shared" si="360"/>
        <v>277</v>
      </c>
      <c r="BJ509" s="189" t="str">
        <f t="shared" si="361"/>
        <v>275-23</v>
      </c>
      <c r="BK509" s="173">
        <f t="shared" si="362"/>
        <v>5</v>
      </c>
      <c r="BL509" s="173">
        <v>0</v>
      </c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104"/>
      <c r="CB509" s="103"/>
      <c r="CC509" s="103"/>
      <c r="CD509" s="103"/>
      <c r="CE509" s="103"/>
      <c r="CF509" s="103"/>
      <c r="CG509" s="103"/>
      <c r="CH509" s="103"/>
      <c r="CI509" s="103"/>
      <c r="CJ509" s="103"/>
      <c r="CK509" s="103"/>
      <c r="CL509" s="103"/>
      <c r="CP509" s="93"/>
      <c r="CQ509" s="93"/>
      <c r="CV509" s="93"/>
      <c r="DA509" s="93"/>
      <c r="DF509" s="131"/>
      <c r="DG509" s="121">
        <f t="shared" si="363"/>
        <v>0</v>
      </c>
      <c r="DH509" s="121">
        <f t="shared" si="364"/>
        <v>12.157443011413079</v>
      </c>
      <c r="DI509" s="121">
        <f t="shared" si="365"/>
        <v>37.752262527265017</v>
      </c>
      <c r="DJ509" s="121">
        <f t="shared" si="366"/>
        <v>0.3999819181396253</v>
      </c>
      <c r="DK509" s="121">
        <f t="shared" si="366"/>
        <v>0</v>
      </c>
      <c r="DL509" s="121">
        <f t="shared" si="366"/>
        <v>0</v>
      </c>
      <c r="DM509" s="121">
        <f t="shared" si="367"/>
        <v>0</v>
      </c>
      <c r="DN509" s="121">
        <f t="shared" si="368"/>
        <v>0</v>
      </c>
      <c r="DO509" s="121">
        <f t="shared" si="369"/>
        <v>0</v>
      </c>
      <c r="DP509" s="121">
        <f t="shared" si="370"/>
        <v>0</v>
      </c>
      <c r="DQ509" s="121">
        <f t="shared" si="371"/>
        <v>0</v>
      </c>
      <c r="DR509" s="122">
        <f t="shared" si="372"/>
        <v>2</v>
      </c>
      <c r="DS509" s="157"/>
      <c r="DT509" s="157" t="str">
        <f t="shared" si="373"/>
        <v>Mastication</v>
      </c>
      <c r="DU509" s="157" t="str">
        <f t="shared" si="355"/>
        <v>275-23</v>
      </c>
      <c r="DV509" s="238">
        <f t="shared" si="374"/>
        <v>5</v>
      </c>
      <c r="EJ509" s="50">
        <f t="shared" si="397"/>
        <v>0.12594410569105691</v>
      </c>
      <c r="EK509" s="50">
        <f t="shared" si="398"/>
        <v>0</v>
      </c>
      <c r="EL509" s="55">
        <f t="shared" si="399"/>
        <v>0</v>
      </c>
      <c r="EM509" s="50">
        <f>4.656*AQ509*(((BL509/2.54)^2)+((BM509/2.54)^2)+((BN509/2.54)^2)+((BO509)/2.54^2)+((BP509/2.54)^2)+((BQ509/2.54)^2)+((BR509/2.54)^2)+((BS509/2.54)^2)+((BT509/2.54)^2)+((BU509/2.54)^2)+((BV509/2.54)^2)+((BW509/2.54)^2)+((BX509/2.54)^2)+((BY509/2.54)^2)+((BZ509/2.54)^2))/(BH509*3.28)</f>
        <v>0</v>
      </c>
      <c r="EN509" s="50">
        <f>3.492*AQ509*((CA509/2.54)^2 + (CB509/2.54)^2 + (CC509/2.54)^2 + (CD509/2.54)^2 + (CE509/2.54)^2 + (CF509/2.54)^2 + (CG509/2.54)^2 +(CH509/2.54)^2 +(CI509/2.54)^2 + (CJ509/2.54)^2 +(CK509/2.54)^2 + (CL509/2.54)^2 +(CM509/2.54)^2 + (CN509/2.54)^2 + (CO509/2.54)^2)/(BH509*3.28)</f>
        <v>0</v>
      </c>
      <c r="EO509" s="50">
        <f t="shared" si="392"/>
        <v>0</v>
      </c>
      <c r="EP509" s="50">
        <f t="shared" si="393"/>
        <v>0</v>
      </c>
      <c r="EQ509" s="50">
        <f t="shared" si="394"/>
        <v>0</v>
      </c>
      <c r="ER509" s="56">
        <f t="shared" si="400"/>
        <v>0.12594410569105691</v>
      </c>
      <c r="ES509" s="56">
        <f t="shared" si="401"/>
        <v>0</v>
      </c>
      <c r="ET509" s="56">
        <f t="shared" si="396"/>
        <v>0</v>
      </c>
      <c r="EU509" s="56">
        <f t="shared" si="396"/>
        <v>5.4708493551358854</v>
      </c>
      <c r="EV509" s="56">
        <f t="shared" si="402"/>
        <v>0.12594410569105691</v>
      </c>
      <c r="EW509" s="56"/>
      <c r="EX509" s="56"/>
      <c r="EY509" s="56"/>
      <c r="EZ509" s="165"/>
      <c r="FA509" s="179"/>
      <c r="FB509" s="179"/>
      <c r="FC509" s="56"/>
      <c r="FD509" s="56"/>
      <c r="FE509" s="56"/>
      <c r="FF509" s="56"/>
      <c r="FG509" s="56"/>
      <c r="FH509" s="56"/>
      <c r="FI509" s="56"/>
      <c r="FJ509" s="56"/>
      <c r="FK509" s="56"/>
      <c r="FL509" s="56"/>
      <c r="FM509" s="56"/>
      <c r="FO509" s="54"/>
      <c r="FP509" s="54"/>
      <c r="FQ509" s="54"/>
      <c r="FR509" s="54"/>
      <c r="FS509" s="54"/>
      <c r="FT509" s="54"/>
      <c r="FU509" s="54"/>
      <c r="FV509" s="54"/>
      <c r="FW509" s="54"/>
      <c r="FX509" s="54"/>
      <c r="FY509" s="54"/>
      <c r="FZ509" s="54"/>
      <c r="GA509" s="54"/>
    </row>
    <row r="510" spans="1:183" ht="16.899999999999999" customHeight="1">
      <c r="A510" s="66" t="s">
        <v>377</v>
      </c>
      <c r="B510" s="228" t="s">
        <v>340</v>
      </c>
      <c r="C510" s="228">
        <v>277</v>
      </c>
      <c r="D510" s="228" t="s">
        <v>354</v>
      </c>
      <c r="E510" s="229">
        <v>1</v>
      </c>
      <c r="F510" s="144">
        <v>3.4684433774760004</v>
      </c>
      <c r="G510" s="144"/>
      <c r="H510" s="144">
        <v>15.239315487396004</v>
      </c>
      <c r="I510" s="144"/>
      <c r="J510" s="144"/>
      <c r="K510" s="144"/>
      <c r="L510" s="144"/>
      <c r="M510" s="144"/>
      <c r="N510" s="83"/>
      <c r="O510" s="83"/>
      <c r="P510" s="230">
        <f t="shared" si="356"/>
        <v>18.707758864872005</v>
      </c>
      <c r="Q510" s="52">
        <f t="shared" si="375"/>
        <v>0.4862977204565232</v>
      </c>
      <c r="R510" s="52">
        <f t="shared" si="376"/>
        <v>1.6719591486036376</v>
      </c>
      <c r="S510" s="52">
        <f t="shared" si="377"/>
        <v>1.5100905010906007</v>
      </c>
      <c r="T510" s="53">
        <f t="shared" si="378"/>
        <v>0.13702190689023608</v>
      </c>
      <c r="U510" s="53">
        <f t="shared" si="379"/>
        <v>1.2629780931097638</v>
      </c>
      <c r="V510" s="53">
        <f t="shared" si="380"/>
        <v>16.243942351697964</v>
      </c>
      <c r="W510" s="53">
        <f t="shared" si="381"/>
        <v>140.50881400687584</v>
      </c>
      <c r="X510" s="53">
        <f t="shared" si="382"/>
        <v>1.0299999999999998</v>
      </c>
      <c r="Y510" s="53">
        <f t="shared" si="383"/>
        <v>1.0281459866986051</v>
      </c>
      <c r="Z510" s="53">
        <f t="shared" si="384"/>
        <v>1.0362919733972102</v>
      </c>
      <c r="AA510" s="53">
        <f t="shared" si="385"/>
        <v>1.0425839467944207</v>
      </c>
      <c r="AB510" s="53">
        <f t="shared" si="386"/>
        <v>0.53</v>
      </c>
      <c r="AC510" s="53">
        <f t="shared" si="387"/>
        <v>0.54814598669860515</v>
      </c>
      <c r="AD510" s="53">
        <f t="shared" si="388"/>
        <v>0.55370802660278973</v>
      </c>
      <c r="AE510" s="53">
        <f t="shared" si="389"/>
        <v>0.4421898004790773</v>
      </c>
      <c r="AF510" s="53">
        <f t="shared" si="390"/>
        <v>0.36</v>
      </c>
      <c r="AG510" s="53">
        <f t="shared" si="391"/>
        <v>0.40109490023953864</v>
      </c>
      <c r="AH510" s="64" t="s">
        <v>152</v>
      </c>
      <c r="AK510" s="45" t="str">
        <f t="shared" si="357"/>
        <v>276-22</v>
      </c>
      <c r="AL510" s="65"/>
      <c r="AM510" s="145">
        <f t="shared" si="358"/>
        <v>1</v>
      </c>
      <c r="AN510" s="149"/>
      <c r="AO510" s="183"/>
      <c r="AP510" s="149"/>
      <c r="AQ510" s="147">
        <f t="shared" si="359"/>
        <v>1</v>
      </c>
      <c r="AR510" s="229">
        <v>0</v>
      </c>
      <c r="AS510" s="229">
        <v>3</v>
      </c>
      <c r="AT510" s="229">
        <v>3</v>
      </c>
      <c r="AU510" s="229">
        <v>0</v>
      </c>
      <c r="AV510" s="229">
        <v>2</v>
      </c>
      <c r="AW510" s="229">
        <v>2</v>
      </c>
      <c r="AX510" s="229">
        <v>0</v>
      </c>
      <c r="AY510" s="229">
        <v>2</v>
      </c>
      <c r="AZ510" s="229">
        <v>2</v>
      </c>
      <c r="BB510" s="229">
        <v>20</v>
      </c>
      <c r="BC510" s="229">
        <v>3</v>
      </c>
      <c r="BD510" s="229">
        <v>1</v>
      </c>
      <c r="BE510" s="57">
        <v>3</v>
      </c>
      <c r="BF510" s="57">
        <v>3</v>
      </c>
      <c r="BG510" s="57">
        <v>3</v>
      </c>
      <c r="BH510" s="57">
        <v>10</v>
      </c>
      <c r="BI510" s="57">
        <f t="shared" si="360"/>
        <v>277</v>
      </c>
      <c r="BJ510" s="189" t="str">
        <f t="shared" si="361"/>
        <v>276-22</v>
      </c>
      <c r="BK510" s="173">
        <f t="shared" si="362"/>
        <v>1</v>
      </c>
      <c r="BL510" s="173">
        <v>0</v>
      </c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104">
        <v>14</v>
      </c>
      <c r="CB510" s="103"/>
      <c r="CC510" s="103"/>
      <c r="CD510" s="103"/>
      <c r="CE510" s="103"/>
      <c r="CF510" s="103"/>
      <c r="CG510" s="103"/>
      <c r="CH510" s="103"/>
      <c r="CI510" s="103"/>
      <c r="CJ510" s="103"/>
      <c r="CK510" s="103"/>
      <c r="CL510" s="103"/>
      <c r="CP510" s="93"/>
      <c r="CQ510" s="93"/>
      <c r="CV510" s="93"/>
      <c r="DA510" s="93"/>
      <c r="DF510" s="131"/>
      <c r="DG510" s="121">
        <f t="shared" si="363"/>
        <v>0</v>
      </c>
      <c r="DH510" s="121">
        <f t="shared" si="364"/>
        <v>17.020420215978312</v>
      </c>
      <c r="DI510" s="121">
        <f t="shared" si="365"/>
        <v>52.853167538171029</v>
      </c>
      <c r="DJ510" s="121">
        <f t="shared" si="366"/>
        <v>0.61535679713788494</v>
      </c>
      <c r="DK510" s="121">
        <f t="shared" si="366"/>
        <v>0.87833866411580497</v>
      </c>
      <c r="DL510" s="121">
        <f t="shared" si="366"/>
        <v>3.8339663602114924</v>
      </c>
      <c r="DM510" s="121">
        <f t="shared" si="367"/>
        <v>0</v>
      </c>
      <c r="DN510" s="121">
        <f t="shared" si="368"/>
        <v>9.0778868534694865</v>
      </c>
      <c r="DO510" s="121">
        <f t="shared" si="369"/>
        <v>0</v>
      </c>
      <c r="DP510" s="121">
        <f t="shared" si="370"/>
        <v>0</v>
      </c>
      <c r="DQ510" s="121">
        <f t="shared" si="371"/>
        <v>0</v>
      </c>
      <c r="DR510" s="122">
        <f t="shared" si="372"/>
        <v>2.5</v>
      </c>
      <c r="DS510" s="157"/>
      <c r="DT510" s="157" t="str">
        <f t="shared" si="373"/>
        <v>Mastication</v>
      </c>
      <c r="DU510" s="157" t="str">
        <f t="shared" si="355"/>
        <v>276-22</v>
      </c>
      <c r="DV510" s="238">
        <f t="shared" si="374"/>
        <v>1</v>
      </c>
      <c r="EJ510" s="50">
        <f t="shared" si="397"/>
        <v>0.19376016260162601</v>
      </c>
      <c r="EK510" s="50">
        <f t="shared" si="398"/>
        <v>0.55640243902439024</v>
      </c>
      <c r="EL510" s="55">
        <f t="shared" si="399"/>
        <v>1.475609756097561</v>
      </c>
      <c r="EM510" s="50">
        <f>4.656*AQ510*(((BL510/2.54)^2)+((BM510/2.54)^2)+((BN510/2.54)^2)+((BO510)/2.54^2)+((BP510/2.54)^2)+((BQ510/2.54)^2)+((BR510/2.54)^2)+((BS510/2.54)^2)+((BT510/2.54)^2)+((BU510/2.54)^2)+((BV510/2.54)^2)+((BW510/2.54)^2)+((BX510/2.54)^2)+((BY510/2.54)^2)+((BZ510/2.54)^2))/(BH510*3.28)</f>
        <v>0</v>
      </c>
      <c r="EN510" s="50">
        <f>3.492*AQ510*((CA510/2.54)^2 + (CB510/2.54)^2 + (CC510/2.54)^2 + (CD510/2.54)^2 + (CE510/2.54)^2 + (CF510/2.54)^2 + (CG510/2.54)^2 +(CH510/2.54)^2 +(CI510/2.54)^2 + (CJ510/2.54)^2 +(CK510/2.54)^2 + (CL510/2.54)^2 +(CM510/2.54)^2 + (CN510/2.54)^2 + (CO510/2.54)^2)/(BH510*3.28)</f>
        <v>3.2343650053153765</v>
      </c>
      <c r="EO510" s="50">
        <f t="shared" si="392"/>
        <v>0</v>
      </c>
      <c r="EP510" s="50">
        <f t="shared" si="393"/>
        <v>0</v>
      </c>
      <c r="EQ510" s="50">
        <f t="shared" si="394"/>
        <v>0</v>
      </c>
      <c r="ER510" s="56">
        <f t="shared" si="400"/>
        <v>2.2257723577235771</v>
      </c>
      <c r="ES510" s="56">
        <f t="shared" si="401"/>
        <v>3.2343650053153765</v>
      </c>
      <c r="ET510" s="56">
        <f t="shared" si="396"/>
        <v>0</v>
      </c>
      <c r="EU510" s="56">
        <f t="shared" si="396"/>
        <v>7.6591890971902403</v>
      </c>
      <c r="EV510" s="56">
        <f t="shared" si="402"/>
        <v>5.4601373630389531</v>
      </c>
      <c r="EW510" s="56"/>
      <c r="EX510" s="56"/>
      <c r="EY510" s="56"/>
      <c r="EZ510" s="165"/>
      <c r="FA510" s="179"/>
      <c r="FB510" s="179"/>
      <c r="FC510" s="56"/>
      <c r="FD510" s="56"/>
      <c r="FE510" s="56"/>
      <c r="FF510" s="56"/>
      <c r="FG510" s="56"/>
      <c r="FH510" s="56"/>
      <c r="FI510" s="56"/>
      <c r="FJ510" s="56"/>
      <c r="FK510" s="56"/>
      <c r="FL510" s="56"/>
      <c r="FM510" s="56"/>
      <c r="FO510" s="54"/>
      <c r="FP510" s="54"/>
      <c r="FQ510" s="54"/>
      <c r="FR510" s="54"/>
      <c r="FS510" s="54"/>
      <c r="FT510" s="54"/>
      <c r="FU510" s="54"/>
      <c r="FV510" s="54"/>
      <c r="FW510" s="54"/>
      <c r="FX510" s="54"/>
      <c r="FY510" s="54"/>
      <c r="FZ510" s="54"/>
      <c r="GA510" s="54"/>
    </row>
    <row r="511" spans="1:183" ht="16.899999999999999" customHeight="1">
      <c r="A511" s="66" t="s">
        <v>377</v>
      </c>
      <c r="B511" s="228" t="s">
        <v>340</v>
      </c>
      <c r="C511" s="228">
        <v>277</v>
      </c>
      <c r="D511" s="228" t="s">
        <v>354</v>
      </c>
      <c r="E511" s="229">
        <v>2</v>
      </c>
      <c r="F511" s="144">
        <v>3.4684433774760004</v>
      </c>
      <c r="G511" s="144"/>
      <c r="H511" s="144">
        <v>15.239315487396004</v>
      </c>
      <c r="I511" s="144"/>
      <c r="J511" s="144"/>
      <c r="K511" s="144"/>
      <c r="L511" s="144"/>
      <c r="M511" s="144"/>
      <c r="N511" s="83"/>
      <c r="O511" s="83"/>
      <c r="P511" s="230">
        <f t="shared" si="356"/>
        <v>18.707758864872005</v>
      </c>
      <c r="Q511" s="52">
        <f t="shared" si="375"/>
        <v>0.4862977204565232</v>
      </c>
      <c r="R511" s="52">
        <f t="shared" si="376"/>
        <v>1.6719591486036376</v>
      </c>
      <c r="S511" s="52">
        <f t="shared" si="377"/>
        <v>1.5100905010906007</v>
      </c>
      <c r="T511" s="53">
        <f t="shared" si="378"/>
        <v>0.13702190689023608</v>
      </c>
      <c r="U511" s="53">
        <f t="shared" si="379"/>
        <v>1.2629780931097638</v>
      </c>
      <c r="V511" s="53">
        <f t="shared" si="380"/>
        <v>16.243942351697964</v>
      </c>
      <c r="W511" s="53">
        <f t="shared" si="381"/>
        <v>140.50881400687584</v>
      </c>
      <c r="X511" s="53">
        <f t="shared" si="382"/>
        <v>1.0299999999999998</v>
      </c>
      <c r="Y511" s="53">
        <f t="shared" si="383"/>
        <v>1.0281459866986051</v>
      </c>
      <c r="Z511" s="53">
        <f t="shared" si="384"/>
        <v>1.0362919733972102</v>
      </c>
      <c r="AA511" s="53">
        <f t="shared" si="385"/>
        <v>1.0425839467944207</v>
      </c>
      <c r="AB511" s="53">
        <f t="shared" si="386"/>
        <v>0.53</v>
      </c>
      <c r="AC511" s="53">
        <f t="shared" si="387"/>
        <v>0.54814598669860515</v>
      </c>
      <c r="AD511" s="53">
        <f t="shared" si="388"/>
        <v>0.55370802660278973</v>
      </c>
      <c r="AE511" s="53">
        <f t="shared" si="389"/>
        <v>0.4421898004790773</v>
      </c>
      <c r="AF511" s="53">
        <f t="shared" si="390"/>
        <v>0.36</v>
      </c>
      <c r="AG511" s="53">
        <f t="shared" si="391"/>
        <v>0.40109490023953864</v>
      </c>
      <c r="AH511" s="64" t="s">
        <v>152</v>
      </c>
      <c r="AK511" s="45" t="str">
        <f t="shared" si="357"/>
        <v>276-22</v>
      </c>
      <c r="AL511" s="65"/>
      <c r="AM511" s="145">
        <f t="shared" si="358"/>
        <v>2</v>
      </c>
      <c r="AN511" s="149"/>
      <c r="AO511" s="183"/>
      <c r="AP511" s="149"/>
      <c r="AQ511" s="147">
        <f t="shared" si="359"/>
        <v>1</v>
      </c>
      <c r="AR511" s="229">
        <v>0</v>
      </c>
      <c r="AS511" s="229">
        <v>2</v>
      </c>
      <c r="AT511" s="229">
        <v>2</v>
      </c>
      <c r="AU511" s="229">
        <v>0</v>
      </c>
      <c r="AV511" s="229">
        <v>1</v>
      </c>
      <c r="AW511" s="229">
        <v>25</v>
      </c>
      <c r="AX511" s="229">
        <v>0</v>
      </c>
      <c r="AY511" s="229">
        <v>2</v>
      </c>
      <c r="AZ511" s="229">
        <v>2</v>
      </c>
      <c r="BB511" s="229">
        <v>17</v>
      </c>
      <c r="BC511" s="229">
        <v>1</v>
      </c>
      <c r="BD511" s="229">
        <v>1</v>
      </c>
      <c r="BE511" s="57">
        <v>3</v>
      </c>
      <c r="BF511" s="57">
        <v>3</v>
      </c>
      <c r="BG511" s="57">
        <v>3</v>
      </c>
      <c r="BH511" s="57">
        <v>10</v>
      </c>
      <c r="BI511" s="57">
        <f t="shared" si="360"/>
        <v>277</v>
      </c>
      <c r="BJ511" s="189" t="str">
        <f t="shared" si="361"/>
        <v>276-22</v>
      </c>
      <c r="BK511" s="173">
        <f t="shared" si="362"/>
        <v>2</v>
      </c>
      <c r="BL511" s="173">
        <v>0</v>
      </c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104">
        <v>29</v>
      </c>
      <c r="CB511" s="103"/>
      <c r="CC511" s="103"/>
      <c r="CD511" s="103"/>
      <c r="CE511" s="103"/>
      <c r="CF511" s="103"/>
      <c r="CG511" s="103"/>
      <c r="CH511" s="103"/>
      <c r="CI511" s="103"/>
      <c r="CJ511" s="103"/>
      <c r="CK511" s="103"/>
      <c r="CL511" s="103"/>
      <c r="CP511" s="93"/>
      <c r="CQ511" s="93"/>
      <c r="CV511" s="93"/>
      <c r="DA511" s="93"/>
      <c r="DF511" s="131"/>
      <c r="DG511" s="121">
        <f t="shared" si="363"/>
        <v>0</v>
      </c>
      <c r="DH511" s="121">
        <f t="shared" si="364"/>
        <v>12.157443011413079</v>
      </c>
      <c r="DI511" s="121">
        <f t="shared" si="365"/>
        <v>37.752262527265017</v>
      </c>
      <c r="DJ511" s="121">
        <f t="shared" si="366"/>
        <v>0.52305327756720221</v>
      </c>
      <c r="DK511" s="121">
        <f t="shared" si="366"/>
        <v>0.29277955470526829</v>
      </c>
      <c r="DL511" s="121">
        <f t="shared" si="366"/>
        <v>3.8339663602114924</v>
      </c>
      <c r="DM511" s="121">
        <f t="shared" si="367"/>
        <v>0</v>
      </c>
      <c r="DN511" s="121">
        <f t="shared" si="368"/>
        <v>38.951545121264481</v>
      </c>
      <c r="DO511" s="121">
        <f t="shared" si="369"/>
        <v>0</v>
      </c>
      <c r="DP511" s="121">
        <f t="shared" si="370"/>
        <v>0</v>
      </c>
      <c r="DQ511" s="121">
        <f t="shared" si="371"/>
        <v>0</v>
      </c>
      <c r="DR511" s="122">
        <f t="shared" si="372"/>
        <v>13.5</v>
      </c>
      <c r="DS511" s="157"/>
      <c r="DT511" s="157" t="str">
        <f t="shared" si="373"/>
        <v>Mastication</v>
      </c>
      <c r="DU511" s="157" t="str">
        <f t="shared" si="355"/>
        <v>276-22</v>
      </c>
      <c r="DV511" s="238">
        <f t="shared" si="374"/>
        <v>2</v>
      </c>
      <c r="EJ511" s="50">
        <f t="shared" si="397"/>
        <v>0.1646961382113821</v>
      </c>
      <c r="EK511" s="50">
        <f t="shared" si="398"/>
        <v>0.18546747967479674</v>
      </c>
      <c r="EL511" s="55">
        <f t="shared" si="399"/>
        <v>1.475609756097561</v>
      </c>
      <c r="EM511" s="50">
        <f>4.656*AQ511*(((BL511/2.54)^2)+((BM511/2.54)^2)+((BN511/2.54)^2)+((BO511)/2.54^2)+((BP511/2.54)^2)+((BQ511/2.54)^2)+((BR511/2.54)^2)+((BS511/2.54)^2)+((BT511/2.54)^2)+((BU511/2.54)^2)+((BV511/2.54)^2)+((BW511/2.54)^2)+((BX511/2.54)^2)+((BY511/2.54)^2)+((BZ511/2.54)^2))/(BH511*3.28)</f>
        <v>0</v>
      </c>
      <c r="EN511" s="50">
        <f>3.492*AQ511*((CA511/2.54)^2 + (CB511/2.54)^2 + (CC511/2.54)^2 + (CD511/2.54)^2 + (CE511/2.54)^2 + (CF511/2.54)^2 + (CG511/2.54)^2 +(CH511/2.54)^2 +(CI511/2.54)^2 + (CJ511/2.54)^2 +(CK511/2.54)^2 + (CL511/2.54)^2 +(CM511/2.54)^2 + (CN511/2.54)^2 + (CO511/2.54)^2)/(BH511*3.28)</f>
        <v>13.878066170766488</v>
      </c>
      <c r="EO511" s="50">
        <f t="shared" si="392"/>
        <v>0</v>
      </c>
      <c r="EP511" s="50">
        <f t="shared" si="393"/>
        <v>0</v>
      </c>
      <c r="EQ511" s="50">
        <f t="shared" si="394"/>
        <v>0</v>
      </c>
      <c r="ER511" s="56">
        <f t="shared" si="400"/>
        <v>1.8257733739837398</v>
      </c>
      <c r="ES511" s="56">
        <f t="shared" si="401"/>
        <v>13.878066170766488</v>
      </c>
      <c r="ET511" s="56">
        <f t="shared" si="396"/>
        <v>0</v>
      </c>
      <c r="EU511" s="56">
        <f t="shared" si="396"/>
        <v>5.4708493551358854</v>
      </c>
      <c r="EV511" s="56">
        <f t="shared" si="402"/>
        <v>15.703839544750227</v>
      </c>
      <c r="EW511" s="56"/>
      <c r="EX511" s="56"/>
      <c r="EY511" s="56"/>
      <c r="EZ511" s="165" t="str">
        <f>D511</f>
        <v>276-22</v>
      </c>
      <c r="FA511" s="179">
        <f t="shared" si="395"/>
        <v>0</v>
      </c>
      <c r="FB511" s="179">
        <f t="shared" si="395"/>
        <v>6.2002959358206704</v>
      </c>
      <c r="FC511" s="56">
        <f>AVERAGE(EJ509:EJ511)</f>
        <v>0.16146680216802167</v>
      </c>
      <c r="FD511" s="56">
        <f>AVERAGE(EK509:EK511)</f>
        <v>0.24728997289972898</v>
      </c>
      <c r="FE511" s="56">
        <f>AVERAGE(EL509:EL511)</f>
        <v>0.98373983739837401</v>
      </c>
      <c r="FF511" s="56">
        <f>AVERAGE(EM509:EM511)</f>
        <v>0</v>
      </c>
      <c r="FG511" s="56">
        <f>AVERAGE(EN509:EN511)</f>
        <v>5.7041437253606206</v>
      </c>
      <c r="FH511" s="56">
        <f t="shared" si="403"/>
        <v>0</v>
      </c>
      <c r="FI511" s="56">
        <f t="shared" si="403"/>
        <v>0</v>
      </c>
      <c r="FJ511" s="56">
        <f t="shared" si="403"/>
        <v>0</v>
      </c>
      <c r="FK511" s="56">
        <f>AVERAGE(ER509:ER511)</f>
        <v>1.3924966124661247</v>
      </c>
      <c r="FL511" s="56">
        <f>AVERAGE(ES509:ES511)</f>
        <v>5.7041437253606206</v>
      </c>
      <c r="FM511" s="56">
        <f>AVERAGE(EV509:EV511)</f>
        <v>7.096640337826746</v>
      </c>
      <c r="FO511" s="54"/>
      <c r="FP511" s="54" t="e">
        <f>AVERAGE(#REF!)</f>
        <v>#REF!</v>
      </c>
      <c r="FQ511" s="54" t="e">
        <f>AVERAGE(#REF!)</f>
        <v>#REF!</v>
      </c>
      <c r="FR511" s="54" t="e">
        <f>AVERAGE(#REF!)</f>
        <v>#REF!</v>
      </c>
      <c r="FS511" s="54" t="e">
        <f>AVERAGE(#REF!)</f>
        <v>#REF!</v>
      </c>
      <c r="FT511" s="54" t="e">
        <f>AVERAGE(#REF!)</f>
        <v>#REF!</v>
      </c>
      <c r="FU511" s="54" t="e">
        <f>AVERAGE(#REF!)</f>
        <v>#REF!</v>
      </c>
      <c r="FV511" s="54" t="e">
        <f>AVERAGE(#REF!)</f>
        <v>#REF!</v>
      </c>
      <c r="FW511" s="54" t="e">
        <f>AVERAGE(#REF!)</f>
        <v>#REF!</v>
      </c>
      <c r="FX511" s="54" t="e">
        <f>AVERAGE(#REF!)</f>
        <v>#REF!</v>
      </c>
      <c r="FY511" s="54" t="e">
        <f>AVERAGE(#REF!)</f>
        <v>#REF!</v>
      </c>
      <c r="FZ511" s="54" t="e">
        <f>AVERAGE(#REF!)</f>
        <v>#REF!</v>
      </c>
      <c r="GA511" s="54"/>
    </row>
    <row r="512" spans="1:183" ht="16.899999999999999" customHeight="1">
      <c r="A512" s="66" t="s">
        <v>377</v>
      </c>
      <c r="B512" s="228" t="s">
        <v>340</v>
      </c>
      <c r="C512" s="228">
        <v>277</v>
      </c>
      <c r="D512" s="228" t="s">
        <v>354</v>
      </c>
      <c r="E512" s="229">
        <v>3</v>
      </c>
      <c r="F512" s="144">
        <v>3.4684433774760004</v>
      </c>
      <c r="G512" s="144"/>
      <c r="H512" s="144">
        <v>15.239315487396004</v>
      </c>
      <c r="I512" s="144"/>
      <c r="J512" s="144"/>
      <c r="K512" s="144"/>
      <c r="L512" s="144"/>
      <c r="M512" s="83"/>
      <c r="N512" s="83"/>
      <c r="O512" s="83"/>
      <c r="P512" s="230">
        <f t="shared" si="356"/>
        <v>18.707758864872005</v>
      </c>
      <c r="Q512" s="52">
        <f t="shared" si="375"/>
        <v>0.4862977204565232</v>
      </c>
      <c r="R512" s="52">
        <f t="shared" si="376"/>
        <v>1.6719591486036376</v>
      </c>
      <c r="S512" s="52">
        <f t="shared" si="377"/>
        <v>1.5100905010906007</v>
      </c>
      <c r="T512" s="53">
        <f t="shared" si="378"/>
        <v>0.13702190689023608</v>
      </c>
      <c r="U512" s="53">
        <f t="shared" si="379"/>
        <v>1.2629780931097638</v>
      </c>
      <c r="V512" s="53">
        <f t="shared" si="380"/>
        <v>16.243942351697964</v>
      </c>
      <c r="W512" s="53">
        <f t="shared" si="381"/>
        <v>140.50881400687584</v>
      </c>
      <c r="X512" s="53">
        <f t="shared" si="382"/>
        <v>1.0299999999999998</v>
      </c>
      <c r="Y512" s="53">
        <f t="shared" si="383"/>
        <v>1.0281459866986051</v>
      </c>
      <c r="Z512" s="53">
        <f t="shared" si="384"/>
        <v>1.0362919733972102</v>
      </c>
      <c r="AA512" s="53">
        <f t="shared" si="385"/>
        <v>1.0425839467944207</v>
      </c>
      <c r="AB512" s="53">
        <f t="shared" si="386"/>
        <v>0.53</v>
      </c>
      <c r="AC512" s="53">
        <f t="shared" si="387"/>
        <v>0.54814598669860515</v>
      </c>
      <c r="AD512" s="53">
        <f t="shared" si="388"/>
        <v>0.55370802660278973</v>
      </c>
      <c r="AE512" s="53">
        <f t="shared" si="389"/>
        <v>0.4421898004790773</v>
      </c>
      <c r="AF512" s="53">
        <f t="shared" si="390"/>
        <v>0.36</v>
      </c>
      <c r="AG512" s="53">
        <f t="shared" si="391"/>
        <v>0.40109490023953864</v>
      </c>
      <c r="AH512" s="64" t="s">
        <v>152</v>
      </c>
      <c r="AK512" s="45" t="str">
        <f t="shared" si="357"/>
        <v>276-22</v>
      </c>
      <c r="AL512" s="65"/>
      <c r="AM512" s="145">
        <f t="shared" si="358"/>
        <v>3</v>
      </c>
      <c r="AN512" s="149"/>
      <c r="AO512" s="183"/>
      <c r="AP512" s="149"/>
      <c r="AQ512" s="147">
        <f t="shared" si="359"/>
        <v>1</v>
      </c>
      <c r="AR512" s="229">
        <v>0</v>
      </c>
      <c r="AS512" s="229">
        <v>1</v>
      </c>
      <c r="AT512" s="229">
        <v>20</v>
      </c>
      <c r="AU512" s="229">
        <v>0</v>
      </c>
      <c r="AV512" s="229">
        <v>2</v>
      </c>
      <c r="AW512" s="229">
        <v>2</v>
      </c>
      <c r="AX512" s="229">
        <v>0</v>
      </c>
      <c r="AY512" s="229">
        <v>2</v>
      </c>
      <c r="AZ512" s="229">
        <v>2</v>
      </c>
      <c r="BB512" s="229">
        <v>12</v>
      </c>
      <c r="BC512" s="229">
        <v>1</v>
      </c>
      <c r="BD512" s="229">
        <v>0</v>
      </c>
      <c r="BE512" s="57">
        <v>3</v>
      </c>
      <c r="BF512" s="57">
        <v>3</v>
      </c>
      <c r="BG512" s="57">
        <v>3</v>
      </c>
      <c r="BH512" s="57">
        <v>10</v>
      </c>
      <c r="BI512" s="57">
        <f t="shared" si="360"/>
        <v>277</v>
      </c>
      <c r="BJ512" s="189" t="str">
        <f t="shared" si="361"/>
        <v>276-22</v>
      </c>
      <c r="BK512" s="173">
        <f t="shared" si="362"/>
        <v>3</v>
      </c>
      <c r="BL512" s="173">
        <v>0</v>
      </c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104">
        <v>42</v>
      </c>
      <c r="CB512" s="103"/>
      <c r="CC512" s="103"/>
      <c r="CD512" s="103"/>
      <c r="CE512" s="103"/>
      <c r="CF512" s="103"/>
      <c r="CG512" s="103"/>
      <c r="CH512" s="103"/>
      <c r="CI512" s="103"/>
      <c r="CJ512" s="103"/>
      <c r="CK512" s="103"/>
      <c r="CL512" s="103"/>
      <c r="CP512" s="93"/>
      <c r="CQ512" s="93"/>
      <c r="CV512" s="93"/>
      <c r="DA512" s="93"/>
      <c r="DF512" s="131"/>
      <c r="DG512" s="121">
        <f t="shared" si="363"/>
        <v>0</v>
      </c>
      <c r="DH512" s="121">
        <f t="shared" si="364"/>
        <v>12.157443011413079</v>
      </c>
      <c r="DI512" s="121">
        <f t="shared" si="365"/>
        <v>37.752262527265017</v>
      </c>
      <c r="DJ512" s="121">
        <f t="shared" si="366"/>
        <v>0.36921407828273095</v>
      </c>
      <c r="DK512" s="121">
        <f t="shared" si="366"/>
        <v>0.29277955470526829</v>
      </c>
      <c r="DL512" s="121">
        <f t="shared" si="366"/>
        <v>0</v>
      </c>
      <c r="DM512" s="121">
        <f t="shared" si="367"/>
        <v>0</v>
      </c>
      <c r="DN512" s="121">
        <f t="shared" si="368"/>
        <v>81.700981681225386</v>
      </c>
      <c r="DO512" s="121">
        <f t="shared" si="369"/>
        <v>0</v>
      </c>
      <c r="DP512" s="121">
        <f t="shared" si="370"/>
        <v>0</v>
      </c>
      <c r="DQ512" s="121">
        <f t="shared" si="371"/>
        <v>0</v>
      </c>
      <c r="DR512" s="122">
        <f t="shared" si="372"/>
        <v>11</v>
      </c>
      <c r="DS512" s="157"/>
      <c r="DT512" s="157" t="str">
        <f t="shared" si="373"/>
        <v>Mastication</v>
      </c>
      <c r="DU512" s="157" t="str">
        <f t="shared" si="355"/>
        <v>276-22</v>
      </c>
      <c r="DV512" s="238">
        <f t="shared" si="374"/>
        <v>3</v>
      </c>
      <c r="EJ512" s="50"/>
      <c r="EK512" s="50"/>
      <c r="EL512" s="55"/>
      <c r="EM512" s="50"/>
      <c r="EN512" s="50"/>
      <c r="EO512" s="50">
        <f t="shared" si="392"/>
        <v>0</v>
      </c>
      <c r="EP512" s="50">
        <f t="shared" si="393"/>
        <v>0</v>
      </c>
      <c r="EQ512" s="50">
        <f t="shared" si="394"/>
        <v>0</v>
      </c>
      <c r="ER512" s="56"/>
      <c r="ES512" s="56"/>
      <c r="ET512" s="56">
        <f t="shared" si="396"/>
        <v>0</v>
      </c>
      <c r="EU512" s="56">
        <f t="shared" si="396"/>
        <v>5.4708493551358854</v>
      </c>
      <c r="EV512" s="56"/>
      <c r="EW512" s="56"/>
      <c r="EX512" s="56"/>
      <c r="EY512" s="56"/>
      <c r="EZ512" s="165"/>
      <c r="FA512" s="179"/>
      <c r="FB512" s="179"/>
      <c r="FC512" s="56"/>
      <c r="FD512" s="56"/>
      <c r="FE512" s="56"/>
      <c r="FF512" s="56"/>
      <c r="FG512" s="56"/>
      <c r="FH512" s="56"/>
      <c r="FI512" s="56"/>
      <c r="FJ512" s="56"/>
      <c r="FK512" s="56"/>
      <c r="FL512" s="56"/>
      <c r="FM512" s="56"/>
      <c r="FO512" s="54"/>
      <c r="FP512" s="54"/>
      <c r="FQ512" s="54"/>
      <c r="FR512" s="54"/>
      <c r="FS512" s="54"/>
      <c r="FT512" s="54"/>
      <c r="FU512" s="54"/>
      <c r="FV512" s="54"/>
      <c r="FW512" s="54"/>
      <c r="FX512" s="54"/>
      <c r="FY512" s="54"/>
      <c r="FZ512" s="54"/>
      <c r="GA512" s="54"/>
    </row>
    <row r="513" spans="1:183" ht="16.899999999999999" customHeight="1">
      <c r="A513" s="66" t="s">
        <v>377</v>
      </c>
      <c r="B513" s="228" t="s">
        <v>340</v>
      </c>
      <c r="C513" s="228">
        <v>277</v>
      </c>
      <c r="D513" s="228" t="s">
        <v>354</v>
      </c>
      <c r="E513" s="229">
        <v>4</v>
      </c>
      <c r="F513" s="144">
        <v>3.4684433774760004</v>
      </c>
      <c r="G513" s="144"/>
      <c r="H513" s="144">
        <v>15.239315487396004</v>
      </c>
      <c r="I513" s="144"/>
      <c r="J513" s="144"/>
      <c r="K513" s="144"/>
      <c r="L513" s="144"/>
      <c r="M513" s="83"/>
      <c r="N513" s="83"/>
      <c r="O513" s="83"/>
      <c r="P513" s="230">
        <f t="shared" si="356"/>
        <v>18.707758864872005</v>
      </c>
      <c r="Q513" s="52">
        <f t="shared" si="375"/>
        <v>0.4862977204565232</v>
      </c>
      <c r="R513" s="52">
        <f t="shared" si="376"/>
        <v>1.6719591486036376</v>
      </c>
      <c r="S513" s="52">
        <f t="shared" si="377"/>
        <v>1.5100905010906007</v>
      </c>
      <c r="T513" s="53">
        <f t="shared" si="378"/>
        <v>0.13702190689023608</v>
      </c>
      <c r="U513" s="53">
        <f t="shared" si="379"/>
        <v>1.2629780931097638</v>
      </c>
      <c r="V513" s="53">
        <f t="shared" si="380"/>
        <v>16.243942351697964</v>
      </c>
      <c r="W513" s="53">
        <f t="shared" si="381"/>
        <v>140.50881400687584</v>
      </c>
      <c r="X513" s="53">
        <f t="shared" si="382"/>
        <v>1.0299999999999998</v>
      </c>
      <c r="Y513" s="53">
        <f t="shared" si="383"/>
        <v>1.0281459866986051</v>
      </c>
      <c r="Z513" s="53">
        <f t="shared" si="384"/>
        <v>1.0362919733972102</v>
      </c>
      <c r="AA513" s="53">
        <f t="shared" si="385"/>
        <v>1.0425839467944207</v>
      </c>
      <c r="AB513" s="53">
        <f t="shared" si="386"/>
        <v>0.53</v>
      </c>
      <c r="AC513" s="53">
        <f t="shared" si="387"/>
        <v>0.54814598669860515</v>
      </c>
      <c r="AD513" s="53">
        <f t="shared" si="388"/>
        <v>0.55370802660278973</v>
      </c>
      <c r="AE513" s="53">
        <f t="shared" si="389"/>
        <v>0.4421898004790773</v>
      </c>
      <c r="AF513" s="53">
        <f t="shared" si="390"/>
        <v>0.36</v>
      </c>
      <c r="AG513" s="53">
        <f t="shared" si="391"/>
        <v>0.40109490023953864</v>
      </c>
      <c r="AH513" s="64" t="s">
        <v>152</v>
      </c>
      <c r="AK513" s="45" t="str">
        <f t="shared" si="357"/>
        <v>276-22</v>
      </c>
      <c r="AL513" s="65"/>
      <c r="AM513" s="145">
        <f t="shared" si="358"/>
        <v>4</v>
      </c>
      <c r="AN513" s="149"/>
      <c r="AO513" s="183"/>
      <c r="AP513" s="149"/>
      <c r="AQ513" s="147">
        <f t="shared" si="359"/>
        <v>1</v>
      </c>
      <c r="AR513" s="229">
        <v>0</v>
      </c>
      <c r="AS513" s="229">
        <v>2</v>
      </c>
      <c r="AT513" s="229">
        <v>2</v>
      </c>
      <c r="AU513" s="229">
        <v>0</v>
      </c>
      <c r="AV513" s="229">
        <v>1</v>
      </c>
      <c r="AW513" s="229">
        <v>1</v>
      </c>
      <c r="AX513" s="229">
        <v>0</v>
      </c>
      <c r="AY513" s="229">
        <v>1</v>
      </c>
      <c r="AZ513" s="229">
        <v>1</v>
      </c>
      <c r="BB513" s="229">
        <v>15</v>
      </c>
      <c r="BC513" s="229">
        <v>2</v>
      </c>
      <c r="BD513" s="229">
        <v>1</v>
      </c>
      <c r="BE513" s="57">
        <v>3</v>
      </c>
      <c r="BF513" s="57">
        <v>3</v>
      </c>
      <c r="BG513" s="57">
        <v>3</v>
      </c>
      <c r="BH513" s="57">
        <v>10</v>
      </c>
      <c r="BI513" s="57">
        <f t="shared" si="360"/>
        <v>277</v>
      </c>
      <c r="BJ513" s="189" t="str">
        <f t="shared" si="361"/>
        <v>276-22</v>
      </c>
      <c r="BK513" s="173">
        <f t="shared" si="362"/>
        <v>4</v>
      </c>
      <c r="BL513" s="173">
        <v>0</v>
      </c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104"/>
      <c r="CB513" s="103"/>
      <c r="CC513" s="103"/>
      <c r="CD513" s="103"/>
      <c r="CE513" s="103"/>
      <c r="CF513" s="103"/>
      <c r="CG513" s="103"/>
      <c r="CH513" s="103"/>
      <c r="CI513" s="103"/>
      <c r="CJ513" s="103"/>
      <c r="CK513" s="103"/>
      <c r="CL513" s="103"/>
      <c r="CP513" s="93"/>
      <c r="CQ513" s="93"/>
      <c r="CV513" s="93"/>
      <c r="DA513" s="93"/>
      <c r="DF513" s="131"/>
      <c r="DG513" s="121">
        <f t="shared" si="363"/>
        <v>0</v>
      </c>
      <c r="DH513" s="121">
        <f t="shared" si="364"/>
        <v>9.7259544091304644</v>
      </c>
      <c r="DI513" s="121">
        <f t="shared" si="365"/>
        <v>30.201810021812015</v>
      </c>
      <c r="DJ513" s="121">
        <f t="shared" si="366"/>
        <v>0.46151759785341367</v>
      </c>
      <c r="DK513" s="121">
        <f t="shared" si="366"/>
        <v>0.58555910941053657</v>
      </c>
      <c r="DL513" s="121">
        <f t="shared" si="366"/>
        <v>3.8339663602114924</v>
      </c>
      <c r="DM513" s="121">
        <f t="shared" si="367"/>
        <v>0</v>
      </c>
      <c r="DN513" s="121">
        <f t="shared" si="368"/>
        <v>0</v>
      </c>
      <c r="DO513" s="121">
        <f t="shared" si="369"/>
        <v>0</v>
      </c>
      <c r="DP513" s="121">
        <f t="shared" si="370"/>
        <v>0</v>
      </c>
      <c r="DQ513" s="121">
        <f t="shared" si="371"/>
        <v>0</v>
      </c>
      <c r="DR513" s="122">
        <f t="shared" si="372"/>
        <v>1.5</v>
      </c>
      <c r="DS513" s="157"/>
      <c r="DT513" s="157" t="str">
        <f t="shared" si="373"/>
        <v>Mastication</v>
      </c>
      <c r="DU513" s="157" t="str">
        <f t="shared" si="355"/>
        <v>276-22</v>
      </c>
      <c r="DV513" s="238">
        <f t="shared" si="374"/>
        <v>4</v>
      </c>
      <c r="EJ513" s="50">
        <f t="shared" si="397"/>
        <v>0.14532012195121952</v>
      </c>
      <c r="EK513" s="50">
        <f t="shared" si="398"/>
        <v>0.37093495934959347</v>
      </c>
      <c r="EL513" s="55">
        <f t="shared" si="399"/>
        <v>1.475609756097561</v>
      </c>
      <c r="EM513" s="50">
        <f>4.656*AQ513*(((BL513/2.54)^2)+((BM513/2.54)^2)+((BN513/2.54)^2)+((BO513)/2.54^2)+((BP513/2.54)^2)+((BQ513/2.54)^2)+((BR513/2.54)^2)+((BS513/2.54)^2)+((BT513/2.54)^2)+((BU513/2.54)^2)+((BV513/2.54)^2)+((BW513/2.54)^2)+((BX513/2.54)^2)+((BY513/2.54)^2)+((BZ513/2.54)^2))/(BH513*3.28)</f>
        <v>0</v>
      </c>
      <c r="EN513" s="50">
        <f>3.492*AQ513*((CA513/2.54)^2 + (CB513/2.54)^2 + (CC513/2.54)^2 + (CD513/2.54)^2 + (CE513/2.54)^2 + (CF513/2.54)^2 + (CG513/2.54)^2 +(CH513/2.54)^2 +(CI513/2.54)^2 + (CJ513/2.54)^2 +(CK513/2.54)^2 + (CL513/2.54)^2 +(CM513/2.54)^2 + (CN513/2.54)^2 + (CO513/2.54)^2)/(BH513*3.28)</f>
        <v>0</v>
      </c>
      <c r="EO513" s="50">
        <f t="shared" si="392"/>
        <v>0</v>
      </c>
      <c r="EP513" s="50">
        <f t="shared" si="393"/>
        <v>0</v>
      </c>
      <c r="EQ513" s="50">
        <f t="shared" si="394"/>
        <v>0</v>
      </c>
      <c r="ER513" s="56">
        <f t="shared" si="400"/>
        <v>1.9918648373983738</v>
      </c>
      <c r="ES513" s="56">
        <f t="shared" si="401"/>
        <v>0</v>
      </c>
      <c r="ET513" s="56">
        <f t="shared" si="396"/>
        <v>0</v>
      </c>
      <c r="EU513" s="56">
        <f t="shared" si="396"/>
        <v>4.3766794841087089</v>
      </c>
      <c r="EV513" s="56">
        <f t="shared" si="402"/>
        <v>1.9918648373983738</v>
      </c>
      <c r="EW513" s="56"/>
      <c r="EX513" s="56"/>
      <c r="EY513" s="56"/>
      <c r="EZ513" s="165"/>
      <c r="FA513" s="179"/>
      <c r="FB513" s="179"/>
      <c r="FC513" s="56"/>
      <c r="FD513" s="56"/>
      <c r="FE513" s="56"/>
      <c r="FF513" s="56"/>
      <c r="FG513" s="56"/>
      <c r="FH513" s="56"/>
      <c r="FI513" s="56"/>
      <c r="FJ513" s="56"/>
      <c r="FK513" s="56"/>
      <c r="FL513" s="56"/>
      <c r="FM513" s="56"/>
      <c r="FO513" s="54"/>
      <c r="FP513" s="54"/>
      <c r="FQ513" s="54"/>
      <c r="FR513" s="54"/>
      <c r="FS513" s="54"/>
      <c r="FT513" s="54"/>
      <c r="FU513" s="54"/>
      <c r="FV513" s="54"/>
      <c r="FW513" s="54"/>
      <c r="FX513" s="54"/>
      <c r="FY513" s="54"/>
      <c r="FZ513" s="54"/>
      <c r="GA513" s="54"/>
    </row>
    <row r="514" spans="1:183" ht="16.899999999999999" customHeight="1">
      <c r="A514" s="66" t="s">
        <v>377</v>
      </c>
      <c r="B514" s="228" t="s">
        <v>340</v>
      </c>
      <c r="C514" s="228">
        <v>277</v>
      </c>
      <c r="D514" s="228" t="s">
        <v>354</v>
      </c>
      <c r="E514" s="229">
        <v>5</v>
      </c>
      <c r="F514" s="144">
        <v>3.4684433774760004</v>
      </c>
      <c r="G514" s="144"/>
      <c r="H514" s="144">
        <v>15.239315487396004</v>
      </c>
      <c r="I514" s="144"/>
      <c r="J514" s="144"/>
      <c r="K514" s="144"/>
      <c r="L514" s="144"/>
      <c r="M514" s="83"/>
      <c r="N514" s="83"/>
      <c r="O514" s="83"/>
      <c r="P514" s="230">
        <f t="shared" si="356"/>
        <v>18.707758864872005</v>
      </c>
      <c r="Q514" s="52">
        <f t="shared" si="375"/>
        <v>0.4862977204565232</v>
      </c>
      <c r="R514" s="52">
        <f t="shared" si="376"/>
        <v>1.6719591486036376</v>
      </c>
      <c r="S514" s="52">
        <f t="shared" si="377"/>
        <v>1.5100905010906007</v>
      </c>
      <c r="T514" s="53">
        <f t="shared" si="378"/>
        <v>0.13702190689023608</v>
      </c>
      <c r="U514" s="53">
        <f t="shared" si="379"/>
        <v>1.2629780931097638</v>
      </c>
      <c r="V514" s="53">
        <f t="shared" si="380"/>
        <v>16.243942351697964</v>
      </c>
      <c r="W514" s="53">
        <f t="shared" si="381"/>
        <v>140.50881400687584</v>
      </c>
      <c r="X514" s="53">
        <f t="shared" si="382"/>
        <v>1.0299999999999998</v>
      </c>
      <c r="Y514" s="53">
        <f t="shared" si="383"/>
        <v>1.0281459866986051</v>
      </c>
      <c r="Z514" s="53">
        <f t="shared" si="384"/>
        <v>1.0362919733972102</v>
      </c>
      <c r="AA514" s="53">
        <f t="shared" si="385"/>
        <v>1.0425839467944207</v>
      </c>
      <c r="AB514" s="53">
        <f t="shared" si="386"/>
        <v>0.53</v>
      </c>
      <c r="AC514" s="53">
        <f t="shared" si="387"/>
        <v>0.54814598669860515</v>
      </c>
      <c r="AD514" s="53">
        <f t="shared" si="388"/>
        <v>0.55370802660278973</v>
      </c>
      <c r="AE514" s="53">
        <f t="shared" si="389"/>
        <v>0.4421898004790773</v>
      </c>
      <c r="AF514" s="53">
        <f t="shared" si="390"/>
        <v>0.36</v>
      </c>
      <c r="AG514" s="53">
        <f t="shared" si="391"/>
        <v>0.40109490023953864</v>
      </c>
      <c r="AH514" s="64" t="s">
        <v>152</v>
      </c>
      <c r="AK514" s="45" t="str">
        <f t="shared" si="357"/>
        <v>276-22</v>
      </c>
      <c r="AL514" s="65"/>
      <c r="AM514" s="145">
        <f t="shared" si="358"/>
        <v>5</v>
      </c>
      <c r="AN514" s="149"/>
      <c r="AO514" s="183"/>
      <c r="AP514" s="149"/>
      <c r="AQ514" s="147">
        <f t="shared" si="359"/>
        <v>1</v>
      </c>
      <c r="AR514" s="229">
        <v>0</v>
      </c>
      <c r="AS514" s="229">
        <v>1</v>
      </c>
      <c r="AT514" s="229">
        <v>1</v>
      </c>
      <c r="AU514" s="229">
        <v>0</v>
      </c>
      <c r="AV514" s="229">
        <v>2</v>
      </c>
      <c r="AW514" s="229">
        <v>5</v>
      </c>
      <c r="AX514" s="229">
        <v>0</v>
      </c>
      <c r="AY514" s="229">
        <v>1</v>
      </c>
      <c r="AZ514" s="229">
        <v>1</v>
      </c>
      <c r="BB514" s="229">
        <v>25</v>
      </c>
      <c r="BC514" s="229">
        <v>2</v>
      </c>
      <c r="BD514" s="229">
        <v>0</v>
      </c>
      <c r="BE514" s="57">
        <v>3</v>
      </c>
      <c r="BF514" s="57">
        <v>3</v>
      </c>
      <c r="BG514" s="57">
        <v>3</v>
      </c>
      <c r="BH514" s="57">
        <v>10</v>
      </c>
      <c r="BI514" s="57">
        <f t="shared" si="360"/>
        <v>277</v>
      </c>
      <c r="BJ514" s="189" t="str">
        <f t="shared" si="361"/>
        <v>276-22</v>
      </c>
      <c r="BK514" s="173">
        <f t="shared" si="362"/>
        <v>5</v>
      </c>
      <c r="BL514" s="173">
        <v>0</v>
      </c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104">
        <v>31</v>
      </c>
      <c r="CB514" s="103"/>
      <c r="CC514" s="103"/>
      <c r="CD514" s="103"/>
      <c r="CE514" s="103"/>
      <c r="CF514" s="103"/>
      <c r="CG514" s="103"/>
      <c r="CH514" s="103"/>
      <c r="CI514" s="103"/>
      <c r="CJ514" s="103"/>
      <c r="CK514" s="103"/>
      <c r="CL514" s="103"/>
      <c r="CP514" s="93"/>
      <c r="CQ514" s="93"/>
      <c r="CV514" s="93"/>
      <c r="DA514" s="93"/>
      <c r="DF514" s="131"/>
      <c r="DG514" s="121">
        <f t="shared" si="363"/>
        <v>0</v>
      </c>
      <c r="DH514" s="121">
        <f t="shared" si="364"/>
        <v>9.7259544091304644</v>
      </c>
      <c r="DI514" s="121">
        <f t="shared" si="365"/>
        <v>30.201810021812015</v>
      </c>
      <c r="DJ514" s="121">
        <f t="shared" si="366"/>
        <v>0.76919599642235614</v>
      </c>
      <c r="DK514" s="121">
        <f t="shared" si="366"/>
        <v>0.58555910941053657</v>
      </c>
      <c r="DL514" s="121">
        <f t="shared" si="366"/>
        <v>0</v>
      </c>
      <c r="DM514" s="121">
        <f t="shared" si="367"/>
        <v>0</v>
      </c>
      <c r="DN514" s="121">
        <f t="shared" si="368"/>
        <v>44.509435031551916</v>
      </c>
      <c r="DO514" s="121">
        <f t="shared" si="369"/>
        <v>0</v>
      </c>
      <c r="DP514" s="121">
        <f t="shared" si="370"/>
        <v>0</v>
      </c>
      <c r="DQ514" s="121">
        <f t="shared" si="371"/>
        <v>0</v>
      </c>
      <c r="DR514" s="122">
        <f t="shared" si="372"/>
        <v>3</v>
      </c>
      <c r="DS514" s="157"/>
      <c r="DT514" s="157" t="str">
        <f t="shared" si="373"/>
        <v>Mastication</v>
      </c>
      <c r="DU514" s="157" t="str">
        <f t="shared" si="355"/>
        <v>276-22</v>
      </c>
      <c r="DV514" s="238">
        <f t="shared" si="374"/>
        <v>5</v>
      </c>
      <c r="EJ514" s="50">
        <f t="shared" si="397"/>
        <v>0.24220020325203251</v>
      </c>
      <c r="EK514" s="50">
        <f t="shared" si="398"/>
        <v>0.37093495934959347</v>
      </c>
      <c r="EL514" s="55">
        <f t="shared" si="399"/>
        <v>0</v>
      </c>
      <c r="EM514" s="50">
        <f>4.656*AQ514*(((BL514/2.54)^2)+((BM514/2.54)^2)+((BN514/2.54)^2)+((BO514)/2.54^2)+((BP514/2.54)^2)+((BQ514/2.54)^2)+((BR514/2.54)^2)+((BS514/2.54)^2)+((BT514/2.54)^2)+((BU514/2.54)^2)+((BV514/2.54)^2)+((BW514/2.54)^2)+((BX514/2.54)^2)+((BY514/2.54)^2)+((BZ514/2.54)^2))/(BH514*3.28)</f>
        <v>0</v>
      </c>
      <c r="EN514" s="50">
        <f>3.492*AQ514*((CA514/2.54)^2 + (CB514/2.54)^2 + (CC514/2.54)^2 + (CD514/2.54)^2 + (CE514/2.54)^2 + (CF514/2.54)^2 + (CG514/2.54)^2 +(CH514/2.54)^2 +(CI514/2.54)^2 + (CJ514/2.54)^2 +(CK514/2.54)^2 + (CL514/2.54)^2 +(CM514/2.54)^2 + (CN514/2.54)^2 + (CO514/2.54)^2)/(BH514*3.28)</f>
        <v>15.858289643408558</v>
      </c>
      <c r="EO514" s="50">
        <f t="shared" si="392"/>
        <v>0</v>
      </c>
      <c r="EP514" s="50">
        <f t="shared" si="393"/>
        <v>0</v>
      </c>
      <c r="EQ514" s="50">
        <f t="shared" si="394"/>
        <v>0</v>
      </c>
      <c r="ER514" s="56">
        <f t="shared" si="400"/>
        <v>0.61313516260162593</v>
      </c>
      <c r="ES514" s="56">
        <f t="shared" si="401"/>
        <v>15.858289643408558</v>
      </c>
      <c r="ET514" s="56">
        <f t="shared" si="396"/>
        <v>0</v>
      </c>
      <c r="EU514" s="56">
        <f t="shared" si="396"/>
        <v>4.3766794841087089</v>
      </c>
      <c r="EV514" s="56">
        <f t="shared" si="402"/>
        <v>16.471424806010184</v>
      </c>
      <c r="EW514" s="56"/>
      <c r="EX514" s="56"/>
      <c r="EY514" s="56"/>
      <c r="EZ514" s="165"/>
      <c r="FA514" s="179"/>
      <c r="FB514" s="179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O514" s="54"/>
      <c r="FP514" s="54"/>
      <c r="FQ514" s="54"/>
      <c r="FR514" s="54"/>
      <c r="FS514" s="54"/>
      <c r="FT514" s="54"/>
      <c r="FU514" s="54"/>
      <c r="FV514" s="54"/>
      <c r="FW514" s="54"/>
      <c r="FX514" s="54"/>
      <c r="FY514" s="54"/>
      <c r="FZ514" s="54"/>
      <c r="GA514" s="54"/>
    </row>
    <row r="515" spans="1:183" ht="16.899999999999999" customHeight="1">
      <c r="A515" s="66" t="s">
        <v>377</v>
      </c>
      <c r="B515" s="228" t="s">
        <v>340</v>
      </c>
      <c r="C515" s="228">
        <v>294</v>
      </c>
      <c r="D515" s="228" t="s">
        <v>357</v>
      </c>
      <c r="E515" s="229">
        <v>1</v>
      </c>
      <c r="F515" s="144">
        <v>3.4684433774760004</v>
      </c>
      <c r="G515" s="144"/>
      <c r="H515" s="144">
        <v>15.239315487396004</v>
      </c>
      <c r="I515" s="144"/>
      <c r="J515" s="144"/>
      <c r="K515" s="144"/>
      <c r="L515" s="144"/>
      <c r="M515" s="83"/>
      <c r="N515" s="83"/>
      <c r="O515" s="83"/>
      <c r="P515" s="230">
        <f t="shared" si="356"/>
        <v>18.707758864872005</v>
      </c>
      <c r="Q515" s="52">
        <f t="shared" si="375"/>
        <v>0.4862977204565232</v>
      </c>
      <c r="R515" s="52">
        <f t="shared" si="376"/>
        <v>1.6719591486036376</v>
      </c>
      <c r="S515" s="52">
        <f t="shared" si="377"/>
        <v>1.5100905010906007</v>
      </c>
      <c r="T515" s="53">
        <f t="shared" si="378"/>
        <v>0.13702190689023608</v>
      </c>
      <c r="U515" s="53">
        <f t="shared" si="379"/>
        <v>1.2629780931097638</v>
      </c>
      <c r="V515" s="53">
        <f t="shared" si="380"/>
        <v>16.243942351697964</v>
      </c>
      <c r="W515" s="53">
        <f t="shared" si="381"/>
        <v>140.50881400687584</v>
      </c>
      <c r="X515" s="53">
        <f t="shared" si="382"/>
        <v>1.0299999999999998</v>
      </c>
      <c r="Y515" s="53">
        <f t="shared" si="383"/>
        <v>1.0281459866986051</v>
      </c>
      <c r="Z515" s="53">
        <f t="shared" si="384"/>
        <v>1.0362919733972102</v>
      </c>
      <c r="AA515" s="53">
        <f t="shared" si="385"/>
        <v>1.0425839467944207</v>
      </c>
      <c r="AB515" s="53">
        <f t="shared" si="386"/>
        <v>0.53</v>
      </c>
      <c r="AC515" s="53">
        <f t="shared" si="387"/>
        <v>0.54814598669860515</v>
      </c>
      <c r="AD515" s="53">
        <f t="shared" si="388"/>
        <v>0.55370802660278973</v>
      </c>
      <c r="AE515" s="53">
        <f t="shared" si="389"/>
        <v>0.4421898004790773</v>
      </c>
      <c r="AF515" s="53">
        <f t="shared" si="390"/>
        <v>0.36</v>
      </c>
      <c r="AG515" s="53">
        <f t="shared" si="391"/>
        <v>0.40109490023953864</v>
      </c>
      <c r="AH515" s="64" t="s">
        <v>152</v>
      </c>
      <c r="AK515" s="45" t="str">
        <f t="shared" si="357"/>
        <v>286-12</v>
      </c>
      <c r="AL515" s="65"/>
      <c r="AM515" s="145">
        <f t="shared" si="358"/>
        <v>1</v>
      </c>
      <c r="AN515" s="149"/>
      <c r="AO515" s="183"/>
      <c r="AP515" s="149"/>
      <c r="AQ515" s="147">
        <f t="shared" si="359"/>
        <v>1</v>
      </c>
      <c r="AR515" s="229">
        <v>0</v>
      </c>
      <c r="AS515" s="229">
        <v>3</v>
      </c>
      <c r="AT515" s="229">
        <v>5</v>
      </c>
      <c r="AU515" s="229">
        <v>0</v>
      </c>
      <c r="AV515" s="229">
        <v>2</v>
      </c>
      <c r="AW515" s="229">
        <v>15</v>
      </c>
      <c r="AX515" s="229">
        <v>0</v>
      </c>
      <c r="AY515" s="229">
        <v>0</v>
      </c>
      <c r="AZ515" s="229">
        <v>0</v>
      </c>
      <c r="BB515" s="229">
        <v>55</v>
      </c>
      <c r="BC515" s="229">
        <v>3</v>
      </c>
      <c r="BD515" s="229">
        <v>0</v>
      </c>
      <c r="BE515" s="57">
        <v>3</v>
      </c>
      <c r="BF515" s="57">
        <v>3</v>
      </c>
      <c r="BG515" s="57">
        <v>3</v>
      </c>
      <c r="BH515" s="57">
        <v>10</v>
      </c>
      <c r="BI515" s="57">
        <f t="shared" si="360"/>
        <v>294</v>
      </c>
      <c r="BJ515" s="189" t="str">
        <f t="shared" si="361"/>
        <v>286-12</v>
      </c>
      <c r="BK515" s="173">
        <f t="shared" si="362"/>
        <v>1</v>
      </c>
      <c r="BL515" s="173">
        <v>0</v>
      </c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104">
        <v>10</v>
      </c>
      <c r="CB515" s="103"/>
      <c r="CC515" s="103"/>
      <c r="CD515" s="103"/>
      <c r="CE515" s="103"/>
      <c r="CF515" s="103"/>
      <c r="CG515" s="103"/>
      <c r="CH515" s="103"/>
      <c r="CI515" s="103"/>
      <c r="CJ515" s="103"/>
      <c r="CK515" s="103"/>
      <c r="CL515" s="103"/>
      <c r="CP515" s="93"/>
      <c r="CQ515" s="93"/>
      <c r="CV515" s="93"/>
      <c r="DA515" s="93"/>
      <c r="DF515" s="131"/>
      <c r="DG515" s="121">
        <f t="shared" si="363"/>
        <v>0</v>
      </c>
      <c r="DH515" s="121">
        <f t="shared" si="364"/>
        <v>12.157443011413079</v>
      </c>
      <c r="DI515" s="121">
        <f t="shared" si="365"/>
        <v>37.752262527265017</v>
      </c>
      <c r="DJ515" s="121">
        <f t="shared" si="366"/>
        <v>1.6922311921291835</v>
      </c>
      <c r="DK515" s="121">
        <f t="shared" si="366"/>
        <v>0.87833866411580497</v>
      </c>
      <c r="DL515" s="121">
        <f t="shared" si="366"/>
        <v>0</v>
      </c>
      <c r="DM515" s="121">
        <f t="shared" si="367"/>
        <v>0</v>
      </c>
      <c r="DN515" s="121">
        <f t="shared" si="368"/>
        <v>4.6315749252395335</v>
      </c>
      <c r="DO515" s="121">
        <f t="shared" si="369"/>
        <v>0</v>
      </c>
      <c r="DP515" s="121">
        <f t="shared" si="370"/>
        <v>0</v>
      </c>
      <c r="DQ515" s="121">
        <f t="shared" si="371"/>
        <v>0</v>
      </c>
      <c r="DR515" s="122">
        <f t="shared" si="372"/>
        <v>10</v>
      </c>
      <c r="DS515" s="157"/>
      <c r="DT515" s="157" t="str">
        <f t="shared" si="373"/>
        <v>Mastication</v>
      </c>
      <c r="DU515" s="157" t="str">
        <f t="shared" si="355"/>
        <v>286-12</v>
      </c>
      <c r="DV515" s="238">
        <f t="shared" si="374"/>
        <v>1</v>
      </c>
      <c r="EJ515" s="50">
        <f t="shared" si="397"/>
        <v>0.53284044715447154</v>
      </c>
      <c r="EK515" s="50">
        <f t="shared" si="398"/>
        <v>0.55640243902439024</v>
      </c>
      <c r="EL515" s="55">
        <f t="shared" si="399"/>
        <v>0</v>
      </c>
      <c r="EM515" s="50">
        <f>4.656*AQ515*(((BL515/2.54)^2)+((BM515/2.54)^2)+((BN515/2.54)^2)+((BO515)/2.54^2)+((BP515/2.54)^2)+((BQ515/2.54)^2)+((BR515/2.54)^2)+((BS515/2.54)^2)+((BT515/2.54)^2)+((BU515/2.54)^2)+((BV515/2.54)^2)+((BW515/2.54)^2)+((BX515/2.54)^2)+((BY515/2.54)^2)+((BZ515/2.54)^2))/(BH515*3.28)</f>
        <v>0</v>
      </c>
      <c r="EN515" s="50">
        <f>3.492*AQ515*((CA515/2.54)^2 + (CB515/2.54)^2 + (CC515/2.54)^2 + (CD515/2.54)^2 + (CE515/2.54)^2 + (CF515/2.54)^2 + (CG515/2.54)^2 +(CH515/2.54)^2 +(CI515/2.54)^2 + (CJ515/2.54)^2 +(CK515/2.54)^2 + (CL515/2.54)^2 +(CM515/2.54)^2 + (CN515/2.54)^2 + (CO515/2.54)^2)/(BH515*3.28)</f>
        <v>1.6501862272017231</v>
      </c>
      <c r="EO515" s="50">
        <f t="shared" si="392"/>
        <v>0</v>
      </c>
      <c r="EP515" s="50">
        <f t="shared" si="393"/>
        <v>0</v>
      </c>
      <c r="EQ515" s="50">
        <f t="shared" si="394"/>
        <v>0</v>
      </c>
      <c r="ER515" s="56">
        <f t="shared" si="400"/>
        <v>1.0892428861788619</v>
      </c>
      <c r="ES515" s="56">
        <f t="shared" si="401"/>
        <v>1.6501862272017231</v>
      </c>
      <c r="ET515" s="56">
        <f t="shared" si="396"/>
        <v>0</v>
      </c>
      <c r="EU515" s="56">
        <f t="shared" si="396"/>
        <v>5.4708493551358854</v>
      </c>
      <c r="EV515" s="56">
        <f t="shared" si="402"/>
        <v>2.7394291133805853</v>
      </c>
      <c r="EW515" s="56"/>
      <c r="EX515" s="56"/>
      <c r="EY515" s="56"/>
      <c r="EZ515" s="165" t="str">
        <f>D515</f>
        <v>286-12</v>
      </c>
      <c r="FA515" s="179">
        <f t="shared" si="395"/>
        <v>0</v>
      </c>
      <c r="FB515" s="179">
        <f t="shared" si="395"/>
        <v>4.7414027744511005</v>
      </c>
      <c r="FC515" s="56">
        <f>AVERAGE(EJ513:EJ515)</f>
        <v>0.30678692411924119</v>
      </c>
      <c r="FD515" s="56">
        <f>AVERAGE(EK513:EK515)</f>
        <v>0.43275745257452575</v>
      </c>
      <c r="FE515" s="56">
        <f>AVERAGE(EL513:EL515)</f>
        <v>0.491869918699187</v>
      </c>
      <c r="FF515" s="56">
        <f>AVERAGE(EM513:EM515)</f>
        <v>0</v>
      </c>
      <c r="FG515" s="56">
        <f>AVERAGE(EN513:EN515)</f>
        <v>5.8361586235367602</v>
      </c>
      <c r="FH515" s="56">
        <f t="shared" si="403"/>
        <v>0</v>
      </c>
      <c r="FI515" s="56">
        <f t="shared" si="403"/>
        <v>0</v>
      </c>
      <c r="FJ515" s="56">
        <f t="shared" si="403"/>
        <v>0</v>
      </c>
      <c r="FK515" s="56">
        <f>AVERAGE(ER513:ER515)</f>
        <v>1.2314142953929539</v>
      </c>
      <c r="FL515" s="56">
        <f>AVERAGE(ES513:ES515)</f>
        <v>5.8361586235367602</v>
      </c>
      <c r="FM515" s="56">
        <f>AVERAGE(EV513:EV515)</f>
        <v>7.0675729189297138</v>
      </c>
      <c r="FO515" s="54"/>
      <c r="FP515" s="54" t="e">
        <f>AVERAGE(#REF!)</f>
        <v>#REF!</v>
      </c>
      <c r="FQ515" s="54" t="e">
        <f>AVERAGE(#REF!)</f>
        <v>#REF!</v>
      </c>
      <c r="FR515" s="54" t="e">
        <f>AVERAGE(#REF!)</f>
        <v>#REF!</v>
      </c>
      <c r="FS515" s="54" t="e">
        <f>AVERAGE(#REF!)</f>
        <v>#REF!</v>
      </c>
      <c r="FT515" s="54" t="e">
        <f>AVERAGE(#REF!)</f>
        <v>#REF!</v>
      </c>
      <c r="FU515" s="54" t="e">
        <f>AVERAGE(#REF!)</f>
        <v>#REF!</v>
      </c>
      <c r="FV515" s="54" t="e">
        <f>AVERAGE(#REF!)</f>
        <v>#REF!</v>
      </c>
      <c r="FW515" s="54" t="e">
        <f>AVERAGE(#REF!)</f>
        <v>#REF!</v>
      </c>
      <c r="FX515" s="54" t="e">
        <f>AVERAGE(#REF!)</f>
        <v>#REF!</v>
      </c>
      <c r="FY515" s="54" t="e">
        <f>AVERAGE(#REF!)</f>
        <v>#REF!</v>
      </c>
      <c r="FZ515" s="54" t="e">
        <f>AVERAGE(#REF!)</f>
        <v>#REF!</v>
      </c>
      <c r="GA515" s="54"/>
    </row>
    <row r="516" spans="1:183" ht="16.899999999999999" customHeight="1">
      <c r="A516" s="66" t="s">
        <v>377</v>
      </c>
      <c r="B516" s="228" t="s">
        <v>340</v>
      </c>
      <c r="C516" s="228">
        <v>294</v>
      </c>
      <c r="D516" s="228" t="s">
        <v>357</v>
      </c>
      <c r="E516" s="229">
        <v>2</v>
      </c>
      <c r="F516" s="144">
        <v>3.4684433774760004</v>
      </c>
      <c r="G516" s="144"/>
      <c r="H516" s="144">
        <v>15.239315487396004</v>
      </c>
      <c r="I516" s="144"/>
      <c r="J516" s="144"/>
      <c r="K516" s="144"/>
      <c r="L516" s="144"/>
      <c r="M516" s="83"/>
      <c r="N516" s="83"/>
      <c r="O516" s="83"/>
      <c r="P516" s="230">
        <f t="shared" si="356"/>
        <v>18.707758864872005</v>
      </c>
      <c r="Q516" s="52">
        <f t="shared" si="375"/>
        <v>0.4862977204565232</v>
      </c>
      <c r="R516" s="52">
        <f t="shared" si="376"/>
        <v>1.6719591486036376</v>
      </c>
      <c r="S516" s="52">
        <f t="shared" si="377"/>
        <v>1.5100905010906007</v>
      </c>
      <c r="T516" s="53">
        <f t="shared" si="378"/>
        <v>0.13702190689023608</v>
      </c>
      <c r="U516" s="53">
        <f t="shared" si="379"/>
        <v>1.2629780931097638</v>
      </c>
      <c r="V516" s="53">
        <f t="shared" si="380"/>
        <v>16.243942351697964</v>
      </c>
      <c r="W516" s="53">
        <f t="shared" si="381"/>
        <v>140.50881400687584</v>
      </c>
      <c r="X516" s="53">
        <f t="shared" si="382"/>
        <v>1.0299999999999998</v>
      </c>
      <c r="Y516" s="53">
        <f t="shared" si="383"/>
        <v>1.0281459866986051</v>
      </c>
      <c r="Z516" s="53">
        <f t="shared" si="384"/>
        <v>1.0362919733972102</v>
      </c>
      <c r="AA516" s="53">
        <f t="shared" si="385"/>
        <v>1.0425839467944207</v>
      </c>
      <c r="AB516" s="53">
        <f t="shared" si="386"/>
        <v>0.53</v>
      </c>
      <c r="AC516" s="53">
        <f t="shared" si="387"/>
        <v>0.54814598669860515</v>
      </c>
      <c r="AD516" s="53">
        <f t="shared" si="388"/>
        <v>0.55370802660278973</v>
      </c>
      <c r="AE516" s="53">
        <f t="shared" si="389"/>
        <v>0.4421898004790773</v>
      </c>
      <c r="AF516" s="53">
        <f t="shared" si="390"/>
        <v>0.36</v>
      </c>
      <c r="AG516" s="53">
        <f t="shared" si="391"/>
        <v>0.40109490023953864</v>
      </c>
      <c r="AH516" s="64" t="s">
        <v>152</v>
      </c>
      <c r="AK516" s="45" t="str">
        <f t="shared" si="357"/>
        <v>286-12</v>
      </c>
      <c r="AL516" s="65"/>
      <c r="AM516" s="145">
        <f t="shared" si="358"/>
        <v>2</v>
      </c>
      <c r="AN516" s="149"/>
      <c r="AO516" s="183"/>
      <c r="AP516" s="149"/>
      <c r="AQ516" s="147">
        <f t="shared" si="359"/>
        <v>1</v>
      </c>
      <c r="AR516" s="229">
        <v>0</v>
      </c>
      <c r="AS516" s="229">
        <v>1</v>
      </c>
      <c r="AT516" s="229">
        <v>1</v>
      </c>
      <c r="AU516" s="229">
        <v>0</v>
      </c>
      <c r="AV516" s="229">
        <v>0</v>
      </c>
      <c r="AW516" s="229">
        <v>0</v>
      </c>
      <c r="AX516" s="229">
        <v>0</v>
      </c>
      <c r="AY516" s="229">
        <v>0</v>
      </c>
      <c r="AZ516" s="229">
        <v>1</v>
      </c>
      <c r="BB516" s="229">
        <v>17</v>
      </c>
      <c r="BC516" s="229">
        <v>2</v>
      </c>
      <c r="BD516" s="229">
        <v>0</v>
      </c>
      <c r="BE516" s="57">
        <v>3</v>
      </c>
      <c r="BF516" s="57">
        <v>3</v>
      </c>
      <c r="BG516" s="57">
        <v>3</v>
      </c>
      <c r="BH516" s="57">
        <v>10</v>
      </c>
      <c r="BI516" s="57">
        <f t="shared" si="360"/>
        <v>294</v>
      </c>
      <c r="BJ516" s="189" t="str">
        <f t="shared" si="361"/>
        <v>286-12</v>
      </c>
      <c r="BK516" s="173">
        <f t="shared" si="362"/>
        <v>2</v>
      </c>
      <c r="BL516" s="173">
        <v>0</v>
      </c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104"/>
      <c r="CB516" s="103"/>
      <c r="CC516" s="103"/>
      <c r="CD516" s="103"/>
      <c r="CE516" s="103"/>
      <c r="CF516" s="103"/>
      <c r="CG516" s="103"/>
      <c r="CH516" s="103"/>
      <c r="CI516" s="103"/>
      <c r="CJ516" s="103"/>
      <c r="CK516" s="103"/>
      <c r="CL516" s="103"/>
      <c r="CP516" s="93"/>
      <c r="CQ516" s="93"/>
      <c r="CV516" s="93"/>
      <c r="DA516" s="93"/>
      <c r="DF516" s="131"/>
      <c r="DG516" s="121">
        <f t="shared" si="363"/>
        <v>0</v>
      </c>
      <c r="DH516" s="121">
        <f t="shared" si="364"/>
        <v>2.4314886022826161</v>
      </c>
      <c r="DI516" s="121">
        <f t="shared" si="365"/>
        <v>7.5504525054530038</v>
      </c>
      <c r="DJ516" s="121">
        <f t="shared" si="366"/>
        <v>0.52305327756720221</v>
      </c>
      <c r="DK516" s="121">
        <f t="shared" si="366"/>
        <v>0.58555910941053657</v>
      </c>
      <c r="DL516" s="121">
        <f t="shared" si="366"/>
        <v>0</v>
      </c>
      <c r="DM516" s="121">
        <f t="shared" si="367"/>
        <v>0</v>
      </c>
      <c r="DN516" s="121">
        <f t="shared" si="368"/>
        <v>0</v>
      </c>
      <c r="DO516" s="121">
        <f t="shared" si="369"/>
        <v>0</v>
      </c>
      <c r="DP516" s="121">
        <f t="shared" si="370"/>
        <v>0</v>
      </c>
      <c r="DQ516" s="121">
        <f t="shared" si="371"/>
        <v>0</v>
      </c>
      <c r="DR516" s="122">
        <f t="shared" si="372"/>
        <v>0.5</v>
      </c>
      <c r="DS516" s="157"/>
      <c r="DT516" s="157" t="str">
        <f t="shared" si="373"/>
        <v>Mastication</v>
      </c>
      <c r="DU516" s="157" t="str">
        <f t="shared" si="355"/>
        <v>286-12</v>
      </c>
      <c r="DV516" s="238">
        <f t="shared" si="374"/>
        <v>2</v>
      </c>
      <c r="EJ516" s="50"/>
      <c r="EK516" s="50"/>
      <c r="EL516" s="55"/>
      <c r="EM516" s="50"/>
      <c r="EN516" s="50"/>
      <c r="EO516" s="50">
        <f t="shared" si="392"/>
        <v>0</v>
      </c>
      <c r="EP516" s="50">
        <f t="shared" si="393"/>
        <v>0</v>
      </c>
      <c r="EQ516" s="50">
        <f t="shared" si="394"/>
        <v>0</v>
      </c>
      <c r="ER516" s="56"/>
      <c r="ES516" s="56"/>
      <c r="ET516" s="56">
        <f t="shared" si="396"/>
        <v>0</v>
      </c>
      <c r="EU516" s="56">
        <f t="shared" si="396"/>
        <v>1.0941698710271772</v>
      </c>
      <c r="EV516" s="56"/>
      <c r="EW516" s="56"/>
      <c r="EX516" s="56"/>
      <c r="EY516" s="56"/>
      <c r="EZ516" s="165"/>
      <c r="FA516" s="179"/>
      <c r="FB516" s="179"/>
      <c r="FC516" s="56"/>
      <c r="FD516" s="56"/>
      <c r="FE516" s="56"/>
      <c r="FF516" s="56"/>
      <c r="FG516" s="56"/>
      <c r="FH516" s="56"/>
      <c r="FI516" s="56"/>
      <c r="FJ516" s="56"/>
      <c r="FK516" s="56"/>
      <c r="FL516" s="56"/>
      <c r="FM516" s="56"/>
      <c r="FO516" s="54"/>
      <c r="FP516" s="54"/>
      <c r="FQ516" s="54"/>
      <c r="FR516" s="54"/>
      <c r="FS516" s="54"/>
      <c r="FT516" s="54"/>
      <c r="FU516" s="54"/>
      <c r="FV516" s="54"/>
      <c r="FW516" s="54"/>
      <c r="FX516" s="54"/>
      <c r="FY516" s="54"/>
      <c r="FZ516" s="54"/>
      <c r="GA516" s="54"/>
    </row>
    <row r="517" spans="1:183" ht="16.899999999999999" customHeight="1">
      <c r="A517" s="66" t="s">
        <v>377</v>
      </c>
      <c r="B517" s="228" t="s">
        <v>340</v>
      </c>
      <c r="C517" s="228">
        <v>294</v>
      </c>
      <c r="D517" s="228" t="s">
        <v>357</v>
      </c>
      <c r="E517" s="229">
        <v>3</v>
      </c>
      <c r="F517" s="144">
        <v>3.4684433774760004</v>
      </c>
      <c r="G517" s="144"/>
      <c r="H517" s="144">
        <v>15.239315487396004</v>
      </c>
      <c r="I517" s="144"/>
      <c r="J517" s="144"/>
      <c r="K517" s="144"/>
      <c r="L517" s="144"/>
      <c r="M517" s="144"/>
      <c r="N517" s="83"/>
      <c r="O517" s="83"/>
      <c r="P517" s="230">
        <f t="shared" si="356"/>
        <v>18.707758864872005</v>
      </c>
      <c r="Q517" s="52">
        <f t="shared" si="375"/>
        <v>0.4862977204565232</v>
      </c>
      <c r="R517" s="52">
        <f t="shared" si="376"/>
        <v>1.6719591486036376</v>
      </c>
      <c r="S517" s="52">
        <f t="shared" si="377"/>
        <v>1.5100905010906007</v>
      </c>
      <c r="T517" s="53">
        <f t="shared" si="378"/>
        <v>0.13702190689023608</v>
      </c>
      <c r="U517" s="53">
        <f t="shared" si="379"/>
        <v>1.2629780931097638</v>
      </c>
      <c r="V517" s="53">
        <f t="shared" si="380"/>
        <v>16.243942351697964</v>
      </c>
      <c r="W517" s="53">
        <f t="shared" si="381"/>
        <v>140.50881400687584</v>
      </c>
      <c r="X517" s="53">
        <f t="shared" si="382"/>
        <v>1.0299999999999998</v>
      </c>
      <c r="Y517" s="53">
        <f t="shared" si="383"/>
        <v>1.0281459866986051</v>
      </c>
      <c r="Z517" s="53">
        <f t="shared" si="384"/>
        <v>1.0362919733972102</v>
      </c>
      <c r="AA517" s="53">
        <f t="shared" si="385"/>
        <v>1.0425839467944207</v>
      </c>
      <c r="AB517" s="53">
        <f t="shared" si="386"/>
        <v>0.53</v>
      </c>
      <c r="AC517" s="53">
        <f t="shared" si="387"/>
        <v>0.54814598669860515</v>
      </c>
      <c r="AD517" s="53">
        <f t="shared" si="388"/>
        <v>0.55370802660278973</v>
      </c>
      <c r="AE517" s="53">
        <f t="shared" si="389"/>
        <v>0.4421898004790773</v>
      </c>
      <c r="AF517" s="53">
        <f t="shared" si="390"/>
        <v>0.36</v>
      </c>
      <c r="AG517" s="53">
        <f t="shared" si="391"/>
        <v>0.40109490023953864</v>
      </c>
      <c r="AH517" s="64" t="s">
        <v>152</v>
      </c>
      <c r="AK517" s="45" t="str">
        <f t="shared" si="357"/>
        <v>286-12</v>
      </c>
      <c r="AL517" s="65"/>
      <c r="AM517" s="145">
        <f t="shared" si="358"/>
        <v>3</v>
      </c>
      <c r="AN517" s="149"/>
      <c r="AO517" s="183"/>
      <c r="AP517" s="149"/>
      <c r="AQ517" s="147">
        <f t="shared" si="359"/>
        <v>1</v>
      </c>
      <c r="AR517" s="229">
        <v>0</v>
      </c>
      <c r="AS517" s="229">
        <v>0</v>
      </c>
      <c r="AT517" s="229">
        <v>0</v>
      </c>
      <c r="AU517" s="229">
        <v>0</v>
      </c>
      <c r="AV517" s="229">
        <v>1</v>
      </c>
      <c r="AW517" s="229">
        <v>2</v>
      </c>
      <c r="AX517" s="229">
        <v>0</v>
      </c>
      <c r="AY517" s="229">
        <v>1</v>
      </c>
      <c r="AZ517" s="229">
        <v>1</v>
      </c>
      <c r="BB517" s="229">
        <v>30</v>
      </c>
      <c r="BC517" s="229">
        <v>5</v>
      </c>
      <c r="BD517" s="229">
        <v>0</v>
      </c>
      <c r="BE517" s="57">
        <v>3</v>
      </c>
      <c r="BF517" s="57">
        <v>3</v>
      </c>
      <c r="BG517" s="57">
        <v>3</v>
      </c>
      <c r="BH517" s="57">
        <v>10</v>
      </c>
      <c r="BI517" s="57">
        <f t="shared" si="360"/>
        <v>294</v>
      </c>
      <c r="BJ517" s="189" t="str">
        <f t="shared" si="361"/>
        <v>286-12</v>
      </c>
      <c r="BK517" s="173">
        <f t="shared" si="362"/>
        <v>3</v>
      </c>
      <c r="BL517" s="173">
        <v>0</v>
      </c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104"/>
      <c r="CB517" s="103"/>
      <c r="CC517" s="103"/>
      <c r="CD517" s="103"/>
      <c r="CE517" s="103"/>
      <c r="CF517" s="103"/>
      <c r="CG517" s="103"/>
      <c r="CH517" s="103"/>
      <c r="CI517" s="103"/>
      <c r="CJ517" s="103"/>
      <c r="CK517" s="103"/>
      <c r="CL517" s="103"/>
      <c r="CP517" s="93"/>
      <c r="CQ517" s="93"/>
      <c r="CV517" s="93"/>
      <c r="DA517" s="93"/>
      <c r="DF517" s="131"/>
      <c r="DG517" s="121">
        <f t="shared" si="363"/>
        <v>0</v>
      </c>
      <c r="DH517" s="121">
        <f t="shared" si="364"/>
        <v>4.8629772045652322</v>
      </c>
      <c r="DI517" s="121">
        <f t="shared" si="365"/>
        <v>15.100905010906008</v>
      </c>
      <c r="DJ517" s="121">
        <f t="shared" si="366"/>
        <v>0.92303519570682735</v>
      </c>
      <c r="DK517" s="121">
        <f t="shared" si="366"/>
        <v>1.4638977735263417</v>
      </c>
      <c r="DL517" s="121">
        <f t="shared" si="366"/>
        <v>0</v>
      </c>
      <c r="DM517" s="121">
        <f t="shared" si="367"/>
        <v>0</v>
      </c>
      <c r="DN517" s="121">
        <f t="shared" si="368"/>
        <v>0</v>
      </c>
      <c r="DO517" s="121">
        <f t="shared" si="369"/>
        <v>0</v>
      </c>
      <c r="DP517" s="121">
        <f t="shared" si="370"/>
        <v>0</v>
      </c>
      <c r="DQ517" s="121">
        <f t="shared" si="371"/>
        <v>0</v>
      </c>
      <c r="DR517" s="122">
        <f t="shared" si="372"/>
        <v>1</v>
      </c>
      <c r="DS517" s="157"/>
      <c r="DT517" s="157" t="str">
        <f t="shared" si="373"/>
        <v>Mastication</v>
      </c>
      <c r="DU517" s="157" t="str">
        <f t="shared" si="355"/>
        <v>286-12</v>
      </c>
      <c r="DV517" s="238">
        <f t="shared" si="374"/>
        <v>3</v>
      </c>
      <c r="EJ517" s="50">
        <f t="shared" si="397"/>
        <v>0.29064024390243903</v>
      </c>
      <c r="EK517" s="50">
        <f t="shared" si="398"/>
        <v>0.92733739837398377</v>
      </c>
      <c r="EL517" s="55">
        <f t="shared" si="399"/>
        <v>0</v>
      </c>
      <c r="EM517" s="50">
        <f>4.656*AQ517*(((BL517/2.54)^2)+((BM517/2.54)^2)+((BN517/2.54)^2)+((BO517)/2.54^2)+((BP517/2.54)^2)+((BQ517/2.54)^2)+((BR517/2.54)^2)+((BS517/2.54)^2)+((BT517/2.54)^2)+((BU517/2.54)^2)+((BV517/2.54)^2)+((BW517/2.54)^2)+((BX517/2.54)^2)+((BY517/2.54)^2)+((BZ517/2.54)^2))/(BH517*3.28)</f>
        <v>0</v>
      </c>
      <c r="EN517" s="50">
        <f>3.492*AQ517*((CA517/2.54)^2 + (CB517/2.54)^2 + (CC517/2.54)^2 + (CD517/2.54)^2 + (CE517/2.54)^2 + (CF517/2.54)^2 + (CG517/2.54)^2 +(CH517/2.54)^2 +(CI517/2.54)^2 + (CJ517/2.54)^2 +(CK517/2.54)^2 + (CL517/2.54)^2 +(CM517/2.54)^2 + (CN517/2.54)^2 + (CO517/2.54)^2)/(BH517*3.28)</f>
        <v>0</v>
      </c>
      <c r="EO517" s="50">
        <f t="shared" si="392"/>
        <v>0</v>
      </c>
      <c r="EP517" s="50">
        <f t="shared" si="393"/>
        <v>0</v>
      </c>
      <c r="EQ517" s="50">
        <f t="shared" si="394"/>
        <v>0</v>
      </c>
      <c r="ER517" s="56">
        <f t="shared" si="400"/>
        <v>1.2179776422764228</v>
      </c>
      <c r="ES517" s="56">
        <f t="shared" si="401"/>
        <v>0</v>
      </c>
      <c r="ET517" s="56">
        <f t="shared" si="396"/>
        <v>0</v>
      </c>
      <c r="EU517" s="56">
        <f t="shared" si="396"/>
        <v>2.1883397420543544</v>
      </c>
      <c r="EV517" s="56">
        <f t="shared" si="402"/>
        <v>1.2179776422764228</v>
      </c>
      <c r="EW517" s="56"/>
      <c r="EX517" s="56"/>
      <c r="EY517" s="56"/>
      <c r="EZ517" s="165"/>
      <c r="FA517" s="179"/>
      <c r="FB517" s="179"/>
      <c r="FC517" s="56"/>
      <c r="FD517" s="56"/>
      <c r="FE517" s="56"/>
      <c r="FF517" s="56"/>
      <c r="FG517" s="56"/>
      <c r="FH517" s="56"/>
      <c r="FI517" s="56"/>
      <c r="FJ517" s="56"/>
      <c r="FK517" s="56"/>
      <c r="FL517" s="56"/>
      <c r="FM517" s="56"/>
      <c r="FO517" s="54"/>
      <c r="FP517" s="54"/>
      <c r="FQ517" s="54"/>
      <c r="FR517" s="54"/>
      <c r="FS517" s="54"/>
      <c r="FT517" s="54"/>
      <c r="FU517" s="54"/>
      <c r="FV517" s="54"/>
      <c r="FW517" s="54"/>
      <c r="FX517" s="54"/>
      <c r="FY517" s="54"/>
      <c r="FZ517" s="54"/>
      <c r="GA517" s="54"/>
    </row>
    <row r="518" spans="1:183" ht="16.899999999999999" customHeight="1">
      <c r="A518" s="66" t="s">
        <v>377</v>
      </c>
      <c r="B518" s="228" t="s">
        <v>340</v>
      </c>
      <c r="C518" s="228">
        <v>294</v>
      </c>
      <c r="D518" s="228" t="s">
        <v>357</v>
      </c>
      <c r="E518" s="229">
        <v>4</v>
      </c>
      <c r="F518" s="144">
        <v>3.4684433774760004</v>
      </c>
      <c r="G518" s="144"/>
      <c r="H518" s="144">
        <v>15.239315487396004</v>
      </c>
      <c r="I518" s="144"/>
      <c r="J518" s="144"/>
      <c r="K518" s="144"/>
      <c r="L518" s="144"/>
      <c r="M518" s="144"/>
      <c r="N518" s="83"/>
      <c r="O518" s="83"/>
      <c r="P518" s="230">
        <f t="shared" si="356"/>
        <v>18.707758864872005</v>
      </c>
      <c r="Q518" s="52">
        <f t="shared" si="375"/>
        <v>0.4862977204565232</v>
      </c>
      <c r="R518" s="52">
        <f t="shared" si="376"/>
        <v>1.6719591486036376</v>
      </c>
      <c r="S518" s="52">
        <f t="shared" si="377"/>
        <v>1.5100905010906007</v>
      </c>
      <c r="T518" s="53">
        <f t="shared" si="378"/>
        <v>0.13702190689023608</v>
      </c>
      <c r="U518" s="53">
        <f t="shared" si="379"/>
        <v>1.2629780931097638</v>
      </c>
      <c r="V518" s="53">
        <f t="shared" si="380"/>
        <v>16.243942351697964</v>
      </c>
      <c r="W518" s="53">
        <f t="shared" si="381"/>
        <v>140.50881400687584</v>
      </c>
      <c r="X518" s="53">
        <f t="shared" si="382"/>
        <v>1.0299999999999998</v>
      </c>
      <c r="Y518" s="53">
        <f t="shared" si="383"/>
        <v>1.0281459866986051</v>
      </c>
      <c r="Z518" s="53">
        <f t="shared" si="384"/>
        <v>1.0362919733972102</v>
      </c>
      <c r="AA518" s="53">
        <f t="shared" si="385"/>
        <v>1.0425839467944207</v>
      </c>
      <c r="AB518" s="53">
        <f t="shared" si="386"/>
        <v>0.53</v>
      </c>
      <c r="AC518" s="53">
        <f t="shared" si="387"/>
        <v>0.54814598669860515</v>
      </c>
      <c r="AD518" s="53">
        <f t="shared" si="388"/>
        <v>0.55370802660278973</v>
      </c>
      <c r="AE518" s="53">
        <f t="shared" si="389"/>
        <v>0.4421898004790773</v>
      </c>
      <c r="AF518" s="53">
        <f t="shared" si="390"/>
        <v>0.36</v>
      </c>
      <c r="AG518" s="53">
        <f t="shared" si="391"/>
        <v>0.40109490023953864</v>
      </c>
      <c r="AH518" s="64" t="s">
        <v>152</v>
      </c>
      <c r="AK518" s="45" t="str">
        <f t="shared" si="357"/>
        <v>286-12</v>
      </c>
      <c r="AL518" s="65"/>
      <c r="AM518" s="145">
        <f t="shared" si="358"/>
        <v>4</v>
      </c>
      <c r="AN518" s="149"/>
      <c r="AO518" s="183"/>
      <c r="AP518" s="149"/>
      <c r="AQ518" s="147">
        <f t="shared" si="359"/>
        <v>1</v>
      </c>
      <c r="AR518" s="229">
        <v>0</v>
      </c>
      <c r="AS518" s="229">
        <v>3</v>
      </c>
      <c r="AT518" s="229">
        <v>3</v>
      </c>
      <c r="AU518" s="229">
        <v>0</v>
      </c>
      <c r="AV518" s="229">
        <v>2</v>
      </c>
      <c r="AW518" s="229">
        <v>2</v>
      </c>
      <c r="AX518" s="229">
        <v>0</v>
      </c>
      <c r="AY518" s="229">
        <v>2</v>
      </c>
      <c r="AZ518" s="229">
        <v>2</v>
      </c>
      <c r="BB518" s="229">
        <v>18</v>
      </c>
      <c r="BC518" s="229">
        <v>3</v>
      </c>
      <c r="BD518" s="229">
        <v>0</v>
      </c>
      <c r="BE518" s="57">
        <v>3</v>
      </c>
      <c r="BF518" s="57">
        <v>3</v>
      </c>
      <c r="BG518" s="57">
        <v>3</v>
      </c>
      <c r="BH518" s="57">
        <v>10</v>
      </c>
      <c r="BI518" s="57">
        <f t="shared" si="360"/>
        <v>294</v>
      </c>
      <c r="BJ518" s="189" t="str">
        <f t="shared" si="361"/>
        <v>286-12</v>
      </c>
      <c r="BK518" s="173">
        <f t="shared" si="362"/>
        <v>4</v>
      </c>
      <c r="BL518" s="173">
        <v>0</v>
      </c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104"/>
      <c r="CB518" s="103"/>
      <c r="CC518" s="103"/>
      <c r="CD518" s="103"/>
      <c r="CE518" s="103"/>
      <c r="CF518" s="103"/>
      <c r="CG518" s="103"/>
      <c r="CH518" s="103"/>
      <c r="CI518" s="103"/>
      <c r="CJ518" s="103"/>
      <c r="CK518" s="103"/>
      <c r="CL518" s="103"/>
      <c r="CP518" s="93"/>
      <c r="CQ518" s="93"/>
      <c r="CV518" s="93"/>
      <c r="DA518" s="93"/>
      <c r="DF518" s="131"/>
      <c r="DG518" s="121">
        <f t="shared" si="363"/>
        <v>0</v>
      </c>
      <c r="DH518" s="121">
        <f t="shared" si="364"/>
        <v>17.020420215978312</v>
      </c>
      <c r="DI518" s="121">
        <f t="shared" si="365"/>
        <v>52.853167538171029</v>
      </c>
      <c r="DJ518" s="121">
        <f t="shared" si="366"/>
        <v>0.55382111742409645</v>
      </c>
      <c r="DK518" s="121">
        <f t="shared" si="366"/>
        <v>0.87833866411580497</v>
      </c>
      <c r="DL518" s="121">
        <f t="shared" si="366"/>
        <v>0</v>
      </c>
      <c r="DM518" s="121">
        <f t="shared" si="367"/>
        <v>0</v>
      </c>
      <c r="DN518" s="121">
        <f t="shared" si="368"/>
        <v>0</v>
      </c>
      <c r="DO518" s="121">
        <f t="shared" si="369"/>
        <v>0</v>
      </c>
      <c r="DP518" s="121">
        <f t="shared" si="370"/>
        <v>0</v>
      </c>
      <c r="DQ518" s="121">
        <f t="shared" si="371"/>
        <v>0</v>
      </c>
      <c r="DR518" s="122">
        <f t="shared" si="372"/>
        <v>2.5</v>
      </c>
      <c r="DS518" s="157"/>
      <c r="DT518" s="157" t="str">
        <f t="shared" si="373"/>
        <v>Mastication</v>
      </c>
      <c r="DU518" s="157" t="str">
        <f t="shared" si="355"/>
        <v>286-12</v>
      </c>
      <c r="DV518" s="238">
        <f t="shared" si="374"/>
        <v>4</v>
      </c>
      <c r="EJ518" s="50">
        <f t="shared" si="397"/>
        <v>0.17438414634146343</v>
      </c>
      <c r="EK518" s="50">
        <f t="shared" si="398"/>
        <v>0.55640243902439024</v>
      </c>
      <c r="EL518" s="55">
        <f t="shared" si="399"/>
        <v>0</v>
      </c>
      <c r="EM518" s="50">
        <f>4.656*AQ518*(((BL518/2.54)^2)+((BM518/2.54)^2)+((BN518/2.54)^2)+((BO518)/2.54^2)+((BP518/2.54)^2)+((BQ518/2.54)^2)+((BR518/2.54)^2)+((BS518/2.54)^2)+((BT518/2.54)^2)+((BU518/2.54)^2)+((BV518/2.54)^2)+((BW518/2.54)^2)+((BX518/2.54)^2)+((BY518/2.54)^2)+((BZ518/2.54)^2))/(BH518*3.28)</f>
        <v>0</v>
      </c>
      <c r="EN518" s="50">
        <f>3.492*AQ518*((CA518/2.54)^2 + (CB518/2.54)^2 + (CC518/2.54)^2 + (CD518/2.54)^2 + (CE518/2.54)^2 + (CF518/2.54)^2 + (CG518/2.54)^2 +(CH518/2.54)^2 +(CI518/2.54)^2 + (CJ518/2.54)^2 +(CK518/2.54)^2 + (CL518/2.54)^2 +(CM518/2.54)^2 + (CN518/2.54)^2 + (CO518/2.54)^2)/(BH518*3.28)</f>
        <v>0</v>
      </c>
      <c r="EO518" s="50">
        <f t="shared" si="392"/>
        <v>0</v>
      </c>
      <c r="EP518" s="50">
        <f t="shared" si="393"/>
        <v>0</v>
      </c>
      <c r="EQ518" s="50">
        <f t="shared" si="394"/>
        <v>0</v>
      </c>
      <c r="ER518" s="56">
        <f t="shared" si="400"/>
        <v>0.73078658536585372</v>
      </c>
      <c r="ES518" s="56">
        <f t="shared" si="401"/>
        <v>0</v>
      </c>
      <c r="ET518" s="56">
        <f t="shared" si="396"/>
        <v>0</v>
      </c>
      <c r="EU518" s="56">
        <f t="shared" si="396"/>
        <v>7.6591890971902403</v>
      </c>
      <c r="EV518" s="56">
        <f t="shared" si="402"/>
        <v>0.73078658536585372</v>
      </c>
      <c r="EW518" s="56"/>
      <c r="EX518" s="56"/>
      <c r="EY518" s="56"/>
      <c r="EZ518" s="165"/>
      <c r="FA518" s="179"/>
      <c r="FB518" s="179"/>
      <c r="FC518" s="56"/>
      <c r="FD518" s="56"/>
      <c r="FE518" s="56"/>
      <c r="FF518" s="56"/>
      <c r="FG518" s="56"/>
      <c r="FH518" s="56"/>
      <c r="FI518" s="56"/>
      <c r="FJ518" s="56"/>
      <c r="FK518" s="56"/>
      <c r="FL518" s="56"/>
      <c r="FM518" s="56"/>
      <c r="FO518" s="54"/>
      <c r="FP518" s="54"/>
      <c r="FQ518" s="54"/>
      <c r="FR518" s="54"/>
      <c r="FS518" s="54"/>
      <c r="FT518" s="54"/>
      <c r="FU518" s="54"/>
      <c r="FV518" s="54"/>
      <c r="FW518" s="54"/>
      <c r="FX518" s="54"/>
      <c r="FY518" s="54"/>
      <c r="FZ518" s="54"/>
      <c r="GA518" s="54"/>
    </row>
    <row r="519" spans="1:183" ht="16.899999999999999" customHeight="1">
      <c r="A519" s="66" t="s">
        <v>377</v>
      </c>
      <c r="B519" s="228" t="s">
        <v>340</v>
      </c>
      <c r="C519" s="228">
        <v>294</v>
      </c>
      <c r="D519" s="228" t="s">
        <v>357</v>
      </c>
      <c r="E519" s="229">
        <v>5</v>
      </c>
      <c r="F519" s="144">
        <v>3.4684433774760004</v>
      </c>
      <c r="G519" s="144"/>
      <c r="H519" s="144">
        <v>15.239315487396004</v>
      </c>
      <c r="I519" s="144"/>
      <c r="J519" s="144"/>
      <c r="K519" s="144"/>
      <c r="L519" s="144"/>
      <c r="M519" s="144"/>
      <c r="N519" s="83"/>
      <c r="O519" s="83"/>
      <c r="P519" s="230">
        <f t="shared" si="356"/>
        <v>18.707758864872005</v>
      </c>
      <c r="Q519" s="52">
        <f t="shared" si="375"/>
        <v>0.4862977204565232</v>
      </c>
      <c r="R519" s="52">
        <f t="shared" si="376"/>
        <v>1.6719591486036376</v>
      </c>
      <c r="S519" s="52">
        <f t="shared" si="377"/>
        <v>1.5100905010906007</v>
      </c>
      <c r="T519" s="53">
        <f t="shared" si="378"/>
        <v>0.13702190689023608</v>
      </c>
      <c r="U519" s="53">
        <f t="shared" si="379"/>
        <v>1.2629780931097638</v>
      </c>
      <c r="V519" s="53">
        <f t="shared" si="380"/>
        <v>16.243942351697964</v>
      </c>
      <c r="W519" s="53">
        <f t="shared" si="381"/>
        <v>140.50881400687584</v>
      </c>
      <c r="X519" s="53">
        <f t="shared" si="382"/>
        <v>1.0299999999999998</v>
      </c>
      <c r="Y519" s="53">
        <f t="shared" si="383"/>
        <v>1.0281459866986051</v>
      </c>
      <c r="Z519" s="53">
        <f t="shared" si="384"/>
        <v>1.0362919733972102</v>
      </c>
      <c r="AA519" s="53">
        <f t="shared" si="385"/>
        <v>1.0425839467944207</v>
      </c>
      <c r="AB519" s="53">
        <f t="shared" si="386"/>
        <v>0.53</v>
      </c>
      <c r="AC519" s="53">
        <f t="shared" si="387"/>
        <v>0.54814598669860515</v>
      </c>
      <c r="AD519" s="53">
        <f t="shared" si="388"/>
        <v>0.55370802660278973</v>
      </c>
      <c r="AE519" s="53">
        <f t="shared" si="389"/>
        <v>0.4421898004790773</v>
      </c>
      <c r="AF519" s="53">
        <f t="shared" si="390"/>
        <v>0.36</v>
      </c>
      <c r="AG519" s="53">
        <f t="shared" si="391"/>
        <v>0.40109490023953864</v>
      </c>
      <c r="AH519" s="64" t="s">
        <v>152</v>
      </c>
      <c r="AK519" s="45" t="str">
        <f t="shared" si="357"/>
        <v>286-12</v>
      </c>
      <c r="AL519" s="65"/>
      <c r="AM519" s="145">
        <f t="shared" si="358"/>
        <v>5</v>
      </c>
      <c r="AN519" s="149"/>
      <c r="AO519" s="183"/>
      <c r="AP519" s="149"/>
      <c r="AQ519" s="147">
        <f t="shared" si="359"/>
        <v>1</v>
      </c>
      <c r="AR519" s="229">
        <v>0</v>
      </c>
      <c r="AS519" s="229">
        <v>2</v>
      </c>
      <c r="AT519" s="229">
        <v>2</v>
      </c>
      <c r="AU519" s="229">
        <v>0</v>
      </c>
      <c r="AV519" s="229">
        <v>2</v>
      </c>
      <c r="AW519" s="229">
        <v>2</v>
      </c>
      <c r="AX519" s="229">
        <v>0</v>
      </c>
      <c r="AY519" s="229">
        <v>2</v>
      </c>
      <c r="AZ519" s="229">
        <v>3</v>
      </c>
      <c r="BB519" s="229">
        <v>18</v>
      </c>
      <c r="BC519" s="229">
        <v>0</v>
      </c>
      <c r="BD519" s="229">
        <v>0</v>
      </c>
      <c r="BE519" s="57">
        <v>3</v>
      </c>
      <c r="BF519" s="57">
        <v>3</v>
      </c>
      <c r="BG519" s="57">
        <v>3</v>
      </c>
      <c r="BH519" s="57">
        <v>10</v>
      </c>
      <c r="BI519" s="57">
        <f t="shared" si="360"/>
        <v>294</v>
      </c>
      <c r="BJ519" s="189" t="str">
        <f t="shared" si="361"/>
        <v>286-12</v>
      </c>
      <c r="BK519" s="173">
        <f t="shared" si="362"/>
        <v>5</v>
      </c>
      <c r="BL519" s="173">
        <v>0</v>
      </c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104"/>
      <c r="CB519" s="103"/>
      <c r="CC519" s="103"/>
      <c r="CD519" s="103"/>
      <c r="CE519" s="103"/>
      <c r="CF519" s="103"/>
      <c r="CG519" s="103"/>
      <c r="CH519" s="103"/>
      <c r="CI519" s="103"/>
      <c r="CJ519" s="103"/>
      <c r="CK519" s="103"/>
      <c r="CL519" s="103"/>
      <c r="CP519" s="93"/>
      <c r="CQ519" s="93"/>
      <c r="CV519" s="93"/>
      <c r="DA519" s="93"/>
      <c r="DF519" s="131"/>
      <c r="DG519" s="121">
        <f t="shared" si="363"/>
        <v>0</v>
      </c>
      <c r="DH519" s="121">
        <f t="shared" si="364"/>
        <v>14.588931613695696</v>
      </c>
      <c r="DI519" s="121">
        <f t="shared" si="365"/>
        <v>45.302715032718019</v>
      </c>
      <c r="DJ519" s="121">
        <f t="shared" si="366"/>
        <v>0.55382111742409645</v>
      </c>
      <c r="DK519" s="121">
        <f t="shared" si="366"/>
        <v>0</v>
      </c>
      <c r="DL519" s="121">
        <f t="shared" si="366"/>
        <v>0</v>
      </c>
      <c r="DM519" s="121">
        <f t="shared" si="367"/>
        <v>0</v>
      </c>
      <c r="DN519" s="121">
        <f t="shared" si="368"/>
        <v>0</v>
      </c>
      <c r="DO519" s="121">
        <f t="shared" si="369"/>
        <v>0</v>
      </c>
      <c r="DP519" s="121">
        <f t="shared" si="370"/>
        <v>0</v>
      </c>
      <c r="DQ519" s="121">
        <f t="shared" si="371"/>
        <v>0</v>
      </c>
      <c r="DR519" s="122">
        <f t="shared" si="372"/>
        <v>2</v>
      </c>
      <c r="DS519" s="157"/>
      <c r="DT519" s="157" t="str">
        <f t="shared" si="373"/>
        <v>Mastication</v>
      </c>
      <c r="DU519" s="157" t="str">
        <f t="shared" si="355"/>
        <v>286-12</v>
      </c>
      <c r="DV519" s="238">
        <f t="shared" si="374"/>
        <v>5</v>
      </c>
      <c r="EJ519" s="50">
        <f t="shared" si="397"/>
        <v>0.17438414634146343</v>
      </c>
      <c r="EK519" s="50">
        <f t="shared" si="398"/>
        <v>0</v>
      </c>
      <c r="EL519" s="55">
        <f t="shared" si="399"/>
        <v>0</v>
      </c>
      <c r="EM519" s="50">
        <f>4.656*AQ519*(((BL519/2.54)^2)+((BM519/2.54)^2)+((BN519/2.54)^2)+((BO519)/2.54^2)+((BP519/2.54)^2)+((BQ519/2.54)^2)+((BR519/2.54)^2)+((BS519/2.54)^2)+((BT519/2.54)^2)+((BU519/2.54)^2)+((BV519/2.54)^2)+((BW519/2.54)^2)+((BX519/2.54)^2)+((BY519/2.54)^2)+((BZ519/2.54)^2))/(BH519*3.28)</f>
        <v>0</v>
      </c>
      <c r="EN519" s="50">
        <f>3.492*AQ519*((CA519/2.54)^2 + (CB519/2.54)^2 + (CC519/2.54)^2 + (CD519/2.54)^2 + (CE519/2.54)^2 + (CF519/2.54)^2 + (CG519/2.54)^2 +(CH519/2.54)^2 +(CI519/2.54)^2 + (CJ519/2.54)^2 +(CK519/2.54)^2 + (CL519/2.54)^2 +(CM519/2.54)^2 + (CN519/2.54)^2 + (CO519/2.54)^2)/(BH519*3.28)</f>
        <v>0</v>
      </c>
      <c r="EO519" s="50">
        <f t="shared" si="392"/>
        <v>0</v>
      </c>
      <c r="EP519" s="50">
        <f t="shared" si="393"/>
        <v>0</v>
      </c>
      <c r="EQ519" s="50">
        <f t="shared" si="394"/>
        <v>0</v>
      </c>
      <c r="ER519" s="56">
        <f t="shared" si="400"/>
        <v>0.17438414634146343</v>
      </c>
      <c r="ES519" s="56">
        <f t="shared" si="401"/>
        <v>0</v>
      </c>
      <c r="ET519" s="56">
        <f t="shared" si="396"/>
        <v>0</v>
      </c>
      <c r="EU519" s="56">
        <f t="shared" si="396"/>
        <v>6.5650192261630629</v>
      </c>
      <c r="EV519" s="56">
        <f t="shared" si="402"/>
        <v>0.17438414634146343</v>
      </c>
      <c r="EW519" s="56"/>
      <c r="EX519" s="56"/>
      <c r="EY519" s="56"/>
      <c r="EZ519" s="165" t="str">
        <f>D519</f>
        <v>286-12</v>
      </c>
      <c r="FA519" s="179">
        <f t="shared" si="395"/>
        <v>0</v>
      </c>
      <c r="FB519" s="179">
        <f t="shared" si="395"/>
        <v>5.4708493551358854</v>
      </c>
      <c r="FC519" s="56">
        <f>AVERAGE(EJ517:EJ519)</f>
        <v>0.21313617886178862</v>
      </c>
      <c r="FD519" s="56">
        <f>AVERAGE(EK517:EK519)</f>
        <v>0.49457994579945802</v>
      </c>
      <c r="FE519" s="56">
        <f>AVERAGE(EL517:EL519)</f>
        <v>0</v>
      </c>
      <c r="FF519" s="56">
        <f>AVERAGE(EM517:EM519)</f>
        <v>0</v>
      </c>
      <c r="FG519" s="56">
        <f>AVERAGE(EN517:EN519)</f>
        <v>0</v>
      </c>
      <c r="FH519" s="56">
        <f t="shared" si="403"/>
        <v>0</v>
      </c>
      <c r="FI519" s="56">
        <f t="shared" si="403"/>
        <v>0</v>
      </c>
      <c r="FJ519" s="56">
        <f t="shared" si="403"/>
        <v>0</v>
      </c>
      <c r="FK519" s="56">
        <f>AVERAGE(ER517:ER519)</f>
        <v>0.70771612466124667</v>
      </c>
      <c r="FL519" s="56">
        <f>AVERAGE(ES517:ES519)</f>
        <v>0</v>
      </c>
      <c r="FM519" s="56">
        <f>AVERAGE(EV517:EV519)</f>
        <v>0.70771612466124667</v>
      </c>
      <c r="FO519" s="54"/>
      <c r="FP519" s="54" t="e">
        <f>AVERAGE(#REF!)</f>
        <v>#REF!</v>
      </c>
      <c r="FQ519" s="54" t="e">
        <f>AVERAGE(#REF!)</f>
        <v>#REF!</v>
      </c>
      <c r="FR519" s="54" t="e">
        <f>AVERAGE(#REF!)</f>
        <v>#REF!</v>
      </c>
      <c r="FS519" s="54" t="e">
        <f>AVERAGE(#REF!)</f>
        <v>#REF!</v>
      </c>
      <c r="FT519" s="54" t="e">
        <f>AVERAGE(#REF!)</f>
        <v>#REF!</v>
      </c>
      <c r="FU519" s="54" t="e">
        <f>AVERAGE(#REF!)</f>
        <v>#REF!</v>
      </c>
      <c r="FV519" s="54" t="e">
        <f>AVERAGE(#REF!)</f>
        <v>#REF!</v>
      </c>
      <c r="FW519" s="54" t="e">
        <f>AVERAGE(#REF!)</f>
        <v>#REF!</v>
      </c>
      <c r="FX519" s="54" t="e">
        <f>AVERAGE(#REF!)</f>
        <v>#REF!</v>
      </c>
      <c r="FY519" s="54" t="e">
        <f>AVERAGE(#REF!)</f>
        <v>#REF!</v>
      </c>
      <c r="FZ519" s="54" t="e">
        <f>AVERAGE(#REF!)</f>
        <v>#REF!</v>
      </c>
      <c r="GA519" s="54"/>
    </row>
    <row r="520" spans="1:183" ht="16.899999999999999" customHeight="1">
      <c r="A520" s="66" t="s">
        <v>377</v>
      </c>
      <c r="B520" s="228" t="s">
        <v>340</v>
      </c>
      <c r="C520" s="228">
        <v>32</v>
      </c>
      <c r="D520" s="228" t="s">
        <v>342</v>
      </c>
      <c r="E520" s="229">
        <v>1</v>
      </c>
      <c r="F520" s="144">
        <v>3.4684433774760004</v>
      </c>
      <c r="G520" s="144"/>
      <c r="H520" s="144">
        <v>15.239315487396004</v>
      </c>
      <c r="I520" s="144"/>
      <c r="J520" s="144"/>
      <c r="K520" s="144"/>
      <c r="L520" s="144"/>
      <c r="M520" s="83"/>
      <c r="N520" s="83"/>
      <c r="O520" s="83"/>
      <c r="P520" s="230">
        <f t="shared" si="356"/>
        <v>18.707758864872005</v>
      </c>
      <c r="Q520" s="52">
        <f t="shared" si="375"/>
        <v>0.4862977204565232</v>
      </c>
      <c r="R520" s="52">
        <f t="shared" si="376"/>
        <v>1.6719591486036376</v>
      </c>
      <c r="S520" s="52">
        <f t="shared" si="377"/>
        <v>1.5100905010906007</v>
      </c>
      <c r="T520" s="53">
        <f t="shared" si="378"/>
        <v>0.13702190689023608</v>
      </c>
      <c r="U520" s="53">
        <f t="shared" si="379"/>
        <v>1.2629780931097638</v>
      </c>
      <c r="V520" s="53">
        <f t="shared" si="380"/>
        <v>16.243942351697964</v>
      </c>
      <c r="W520" s="53">
        <f t="shared" si="381"/>
        <v>140.50881400687584</v>
      </c>
      <c r="X520" s="53">
        <f t="shared" si="382"/>
        <v>1.0299999999999998</v>
      </c>
      <c r="Y520" s="53">
        <f t="shared" si="383"/>
        <v>1.0281459866986051</v>
      </c>
      <c r="Z520" s="53">
        <f t="shared" si="384"/>
        <v>1.0362919733972102</v>
      </c>
      <c r="AA520" s="53">
        <f t="shared" si="385"/>
        <v>1.0425839467944207</v>
      </c>
      <c r="AB520" s="53">
        <f t="shared" si="386"/>
        <v>0.53</v>
      </c>
      <c r="AC520" s="53">
        <f t="shared" si="387"/>
        <v>0.54814598669860515</v>
      </c>
      <c r="AD520" s="53">
        <f t="shared" si="388"/>
        <v>0.55370802660278973</v>
      </c>
      <c r="AE520" s="53">
        <f t="shared" si="389"/>
        <v>0.4421898004790773</v>
      </c>
      <c r="AF520" s="53">
        <f t="shared" si="390"/>
        <v>0.36</v>
      </c>
      <c r="AG520" s="53">
        <f t="shared" si="391"/>
        <v>0.40109490023953864</v>
      </c>
      <c r="AH520" s="64" t="s">
        <v>152</v>
      </c>
      <c r="AK520" s="45" t="str">
        <f t="shared" si="357"/>
        <v>299-15</v>
      </c>
      <c r="AL520" s="65"/>
      <c r="AM520" s="145">
        <f t="shared" si="358"/>
        <v>1</v>
      </c>
      <c r="AN520" s="149"/>
      <c r="AO520" s="183"/>
      <c r="AP520" s="149"/>
      <c r="AQ520" s="147">
        <f t="shared" si="359"/>
        <v>1</v>
      </c>
      <c r="AR520" s="229">
        <v>0</v>
      </c>
      <c r="AS520" s="229">
        <v>4</v>
      </c>
      <c r="AT520" s="229">
        <v>4</v>
      </c>
      <c r="AU520" s="229">
        <v>0</v>
      </c>
      <c r="AV520" s="229">
        <v>3</v>
      </c>
      <c r="AW520" s="229">
        <v>3</v>
      </c>
      <c r="AX520" s="229">
        <v>0</v>
      </c>
      <c r="AY520" s="229">
        <v>2</v>
      </c>
      <c r="AZ520" s="229">
        <v>12</v>
      </c>
      <c r="BB520" s="229">
        <v>25</v>
      </c>
      <c r="BC520" s="229">
        <v>8</v>
      </c>
      <c r="BD520" s="229">
        <v>2</v>
      </c>
      <c r="BE520" s="57">
        <v>3</v>
      </c>
      <c r="BF520" s="57">
        <v>3</v>
      </c>
      <c r="BG520" s="57">
        <v>3</v>
      </c>
      <c r="BH520" s="57">
        <v>10</v>
      </c>
      <c r="BI520" s="57">
        <f t="shared" si="360"/>
        <v>32</v>
      </c>
      <c r="BJ520" s="189" t="str">
        <f t="shared" si="361"/>
        <v>299-15</v>
      </c>
      <c r="BK520" s="173">
        <f t="shared" si="362"/>
        <v>1</v>
      </c>
      <c r="BL520" s="173">
        <v>0</v>
      </c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104"/>
      <c r="CB520" s="103"/>
      <c r="CC520" s="103"/>
      <c r="CD520" s="103"/>
      <c r="CE520" s="103"/>
      <c r="CF520" s="103"/>
      <c r="CG520" s="103"/>
      <c r="CH520" s="103"/>
      <c r="CI520" s="103"/>
      <c r="CJ520" s="103"/>
      <c r="CK520" s="103"/>
      <c r="CL520" s="103"/>
      <c r="CP520" s="93"/>
      <c r="CQ520" s="93"/>
      <c r="CV520" s="93"/>
      <c r="DA520" s="93"/>
      <c r="DF520" s="131"/>
      <c r="DG520" s="121">
        <f t="shared" si="363"/>
        <v>0</v>
      </c>
      <c r="DH520" s="121">
        <f t="shared" si="364"/>
        <v>21.883397420543545</v>
      </c>
      <c r="DI520" s="121">
        <f t="shared" si="365"/>
        <v>67.954072549077026</v>
      </c>
      <c r="DJ520" s="121">
        <f t="shared" si="366"/>
        <v>0.76919599642235614</v>
      </c>
      <c r="DK520" s="121">
        <f t="shared" si="366"/>
        <v>2.3422364376421463</v>
      </c>
      <c r="DL520" s="121">
        <f t="shared" si="366"/>
        <v>7.6679327204229848</v>
      </c>
      <c r="DM520" s="121">
        <f t="shared" si="367"/>
        <v>0</v>
      </c>
      <c r="DN520" s="121">
        <f t="shared" si="368"/>
        <v>0</v>
      </c>
      <c r="DO520" s="121">
        <f t="shared" si="369"/>
        <v>0</v>
      </c>
      <c r="DP520" s="121">
        <f t="shared" si="370"/>
        <v>0</v>
      </c>
      <c r="DQ520" s="121">
        <f t="shared" si="371"/>
        <v>0</v>
      </c>
      <c r="DR520" s="122">
        <f t="shared" si="372"/>
        <v>3.5</v>
      </c>
      <c r="DS520" s="157"/>
      <c r="DT520" s="157" t="str">
        <f t="shared" si="373"/>
        <v>Mastication</v>
      </c>
      <c r="DU520" s="157" t="str">
        <f t="shared" si="355"/>
        <v>299-15</v>
      </c>
      <c r="DV520" s="238">
        <f t="shared" si="374"/>
        <v>1</v>
      </c>
      <c r="EJ520" s="50"/>
      <c r="EK520" s="50"/>
      <c r="EL520" s="55"/>
      <c r="EM520" s="50"/>
      <c r="EN520" s="50"/>
      <c r="EO520" s="50">
        <f t="shared" si="392"/>
        <v>0</v>
      </c>
      <c r="EP520" s="50">
        <f t="shared" si="393"/>
        <v>0</v>
      </c>
      <c r="EQ520" s="50">
        <f t="shared" si="394"/>
        <v>0</v>
      </c>
      <c r="ER520" s="56"/>
      <c r="ES520" s="56"/>
      <c r="ET520" s="56">
        <f t="shared" si="396"/>
        <v>0</v>
      </c>
      <c r="EU520" s="56">
        <f t="shared" si="396"/>
        <v>9.8475288392445961</v>
      </c>
      <c r="EV520" s="56"/>
      <c r="EW520" s="56"/>
      <c r="EX520" s="56"/>
      <c r="EY520" s="56"/>
      <c r="EZ520" s="165"/>
      <c r="FA520" s="179"/>
      <c r="FB520" s="179"/>
      <c r="FC520" s="56"/>
      <c r="FD520" s="56"/>
      <c r="FE520" s="56"/>
      <c r="FF520" s="56"/>
      <c r="FG520" s="56"/>
      <c r="FH520" s="56"/>
      <c r="FI520" s="56"/>
      <c r="FJ520" s="56"/>
      <c r="FK520" s="56"/>
      <c r="FL520" s="56"/>
      <c r="FM520" s="56"/>
      <c r="FO520" s="54"/>
      <c r="FP520" s="54"/>
      <c r="FQ520" s="54"/>
      <c r="FR520" s="54"/>
      <c r="FS520" s="54"/>
      <c r="FT520" s="54"/>
      <c r="FU520" s="54"/>
      <c r="FV520" s="54"/>
      <c r="FW520" s="54"/>
      <c r="FX520" s="54"/>
      <c r="FY520" s="54"/>
      <c r="FZ520" s="54"/>
      <c r="GA520" s="54"/>
    </row>
    <row r="521" spans="1:183" ht="16.899999999999999" customHeight="1">
      <c r="A521" s="66" t="s">
        <v>377</v>
      </c>
      <c r="B521" s="228" t="s">
        <v>340</v>
      </c>
      <c r="C521" s="228">
        <v>32</v>
      </c>
      <c r="D521" s="228" t="s">
        <v>342</v>
      </c>
      <c r="E521" s="229">
        <v>2</v>
      </c>
      <c r="F521" s="144">
        <v>3.4684433774760004</v>
      </c>
      <c r="G521" s="144"/>
      <c r="H521" s="144">
        <v>15.239315487396004</v>
      </c>
      <c r="I521" s="144"/>
      <c r="J521" s="144"/>
      <c r="K521" s="144"/>
      <c r="L521" s="144"/>
      <c r="M521" s="144"/>
      <c r="N521" s="83"/>
      <c r="O521" s="83"/>
      <c r="P521" s="230">
        <f t="shared" si="356"/>
        <v>18.707758864872005</v>
      </c>
      <c r="Q521" s="52">
        <f t="shared" si="375"/>
        <v>0.4862977204565232</v>
      </c>
      <c r="R521" s="52">
        <f t="shared" si="376"/>
        <v>1.6719591486036376</v>
      </c>
      <c r="S521" s="52">
        <f t="shared" si="377"/>
        <v>1.5100905010906007</v>
      </c>
      <c r="T521" s="53">
        <f t="shared" si="378"/>
        <v>0.13702190689023608</v>
      </c>
      <c r="U521" s="53">
        <f t="shared" si="379"/>
        <v>1.2629780931097638</v>
      </c>
      <c r="V521" s="53">
        <f t="shared" si="380"/>
        <v>16.243942351697964</v>
      </c>
      <c r="W521" s="53">
        <f t="shared" si="381"/>
        <v>140.50881400687584</v>
      </c>
      <c r="X521" s="53">
        <f t="shared" si="382"/>
        <v>1.0299999999999998</v>
      </c>
      <c r="Y521" s="53">
        <f t="shared" si="383"/>
        <v>1.0281459866986051</v>
      </c>
      <c r="Z521" s="53">
        <f t="shared" si="384"/>
        <v>1.0362919733972102</v>
      </c>
      <c r="AA521" s="53">
        <f t="shared" si="385"/>
        <v>1.0425839467944207</v>
      </c>
      <c r="AB521" s="53">
        <f t="shared" si="386"/>
        <v>0.53</v>
      </c>
      <c r="AC521" s="53">
        <f t="shared" si="387"/>
        <v>0.54814598669860515</v>
      </c>
      <c r="AD521" s="53">
        <f t="shared" si="388"/>
        <v>0.55370802660278973</v>
      </c>
      <c r="AE521" s="53">
        <f t="shared" si="389"/>
        <v>0.4421898004790773</v>
      </c>
      <c r="AF521" s="53">
        <f t="shared" si="390"/>
        <v>0.36</v>
      </c>
      <c r="AG521" s="53">
        <f t="shared" si="391"/>
        <v>0.40109490023953864</v>
      </c>
      <c r="AH521" s="64" t="s">
        <v>152</v>
      </c>
      <c r="AK521" s="45" t="str">
        <f t="shared" si="357"/>
        <v>299-15</v>
      </c>
      <c r="AL521" s="65"/>
      <c r="AM521" s="145">
        <f t="shared" si="358"/>
        <v>2</v>
      </c>
      <c r="AN521" s="149"/>
      <c r="AO521" s="183"/>
      <c r="AP521" s="149"/>
      <c r="AQ521" s="147">
        <f t="shared" si="359"/>
        <v>1</v>
      </c>
      <c r="AR521" s="229">
        <v>0</v>
      </c>
      <c r="AS521" s="229">
        <v>1</v>
      </c>
      <c r="AT521" s="229">
        <v>1</v>
      </c>
      <c r="AU521" s="229">
        <v>0</v>
      </c>
      <c r="AV521" s="229">
        <v>2</v>
      </c>
      <c r="AW521" s="229">
        <v>2</v>
      </c>
      <c r="AX521" s="229">
        <v>0</v>
      </c>
      <c r="AY521" s="229">
        <v>4</v>
      </c>
      <c r="AZ521" s="229">
        <v>6</v>
      </c>
      <c r="BB521" s="229">
        <v>30</v>
      </c>
      <c r="BC521" s="229">
        <v>6</v>
      </c>
      <c r="BD521" s="229">
        <v>0</v>
      </c>
      <c r="BE521" s="57">
        <v>3</v>
      </c>
      <c r="BF521" s="57">
        <v>3</v>
      </c>
      <c r="BG521" s="57">
        <v>3</v>
      </c>
      <c r="BH521" s="57">
        <v>10</v>
      </c>
      <c r="BI521" s="57">
        <f t="shared" si="360"/>
        <v>32</v>
      </c>
      <c r="BJ521" s="189" t="str">
        <f t="shared" si="361"/>
        <v>299-15</v>
      </c>
      <c r="BK521" s="173">
        <f t="shared" si="362"/>
        <v>2</v>
      </c>
      <c r="BL521" s="173">
        <v>0</v>
      </c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104"/>
      <c r="CB521" s="103"/>
      <c r="CC521" s="103"/>
      <c r="CD521" s="103"/>
      <c r="CE521" s="103"/>
      <c r="CF521" s="103"/>
      <c r="CG521" s="103"/>
      <c r="CH521" s="103"/>
      <c r="CI521" s="103"/>
      <c r="CJ521" s="103"/>
      <c r="CK521" s="103"/>
      <c r="CL521" s="103"/>
      <c r="CP521" s="93"/>
      <c r="CQ521" s="93"/>
      <c r="CV521" s="93"/>
      <c r="DA521" s="93"/>
      <c r="DF521" s="131"/>
      <c r="DG521" s="121">
        <f t="shared" si="363"/>
        <v>0</v>
      </c>
      <c r="DH521" s="121">
        <f t="shared" si="364"/>
        <v>17.020420215978312</v>
      </c>
      <c r="DI521" s="121">
        <f t="shared" si="365"/>
        <v>52.853167538171029</v>
      </c>
      <c r="DJ521" s="121">
        <f t="shared" si="366"/>
        <v>0.92303519570682735</v>
      </c>
      <c r="DK521" s="121">
        <f t="shared" si="366"/>
        <v>1.7566773282316099</v>
      </c>
      <c r="DL521" s="121">
        <f t="shared" si="366"/>
        <v>0</v>
      </c>
      <c r="DM521" s="121">
        <f t="shared" si="367"/>
        <v>0</v>
      </c>
      <c r="DN521" s="121">
        <f t="shared" si="368"/>
        <v>0</v>
      </c>
      <c r="DO521" s="121">
        <f t="shared" si="369"/>
        <v>0</v>
      </c>
      <c r="DP521" s="121">
        <f t="shared" si="370"/>
        <v>0</v>
      </c>
      <c r="DQ521" s="121">
        <f t="shared" si="371"/>
        <v>0</v>
      </c>
      <c r="DR521" s="122">
        <f t="shared" si="372"/>
        <v>1.5</v>
      </c>
      <c r="DS521" s="157"/>
      <c r="DT521" s="157" t="str">
        <f t="shared" si="373"/>
        <v>Mastication</v>
      </c>
      <c r="DU521" s="157" t="str">
        <f t="shared" si="355"/>
        <v>299-15</v>
      </c>
      <c r="DV521" s="238">
        <f t="shared" si="374"/>
        <v>2</v>
      </c>
      <c r="EJ521" s="50">
        <f t="shared" si="397"/>
        <v>0.29064024390243903</v>
      </c>
      <c r="EK521" s="50">
        <f t="shared" si="398"/>
        <v>1.1128048780487805</v>
      </c>
      <c r="EL521" s="55">
        <f t="shared" si="399"/>
        <v>0</v>
      </c>
      <c r="EM521" s="50">
        <f>4.656*AQ521*(((BL521/2.54)^2)+((BM521/2.54)^2)+((BN521/2.54)^2)+((BO521)/2.54^2)+((BP521/2.54)^2)+((BQ521/2.54)^2)+((BR521/2.54)^2)+((BS521/2.54)^2)+((BT521/2.54)^2)+((BU521/2.54)^2)+((BV521/2.54)^2)+((BW521/2.54)^2)+((BX521/2.54)^2)+((BY521/2.54)^2)+((BZ521/2.54)^2))/(BH521*3.28)</f>
        <v>0</v>
      </c>
      <c r="EN521" s="50">
        <f>3.492*AQ521*((CA521/2.54)^2 + (CB521/2.54)^2 + (CC521/2.54)^2 + (CD521/2.54)^2 + (CE521/2.54)^2 + (CF521/2.54)^2 + (CG521/2.54)^2 +(CH521/2.54)^2 +(CI521/2.54)^2 + (CJ521/2.54)^2 +(CK521/2.54)^2 + (CL521/2.54)^2 +(CM521/2.54)^2 + (CN521/2.54)^2 + (CO521/2.54)^2)/(BH521*3.28)</f>
        <v>0</v>
      </c>
      <c r="EO521" s="50">
        <f t="shared" si="392"/>
        <v>0</v>
      </c>
      <c r="EP521" s="50">
        <f t="shared" si="393"/>
        <v>0</v>
      </c>
      <c r="EQ521" s="50">
        <f t="shared" si="394"/>
        <v>0</v>
      </c>
      <c r="ER521" s="56">
        <f t="shared" si="400"/>
        <v>1.4034451219512194</v>
      </c>
      <c r="ES521" s="56">
        <f t="shared" si="401"/>
        <v>0</v>
      </c>
      <c r="ET521" s="56">
        <f t="shared" si="396"/>
        <v>0</v>
      </c>
      <c r="EU521" s="56">
        <f t="shared" si="396"/>
        <v>7.6591890971902403</v>
      </c>
      <c r="EV521" s="56">
        <f t="shared" si="402"/>
        <v>1.4034451219512194</v>
      </c>
      <c r="EW521" s="56"/>
      <c r="EX521" s="56"/>
      <c r="EY521" s="56"/>
      <c r="EZ521" s="165"/>
      <c r="FA521" s="179"/>
      <c r="FB521" s="179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O521" s="54"/>
      <c r="FP521" s="54"/>
      <c r="FQ521" s="54"/>
      <c r="FR521" s="54"/>
      <c r="FS521" s="54"/>
      <c r="FT521" s="54"/>
      <c r="FU521" s="54"/>
      <c r="FV521" s="54"/>
      <c r="FW521" s="54"/>
      <c r="FX521" s="54"/>
      <c r="FY521" s="54"/>
      <c r="FZ521" s="54"/>
      <c r="GA521" s="54"/>
    </row>
    <row r="522" spans="1:183" ht="16.899999999999999" customHeight="1">
      <c r="A522" s="66" t="s">
        <v>377</v>
      </c>
      <c r="B522" s="228" t="s">
        <v>340</v>
      </c>
      <c r="C522" s="228">
        <v>32</v>
      </c>
      <c r="D522" s="228" t="s">
        <v>342</v>
      </c>
      <c r="E522" s="229">
        <v>3</v>
      </c>
      <c r="F522" s="144">
        <v>3.4684433774760004</v>
      </c>
      <c r="G522" s="144"/>
      <c r="H522" s="144">
        <v>15.239315487396004</v>
      </c>
      <c r="I522" s="144"/>
      <c r="J522" s="144"/>
      <c r="K522" s="144"/>
      <c r="L522" s="144"/>
      <c r="M522" s="83"/>
      <c r="N522" s="83"/>
      <c r="O522" s="83"/>
      <c r="P522" s="230">
        <f t="shared" si="356"/>
        <v>18.707758864872005</v>
      </c>
      <c r="Q522" s="52">
        <f t="shared" si="375"/>
        <v>0.4862977204565232</v>
      </c>
      <c r="R522" s="52">
        <f t="shared" si="376"/>
        <v>1.6719591486036376</v>
      </c>
      <c r="S522" s="52">
        <f t="shared" si="377"/>
        <v>1.5100905010906007</v>
      </c>
      <c r="T522" s="53">
        <f t="shared" si="378"/>
        <v>0.13702190689023608</v>
      </c>
      <c r="U522" s="53">
        <f t="shared" si="379"/>
        <v>1.2629780931097638</v>
      </c>
      <c r="V522" s="53">
        <f t="shared" si="380"/>
        <v>16.243942351697964</v>
      </c>
      <c r="W522" s="53">
        <f t="shared" si="381"/>
        <v>140.50881400687584</v>
      </c>
      <c r="X522" s="53">
        <f t="shared" si="382"/>
        <v>1.0299999999999998</v>
      </c>
      <c r="Y522" s="53">
        <f t="shared" si="383"/>
        <v>1.0281459866986051</v>
      </c>
      <c r="Z522" s="53">
        <f t="shared" si="384"/>
        <v>1.0362919733972102</v>
      </c>
      <c r="AA522" s="53">
        <f t="shared" si="385"/>
        <v>1.0425839467944207</v>
      </c>
      <c r="AB522" s="53">
        <f t="shared" si="386"/>
        <v>0.53</v>
      </c>
      <c r="AC522" s="53">
        <f t="shared" si="387"/>
        <v>0.54814598669860515</v>
      </c>
      <c r="AD522" s="53">
        <f t="shared" si="388"/>
        <v>0.55370802660278973</v>
      </c>
      <c r="AE522" s="53">
        <f t="shared" si="389"/>
        <v>0.4421898004790773</v>
      </c>
      <c r="AF522" s="53">
        <f t="shared" si="390"/>
        <v>0.36</v>
      </c>
      <c r="AG522" s="53">
        <f t="shared" si="391"/>
        <v>0.40109490023953864</v>
      </c>
      <c r="AH522" s="64" t="s">
        <v>152</v>
      </c>
      <c r="AK522" s="45" t="str">
        <f t="shared" si="357"/>
        <v>299-15</v>
      </c>
      <c r="AL522" s="65"/>
      <c r="AM522" s="145">
        <f t="shared" si="358"/>
        <v>3</v>
      </c>
      <c r="AN522" s="149"/>
      <c r="AO522" s="183"/>
      <c r="AP522" s="149"/>
      <c r="AQ522" s="147">
        <f t="shared" si="359"/>
        <v>1</v>
      </c>
      <c r="AR522" s="229">
        <v>0</v>
      </c>
      <c r="AS522" s="229">
        <v>4</v>
      </c>
      <c r="AT522" s="229">
        <v>4</v>
      </c>
      <c r="AU522" s="229">
        <v>0</v>
      </c>
      <c r="AV522" s="229">
        <v>1</v>
      </c>
      <c r="AW522" s="229">
        <v>7</v>
      </c>
      <c r="AX522" s="229">
        <v>0</v>
      </c>
      <c r="AY522" s="229">
        <v>2</v>
      </c>
      <c r="AZ522" s="229">
        <v>2</v>
      </c>
      <c r="BB522" s="229">
        <v>17</v>
      </c>
      <c r="BC522" s="229">
        <v>3</v>
      </c>
      <c r="BD522" s="229">
        <v>0</v>
      </c>
      <c r="BE522" s="57">
        <v>3</v>
      </c>
      <c r="BF522" s="57">
        <v>3</v>
      </c>
      <c r="BG522" s="57">
        <v>3</v>
      </c>
      <c r="BH522" s="57">
        <v>10</v>
      </c>
      <c r="BI522" s="57">
        <f t="shared" si="360"/>
        <v>32</v>
      </c>
      <c r="BJ522" s="189" t="str">
        <f t="shared" si="361"/>
        <v>299-15</v>
      </c>
      <c r="BK522" s="173">
        <f t="shared" si="362"/>
        <v>3</v>
      </c>
      <c r="BL522" s="173">
        <v>0</v>
      </c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104"/>
      <c r="CB522" s="103"/>
      <c r="CC522" s="103"/>
      <c r="CD522" s="103"/>
      <c r="CE522" s="103"/>
      <c r="CF522" s="103"/>
      <c r="CG522" s="103"/>
      <c r="CH522" s="103"/>
      <c r="CI522" s="103"/>
      <c r="CJ522" s="103"/>
      <c r="CK522" s="103"/>
      <c r="CL522" s="103"/>
      <c r="CP522" s="93"/>
      <c r="CQ522" s="93"/>
      <c r="CV522" s="93"/>
      <c r="DA522" s="93"/>
      <c r="DF522" s="131"/>
      <c r="DG522" s="121">
        <f t="shared" si="363"/>
        <v>0</v>
      </c>
      <c r="DH522" s="121">
        <f t="shared" si="364"/>
        <v>17.020420215978312</v>
      </c>
      <c r="DI522" s="121">
        <f t="shared" si="365"/>
        <v>52.853167538171029</v>
      </c>
      <c r="DJ522" s="121">
        <f t="shared" si="366"/>
        <v>0.52305327756720221</v>
      </c>
      <c r="DK522" s="121">
        <f t="shared" si="366"/>
        <v>0.87833866411580497</v>
      </c>
      <c r="DL522" s="121">
        <f t="shared" si="366"/>
        <v>0</v>
      </c>
      <c r="DM522" s="121">
        <f t="shared" si="367"/>
        <v>0</v>
      </c>
      <c r="DN522" s="121">
        <f t="shared" si="368"/>
        <v>0</v>
      </c>
      <c r="DO522" s="121">
        <f t="shared" si="369"/>
        <v>0</v>
      </c>
      <c r="DP522" s="121">
        <f t="shared" si="370"/>
        <v>0</v>
      </c>
      <c r="DQ522" s="121">
        <f t="shared" si="371"/>
        <v>0</v>
      </c>
      <c r="DR522" s="122">
        <f t="shared" si="372"/>
        <v>5.5</v>
      </c>
      <c r="DS522" s="157"/>
      <c r="DT522" s="157" t="str">
        <f t="shared" si="373"/>
        <v>Mastication</v>
      </c>
      <c r="DU522" s="157" t="str">
        <f t="shared" si="355"/>
        <v>299-15</v>
      </c>
      <c r="DV522" s="238">
        <f t="shared" si="374"/>
        <v>3</v>
      </c>
      <c r="EJ522" s="50">
        <f t="shared" si="397"/>
        <v>0.1646961382113821</v>
      </c>
      <c r="EK522" s="50">
        <f t="shared" si="398"/>
        <v>0.55640243902439024</v>
      </c>
      <c r="EL522" s="55">
        <f t="shared" si="399"/>
        <v>0</v>
      </c>
      <c r="EM522" s="50">
        <f>4.656*AQ522*(((BL522/2.54)^2)+((BM522/2.54)^2)+((BN522/2.54)^2)+((BO522)/2.54^2)+((BP522/2.54)^2)+((BQ522/2.54)^2)+((BR522/2.54)^2)+((BS522/2.54)^2)+((BT522/2.54)^2)+((BU522/2.54)^2)+((BV522/2.54)^2)+((BW522/2.54)^2)+((BX522/2.54)^2)+((BY522/2.54)^2)+((BZ522/2.54)^2))/(BH522*3.28)</f>
        <v>0</v>
      </c>
      <c r="EN522" s="50">
        <f>3.492*AQ522*((CA522/2.54)^2 + (CB522/2.54)^2 + (CC522/2.54)^2 + (CD522/2.54)^2 + (CE522/2.54)^2 + (CF522/2.54)^2 + (CG522/2.54)^2 +(CH522/2.54)^2 +(CI522/2.54)^2 + (CJ522/2.54)^2 +(CK522/2.54)^2 + (CL522/2.54)^2 +(CM522/2.54)^2 + (CN522/2.54)^2 + (CO522/2.54)^2)/(BH522*3.28)</f>
        <v>0</v>
      </c>
      <c r="EO522" s="50">
        <f t="shared" si="392"/>
        <v>0</v>
      </c>
      <c r="EP522" s="50">
        <f t="shared" si="393"/>
        <v>0</v>
      </c>
      <c r="EQ522" s="50">
        <f t="shared" si="394"/>
        <v>0</v>
      </c>
      <c r="ER522" s="56">
        <f t="shared" si="400"/>
        <v>0.72109857723577231</v>
      </c>
      <c r="ES522" s="56">
        <f t="shared" si="401"/>
        <v>0</v>
      </c>
      <c r="ET522" s="56">
        <f t="shared" si="396"/>
        <v>0</v>
      </c>
      <c r="EU522" s="56">
        <f t="shared" si="396"/>
        <v>7.6591890971902403</v>
      </c>
      <c r="EV522" s="56">
        <f t="shared" si="402"/>
        <v>0.72109857723577231</v>
      </c>
      <c r="EW522" s="56"/>
      <c r="EX522" s="56"/>
      <c r="EY522" s="56"/>
      <c r="EZ522" s="165"/>
      <c r="FA522" s="179"/>
      <c r="FB522" s="179"/>
      <c r="FC522" s="56"/>
      <c r="FD522" s="56"/>
      <c r="FE522" s="56"/>
      <c r="FF522" s="56"/>
      <c r="FG522" s="56"/>
      <c r="FH522" s="56"/>
      <c r="FI522" s="56"/>
      <c r="FJ522" s="56"/>
      <c r="FK522" s="56"/>
      <c r="FL522" s="56"/>
      <c r="FM522" s="56"/>
      <c r="FO522" s="54"/>
      <c r="FP522" s="54"/>
      <c r="FQ522" s="54"/>
      <c r="FR522" s="54"/>
      <c r="FS522" s="54"/>
      <c r="FT522" s="54"/>
      <c r="FU522" s="54"/>
      <c r="FV522" s="54"/>
      <c r="FW522" s="54"/>
      <c r="FX522" s="54"/>
      <c r="FY522" s="54"/>
      <c r="FZ522" s="54"/>
      <c r="GA522" s="54"/>
    </row>
    <row r="523" spans="1:183" ht="16.899999999999999" customHeight="1">
      <c r="A523" s="66" t="s">
        <v>377</v>
      </c>
      <c r="B523" s="228" t="s">
        <v>340</v>
      </c>
      <c r="C523" s="228">
        <v>32</v>
      </c>
      <c r="D523" s="228" t="s">
        <v>342</v>
      </c>
      <c r="E523" s="229">
        <v>4</v>
      </c>
      <c r="F523" s="144">
        <v>3.4684433774760004</v>
      </c>
      <c r="G523" s="144"/>
      <c r="H523" s="144">
        <v>15.239315487396004</v>
      </c>
      <c r="I523" s="144"/>
      <c r="J523" s="144"/>
      <c r="K523" s="144"/>
      <c r="L523" s="144"/>
      <c r="M523" s="83"/>
      <c r="N523" s="83"/>
      <c r="O523" s="83"/>
      <c r="P523" s="230">
        <f t="shared" si="356"/>
        <v>18.707758864872005</v>
      </c>
      <c r="Q523" s="52">
        <f t="shared" si="375"/>
        <v>0.4862977204565232</v>
      </c>
      <c r="R523" s="52">
        <f t="shared" si="376"/>
        <v>1.6719591486036376</v>
      </c>
      <c r="S523" s="52">
        <f t="shared" si="377"/>
        <v>1.5100905010906007</v>
      </c>
      <c r="T523" s="53">
        <f t="shared" si="378"/>
        <v>0.13702190689023608</v>
      </c>
      <c r="U523" s="53">
        <f t="shared" si="379"/>
        <v>1.2629780931097638</v>
      </c>
      <c r="V523" s="53">
        <f t="shared" si="380"/>
        <v>16.243942351697964</v>
      </c>
      <c r="W523" s="53">
        <f t="shared" si="381"/>
        <v>140.50881400687584</v>
      </c>
      <c r="X523" s="53">
        <f t="shared" si="382"/>
        <v>1.0299999999999998</v>
      </c>
      <c r="Y523" s="53">
        <f t="shared" si="383"/>
        <v>1.0281459866986051</v>
      </c>
      <c r="Z523" s="53">
        <f t="shared" si="384"/>
        <v>1.0362919733972102</v>
      </c>
      <c r="AA523" s="53">
        <f t="shared" si="385"/>
        <v>1.0425839467944207</v>
      </c>
      <c r="AB523" s="53">
        <f t="shared" si="386"/>
        <v>0.53</v>
      </c>
      <c r="AC523" s="53">
        <f t="shared" si="387"/>
        <v>0.54814598669860515</v>
      </c>
      <c r="AD523" s="53">
        <f t="shared" si="388"/>
        <v>0.55370802660278973</v>
      </c>
      <c r="AE523" s="53">
        <f t="shared" si="389"/>
        <v>0.4421898004790773</v>
      </c>
      <c r="AF523" s="53">
        <f t="shared" si="390"/>
        <v>0.36</v>
      </c>
      <c r="AG523" s="53">
        <f t="shared" si="391"/>
        <v>0.40109490023953864</v>
      </c>
      <c r="AH523" s="64" t="s">
        <v>152</v>
      </c>
      <c r="AK523" s="45" t="str">
        <f t="shared" si="357"/>
        <v>299-15</v>
      </c>
      <c r="AL523" s="65"/>
      <c r="AM523" s="145">
        <f t="shared" si="358"/>
        <v>4</v>
      </c>
      <c r="AN523" s="149"/>
      <c r="AO523" s="183"/>
      <c r="AP523" s="149"/>
      <c r="AQ523" s="147">
        <f t="shared" si="359"/>
        <v>1</v>
      </c>
      <c r="AR523" s="229">
        <v>0</v>
      </c>
      <c r="AS523" s="229">
        <v>1</v>
      </c>
      <c r="AT523" s="229">
        <v>1</v>
      </c>
      <c r="AU523" s="229">
        <v>0</v>
      </c>
      <c r="AV523" s="229">
        <v>1</v>
      </c>
      <c r="AW523" s="229">
        <v>1</v>
      </c>
      <c r="AX523" s="229">
        <v>0</v>
      </c>
      <c r="AY523" s="229">
        <v>1</v>
      </c>
      <c r="AZ523" s="229">
        <v>1</v>
      </c>
      <c r="BB523" s="229">
        <v>8</v>
      </c>
      <c r="BC523" s="229">
        <v>3</v>
      </c>
      <c r="BD523" s="229">
        <v>0</v>
      </c>
      <c r="BE523" s="57">
        <v>3</v>
      </c>
      <c r="BF523" s="57">
        <v>3</v>
      </c>
      <c r="BG523" s="57">
        <v>3</v>
      </c>
      <c r="BH523" s="57">
        <v>10</v>
      </c>
      <c r="BI523" s="57">
        <f t="shared" si="360"/>
        <v>32</v>
      </c>
      <c r="BJ523" s="189" t="str">
        <f t="shared" si="361"/>
        <v>299-15</v>
      </c>
      <c r="BK523" s="173">
        <f t="shared" si="362"/>
        <v>4</v>
      </c>
      <c r="BL523" s="173">
        <v>0</v>
      </c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104"/>
      <c r="CB523" s="103"/>
      <c r="CC523" s="103"/>
      <c r="CD523" s="103"/>
      <c r="CE523" s="103"/>
      <c r="CF523" s="103"/>
      <c r="CG523" s="103"/>
      <c r="CH523" s="103"/>
      <c r="CI523" s="103"/>
      <c r="CJ523" s="103"/>
      <c r="CK523" s="103"/>
      <c r="CL523" s="103"/>
      <c r="CP523" s="93"/>
      <c r="CQ523" s="93"/>
      <c r="CV523" s="93"/>
      <c r="DA523" s="93"/>
      <c r="DF523" s="131"/>
      <c r="DG523" s="121">
        <f t="shared" si="363"/>
        <v>0</v>
      </c>
      <c r="DH523" s="121">
        <f t="shared" si="364"/>
        <v>7.2944658068478478</v>
      </c>
      <c r="DI523" s="121">
        <f t="shared" si="365"/>
        <v>22.65135751635901</v>
      </c>
      <c r="DJ523" s="121">
        <f t="shared" si="366"/>
        <v>0.24614271885515401</v>
      </c>
      <c r="DK523" s="121">
        <f t="shared" si="366"/>
        <v>0.87833866411580497</v>
      </c>
      <c r="DL523" s="121">
        <f t="shared" si="366"/>
        <v>0</v>
      </c>
      <c r="DM523" s="121">
        <f t="shared" si="367"/>
        <v>0</v>
      </c>
      <c r="DN523" s="121">
        <f t="shared" si="368"/>
        <v>0</v>
      </c>
      <c r="DO523" s="121">
        <f t="shared" si="369"/>
        <v>0</v>
      </c>
      <c r="DP523" s="121">
        <f t="shared" si="370"/>
        <v>0</v>
      </c>
      <c r="DQ523" s="121">
        <f t="shared" si="371"/>
        <v>0</v>
      </c>
      <c r="DR523" s="122">
        <f t="shared" si="372"/>
        <v>1</v>
      </c>
      <c r="DS523" s="157"/>
      <c r="DT523" s="157" t="str">
        <f t="shared" si="373"/>
        <v>Mastication</v>
      </c>
      <c r="DU523" s="157" t="str">
        <f t="shared" si="355"/>
        <v>299-15</v>
      </c>
      <c r="DV523" s="238">
        <f t="shared" si="374"/>
        <v>4</v>
      </c>
      <c r="EJ523" s="50">
        <f t="shared" si="397"/>
        <v>7.7504065040650411E-2</v>
      </c>
      <c r="EK523" s="50">
        <f t="shared" si="398"/>
        <v>0.55640243902439024</v>
      </c>
      <c r="EL523" s="55">
        <f t="shared" si="399"/>
        <v>0</v>
      </c>
      <c r="EM523" s="50">
        <f>4.656*AQ523*(((BL523/2.54)^2)+((BM523/2.54)^2)+((BN523/2.54)^2)+((BO523)/2.54^2)+((BP523/2.54)^2)+((BQ523/2.54)^2)+((BR523/2.54)^2)+((BS523/2.54)^2)+((BT523/2.54)^2)+((BU523/2.54)^2)+((BV523/2.54)^2)+((BW523/2.54)^2)+((BX523/2.54)^2)+((BY523/2.54)^2)+((BZ523/2.54)^2))/(BH523*3.28)</f>
        <v>0</v>
      </c>
      <c r="EN523" s="50">
        <f>3.492*AQ523*((CA523/2.54)^2 + (CB523/2.54)^2 + (CC523/2.54)^2 + (CD523/2.54)^2 + (CE523/2.54)^2 + (CF523/2.54)^2 + (CG523/2.54)^2 +(CH523/2.54)^2 +(CI523/2.54)^2 + (CJ523/2.54)^2 +(CK523/2.54)^2 + (CL523/2.54)^2 +(CM523/2.54)^2 + (CN523/2.54)^2 + (CO523/2.54)^2)/(BH523*3.28)</f>
        <v>0</v>
      </c>
      <c r="EO523" s="50">
        <f t="shared" si="392"/>
        <v>0</v>
      </c>
      <c r="EP523" s="50">
        <f t="shared" si="393"/>
        <v>0</v>
      </c>
      <c r="EQ523" s="50">
        <f t="shared" si="394"/>
        <v>0</v>
      </c>
      <c r="ER523" s="56">
        <f t="shared" si="400"/>
        <v>0.63390650406504068</v>
      </c>
      <c r="ES523" s="56">
        <f t="shared" si="401"/>
        <v>0</v>
      </c>
      <c r="ET523" s="56">
        <f t="shared" si="396"/>
        <v>0</v>
      </c>
      <c r="EU523" s="56">
        <f t="shared" si="396"/>
        <v>3.2825096130815314</v>
      </c>
      <c r="EV523" s="56">
        <f t="shared" si="402"/>
        <v>0.63390650406504068</v>
      </c>
      <c r="EW523" s="56"/>
      <c r="EX523" s="56"/>
      <c r="EY523" s="56"/>
      <c r="EZ523" s="165" t="str">
        <f>D523</f>
        <v>299-15</v>
      </c>
      <c r="FA523" s="179">
        <f t="shared" si="395"/>
        <v>0</v>
      </c>
      <c r="FB523" s="179">
        <f t="shared" si="395"/>
        <v>6.2002959358206704</v>
      </c>
      <c r="FC523" s="56">
        <f>AVERAGE(EJ521:EJ523)</f>
        <v>0.17761348238482386</v>
      </c>
      <c r="FD523" s="56">
        <f>AVERAGE(EK521:EK523)</f>
        <v>0.74186991869918695</v>
      </c>
      <c r="FE523" s="56">
        <f>AVERAGE(EL521:EL523)</f>
        <v>0</v>
      </c>
      <c r="FF523" s="56">
        <f>AVERAGE(EM521:EM523)</f>
        <v>0</v>
      </c>
      <c r="FG523" s="56">
        <f>AVERAGE(EN521:EN523)</f>
        <v>0</v>
      </c>
      <c r="FH523" s="56">
        <f t="shared" si="403"/>
        <v>0</v>
      </c>
      <c r="FI523" s="56">
        <f t="shared" si="403"/>
        <v>0</v>
      </c>
      <c r="FJ523" s="56">
        <f t="shared" si="403"/>
        <v>0</v>
      </c>
      <c r="FK523" s="56">
        <f>AVERAGE(ER521:ER523)</f>
        <v>0.91948340108401094</v>
      </c>
      <c r="FL523" s="56">
        <f>AVERAGE(ES521:ES523)</f>
        <v>0</v>
      </c>
      <c r="FM523" s="56">
        <f>AVERAGE(EV521:EV523)</f>
        <v>0.91948340108401094</v>
      </c>
      <c r="FO523" s="54"/>
      <c r="FP523" s="54" t="e">
        <f>AVERAGE(#REF!)</f>
        <v>#REF!</v>
      </c>
      <c r="FQ523" s="54" t="e">
        <f>AVERAGE(#REF!)</f>
        <v>#REF!</v>
      </c>
      <c r="FR523" s="54" t="e">
        <f>AVERAGE(#REF!)</f>
        <v>#REF!</v>
      </c>
      <c r="FS523" s="54" t="e">
        <f>AVERAGE(#REF!)</f>
        <v>#REF!</v>
      </c>
      <c r="FT523" s="54" t="e">
        <f>AVERAGE(#REF!)</f>
        <v>#REF!</v>
      </c>
      <c r="FU523" s="54" t="e">
        <f>AVERAGE(#REF!)</f>
        <v>#REF!</v>
      </c>
      <c r="FV523" s="54" t="e">
        <f>AVERAGE(#REF!)</f>
        <v>#REF!</v>
      </c>
      <c r="FW523" s="54" t="e">
        <f>AVERAGE(#REF!)</f>
        <v>#REF!</v>
      </c>
      <c r="FX523" s="54" t="e">
        <f>AVERAGE(#REF!)</f>
        <v>#REF!</v>
      </c>
      <c r="FY523" s="54" t="e">
        <f>AVERAGE(#REF!)</f>
        <v>#REF!</v>
      </c>
      <c r="FZ523" s="54" t="e">
        <f>AVERAGE(#REF!)</f>
        <v>#REF!</v>
      </c>
      <c r="GA523" s="54"/>
    </row>
    <row r="524" spans="1:183" ht="16.899999999999999" customHeight="1">
      <c r="A524" s="66" t="s">
        <v>377</v>
      </c>
      <c r="B524" s="228" t="s">
        <v>340</v>
      </c>
      <c r="C524" s="228">
        <v>32</v>
      </c>
      <c r="D524" s="228" t="s">
        <v>342</v>
      </c>
      <c r="E524" s="229">
        <v>5</v>
      </c>
      <c r="F524" s="144">
        <v>3.4684433774760004</v>
      </c>
      <c r="G524" s="144"/>
      <c r="H524" s="144">
        <v>15.239315487396004</v>
      </c>
      <c r="I524" s="144"/>
      <c r="J524" s="144"/>
      <c r="K524" s="144"/>
      <c r="L524" s="144"/>
      <c r="M524" s="83"/>
      <c r="N524" s="83"/>
      <c r="O524" s="83"/>
      <c r="P524" s="230">
        <f t="shared" si="356"/>
        <v>18.707758864872005</v>
      </c>
      <c r="Q524" s="52">
        <f t="shared" si="375"/>
        <v>0.4862977204565232</v>
      </c>
      <c r="R524" s="52">
        <f t="shared" si="376"/>
        <v>1.6719591486036376</v>
      </c>
      <c r="S524" s="52">
        <f t="shared" si="377"/>
        <v>1.5100905010906007</v>
      </c>
      <c r="T524" s="53">
        <f t="shared" si="378"/>
        <v>0.13702190689023608</v>
      </c>
      <c r="U524" s="53">
        <f t="shared" si="379"/>
        <v>1.2629780931097638</v>
      </c>
      <c r="V524" s="53">
        <f t="shared" si="380"/>
        <v>16.243942351697964</v>
      </c>
      <c r="W524" s="53">
        <f t="shared" si="381"/>
        <v>140.50881400687584</v>
      </c>
      <c r="X524" s="53">
        <f t="shared" si="382"/>
        <v>1.0299999999999998</v>
      </c>
      <c r="Y524" s="53">
        <f t="shared" si="383"/>
        <v>1.0281459866986051</v>
      </c>
      <c r="Z524" s="53">
        <f t="shared" si="384"/>
        <v>1.0362919733972102</v>
      </c>
      <c r="AA524" s="53">
        <f t="shared" si="385"/>
        <v>1.0425839467944207</v>
      </c>
      <c r="AB524" s="53">
        <f t="shared" si="386"/>
        <v>0.53</v>
      </c>
      <c r="AC524" s="53">
        <f t="shared" si="387"/>
        <v>0.54814598669860515</v>
      </c>
      <c r="AD524" s="53">
        <f t="shared" si="388"/>
        <v>0.55370802660278973</v>
      </c>
      <c r="AE524" s="53">
        <f t="shared" si="389"/>
        <v>0.4421898004790773</v>
      </c>
      <c r="AF524" s="53">
        <f t="shared" si="390"/>
        <v>0.36</v>
      </c>
      <c r="AG524" s="53">
        <f t="shared" si="391"/>
        <v>0.40109490023953864</v>
      </c>
      <c r="AH524" s="64" t="s">
        <v>152</v>
      </c>
      <c r="AK524" s="45" t="str">
        <f t="shared" si="357"/>
        <v>299-15</v>
      </c>
      <c r="AL524" s="65"/>
      <c r="AM524" s="145">
        <f t="shared" si="358"/>
        <v>5</v>
      </c>
      <c r="AN524" s="149"/>
      <c r="AO524" s="183"/>
      <c r="AP524" s="149"/>
      <c r="AQ524" s="147">
        <f t="shared" si="359"/>
        <v>1</v>
      </c>
      <c r="AR524" s="229">
        <v>0</v>
      </c>
      <c r="AS524" s="229">
        <v>2</v>
      </c>
      <c r="AT524" s="229">
        <v>2</v>
      </c>
      <c r="AU524" s="229">
        <v>0</v>
      </c>
      <c r="AV524" s="229">
        <v>1</v>
      </c>
      <c r="AW524" s="229">
        <v>1</v>
      </c>
      <c r="AX524" s="229">
        <v>0</v>
      </c>
      <c r="AY524" s="229">
        <v>2</v>
      </c>
      <c r="AZ524" s="229">
        <v>2</v>
      </c>
      <c r="BB524" s="229">
        <v>16</v>
      </c>
      <c r="BC524" s="229">
        <v>2</v>
      </c>
      <c r="BD524" s="229">
        <v>0</v>
      </c>
      <c r="BE524" s="57">
        <v>3</v>
      </c>
      <c r="BF524" s="57">
        <v>3</v>
      </c>
      <c r="BG524" s="57">
        <v>3</v>
      </c>
      <c r="BH524" s="57">
        <v>10</v>
      </c>
      <c r="BI524" s="57">
        <f t="shared" si="360"/>
        <v>32</v>
      </c>
      <c r="BJ524" s="189" t="str">
        <f t="shared" si="361"/>
        <v>299-15</v>
      </c>
      <c r="BK524" s="173">
        <f t="shared" si="362"/>
        <v>5</v>
      </c>
      <c r="BL524" s="173">
        <v>0</v>
      </c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104"/>
      <c r="CB524" s="103"/>
      <c r="CC524" s="103"/>
      <c r="CD524" s="103"/>
      <c r="CE524" s="103"/>
      <c r="CF524" s="103"/>
      <c r="CG524" s="103"/>
      <c r="CH524" s="103"/>
      <c r="CI524" s="103"/>
      <c r="CJ524" s="103"/>
      <c r="CK524" s="103"/>
      <c r="CL524" s="103"/>
      <c r="CP524" s="93"/>
      <c r="CQ524" s="93"/>
      <c r="CV524" s="93"/>
      <c r="DA524" s="93"/>
      <c r="DF524" s="131"/>
      <c r="DG524" s="121">
        <f t="shared" si="363"/>
        <v>0</v>
      </c>
      <c r="DH524" s="121">
        <f t="shared" si="364"/>
        <v>12.157443011413079</v>
      </c>
      <c r="DI524" s="121">
        <f t="shared" si="365"/>
        <v>37.752262527265017</v>
      </c>
      <c r="DJ524" s="121">
        <f t="shared" si="366"/>
        <v>0.49228543771030803</v>
      </c>
      <c r="DK524" s="121">
        <f t="shared" si="366"/>
        <v>0.58555910941053657</v>
      </c>
      <c r="DL524" s="121">
        <f t="shared" si="366"/>
        <v>0</v>
      </c>
      <c r="DM524" s="121">
        <f t="shared" si="367"/>
        <v>0</v>
      </c>
      <c r="DN524" s="121">
        <f t="shared" si="368"/>
        <v>0</v>
      </c>
      <c r="DO524" s="121">
        <f t="shared" si="369"/>
        <v>0</v>
      </c>
      <c r="DP524" s="121">
        <f t="shared" si="370"/>
        <v>0</v>
      </c>
      <c r="DQ524" s="121">
        <f t="shared" si="371"/>
        <v>0</v>
      </c>
      <c r="DR524" s="122">
        <f t="shared" si="372"/>
        <v>1.5</v>
      </c>
      <c r="DS524" s="157"/>
      <c r="DT524" s="157" t="str">
        <f t="shared" si="373"/>
        <v>Mastication</v>
      </c>
      <c r="DU524" s="157" t="str">
        <f t="shared" si="355"/>
        <v>299-15</v>
      </c>
      <c r="DV524" s="238">
        <f t="shared" si="374"/>
        <v>5</v>
      </c>
      <c r="EJ524" s="50"/>
      <c r="EK524" s="50"/>
      <c r="EL524" s="55"/>
      <c r="EM524" s="50"/>
      <c r="EN524" s="50"/>
      <c r="EO524" s="50">
        <f t="shared" si="392"/>
        <v>0</v>
      </c>
      <c r="EP524" s="50">
        <f t="shared" si="393"/>
        <v>0</v>
      </c>
      <c r="EQ524" s="50">
        <f t="shared" si="394"/>
        <v>0</v>
      </c>
      <c r="ER524" s="56"/>
      <c r="ES524" s="56"/>
      <c r="ET524" s="56">
        <f t="shared" si="396"/>
        <v>0</v>
      </c>
      <c r="EU524" s="56">
        <f t="shared" si="396"/>
        <v>5.4708493551358854</v>
      </c>
      <c r="EV524" s="56"/>
      <c r="EW524" s="56"/>
      <c r="EX524" s="56"/>
      <c r="EY524" s="56"/>
      <c r="EZ524" s="165"/>
      <c r="FA524" s="179"/>
      <c r="FB524" s="179"/>
      <c r="FC524" s="56"/>
      <c r="FD524" s="56"/>
      <c r="FE524" s="56"/>
      <c r="FF524" s="56"/>
      <c r="FG524" s="56"/>
      <c r="FH524" s="56"/>
      <c r="FI524" s="56"/>
      <c r="FJ524" s="56"/>
      <c r="FK524" s="56"/>
      <c r="FL524" s="56"/>
      <c r="FM524" s="56"/>
      <c r="FO524" s="54"/>
      <c r="FP524" s="54"/>
      <c r="FQ524" s="54"/>
      <c r="FR524" s="54"/>
      <c r="FS524" s="54"/>
      <c r="FT524" s="54"/>
      <c r="FU524" s="54"/>
      <c r="FV524" s="54"/>
      <c r="FW524" s="54"/>
      <c r="FX524" s="54"/>
      <c r="FY524" s="54"/>
      <c r="FZ524" s="54"/>
      <c r="GA524" s="54"/>
    </row>
    <row r="525" spans="1:183" ht="16.899999999999999" customHeight="1">
      <c r="A525" s="66" t="s">
        <v>377</v>
      </c>
      <c r="B525" s="228" t="s">
        <v>340</v>
      </c>
      <c r="C525" s="228">
        <v>32</v>
      </c>
      <c r="D525" s="228" t="s">
        <v>341</v>
      </c>
      <c r="E525" s="229">
        <v>1</v>
      </c>
      <c r="F525" s="144">
        <v>3.4684433774760004</v>
      </c>
      <c r="G525" s="144"/>
      <c r="H525" s="144">
        <v>15.239315487396004</v>
      </c>
      <c r="I525" s="144"/>
      <c r="J525" s="144"/>
      <c r="K525" s="144"/>
      <c r="L525" s="144"/>
      <c r="M525" s="144"/>
      <c r="N525" s="83"/>
      <c r="O525" s="83"/>
      <c r="P525" s="230">
        <f t="shared" si="356"/>
        <v>18.707758864872005</v>
      </c>
      <c r="Q525" s="52">
        <f t="shared" si="375"/>
        <v>0.4862977204565232</v>
      </c>
      <c r="R525" s="52">
        <f t="shared" si="376"/>
        <v>1.6719591486036376</v>
      </c>
      <c r="S525" s="52">
        <f t="shared" si="377"/>
        <v>1.5100905010906007</v>
      </c>
      <c r="T525" s="53">
        <f t="shared" si="378"/>
        <v>0.13702190689023608</v>
      </c>
      <c r="U525" s="53">
        <f t="shared" si="379"/>
        <v>1.2629780931097638</v>
      </c>
      <c r="V525" s="53">
        <f t="shared" si="380"/>
        <v>16.243942351697964</v>
      </c>
      <c r="W525" s="53">
        <f t="shared" si="381"/>
        <v>140.50881400687584</v>
      </c>
      <c r="X525" s="53">
        <f t="shared" si="382"/>
        <v>1.0299999999999998</v>
      </c>
      <c r="Y525" s="53">
        <f t="shared" si="383"/>
        <v>1.0281459866986051</v>
      </c>
      <c r="Z525" s="53">
        <f t="shared" si="384"/>
        <v>1.0362919733972102</v>
      </c>
      <c r="AA525" s="53">
        <f t="shared" si="385"/>
        <v>1.0425839467944207</v>
      </c>
      <c r="AB525" s="53">
        <f t="shared" si="386"/>
        <v>0.53</v>
      </c>
      <c r="AC525" s="53">
        <f t="shared" si="387"/>
        <v>0.54814598669860515</v>
      </c>
      <c r="AD525" s="53">
        <f t="shared" si="388"/>
        <v>0.55370802660278973</v>
      </c>
      <c r="AE525" s="53">
        <f t="shared" si="389"/>
        <v>0.4421898004790773</v>
      </c>
      <c r="AF525" s="53">
        <f t="shared" si="390"/>
        <v>0.36</v>
      </c>
      <c r="AG525" s="53">
        <f t="shared" si="391"/>
        <v>0.40109490023953864</v>
      </c>
      <c r="AH525" s="64" t="s">
        <v>152</v>
      </c>
      <c r="AK525" s="45" t="str">
        <f t="shared" si="357"/>
        <v>300-14</v>
      </c>
      <c r="AL525" s="65"/>
      <c r="AM525" s="145">
        <f t="shared" si="358"/>
        <v>1</v>
      </c>
      <c r="AN525" s="149"/>
      <c r="AO525" s="183"/>
      <c r="AP525" s="149"/>
      <c r="AQ525" s="147">
        <f t="shared" si="359"/>
        <v>1</v>
      </c>
      <c r="AR525" s="229">
        <v>0</v>
      </c>
      <c r="AS525" s="229">
        <v>2</v>
      </c>
      <c r="AT525" s="229">
        <v>2</v>
      </c>
      <c r="AU525" s="229">
        <v>0</v>
      </c>
      <c r="AV525" s="229">
        <v>1</v>
      </c>
      <c r="AW525" s="229">
        <v>1</v>
      </c>
      <c r="AX525" s="229">
        <v>0</v>
      </c>
      <c r="AY525" s="229">
        <v>2</v>
      </c>
      <c r="AZ525" s="229">
        <v>2</v>
      </c>
      <c r="BB525" s="229">
        <v>46</v>
      </c>
      <c r="BC525" s="229">
        <v>7</v>
      </c>
      <c r="BD525" s="229">
        <v>1</v>
      </c>
      <c r="BE525" s="57">
        <v>3</v>
      </c>
      <c r="BF525" s="57">
        <v>3</v>
      </c>
      <c r="BG525" s="57">
        <v>3</v>
      </c>
      <c r="BH525" s="57">
        <v>10</v>
      </c>
      <c r="BI525" s="57">
        <f t="shared" si="360"/>
        <v>32</v>
      </c>
      <c r="BJ525" s="189" t="str">
        <f t="shared" si="361"/>
        <v>300-14</v>
      </c>
      <c r="BK525" s="173">
        <f t="shared" si="362"/>
        <v>1</v>
      </c>
      <c r="BL525" s="173">
        <v>0</v>
      </c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104"/>
      <c r="CB525" s="103"/>
      <c r="CC525" s="103"/>
      <c r="CD525" s="103"/>
      <c r="CE525" s="103"/>
      <c r="CF525" s="103"/>
      <c r="CG525" s="103"/>
      <c r="CH525" s="103"/>
      <c r="CI525" s="103"/>
      <c r="CJ525" s="103"/>
      <c r="CK525" s="103"/>
      <c r="CL525" s="103"/>
      <c r="CP525" s="93"/>
      <c r="CQ525" s="93"/>
      <c r="CV525" s="93"/>
      <c r="DA525" s="93"/>
      <c r="DF525" s="131"/>
      <c r="DG525" s="121">
        <f t="shared" si="363"/>
        <v>0</v>
      </c>
      <c r="DH525" s="121">
        <f t="shared" si="364"/>
        <v>12.157443011413079</v>
      </c>
      <c r="DI525" s="121">
        <f t="shared" si="365"/>
        <v>37.752262527265017</v>
      </c>
      <c r="DJ525" s="121">
        <f t="shared" si="366"/>
        <v>1.4153206334171353</v>
      </c>
      <c r="DK525" s="121">
        <f t="shared" si="366"/>
        <v>2.049456882936878</v>
      </c>
      <c r="DL525" s="121">
        <f t="shared" si="366"/>
        <v>3.8339663602114924</v>
      </c>
      <c r="DM525" s="121">
        <f t="shared" si="367"/>
        <v>0</v>
      </c>
      <c r="DN525" s="121">
        <f t="shared" si="368"/>
        <v>0</v>
      </c>
      <c r="DO525" s="121">
        <f t="shared" si="369"/>
        <v>0</v>
      </c>
      <c r="DP525" s="121">
        <f t="shared" si="370"/>
        <v>0</v>
      </c>
      <c r="DQ525" s="121">
        <f t="shared" si="371"/>
        <v>0</v>
      </c>
      <c r="DR525" s="122">
        <f t="shared" si="372"/>
        <v>1.5</v>
      </c>
      <c r="DS525" s="157"/>
      <c r="DT525" s="157" t="str">
        <f t="shared" si="373"/>
        <v>Mastication</v>
      </c>
      <c r="DU525" s="157" t="str">
        <f t="shared" si="355"/>
        <v>300-14</v>
      </c>
      <c r="DV525" s="238">
        <f t="shared" si="374"/>
        <v>1</v>
      </c>
      <c r="EJ525" s="50">
        <f t="shared" si="397"/>
        <v>0.44564837398373985</v>
      </c>
      <c r="EK525" s="50">
        <f t="shared" si="398"/>
        <v>1.2982723577235773</v>
      </c>
      <c r="EL525" s="55">
        <f t="shared" si="399"/>
        <v>1.475609756097561</v>
      </c>
      <c r="EM525" s="50">
        <f>4.656*AQ525*(((BL525/2.54)^2)+((BM525/2.54)^2)+((BN525/2.54)^2)+((BO525)/2.54^2)+((BP525/2.54)^2)+((BQ525/2.54)^2)+((BR525/2.54)^2)+((BS525/2.54)^2)+((BT525/2.54)^2)+((BU525/2.54)^2)+((BV525/2.54)^2)+((BW525/2.54)^2)+((BX525/2.54)^2)+((BY525/2.54)^2)+((BZ525/2.54)^2))/(BH525*3.28)</f>
        <v>0</v>
      </c>
      <c r="EN525" s="50">
        <f>3.492*AQ525*((CA525/2.54)^2 + (CB525/2.54)^2 + (CC525/2.54)^2 + (CD525/2.54)^2 + (CE525/2.54)^2 + (CF525/2.54)^2 + (CG525/2.54)^2 +(CH525/2.54)^2 +(CI525/2.54)^2 + (CJ525/2.54)^2 +(CK525/2.54)^2 + (CL525/2.54)^2 +(CM525/2.54)^2 + (CN525/2.54)^2 + (CO525/2.54)^2)/(BH525*3.28)</f>
        <v>0</v>
      </c>
      <c r="EO525" s="50">
        <f t="shared" si="392"/>
        <v>0</v>
      </c>
      <c r="EP525" s="50">
        <f t="shared" si="393"/>
        <v>0</v>
      </c>
      <c r="EQ525" s="50">
        <f t="shared" si="394"/>
        <v>0</v>
      </c>
      <c r="ER525" s="56">
        <f t="shared" si="400"/>
        <v>3.219530487804878</v>
      </c>
      <c r="ES525" s="56">
        <f t="shared" si="401"/>
        <v>0</v>
      </c>
      <c r="ET525" s="56">
        <f t="shared" si="396"/>
        <v>0</v>
      </c>
      <c r="EU525" s="56">
        <f t="shared" si="396"/>
        <v>5.4708493551358854</v>
      </c>
      <c r="EV525" s="56">
        <f t="shared" si="402"/>
        <v>3.219530487804878</v>
      </c>
      <c r="EW525" s="56"/>
      <c r="EX525" s="56"/>
      <c r="EY525" s="56"/>
      <c r="EZ525" s="165"/>
      <c r="FA525" s="179"/>
      <c r="FB525" s="179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O525" s="54"/>
      <c r="FP525" s="54"/>
      <c r="FQ525" s="54"/>
      <c r="FR525" s="54"/>
      <c r="FS525" s="54"/>
      <c r="FT525" s="54"/>
      <c r="FU525" s="54"/>
      <c r="FV525" s="54"/>
      <c r="FW525" s="54"/>
      <c r="FX525" s="54"/>
      <c r="FY525" s="54"/>
      <c r="FZ525" s="54"/>
      <c r="GA525" s="54"/>
    </row>
    <row r="526" spans="1:183" ht="16.899999999999999" customHeight="1">
      <c r="A526" s="66" t="s">
        <v>377</v>
      </c>
      <c r="B526" s="228" t="s">
        <v>340</v>
      </c>
      <c r="C526" s="228">
        <v>32</v>
      </c>
      <c r="D526" s="228" t="s">
        <v>341</v>
      </c>
      <c r="E526" s="229">
        <v>2</v>
      </c>
      <c r="F526" s="144">
        <v>3.4684433774760004</v>
      </c>
      <c r="G526" s="144"/>
      <c r="H526" s="144">
        <v>15.239315487396004</v>
      </c>
      <c r="I526" s="144"/>
      <c r="J526" s="144"/>
      <c r="K526" s="144"/>
      <c r="L526" s="144"/>
      <c r="M526" s="144"/>
      <c r="N526" s="83"/>
      <c r="O526" s="83"/>
      <c r="P526" s="230">
        <f t="shared" si="356"/>
        <v>18.707758864872005</v>
      </c>
      <c r="Q526" s="52">
        <f t="shared" si="375"/>
        <v>0.4862977204565232</v>
      </c>
      <c r="R526" s="52">
        <f t="shared" si="376"/>
        <v>1.6719591486036376</v>
      </c>
      <c r="S526" s="52">
        <f t="shared" si="377"/>
        <v>1.5100905010906007</v>
      </c>
      <c r="T526" s="53">
        <f t="shared" si="378"/>
        <v>0.13702190689023608</v>
      </c>
      <c r="U526" s="53">
        <f t="shared" si="379"/>
        <v>1.2629780931097638</v>
      </c>
      <c r="V526" s="53">
        <f t="shared" si="380"/>
        <v>16.243942351697964</v>
      </c>
      <c r="W526" s="53">
        <f t="shared" si="381"/>
        <v>140.50881400687584</v>
      </c>
      <c r="X526" s="53">
        <f t="shared" si="382"/>
        <v>1.0299999999999998</v>
      </c>
      <c r="Y526" s="53">
        <f t="shared" si="383"/>
        <v>1.0281459866986051</v>
      </c>
      <c r="Z526" s="53">
        <f t="shared" si="384"/>
        <v>1.0362919733972102</v>
      </c>
      <c r="AA526" s="53">
        <f t="shared" si="385"/>
        <v>1.0425839467944207</v>
      </c>
      <c r="AB526" s="53">
        <f t="shared" si="386"/>
        <v>0.53</v>
      </c>
      <c r="AC526" s="53">
        <f t="shared" si="387"/>
        <v>0.54814598669860515</v>
      </c>
      <c r="AD526" s="53">
        <f t="shared" si="388"/>
        <v>0.55370802660278973</v>
      </c>
      <c r="AE526" s="53">
        <f t="shared" si="389"/>
        <v>0.4421898004790773</v>
      </c>
      <c r="AF526" s="53">
        <f t="shared" si="390"/>
        <v>0.36</v>
      </c>
      <c r="AG526" s="53">
        <f t="shared" si="391"/>
        <v>0.40109490023953864</v>
      </c>
      <c r="AH526" s="64" t="s">
        <v>152</v>
      </c>
      <c r="AK526" s="45" t="str">
        <f t="shared" si="357"/>
        <v>300-14</v>
      </c>
      <c r="AL526" s="65"/>
      <c r="AM526" s="145">
        <f t="shared" si="358"/>
        <v>2</v>
      </c>
      <c r="AN526" s="149"/>
      <c r="AO526" s="183"/>
      <c r="AP526" s="149"/>
      <c r="AQ526" s="147">
        <f t="shared" si="359"/>
        <v>1</v>
      </c>
      <c r="AR526" s="229">
        <v>0</v>
      </c>
      <c r="AS526" s="229">
        <v>1</v>
      </c>
      <c r="AT526" s="229">
        <v>2</v>
      </c>
      <c r="AU526" s="229">
        <v>0</v>
      </c>
      <c r="AV526" s="229">
        <v>1</v>
      </c>
      <c r="AW526" s="229">
        <v>1</v>
      </c>
      <c r="AX526" s="229">
        <v>0</v>
      </c>
      <c r="AY526" s="229">
        <v>1</v>
      </c>
      <c r="AZ526" s="229">
        <v>2</v>
      </c>
      <c r="BB526" s="229">
        <v>23</v>
      </c>
      <c r="BC526" s="229">
        <v>3</v>
      </c>
      <c r="BD526" s="229">
        <v>0</v>
      </c>
      <c r="BE526" s="57">
        <v>3</v>
      </c>
      <c r="BF526" s="57">
        <v>3</v>
      </c>
      <c r="BG526" s="57">
        <v>3</v>
      </c>
      <c r="BH526" s="57">
        <v>10</v>
      </c>
      <c r="BI526" s="57">
        <f t="shared" si="360"/>
        <v>32</v>
      </c>
      <c r="BJ526" s="189" t="str">
        <f t="shared" si="361"/>
        <v>300-14</v>
      </c>
      <c r="BK526" s="173">
        <f t="shared" si="362"/>
        <v>2</v>
      </c>
      <c r="BL526" s="173">
        <v>0</v>
      </c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104"/>
      <c r="CB526" s="103"/>
      <c r="CC526" s="103"/>
      <c r="CD526" s="103"/>
      <c r="CE526" s="103"/>
      <c r="CF526" s="103"/>
      <c r="CG526" s="103"/>
      <c r="CH526" s="103"/>
      <c r="CI526" s="103"/>
      <c r="CJ526" s="103"/>
      <c r="CK526" s="103"/>
      <c r="CL526" s="103"/>
      <c r="CP526" s="93"/>
      <c r="CQ526" s="93"/>
      <c r="CV526" s="93"/>
      <c r="DA526" s="93"/>
      <c r="DF526" s="131"/>
      <c r="DG526" s="121">
        <f t="shared" si="363"/>
        <v>0</v>
      </c>
      <c r="DH526" s="121">
        <f t="shared" si="364"/>
        <v>7.2944658068478478</v>
      </c>
      <c r="DI526" s="121">
        <f t="shared" si="365"/>
        <v>22.65135751635901</v>
      </c>
      <c r="DJ526" s="121">
        <f t="shared" si="366"/>
        <v>0.70766031670856766</v>
      </c>
      <c r="DK526" s="121">
        <f t="shared" si="366"/>
        <v>0.87833866411580497</v>
      </c>
      <c r="DL526" s="121">
        <f t="shared" si="366"/>
        <v>0</v>
      </c>
      <c r="DM526" s="121">
        <f t="shared" si="367"/>
        <v>0</v>
      </c>
      <c r="DN526" s="121">
        <f t="shared" si="368"/>
        <v>0</v>
      </c>
      <c r="DO526" s="121">
        <f t="shared" si="369"/>
        <v>0</v>
      </c>
      <c r="DP526" s="121">
        <f t="shared" si="370"/>
        <v>0</v>
      </c>
      <c r="DQ526" s="121">
        <f t="shared" si="371"/>
        <v>0</v>
      </c>
      <c r="DR526" s="122">
        <f t="shared" si="372"/>
        <v>1.5</v>
      </c>
      <c r="DS526" s="157"/>
      <c r="DT526" s="157" t="str">
        <f t="shared" si="373"/>
        <v>Mastication</v>
      </c>
      <c r="DU526" s="157" t="str">
        <f t="shared" si="355"/>
        <v>300-14</v>
      </c>
      <c r="DV526" s="238">
        <f t="shared" si="374"/>
        <v>2</v>
      </c>
      <c r="EJ526" s="50">
        <f t="shared" si="397"/>
        <v>0.22282418699186993</v>
      </c>
      <c r="EK526" s="50">
        <f t="shared" si="398"/>
        <v>0.55640243902439024</v>
      </c>
      <c r="EL526" s="55">
        <f t="shared" si="399"/>
        <v>0</v>
      </c>
      <c r="EM526" s="50">
        <f>4.656*AQ526*(((BL526/2.54)^2)+((BM526/2.54)^2)+((BN526/2.54)^2)+((BO526)/2.54^2)+((BP526/2.54)^2)+((BQ526/2.54)^2)+((BR526/2.54)^2)+((BS526/2.54)^2)+((BT526/2.54)^2)+((BU526/2.54)^2)+((BV526/2.54)^2)+((BW526/2.54)^2)+((BX526/2.54)^2)+((BY526/2.54)^2)+((BZ526/2.54)^2))/(BH526*3.28)</f>
        <v>0</v>
      </c>
      <c r="EN526" s="50">
        <f>3.492*AQ526*((CA526/2.54)^2 + (CB526/2.54)^2 + (CC526/2.54)^2 + (CD526/2.54)^2 + (CE526/2.54)^2 + (CF526/2.54)^2 + (CG526/2.54)^2 +(CH526/2.54)^2 +(CI526/2.54)^2 + (CJ526/2.54)^2 +(CK526/2.54)^2 + (CL526/2.54)^2 +(CM526/2.54)^2 + (CN526/2.54)^2 + (CO526/2.54)^2)/(BH526*3.28)</f>
        <v>0</v>
      </c>
      <c r="EO526" s="50">
        <f t="shared" si="392"/>
        <v>0</v>
      </c>
      <c r="EP526" s="50">
        <f t="shared" si="393"/>
        <v>0</v>
      </c>
      <c r="EQ526" s="50">
        <f t="shared" si="394"/>
        <v>0</v>
      </c>
      <c r="ER526" s="56">
        <f t="shared" si="400"/>
        <v>0.77922662601626014</v>
      </c>
      <c r="ES526" s="56">
        <f t="shared" si="401"/>
        <v>0</v>
      </c>
      <c r="ET526" s="56">
        <f t="shared" si="396"/>
        <v>0</v>
      </c>
      <c r="EU526" s="56">
        <f t="shared" si="396"/>
        <v>3.2825096130815314</v>
      </c>
      <c r="EV526" s="56">
        <f t="shared" si="402"/>
        <v>0.77922662601626014</v>
      </c>
      <c r="EW526" s="56"/>
      <c r="EX526" s="56"/>
      <c r="EY526" s="56"/>
      <c r="EZ526" s="165"/>
      <c r="FA526" s="179"/>
      <c r="FB526" s="179"/>
      <c r="FC526" s="56"/>
      <c r="FD526" s="56"/>
      <c r="FE526" s="56"/>
      <c r="FF526" s="56"/>
      <c r="FG526" s="56"/>
      <c r="FH526" s="56"/>
      <c r="FI526" s="56"/>
      <c r="FJ526" s="56"/>
      <c r="FK526" s="56"/>
      <c r="FL526" s="56"/>
      <c r="FM526" s="56"/>
      <c r="FO526" s="54"/>
      <c r="FP526" s="54"/>
      <c r="FQ526" s="54"/>
      <c r="FR526" s="54"/>
      <c r="FS526" s="54"/>
      <c r="FT526" s="54"/>
      <c r="FU526" s="54"/>
      <c r="FV526" s="54"/>
      <c r="FW526" s="54"/>
      <c r="FX526" s="54"/>
      <c r="FY526" s="54"/>
      <c r="FZ526" s="54"/>
      <c r="GA526" s="54"/>
    </row>
    <row r="527" spans="1:183" ht="16.899999999999999" customHeight="1">
      <c r="A527" s="66" t="s">
        <v>377</v>
      </c>
      <c r="B527" s="228" t="s">
        <v>340</v>
      </c>
      <c r="C527" s="228">
        <v>32</v>
      </c>
      <c r="D527" s="228" t="s">
        <v>341</v>
      </c>
      <c r="E527" s="229">
        <v>3</v>
      </c>
      <c r="F527" s="144">
        <v>3.4684433774760004</v>
      </c>
      <c r="G527" s="144"/>
      <c r="H527" s="144">
        <v>15.239315487396004</v>
      </c>
      <c r="I527" s="144"/>
      <c r="J527" s="144"/>
      <c r="K527" s="144"/>
      <c r="L527" s="144"/>
      <c r="M527" s="144"/>
      <c r="N527" s="83"/>
      <c r="O527" s="83"/>
      <c r="P527" s="230">
        <f t="shared" si="356"/>
        <v>18.707758864872005</v>
      </c>
      <c r="Q527" s="52">
        <f t="shared" si="375"/>
        <v>0.4862977204565232</v>
      </c>
      <c r="R527" s="52">
        <f t="shared" si="376"/>
        <v>1.6719591486036376</v>
      </c>
      <c r="S527" s="52">
        <f t="shared" si="377"/>
        <v>1.5100905010906007</v>
      </c>
      <c r="T527" s="53">
        <f t="shared" si="378"/>
        <v>0.13702190689023608</v>
      </c>
      <c r="U527" s="53">
        <f t="shared" si="379"/>
        <v>1.2629780931097638</v>
      </c>
      <c r="V527" s="53">
        <f t="shared" si="380"/>
        <v>16.243942351697964</v>
      </c>
      <c r="W527" s="53">
        <f t="shared" si="381"/>
        <v>140.50881400687584</v>
      </c>
      <c r="X527" s="53">
        <f t="shared" si="382"/>
        <v>1.0299999999999998</v>
      </c>
      <c r="Y527" s="53">
        <f t="shared" si="383"/>
        <v>1.0281459866986051</v>
      </c>
      <c r="Z527" s="53">
        <f t="shared" si="384"/>
        <v>1.0362919733972102</v>
      </c>
      <c r="AA527" s="53">
        <f t="shared" si="385"/>
        <v>1.0425839467944207</v>
      </c>
      <c r="AB527" s="53">
        <f t="shared" si="386"/>
        <v>0.53</v>
      </c>
      <c r="AC527" s="53">
        <f t="shared" si="387"/>
        <v>0.54814598669860515</v>
      </c>
      <c r="AD527" s="53">
        <f t="shared" si="388"/>
        <v>0.55370802660278973</v>
      </c>
      <c r="AE527" s="53">
        <f t="shared" si="389"/>
        <v>0.4421898004790773</v>
      </c>
      <c r="AF527" s="53">
        <f t="shared" si="390"/>
        <v>0.36</v>
      </c>
      <c r="AG527" s="53">
        <f t="shared" si="391"/>
        <v>0.40109490023953864</v>
      </c>
      <c r="AH527" s="64" t="s">
        <v>152</v>
      </c>
      <c r="AK527" s="45" t="str">
        <f t="shared" si="357"/>
        <v>300-14</v>
      </c>
      <c r="AL527" s="65"/>
      <c r="AM527" s="145">
        <f t="shared" si="358"/>
        <v>3</v>
      </c>
      <c r="AN527" s="149"/>
      <c r="AO527" s="183"/>
      <c r="AP527" s="149"/>
      <c r="AQ527" s="147">
        <f t="shared" si="359"/>
        <v>1</v>
      </c>
      <c r="AR527" s="229">
        <v>0</v>
      </c>
      <c r="AS527" s="229">
        <v>2</v>
      </c>
      <c r="AT527" s="229">
        <v>3</v>
      </c>
      <c r="AU527" s="229">
        <v>0</v>
      </c>
      <c r="AV527" s="229">
        <v>2</v>
      </c>
      <c r="AW527" s="229">
        <v>2</v>
      </c>
      <c r="AX527" s="229">
        <v>0</v>
      </c>
      <c r="AY527" s="229">
        <v>2</v>
      </c>
      <c r="AZ527" s="229">
        <v>3</v>
      </c>
      <c r="BB527" s="229">
        <v>22</v>
      </c>
      <c r="BC527" s="229">
        <v>9</v>
      </c>
      <c r="BD527" s="229">
        <v>1</v>
      </c>
      <c r="BE527" s="57">
        <v>3</v>
      </c>
      <c r="BF527" s="57">
        <v>3</v>
      </c>
      <c r="BG527" s="57">
        <v>3</v>
      </c>
      <c r="BH527" s="57">
        <v>10</v>
      </c>
      <c r="BI527" s="57">
        <f t="shared" si="360"/>
        <v>32</v>
      </c>
      <c r="BJ527" s="189" t="str">
        <f t="shared" si="361"/>
        <v>300-14</v>
      </c>
      <c r="BK527" s="173">
        <f t="shared" si="362"/>
        <v>3</v>
      </c>
      <c r="BL527" s="173">
        <v>0</v>
      </c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104"/>
      <c r="CB527" s="103"/>
      <c r="CC527" s="103"/>
      <c r="CD527" s="103"/>
      <c r="CE527" s="103"/>
      <c r="CF527" s="103"/>
      <c r="CG527" s="103"/>
      <c r="CH527" s="103"/>
      <c r="CI527" s="103"/>
      <c r="CJ527" s="103"/>
      <c r="CK527" s="103"/>
      <c r="CL527" s="103"/>
      <c r="CP527" s="93"/>
      <c r="CQ527" s="93"/>
      <c r="CV527" s="93"/>
      <c r="DA527" s="93"/>
      <c r="DF527" s="131"/>
      <c r="DG527" s="121">
        <f t="shared" si="363"/>
        <v>0</v>
      </c>
      <c r="DH527" s="121">
        <f t="shared" si="364"/>
        <v>14.588931613695696</v>
      </c>
      <c r="DI527" s="121">
        <f t="shared" si="365"/>
        <v>45.302715032718019</v>
      </c>
      <c r="DJ527" s="121">
        <f t="shared" si="366"/>
        <v>0.67689247685167342</v>
      </c>
      <c r="DK527" s="121">
        <f t="shared" si="366"/>
        <v>2.6350159923474146</v>
      </c>
      <c r="DL527" s="121">
        <f t="shared" si="366"/>
        <v>3.8339663602114924</v>
      </c>
      <c r="DM527" s="121">
        <f t="shared" si="367"/>
        <v>0</v>
      </c>
      <c r="DN527" s="121">
        <f t="shared" si="368"/>
        <v>0</v>
      </c>
      <c r="DO527" s="121">
        <f t="shared" si="369"/>
        <v>0</v>
      </c>
      <c r="DP527" s="121">
        <f t="shared" si="370"/>
        <v>0</v>
      </c>
      <c r="DQ527" s="121">
        <f t="shared" si="371"/>
        <v>0</v>
      </c>
      <c r="DR527" s="122">
        <f t="shared" si="372"/>
        <v>2.5</v>
      </c>
      <c r="DS527" s="157"/>
      <c r="DT527" s="157" t="str">
        <f t="shared" si="373"/>
        <v>Mastication</v>
      </c>
      <c r="DU527" s="157" t="str">
        <f t="shared" si="355"/>
        <v>300-14</v>
      </c>
      <c r="DV527" s="238">
        <f t="shared" si="374"/>
        <v>3</v>
      </c>
      <c r="EJ527" s="50">
        <f t="shared" si="397"/>
        <v>0.21313617886178862</v>
      </c>
      <c r="EK527" s="50">
        <f t="shared" si="398"/>
        <v>1.6692073170731709</v>
      </c>
      <c r="EL527" s="55">
        <f t="shared" si="399"/>
        <v>1.475609756097561</v>
      </c>
      <c r="EM527" s="50">
        <f>4.656*AQ527*(((BL527/2.54)^2)+((BM527/2.54)^2)+((BN527/2.54)^2)+((BO527)/2.54^2)+((BP527/2.54)^2)+((BQ527/2.54)^2)+((BR527/2.54)^2)+((BS527/2.54)^2)+((BT527/2.54)^2)+((BU527/2.54)^2)+((BV527/2.54)^2)+((BW527/2.54)^2)+((BX527/2.54)^2)+((BY527/2.54)^2)+((BZ527/2.54)^2))/(BH527*3.28)</f>
        <v>0</v>
      </c>
      <c r="EN527" s="50">
        <f>3.492*AQ527*((CA527/2.54)^2 + (CB527/2.54)^2 + (CC527/2.54)^2 + (CD527/2.54)^2 + (CE527/2.54)^2 + (CF527/2.54)^2 + (CG527/2.54)^2 +(CH527/2.54)^2 +(CI527/2.54)^2 + (CJ527/2.54)^2 +(CK527/2.54)^2 + (CL527/2.54)^2 +(CM527/2.54)^2 + (CN527/2.54)^2 + (CO527/2.54)^2)/(BH527*3.28)</f>
        <v>0</v>
      </c>
      <c r="EO527" s="50">
        <f t="shared" si="392"/>
        <v>0</v>
      </c>
      <c r="EP527" s="50">
        <f t="shared" si="393"/>
        <v>0</v>
      </c>
      <c r="EQ527" s="50">
        <f t="shared" si="394"/>
        <v>0</v>
      </c>
      <c r="ER527" s="56">
        <f t="shared" si="400"/>
        <v>3.3579532520325204</v>
      </c>
      <c r="ES527" s="56">
        <f t="shared" si="401"/>
        <v>0</v>
      </c>
      <c r="ET527" s="56">
        <f t="shared" si="396"/>
        <v>0</v>
      </c>
      <c r="EU527" s="56">
        <f t="shared" si="396"/>
        <v>6.5650192261630629</v>
      </c>
      <c r="EV527" s="56">
        <f t="shared" si="402"/>
        <v>3.3579532520325204</v>
      </c>
      <c r="EW527" s="56"/>
      <c r="EX527" s="56"/>
      <c r="EY527" s="56"/>
      <c r="EZ527" s="165" t="str">
        <f>D527</f>
        <v>300-14</v>
      </c>
      <c r="FA527" s="179">
        <f t="shared" si="395"/>
        <v>0</v>
      </c>
      <c r="FB527" s="179">
        <f t="shared" si="395"/>
        <v>5.106126064793493</v>
      </c>
      <c r="FC527" s="56">
        <f>AVERAGE(EJ525:EJ527)</f>
        <v>0.29386957994579949</v>
      </c>
      <c r="FD527" s="56">
        <f>AVERAGE(EK525:EK527)</f>
        <v>1.174627371273713</v>
      </c>
      <c r="FE527" s="56">
        <f>AVERAGE(EL525:EL527)</f>
        <v>0.98373983739837401</v>
      </c>
      <c r="FF527" s="56">
        <f>AVERAGE(EM525:EM527)</f>
        <v>0</v>
      </c>
      <c r="FG527" s="56">
        <f>AVERAGE(EN525:EN527)</f>
        <v>0</v>
      </c>
      <c r="FH527" s="56">
        <f t="shared" si="403"/>
        <v>0</v>
      </c>
      <c r="FI527" s="56">
        <f t="shared" si="403"/>
        <v>0</v>
      </c>
      <c r="FJ527" s="56">
        <f t="shared" si="403"/>
        <v>0</v>
      </c>
      <c r="FK527" s="56">
        <f>AVERAGE(ER525:ER527)</f>
        <v>2.4522367886178862</v>
      </c>
      <c r="FL527" s="56">
        <f>AVERAGE(ES525:ES527)</f>
        <v>0</v>
      </c>
      <c r="FM527" s="56">
        <f>AVERAGE(EV525:EV527)</f>
        <v>2.4522367886178862</v>
      </c>
      <c r="FO527" s="54"/>
      <c r="FP527" s="54" t="e">
        <f>AVERAGE(#REF!)</f>
        <v>#REF!</v>
      </c>
      <c r="FQ527" s="54" t="e">
        <f>AVERAGE(#REF!)</f>
        <v>#REF!</v>
      </c>
      <c r="FR527" s="54" t="e">
        <f>AVERAGE(#REF!)</f>
        <v>#REF!</v>
      </c>
      <c r="FS527" s="54" t="e">
        <f>AVERAGE(#REF!)</f>
        <v>#REF!</v>
      </c>
      <c r="FT527" s="54" t="e">
        <f>AVERAGE(#REF!)</f>
        <v>#REF!</v>
      </c>
      <c r="FU527" s="54" t="e">
        <f>AVERAGE(#REF!)</f>
        <v>#REF!</v>
      </c>
      <c r="FV527" s="54" t="e">
        <f>AVERAGE(#REF!)</f>
        <v>#REF!</v>
      </c>
      <c r="FW527" s="54" t="e">
        <f>AVERAGE(#REF!)</f>
        <v>#REF!</v>
      </c>
      <c r="FX527" s="54" t="e">
        <f>AVERAGE(#REF!)</f>
        <v>#REF!</v>
      </c>
      <c r="FY527" s="54" t="e">
        <f>AVERAGE(#REF!)</f>
        <v>#REF!</v>
      </c>
      <c r="FZ527" s="54" t="e">
        <f>AVERAGE(#REF!)</f>
        <v>#REF!</v>
      </c>
      <c r="GA527" s="54"/>
    </row>
    <row r="528" spans="1:183" ht="16.899999999999999" customHeight="1">
      <c r="A528" s="66" t="s">
        <v>377</v>
      </c>
      <c r="B528" s="228" t="s">
        <v>340</v>
      </c>
      <c r="C528" s="228">
        <v>32</v>
      </c>
      <c r="D528" s="228" t="s">
        <v>341</v>
      </c>
      <c r="E528" s="229">
        <v>4</v>
      </c>
      <c r="F528" s="144">
        <v>3.4684433774760004</v>
      </c>
      <c r="G528" s="144"/>
      <c r="H528" s="144">
        <v>15.239315487396004</v>
      </c>
      <c r="I528" s="144"/>
      <c r="J528" s="144"/>
      <c r="K528" s="144"/>
      <c r="L528" s="144"/>
      <c r="M528" s="83"/>
      <c r="N528" s="83"/>
      <c r="O528" s="83"/>
      <c r="P528" s="230">
        <f t="shared" si="356"/>
        <v>18.707758864872005</v>
      </c>
      <c r="Q528" s="52">
        <f t="shared" si="375"/>
        <v>0.4862977204565232</v>
      </c>
      <c r="R528" s="52">
        <f t="shared" si="376"/>
        <v>1.6719591486036376</v>
      </c>
      <c r="S528" s="52">
        <f t="shared" si="377"/>
        <v>1.5100905010906007</v>
      </c>
      <c r="T528" s="53">
        <f t="shared" si="378"/>
        <v>0.13702190689023608</v>
      </c>
      <c r="U528" s="53">
        <f t="shared" si="379"/>
        <v>1.2629780931097638</v>
      </c>
      <c r="V528" s="53">
        <f t="shared" si="380"/>
        <v>16.243942351697964</v>
      </c>
      <c r="W528" s="53">
        <f t="shared" si="381"/>
        <v>140.50881400687584</v>
      </c>
      <c r="X528" s="53">
        <f t="shared" si="382"/>
        <v>1.0299999999999998</v>
      </c>
      <c r="Y528" s="53">
        <f t="shared" si="383"/>
        <v>1.0281459866986051</v>
      </c>
      <c r="Z528" s="53">
        <f t="shared" si="384"/>
        <v>1.0362919733972102</v>
      </c>
      <c r="AA528" s="53">
        <f t="shared" si="385"/>
        <v>1.0425839467944207</v>
      </c>
      <c r="AB528" s="53">
        <f t="shared" si="386"/>
        <v>0.53</v>
      </c>
      <c r="AC528" s="53">
        <f t="shared" si="387"/>
        <v>0.54814598669860515</v>
      </c>
      <c r="AD528" s="53">
        <f t="shared" si="388"/>
        <v>0.55370802660278973</v>
      </c>
      <c r="AE528" s="53">
        <f t="shared" si="389"/>
        <v>0.4421898004790773</v>
      </c>
      <c r="AF528" s="53">
        <f t="shared" si="390"/>
        <v>0.36</v>
      </c>
      <c r="AG528" s="53">
        <f t="shared" si="391"/>
        <v>0.40109490023953864</v>
      </c>
      <c r="AH528" s="64" t="s">
        <v>152</v>
      </c>
      <c r="AK528" s="45" t="str">
        <f t="shared" si="357"/>
        <v>300-14</v>
      </c>
      <c r="AL528" s="65"/>
      <c r="AM528" s="145">
        <f t="shared" si="358"/>
        <v>4</v>
      </c>
      <c r="AN528" s="149"/>
      <c r="AO528" s="183"/>
      <c r="AP528" s="149"/>
      <c r="AQ528" s="147">
        <f t="shared" si="359"/>
        <v>1</v>
      </c>
      <c r="AR528" s="229">
        <v>0</v>
      </c>
      <c r="AS528" s="229">
        <v>1</v>
      </c>
      <c r="AT528" s="229">
        <v>4</v>
      </c>
      <c r="AU528" s="229">
        <v>0</v>
      </c>
      <c r="AV528" s="229">
        <v>2</v>
      </c>
      <c r="AW528" s="229">
        <v>4</v>
      </c>
      <c r="AX528" s="229">
        <v>0</v>
      </c>
      <c r="AY528" s="229">
        <v>2</v>
      </c>
      <c r="AZ528" s="229">
        <v>2</v>
      </c>
      <c r="BB528" s="229">
        <v>47</v>
      </c>
      <c r="BC528" s="229">
        <v>10</v>
      </c>
      <c r="BD528" s="229">
        <v>1</v>
      </c>
      <c r="BE528" s="57">
        <v>3</v>
      </c>
      <c r="BF528" s="57">
        <v>3</v>
      </c>
      <c r="BG528" s="57">
        <v>3</v>
      </c>
      <c r="BH528" s="57">
        <v>10</v>
      </c>
      <c r="BI528" s="57">
        <f t="shared" si="360"/>
        <v>32</v>
      </c>
      <c r="BJ528" s="189" t="str">
        <f t="shared" si="361"/>
        <v>300-14</v>
      </c>
      <c r="BK528" s="173">
        <f t="shared" si="362"/>
        <v>4</v>
      </c>
      <c r="BL528" s="173">
        <v>0</v>
      </c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104"/>
      <c r="CB528" s="103"/>
      <c r="CC528" s="103"/>
      <c r="CD528" s="103"/>
      <c r="CE528" s="103"/>
      <c r="CF528" s="103"/>
      <c r="CG528" s="103"/>
      <c r="CH528" s="103"/>
      <c r="CI528" s="103"/>
      <c r="CJ528" s="103"/>
      <c r="CK528" s="103"/>
      <c r="CL528" s="103"/>
      <c r="CP528" s="93"/>
      <c r="CQ528" s="93"/>
      <c r="CV528" s="93"/>
      <c r="DA528" s="93"/>
      <c r="DF528" s="131"/>
      <c r="DG528" s="121">
        <f t="shared" si="363"/>
        <v>0</v>
      </c>
      <c r="DH528" s="121">
        <f t="shared" si="364"/>
        <v>12.157443011413079</v>
      </c>
      <c r="DI528" s="121">
        <f t="shared" si="365"/>
        <v>37.752262527265017</v>
      </c>
      <c r="DJ528" s="121">
        <f t="shared" si="366"/>
        <v>1.44608847327403</v>
      </c>
      <c r="DK528" s="121">
        <f t="shared" si="366"/>
        <v>2.9277955470526833</v>
      </c>
      <c r="DL528" s="121">
        <f t="shared" si="366"/>
        <v>3.8339663602114924</v>
      </c>
      <c r="DM528" s="121">
        <f t="shared" si="367"/>
        <v>0</v>
      </c>
      <c r="DN528" s="121">
        <f t="shared" si="368"/>
        <v>0</v>
      </c>
      <c r="DO528" s="121">
        <f t="shared" si="369"/>
        <v>0</v>
      </c>
      <c r="DP528" s="121">
        <f t="shared" si="370"/>
        <v>0</v>
      </c>
      <c r="DQ528" s="121">
        <f t="shared" si="371"/>
        <v>0</v>
      </c>
      <c r="DR528" s="122">
        <f t="shared" si="372"/>
        <v>4</v>
      </c>
      <c r="DS528" s="157"/>
      <c r="DT528" s="157" t="str">
        <f t="shared" si="373"/>
        <v>Mastication</v>
      </c>
      <c r="DU528" s="157" t="str">
        <f t="shared" si="355"/>
        <v>300-14</v>
      </c>
      <c r="DV528" s="238">
        <f t="shared" si="374"/>
        <v>4</v>
      </c>
      <c r="EJ528" s="50"/>
      <c r="EK528" s="50"/>
      <c r="EL528" s="55"/>
      <c r="EM528" s="50"/>
      <c r="EN528" s="50"/>
      <c r="EO528" s="50">
        <f t="shared" si="392"/>
        <v>0</v>
      </c>
      <c r="EP528" s="50">
        <f t="shared" si="393"/>
        <v>0</v>
      </c>
      <c r="EQ528" s="50">
        <f t="shared" si="394"/>
        <v>0</v>
      </c>
      <c r="ER528" s="56"/>
      <c r="ES528" s="56"/>
      <c r="ET528" s="56">
        <f t="shared" si="396"/>
        <v>0</v>
      </c>
      <c r="EU528" s="56">
        <f t="shared" si="396"/>
        <v>5.4708493551358854</v>
      </c>
      <c r="EV528" s="56"/>
      <c r="EW528" s="56"/>
      <c r="EX528" s="56"/>
      <c r="EY528" s="56"/>
      <c r="EZ528" s="165"/>
      <c r="FA528" s="179"/>
      <c r="FB528" s="179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O528" s="54"/>
      <c r="FP528" s="54"/>
      <c r="FQ528" s="54"/>
      <c r="FR528" s="54"/>
      <c r="FS528" s="54"/>
      <c r="FT528" s="54"/>
      <c r="FU528" s="54"/>
      <c r="FV528" s="54"/>
      <c r="FW528" s="54"/>
      <c r="FX528" s="54"/>
      <c r="FY528" s="54"/>
      <c r="FZ528" s="54"/>
      <c r="GA528" s="54"/>
    </row>
    <row r="529" spans="1:183" ht="16.899999999999999" customHeight="1">
      <c r="A529" s="66" t="s">
        <v>377</v>
      </c>
      <c r="B529" s="228" t="s">
        <v>340</v>
      </c>
      <c r="C529" s="228">
        <v>32</v>
      </c>
      <c r="D529" s="228" t="s">
        <v>341</v>
      </c>
      <c r="E529" s="229">
        <v>5</v>
      </c>
      <c r="F529" s="144">
        <v>3.4684433774760004</v>
      </c>
      <c r="G529" s="144"/>
      <c r="H529" s="144">
        <v>15.239315487396004</v>
      </c>
      <c r="I529" s="144"/>
      <c r="J529" s="144"/>
      <c r="K529" s="144"/>
      <c r="L529" s="144"/>
      <c r="M529" s="83"/>
      <c r="N529" s="83"/>
      <c r="O529" s="83"/>
      <c r="P529" s="230">
        <f t="shared" si="356"/>
        <v>18.707758864872005</v>
      </c>
      <c r="Q529" s="52">
        <f t="shared" si="375"/>
        <v>0.4862977204565232</v>
      </c>
      <c r="R529" s="52">
        <f t="shared" si="376"/>
        <v>1.6719591486036376</v>
      </c>
      <c r="S529" s="52">
        <f t="shared" si="377"/>
        <v>1.5100905010906007</v>
      </c>
      <c r="T529" s="53">
        <f t="shared" si="378"/>
        <v>0.13702190689023608</v>
      </c>
      <c r="U529" s="53">
        <f t="shared" si="379"/>
        <v>1.2629780931097638</v>
      </c>
      <c r="V529" s="53">
        <f t="shared" si="380"/>
        <v>16.243942351697964</v>
      </c>
      <c r="W529" s="53">
        <f t="shared" si="381"/>
        <v>140.50881400687584</v>
      </c>
      <c r="X529" s="53">
        <f t="shared" si="382"/>
        <v>1.0299999999999998</v>
      </c>
      <c r="Y529" s="53">
        <f t="shared" si="383"/>
        <v>1.0281459866986051</v>
      </c>
      <c r="Z529" s="53">
        <f t="shared" si="384"/>
        <v>1.0362919733972102</v>
      </c>
      <c r="AA529" s="53">
        <f t="shared" si="385"/>
        <v>1.0425839467944207</v>
      </c>
      <c r="AB529" s="53">
        <f t="shared" si="386"/>
        <v>0.53</v>
      </c>
      <c r="AC529" s="53">
        <f t="shared" si="387"/>
        <v>0.54814598669860515</v>
      </c>
      <c r="AD529" s="53">
        <f t="shared" si="388"/>
        <v>0.55370802660278973</v>
      </c>
      <c r="AE529" s="53">
        <f t="shared" si="389"/>
        <v>0.4421898004790773</v>
      </c>
      <c r="AF529" s="53">
        <f t="shared" si="390"/>
        <v>0.36</v>
      </c>
      <c r="AG529" s="53">
        <f t="shared" si="391"/>
        <v>0.40109490023953864</v>
      </c>
      <c r="AH529" s="64" t="s">
        <v>152</v>
      </c>
      <c r="AK529" s="45" t="str">
        <f t="shared" si="357"/>
        <v>300-14</v>
      </c>
      <c r="AL529" s="65"/>
      <c r="AM529" s="145">
        <f t="shared" si="358"/>
        <v>5</v>
      </c>
      <c r="AN529" s="149"/>
      <c r="AO529" s="183"/>
      <c r="AP529" s="149"/>
      <c r="AQ529" s="147">
        <f t="shared" si="359"/>
        <v>1</v>
      </c>
      <c r="AR529" s="229">
        <v>0</v>
      </c>
      <c r="AS529" s="229">
        <v>1</v>
      </c>
      <c r="AT529" s="229">
        <v>3</v>
      </c>
      <c r="AU529" s="229">
        <v>0</v>
      </c>
      <c r="AV529" s="229">
        <v>1</v>
      </c>
      <c r="AW529" s="229">
        <v>2</v>
      </c>
      <c r="AX529" s="229">
        <v>0</v>
      </c>
      <c r="AY529" s="229">
        <v>1</v>
      </c>
      <c r="AZ529" s="229">
        <v>1</v>
      </c>
      <c r="BB529" s="229">
        <v>23</v>
      </c>
      <c r="BC529" s="229">
        <v>8</v>
      </c>
      <c r="BD529" s="229">
        <v>0</v>
      </c>
      <c r="BE529" s="57">
        <v>3</v>
      </c>
      <c r="BF529" s="57">
        <v>3</v>
      </c>
      <c r="BG529" s="57">
        <v>3</v>
      </c>
      <c r="BH529" s="57">
        <v>10</v>
      </c>
      <c r="BI529" s="57">
        <f t="shared" si="360"/>
        <v>32</v>
      </c>
      <c r="BJ529" s="189" t="str">
        <f t="shared" si="361"/>
        <v>300-14</v>
      </c>
      <c r="BK529" s="173">
        <f t="shared" si="362"/>
        <v>5</v>
      </c>
      <c r="BL529" s="173">
        <v>0</v>
      </c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104"/>
      <c r="CB529" s="103"/>
      <c r="CC529" s="103"/>
      <c r="CD529" s="103"/>
      <c r="CE529" s="103"/>
      <c r="CF529" s="103"/>
      <c r="CG529" s="103"/>
      <c r="CH529" s="103"/>
      <c r="CI529" s="103"/>
      <c r="CJ529" s="103"/>
      <c r="CK529" s="103"/>
      <c r="CL529" s="103"/>
      <c r="CP529" s="93"/>
      <c r="CQ529" s="93"/>
      <c r="CV529" s="93"/>
      <c r="DA529" s="93"/>
      <c r="DF529" s="131"/>
      <c r="DG529" s="121">
        <f t="shared" si="363"/>
        <v>0</v>
      </c>
      <c r="DH529" s="121">
        <f t="shared" si="364"/>
        <v>7.2944658068478478</v>
      </c>
      <c r="DI529" s="121">
        <f t="shared" si="365"/>
        <v>22.65135751635901</v>
      </c>
      <c r="DJ529" s="121">
        <f t="shared" si="366"/>
        <v>0.70766031670856766</v>
      </c>
      <c r="DK529" s="121">
        <f t="shared" si="366"/>
        <v>2.3422364376421463</v>
      </c>
      <c r="DL529" s="121">
        <f t="shared" si="366"/>
        <v>0</v>
      </c>
      <c r="DM529" s="121">
        <f t="shared" si="367"/>
        <v>0</v>
      </c>
      <c r="DN529" s="121">
        <f t="shared" si="368"/>
        <v>0</v>
      </c>
      <c r="DO529" s="121">
        <f t="shared" si="369"/>
        <v>0</v>
      </c>
      <c r="DP529" s="121">
        <f t="shared" si="370"/>
        <v>0</v>
      </c>
      <c r="DQ529" s="121">
        <f t="shared" si="371"/>
        <v>0</v>
      </c>
      <c r="DR529" s="122">
        <f t="shared" si="372"/>
        <v>2.5</v>
      </c>
      <c r="DS529" s="157"/>
      <c r="DT529" s="157" t="str">
        <f t="shared" si="373"/>
        <v>Mastication</v>
      </c>
      <c r="DU529" s="157" t="str">
        <f t="shared" si="355"/>
        <v>300-14</v>
      </c>
      <c r="DV529" s="238">
        <f t="shared" si="374"/>
        <v>5</v>
      </c>
      <c r="EJ529" s="50">
        <f t="shared" si="397"/>
        <v>0.22282418699186993</v>
      </c>
      <c r="EK529" s="50">
        <f t="shared" si="398"/>
        <v>1.4837398373983739</v>
      </c>
      <c r="EL529" s="55">
        <f t="shared" si="399"/>
        <v>0</v>
      </c>
      <c r="EM529" s="50">
        <f>4.656*AQ529*(((BL529/2.54)^2)+((BM529/2.54)^2)+((BN529/2.54)^2)+((BO529)/2.54^2)+((BP529/2.54)^2)+((BQ529/2.54)^2)+((BR529/2.54)^2)+((BS529/2.54)^2)+((BT529/2.54)^2)+((BU529/2.54)^2)+((BV529/2.54)^2)+((BW529/2.54)^2)+((BX529/2.54)^2)+((BY529/2.54)^2)+((BZ529/2.54)^2))/(BH529*3.28)</f>
        <v>0</v>
      </c>
      <c r="EN529" s="50">
        <f>3.492*AQ529*((CA529/2.54)^2 + (CB529/2.54)^2 + (CC529/2.54)^2 + (CD529/2.54)^2 + (CE529/2.54)^2 + (CF529/2.54)^2 + (CG529/2.54)^2 +(CH529/2.54)^2 +(CI529/2.54)^2 + (CJ529/2.54)^2 +(CK529/2.54)^2 + (CL529/2.54)^2 +(CM529/2.54)^2 + (CN529/2.54)^2 + (CO529/2.54)^2)/(BH529*3.28)</f>
        <v>0</v>
      </c>
      <c r="EO529" s="50">
        <f t="shared" si="392"/>
        <v>0</v>
      </c>
      <c r="EP529" s="50">
        <f t="shared" si="393"/>
        <v>0</v>
      </c>
      <c r="EQ529" s="50">
        <f t="shared" si="394"/>
        <v>0</v>
      </c>
      <c r="ER529" s="56">
        <f t="shared" si="400"/>
        <v>1.7065640243902438</v>
      </c>
      <c r="ES529" s="56">
        <f t="shared" si="401"/>
        <v>0</v>
      </c>
      <c r="ET529" s="56">
        <f t="shared" si="396"/>
        <v>0</v>
      </c>
      <c r="EU529" s="56">
        <f t="shared" si="396"/>
        <v>3.2825096130815314</v>
      </c>
      <c r="EV529" s="56">
        <f t="shared" si="402"/>
        <v>1.7065640243902438</v>
      </c>
      <c r="EW529" s="56"/>
      <c r="EX529" s="56"/>
      <c r="EY529" s="56"/>
      <c r="EZ529" s="165"/>
      <c r="FA529" s="179"/>
      <c r="FB529" s="179"/>
      <c r="FC529" s="56"/>
      <c r="FD529" s="56"/>
      <c r="FE529" s="56"/>
      <c r="FF529" s="56"/>
      <c r="FG529" s="56"/>
      <c r="FH529" s="56"/>
      <c r="FI529" s="56"/>
      <c r="FJ529" s="56"/>
      <c r="FK529" s="56"/>
      <c r="FL529" s="56"/>
      <c r="FM529" s="56"/>
      <c r="FO529" s="54"/>
      <c r="FP529" s="54"/>
      <c r="FQ529" s="54"/>
      <c r="FR529" s="54"/>
      <c r="FS529" s="54"/>
      <c r="FT529" s="54"/>
      <c r="FU529" s="54"/>
      <c r="FV529" s="54"/>
      <c r="FW529" s="54"/>
      <c r="FX529" s="54"/>
      <c r="FY529" s="54"/>
      <c r="FZ529" s="54"/>
      <c r="GA529" s="54"/>
    </row>
    <row r="530" spans="1:183" ht="16.899999999999999" customHeight="1">
      <c r="A530" s="66" t="s">
        <v>377</v>
      </c>
      <c r="B530" s="228" t="s">
        <v>340</v>
      </c>
      <c r="C530" s="228">
        <v>294</v>
      </c>
      <c r="D530" s="228" t="s">
        <v>356</v>
      </c>
      <c r="E530" s="229">
        <v>1</v>
      </c>
      <c r="F530" s="144">
        <v>3.4684433774760004</v>
      </c>
      <c r="G530" s="144"/>
      <c r="H530" s="144">
        <v>15.239315487396004</v>
      </c>
      <c r="I530" s="144"/>
      <c r="J530" s="144"/>
      <c r="K530" s="144"/>
      <c r="L530" s="144"/>
      <c r="M530" s="83"/>
      <c r="N530" s="83"/>
      <c r="O530" s="83"/>
      <c r="P530" s="230">
        <f t="shared" si="356"/>
        <v>18.707758864872005</v>
      </c>
      <c r="Q530" s="52">
        <f t="shared" si="375"/>
        <v>0.4862977204565232</v>
      </c>
      <c r="R530" s="52">
        <f t="shared" si="376"/>
        <v>1.6719591486036376</v>
      </c>
      <c r="S530" s="52">
        <f t="shared" si="377"/>
        <v>1.5100905010906007</v>
      </c>
      <c r="T530" s="53">
        <f t="shared" si="378"/>
        <v>0.13702190689023608</v>
      </c>
      <c r="U530" s="53">
        <f t="shared" si="379"/>
        <v>1.2629780931097638</v>
      </c>
      <c r="V530" s="53">
        <f t="shared" si="380"/>
        <v>16.243942351697964</v>
      </c>
      <c r="W530" s="53">
        <f t="shared" si="381"/>
        <v>140.50881400687584</v>
      </c>
      <c r="X530" s="53">
        <f t="shared" si="382"/>
        <v>1.0299999999999998</v>
      </c>
      <c r="Y530" s="53">
        <f t="shared" si="383"/>
        <v>1.0281459866986051</v>
      </c>
      <c r="Z530" s="53">
        <f t="shared" si="384"/>
        <v>1.0362919733972102</v>
      </c>
      <c r="AA530" s="53">
        <f t="shared" si="385"/>
        <v>1.0425839467944207</v>
      </c>
      <c r="AB530" s="53">
        <f t="shared" si="386"/>
        <v>0.53</v>
      </c>
      <c r="AC530" s="53">
        <f t="shared" si="387"/>
        <v>0.54814598669860515</v>
      </c>
      <c r="AD530" s="53">
        <f t="shared" si="388"/>
        <v>0.55370802660278973</v>
      </c>
      <c r="AE530" s="53">
        <f t="shared" si="389"/>
        <v>0.4421898004790773</v>
      </c>
      <c r="AF530" s="53">
        <f t="shared" si="390"/>
        <v>0.36</v>
      </c>
      <c r="AG530" s="53">
        <f t="shared" si="391"/>
        <v>0.40109490023953864</v>
      </c>
      <c r="AH530" s="64" t="s">
        <v>152</v>
      </c>
      <c r="AK530" s="45" t="str">
        <f t="shared" si="357"/>
        <v>301-13</v>
      </c>
      <c r="AL530" s="65"/>
      <c r="AM530" s="145">
        <f t="shared" si="358"/>
        <v>1</v>
      </c>
      <c r="AN530" s="149"/>
      <c r="AO530" s="183"/>
      <c r="AP530" s="149"/>
      <c r="AQ530" s="147">
        <f t="shared" si="359"/>
        <v>1</v>
      </c>
      <c r="AR530" s="229">
        <v>0</v>
      </c>
      <c r="AS530" s="229">
        <v>2</v>
      </c>
      <c r="AT530" s="229">
        <v>2</v>
      </c>
      <c r="AU530" s="229">
        <v>0</v>
      </c>
      <c r="AV530" s="229">
        <v>2</v>
      </c>
      <c r="AW530" s="229">
        <v>2</v>
      </c>
      <c r="AX530" s="229">
        <v>0</v>
      </c>
      <c r="AY530" s="229">
        <v>3</v>
      </c>
      <c r="AZ530" s="229">
        <v>3</v>
      </c>
      <c r="BB530" s="229">
        <v>15</v>
      </c>
      <c r="BC530" s="229">
        <v>4</v>
      </c>
      <c r="BD530" s="229">
        <v>0</v>
      </c>
      <c r="BE530" s="57">
        <v>3</v>
      </c>
      <c r="BF530" s="57">
        <v>3</v>
      </c>
      <c r="BG530" s="57">
        <v>3</v>
      </c>
      <c r="BH530" s="57">
        <v>10</v>
      </c>
      <c r="BI530" s="57">
        <f t="shared" si="360"/>
        <v>294</v>
      </c>
      <c r="BJ530" s="189" t="str">
        <f t="shared" si="361"/>
        <v>301-13</v>
      </c>
      <c r="BK530" s="173">
        <f t="shared" si="362"/>
        <v>1</v>
      </c>
      <c r="BL530" s="173">
        <v>0</v>
      </c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104"/>
      <c r="CB530" s="103"/>
      <c r="CC530" s="103"/>
      <c r="CD530" s="103"/>
      <c r="CE530" s="103"/>
      <c r="CF530" s="103"/>
      <c r="CG530" s="103"/>
      <c r="CH530" s="103"/>
      <c r="CI530" s="103"/>
      <c r="CJ530" s="103"/>
      <c r="CK530" s="103"/>
      <c r="CL530" s="103"/>
      <c r="CP530" s="93"/>
      <c r="CQ530" s="93"/>
      <c r="CV530" s="93"/>
      <c r="DA530" s="93"/>
      <c r="DF530" s="131"/>
      <c r="DG530" s="121">
        <f t="shared" si="363"/>
        <v>0</v>
      </c>
      <c r="DH530" s="121">
        <f t="shared" si="364"/>
        <v>17.020420215978312</v>
      </c>
      <c r="DI530" s="121">
        <f t="shared" si="365"/>
        <v>52.853167538171029</v>
      </c>
      <c r="DJ530" s="121">
        <f t="shared" si="366"/>
        <v>0.46151759785341367</v>
      </c>
      <c r="DK530" s="121">
        <f t="shared" si="366"/>
        <v>1.1711182188210731</v>
      </c>
      <c r="DL530" s="121">
        <f t="shared" si="366"/>
        <v>0</v>
      </c>
      <c r="DM530" s="121">
        <f t="shared" si="367"/>
        <v>0</v>
      </c>
      <c r="DN530" s="121">
        <f t="shared" si="368"/>
        <v>0</v>
      </c>
      <c r="DO530" s="121">
        <f t="shared" si="369"/>
        <v>0</v>
      </c>
      <c r="DP530" s="121">
        <f t="shared" si="370"/>
        <v>0</v>
      </c>
      <c r="DQ530" s="121">
        <f t="shared" si="371"/>
        <v>0</v>
      </c>
      <c r="DR530" s="122">
        <f t="shared" si="372"/>
        <v>2</v>
      </c>
      <c r="DS530" s="157"/>
      <c r="DT530" s="157" t="str">
        <f t="shared" si="373"/>
        <v>Mastication</v>
      </c>
      <c r="DU530" s="157" t="str">
        <f t="shared" si="355"/>
        <v>301-13</v>
      </c>
      <c r="DV530" s="238">
        <f t="shared" si="374"/>
        <v>1</v>
      </c>
      <c r="EJ530" s="50">
        <f t="shared" si="397"/>
        <v>0.14532012195121952</v>
      </c>
      <c r="EK530" s="50">
        <f t="shared" si="398"/>
        <v>0.74186991869918695</v>
      </c>
      <c r="EL530" s="55">
        <f t="shared" si="399"/>
        <v>0</v>
      </c>
      <c r="EM530" s="50">
        <f>4.656*AQ530*(((BL530/2.54)^2)+((BM530/2.54)^2)+((BN530/2.54)^2)+((BO530)/2.54^2)+((BP530/2.54)^2)+((BQ530/2.54)^2)+((BR530/2.54)^2)+((BS530/2.54)^2)+((BT530/2.54)^2)+((BU530/2.54)^2)+((BV530/2.54)^2)+((BW530/2.54)^2)+((BX530/2.54)^2)+((BY530/2.54)^2)+((BZ530/2.54)^2))/(BH530*3.28)</f>
        <v>0</v>
      </c>
      <c r="EN530" s="50">
        <f>3.492*AQ530*((CA530/2.54)^2 + (CB530/2.54)^2 + (CC530/2.54)^2 + (CD530/2.54)^2 + (CE530/2.54)^2 + (CF530/2.54)^2 + (CG530/2.54)^2 +(CH530/2.54)^2 +(CI530/2.54)^2 + (CJ530/2.54)^2 +(CK530/2.54)^2 + (CL530/2.54)^2 +(CM530/2.54)^2 + (CN530/2.54)^2 + (CO530/2.54)^2)/(BH530*3.28)</f>
        <v>0</v>
      </c>
      <c r="EO530" s="50">
        <f t="shared" si="392"/>
        <v>0</v>
      </c>
      <c r="EP530" s="50">
        <f t="shared" si="393"/>
        <v>0</v>
      </c>
      <c r="EQ530" s="50">
        <f t="shared" si="394"/>
        <v>0</v>
      </c>
      <c r="ER530" s="56">
        <f t="shared" si="400"/>
        <v>0.88719004065040652</v>
      </c>
      <c r="ES530" s="56">
        <f t="shared" si="401"/>
        <v>0</v>
      </c>
      <c r="ET530" s="56">
        <f t="shared" si="396"/>
        <v>0</v>
      </c>
      <c r="EU530" s="56">
        <f t="shared" si="396"/>
        <v>7.6591890971902403</v>
      </c>
      <c r="EV530" s="56">
        <f t="shared" si="402"/>
        <v>0.88719004065040652</v>
      </c>
      <c r="EW530" s="56"/>
      <c r="EX530" s="56"/>
      <c r="EY530" s="56"/>
      <c r="EZ530" s="165"/>
      <c r="FA530" s="179"/>
      <c r="FB530" s="179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O530" s="54"/>
      <c r="FP530" s="54"/>
      <c r="FQ530" s="54"/>
      <c r="FR530" s="54"/>
      <c r="FS530" s="54"/>
      <c r="FT530" s="54"/>
      <c r="FU530" s="54"/>
      <c r="FV530" s="54"/>
      <c r="FW530" s="54"/>
      <c r="FX530" s="54"/>
      <c r="FY530" s="54"/>
      <c r="FZ530" s="54"/>
      <c r="GA530" s="54"/>
    </row>
    <row r="531" spans="1:183" ht="16.899999999999999" customHeight="1">
      <c r="A531" s="66" t="s">
        <v>377</v>
      </c>
      <c r="B531" s="228" t="s">
        <v>340</v>
      </c>
      <c r="C531" s="228">
        <v>294</v>
      </c>
      <c r="D531" s="228" t="s">
        <v>356</v>
      </c>
      <c r="E531" s="229">
        <v>2</v>
      </c>
      <c r="F531" s="144">
        <v>3.4684433774760004</v>
      </c>
      <c r="G531" s="144"/>
      <c r="H531" s="144">
        <v>15.239315487396004</v>
      </c>
      <c r="I531" s="144"/>
      <c r="J531" s="144"/>
      <c r="K531" s="144"/>
      <c r="L531" s="144"/>
      <c r="M531" s="83"/>
      <c r="N531" s="83"/>
      <c r="O531" s="83"/>
      <c r="P531" s="230">
        <f t="shared" si="356"/>
        <v>18.707758864872005</v>
      </c>
      <c r="Q531" s="52">
        <f t="shared" si="375"/>
        <v>0.4862977204565232</v>
      </c>
      <c r="R531" s="52">
        <f t="shared" si="376"/>
        <v>1.6719591486036376</v>
      </c>
      <c r="S531" s="52">
        <f t="shared" si="377"/>
        <v>1.5100905010906007</v>
      </c>
      <c r="T531" s="53">
        <f t="shared" si="378"/>
        <v>0.13702190689023608</v>
      </c>
      <c r="U531" s="53">
        <f t="shared" si="379"/>
        <v>1.2629780931097638</v>
      </c>
      <c r="V531" s="53">
        <f t="shared" si="380"/>
        <v>16.243942351697964</v>
      </c>
      <c r="W531" s="53">
        <f t="shared" si="381"/>
        <v>140.50881400687584</v>
      </c>
      <c r="X531" s="53">
        <f t="shared" si="382"/>
        <v>1.0299999999999998</v>
      </c>
      <c r="Y531" s="53">
        <f t="shared" si="383"/>
        <v>1.0281459866986051</v>
      </c>
      <c r="Z531" s="53">
        <f t="shared" si="384"/>
        <v>1.0362919733972102</v>
      </c>
      <c r="AA531" s="53">
        <f t="shared" si="385"/>
        <v>1.0425839467944207</v>
      </c>
      <c r="AB531" s="53">
        <f t="shared" si="386"/>
        <v>0.53</v>
      </c>
      <c r="AC531" s="53">
        <f t="shared" si="387"/>
        <v>0.54814598669860515</v>
      </c>
      <c r="AD531" s="53">
        <f t="shared" si="388"/>
        <v>0.55370802660278973</v>
      </c>
      <c r="AE531" s="53">
        <f t="shared" si="389"/>
        <v>0.4421898004790773</v>
      </c>
      <c r="AF531" s="53">
        <f t="shared" si="390"/>
        <v>0.36</v>
      </c>
      <c r="AG531" s="53">
        <f t="shared" si="391"/>
        <v>0.40109490023953864</v>
      </c>
      <c r="AH531" s="64" t="s">
        <v>152</v>
      </c>
      <c r="AK531" s="45" t="str">
        <f t="shared" si="357"/>
        <v>301-13</v>
      </c>
      <c r="AL531" s="65"/>
      <c r="AM531" s="145">
        <f t="shared" si="358"/>
        <v>2</v>
      </c>
      <c r="AN531" s="149"/>
      <c r="AO531" s="183"/>
      <c r="AP531" s="149"/>
      <c r="AQ531" s="147">
        <f t="shared" si="359"/>
        <v>1</v>
      </c>
      <c r="AR531" s="229">
        <v>0</v>
      </c>
      <c r="AS531" s="229">
        <v>3</v>
      </c>
      <c r="AT531" s="229">
        <v>3</v>
      </c>
      <c r="AU531" s="229">
        <v>0</v>
      </c>
      <c r="AV531" s="229">
        <v>2</v>
      </c>
      <c r="AW531" s="229">
        <v>2</v>
      </c>
      <c r="AX531" s="229">
        <v>0</v>
      </c>
      <c r="AY531" s="229">
        <v>2</v>
      </c>
      <c r="AZ531" s="229">
        <v>2</v>
      </c>
      <c r="BB531" s="229">
        <v>14</v>
      </c>
      <c r="BC531" s="229">
        <v>3</v>
      </c>
      <c r="BD531" s="229">
        <v>0</v>
      </c>
      <c r="BE531" s="57">
        <v>3</v>
      </c>
      <c r="BF531" s="57">
        <v>3</v>
      </c>
      <c r="BG531" s="57">
        <v>3</v>
      </c>
      <c r="BH531" s="57">
        <v>10</v>
      </c>
      <c r="BI531" s="57">
        <f t="shared" si="360"/>
        <v>294</v>
      </c>
      <c r="BJ531" s="189" t="str">
        <f t="shared" si="361"/>
        <v>301-13</v>
      </c>
      <c r="BK531" s="173">
        <f t="shared" si="362"/>
        <v>2</v>
      </c>
      <c r="BL531" s="173">
        <v>0</v>
      </c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104"/>
      <c r="CB531" s="103"/>
      <c r="CC531" s="103"/>
      <c r="CD531" s="103"/>
      <c r="CE531" s="103"/>
      <c r="CF531" s="103"/>
      <c r="CG531" s="103"/>
      <c r="CH531" s="103"/>
      <c r="CI531" s="103"/>
      <c r="CJ531" s="103"/>
      <c r="CK531" s="103"/>
      <c r="CL531" s="103"/>
      <c r="CP531" s="93"/>
      <c r="CQ531" s="93"/>
      <c r="CV531" s="93"/>
      <c r="DA531" s="93"/>
      <c r="DF531" s="131"/>
      <c r="DG531" s="121">
        <f t="shared" si="363"/>
        <v>0</v>
      </c>
      <c r="DH531" s="121">
        <f t="shared" si="364"/>
        <v>17.020420215978312</v>
      </c>
      <c r="DI531" s="121">
        <f t="shared" si="365"/>
        <v>52.853167538171029</v>
      </c>
      <c r="DJ531" s="121">
        <f t="shared" si="366"/>
        <v>0.43074975799651954</v>
      </c>
      <c r="DK531" s="121">
        <f t="shared" si="366"/>
        <v>0.87833866411580497</v>
      </c>
      <c r="DL531" s="121">
        <f t="shared" si="366"/>
        <v>0</v>
      </c>
      <c r="DM531" s="121">
        <f t="shared" si="367"/>
        <v>0</v>
      </c>
      <c r="DN531" s="121">
        <f t="shared" si="368"/>
        <v>0</v>
      </c>
      <c r="DO531" s="121">
        <f t="shared" si="369"/>
        <v>0</v>
      </c>
      <c r="DP531" s="121">
        <f t="shared" si="370"/>
        <v>0</v>
      </c>
      <c r="DQ531" s="121">
        <f t="shared" si="371"/>
        <v>0</v>
      </c>
      <c r="DR531" s="122">
        <f t="shared" si="372"/>
        <v>2.5</v>
      </c>
      <c r="DS531" s="157"/>
      <c r="DT531" s="157" t="str">
        <f t="shared" si="373"/>
        <v>Mastication</v>
      </c>
      <c r="DU531" s="157" t="str">
        <f t="shared" si="355"/>
        <v>301-13</v>
      </c>
      <c r="DV531" s="238">
        <f t="shared" si="374"/>
        <v>2</v>
      </c>
      <c r="EJ531" s="50">
        <f t="shared" si="397"/>
        <v>0.13563211382113821</v>
      </c>
      <c r="EK531" s="50">
        <f t="shared" si="398"/>
        <v>0.55640243902439024</v>
      </c>
      <c r="EL531" s="55">
        <f t="shared" si="399"/>
        <v>0</v>
      </c>
      <c r="EM531" s="50">
        <f>4.656*AQ531*(((BL531/2.54)^2)+((BM531/2.54)^2)+((BN531/2.54)^2)+((BO531)/2.54^2)+((BP531/2.54)^2)+((BQ531/2.54)^2)+((BR531/2.54)^2)+((BS531/2.54)^2)+((BT531/2.54)^2)+((BU531/2.54)^2)+((BV531/2.54)^2)+((BW531/2.54)^2)+((BX531/2.54)^2)+((BY531/2.54)^2)+((BZ531/2.54)^2))/(BH531*3.28)</f>
        <v>0</v>
      </c>
      <c r="EN531" s="50">
        <f>3.492*AQ531*((CA531/2.54)^2 + (CB531/2.54)^2 + (CC531/2.54)^2 + (CD531/2.54)^2 + (CE531/2.54)^2 + (CF531/2.54)^2 + (CG531/2.54)^2 +(CH531/2.54)^2 +(CI531/2.54)^2 + (CJ531/2.54)^2 +(CK531/2.54)^2 + (CL531/2.54)^2 +(CM531/2.54)^2 + (CN531/2.54)^2 + (CO531/2.54)^2)/(BH531*3.28)</f>
        <v>0</v>
      </c>
      <c r="EO531" s="50">
        <f t="shared" si="392"/>
        <v>0</v>
      </c>
      <c r="EP531" s="50">
        <f t="shared" si="393"/>
        <v>0</v>
      </c>
      <c r="EQ531" s="50">
        <f t="shared" si="394"/>
        <v>0</v>
      </c>
      <c r="ER531" s="56">
        <f t="shared" si="400"/>
        <v>0.69203455284552851</v>
      </c>
      <c r="ES531" s="56">
        <f t="shared" si="401"/>
        <v>0</v>
      </c>
      <c r="ET531" s="56">
        <f t="shared" si="396"/>
        <v>0</v>
      </c>
      <c r="EU531" s="56">
        <f t="shared" si="396"/>
        <v>7.6591890971902403</v>
      </c>
      <c r="EV531" s="56">
        <f t="shared" si="402"/>
        <v>0.69203455284552851</v>
      </c>
      <c r="EW531" s="56"/>
      <c r="EX531" s="56"/>
      <c r="EY531" s="56"/>
      <c r="EZ531" s="165" t="str">
        <f>D531</f>
        <v>301-13</v>
      </c>
      <c r="FA531" s="179">
        <f t="shared" si="395"/>
        <v>0</v>
      </c>
      <c r="FB531" s="179">
        <f t="shared" si="395"/>
        <v>6.2002959358206704</v>
      </c>
      <c r="FC531" s="56">
        <f>AVERAGE(EJ529:EJ531)</f>
        <v>0.16792547425474255</v>
      </c>
      <c r="FD531" s="56">
        <f>AVERAGE(EK529:EK531)</f>
        <v>0.92733739837398377</v>
      </c>
      <c r="FE531" s="56">
        <f>AVERAGE(EL529:EL531)</f>
        <v>0</v>
      </c>
      <c r="FF531" s="56">
        <f>AVERAGE(EM529:EM531)</f>
        <v>0</v>
      </c>
      <c r="FG531" s="56">
        <f>AVERAGE(EN529:EN531)</f>
        <v>0</v>
      </c>
      <c r="FH531" s="56">
        <f t="shared" si="403"/>
        <v>0</v>
      </c>
      <c r="FI531" s="56">
        <f t="shared" si="403"/>
        <v>0</v>
      </c>
      <c r="FJ531" s="56">
        <f t="shared" si="403"/>
        <v>0</v>
      </c>
      <c r="FK531" s="56">
        <f>AVERAGE(ER529:ER531)</f>
        <v>1.0952628726287263</v>
      </c>
      <c r="FL531" s="56">
        <f>AVERAGE(ES529:ES531)</f>
        <v>0</v>
      </c>
      <c r="FM531" s="56">
        <f>AVERAGE(EV529:EV531)</f>
        <v>1.0952628726287263</v>
      </c>
      <c r="FO531" s="54"/>
      <c r="FP531" s="54" t="e">
        <f>AVERAGE(#REF!)</f>
        <v>#REF!</v>
      </c>
      <c r="FQ531" s="54" t="e">
        <f>AVERAGE(#REF!)</f>
        <v>#REF!</v>
      </c>
      <c r="FR531" s="54" t="e">
        <f>AVERAGE(#REF!)</f>
        <v>#REF!</v>
      </c>
      <c r="FS531" s="54" t="e">
        <f>AVERAGE(#REF!)</f>
        <v>#REF!</v>
      </c>
      <c r="FT531" s="54" t="e">
        <f>AVERAGE(#REF!)</f>
        <v>#REF!</v>
      </c>
      <c r="FU531" s="54" t="e">
        <f>AVERAGE(#REF!)</f>
        <v>#REF!</v>
      </c>
      <c r="FV531" s="54" t="e">
        <f>AVERAGE(#REF!)</f>
        <v>#REF!</v>
      </c>
      <c r="FW531" s="54" t="e">
        <f>AVERAGE(#REF!)</f>
        <v>#REF!</v>
      </c>
      <c r="FX531" s="54" t="e">
        <f>AVERAGE(#REF!)</f>
        <v>#REF!</v>
      </c>
      <c r="FY531" s="54" t="e">
        <f>AVERAGE(#REF!)</f>
        <v>#REF!</v>
      </c>
      <c r="FZ531" s="54" t="e">
        <f>AVERAGE(#REF!)</f>
        <v>#REF!</v>
      </c>
      <c r="GA531" s="54"/>
    </row>
    <row r="532" spans="1:183" ht="16.899999999999999" customHeight="1">
      <c r="A532" s="66" t="s">
        <v>377</v>
      </c>
      <c r="B532" s="228" t="s">
        <v>340</v>
      </c>
      <c r="C532" s="228">
        <v>294</v>
      </c>
      <c r="D532" s="228" t="s">
        <v>356</v>
      </c>
      <c r="E532" s="229">
        <v>3</v>
      </c>
      <c r="F532" s="144">
        <v>3.4684433774760004</v>
      </c>
      <c r="G532" s="144"/>
      <c r="H532" s="144">
        <v>15.239315487396004</v>
      </c>
      <c r="I532" s="144"/>
      <c r="J532" s="144"/>
      <c r="K532" s="83"/>
      <c r="L532" s="83"/>
      <c r="M532" s="83"/>
      <c r="N532" s="83"/>
      <c r="O532" s="83"/>
      <c r="P532" s="230">
        <f t="shared" si="356"/>
        <v>18.707758864872005</v>
      </c>
      <c r="Q532" s="52">
        <f t="shared" si="375"/>
        <v>0.4862977204565232</v>
      </c>
      <c r="R532" s="52">
        <f t="shared" si="376"/>
        <v>1.6719591486036376</v>
      </c>
      <c r="S532" s="52">
        <f t="shared" si="377"/>
        <v>1.5100905010906007</v>
      </c>
      <c r="T532" s="53">
        <f t="shared" si="378"/>
        <v>0.13702190689023608</v>
      </c>
      <c r="U532" s="53">
        <f t="shared" si="379"/>
        <v>1.2629780931097638</v>
      </c>
      <c r="V532" s="53">
        <f t="shared" si="380"/>
        <v>16.243942351697964</v>
      </c>
      <c r="W532" s="53">
        <f t="shared" si="381"/>
        <v>140.50881400687584</v>
      </c>
      <c r="X532" s="53">
        <f t="shared" si="382"/>
        <v>1.0299999999999998</v>
      </c>
      <c r="Y532" s="53">
        <f t="shared" si="383"/>
        <v>1.0281459866986051</v>
      </c>
      <c r="Z532" s="53">
        <f t="shared" si="384"/>
        <v>1.0362919733972102</v>
      </c>
      <c r="AA532" s="53">
        <f t="shared" si="385"/>
        <v>1.0425839467944207</v>
      </c>
      <c r="AB532" s="53">
        <f t="shared" si="386"/>
        <v>0.53</v>
      </c>
      <c r="AC532" s="53">
        <f t="shared" si="387"/>
        <v>0.54814598669860515</v>
      </c>
      <c r="AD532" s="53">
        <f t="shared" si="388"/>
        <v>0.55370802660278973</v>
      </c>
      <c r="AE532" s="53">
        <f t="shared" si="389"/>
        <v>0.4421898004790773</v>
      </c>
      <c r="AF532" s="53">
        <f t="shared" si="390"/>
        <v>0.36</v>
      </c>
      <c r="AG532" s="53">
        <f t="shared" si="391"/>
        <v>0.40109490023953864</v>
      </c>
      <c r="AH532" s="64" t="s">
        <v>152</v>
      </c>
      <c r="AK532" s="45" t="str">
        <f t="shared" si="357"/>
        <v>301-13</v>
      </c>
      <c r="AL532" s="65"/>
      <c r="AM532" s="145">
        <f t="shared" si="358"/>
        <v>3</v>
      </c>
      <c r="AN532" s="149"/>
      <c r="AO532" s="183"/>
      <c r="AP532" s="149"/>
      <c r="AQ532" s="147">
        <f t="shared" si="359"/>
        <v>1</v>
      </c>
      <c r="AR532" s="229">
        <v>0</v>
      </c>
      <c r="AS532" s="229">
        <v>2</v>
      </c>
      <c r="AT532" s="229">
        <v>2</v>
      </c>
      <c r="AU532" s="229">
        <v>0</v>
      </c>
      <c r="AV532" s="229">
        <v>2</v>
      </c>
      <c r="AW532" s="229">
        <v>2</v>
      </c>
      <c r="AX532" s="229">
        <v>0</v>
      </c>
      <c r="AY532" s="229">
        <v>2</v>
      </c>
      <c r="AZ532" s="229">
        <v>2</v>
      </c>
      <c r="BB532" s="229">
        <v>16</v>
      </c>
      <c r="BC532" s="229">
        <v>2</v>
      </c>
      <c r="BD532" s="229">
        <v>1</v>
      </c>
      <c r="BE532" s="57">
        <v>3</v>
      </c>
      <c r="BF532" s="57">
        <v>3</v>
      </c>
      <c r="BG532" s="57">
        <v>3</v>
      </c>
      <c r="BH532" s="57">
        <v>10</v>
      </c>
      <c r="BI532" s="57">
        <f t="shared" si="360"/>
        <v>294</v>
      </c>
      <c r="BJ532" s="189" t="str">
        <f t="shared" si="361"/>
        <v>301-13</v>
      </c>
      <c r="BK532" s="173">
        <f t="shared" si="362"/>
        <v>3</v>
      </c>
      <c r="BL532" s="173">
        <v>14</v>
      </c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104"/>
      <c r="CB532" s="103"/>
      <c r="CC532" s="103"/>
      <c r="CD532" s="103"/>
      <c r="CE532" s="103"/>
      <c r="CF532" s="103"/>
      <c r="CG532" s="103"/>
      <c r="CH532" s="103"/>
      <c r="CI532" s="103"/>
      <c r="CJ532" s="103"/>
      <c r="CK532" s="103"/>
      <c r="CL532" s="103"/>
      <c r="CP532" s="93"/>
      <c r="CQ532" s="93"/>
      <c r="CV532" s="93"/>
      <c r="DA532" s="93"/>
      <c r="DF532" s="131"/>
      <c r="DG532" s="121">
        <f t="shared" si="363"/>
        <v>0</v>
      </c>
      <c r="DH532" s="121">
        <f t="shared" si="364"/>
        <v>14.588931613695696</v>
      </c>
      <c r="DI532" s="121">
        <f t="shared" si="365"/>
        <v>45.302715032718019</v>
      </c>
      <c r="DJ532" s="121">
        <f t="shared" si="366"/>
        <v>0.49228543771030803</v>
      </c>
      <c r="DK532" s="121">
        <f t="shared" si="366"/>
        <v>0.58555910941053657</v>
      </c>
      <c r="DL532" s="121">
        <f t="shared" si="366"/>
        <v>3.8339663602114924</v>
      </c>
      <c r="DM532" s="121">
        <f t="shared" si="367"/>
        <v>11.150413823631419</v>
      </c>
      <c r="DN532" s="121">
        <f t="shared" si="368"/>
        <v>0</v>
      </c>
      <c r="DO532" s="121">
        <f t="shared" si="369"/>
        <v>0</v>
      </c>
      <c r="DP532" s="121">
        <f t="shared" si="370"/>
        <v>0</v>
      </c>
      <c r="DQ532" s="121">
        <f t="shared" si="371"/>
        <v>0</v>
      </c>
      <c r="DR532" s="122">
        <f t="shared" si="372"/>
        <v>2</v>
      </c>
      <c r="DS532" s="157"/>
      <c r="DT532" s="157" t="str">
        <f t="shared" si="373"/>
        <v>Mastication</v>
      </c>
      <c r="DU532" s="157" t="str">
        <f t="shared" si="355"/>
        <v>301-13</v>
      </c>
      <c r="DV532" s="238">
        <f t="shared" si="374"/>
        <v>3</v>
      </c>
      <c r="EJ532" s="50"/>
      <c r="EK532" s="50"/>
      <c r="EL532" s="55"/>
      <c r="EM532" s="50"/>
      <c r="EN532" s="50"/>
      <c r="EO532" s="50">
        <f t="shared" si="392"/>
        <v>0</v>
      </c>
      <c r="EP532" s="50">
        <f t="shared" si="393"/>
        <v>0</v>
      </c>
      <c r="EQ532" s="50">
        <f t="shared" si="394"/>
        <v>0</v>
      </c>
      <c r="ER532" s="56"/>
      <c r="ES532" s="56"/>
      <c r="ET532" s="56">
        <f t="shared" si="396"/>
        <v>0</v>
      </c>
      <c r="EU532" s="56">
        <f t="shared" si="396"/>
        <v>6.5650192261630629</v>
      </c>
      <c r="EV532" s="56"/>
      <c r="EW532" s="56"/>
      <c r="EX532" s="56"/>
      <c r="EY532" s="56"/>
      <c r="EZ532" s="165"/>
      <c r="FA532" s="179"/>
      <c r="FB532" s="179"/>
      <c r="FC532" s="56"/>
      <c r="FD532" s="56"/>
      <c r="FE532" s="56"/>
      <c r="FF532" s="56"/>
      <c r="FG532" s="56"/>
      <c r="FH532" s="56"/>
      <c r="FI532" s="56"/>
      <c r="FJ532" s="56"/>
      <c r="FK532" s="56"/>
      <c r="FL532" s="56"/>
      <c r="FM532" s="56"/>
      <c r="FO532" s="54"/>
      <c r="FP532" s="54"/>
      <c r="FQ532" s="54"/>
      <c r="FR532" s="54"/>
      <c r="FS532" s="54"/>
      <c r="FT532" s="54"/>
      <c r="FU532" s="54"/>
      <c r="FV532" s="54"/>
      <c r="FW532" s="54"/>
      <c r="FX532" s="54"/>
      <c r="FY532" s="54"/>
      <c r="FZ532" s="54"/>
      <c r="GA532" s="54"/>
    </row>
    <row r="533" spans="1:183" ht="16.899999999999999" customHeight="1">
      <c r="A533" s="66" t="s">
        <v>377</v>
      </c>
      <c r="B533" s="228" t="s">
        <v>340</v>
      </c>
      <c r="C533" s="228">
        <v>294</v>
      </c>
      <c r="D533" s="228" t="s">
        <v>356</v>
      </c>
      <c r="E533" s="229">
        <v>4</v>
      </c>
      <c r="F533" s="144">
        <v>3.4684433774760004</v>
      </c>
      <c r="G533" s="144"/>
      <c r="H533" s="144">
        <v>15.239315487396004</v>
      </c>
      <c r="I533" s="144"/>
      <c r="J533" s="144"/>
      <c r="K533" s="144"/>
      <c r="L533" s="144"/>
      <c r="M533" s="83"/>
      <c r="N533" s="83"/>
      <c r="O533" s="83"/>
      <c r="P533" s="230">
        <f t="shared" si="356"/>
        <v>18.707758864872005</v>
      </c>
      <c r="Q533" s="52">
        <f t="shared" si="375"/>
        <v>0.4862977204565232</v>
      </c>
      <c r="R533" s="52">
        <f t="shared" si="376"/>
        <v>1.6719591486036376</v>
      </c>
      <c r="S533" s="52">
        <f t="shared" si="377"/>
        <v>1.5100905010906007</v>
      </c>
      <c r="T533" s="53">
        <f t="shared" si="378"/>
        <v>0.13702190689023608</v>
      </c>
      <c r="U533" s="53">
        <f t="shared" si="379"/>
        <v>1.2629780931097638</v>
      </c>
      <c r="V533" s="53">
        <f t="shared" si="380"/>
        <v>16.243942351697964</v>
      </c>
      <c r="W533" s="53">
        <f t="shared" si="381"/>
        <v>140.50881400687584</v>
      </c>
      <c r="X533" s="53">
        <f t="shared" si="382"/>
        <v>1.0299999999999998</v>
      </c>
      <c r="Y533" s="53">
        <f t="shared" si="383"/>
        <v>1.0281459866986051</v>
      </c>
      <c r="Z533" s="53">
        <f t="shared" si="384"/>
        <v>1.0362919733972102</v>
      </c>
      <c r="AA533" s="53">
        <f t="shared" si="385"/>
        <v>1.0425839467944207</v>
      </c>
      <c r="AB533" s="53">
        <f t="shared" si="386"/>
        <v>0.53</v>
      </c>
      <c r="AC533" s="53">
        <f t="shared" si="387"/>
        <v>0.54814598669860515</v>
      </c>
      <c r="AD533" s="53">
        <f t="shared" si="388"/>
        <v>0.55370802660278973</v>
      </c>
      <c r="AE533" s="53">
        <f t="shared" si="389"/>
        <v>0.4421898004790773</v>
      </c>
      <c r="AF533" s="53">
        <f t="shared" si="390"/>
        <v>0.36</v>
      </c>
      <c r="AG533" s="53">
        <f t="shared" si="391"/>
        <v>0.40109490023953864</v>
      </c>
      <c r="AH533" s="64" t="s">
        <v>152</v>
      </c>
      <c r="AK533" s="45" t="str">
        <f t="shared" si="357"/>
        <v>301-13</v>
      </c>
      <c r="AL533" s="65"/>
      <c r="AM533" s="145">
        <f t="shared" si="358"/>
        <v>4</v>
      </c>
      <c r="AN533" s="149"/>
      <c r="AO533" s="183"/>
      <c r="AP533" s="149"/>
      <c r="AQ533" s="147">
        <f t="shared" si="359"/>
        <v>1</v>
      </c>
      <c r="AR533" s="229">
        <v>0</v>
      </c>
      <c r="AS533" s="229">
        <v>4</v>
      </c>
      <c r="AT533" s="229">
        <v>4</v>
      </c>
      <c r="AU533" s="229">
        <v>0</v>
      </c>
      <c r="AV533" s="229">
        <v>2</v>
      </c>
      <c r="AW533" s="229">
        <v>3</v>
      </c>
      <c r="AX533" s="229">
        <v>0</v>
      </c>
      <c r="AY533" s="229">
        <v>1</v>
      </c>
      <c r="AZ533" s="229">
        <v>2</v>
      </c>
      <c r="BB533" s="229">
        <v>13</v>
      </c>
      <c r="BC533" s="229">
        <v>4</v>
      </c>
      <c r="BD533" s="229">
        <v>3</v>
      </c>
      <c r="BE533" s="57">
        <v>3</v>
      </c>
      <c r="BF533" s="57">
        <v>3</v>
      </c>
      <c r="BG533" s="57">
        <v>3</v>
      </c>
      <c r="BH533" s="57">
        <v>10</v>
      </c>
      <c r="BI533" s="57">
        <f t="shared" si="360"/>
        <v>294</v>
      </c>
      <c r="BJ533" s="189" t="str">
        <f t="shared" si="361"/>
        <v>301-13</v>
      </c>
      <c r="BK533" s="173">
        <f t="shared" si="362"/>
        <v>4</v>
      </c>
      <c r="BL533" s="173">
        <v>0</v>
      </c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104"/>
      <c r="CB533" s="103"/>
      <c r="CC533" s="103"/>
      <c r="CD533" s="103"/>
      <c r="CE533" s="103"/>
      <c r="CF533" s="103"/>
      <c r="CG533" s="103"/>
      <c r="CH533" s="103"/>
      <c r="CI533" s="103"/>
      <c r="CJ533" s="103"/>
      <c r="CK533" s="103"/>
      <c r="CL533" s="103"/>
      <c r="CP533" s="93"/>
      <c r="CQ533" s="93"/>
      <c r="CV533" s="93"/>
      <c r="DA533" s="93"/>
      <c r="DF533" s="131"/>
      <c r="DG533" s="121">
        <f t="shared" si="363"/>
        <v>0</v>
      </c>
      <c r="DH533" s="121">
        <f t="shared" si="364"/>
        <v>17.020420215978312</v>
      </c>
      <c r="DI533" s="121">
        <f t="shared" si="365"/>
        <v>52.853167538171029</v>
      </c>
      <c r="DJ533" s="121">
        <f t="shared" si="366"/>
        <v>0.3999819181396253</v>
      </c>
      <c r="DK533" s="121">
        <f t="shared" si="366"/>
        <v>1.1711182188210731</v>
      </c>
      <c r="DL533" s="121">
        <f t="shared" si="366"/>
        <v>11.501899080634479</v>
      </c>
      <c r="DM533" s="121">
        <f t="shared" si="367"/>
        <v>0</v>
      </c>
      <c r="DN533" s="121">
        <f t="shared" si="368"/>
        <v>0</v>
      </c>
      <c r="DO533" s="121">
        <f t="shared" si="369"/>
        <v>0</v>
      </c>
      <c r="DP533" s="121">
        <f t="shared" si="370"/>
        <v>0</v>
      </c>
      <c r="DQ533" s="121">
        <f t="shared" si="371"/>
        <v>0</v>
      </c>
      <c r="DR533" s="122">
        <f t="shared" si="372"/>
        <v>3.5</v>
      </c>
      <c r="DS533" s="157"/>
      <c r="DT533" s="157" t="str">
        <f t="shared" si="373"/>
        <v>Mastication</v>
      </c>
      <c r="DU533" s="157" t="str">
        <f t="shared" si="355"/>
        <v>301-13</v>
      </c>
      <c r="DV533" s="238">
        <f t="shared" si="374"/>
        <v>4</v>
      </c>
      <c r="EJ533" s="50">
        <f t="shared" si="397"/>
        <v>0.12594410569105691</v>
      </c>
      <c r="EK533" s="50">
        <f t="shared" si="398"/>
        <v>0.74186991869918695</v>
      </c>
      <c r="EL533" s="55">
        <f t="shared" si="399"/>
        <v>4.4268292682926829</v>
      </c>
      <c r="EM533" s="50">
        <f>4.656*AQ533*(((BL533/2.54)^2)+((BM533/2.54)^2)+((BN533/2.54)^2)+((BO533)/2.54^2)+((BP533/2.54)^2)+((BQ533/2.54)^2)+((BR533/2.54)^2)+((BS533/2.54)^2)+((BT533/2.54)^2)+((BU533/2.54)^2)+((BV533/2.54)^2)+((BW533/2.54)^2)+((BX533/2.54)^2)+((BY533/2.54)^2)+((BZ533/2.54)^2))/(BH533*3.28)</f>
        <v>0</v>
      </c>
      <c r="EN533" s="50">
        <f>3.492*AQ533*((CA533/2.54)^2 + (CB533/2.54)^2 + (CC533/2.54)^2 + (CD533/2.54)^2 + (CE533/2.54)^2 + (CF533/2.54)^2 + (CG533/2.54)^2 +(CH533/2.54)^2 +(CI533/2.54)^2 + (CJ533/2.54)^2 +(CK533/2.54)^2 + (CL533/2.54)^2 +(CM533/2.54)^2 + (CN533/2.54)^2 + (CO533/2.54)^2)/(BH533*3.28)</f>
        <v>0</v>
      </c>
      <c r="EO533" s="50">
        <f t="shared" si="392"/>
        <v>0</v>
      </c>
      <c r="EP533" s="50">
        <f t="shared" si="393"/>
        <v>0</v>
      </c>
      <c r="EQ533" s="50">
        <f t="shared" si="394"/>
        <v>0</v>
      </c>
      <c r="ER533" s="56">
        <f t="shared" si="400"/>
        <v>5.2946432926829265</v>
      </c>
      <c r="ES533" s="56">
        <f t="shared" si="401"/>
        <v>0</v>
      </c>
      <c r="ET533" s="56">
        <f t="shared" si="396"/>
        <v>0</v>
      </c>
      <c r="EU533" s="56">
        <f t="shared" si="396"/>
        <v>7.6591890971902403</v>
      </c>
      <c r="EV533" s="56">
        <f t="shared" si="402"/>
        <v>5.2946432926829265</v>
      </c>
      <c r="EW533" s="56"/>
      <c r="EX533" s="56"/>
      <c r="EY533" s="56"/>
      <c r="EZ533" s="165"/>
      <c r="FA533" s="179"/>
      <c r="FB533" s="179"/>
      <c r="FC533" s="56"/>
      <c r="FD533" s="56"/>
      <c r="FE533" s="56"/>
      <c r="FF533" s="56"/>
      <c r="FG533" s="56"/>
      <c r="FH533" s="56"/>
      <c r="FI533" s="56"/>
      <c r="FJ533" s="56"/>
      <c r="FK533" s="56"/>
      <c r="FL533" s="56"/>
      <c r="FM533" s="56"/>
      <c r="FO533" s="54"/>
      <c r="FP533" s="54"/>
      <c r="FQ533" s="54"/>
      <c r="FR533" s="54"/>
      <c r="FS533" s="54"/>
      <c r="FT533" s="54"/>
      <c r="FU533" s="54"/>
      <c r="FV533" s="54"/>
      <c r="FW533" s="54"/>
      <c r="FX533" s="54"/>
      <c r="FY533" s="54"/>
      <c r="FZ533" s="54"/>
      <c r="GA533" s="54"/>
    </row>
    <row r="534" spans="1:183" ht="16.899999999999999" customHeight="1">
      <c r="A534" s="66" t="s">
        <v>377</v>
      </c>
      <c r="B534" s="228" t="s">
        <v>340</v>
      </c>
      <c r="C534" s="228">
        <v>294</v>
      </c>
      <c r="D534" s="228" t="s">
        <v>356</v>
      </c>
      <c r="E534" s="229">
        <v>5</v>
      </c>
      <c r="F534" s="144">
        <v>3.4684433774760004</v>
      </c>
      <c r="G534" s="144"/>
      <c r="H534" s="144">
        <v>15.239315487396004</v>
      </c>
      <c r="I534" s="144"/>
      <c r="J534" s="144"/>
      <c r="K534" s="144"/>
      <c r="L534" s="144"/>
      <c r="M534" s="83"/>
      <c r="N534" s="83"/>
      <c r="O534" s="83"/>
      <c r="P534" s="230">
        <f t="shared" si="356"/>
        <v>18.707758864872005</v>
      </c>
      <c r="Q534" s="52">
        <f t="shared" si="375"/>
        <v>0.4862977204565232</v>
      </c>
      <c r="R534" s="52">
        <f t="shared" si="376"/>
        <v>1.6719591486036376</v>
      </c>
      <c r="S534" s="52">
        <f t="shared" si="377"/>
        <v>1.5100905010906007</v>
      </c>
      <c r="T534" s="53">
        <f t="shared" si="378"/>
        <v>0.13702190689023608</v>
      </c>
      <c r="U534" s="53">
        <f t="shared" si="379"/>
        <v>1.2629780931097638</v>
      </c>
      <c r="V534" s="53">
        <f t="shared" si="380"/>
        <v>16.243942351697964</v>
      </c>
      <c r="W534" s="53">
        <f t="shared" si="381"/>
        <v>140.50881400687584</v>
      </c>
      <c r="X534" s="53">
        <f t="shared" si="382"/>
        <v>1.0299999999999998</v>
      </c>
      <c r="Y534" s="53">
        <f t="shared" si="383"/>
        <v>1.0281459866986051</v>
      </c>
      <c r="Z534" s="53">
        <f t="shared" si="384"/>
        <v>1.0362919733972102</v>
      </c>
      <c r="AA534" s="53">
        <f t="shared" si="385"/>
        <v>1.0425839467944207</v>
      </c>
      <c r="AB534" s="53">
        <f t="shared" si="386"/>
        <v>0.53</v>
      </c>
      <c r="AC534" s="53">
        <f t="shared" si="387"/>
        <v>0.54814598669860515</v>
      </c>
      <c r="AD534" s="53">
        <f t="shared" si="388"/>
        <v>0.55370802660278973</v>
      </c>
      <c r="AE534" s="53">
        <f t="shared" si="389"/>
        <v>0.4421898004790773</v>
      </c>
      <c r="AF534" s="53">
        <f t="shared" si="390"/>
        <v>0.36</v>
      </c>
      <c r="AG534" s="53">
        <f t="shared" si="391"/>
        <v>0.40109490023953864</v>
      </c>
      <c r="AH534" s="64" t="s">
        <v>152</v>
      </c>
      <c r="AK534" s="45" t="str">
        <f t="shared" si="357"/>
        <v>301-13</v>
      </c>
      <c r="AL534" s="65"/>
      <c r="AM534" s="145">
        <f t="shared" si="358"/>
        <v>5</v>
      </c>
      <c r="AN534" s="149"/>
      <c r="AO534" s="183"/>
      <c r="AP534" s="149"/>
      <c r="AQ534" s="147">
        <f t="shared" si="359"/>
        <v>1</v>
      </c>
      <c r="AR534" s="229">
        <v>0</v>
      </c>
      <c r="AS534" s="229">
        <v>2</v>
      </c>
      <c r="AT534" s="229">
        <v>2</v>
      </c>
      <c r="AU534" s="229">
        <v>0</v>
      </c>
      <c r="AV534" s="229">
        <v>1</v>
      </c>
      <c r="AW534" s="229">
        <v>1</v>
      </c>
      <c r="AX534" s="229">
        <v>0</v>
      </c>
      <c r="AY534" s="229">
        <v>1</v>
      </c>
      <c r="AZ534" s="229">
        <v>1</v>
      </c>
      <c r="BB534" s="229">
        <v>20</v>
      </c>
      <c r="BC534" s="229">
        <v>4</v>
      </c>
      <c r="BD534" s="229">
        <v>0</v>
      </c>
      <c r="BE534" s="57">
        <v>3</v>
      </c>
      <c r="BF534" s="57">
        <v>3</v>
      </c>
      <c r="BG534" s="57">
        <v>3</v>
      </c>
      <c r="BH534" s="57">
        <v>10</v>
      </c>
      <c r="BI534" s="57">
        <f t="shared" si="360"/>
        <v>294</v>
      </c>
      <c r="BJ534" s="189" t="str">
        <f t="shared" si="361"/>
        <v>301-13</v>
      </c>
      <c r="BK534" s="173">
        <f t="shared" si="362"/>
        <v>5</v>
      </c>
      <c r="BL534" s="173">
        <v>0</v>
      </c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104"/>
      <c r="CB534" s="103"/>
      <c r="CC534" s="103"/>
      <c r="CD534" s="103"/>
      <c r="CE534" s="103"/>
      <c r="CF534" s="103"/>
      <c r="CG534" s="103"/>
      <c r="CH534" s="103"/>
      <c r="CI534" s="103"/>
      <c r="CJ534" s="103"/>
      <c r="CK534" s="103"/>
      <c r="CL534" s="103"/>
      <c r="CP534" s="93"/>
      <c r="CQ534" s="93"/>
      <c r="CV534" s="93"/>
      <c r="DA534" s="93"/>
      <c r="DF534" s="131"/>
      <c r="DG534" s="121">
        <f t="shared" si="363"/>
        <v>0</v>
      </c>
      <c r="DH534" s="121">
        <f t="shared" si="364"/>
        <v>9.7259544091304644</v>
      </c>
      <c r="DI534" s="121">
        <f t="shared" si="365"/>
        <v>30.201810021812015</v>
      </c>
      <c r="DJ534" s="121">
        <f t="shared" si="366"/>
        <v>0.61535679713788494</v>
      </c>
      <c r="DK534" s="121">
        <f t="shared" si="366"/>
        <v>1.1711182188210731</v>
      </c>
      <c r="DL534" s="121">
        <f t="shared" si="366"/>
        <v>0</v>
      </c>
      <c r="DM534" s="121">
        <f t="shared" si="367"/>
        <v>0</v>
      </c>
      <c r="DN534" s="121">
        <f t="shared" si="368"/>
        <v>0</v>
      </c>
      <c r="DO534" s="121">
        <f t="shared" si="369"/>
        <v>0</v>
      </c>
      <c r="DP534" s="121">
        <f t="shared" si="370"/>
        <v>0</v>
      </c>
      <c r="DQ534" s="121">
        <f t="shared" si="371"/>
        <v>0</v>
      </c>
      <c r="DR534" s="122">
        <f t="shared" si="372"/>
        <v>1.5</v>
      </c>
      <c r="DS534" s="157"/>
      <c r="DT534" s="157" t="str">
        <f t="shared" si="373"/>
        <v>Mastication</v>
      </c>
      <c r="DU534" s="157" t="str">
        <f t="shared" si="355"/>
        <v>301-13</v>
      </c>
      <c r="DV534" s="238">
        <f t="shared" si="374"/>
        <v>5</v>
      </c>
      <c r="DW534" s="242">
        <f>AVERAGE(DG450:DG534)</f>
        <v>0.29505161445946548</v>
      </c>
      <c r="DX534" s="242">
        <f t="shared" ref="DX534:EG534" si="404">AVERAGE(DH450:DH534)</f>
        <v>12.786769473180343</v>
      </c>
      <c r="DY534" s="242">
        <f t="shared" si="404"/>
        <v>39.972983852398222</v>
      </c>
      <c r="DZ534" s="242">
        <f t="shared" si="404"/>
        <v>0.72793089355546303</v>
      </c>
      <c r="EA534" s="242">
        <f t="shared" si="404"/>
        <v>0.93689457505685847</v>
      </c>
      <c r="EB534" s="242">
        <f t="shared" si="404"/>
        <v>2.1199578697640011</v>
      </c>
      <c r="EC534" s="242">
        <f t="shared" si="404"/>
        <v>0.32460688502168294</v>
      </c>
      <c r="ED534" s="242">
        <f t="shared" si="404"/>
        <v>3.4126533831500234</v>
      </c>
      <c r="EE534" s="242">
        <f t="shared" si="404"/>
        <v>0</v>
      </c>
      <c r="EF534" s="242">
        <f t="shared" si="404"/>
        <v>0</v>
      </c>
      <c r="EG534" s="242">
        <f t="shared" si="404"/>
        <v>0</v>
      </c>
      <c r="EJ534" s="50">
        <f t="shared" si="397"/>
        <v>0.19376016260162601</v>
      </c>
      <c r="EK534" s="50">
        <f t="shared" si="398"/>
        <v>0.74186991869918695</v>
      </c>
      <c r="EL534" s="55">
        <f t="shared" si="399"/>
        <v>0</v>
      </c>
      <c r="EM534" s="50">
        <f>4.656*AQ534*(((BL534/2.54)^2)+((BM534/2.54)^2)+((BN534/2.54)^2)+((BO534)/2.54^2)+((BP534/2.54)^2)+((BQ534/2.54)^2)+((BR534/2.54)^2)+((BS534/2.54)^2)+((BT534/2.54)^2)+((BU534/2.54)^2)+((BV534/2.54)^2)+((BW534/2.54)^2)+((BX534/2.54)^2)+((BY534/2.54)^2)+((BZ534/2.54)^2))/(BH534*3.28)</f>
        <v>0</v>
      </c>
      <c r="EN534" s="50">
        <f>3.492*AQ534*((CA534/2.54)^2 + (CB534/2.54)^2 + (CC534/2.54)^2 + (CD534/2.54)^2 + (CE534/2.54)^2 + (CF534/2.54)^2 + (CG534/2.54)^2 +(CH534/2.54)^2 +(CI534/2.54)^2 + (CJ534/2.54)^2 +(CK534/2.54)^2 + (CL534/2.54)^2 +(CM534/2.54)^2 + (CN534/2.54)^2 + (CO534/2.54)^2)/(BH534*3.28)</f>
        <v>0</v>
      </c>
      <c r="EO534" s="50">
        <f t="shared" si="392"/>
        <v>0</v>
      </c>
      <c r="EP534" s="50">
        <f t="shared" si="393"/>
        <v>0</v>
      </c>
      <c r="EQ534" s="50">
        <f t="shared" si="394"/>
        <v>0</v>
      </c>
      <c r="ER534" s="56">
        <f t="shared" si="400"/>
        <v>0.93563008130081293</v>
      </c>
      <c r="ES534" s="56">
        <f t="shared" si="401"/>
        <v>0</v>
      </c>
      <c r="ET534" s="56">
        <f t="shared" si="396"/>
        <v>0</v>
      </c>
      <c r="EU534" s="56">
        <f t="shared" si="396"/>
        <v>4.3766794841087089</v>
      </c>
      <c r="EV534" s="56">
        <f t="shared" si="402"/>
        <v>0.93563008130081293</v>
      </c>
      <c r="EW534" s="56"/>
      <c r="EX534" s="56"/>
      <c r="EY534" s="56"/>
      <c r="EZ534" s="165"/>
      <c r="FA534" s="179"/>
      <c r="FB534" s="179"/>
      <c r="FC534" s="56"/>
      <c r="FD534" s="56"/>
      <c r="FE534" s="56"/>
      <c r="FF534" s="56"/>
      <c r="FG534" s="56"/>
      <c r="FH534" s="56"/>
      <c r="FI534" s="56"/>
      <c r="FJ534" s="56"/>
      <c r="FK534" s="56"/>
      <c r="FL534" s="56"/>
      <c r="FM534" s="56"/>
      <c r="FO534" s="54"/>
      <c r="FP534" s="54"/>
      <c r="FQ534" s="54"/>
      <c r="FR534" s="54"/>
      <c r="FS534" s="54"/>
      <c r="FT534" s="54"/>
      <c r="FU534" s="54"/>
      <c r="FV534" s="54"/>
      <c r="FW534" s="54"/>
      <c r="FX534" s="54"/>
      <c r="FY534" s="54"/>
      <c r="FZ534" s="54"/>
      <c r="GA534" s="54"/>
    </row>
    <row r="535" spans="1:183" ht="16.899999999999999" customHeight="1">
      <c r="A535" s="66" t="s">
        <v>377</v>
      </c>
      <c r="B535" s="228" t="s">
        <v>358</v>
      </c>
      <c r="C535" s="228">
        <v>424</v>
      </c>
      <c r="D535" s="228" t="s">
        <v>360</v>
      </c>
      <c r="E535" s="229">
        <v>1</v>
      </c>
      <c r="F535" s="144">
        <v>1.03708398255</v>
      </c>
      <c r="G535" s="144">
        <v>7.6856193820560001</v>
      </c>
      <c r="H535" s="144"/>
      <c r="I535" s="144">
        <v>2.244736950918</v>
      </c>
      <c r="J535" s="144">
        <v>8.042706063084001</v>
      </c>
      <c r="K535" s="144">
        <v>3.4826882479620003</v>
      </c>
      <c r="L535" s="144">
        <v>1.3692085152900002</v>
      </c>
      <c r="M535" s="232"/>
      <c r="N535" s="83"/>
      <c r="O535" s="83"/>
      <c r="P535" s="230">
        <f t="shared" si="356"/>
        <v>23.862043141859999</v>
      </c>
      <c r="Q535" s="52">
        <f t="shared" si="375"/>
        <v>0.72517012286366334</v>
      </c>
      <c r="R535" s="52">
        <f t="shared" si="376"/>
        <v>1.5022608551199348</v>
      </c>
      <c r="S535" s="52">
        <f t="shared" si="377"/>
        <v>1.4138978457167335</v>
      </c>
      <c r="T535" s="53">
        <f t="shared" si="378"/>
        <v>0.13691742944633589</v>
      </c>
      <c r="U535" s="53">
        <f t="shared" si="379"/>
        <v>1.3900766881414581</v>
      </c>
      <c r="V535" s="53">
        <f t="shared" si="380"/>
        <v>17.751083306215602</v>
      </c>
      <c r="W535" s="53">
        <f t="shared" si="381"/>
        <v>98.960711772686651</v>
      </c>
      <c r="X535" s="53">
        <f t="shared" si="382"/>
        <v>1.024349357088133</v>
      </c>
      <c r="Y535" s="53">
        <f t="shared" si="383"/>
        <v>1.0252519308134749</v>
      </c>
      <c r="Z535" s="53">
        <f t="shared" si="384"/>
        <v>1.0256210796792193</v>
      </c>
      <c r="AA535" s="53">
        <f t="shared" si="385"/>
        <v>1.0329380375125019</v>
      </c>
      <c r="AB535" s="53">
        <f t="shared" si="386"/>
        <v>0.57479600082889803</v>
      </c>
      <c r="AC535" s="53">
        <f t="shared" si="387"/>
        <v>0.5633825493611998</v>
      </c>
      <c r="AD535" s="53">
        <f t="shared" si="388"/>
        <v>0.52914401165394309</v>
      </c>
      <c r="AE535" s="53">
        <f t="shared" si="389"/>
        <v>0.39928513109785746</v>
      </c>
      <c r="AF535" s="53">
        <f t="shared" si="390"/>
        <v>0.36</v>
      </c>
      <c r="AG535" s="53">
        <f t="shared" si="391"/>
        <v>0.37964256554892872</v>
      </c>
      <c r="AH535" s="64" t="s">
        <v>152</v>
      </c>
      <c r="AK535" s="45" t="str">
        <f t="shared" si="357"/>
        <v>146-29</v>
      </c>
      <c r="AL535" s="65"/>
      <c r="AM535" s="145">
        <f t="shared" si="358"/>
        <v>1</v>
      </c>
      <c r="AN535" s="149"/>
      <c r="AO535" s="183"/>
      <c r="AP535" s="149"/>
      <c r="AQ535" s="147">
        <f t="shared" si="359"/>
        <v>1</v>
      </c>
      <c r="AR535" s="229">
        <v>0</v>
      </c>
      <c r="AS535" s="229">
        <v>1</v>
      </c>
      <c r="AT535" s="229">
        <v>1</v>
      </c>
      <c r="AU535" s="229">
        <v>0</v>
      </c>
      <c r="AV535" s="229">
        <v>1</v>
      </c>
      <c r="AW535" s="229">
        <v>1</v>
      </c>
      <c r="AX535" s="229">
        <v>0</v>
      </c>
      <c r="AY535" s="229">
        <v>1</v>
      </c>
      <c r="AZ535" s="229">
        <v>1</v>
      </c>
      <c r="BB535" s="229">
        <v>5</v>
      </c>
      <c r="BC535" s="229">
        <v>0</v>
      </c>
      <c r="BD535" s="229">
        <v>0</v>
      </c>
      <c r="BE535" s="57">
        <v>3</v>
      </c>
      <c r="BF535" s="57">
        <v>3</v>
      </c>
      <c r="BG535" s="57">
        <v>3</v>
      </c>
      <c r="BH535" s="57">
        <v>10</v>
      </c>
      <c r="BI535" s="57">
        <f t="shared" si="360"/>
        <v>424</v>
      </c>
      <c r="BJ535" s="189" t="str">
        <f t="shared" si="361"/>
        <v>146-29</v>
      </c>
      <c r="BK535" s="173">
        <f t="shared" si="362"/>
        <v>1</v>
      </c>
      <c r="BL535" s="173">
        <v>8</v>
      </c>
      <c r="BM535" s="57">
        <v>13</v>
      </c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104"/>
      <c r="CB535" s="103"/>
      <c r="CC535" s="103"/>
      <c r="CD535" s="103"/>
      <c r="CE535" s="103"/>
      <c r="CF535" s="103"/>
      <c r="CG535" s="103"/>
      <c r="CH535" s="103"/>
      <c r="CI535" s="103"/>
      <c r="CJ535" s="103"/>
      <c r="CK535" s="103"/>
      <c r="CL535" s="103"/>
      <c r="CP535" s="93"/>
      <c r="CQ535" s="93"/>
      <c r="CV535" s="93"/>
      <c r="DA535" s="93"/>
      <c r="DF535" s="131"/>
      <c r="DG535" s="121">
        <f t="shared" si="363"/>
        <v>0</v>
      </c>
      <c r="DH535" s="121">
        <f t="shared" si="364"/>
        <v>10.877551842954949</v>
      </c>
      <c r="DI535" s="121">
        <f t="shared" si="365"/>
        <v>21.208467685751003</v>
      </c>
      <c r="DJ535" s="121">
        <f t="shared" si="366"/>
        <v>0.16579998359698264</v>
      </c>
      <c r="DK535" s="121">
        <f t="shared" si="366"/>
        <v>0</v>
      </c>
      <c r="DL535" s="121">
        <f t="shared" si="366"/>
        <v>0</v>
      </c>
      <c r="DM535" s="121">
        <f t="shared" si="367"/>
        <v>11.858465353028503</v>
      </c>
      <c r="DN535" s="121">
        <f t="shared" si="368"/>
        <v>0</v>
      </c>
      <c r="DO535" s="121">
        <f t="shared" si="369"/>
        <v>0</v>
      </c>
      <c r="DP535" s="121">
        <f t="shared" si="370"/>
        <v>0</v>
      </c>
      <c r="DQ535" s="121">
        <f t="shared" si="371"/>
        <v>0</v>
      </c>
      <c r="DR535" s="122">
        <f t="shared" si="372"/>
        <v>1</v>
      </c>
      <c r="DS535" s="157"/>
      <c r="DT535" s="157" t="str">
        <f t="shared" si="373"/>
        <v>Natural fuels broadcast burn</v>
      </c>
      <c r="DU535" s="157" t="str">
        <f t="shared" si="355"/>
        <v>146-29</v>
      </c>
      <c r="DV535" s="238">
        <f t="shared" si="374"/>
        <v>1</v>
      </c>
      <c r="DW535" s="242">
        <f>AVERAGE(DG535:DG624)</f>
        <v>4.4233236289642512</v>
      </c>
      <c r="DX535" s="242">
        <f t="shared" ref="DX535:EG535" si="405">AVERAGE(DH535:DH624)</f>
        <v>10.434392323427167</v>
      </c>
      <c r="DY535" s="242">
        <f t="shared" si="405"/>
        <v>24.507562659090041</v>
      </c>
      <c r="DZ535" s="242">
        <f t="shared" si="405"/>
        <v>0.6878857097234814</v>
      </c>
      <c r="EA535" s="242">
        <f t="shared" si="405"/>
        <v>0.50274146856469715</v>
      </c>
      <c r="EB535" s="242">
        <f t="shared" si="405"/>
        <v>1.2768358839635772</v>
      </c>
      <c r="EC535" s="242">
        <f t="shared" si="405"/>
        <v>6.9295963011927153</v>
      </c>
      <c r="ED535" s="242">
        <f t="shared" si="405"/>
        <v>1.3072764640706622</v>
      </c>
      <c r="EE535" s="242">
        <f t="shared" si="405"/>
        <v>0</v>
      </c>
      <c r="EF535" s="242">
        <f t="shared" si="405"/>
        <v>0</v>
      </c>
      <c r="EG535" s="242">
        <f t="shared" si="405"/>
        <v>0</v>
      </c>
      <c r="EJ535" s="50">
        <f t="shared" si="397"/>
        <v>4.8440040650406503E-2</v>
      </c>
      <c r="EK535" s="50">
        <f t="shared" si="398"/>
        <v>0</v>
      </c>
      <c r="EL535" s="55">
        <f t="shared" si="399"/>
        <v>0</v>
      </c>
      <c r="EM535" s="50">
        <f>4.656*AQ535*(((BL535/2.54)^2)+((BM535/2.54)^2)+((BN535/2.54)^2)+((BO535)/2.54^2)+((BP535/2.54)^2)+((BQ535/2.54)^2)+((BR535/2.54)^2)+((BS535/2.54)^2)+((BT535/2.54)^2)+((BU535/2.54)^2)+((BV535/2.54)^2)+((BW535/2.54)^2)+((BX535/2.54)^2)+((BY535/2.54)^2)+((BZ535/2.54)^2))/(BH535*3.28)</f>
        <v>5.1265785458400179</v>
      </c>
      <c r="EN535" s="50">
        <f>3.492*AQ535*((CA535/2.54)^2 + (CB535/2.54)^2 + (CC535/2.54)^2 + (CD535/2.54)^2 + (CE535/2.54)^2 + (CF535/2.54)^2 + (CG535/2.54)^2 +(CH535/2.54)^2 +(CI535/2.54)^2 + (CJ535/2.54)^2 +(CK535/2.54)^2 + (CL535/2.54)^2 +(CM535/2.54)^2 + (CN535/2.54)^2 + (CO535/2.54)^2)/(BH535*3.28)</f>
        <v>0</v>
      </c>
      <c r="EO535" s="50">
        <f t="shared" si="392"/>
        <v>0</v>
      </c>
      <c r="EP535" s="50">
        <f t="shared" si="393"/>
        <v>0</v>
      </c>
      <c r="EQ535" s="50">
        <f t="shared" si="394"/>
        <v>0</v>
      </c>
      <c r="ER535" s="56">
        <f t="shared" si="400"/>
        <v>4.8440040650406503E-2</v>
      </c>
      <c r="ES535" s="56">
        <f t="shared" si="401"/>
        <v>5.1265785458400179</v>
      </c>
      <c r="ET535" s="56">
        <f t="shared" si="396"/>
        <v>0</v>
      </c>
      <c r="EU535" s="56">
        <f t="shared" si="396"/>
        <v>4.8948983293297275</v>
      </c>
      <c r="EV535" s="56">
        <f t="shared" si="402"/>
        <v>5.1750185864904248</v>
      </c>
      <c r="EW535" s="56"/>
      <c r="EX535" s="56"/>
      <c r="EY535" s="56"/>
      <c r="EZ535" s="165" t="str">
        <f>D535</f>
        <v>146-29</v>
      </c>
      <c r="FA535" s="179">
        <f t="shared" si="395"/>
        <v>0</v>
      </c>
      <c r="FB535" s="179">
        <f t="shared" si="395"/>
        <v>5.6435889702095592</v>
      </c>
      <c r="FC535" s="56">
        <f>AVERAGE(EJ533:EJ535)</f>
        <v>0.12271476964769649</v>
      </c>
      <c r="FD535" s="56">
        <f>AVERAGE(EK533:EK535)</f>
        <v>0.49457994579945797</v>
      </c>
      <c r="FE535" s="56">
        <f>AVERAGE(EL533:EL535)</f>
        <v>1.475609756097561</v>
      </c>
      <c r="FF535" s="56">
        <f>AVERAGE(EM533:EM535)</f>
        <v>1.7088595152800059</v>
      </c>
      <c r="FG535" s="56">
        <f>AVERAGE(EN533:EN535)</f>
        <v>0</v>
      </c>
      <c r="FH535" s="56">
        <f t="shared" si="403"/>
        <v>0</v>
      </c>
      <c r="FI535" s="56">
        <f t="shared" si="403"/>
        <v>0</v>
      </c>
      <c r="FJ535" s="56">
        <f t="shared" si="403"/>
        <v>0</v>
      </c>
      <c r="FK535" s="56">
        <f>AVERAGE(ER533:ER535)</f>
        <v>2.0929044715447156</v>
      </c>
      <c r="FL535" s="56">
        <f>AVERAGE(ES533:ES535)</f>
        <v>1.7088595152800059</v>
      </c>
      <c r="FM535" s="56">
        <f>AVERAGE(EV533:EV535)</f>
        <v>3.8017639868247213</v>
      </c>
      <c r="FO535" s="54"/>
      <c r="FP535" s="54" t="e">
        <f>AVERAGE(#REF!)</f>
        <v>#REF!</v>
      </c>
      <c r="FQ535" s="54" t="e">
        <f>AVERAGE(#REF!)</f>
        <v>#REF!</v>
      </c>
      <c r="FR535" s="54" t="e">
        <f>AVERAGE(#REF!)</f>
        <v>#REF!</v>
      </c>
      <c r="FS535" s="54" t="e">
        <f>AVERAGE(#REF!)</f>
        <v>#REF!</v>
      </c>
      <c r="FT535" s="54" t="e">
        <f>AVERAGE(#REF!)</f>
        <v>#REF!</v>
      </c>
      <c r="FU535" s="54" t="e">
        <f>AVERAGE(#REF!)</f>
        <v>#REF!</v>
      </c>
      <c r="FV535" s="54" t="e">
        <f>AVERAGE(#REF!)</f>
        <v>#REF!</v>
      </c>
      <c r="FW535" s="54" t="e">
        <f>AVERAGE(#REF!)</f>
        <v>#REF!</v>
      </c>
      <c r="FX535" s="54" t="e">
        <f>AVERAGE(#REF!)</f>
        <v>#REF!</v>
      </c>
      <c r="FY535" s="54" t="e">
        <f>AVERAGE(#REF!)</f>
        <v>#REF!</v>
      </c>
      <c r="FZ535" s="54" t="e">
        <f>AVERAGE(#REF!)</f>
        <v>#REF!</v>
      </c>
      <c r="GA535" s="54"/>
    </row>
    <row r="536" spans="1:183" ht="16.899999999999999" customHeight="1">
      <c r="A536" s="66" t="s">
        <v>377</v>
      </c>
      <c r="B536" s="228" t="s">
        <v>358</v>
      </c>
      <c r="C536" s="228">
        <v>424</v>
      </c>
      <c r="D536" s="228" t="s">
        <v>360</v>
      </c>
      <c r="E536" s="229">
        <v>2</v>
      </c>
      <c r="F536" s="144">
        <v>1.03708398255</v>
      </c>
      <c r="G536" s="144">
        <v>7.6856193820560001</v>
      </c>
      <c r="H536" s="144"/>
      <c r="I536" s="144">
        <v>2.244736950918</v>
      </c>
      <c r="J536" s="144">
        <v>8.042706063084001</v>
      </c>
      <c r="K536" s="144">
        <v>3.4826882479620003</v>
      </c>
      <c r="L536" s="144">
        <v>1.3692085152900002</v>
      </c>
      <c r="M536" s="83"/>
      <c r="N536" s="83"/>
      <c r="O536" s="83"/>
      <c r="P536" s="230">
        <f t="shared" si="356"/>
        <v>23.862043141859999</v>
      </c>
      <c r="Q536" s="52">
        <f t="shared" si="375"/>
        <v>0.72517012286366334</v>
      </c>
      <c r="R536" s="52">
        <f t="shared" si="376"/>
        <v>1.5022608551199348</v>
      </c>
      <c r="S536" s="52">
        <f t="shared" si="377"/>
        <v>1.4138978457167335</v>
      </c>
      <c r="T536" s="53">
        <f t="shared" si="378"/>
        <v>0.13691742944633589</v>
      </c>
      <c r="U536" s="53">
        <f t="shared" si="379"/>
        <v>1.3900766881414581</v>
      </c>
      <c r="V536" s="53">
        <f t="shared" si="380"/>
        <v>17.751083306215602</v>
      </c>
      <c r="W536" s="53">
        <f t="shared" si="381"/>
        <v>98.960711772686651</v>
      </c>
      <c r="X536" s="53">
        <f t="shared" si="382"/>
        <v>1.024349357088133</v>
      </c>
      <c r="Y536" s="53">
        <f t="shared" si="383"/>
        <v>1.0252519308134749</v>
      </c>
      <c r="Z536" s="53">
        <f t="shared" si="384"/>
        <v>1.0256210796792193</v>
      </c>
      <c r="AA536" s="53">
        <f t="shared" si="385"/>
        <v>1.0329380375125019</v>
      </c>
      <c r="AB536" s="53">
        <f t="shared" si="386"/>
        <v>0.57479600082889803</v>
      </c>
      <c r="AC536" s="53">
        <f t="shared" si="387"/>
        <v>0.5633825493611998</v>
      </c>
      <c r="AD536" s="53">
        <f t="shared" si="388"/>
        <v>0.52914401165394309</v>
      </c>
      <c r="AE536" s="53">
        <f t="shared" si="389"/>
        <v>0.39928513109785746</v>
      </c>
      <c r="AF536" s="53">
        <f t="shared" si="390"/>
        <v>0.36</v>
      </c>
      <c r="AG536" s="53">
        <f t="shared" si="391"/>
        <v>0.37964256554892872</v>
      </c>
      <c r="AH536" s="64" t="s">
        <v>152</v>
      </c>
      <c r="AK536" s="45" t="str">
        <f t="shared" si="357"/>
        <v>146-29</v>
      </c>
      <c r="AL536" s="65"/>
      <c r="AM536" s="145">
        <f t="shared" si="358"/>
        <v>2</v>
      </c>
      <c r="AN536" s="149"/>
      <c r="AO536" s="183"/>
      <c r="AP536" s="149"/>
      <c r="AQ536" s="147">
        <f t="shared" si="359"/>
        <v>1</v>
      </c>
      <c r="AR536" s="229">
        <v>0</v>
      </c>
      <c r="AS536" s="229">
        <v>1</v>
      </c>
      <c r="AT536" s="229">
        <v>1</v>
      </c>
      <c r="AU536" s="229">
        <v>0</v>
      </c>
      <c r="AV536" s="229">
        <v>1</v>
      </c>
      <c r="AW536" s="229">
        <v>1</v>
      </c>
      <c r="AX536" s="229">
        <v>0</v>
      </c>
      <c r="AY536" s="229">
        <v>1</v>
      </c>
      <c r="AZ536" s="229">
        <v>1</v>
      </c>
      <c r="BB536" s="229">
        <v>8</v>
      </c>
      <c r="BC536" s="229">
        <v>0</v>
      </c>
      <c r="BD536" s="229">
        <v>1</v>
      </c>
      <c r="BE536" s="57">
        <v>3</v>
      </c>
      <c r="BF536" s="57">
        <v>3</v>
      </c>
      <c r="BG536" s="57">
        <v>3</v>
      </c>
      <c r="BH536" s="57">
        <v>10</v>
      </c>
      <c r="BI536" s="57">
        <f t="shared" si="360"/>
        <v>424</v>
      </c>
      <c r="BJ536" s="189" t="str">
        <f t="shared" si="361"/>
        <v>146-29</v>
      </c>
      <c r="BK536" s="173">
        <f t="shared" si="362"/>
        <v>2</v>
      </c>
      <c r="BL536" s="173">
        <v>8</v>
      </c>
      <c r="BM536" s="57">
        <v>13</v>
      </c>
      <c r="BN536" s="57">
        <v>17</v>
      </c>
      <c r="BO536" s="57">
        <v>14</v>
      </c>
      <c r="BP536" s="57">
        <v>15</v>
      </c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104"/>
      <c r="CB536" s="103"/>
      <c r="CC536" s="103"/>
      <c r="CD536" s="103"/>
      <c r="CE536" s="103"/>
      <c r="CF536" s="103"/>
      <c r="CG536" s="103"/>
      <c r="CH536" s="103"/>
      <c r="CI536" s="103"/>
      <c r="CJ536" s="103"/>
      <c r="CK536" s="103"/>
      <c r="CL536" s="103"/>
      <c r="CP536" s="93"/>
      <c r="CQ536" s="93"/>
      <c r="CV536" s="93"/>
      <c r="DA536" s="93"/>
      <c r="DF536" s="131"/>
      <c r="DG536" s="121">
        <f t="shared" si="363"/>
        <v>0</v>
      </c>
      <c r="DH536" s="121">
        <f t="shared" si="364"/>
        <v>10.877551842954949</v>
      </c>
      <c r="DI536" s="121">
        <f t="shared" si="365"/>
        <v>21.208467685751003</v>
      </c>
      <c r="DJ536" s="121">
        <f t="shared" si="366"/>
        <v>0.26527997375517226</v>
      </c>
      <c r="DK536" s="121">
        <f t="shared" si="366"/>
        <v>0</v>
      </c>
      <c r="DL536" s="121">
        <f t="shared" si="366"/>
        <v>3.9625941226455854</v>
      </c>
      <c r="DM536" s="121">
        <f t="shared" si="367"/>
        <v>47.993703124059564</v>
      </c>
      <c r="DN536" s="121">
        <f t="shared" si="368"/>
        <v>0</v>
      </c>
      <c r="DO536" s="121">
        <f t="shared" si="369"/>
        <v>0</v>
      </c>
      <c r="DP536" s="121">
        <f t="shared" si="370"/>
        <v>0</v>
      </c>
      <c r="DQ536" s="121">
        <f t="shared" si="371"/>
        <v>0</v>
      </c>
      <c r="DR536" s="122">
        <f t="shared" si="372"/>
        <v>1</v>
      </c>
      <c r="DS536" s="157"/>
      <c r="DT536" s="157" t="str">
        <f t="shared" si="373"/>
        <v>Natural fuels broadcast burn</v>
      </c>
      <c r="DU536" s="157" t="str">
        <f t="shared" si="355"/>
        <v>146-29</v>
      </c>
      <c r="DV536" s="238">
        <f t="shared" si="374"/>
        <v>2</v>
      </c>
      <c r="EJ536" s="50"/>
      <c r="EK536" s="50"/>
      <c r="EL536" s="55"/>
      <c r="EM536" s="50"/>
      <c r="EN536" s="50"/>
      <c r="EO536" s="50">
        <f t="shared" si="392"/>
        <v>0</v>
      </c>
      <c r="EP536" s="50">
        <f t="shared" si="393"/>
        <v>0</v>
      </c>
      <c r="EQ536" s="50">
        <f t="shared" si="394"/>
        <v>0</v>
      </c>
      <c r="ER536" s="56"/>
      <c r="ES536" s="56"/>
      <c r="ET536" s="56">
        <f t="shared" si="396"/>
        <v>0</v>
      </c>
      <c r="EU536" s="56">
        <f t="shared" si="396"/>
        <v>4.8948983293297275</v>
      </c>
      <c r="EV536" s="56"/>
      <c r="EW536" s="56"/>
      <c r="EX536" s="56"/>
      <c r="EY536" s="56"/>
      <c r="EZ536" s="165"/>
      <c r="FA536" s="179"/>
      <c r="FB536" s="179"/>
      <c r="FC536" s="56"/>
      <c r="FD536" s="56"/>
      <c r="FE536" s="56"/>
      <c r="FF536" s="56"/>
      <c r="FG536" s="56"/>
      <c r="FH536" s="56"/>
      <c r="FI536" s="56"/>
      <c r="FJ536" s="56"/>
      <c r="FK536" s="56"/>
      <c r="FL536" s="56"/>
      <c r="FM536" s="56"/>
      <c r="FO536" s="54"/>
      <c r="FP536" s="54"/>
      <c r="FQ536" s="54"/>
      <c r="FR536" s="54"/>
      <c r="FS536" s="54"/>
      <c r="FT536" s="54"/>
      <c r="FU536" s="54"/>
      <c r="FV536" s="54"/>
      <c r="FW536" s="54"/>
      <c r="FX536" s="54"/>
      <c r="FY536" s="54"/>
      <c r="FZ536" s="54"/>
      <c r="GA536" s="54"/>
    </row>
    <row r="537" spans="1:183" ht="16.899999999999999" customHeight="1">
      <c r="A537" s="66" t="s">
        <v>377</v>
      </c>
      <c r="B537" s="228" t="s">
        <v>358</v>
      </c>
      <c r="C537" s="228">
        <v>424</v>
      </c>
      <c r="D537" s="228" t="s">
        <v>360</v>
      </c>
      <c r="E537" s="229">
        <v>3</v>
      </c>
      <c r="F537" s="144">
        <v>1.03708398255</v>
      </c>
      <c r="G537" s="144">
        <v>7.6856193820560001</v>
      </c>
      <c r="H537" s="144"/>
      <c r="I537" s="144">
        <v>2.244736950918</v>
      </c>
      <c r="J537" s="144">
        <v>8.042706063084001</v>
      </c>
      <c r="K537" s="144">
        <v>3.4826882479620003</v>
      </c>
      <c r="L537" s="144">
        <v>1.3692085152900002</v>
      </c>
      <c r="M537" s="144"/>
      <c r="N537" s="83"/>
      <c r="O537" s="83"/>
      <c r="P537" s="230">
        <f t="shared" si="356"/>
        <v>23.862043141859999</v>
      </c>
      <c r="Q537" s="52">
        <f t="shared" si="375"/>
        <v>0.72517012286366334</v>
      </c>
      <c r="R537" s="52">
        <f t="shared" si="376"/>
        <v>1.5022608551199348</v>
      </c>
      <c r="S537" s="52">
        <f t="shared" si="377"/>
        <v>1.4138978457167335</v>
      </c>
      <c r="T537" s="53">
        <f t="shared" si="378"/>
        <v>0.13691742944633589</v>
      </c>
      <c r="U537" s="53">
        <f t="shared" si="379"/>
        <v>1.3900766881414581</v>
      </c>
      <c r="V537" s="53">
        <f t="shared" si="380"/>
        <v>17.751083306215602</v>
      </c>
      <c r="W537" s="53">
        <f t="shared" si="381"/>
        <v>98.960711772686651</v>
      </c>
      <c r="X537" s="53">
        <f t="shared" si="382"/>
        <v>1.024349357088133</v>
      </c>
      <c r="Y537" s="53">
        <f t="shared" si="383"/>
        <v>1.0252519308134749</v>
      </c>
      <c r="Z537" s="53">
        <f t="shared" si="384"/>
        <v>1.0256210796792193</v>
      </c>
      <c r="AA537" s="53">
        <f t="shared" si="385"/>
        <v>1.0329380375125019</v>
      </c>
      <c r="AB537" s="53">
        <f t="shared" si="386"/>
        <v>0.57479600082889803</v>
      </c>
      <c r="AC537" s="53">
        <f t="shared" si="387"/>
        <v>0.5633825493611998</v>
      </c>
      <c r="AD537" s="53">
        <f t="shared" si="388"/>
        <v>0.52914401165394309</v>
      </c>
      <c r="AE537" s="53">
        <f t="shared" si="389"/>
        <v>0.39928513109785746</v>
      </c>
      <c r="AF537" s="53">
        <f t="shared" si="390"/>
        <v>0.36</v>
      </c>
      <c r="AG537" s="53">
        <f t="shared" si="391"/>
        <v>0.37964256554892872</v>
      </c>
      <c r="AH537" s="64" t="s">
        <v>152</v>
      </c>
      <c r="AK537" s="45" t="str">
        <f t="shared" si="357"/>
        <v>146-29</v>
      </c>
      <c r="AL537" s="65"/>
      <c r="AM537" s="145">
        <f t="shared" si="358"/>
        <v>3</v>
      </c>
      <c r="AN537" s="149"/>
      <c r="AO537" s="183"/>
      <c r="AP537" s="149"/>
      <c r="AQ537" s="147">
        <f t="shared" si="359"/>
        <v>1</v>
      </c>
      <c r="AR537" s="229">
        <v>0</v>
      </c>
      <c r="AS537" s="229">
        <v>1</v>
      </c>
      <c r="AT537" s="229">
        <v>1</v>
      </c>
      <c r="AU537" s="229">
        <v>0</v>
      </c>
      <c r="AV537" s="229">
        <v>1</v>
      </c>
      <c r="AW537" s="229">
        <v>1</v>
      </c>
      <c r="AX537" s="229">
        <v>0</v>
      </c>
      <c r="AY537" s="229">
        <v>1</v>
      </c>
      <c r="AZ537" s="229">
        <v>10</v>
      </c>
      <c r="BB537" s="229">
        <v>30</v>
      </c>
      <c r="BC537" s="229">
        <v>4</v>
      </c>
      <c r="BD537" s="229">
        <v>0</v>
      </c>
      <c r="BE537" s="57">
        <v>3</v>
      </c>
      <c r="BF537" s="57">
        <v>3</v>
      </c>
      <c r="BG537" s="57">
        <v>3</v>
      </c>
      <c r="BH537" s="57">
        <v>10</v>
      </c>
      <c r="BI537" s="57">
        <f t="shared" si="360"/>
        <v>424</v>
      </c>
      <c r="BJ537" s="189" t="str">
        <f t="shared" si="361"/>
        <v>146-29</v>
      </c>
      <c r="BK537" s="173">
        <f t="shared" si="362"/>
        <v>3</v>
      </c>
      <c r="BL537" s="173">
        <v>10</v>
      </c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104"/>
      <c r="CB537" s="103"/>
      <c r="CC537" s="103"/>
      <c r="CD537" s="103"/>
      <c r="CE537" s="103"/>
      <c r="CF537" s="103"/>
      <c r="CG537" s="103"/>
      <c r="CH537" s="103"/>
      <c r="CI537" s="103"/>
      <c r="CJ537" s="103"/>
      <c r="CK537" s="103"/>
      <c r="CL537" s="103"/>
      <c r="CP537" s="93"/>
      <c r="CQ537" s="93"/>
      <c r="CV537" s="93"/>
      <c r="DA537" s="93"/>
      <c r="DF537" s="131"/>
      <c r="DG537" s="121">
        <f t="shared" si="363"/>
        <v>0</v>
      </c>
      <c r="DH537" s="121">
        <f t="shared" si="364"/>
        <v>10.877551842954949</v>
      </c>
      <c r="DI537" s="121">
        <f t="shared" si="365"/>
        <v>21.208467685751003</v>
      </c>
      <c r="DJ537" s="121">
        <f t="shared" si="366"/>
        <v>0.99479990158189591</v>
      </c>
      <c r="DK537" s="121">
        <f t="shared" si="366"/>
        <v>1.3210724721408102</v>
      </c>
      <c r="DL537" s="121">
        <f t="shared" si="366"/>
        <v>0</v>
      </c>
      <c r="DM537" s="121">
        <f t="shared" si="367"/>
        <v>5.0894701085959237</v>
      </c>
      <c r="DN537" s="121">
        <f t="shared" si="368"/>
        <v>0</v>
      </c>
      <c r="DO537" s="121">
        <f t="shared" si="369"/>
        <v>0</v>
      </c>
      <c r="DP537" s="121">
        <f t="shared" si="370"/>
        <v>0</v>
      </c>
      <c r="DQ537" s="121">
        <f t="shared" si="371"/>
        <v>0</v>
      </c>
      <c r="DR537" s="122">
        <f t="shared" si="372"/>
        <v>1</v>
      </c>
      <c r="DS537" s="157"/>
      <c r="DT537" s="157" t="str">
        <f t="shared" si="373"/>
        <v>Natural fuels broadcast burn</v>
      </c>
      <c r="DU537" s="157" t="str">
        <f t="shared" ref="DU537:DU600" si="406">D537</f>
        <v>146-29</v>
      </c>
      <c r="DV537" s="238">
        <f t="shared" si="374"/>
        <v>3</v>
      </c>
      <c r="EJ537" s="50">
        <f t="shared" si="397"/>
        <v>0.29064024390243903</v>
      </c>
      <c r="EK537" s="50">
        <f t="shared" si="398"/>
        <v>0.74186991869918695</v>
      </c>
      <c r="EL537" s="55">
        <f t="shared" si="399"/>
        <v>0</v>
      </c>
      <c r="EM537" s="50">
        <f>4.656*AQ537*(((BL537/2.54)^2)+((BM537/2.54)^2)+((BN537/2.54)^2)+((BO537)/2.54^2)+((BP537/2.54)^2)+((BQ537/2.54)^2)+((BR537/2.54)^2)+((BS537/2.54)^2)+((BT537/2.54)^2)+((BU537/2.54)^2)+((BV537/2.54)^2)+((BW537/2.54)^2)+((BX537/2.54)^2)+((BY537/2.54)^2)+((BZ537/2.54)^2))/(BH537*3.28)</f>
        <v>2.2002483029356306</v>
      </c>
      <c r="EN537" s="50">
        <f>3.492*AQ537*((CA537/2.54)^2 + (CB537/2.54)^2 + (CC537/2.54)^2 + (CD537/2.54)^2 + (CE537/2.54)^2 + (CF537/2.54)^2 + (CG537/2.54)^2 +(CH537/2.54)^2 +(CI537/2.54)^2 + (CJ537/2.54)^2 +(CK537/2.54)^2 + (CL537/2.54)^2 +(CM537/2.54)^2 + (CN537/2.54)^2 + (CO537/2.54)^2)/(BH537*3.28)</f>
        <v>0</v>
      </c>
      <c r="EO537" s="50">
        <f t="shared" si="392"/>
        <v>0</v>
      </c>
      <c r="EP537" s="50">
        <f t="shared" si="393"/>
        <v>0</v>
      </c>
      <c r="EQ537" s="50">
        <f t="shared" si="394"/>
        <v>0</v>
      </c>
      <c r="ER537" s="56">
        <f t="shared" si="400"/>
        <v>1.032510162601626</v>
      </c>
      <c r="ES537" s="56">
        <f t="shared" si="401"/>
        <v>2.2002483029356306</v>
      </c>
      <c r="ET537" s="56">
        <f t="shared" si="396"/>
        <v>0</v>
      </c>
      <c r="EU537" s="56">
        <f t="shared" si="396"/>
        <v>4.8948983293297275</v>
      </c>
      <c r="EV537" s="56">
        <f t="shared" si="402"/>
        <v>3.2327584655372563</v>
      </c>
      <c r="EW537" s="56"/>
      <c r="EX537" s="56"/>
      <c r="EY537" s="56"/>
      <c r="EZ537" s="165"/>
      <c r="FA537" s="179"/>
      <c r="FB537" s="179"/>
      <c r="FC537" s="56"/>
      <c r="FD537" s="56"/>
      <c r="FE537" s="56"/>
      <c r="FF537" s="56"/>
      <c r="FG537" s="56"/>
      <c r="FH537" s="56"/>
      <c r="FI537" s="56"/>
      <c r="FJ537" s="56"/>
      <c r="FK537" s="56"/>
      <c r="FL537" s="56"/>
      <c r="FM537" s="56"/>
      <c r="FO537" s="54"/>
      <c r="FP537" s="54"/>
      <c r="FQ537" s="54"/>
      <c r="FR537" s="54"/>
      <c r="FS537" s="54"/>
      <c r="FT537" s="54"/>
      <c r="FU537" s="54"/>
      <c r="FV537" s="54"/>
      <c r="FW537" s="54"/>
      <c r="FX537" s="54"/>
      <c r="FY537" s="54"/>
      <c r="FZ537" s="54"/>
      <c r="GA537" s="54"/>
    </row>
    <row r="538" spans="1:183" ht="16.899999999999999" customHeight="1">
      <c r="A538" s="66" t="s">
        <v>377</v>
      </c>
      <c r="B538" s="228" t="s">
        <v>358</v>
      </c>
      <c r="C538" s="228">
        <v>424</v>
      </c>
      <c r="D538" s="228" t="s">
        <v>360</v>
      </c>
      <c r="E538" s="229">
        <v>4</v>
      </c>
      <c r="F538" s="144">
        <v>1.03708398255</v>
      </c>
      <c r="G538" s="144">
        <v>7.6856193820560001</v>
      </c>
      <c r="H538" s="144"/>
      <c r="I538" s="144">
        <v>2.244736950918</v>
      </c>
      <c r="J538" s="144">
        <v>8.042706063084001</v>
      </c>
      <c r="K538" s="144">
        <v>3.4826882479620003</v>
      </c>
      <c r="L538" s="144">
        <v>1.3692085152900002</v>
      </c>
      <c r="M538" s="144"/>
      <c r="N538" s="83"/>
      <c r="O538" s="83"/>
      <c r="P538" s="230">
        <f t="shared" ref="P538:P600" si="407">SUM(F538:O538)</f>
        <v>23.862043141859999</v>
      </c>
      <c r="Q538" s="52">
        <f t="shared" si="375"/>
        <v>0.72517012286366334</v>
      </c>
      <c r="R538" s="52">
        <f t="shared" si="376"/>
        <v>1.5022608551199348</v>
      </c>
      <c r="S538" s="52">
        <f t="shared" si="377"/>
        <v>1.4138978457167335</v>
      </c>
      <c r="T538" s="53">
        <f t="shared" si="378"/>
        <v>0.13691742944633589</v>
      </c>
      <c r="U538" s="53">
        <f t="shared" si="379"/>
        <v>1.3900766881414581</v>
      </c>
      <c r="V538" s="53">
        <f t="shared" si="380"/>
        <v>17.751083306215602</v>
      </c>
      <c r="W538" s="53">
        <f t="shared" si="381"/>
        <v>98.960711772686651</v>
      </c>
      <c r="X538" s="53">
        <f t="shared" si="382"/>
        <v>1.024349357088133</v>
      </c>
      <c r="Y538" s="53">
        <f t="shared" si="383"/>
        <v>1.0252519308134749</v>
      </c>
      <c r="Z538" s="53">
        <f t="shared" si="384"/>
        <v>1.0256210796792193</v>
      </c>
      <c r="AA538" s="53">
        <f t="shared" si="385"/>
        <v>1.0329380375125019</v>
      </c>
      <c r="AB538" s="53">
        <f t="shared" si="386"/>
        <v>0.57479600082889803</v>
      </c>
      <c r="AC538" s="53">
        <f t="shared" si="387"/>
        <v>0.5633825493611998</v>
      </c>
      <c r="AD538" s="53">
        <f t="shared" si="388"/>
        <v>0.52914401165394309</v>
      </c>
      <c r="AE538" s="53">
        <f t="shared" si="389"/>
        <v>0.39928513109785746</v>
      </c>
      <c r="AF538" s="53">
        <f t="shared" si="390"/>
        <v>0.36</v>
      </c>
      <c r="AG538" s="53">
        <f t="shared" si="391"/>
        <v>0.37964256554892872</v>
      </c>
      <c r="AH538" s="64" t="s">
        <v>152</v>
      </c>
      <c r="AK538" s="45" t="str">
        <f t="shared" ref="AK538:AK601" si="408">D538</f>
        <v>146-29</v>
      </c>
      <c r="AL538" s="65"/>
      <c r="AM538" s="145">
        <f t="shared" ref="AM538:AM601" si="409">E538</f>
        <v>4</v>
      </c>
      <c r="AN538" s="149"/>
      <c r="AO538" s="183"/>
      <c r="AP538" s="149"/>
      <c r="AQ538" s="147">
        <f t="shared" ref="AQ538:AQ601" si="410">(1+(AP538/100)^2)^0.5</f>
        <v>1</v>
      </c>
      <c r="AR538" s="229">
        <v>0</v>
      </c>
      <c r="AS538" s="229">
        <v>1</v>
      </c>
      <c r="AT538" s="229">
        <v>1</v>
      </c>
      <c r="AU538" s="229">
        <v>0</v>
      </c>
      <c r="AV538" s="229">
        <v>1</v>
      </c>
      <c r="AW538" s="229">
        <v>1</v>
      </c>
      <c r="AX538" s="229">
        <v>0</v>
      </c>
      <c r="AY538" s="229">
        <v>1</v>
      </c>
      <c r="AZ538" s="229">
        <v>1</v>
      </c>
      <c r="BB538" s="229">
        <v>38</v>
      </c>
      <c r="BC538" s="229">
        <v>2</v>
      </c>
      <c r="BD538" s="229">
        <v>0</v>
      </c>
      <c r="BE538" s="57">
        <v>3</v>
      </c>
      <c r="BF538" s="57">
        <v>3</v>
      </c>
      <c r="BG538" s="57">
        <v>3</v>
      </c>
      <c r="BH538" s="57">
        <v>10</v>
      </c>
      <c r="BI538" s="57">
        <f t="shared" ref="BI538:BI601" si="411">C538</f>
        <v>424</v>
      </c>
      <c r="BJ538" s="189" t="str">
        <f t="shared" si="361"/>
        <v>146-29</v>
      </c>
      <c r="BK538" s="173">
        <f t="shared" si="362"/>
        <v>4</v>
      </c>
      <c r="BL538" s="173">
        <v>0</v>
      </c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104"/>
      <c r="CB538" s="103"/>
      <c r="CC538" s="103"/>
      <c r="CD538" s="103"/>
      <c r="CE538" s="103"/>
      <c r="CF538" s="103"/>
      <c r="CG538" s="103"/>
      <c r="CH538" s="103"/>
      <c r="CI538" s="103"/>
      <c r="CJ538" s="103"/>
      <c r="CK538" s="103"/>
      <c r="CL538" s="103"/>
      <c r="CP538" s="93"/>
      <c r="CQ538" s="93"/>
      <c r="CV538" s="93"/>
      <c r="DA538" s="93"/>
      <c r="DF538" s="131"/>
      <c r="DG538" s="121">
        <f t="shared" ref="DG538:DG601" si="412">(((AR538*$R538) + (AU538*$R538)+(AX538*$R538))/2)*10</f>
        <v>0</v>
      </c>
      <c r="DH538" s="121">
        <f t="shared" ref="DH538:DH601" si="413">((($AS538*$Q538) +($AV538*$Q538)+($AY538*$Q538))/2)*10</f>
        <v>10.877551842954949</v>
      </c>
      <c r="DI538" s="121">
        <f t="shared" ref="DI538:DI601" si="414">((((AR538+AU538+AX538)*S538) +((AS538+AV538+AY538)*S538))/2)*10</f>
        <v>21.208467685751003</v>
      </c>
      <c r="DJ538" s="121">
        <f t="shared" ref="DJ538:DL601" si="415">(10*(0.1234*T538*X538*AB538*BB538))/BE538</f>
        <v>1.2600798753370681</v>
      </c>
      <c r="DK538" s="121">
        <f t="shared" si="415"/>
        <v>0.66053623607040512</v>
      </c>
      <c r="DL538" s="121">
        <f t="shared" si="415"/>
        <v>0</v>
      </c>
      <c r="DM538" s="121">
        <f t="shared" ref="DM538:DM601" si="416">(10*0.1234*AA538*AE538)*((BL538^2)+(BM538^2)+(BN538^2)+(BO538^2)+(BP538^2)+(BQ538^2)+(BR538^2)+(BS538^2)+(BT538^2)+(BU538^2)+(BV538^2)+(BW538^2)+(BX538^2)+(BY538^2)+(BZ538^2))/$BH538</f>
        <v>0</v>
      </c>
      <c r="DN538" s="121">
        <f t="shared" ref="DN538:DN601" si="417">(10*0.1234*AA538*AF538*(CA538^2 + CB538^2 + CC538^2 + CD538^2 + CE538^2 + CF538^2 + CG538^2 +CH538^2 +CI538^2 + CJ538^2 +CK538^2 + CL538^2 +CM538^2 + CN538^2 + CO538^2))/$BH538</f>
        <v>0</v>
      </c>
      <c r="DO538" s="121">
        <f t="shared" ref="DO538:DO601" si="418">(10*0.1234*AA538*AG538)*((CQ538^2)+(CR538^2)+(CS538^2)+(CT538^2)+(CU538^2))/$BH538</f>
        <v>0</v>
      </c>
      <c r="DP538" s="121">
        <f t="shared" ref="DP538:DP601" si="419">(10*0.1234*AA538*AG538)*((CV538^2)+(CW538^2)+(CX538^2)+(CY538^2)+(CZ538^2))/$BH538</f>
        <v>0</v>
      </c>
      <c r="DQ538" s="121">
        <f t="shared" ref="DQ538:DQ601" si="420">(10*0.1234*AA538*AG538)*((DA538^2)+(DB538^2)+(DC538^2)+(DD538^2)+(DE538^2))/$BH538</f>
        <v>0</v>
      </c>
      <c r="DR538" s="122">
        <f t="shared" ref="DR538:DR601" si="421">AVERAGE(AT538,AW538)</f>
        <v>1</v>
      </c>
      <c r="DS538" s="157"/>
      <c r="DT538" s="157" t="str">
        <f t="shared" ref="DT538:DT601" si="422">B538</f>
        <v>Natural fuels broadcast burn</v>
      </c>
      <c r="DU538" s="157" t="str">
        <f t="shared" si="406"/>
        <v>146-29</v>
      </c>
      <c r="DV538" s="238">
        <f t="shared" ref="DV538:DV601" si="423">E538</f>
        <v>4</v>
      </c>
      <c r="EJ538" s="50">
        <f t="shared" si="397"/>
        <v>0.36814430894308942</v>
      </c>
      <c r="EK538" s="50">
        <f t="shared" si="398"/>
        <v>0.37093495934959347</v>
      </c>
      <c r="EL538" s="55">
        <f t="shared" si="399"/>
        <v>0</v>
      </c>
      <c r="EM538" s="50">
        <f>4.656*AQ538*(((BL538/2.54)^2)+((BM538/2.54)^2)+((BN538/2.54)^2)+((BO538)/2.54^2)+((BP538/2.54)^2)+((BQ538/2.54)^2)+((BR538/2.54)^2)+((BS538/2.54)^2)+((BT538/2.54)^2)+((BU538/2.54)^2)+((BV538/2.54)^2)+((BW538/2.54)^2)+((BX538/2.54)^2)+((BY538/2.54)^2)+((BZ538/2.54)^2))/(BH538*3.28)</f>
        <v>0</v>
      </c>
      <c r="EN538" s="50">
        <f>3.492*AQ538*((CA538/2.54)^2 + (CB538/2.54)^2 + (CC538/2.54)^2 + (CD538/2.54)^2 + (CE538/2.54)^2 + (CF538/2.54)^2 + (CG538/2.54)^2 +(CH538/2.54)^2 +(CI538/2.54)^2 + (CJ538/2.54)^2 +(CK538/2.54)^2 + (CL538/2.54)^2 +(CM538/2.54)^2 + (CN538/2.54)^2 + (CO538/2.54)^2)/(BH538*3.28)</f>
        <v>0</v>
      </c>
      <c r="EO538" s="50">
        <f t="shared" si="392"/>
        <v>0</v>
      </c>
      <c r="EP538" s="50">
        <f t="shared" si="393"/>
        <v>0</v>
      </c>
      <c r="EQ538" s="50">
        <f t="shared" si="394"/>
        <v>0</v>
      </c>
      <c r="ER538" s="56">
        <f t="shared" si="400"/>
        <v>0.73907926829268289</v>
      </c>
      <c r="ES538" s="56">
        <f t="shared" si="401"/>
        <v>0</v>
      </c>
      <c r="ET538" s="56">
        <f t="shared" si="396"/>
        <v>0</v>
      </c>
      <c r="EU538" s="56">
        <f t="shared" si="396"/>
        <v>4.8948983293297275</v>
      </c>
      <c r="EV538" s="56">
        <f t="shared" si="402"/>
        <v>0.73907926829268289</v>
      </c>
      <c r="EW538" s="56"/>
      <c r="EX538" s="56"/>
      <c r="EY538" s="56"/>
      <c r="EZ538" s="165"/>
      <c r="FA538" s="179"/>
      <c r="FB538" s="179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O538" s="54"/>
      <c r="FP538" s="54"/>
      <c r="FQ538" s="54"/>
      <c r="FR538" s="54"/>
      <c r="FS538" s="54"/>
      <c r="FT538" s="54"/>
      <c r="FU538" s="54"/>
      <c r="FV538" s="54"/>
      <c r="FW538" s="54"/>
      <c r="FX538" s="54"/>
      <c r="FY538" s="54"/>
      <c r="FZ538" s="54"/>
      <c r="GA538" s="54"/>
    </row>
    <row r="539" spans="1:183" ht="16.899999999999999" customHeight="1">
      <c r="A539" s="66" t="s">
        <v>377</v>
      </c>
      <c r="B539" s="228" t="s">
        <v>358</v>
      </c>
      <c r="C539" s="228">
        <v>424</v>
      </c>
      <c r="D539" s="228" t="s">
        <v>360</v>
      </c>
      <c r="E539" s="229">
        <v>5</v>
      </c>
      <c r="F539" s="144">
        <v>1.03708398255</v>
      </c>
      <c r="G539" s="144">
        <v>7.6856193820560001</v>
      </c>
      <c r="H539" s="144"/>
      <c r="I539" s="144">
        <v>2.244736950918</v>
      </c>
      <c r="J539" s="144">
        <v>8.042706063084001</v>
      </c>
      <c r="K539" s="144">
        <v>3.4826882479620003</v>
      </c>
      <c r="L539" s="144">
        <v>1.3692085152900002</v>
      </c>
      <c r="M539" s="144"/>
      <c r="N539" s="83"/>
      <c r="O539" s="83"/>
      <c r="P539" s="230">
        <f t="shared" si="407"/>
        <v>23.862043141859999</v>
      </c>
      <c r="Q539" s="52">
        <f t="shared" si="375"/>
        <v>0.72517012286366334</v>
      </c>
      <c r="R539" s="52">
        <f t="shared" si="376"/>
        <v>1.5022608551199348</v>
      </c>
      <c r="S539" s="52">
        <f t="shared" si="377"/>
        <v>1.4138978457167335</v>
      </c>
      <c r="T539" s="53">
        <f t="shared" si="378"/>
        <v>0.13691742944633589</v>
      </c>
      <c r="U539" s="53">
        <f t="shared" si="379"/>
        <v>1.3900766881414581</v>
      </c>
      <c r="V539" s="53">
        <f t="shared" si="380"/>
        <v>17.751083306215602</v>
      </c>
      <c r="W539" s="53">
        <f t="shared" si="381"/>
        <v>98.960711772686651</v>
      </c>
      <c r="X539" s="53">
        <f t="shared" si="382"/>
        <v>1.024349357088133</v>
      </c>
      <c r="Y539" s="53">
        <f t="shared" si="383"/>
        <v>1.0252519308134749</v>
      </c>
      <c r="Z539" s="53">
        <f t="shared" si="384"/>
        <v>1.0256210796792193</v>
      </c>
      <c r="AA539" s="53">
        <f t="shared" si="385"/>
        <v>1.0329380375125019</v>
      </c>
      <c r="AB539" s="53">
        <f t="shared" si="386"/>
        <v>0.57479600082889803</v>
      </c>
      <c r="AC539" s="53">
        <f t="shared" si="387"/>
        <v>0.5633825493611998</v>
      </c>
      <c r="AD539" s="53">
        <f t="shared" si="388"/>
        <v>0.52914401165394309</v>
      </c>
      <c r="AE539" s="53">
        <f t="shared" si="389"/>
        <v>0.39928513109785746</v>
      </c>
      <c r="AF539" s="53">
        <f t="shared" si="390"/>
        <v>0.36</v>
      </c>
      <c r="AG539" s="53">
        <f t="shared" si="391"/>
        <v>0.37964256554892872</v>
      </c>
      <c r="AH539" s="64" t="s">
        <v>152</v>
      </c>
      <c r="AK539" s="45" t="str">
        <f t="shared" si="408"/>
        <v>146-29</v>
      </c>
      <c r="AL539" s="65"/>
      <c r="AM539" s="145">
        <f t="shared" si="409"/>
        <v>5</v>
      </c>
      <c r="AN539" s="149"/>
      <c r="AO539" s="183"/>
      <c r="AP539" s="149"/>
      <c r="AQ539" s="147">
        <f t="shared" si="410"/>
        <v>1</v>
      </c>
      <c r="AR539" s="229">
        <v>0</v>
      </c>
      <c r="AS539" s="229">
        <v>1</v>
      </c>
      <c r="AT539" s="229">
        <v>1</v>
      </c>
      <c r="AU539" s="229">
        <v>0</v>
      </c>
      <c r="AV539" s="229">
        <v>1</v>
      </c>
      <c r="AW539" s="229">
        <v>1</v>
      </c>
      <c r="AX539" s="229">
        <v>0</v>
      </c>
      <c r="AY539" s="229">
        <v>1</v>
      </c>
      <c r="AZ539" s="229">
        <v>1</v>
      </c>
      <c r="BB539" s="229">
        <v>24</v>
      </c>
      <c r="BC539" s="229">
        <v>0</v>
      </c>
      <c r="BD539" s="229">
        <v>0</v>
      </c>
      <c r="BE539" s="57">
        <v>3</v>
      </c>
      <c r="BF539" s="57">
        <v>3</v>
      </c>
      <c r="BG539" s="57">
        <v>3</v>
      </c>
      <c r="BH539" s="57">
        <v>10</v>
      </c>
      <c r="BI539" s="57">
        <f t="shared" si="411"/>
        <v>424</v>
      </c>
      <c r="BJ539" s="189" t="str">
        <f t="shared" si="361"/>
        <v>146-29</v>
      </c>
      <c r="BK539" s="173">
        <f t="shared" si="362"/>
        <v>5</v>
      </c>
      <c r="BL539" s="173">
        <v>0</v>
      </c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104"/>
      <c r="CB539" s="103"/>
      <c r="CC539" s="103"/>
      <c r="CD539" s="103"/>
      <c r="CE539" s="103"/>
      <c r="CF539" s="103"/>
      <c r="CG539" s="103"/>
      <c r="CH539" s="103"/>
      <c r="CI539" s="103"/>
      <c r="CJ539" s="103"/>
      <c r="CK539" s="103"/>
      <c r="CL539" s="103"/>
      <c r="CP539" s="93"/>
      <c r="CQ539" s="93"/>
      <c r="CV539" s="93"/>
      <c r="DA539" s="93"/>
      <c r="DF539" s="131"/>
      <c r="DG539" s="121">
        <f t="shared" si="412"/>
        <v>0</v>
      </c>
      <c r="DH539" s="121">
        <f t="shared" si="413"/>
        <v>10.877551842954949</v>
      </c>
      <c r="DI539" s="121">
        <f t="shared" si="414"/>
        <v>21.208467685751003</v>
      </c>
      <c r="DJ539" s="121">
        <f t="shared" si="415"/>
        <v>0.79583992126551673</v>
      </c>
      <c r="DK539" s="121">
        <f t="shared" si="415"/>
        <v>0</v>
      </c>
      <c r="DL539" s="121">
        <f t="shared" si="415"/>
        <v>0</v>
      </c>
      <c r="DM539" s="121">
        <f t="shared" si="416"/>
        <v>0</v>
      </c>
      <c r="DN539" s="121">
        <f t="shared" si="417"/>
        <v>0</v>
      </c>
      <c r="DO539" s="121">
        <f t="shared" si="418"/>
        <v>0</v>
      </c>
      <c r="DP539" s="121">
        <f t="shared" si="419"/>
        <v>0</v>
      </c>
      <c r="DQ539" s="121">
        <f t="shared" si="420"/>
        <v>0</v>
      </c>
      <c r="DR539" s="122">
        <f t="shared" si="421"/>
        <v>1</v>
      </c>
      <c r="DS539" s="157"/>
      <c r="DT539" s="157" t="str">
        <f t="shared" si="422"/>
        <v>Natural fuels broadcast burn</v>
      </c>
      <c r="DU539" s="157" t="str">
        <f t="shared" si="406"/>
        <v>146-29</v>
      </c>
      <c r="DV539" s="238">
        <f t="shared" si="423"/>
        <v>5</v>
      </c>
      <c r="EJ539" s="50">
        <f t="shared" si="397"/>
        <v>0.2325121951219512</v>
      </c>
      <c r="EK539" s="50">
        <f t="shared" si="398"/>
        <v>0</v>
      </c>
      <c r="EL539" s="55">
        <f t="shared" si="399"/>
        <v>0</v>
      </c>
      <c r="EM539" s="50">
        <f>4.656*AQ539*(((BL539/2.54)^2)+((BM539/2.54)^2)+((BN539/2.54)^2)+((BO539)/2.54^2)+((BP539/2.54)^2)+((BQ539/2.54)^2)+((BR539/2.54)^2)+((BS539/2.54)^2)+((BT539/2.54)^2)+((BU539/2.54)^2)+((BV539/2.54)^2)+((BW539/2.54)^2)+((BX539/2.54)^2)+((BY539/2.54)^2)+((BZ539/2.54)^2))/(BH539*3.28)</f>
        <v>0</v>
      </c>
      <c r="EN539" s="50">
        <f>3.492*AQ539*((CA539/2.54)^2 + (CB539/2.54)^2 + (CC539/2.54)^2 + (CD539/2.54)^2 + (CE539/2.54)^2 + (CF539/2.54)^2 + (CG539/2.54)^2 +(CH539/2.54)^2 +(CI539/2.54)^2 + (CJ539/2.54)^2 +(CK539/2.54)^2 + (CL539/2.54)^2 +(CM539/2.54)^2 + (CN539/2.54)^2 + (CO539/2.54)^2)/(BH539*3.28)</f>
        <v>0</v>
      </c>
      <c r="EO539" s="50">
        <f t="shared" si="392"/>
        <v>0</v>
      </c>
      <c r="EP539" s="50">
        <f t="shared" si="393"/>
        <v>0</v>
      </c>
      <c r="EQ539" s="50">
        <f t="shared" si="394"/>
        <v>0</v>
      </c>
      <c r="ER539" s="56">
        <f t="shared" si="400"/>
        <v>0.2325121951219512</v>
      </c>
      <c r="ES539" s="56">
        <f t="shared" si="401"/>
        <v>0</v>
      </c>
      <c r="ET539" s="56">
        <f t="shared" si="396"/>
        <v>0</v>
      </c>
      <c r="EU539" s="56">
        <f t="shared" si="396"/>
        <v>4.8948983293297275</v>
      </c>
      <c r="EV539" s="56">
        <f t="shared" si="402"/>
        <v>0.2325121951219512</v>
      </c>
      <c r="EW539" s="56"/>
      <c r="EX539" s="56"/>
      <c r="EY539" s="56"/>
      <c r="EZ539" s="165" t="str">
        <f>D539</f>
        <v>146-29</v>
      </c>
      <c r="FA539" s="179">
        <f t="shared" si="395"/>
        <v>0</v>
      </c>
      <c r="FB539" s="179">
        <f t="shared" si="395"/>
        <v>4.8948983293297275</v>
      </c>
      <c r="FC539" s="56">
        <f>AVERAGE(EJ537:EJ539)</f>
        <v>0.29709891598915988</v>
      </c>
      <c r="FD539" s="56">
        <f>AVERAGE(EK537:EK539)</f>
        <v>0.37093495934959347</v>
      </c>
      <c r="FE539" s="56">
        <f>AVERAGE(EL537:EL539)</f>
        <v>0</v>
      </c>
      <c r="FF539" s="56">
        <f>AVERAGE(EM537:EM539)</f>
        <v>0.73341610097854348</v>
      </c>
      <c r="FG539" s="56">
        <f>AVERAGE(EN537:EN539)</f>
        <v>0</v>
      </c>
      <c r="FH539" s="56">
        <f t="shared" si="403"/>
        <v>0</v>
      </c>
      <c r="FI539" s="56">
        <f t="shared" si="403"/>
        <v>0</v>
      </c>
      <c r="FJ539" s="56">
        <f t="shared" si="403"/>
        <v>0</v>
      </c>
      <c r="FK539" s="56">
        <f>AVERAGE(ER537:ER539)</f>
        <v>0.66803387533875336</v>
      </c>
      <c r="FL539" s="56">
        <f>AVERAGE(ES537:ES539)</f>
        <v>0.73341610097854348</v>
      </c>
      <c r="FM539" s="56">
        <f>AVERAGE(EV537:EV539)</f>
        <v>1.4014499763172967</v>
      </c>
      <c r="FO539" s="54"/>
      <c r="FP539" s="54" t="e">
        <f>AVERAGE(#REF!)</f>
        <v>#REF!</v>
      </c>
      <c r="FQ539" s="54" t="e">
        <f>AVERAGE(#REF!)</f>
        <v>#REF!</v>
      </c>
      <c r="FR539" s="54" t="e">
        <f>AVERAGE(#REF!)</f>
        <v>#REF!</v>
      </c>
      <c r="FS539" s="54" t="e">
        <f>AVERAGE(#REF!)</f>
        <v>#REF!</v>
      </c>
      <c r="FT539" s="54" t="e">
        <f>AVERAGE(#REF!)</f>
        <v>#REF!</v>
      </c>
      <c r="FU539" s="54" t="e">
        <f>AVERAGE(#REF!)</f>
        <v>#REF!</v>
      </c>
      <c r="FV539" s="54" t="e">
        <f>AVERAGE(#REF!)</f>
        <v>#REF!</v>
      </c>
      <c r="FW539" s="54" t="e">
        <f>AVERAGE(#REF!)</f>
        <v>#REF!</v>
      </c>
      <c r="FX539" s="54" t="e">
        <f>AVERAGE(#REF!)</f>
        <v>#REF!</v>
      </c>
      <c r="FY539" s="54" t="e">
        <f>AVERAGE(#REF!)</f>
        <v>#REF!</v>
      </c>
      <c r="FZ539" s="54" t="e">
        <f>AVERAGE(#REF!)</f>
        <v>#REF!</v>
      </c>
      <c r="GA539" s="54"/>
    </row>
    <row r="540" spans="1:183" ht="16.899999999999999" customHeight="1">
      <c r="A540" s="66" t="s">
        <v>377</v>
      </c>
      <c r="B540" s="228" t="s">
        <v>358</v>
      </c>
      <c r="C540" s="228">
        <v>58</v>
      </c>
      <c r="D540" s="228" t="s">
        <v>359</v>
      </c>
      <c r="E540" s="229">
        <v>1</v>
      </c>
      <c r="F540" s="144">
        <v>1.03708398255</v>
      </c>
      <c r="G540" s="144">
        <v>7.6856193820560001</v>
      </c>
      <c r="H540" s="144"/>
      <c r="I540" s="144">
        <v>2.244736950918</v>
      </c>
      <c r="J540" s="144">
        <v>8.042706063084001</v>
      </c>
      <c r="K540" s="144">
        <v>3.4826882479620003</v>
      </c>
      <c r="L540" s="144">
        <v>1.3692085152900002</v>
      </c>
      <c r="M540" s="83"/>
      <c r="N540" s="83"/>
      <c r="O540" s="83"/>
      <c r="P540" s="230">
        <f t="shared" si="407"/>
        <v>23.862043141859999</v>
      </c>
      <c r="Q540" s="52">
        <f t="shared" si="375"/>
        <v>0.72517012286366334</v>
      </c>
      <c r="R540" s="52">
        <f t="shared" si="376"/>
        <v>1.5022608551199348</v>
      </c>
      <c r="S540" s="52">
        <f t="shared" si="377"/>
        <v>1.4138978457167335</v>
      </c>
      <c r="T540" s="53">
        <f t="shared" si="378"/>
        <v>0.13691742944633589</v>
      </c>
      <c r="U540" s="53">
        <f t="shared" si="379"/>
        <v>1.3900766881414581</v>
      </c>
      <c r="V540" s="53">
        <f t="shared" si="380"/>
        <v>17.751083306215602</v>
      </c>
      <c r="W540" s="53">
        <f t="shared" si="381"/>
        <v>98.960711772686651</v>
      </c>
      <c r="X540" s="53">
        <f t="shared" si="382"/>
        <v>1.024349357088133</v>
      </c>
      <c r="Y540" s="53">
        <f t="shared" si="383"/>
        <v>1.0252519308134749</v>
      </c>
      <c r="Z540" s="53">
        <f t="shared" si="384"/>
        <v>1.0256210796792193</v>
      </c>
      <c r="AA540" s="53">
        <f t="shared" si="385"/>
        <v>1.0329380375125019</v>
      </c>
      <c r="AB540" s="53">
        <f t="shared" si="386"/>
        <v>0.57479600082889803</v>
      </c>
      <c r="AC540" s="53">
        <f t="shared" si="387"/>
        <v>0.5633825493611998</v>
      </c>
      <c r="AD540" s="53">
        <f t="shared" si="388"/>
        <v>0.52914401165394309</v>
      </c>
      <c r="AE540" s="53">
        <f t="shared" si="389"/>
        <v>0.39928513109785746</v>
      </c>
      <c r="AF540" s="53">
        <f t="shared" si="390"/>
        <v>0.36</v>
      </c>
      <c r="AG540" s="53">
        <f t="shared" si="391"/>
        <v>0.37964256554892872</v>
      </c>
      <c r="AH540" s="64" t="s">
        <v>152</v>
      </c>
      <c r="AK540" s="45" t="str">
        <f t="shared" si="408"/>
        <v>177-27</v>
      </c>
      <c r="AL540" s="65"/>
      <c r="AM540" s="145">
        <f t="shared" si="409"/>
        <v>1</v>
      </c>
      <c r="AN540" s="149"/>
      <c r="AO540" s="183"/>
      <c r="AP540" s="149"/>
      <c r="AQ540" s="147">
        <f t="shared" si="410"/>
        <v>1</v>
      </c>
      <c r="AR540" s="229">
        <v>0</v>
      </c>
      <c r="AS540" s="229">
        <v>1</v>
      </c>
      <c r="AT540" s="229">
        <v>1</v>
      </c>
      <c r="AU540" s="229">
        <v>0</v>
      </c>
      <c r="AV540" s="229">
        <v>5</v>
      </c>
      <c r="AW540" s="229">
        <v>7</v>
      </c>
      <c r="AX540" s="229">
        <v>0</v>
      </c>
      <c r="AY540" s="229">
        <v>10</v>
      </c>
      <c r="AZ540" s="229">
        <v>10</v>
      </c>
      <c r="BB540" s="229">
        <v>60</v>
      </c>
      <c r="BC540" s="229">
        <v>4</v>
      </c>
      <c r="BD540" s="229">
        <v>0</v>
      </c>
      <c r="BE540" s="57">
        <v>3</v>
      </c>
      <c r="BF540" s="57">
        <v>3</v>
      </c>
      <c r="BG540" s="57">
        <v>3</v>
      </c>
      <c r="BH540" s="57">
        <v>10</v>
      </c>
      <c r="BI540" s="57">
        <f t="shared" si="411"/>
        <v>58</v>
      </c>
      <c r="BJ540" s="189" t="str">
        <f t="shared" si="361"/>
        <v>177-27</v>
      </c>
      <c r="BK540" s="173">
        <f t="shared" si="362"/>
        <v>1</v>
      </c>
      <c r="BL540" s="173">
        <v>0</v>
      </c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104"/>
      <c r="CB540" s="103"/>
      <c r="CC540" s="103"/>
      <c r="CD540" s="103"/>
      <c r="CE540" s="103"/>
      <c r="CF540" s="103"/>
      <c r="CG540" s="103"/>
      <c r="CH540" s="103"/>
      <c r="CI540" s="103"/>
      <c r="CJ540" s="103"/>
      <c r="CK540" s="103"/>
      <c r="CL540" s="103"/>
      <c r="CP540" s="93"/>
      <c r="CQ540" s="93"/>
      <c r="CV540" s="93"/>
      <c r="DA540" s="93"/>
      <c r="DF540" s="131"/>
      <c r="DG540" s="121">
        <f t="shared" si="412"/>
        <v>0</v>
      </c>
      <c r="DH540" s="121">
        <f t="shared" si="413"/>
        <v>58.01360982909307</v>
      </c>
      <c r="DI540" s="121">
        <f t="shared" si="414"/>
        <v>113.11182765733868</v>
      </c>
      <c r="DJ540" s="121">
        <f t="shared" si="415"/>
        <v>1.9895998031637918</v>
      </c>
      <c r="DK540" s="121">
        <f t="shared" si="415"/>
        <v>1.3210724721408102</v>
      </c>
      <c r="DL540" s="121">
        <f t="shared" si="415"/>
        <v>0</v>
      </c>
      <c r="DM540" s="121">
        <f t="shared" si="416"/>
        <v>0</v>
      </c>
      <c r="DN540" s="121">
        <f t="shared" si="417"/>
        <v>0</v>
      </c>
      <c r="DO540" s="121">
        <f t="shared" si="418"/>
        <v>0</v>
      </c>
      <c r="DP540" s="121">
        <f t="shared" si="419"/>
        <v>0</v>
      </c>
      <c r="DQ540" s="121">
        <f t="shared" si="420"/>
        <v>0</v>
      </c>
      <c r="DR540" s="122">
        <f t="shared" si="421"/>
        <v>4</v>
      </c>
      <c r="DS540" s="157"/>
      <c r="DT540" s="157" t="str">
        <f t="shared" si="422"/>
        <v>Natural fuels broadcast burn</v>
      </c>
      <c r="DU540" s="157" t="str">
        <f t="shared" si="406"/>
        <v>177-27</v>
      </c>
      <c r="DV540" s="238">
        <f t="shared" si="423"/>
        <v>1</v>
      </c>
      <c r="EJ540" s="50"/>
      <c r="EK540" s="50"/>
      <c r="EL540" s="55"/>
      <c r="EM540" s="50"/>
      <c r="EN540" s="50"/>
      <c r="EO540" s="50">
        <f t="shared" si="392"/>
        <v>0</v>
      </c>
      <c r="EP540" s="50">
        <f t="shared" si="393"/>
        <v>0</v>
      </c>
      <c r="EQ540" s="50">
        <f t="shared" si="394"/>
        <v>0</v>
      </c>
      <c r="ER540" s="56"/>
      <c r="ES540" s="56"/>
      <c r="ET540" s="56">
        <f t="shared" si="396"/>
        <v>0</v>
      </c>
      <c r="EU540" s="56">
        <f t="shared" si="396"/>
        <v>26.106124423091881</v>
      </c>
      <c r="EV540" s="56"/>
      <c r="EW540" s="56"/>
      <c r="EX540" s="56"/>
      <c r="EY540" s="56"/>
      <c r="EZ540" s="165"/>
      <c r="FA540" s="179"/>
      <c r="FB540" s="179"/>
      <c r="FC540" s="56"/>
      <c r="FD540" s="56"/>
      <c r="FE540" s="56"/>
      <c r="FF540" s="56"/>
      <c r="FG540" s="56"/>
      <c r="FH540" s="56"/>
      <c r="FI540" s="56"/>
      <c r="FJ540" s="56"/>
      <c r="FK540" s="56"/>
      <c r="FL540" s="56"/>
      <c r="FM540" s="56"/>
      <c r="FO540" s="54"/>
      <c r="FP540" s="54"/>
      <c r="FQ540" s="54"/>
      <c r="FR540" s="54"/>
      <c r="FS540" s="54"/>
      <c r="FT540" s="54"/>
      <c r="FU540" s="54"/>
      <c r="FV540" s="54"/>
      <c r="FW540" s="54"/>
      <c r="FX540" s="54"/>
      <c r="FY540" s="54"/>
      <c r="FZ540" s="54"/>
      <c r="GA540" s="54"/>
    </row>
    <row r="541" spans="1:183" ht="16.899999999999999" customHeight="1">
      <c r="A541" s="66" t="s">
        <v>377</v>
      </c>
      <c r="B541" s="228" t="s">
        <v>358</v>
      </c>
      <c r="C541" s="228">
        <v>58</v>
      </c>
      <c r="D541" s="228" t="s">
        <v>359</v>
      </c>
      <c r="E541" s="229">
        <v>2</v>
      </c>
      <c r="F541" s="144">
        <v>1.03708398255</v>
      </c>
      <c r="G541" s="144">
        <v>7.6856193820560001</v>
      </c>
      <c r="H541" s="144"/>
      <c r="I541" s="144">
        <v>2.244736950918</v>
      </c>
      <c r="J541" s="144">
        <v>8.042706063084001</v>
      </c>
      <c r="K541" s="144">
        <v>3.4826882479620003</v>
      </c>
      <c r="L541" s="144">
        <v>1.3692085152900002</v>
      </c>
      <c r="M541" s="83"/>
      <c r="N541" s="83"/>
      <c r="O541" s="83"/>
      <c r="P541" s="230">
        <f t="shared" si="407"/>
        <v>23.862043141859999</v>
      </c>
      <c r="Q541" s="52">
        <f t="shared" si="375"/>
        <v>0.72517012286366334</v>
      </c>
      <c r="R541" s="52">
        <f t="shared" si="376"/>
        <v>1.5022608551199348</v>
      </c>
      <c r="S541" s="52">
        <f t="shared" si="377"/>
        <v>1.4138978457167335</v>
      </c>
      <c r="T541" s="53">
        <f t="shared" si="378"/>
        <v>0.13691742944633589</v>
      </c>
      <c r="U541" s="53">
        <f t="shared" si="379"/>
        <v>1.3900766881414581</v>
      </c>
      <c r="V541" s="53">
        <f t="shared" si="380"/>
        <v>17.751083306215602</v>
      </c>
      <c r="W541" s="53">
        <f t="shared" si="381"/>
        <v>98.960711772686651</v>
      </c>
      <c r="X541" s="53">
        <f t="shared" si="382"/>
        <v>1.024349357088133</v>
      </c>
      <c r="Y541" s="53">
        <f t="shared" si="383"/>
        <v>1.0252519308134749</v>
      </c>
      <c r="Z541" s="53">
        <f t="shared" si="384"/>
        <v>1.0256210796792193</v>
      </c>
      <c r="AA541" s="53">
        <f t="shared" si="385"/>
        <v>1.0329380375125019</v>
      </c>
      <c r="AB541" s="53">
        <f t="shared" si="386"/>
        <v>0.57479600082889803</v>
      </c>
      <c r="AC541" s="53">
        <f t="shared" si="387"/>
        <v>0.5633825493611998</v>
      </c>
      <c r="AD541" s="53">
        <f t="shared" si="388"/>
        <v>0.52914401165394309</v>
      </c>
      <c r="AE541" s="53">
        <f t="shared" si="389"/>
        <v>0.39928513109785746</v>
      </c>
      <c r="AF541" s="53">
        <f t="shared" si="390"/>
        <v>0.36</v>
      </c>
      <c r="AG541" s="53">
        <f t="shared" si="391"/>
        <v>0.37964256554892872</v>
      </c>
      <c r="AH541" s="64" t="s">
        <v>152</v>
      </c>
      <c r="AK541" s="45" t="str">
        <f t="shared" si="408"/>
        <v>177-27</v>
      </c>
      <c r="AL541" s="65"/>
      <c r="AM541" s="145">
        <f t="shared" si="409"/>
        <v>2</v>
      </c>
      <c r="AN541" s="149"/>
      <c r="AO541" s="183"/>
      <c r="AP541" s="149"/>
      <c r="AQ541" s="147">
        <f t="shared" si="410"/>
        <v>1</v>
      </c>
      <c r="AR541" s="229">
        <v>0</v>
      </c>
      <c r="AS541" s="229">
        <v>1</v>
      </c>
      <c r="AT541" s="229">
        <v>1</v>
      </c>
      <c r="AU541" s="229">
        <v>0</v>
      </c>
      <c r="AV541" s="229">
        <v>3</v>
      </c>
      <c r="AW541" s="229">
        <v>3</v>
      </c>
      <c r="AX541" s="229">
        <v>0</v>
      </c>
      <c r="AY541" s="229">
        <v>3</v>
      </c>
      <c r="AZ541" s="229">
        <v>3</v>
      </c>
      <c r="BB541" s="229">
        <v>45</v>
      </c>
      <c r="BC541" s="229">
        <v>0</v>
      </c>
      <c r="BD541" s="229">
        <v>0</v>
      </c>
      <c r="BE541" s="57">
        <v>3</v>
      </c>
      <c r="BF541" s="57">
        <v>3</v>
      </c>
      <c r="BG541" s="57">
        <v>3</v>
      </c>
      <c r="BH541" s="57">
        <v>10</v>
      </c>
      <c r="BI541" s="57">
        <f t="shared" si="411"/>
        <v>58</v>
      </c>
      <c r="BJ541" s="189" t="str">
        <f t="shared" si="361"/>
        <v>177-27</v>
      </c>
      <c r="BK541" s="173">
        <f t="shared" si="362"/>
        <v>2</v>
      </c>
      <c r="BL541" s="173">
        <v>13</v>
      </c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104"/>
      <c r="CB541" s="103"/>
      <c r="CC541" s="103"/>
      <c r="CD541" s="103"/>
      <c r="CE541" s="103"/>
      <c r="CF541" s="103"/>
      <c r="CG541" s="103"/>
      <c r="CH541" s="103"/>
      <c r="CI541" s="103"/>
      <c r="CJ541" s="103"/>
      <c r="CK541" s="103"/>
      <c r="CL541" s="103"/>
      <c r="CP541" s="93"/>
      <c r="CQ541" s="93"/>
      <c r="CV541" s="93"/>
      <c r="DA541" s="93"/>
      <c r="DF541" s="131"/>
      <c r="DG541" s="121">
        <f t="shared" si="412"/>
        <v>0</v>
      </c>
      <c r="DH541" s="121">
        <f t="shared" si="413"/>
        <v>25.380954300228215</v>
      </c>
      <c r="DI541" s="121">
        <f t="shared" si="414"/>
        <v>49.486424600085677</v>
      </c>
      <c r="DJ541" s="121">
        <f t="shared" si="415"/>
        <v>1.4921998523728439</v>
      </c>
      <c r="DK541" s="121">
        <f t="shared" si="415"/>
        <v>0</v>
      </c>
      <c r="DL541" s="121">
        <f t="shared" si="415"/>
        <v>0</v>
      </c>
      <c r="DM541" s="121">
        <f t="shared" si="416"/>
        <v>8.6012044835271109</v>
      </c>
      <c r="DN541" s="121">
        <f t="shared" si="417"/>
        <v>0</v>
      </c>
      <c r="DO541" s="121">
        <f t="shared" si="418"/>
        <v>0</v>
      </c>
      <c r="DP541" s="121">
        <f t="shared" si="419"/>
        <v>0</v>
      </c>
      <c r="DQ541" s="121">
        <f t="shared" si="420"/>
        <v>0</v>
      </c>
      <c r="DR541" s="122">
        <f t="shared" si="421"/>
        <v>2</v>
      </c>
      <c r="DS541" s="157"/>
      <c r="DT541" s="157" t="str">
        <f t="shared" si="422"/>
        <v>Natural fuels broadcast burn</v>
      </c>
      <c r="DU541" s="157" t="str">
        <f t="shared" si="406"/>
        <v>177-27</v>
      </c>
      <c r="DV541" s="238">
        <f t="shared" si="423"/>
        <v>2</v>
      </c>
      <c r="EJ541" s="50">
        <f t="shared" si="397"/>
        <v>0.43596036585365849</v>
      </c>
      <c r="EK541" s="50">
        <f t="shared" si="398"/>
        <v>0</v>
      </c>
      <c r="EL541" s="55">
        <f t="shared" si="399"/>
        <v>0</v>
      </c>
      <c r="EM541" s="50">
        <f>4.656*AQ541*(((BL541/2.54)^2)+((BM541/2.54)^2)+((BN541/2.54)^2)+((BO541)/2.54^2)+((BP541/2.54)^2)+((BQ541/2.54)^2)+((BR541/2.54)^2)+((BS541/2.54)^2)+((BT541/2.54)^2)+((BU541/2.54)^2)+((BV541/2.54)^2)+((BW541/2.54)^2)+((BX541/2.54)^2)+((BY541/2.54)^2)+((BZ541/2.54)^2))/(BH541*3.28)</f>
        <v>3.7184196319612148</v>
      </c>
      <c r="EN541" s="50">
        <f>3.492*AQ541*((CA541/2.54)^2 + (CB541/2.54)^2 + (CC541/2.54)^2 + (CD541/2.54)^2 + (CE541/2.54)^2 + (CF541/2.54)^2 + (CG541/2.54)^2 +(CH541/2.54)^2 +(CI541/2.54)^2 + (CJ541/2.54)^2 +(CK541/2.54)^2 + (CL541/2.54)^2 +(CM541/2.54)^2 + (CN541/2.54)^2 + (CO541/2.54)^2)/(BH541*3.28)</f>
        <v>0</v>
      </c>
      <c r="EO541" s="50">
        <f t="shared" si="392"/>
        <v>0</v>
      </c>
      <c r="EP541" s="50">
        <f t="shared" si="393"/>
        <v>0</v>
      </c>
      <c r="EQ541" s="50">
        <f t="shared" si="394"/>
        <v>0</v>
      </c>
      <c r="ER541" s="56">
        <f t="shared" si="400"/>
        <v>0.43596036585365849</v>
      </c>
      <c r="ES541" s="56">
        <f t="shared" si="401"/>
        <v>3.7184196319612148</v>
      </c>
      <c r="ET541" s="56">
        <f t="shared" si="396"/>
        <v>0</v>
      </c>
      <c r="EU541" s="56">
        <f t="shared" si="396"/>
        <v>11.421429435102697</v>
      </c>
      <c r="EV541" s="56">
        <f t="shared" si="402"/>
        <v>4.154379997814873</v>
      </c>
      <c r="EW541" s="56"/>
      <c r="EX541" s="56"/>
      <c r="EY541" s="56"/>
      <c r="EZ541" s="165"/>
      <c r="FA541" s="179"/>
      <c r="FB541" s="179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O541" s="54"/>
      <c r="FP541" s="54"/>
      <c r="FQ541" s="54"/>
      <c r="FR541" s="54"/>
      <c r="FS541" s="54"/>
      <c r="FT541" s="54"/>
      <c r="FU541" s="54"/>
      <c r="FV541" s="54"/>
      <c r="FW541" s="54"/>
      <c r="FX541" s="54"/>
      <c r="FY541" s="54"/>
      <c r="FZ541" s="54"/>
      <c r="GA541" s="54"/>
    </row>
    <row r="542" spans="1:183" ht="16.899999999999999" customHeight="1">
      <c r="A542" s="66" t="s">
        <v>377</v>
      </c>
      <c r="B542" s="228" t="s">
        <v>358</v>
      </c>
      <c r="C542" s="228">
        <v>58</v>
      </c>
      <c r="D542" s="228" t="s">
        <v>359</v>
      </c>
      <c r="E542" s="229">
        <v>3</v>
      </c>
      <c r="F542" s="144">
        <v>1.03708398255</v>
      </c>
      <c r="G542" s="144">
        <v>7.6856193820560001</v>
      </c>
      <c r="H542" s="144"/>
      <c r="I542" s="144">
        <v>2.244736950918</v>
      </c>
      <c r="J542" s="144">
        <v>8.042706063084001</v>
      </c>
      <c r="K542" s="144">
        <v>3.4826882479620003</v>
      </c>
      <c r="L542" s="144">
        <v>1.3692085152900002</v>
      </c>
      <c r="M542" s="83"/>
      <c r="N542" s="83"/>
      <c r="O542" s="83"/>
      <c r="P542" s="230">
        <f t="shared" si="407"/>
        <v>23.862043141859999</v>
      </c>
      <c r="Q542" s="52">
        <f t="shared" si="375"/>
        <v>0.72517012286366334</v>
      </c>
      <c r="R542" s="52">
        <f t="shared" si="376"/>
        <v>1.5022608551199348</v>
      </c>
      <c r="S542" s="52">
        <f t="shared" si="377"/>
        <v>1.4138978457167335</v>
      </c>
      <c r="T542" s="53">
        <f t="shared" si="378"/>
        <v>0.13691742944633589</v>
      </c>
      <c r="U542" s="53">
        <f t="shared" si="379"/>
        <v>1.3900766881414581</v>
      </c>
      <c r="V542" s="53">
        <f t="shared" si="380"/>
        <v>17.751083306215602</v>
      </c>
      <c r="W542" s="53">
        <f t="shared" si="381"/>
        <v>98.960711772686651</v>
      </c>
      <c r="X542" s="53">
        <f t="shared" si="382"/>
        <v>1.024349357088133</v>
      </c>
      <c r="Y542" s="53">
        <f t="shared" si="383"/>
        <v>1.0252519308134749</v>
      </c>
      <c r="Z542" s="53">
        <f t="shared" si="384"/>
        <v>1.0256210796792193</v>
      </c>
      <c r="AA542" s="53">
        <f t="shared" si="385"/>
        <v>1.0329380375125019</v>
      </c>
      <c r="AB542" s="53">
        <f t="shared" si="386"/>
        <v>0.57479600082889803</v>
      </c>
      <c r="AC542" s="53">
        <f t="shared" si="387"/>
        <v>0.5633825493611998</v>
      </c>
      <c r="AD542" s="53">
        <f t="shared" si="388"/>
        <v>0.52914401165394309</v>
      </c>
      <c r="AE542" s="53">
        <f t="shared" si="389"/>
        <v>0.39928513109785746</v>
      </c>
      <c r="AF542" s="53">
        <f t="shared" si="390"/>
        <v>0.36</v>
      </c>
      <c r="AG542" s="53">
        <f t="shared" si="391"/>
        <v>0.37964256554892872</v>
      </c>
      <c r="AH542" s="64" t="s">
        <v>152</v>
      </c>
      <c r="AK542" s="45" t="str">
        <f t="shared" si="408"/>
        <v>177-27</v>
      </c>
      <c r="AL542" s="65"/>
      <c r="AM542" s="145">
        <f t="shared" si="409"/>
        <v>3</v>
      </c>
      <c r="AN542" s="149"/>
      <c r="AO542" s="183"/>
      <c r="AP542" s="149"/>
      <c r="AQ542" s="147">
        <f t="shared" si="410"/>
        <v>1</v>
      </c>
      <c r="AR542" s="229">
        <v>0</v>
      </c>
      <c r="AS542" s="229">
        <v>1</v>
      </c>
      <c r="AT542" s="229">
        <v>1</v>
      </c>
      <c r="AU542" s="229">
        <v>0</v>
      </c>
      <c r="AV542" s="229">
        <v>2</v>
      </c>
      <c r="AW542" s="229">
        <v>2</v>
      </c>
      <c r="AX542" s="229">
        <v>0</v>
      </c>
      <c r="AY542" s="229">
        <v>2</v>
      </c>
      <c r="AZ542" s="229">
        <v>2</v>
      </c>
      <c r="BB542" s="229">
        <v>48</v>
      </c>
      <c r="BC542" s="229">
        <v>0</v>
      </c>
      <c r="BD542" s="229">
        <v>0</v>
      </c>
      <c r="BE542" s="57">
        <v>3</v>
      </c>
      <c r="BF542" s="57">
        <v>3</v>
      </c>
      <c r="BG542" s="57">
        <v>3</v>
      </c>
      <c r="BH542" s="57">
        <v>10</v>
      </c>
      <c r="BI542" s="57">
        <f t="shared" si="411"/>
        <v>58</v>
      </c>
      <c r="BJ542" s="189" t="str">
        <f t="shared" si="361"/>
        <v>177-27</v>
      </c>
      <c r="BK542" s="173">
        <f t="shared" si="362"/>
        <v>3</v>
      </c>
      <c r="BL542" s="173">
        <v>0</v>
      </c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104"/>
      <c r="CB542" s="103"/>
      <c r="CC542" s="103"/>
      <c r="CD542" s="103"/>
      <c r="CE542" s="103"/>
      <c r="CF542" s="103"/>
      <c r="CG542" s="103"/>
      <c r="CH542" s="103"/>
      <c r="CI542" s="103"/>
      <c r="CJ542" s="103"/>
      <c r="CK542" s="103"/>
      <c r="CL542" s="103"/>
      <c r="CP542" s="93"/>
      <c r="CQ542" s="93"/>
      <c r="CV542" s="93"/>
      <c r="DA542" s="93"/>
      <c r="DF542" s="131"/>
      <c r="DG542" s="121">
        <f t="shared" si="412"/>
        <v>0</v>
      </c>
      <c r="DH542" s="121">
        <f t="shared" si="413"/>
        <v>18.129253071591581</v>
      </c>
      <c r="DI542" s="121">
        <f t="shared" si="414"/>
        <v>35.347446142918336</v>
      </c>
      <c r="DJ542" s="121">
        <f t="shared" si="415"/>
        <v>1.5916798425310335</v>
      </c>
      <c r="DK542" s="121">
        <f t="shared" si="415"/>
        <v>0</v>
      </c>
      <c r="DL542" s="121">
        <f t="shared" si="415"/>
        <v>0</v>
      </c>
      <c r="DM542" s="121">
        <f t="shared" si="416"/>
        <v>0</v>
      </c>
      <c r="DN542" s="121">
        <f t="shared" si="417"/>
        <v>0</v>
      </c>
      <c r="DO542" s="121">
        <f t="shared" si="418"/>
        <v>0</v>
      </c>
      <c r="DP542" s="121">
        <f t="shared" si="419"/>
        <v>0</v>
      </c>
      <c r="DQ542" s="121">
        <f t="shared" si="420"/>
        <v>0</v>
      </c>
      <c r="DR542" s="122">
        <f t="shared" si="421"/>
        <v>1.5</v>
      </c>
      <c r="DS542" s="157"/>
      <c r="DT542" s="157" t="str">
        <f t="shared" si="422"/>
        <v>Natural fuels broadcast burn</v>
      </c>
      <c r="DU542" s="157" t="str">
        <f t="shared" si="406"/>
        <v>177-27</v>
      </c>
      <c r="DV542" s="238">
        <f t="shared" si="423"/>
        <v>3</v>
      </c>
      <c r="EJ542" s="50">
        <f t="shared" si="397"/>
        <v>0.46502439024390241</v>
      </c>
      <c r="EK542" s="50">
        <f t="shared" si="398"/>
        <v>0</v>
      </c>
      <c r="EL542" s="55">
        <f t="shared" si="399"/>
        <v>0</v>
      </c>
      <c r="EM542" s="50">
        <f>4.656*AQ542*(((BL542/2.54)^2)+((BM542/2.54)^2)+((BN542/2.54)^2)+((BO542)/2.54^2)+((BP542/2.54)^2)+((BQ542/2.54)^2)+((BR542/2.54)^2)+((BS542/2.54)^2)+((BT542/2.54)^2)+((BU542/2.54)^2)+((BV542/2.54)^2)+((BW542/2.54)^2)+((BX542/2.54)^2)+((BY542/2.54)^2)+((BZ542/2.54)^2))/(BH542*3.28)</f>
        <v>0</v>
      </c>
      <c r="EN542" s="50">
        <f>3.492*AQ542*((CA542/2.54)^2 + (CB542/2.54)^2 + (CC542/2.54)^2 + (CD542/2.54)^2 + (CE542/2.54)^2 + (CF542/2.54)^2 + (CG542/2.54)^2 +(CH542/2.54)^2 +(CI542/2.54)^2 + (CJ542/2.54)^2 +(CK542/2.54)^2 + (CL542/2.54)^2 +(CM542/2.54)^2 + (CN542/2.54)^2 + (CO542/2.54)^2)/(BH542*3.28)</f>
        <v>0</v>
      </c>
      <c r="EO542" s="50">
        <f t="shared" si="392"/>
        <v>0</v>
      </c>
      <c r="EP542" s="50">
        <f t="shared" si="393"/>
        <v>0</v>
      </c>
      <c r="EQ542" s="50">
        <f t="shared" si="394"/>
        <v>0</v>
      </c>
      <c r="ER542" s="56">
        <f t="shared" si="400"/>
        <v>0.46502439024390241</v>
      </c>
      <c r="ES542" s="56">
        <f t="shared" si="401"/>
        <v>0</v>
      </c>
      <c r="ET542" s="56">
        <f t="shared" si="396"/>
        <v>0</v>
      </c>
      <c r="EU542" s="56">
        <f t="shared" si="396"/>
        <v>8.1581638822162112</v>
      </c>
      <c r="EV542" s="56">
        <f t="shared" si="402"/>
        <v>0.46502439024390241</v>
      </c>
      <c r="EW542" s="56"/>
      <c r="EX542" s="56"/>
      <c r="EY542" s="56"/>
      <c r="EZ542" s="165"/>
      <c r="FA542" s="179"/>
      <c r="FB542" s="179"/>
      <c r="FC542" s="56"/>
      <c r="FD542" s="56"/>
      <c r="FE542" s="56"/>
      <c r="FF542" s="56"/>
      <c r="FG542" s="56"/>
      <c r="FH542" s="56"/>
      <c r="FI542" s="56"/>
      <c r="FJ542" s="56"/>
      <c r="FK542" s="56"/>
      <c r="FL542" s="56"/>
      <c r="FM542" s="56"/>
      <c r="FO542" s="54"/>
      <c r="FP542" s="54"/>
      <c r="FQ542" s="54"/>
      <c r="FR542" s="54"/>
      <c r="FS542" s="54"/>
      <c r="FT542" s="54"/>
      <c r="FU542" s="54"/>
      <c r="FV542" s="54"/>
      <c r="FW542" s="54"/>
      <c r="FX542" s="54"/>
      <c r="FY542" s="54"/>
      <c r="FZ542" s="54"/>
      <c r="GA542" s="54"/>
    </row>
    <row r="543" spans="1:183" ht="16.899999999999999" customHeight="1">
      <c r="A543" s="66" t="s">
        <v>377</v>
      </c>
      <c r="B543" s="228" t="s">
        <v>358</v>
      </c>
      <c r="C543" s="228">
        <v>58</v>
      </c>
      <c r="D543" s="228" t="s">
        <v>359</v>
      </c>
      <c r="E543" s="229">
        <v>4</v>
      </c>
      <c r="F543" s="144">
        <v>1.03708398255</v>
      </c>
      <c r="G543" s="144">
        <v>7.6856193820560001</v>
      </c>
      <c r="H543" s="144"/>
      <c r="I543" s="144">
        <v>2.244736950918</v>
      </c>
      <c r="J543" s="144">
        <v>8.042706063084001</v>
      </c>
      <c r="K543" s="144">
        <v>3.4826882479620003</v>
      </c>
      <c r="L543" s="144">
        <v>1.3692085152900002</v>
      </c>
      <c r="M543" s="83"/>
      <c r="N543" s="83"/>
      <c r="O543" s="83"/>
      <c r="P543" s="230">
        <f t="shared" si="407"/>
        <v>23.862043141859999</v>
      </c>
      <c r="Q543" s="52">
        <f t="shared" si="375"/>
        <v>0.72517012286366334</v>
      </c>
      <c r="R543" s="52">
        <f t="shared" si="376"/>
        <v>1.5022608551199348</v>
      </c>
      <c r="S543" s="52">
        <f t="shared" si="377"/>
        <v>1.4138978457167335</v>
      </c>
      <c r="T543" s="53">
        <f t="shared" si="378"/>
        <v>0.13691742944633589</v>
      </c>
      <c r="U543" s="53">
        <f t="shared" si="379"/>
        <v>1.3900766881414581</v>
      </c>
      <c r="V543" s="53">
        <f t="shared" si="380"/>
        <v>17.751083306215602</v>
      </c>
      <c r="W543" s="53">
        <f t="shared" si="381"/>
        <v>98.960711772686651</v>
      </c>
      <c r="X543" s="53">
        <f t="shared" si="382"/>
        <v>1.024349357088133</v>
      </c>
      <c r="Y543" s="53">
        <f t="shared" si="383"/>
        <v>1.0252519308134749</v>
      </c>
      <c r="Z543" s="53">
        <f t="shared" si="384"/>
        <v>1.0256210796792193</v>
      </c>
      <c r="AA543" s="53">
        <f t="shared" si="385"/>
        <v>1.0329380375125019</v>
      </c>
      <c r="AB543" s="53">
        <f t="shared" si="386"/>
        <v>0.57479600082889803</v>
      </c>
      <c r="AC543" s="53">
        <f t="shared" si="387"/>
        <v>0.5633825493611998</v>
      </c>
      <c r="AD543" s="53">
        <f t="shared" si="388"/>
        <v>0.52914401165394309</v>
      </c>
      <c r="AE543" s="53">
        <f t="shared" si="389"/>
        <v>0.39928513109785746</v>
      </c>
      <c r="AF543" s="53">
        <f t="shared" si="390"/>
        <v>0.36</v>
      </c>
      <c r="AG543" s="53">
        <f t="shared" si="391"/>
        <v>0.37964256554892872</v>
      </c>
      <c r="AH543" s="64" t="s">
        <v>152</v>
      </c>
      <c r="AK543" s="45" t="str">
        <f t="shared" si="408"/>
        <v>177-27</v>
      </c>
      <c r="AL543" s="65"/>
      <c r="AM543" s="145">
        <f t="shared" si="409"/>
        <v>4</v>
      </c>
      <c r="AN543" s="149"/>
      <c r="AO543" s="183"/>
      <c r="AP543" s="149"/>
      <c r="AQ543" s="147">
        <f t="shared" si="410"/>
        <v>1</v>
      </c>
      <c r="AR543" s="229">
        <v>0</v>
      </c>
      <c r="AS543" s="229">
        <v>1</v>
      </c>
      <c r="AT543" s="229">
        <v>1</v>
      </c>
      <c r="AU543" s="229">
        <v>0</v>
      </c>
      <c r="AV543" s="229">
        <v>1</v>
      </c>
      <c r="AW543" s="229">
        <v>1</v>
      </c>
      <c r="AX543" s="229">
        <v>0</v>
      </c>
      <c r="AY543" s="229">
        <v>2</v>
      </c>
      <c r="AZ543" s="229">
        <v>2</v>
      </c>
      <c r="BB543" s="229">
        <v>42</v>
      </c>
      <c r="BC543" s="229">
        <v>1</v>
      </c>
      <c r="BD543" s="229">
        <v>1</v>
      </c>
      <c r="BE543" s="57">
        <v>3</v>
      </c>
      <c r="BF543" s="57">
        <v>3</v>
      </c>
      <c r="BG543" s="57">
        <v>3</v>
      </c>
      <c r="BH543" s="57">
        <v>10</v>
      </c>
      <c r="BI543" s="57">
        <f t="shared" si="411"/>
        <v>58</v>
      </c>
      <c r="BJ543" s="189" t="str">
        <f t="shared" si="361"/>
        <v>177-27</v>
      </c>
      <c r="BK543" s="173">
        <f t="shared" si="362"/>
        <v>4</v>
      </c>
      <c r="BL543" s="173">
        <v>0</v>
      </c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104">
        <v>12</v>
      </c>
      <c r="CB543" s="103"/>
      <c r="CC543" s="103"/>
      <c r="CD543" s="103"/>
      <c r="CE543" s="103"/>
      <c r="CF543" s="103"/>
      <c r="CG543" s="103"/>
      <c r="CH543" s="103"/>
      <c r="CI543" s="103"/>
      <c r="CJ543" s="103"/>
      <c r="CK543" s="103"/>
      <c r="CL543" s="103"/>
      <c r="CP543" s="93"/>
      <c r="CQ543" s="93"/>
      <c r="CV543" s="93"/>
      <c r="DA543" s="93"/>
      <c r="DF543" s="131"/>
      <c r="DG543" s="121">
        <f t="shared" si="412"/>
        <v>0</v>
      </c>
      <c r="DH543" s="121">
        <f t="shared" si="413"/>
        <v>14.503402457273268</v>
      </c>
      <c r="DI543" s="121">
        <f t="shared" si="414"/>
        <v>28.27795691433467</v>
      </c>
      <c r="DJ543" s="121">
        <f t="shared" si="415"/>
        <v>1.3927198622146542</v>
      </c>
      <c r="DK543" s="121">
        <f t="shared" si="415"/>
        <v>0.33026811803520256</v>
      </c>
      <c r="DL543" s="121">
        <f t="shared" si="415"/>
        <v>3.9625941226455854</v>
      </c>
      <c r="DM543" s="121">
        <f t="shared" si="416"/>
        <v>0</v>
      </c>
      <c r="DN543" s="121">
        <f t="shared" si="417"/>
        <v>6.6077624704975761</v>
      </c>
      <c r="DO543" s="121">
        <f t="shared" si="418"/>
        <v>0</v>
      </c>
      <c r="DP543" s="121">
        <f t="shared" si="419"/>
        <v>0</v>
      </c>
      <c r="DQ543" s="121">
        <f t="shared" si="420"/>
        <v>0</v>
      </c>
      <c r="DR543" s="122">
        <f t="shared" si="421"/>
        <v>1</v>
      </c>
      <c r="DS543" s="157"/>
      <c r="DT543" s="157" t="str">
        <f t="shared" si="422"/>
        <v>Natural fuels broadcast burn</v>
      </c>
      <c r="DU543" s="157" t="str">
        <f t="shared" si="406"/>
        <v>177-27</v>
      </c>
      <c r="DV543" s="238">
        <f t="shared" si="423"/>
        <v>4</v>
      </c>
      <c r="EJ543" s="50">
        <f t="shared" si="397"/>
        <v>0.40689634146341458</v>
      </c>
      <c r="EK543" s="50">
        <f t="shared" si="398"/>
        <v>0.18546747967479674</v>
      </c>
      <c r="EL543" s="55">
        <f t="shared" si="399"/>
        <v>1.475609756097561</v>
      </c>
      <c r="EM543" s="50">
        <f>4.656*AQ543*(((BL543/2.54)^2)+((BM543/2.54)^2)+((BN543/2.54)^2)+((BO543)/2.54^2)+((BP543/2.54)^2)+((BQ543/2.54)^2)+((BR543/2.54)^2)+((BS543/2.54)^2)+((BT543/2.54)^2)+((BU543/2.54)^2)+((BV543/2.54)^2)+((BW543/2.54)^2)+((BX543/2.54)^2)+((BY543/2.54)^2)+((BZ543/2.54)^2))/(BH543*3.28)</f>
        <v>0</v>
      </c>
      <c r="EN543" s="50">
        <f>3.492*AQ543*((CA543/2.54)^2 + (CB543/2.54)^2 + (CC543/2.54)^2 + (CD543/2.54)^2 + (CE543/2.54)^2 + (CF543/2.54)^2 + (CG543/2.54)^2 +(CH543/2.54)^2 +(CI543/2.54)^2 + (CJ543/2.54)^2 +(CK543/2.54)^2 + (CL543/2.54)^2 +(CM543/2.54)^2 + (CN543/2.54)^2 + (CO543/2.54)^2)/(BH543*3.28)</f>
        <v>2.3762681671704806</v>
      </c>
      <c r="EO543" s="50">
        <f t="shared" si="392"/>
        <v>0</v>
      </c>
      <c r="EP543" s="50">
        <f t="shared" si="393"/>
        <v>0</v>
      </c>
      <c r="EQ543" s="50">
        <f t="shared" si="394"/>
        <v>0</v>
      </c>
      <c r="ER543" s="56">
        <f t="shared" si="400"/>
        <v>2.0679735772357724</v>
      </c>
      <c r="ES543" s="56">
        <f t="shared" si="401"/>
        <v>2.3762681671704806</v>
      </c>
      <c r="ET543" s="56">
        <f t="shared" si="396"/>
        <v>0</v>
      </c>
      <c r="EU543" s="56">
        <f t="shared" si="396"/>
        <v>6.5265311057729702</v>
      </c>
      <c r="EV543" s="56">
        <f t="shared" si="402"/>
        <v>4.444241744406253</v>
      </c>
      <c r="EW543" s="56"/>
      <c r="EX543" s="56"/>
      <c r="EY543" s="56"/>
      <c r="EZ543" s="165" t="str">
        <f>D543</f>
        <v>177-27</v>
      </c>
      <c r="FA543" s="179">
        <f t="shared" si="395"/>
        <v>0</v>
      </c>
      <c r="FB543" s="179">
        <f t="shared" si="395"/>
        <v>8.7020414743639609</v>
      </c>
      <c r="FC543" s="56">
        <f>AVERAGE(EJ541:EJ543)</f>
        <v>0.43596036585365844</v>
      </c>
      <c r="FD543" s="56">
        <f>AVERAGE(EK541:EK543)</f>
        <v>6.1822493224932246E-2</v>
      </c>
      <c r="FE543" s="56">
        <f>AVERAGE(EL541:EL543)</f>
        <v>0.491869918699187</v>
      </c>
      <c r="FF543" s="56">
        <f>AVERAGE(EM541:EM543)</f>
        <v>1.2394732106537383</v>
      </c>
      <c r="FG543" s="56">
        <f>AVERAGE(EN541:EN543)</f>
        <v>0.79208938905682691</v>
      </c>
      <c r="FH543" s="56">
        <f t="shared" si="403"/>
        <v>0</v>
      </c>
      <c r="FI543" s="56">
        <f t="shared" si="403"/>
        <v>0</v>
      </c>
      <c r="FJ543" s="56">
        <f t="shared" si="403"/>
        <v>0</v>
      </c>
      <c r="FK543" s="56">
        <f>AVERAGE(ER541:ER543)</f>
        <v>0.98965277777777771</v>
      </c>
      <c r="FL543" s="56">
        <f>AVERAGE(ES541:ES543)</f>
        <v>2.0315625997105653</v>
      </c>
      <c r="FM543" s="56">
        <f>AVERAGE(EV541:EV543)</f>
        <v>3.0212153774883426</v>
      </c>
      <c r="FO543" s="54"/>
      <c r="FP543" s="54" t="e">
        <f>AVERAGE(#REF!)</f>
        <v>#REF!</v>
      </c>
      <c r="FQ543" s="54" t="e">
        <f>AVERAGE(#REF!)</f>
        <v>#REF!</v>
      </c>
      <c r="FR543" s="54" t="e">
        <f>AVERAGE(#REF!)</f>
        <v>#REF!</v>
      </c>
      <c r="FS543" s="54" t="e">
        <f>AVERAGE(#REF!)</f>
        <v>#REF!</v>
      </c>
      <c r="FT543" s="54" t="e">
        <f>AVERAGE(#REF!)</f>
        <v>#REF!</v>
      </c>
      <c r="FU543" s="54" t="e">
        <f>AVERAGE(#REF!)</f>
        <v>#REF!</v>
      </c>
      <c r="FV543" s="54" t="e">
        <f>AVERAGE(#REF!)</f>
        <v>#REF!</v>
      </c>
      <c r="FW543" s="54" t="e">
        <f>AVERAGE(#REF!)</f>
        <v>#REF!</v>
      </c>
      <c r="FX543" s="54" t="e">
        <f>AVERAGE(#REF!)</f>
        <v>#REF!</v>
      </c>
      <c r="FY543" s="54" t="e">
        <f>AVERAGE(#REF!)</f>
        <v>#REF!</v>
      </c>
      <c r="FZ543" s="54" t="e">
        <f>AVERAGE(#REF!)</f>
        <v>#REF!</v>
      </c>
      <c r="GA543" s="54"/>
    </row>
    <row r="544" spans="1:183" ht="16.899999999999999" customHeight="1">
      <c r="A544" s="66" t="s">
        <v>377</v>
      </c>
      <c r="B544" s="228" t="s">
        <v>358</v>
      </c>
      <c r="C544" s="228">
        <v>58</v>
      </c>
      <c r="D544" s="228" t="s">
        <v>359</v>
      </c>
      <c r="E544" s="229">
        <v>5</v>
      </c>
      <c r="F544" s="144">
        <v>1.03708398255</v>
      </c>
      <c r="G544" s="144">
        <v>7.6856193820560001</v>
      </c>
      <c r="H544" s="144"/>
      <c r="I544" s="144">
        <v>2.244736950918</v>
      </c>
      <c r="J544" s="144">
        <v>8.042706063084001</v>
      </c>
      <c r="K544" s="144">
        <v>3.4826882479620003</v>
      </c>
      <c r="L544" s="144">
        <v>1.3692085152900002</v>
      </c>
      <c r="M544" s="83"/>
      <c r="N544" s="83"/>
      <c r="O544" s="83"/>
      <c r="P544" s="230">
        <f t="shared" si="407"/>
        <v>23.862043141859999</v>
      </c>
      <c r="Q544" s="52">
        <f t="shared" si="375"/>
        <v>0.72517012286366334</v>
      </c>
      <c r="R544" s="52">
        <f t="shared" si="376"/>
        <v>1.5022608551199348</v>
      </c>
      <c r="S544" s="52">
        <f t="shared" si="377"/>
        <v>1.4138978457167335</v>
      </c>
      <c r="T544" s="53">
        <f t="shared" si="378"/>
        <v>0.13691742944633589</v>
      </c>
      <c r="U544" s="53">
        <f t="shared" si="379"/>
        <v>1.3900766881414581</v>
      </c>
      <c r="V544" s="53">
        <f t="shared" si="380"/>
        <v>17.751083306215602</v>
      </c>
      <c r="W544" s="53">
        <f t="shared" si="381"/>
        <v>98.960711772686651</v>
      </c>
      <c r="X544" s="53">
        <f t="shared" si="382"/>
        <v>1.024349357088133</v>
      </c>
      <c r="Y544" s="53">
        <f t="shared" si="383"/>
        <v>1.0252519308134749</v>
      </c>
      <c r="Z544" s="53">
        <f t="shared" si="384"/>
        <v>1.0256210796792193</v>
      </c>
      <c r="AA544" s="53">
        <f t="shared" si="385"/>
        <v>1.0329380375125019</v>
      </c>
      <c r="AB544" s="53">
        <f t="shared" si="386"/>
        <v>0.57479600082889803</v>
      </c>
      <c r="AC544" s="53">
        <f t="shared" si="387"/>
        <v>0.5633825493611998</v>
      </c>
      <c r="AD544" s="53">
        <f t="shared" si="388"/>
        <v>0.52914401165394309</v>
      </c>
      <c r="AE544" s="53">
        <f t="shared" si="389"/>
        <v>0.39928513109785746</v>
      </c>
      <c r="AF544" s="53">
        <f t="shared" si="390"/>
        <v>0.36</v>
      </c>
      <c r="AG544" s="53">
        <f t="shared" si="391"/>
        <v>0.37964256554892872</v>
      </c>
      <c r="AH544" s="64" t="s">
        <v>152</v>
      </c>
      <c r="AK544" s="45" t="str">
        <f t="shared" si="408"/>
        <v>177-27</v>
      </c>
      <c r="AL544" s="65"/>
      <c r="AM544" s="145">
        <f t="shared" si="409"/>
        <v>5</v>
      </c>
      <c r="AN544" s="149"/>
      <c r="AO544" s="183"/>
      <c r="AP544" s="149"/>
      <c r="AQ544" s="147">
        <f t="shared" si="410"/>
        <v>1</v>
      </c>
      <c r="AR544" s="229">
        <v>0</v>
      </c>
      <c r="AS544" s="229">
        <v>1</v>
      </c>
      <c r="AT544" s="229">
        <v>1</v>
      </c>
      <c r="AU544" s="229">
        <v>0</v>
      </c>
      <c r="AV544" s="229">
        <v>1</v>
      </c>
      <c r="AW544" s="229">
        <v>1</v>
      </c>
      <c r="AX544" s="229">
        <v>0</v>
      </c>
      <c r="AY544" s="229">
        <v>2</v>
      </c>
      <c r="AZ544" s="229">
        <v>2</v>
      </c>
      <c r="BB544" s="229">
        <v>78</v>
      </c>
      <c r="BC544" s="229">
        <v>1</v>
      </c>
      <c r="BD544" s="229">
        <v>1</v>
      </c>
      <c r="BE544" s="57">
        <v>3</v>
      </c>
      <c r="BF544" s="57">
        <v>3</v>
      </c>
      <c r="BG544" s="57">
        <v>3</v>
      </c>
      <c r="BH544" s="57">
        <v>10</v>
      </c>
      <c r="BI544" s="57">
        <f t="shared" si="411"/>
        <v>58</v>
      </c>
      <c r="BJ544" s="189" t="str">
        <f t="shared" si="361"/>
        <v>177-27</v>
      </c>
      <c r="BK544" s="173">
        <f t="shared" si="362"/>
        <v>5</v>
      </c>
      <c r="BL544" s="173">
        <v>22</v>
      </c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104"/>
      <c r="CB544" s="103"/>
      <c r="CC544" s="103"/>
      <c r="CD544" s="103"/>
      <c r="CE544" s="103"/>
      <c r="CF544" s="103"/>
      <c r="CG544" s="103"/>
      <c r="CH544" s="103"/>
      <c r="CI544" s="103"/>
      <c r="CJ544" s="103"/>
      <c r="CK544" s="103"/>
      <c r="CL544" s="103"/>
      <c r="CP544" s="93"/>
      <c r="CQ544" s="93"/>
      <c r="CV544" s="93"/>
      <c r="DA544" s="93"/>
      <c r="DF544" s="131"/>
      <c r="DG544" s="121">
        <f t="shared" si="412"/>
        <v>0</v>
      </c>
      <c r="DH544" s="121">
        <f t="shared" si="413"/>
        <v>14.503402457273268</v>
      </c>
      <c r="DI544" s="121">
        <f t="shared" si="414"/>
        <v>28.27795691433467</v>
      </c>
      <c r="DJ544" s="121">
        <f t="shared" si="415"/>
        <v>2.5864797441129297</v>
      </c>
      <c r="DK544" s="121">
        <f t="shared" si="415"/>
        <v>0.33026811803520256</v>
      </c>
      <c r="DL544" s="121">
        <f t="shared" si="415"/>
        <v>3.9625941226455854</v>
      </c>
      <c r="DM544" s="121">
        <f t="shared" si="416"/>
        <v>24.633035325604272</v>
      </c>
      <c r="DN544" s="121">
        <f t="shared" si="417"/>
        <v>0</v>
      </c>
      <c r="DO544" s="121">
        <f t="shared" si="418"/>
        <v>0</v>
      </c>
      <c r="DP544" s="121">
        <f t="shared" si="419"/>
        <v>0</v>
      </c>
      <c r="DQ544" s="121">
        <f t="shared" si="420"/>
        <v>0</v>
      </c>
      <c r="DR544" s="122">
        <f t="shared" si="421"/>
        <v>1</v>
      </c>
      <c r="DS544" s="157"/>
      <c r="DT544" s="157" t="str">
        <f t="shared" si="422"/>
        <v>Natural fuels broadcast burn</v>
      </c>
      <c r="DU544" s="157" t="str">
        <f t="shared" si="406"/>
        <v>177-27</v>
      </c>
      <c r="DV544" s="238">
        <f t="shared" si="423"/>
        <v>5</v>
      </c>
      <c r="EJ544" s="50"/>
      <c r="EK544" s="50"/>
      <c r="EL544" s="55"/>
      <c r="EM544" s="50"/>
      <c r="EN544" s="50"/>
      <c r="EO544" s="50">
        <f t="shared" si="392"/>
        <v>0</v>
      </c>
      <c r="EP544" s="50">
        <f t="shared" si="393"/>
        <v>0</v>
      </c>
      <c r="EQ544" s="50">
        <f t="shared" si="394"/>
        <v>0</v>
      </c>
      <c r="ER544" s="56"/>
      <c r="ES544" s="56"/>
      <c r="ET544" s="56">
        <f t="shared" si="396"/>
        <v>0</v>
      </c>
      <c r="EU544" s="56">
        <f t="shared" si="396"/>
        <v>6.5265311057729702</v>
      </c>
      <c r="EV544" s="56"/>
      <c r="EW544" s="56"/>
      <c r="EX544" s="56"/>
      <c r="EY544" s="56"/>
      <c r="EZ544" s="165"/>
      <c r="FA544" s="179"/>
      <c r="FB544" s="179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O544" s="54"/>
      <c r="FP544" s="54"/>
      <c r="FQ544" s="54"/>
      <c r="FR544" s="54"/>
      <c r="FS544" s="54"/>
      <c r="FT544" s="54"/>
      <c r="FU544" s="54"/>
      <c r="FV544" s="54"/>
      <c r="FW544" s="54"/>
      <c r="FX544" s="54"/>
      <c r="FY544" s="54"/>
      <c r="FZ544" s="54"/>
      <c r="GA544" s="54"/>
    </row>
    <row r="545" spans="1:183" ht="16.899999999999999" customHeight="1">
      <c r="A545" s="66" t="s">
        <v>377</v>
      </c>
      <c r="B545" s="228" t="s">
        <v>358</v>
      </c>
      <c r="C545" s="228">
        <v>460</v>
      </c>
      <c r="D545" s="228" t="s">
        <v>361</v>
      </c>
      <c r="E545" s="229">
        <v>1</v>
      </c>
      <c r="F545" s="144">
        <v>1.03708398255</v>
      </c>
      <c r="G545" s="144">
        <v>7.6856193820560001</v>
      </c>
      <c r="H545" s="144"/>
      <c r="I545" s="144">
        <v>2.244736950918</v>
      </c>
      <c r="J545" s="144">
        <v>8.042706063084001</v>
      </c>
      <c r="K545" s="144">
        <v>3.4826882479620003</v>
      </c>
      <c r="L545" s="144">
        <v>1.3692085152900002</v>
      </c>
      <c r="M545" s="83"/>
      <c r="N545" s="83"/>
      <c r="O545" s="83"/>
      <c r="P545" s="230">
        <f t="shared" si="407"/>
        <v>23.862043141859999</v>
      </c>
      <c r="Q545" s="52">
        <f t="shared" si="375"/>
        <v>0.72517012286366334</v>
      </c>
      <c r="R545" s="52">
        <f t="shared" si="376"/>
        <v>1.5022608551199348</v>
      </c>
      <c r="S545" s="52">
        <f t="shared" si="377"/>
        <v>1.4138978457167335</v>
      </c>
      <c r="T545" s="53">
        <f t="shared" si="378"/>
        <v>0.13691742944633589</v>
      </c>
      <c r="U545" s="53">
        <f t="shared" si="379"/>
        <v>1.3900766881414581</v>
      </c>
      <c r="V545" s="53">
        <f t="shared" si="380"/>
        <v>17.751083306215602</v>
      </c>
      <c r="W545" s="53">
        <f t="shared" si="381"/>
        <v>98.960711772686651</v>
      </c>
      <c r="X545" s="53">
        <f t="shared" si="382"/>
        <v>1.024349357088133</v>
      </c>
      <c r="Y545" s="53">
        <f t="shared" si="383"/>
        <v>1.0252519308134749</v>
      </c>
      <c r="Z545" s="53">
        <f t="shared" si="384"/>
        <v>1.0256210796792193</v>
      </c>
      <c r="AA545" s="53">
        <f t="shared" si="385"/>
        <v>1.0329380375125019</v>
      </c>
      <c r="AB545" s="53">
        <f t="shared" si="386"/>
        <v>0.57479600082889803</v>
      </c>
      <c r="AC545" s="53">
        <f t="shared" si="387"/>
        <v>0.5633825493611998</v>
      </c>
      <c r="AD545" s="53">
        <f t="shared" si="388"/>
        <v>0.52914401165394309</v>
      </c>
      <c r="AE545" s="53">
        <f t="shared" si="389"/>
        <v>0.39928513109785746</v>
      </c>
      <c r="AF545" s="53">
        <f t="shared" si="390"/>
        <v>0.36</v>
      </c>
      <c r="AG545" s="53">
        <f t="shared" si="391"/>
        <v>0.37964256554892872</v>
      </c>
      <c r="AH545" s="64" t="s">
        <v>152</v>
      </c>
      <c r="AK545" s="45" t="str">
        <f t="shared" si="408"/>
        <v>345-29</v>
      </c>
      <c r="AL545" s="65"/>
      <c r="AM545" s="145">
        <f t="shared" si="409"/>
        <v>1</v>
      </c>
      <c r="AN545" s="149"/>
      <c r="AO545" s="183"/>
      <c r="AP545" s="149"/>
      <c r="AQ545" s="147">
        <f t="shared" si="410"/>
        <v>1</v>
      </c>
      <c r="AR545" s="229">
        <v>0</v>
      </c>
      <c r="AS545" s="229">
        <v>0</v>
      </c>
      <c r="AT545" s="229">
        <v>3</v>
      </c>
      <c r="AU545" s="229">
        <v>0</v>
      </c>
      <c r="AV545" s="229">
        <v>1</v>
      </c>
      <c r="AW545" s="229">
        <v>1</v>
      </c>
      <c r="AX545" s="229">
        <v>0</v>
      </c>
      <c r="AY545" s="229">
        <v>1</v>
      </c>
      <c r="AZ545" s="229">
        <v>1</v>
      </c>
      <c r="BB545" s="229">
        <v>49</v>
      </c>
      <c r="BC545" s="229">
        <v>0</v>
      </c>
      <c r="BD545" s="229">
        <v>0</v>
      </c>
      <c r="BE545" s="57">
        <v>3</v>
      </c>
      <c r="BF545" s="57">
        <v>3</v>
      </c>
      <c r="BG545" s="57">
        <v>3</v>
      </c>
      <c r="BH545" s="57">
        <v>10</v>
      </c>
      <c r="BI545" s="57">
        <f t="shared" si="411"/>
        <v>460</v>
      </c>
      <c r="BJ545" s="189" t="str">
        <f t="shared" si="361"/>
        <v>345-29</v>
      </c>
      <c r="BK545" s="173">
        <f t="shared" si="362"/>
        <v>1</v>
      </c>
      <c r="BL545" s="173">
        <v>0</v>
      </c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104"/>
      <c r="CB545" s="103"/>
      <c r="CC545" s="103"/>
      <c r="CD545" s="103"/>
      <c r="CE545" s="103"/>
      <c r="CF545" s="103"/>
      <c r="CG545" s="103"/>
      <c r="CH545" s="103"/>
      <c r="CI545" s="103"/>
      <c r="CJ545" s="103"/>
      <c r="CK545" s="103"/>
      <c r="CL545" s="103"/>
      <c r="CP545" s="93"/>
      <c r="CQ545" s="93"/>
      <c r="CV545" s="93"/>
      <c r="DA545" s="93"/>
      <c r="DF545" s="131"/>
      <c r="DG545" s="121">
        <f t="shared" si="412"/>
        <v>0</v>
      </c>
      <c r="DH545" s="121">
        <f t="shared" si="413"/>
        <v>7.2517012286366338</v>
      </c>
      <c r="DI545" s="121">
        <f t="shared" si="414"/>
        <v>14.138978457167335</v>
      </c>
      <c r="DJ545" s="121">
        <f t="shared" si="415"/>
        <v>1.62483983925043</v>
      </c>
      <c r="DK545" s="121">
        <f t="shared" si="415"/>
        <v>0</v>
      </c>
      <c r="DL545" s="121">
        <f t="shared" si="415"/>
        <v>0</v>
      </c>
      <c r="DM545" s="121">
        <f t="shared" si="416"/>
        <v>0</v>
      </c>
      <c r="DN545" s="121">
        <f t="shared" si="417"/>
        <v>0</v>
      </c>
      <c r="DO545" s="121">
        <f t="shared" si="418"/>
        <v>0</v>
      </c>
      <c r="DP545" s="121">
        <f t="shared" si="419"/>
        <v>0</v>
      </c>
      <c r="DQ545" s="121">
        <f t="shared" si="420"/>
        <v>0</v>
      </c>
      <c r="DR545" s="122">
        <f t="shared" si="421"/>
        <v>2</v>
      </c>
      <c r="DS545" s="157"/>
      <c r="DT545" s="157" t="str">
        <f t="shared" si="422"/>
        <v>Natural fuels broadcast burn</v>
      </c>
      <c r="DU545" s="157" t="str">
        <f t="shared" si="406"/>
        <v>345-29</v>
      </c>
      <c r="DV545" s="238">
        <f t="shared" si="423"/>
        <v>1</v>
      </c>
      <c r="EJ545" s="50">
        <f t="shared" si="397"/>
        <v>0.47471239837398377</v>
      </c>
      <c r="EK545" s="50">
        <f t="shared" si="398"/>
        <v>0</v>
      </c>
      <c r="EL545" s="55">
        <f t="shared" si="399"/>
        <v>0</v>
      </c>
      <c r="EM545" s="50">
        <f>4.656*AQ545*(((BL545/2.54)^2)+((BM545/2.54)^2)+((BN545/2.54)^2)+((BO545)/2.54^2)+((BP545/2.54)^2)+((BQ545/2.54)^2)+((BR545/2.54)^2)+((BS545/2.54)^2)+((BT545/2.54)^2)+((BU545/2.54)^2)+((BV545/2.54)^2)+((BW545/2.54)^2)+((BX545/2.54)^2)+((BY545/2.54)^2)+((BZ545/2.54)^2))/(BH545*3.28)</f>
        <v>0</v>
      </c>
      <c r="EN545" s="50">
        <f>3.492*AQ545*((CA545/2.54)^2 + (CB545/2.54)^2 + (CC545/2.54)^2 + (CD545/2.54)^2 + (CE545/2.54)^2 + (CF545/2.54)^2 + (CG545/2.54)^2 +(CH545/2.54)^2 +(CI545/2.54)^2 + (CJ545/2.54)^2 +(CK545/2.54)^2 + (CL545/2.54)^2 +(CM545/2.54)^2 + (CN545/2.54)^2 + (CO545/2.54)^2)/(BH545*3.28)</f>
        <v>0</v>
      </c>
      <c r="EO545" s="50">
        <f t="shared" si="392"/>
        <v>0</v>
      </c>
      <c r="EP545" s="50">
        <f t="shared" si="393"/>
        <v>0</v>
      </c>
      <c r="EQ545" s="50">
        <f t="shared" si="394"/>
        <v>0</v>
      </c>
      <c r="ER545" s="56">
        <f t="shared" si="400"/>
        <v>0.47471239837398377</v>
      </c>
      <c r="ES545" s="56">
        <f t="shared" si="401"/>
        <v>0</v>
      </c>
      <c r="ET545" s="56">
        <f t="shared" si="396"/>
        <v>0</v>
      </c>
      <c r="EU545" s="56">
        <f t="shared" si="396"/>
        <v>3.2632655528864851</v>
      </c>
      <c r="EV545" s="56">
        <f t="shared" si="402"/>
        <v>0.47471239837398377</v>
      </c>
      <c r="EW545" s="56"/>
      <c r="EX545" s="56"/>
      <c r="EY545" s="56"/>
      <c r="EZ545" s="165"/>
      <c r="FA545" s="179"/>
      <c r="FB545" s="179"/>
      <c r="FC545" s="56"/>
      <c r="FD545" s="56"/>
      <c r="FE545" s="56"/>
      <c r="FF545" s="56"/>
      <c r="FG545" s="56"/>
      <c r="FH545" s="56"/>
      <c r="FI545" s="56"/>
      <c r="FJ545" s="56"/>
      <c r="FK545" s="56"/>
      <c r="FL545" s="56"/>
      <c r="FM545" s="56"/>
      <c r="FO545" s="54"/>
      <c r="FP545" s="54"/>
      <c r="FQ545" s="54"/>
      <c r="FR545" s="54"/>
      <c r="FS545" s="54"/>
      <c r="FT545" s="54"/>
      <c r="FU545" s="54"/>
      <c r="FV545" s="54"/>
      <c r="FW545" s="54"/>
      <c r="FX545" s="54"/>
      <c r="FY545" s="54"/>
      <c r="FZ545" s="54"/>
      <c r="GA545" s="54"/>
    </row>
    <row r="546" spans="1:183" ht="16.899999999999999" customHeight="1">
      <c r="A546" s="66" t="s">
        <v>377</v>
      </c>
      <c r="B546" s="228" t="s">
        <v>358</v>
      </c>
      <c r="C546" s="228">
        <v>460</v>
      </c>
      <c r="D546" s="228" t="s">
        <v>361</v>
      </c>
      <c r="E546" s="229">
        <v>2</v>
      </c>
      <c r="F546" s="144">
        <v>1.03708398255</v>
      </c>
      <c r="G546" s="144">
        <v>7.6856193820560001</v>
      </c>
      <c r="H546" s="144"/>
      <c r="I546" s="144">
        <v>2.244736950918</v>
      </c>
      <c r="J546" s="144">
        <v>8.042706063084001</v>
      </c>
      <c r="K546" s="144">
        <v>3.4826882479620003</v>
      </c>
      <c r="L546" s="144">
        <v>1.3692085152900002</v>
      </c>
      <c r="M546" s="83"/>
      <c r="N546" s="83"/>
      <c r="O546" s="83"/>
      <c r="P546" s="230">
        <f t="shared" si="407"/>
        <v>23.862043141859999</v>
      </c>
      <c r="Q546" s="52">
        <f t="shared" si="375"/>
        <v>0.72517012286366334</v>
      </c>
      <c r="R546" s="52">
        <f t="shared" si="376"/>
        <v>1.5022608551199348</v>
      </c>
      <c r="S546" s="52">
        <f t="shared" si="377"/>
        <v>1.4138978457167335</v>
      </c>
      <c r="T546" s="53">
        <f t="shared" si="378"/>
        <v>0.13691742944633589</v>
      </c>
      <c r="U546" s="53">
        <f t="shared" si="379"/>
        <v>1.3900766881414581</v>
      </c>
      <c r="V546" s="53">
        <f t="shared" si="380"/>
        <v>17.751083306215602</v>
      </c>
      <c r="W546" s="53">
        <f t="shared" si="381"/>
        <v>98.960711772686651</v>
      </c>
      <c r="X546" s="53">
        <f t="shared" si="382"/>
        <v>1.024349357088133</v>
      </c>
      <c r="Y546" s="53">
        <f t="shared" si="383"/>
        <v>1.0252519308134749</v>
      </c>
      <c r="Z546" s="53">
        <f t="shared" si="384"/>
        <v>1.0256210796792193</v>
      </c>
      <c r="AA546" s="53">
        <f t="shared" si="385"/>
        <v>1.0329380375125019</v>
      </c>
      <c r="AB546" s="53">
        <f t="shared" si="386"/>
        <v>0.57479600082889803</v>
      </c>
      <c r="AC546" s="53">
        <f t="shared" si="387"/>
        <v>0.5633825493611998</v>
      </c>
      <c r="AD546" s="53">
        <f t="shared" si="388"/>
        <v>0.52914401165394309</v>
      </c>
      <c r="AE546" s="53">
        <f t="shared" si="389"/>
        <v>0.39928513109785746</v>
      </c>
      <c r="AF546" s="53">
        <f t="shared" si="390"/>
        <v>0.36</v>
      </c>
      <c r="AG546" s="53">
        <f t="shared" si="391"/>
        <v>0.37964256554892872</v>
      </c>
      <c r="AH546" s="64" t="s">
        <v>152</v>
      </c>
      <c r="AK546" s="45" t="str">
        <f t="shared" si="408"/>
        <v>345-29</v>
      </c>
      <c r="AL546" s="65"/>
      <c r="AM546" s="145">
        <f t="shared" si="409"/>
        <v>2</v>
      </c>
      <c r="AN546" s="149"/>
      <c r="AO546" s="183"/>
      <c r="AP546" s="149"/>
      <c r="AQ546" s="147">
        <f t="shared" si="410"/>
        <v>1</v>
      </c>
      <c r="AR546" s="229">
        <v>0</v>
      </c>
      <c r="AS546" s="229">
        <v>0</v>
      </c>
      <c r="AT546" s="229">
        <v>0</v>
      </c>
      <c r="AU546" s="229">
        <v>0</v>
      </c>
      <c r="AV546" s="229">
        <v>1</v>
      </c>
      <c r="AW546" s="229">
        <v>3</v>
      </c>
      <c r="AX546" s="229">
        <v>0</v>
      </c>
      <c r="AY546" s="229">
        <v>2</v>
      </c>
      <c r="AZ546" s="229">
        <v>2</v>
      </c>
      <c r="BB546" s="229">
        <v>12</v>
      </c>
      <c r="BC546" s="229">
        <v>1</v>
      </c>
      <c r="BD546" s="229">
        <v>0</v>
      </c>
      <c r="BE546" s="57">
        <v>3</v>
      </c>
      <c r="BF546" s="57">
        <v>3</v>
      </c>
      <c r="BG546" s="57">
        <v>3</v>
      </c>
      <c r="BH546" s="57">
        <v>10</v>
      </c>
      <c r="BI546" s="57">
        <f t="shared" si="411"/>
        <v>460</v>
      </c>
      <c r="BJ546" s="189" t="str">
        <f t="shared" si="361"/>
        <v>345-29</v>
      </c>
      <c r="BK546" s="173">
        <f t="shared" si="362"/>
        <v>2</v>
      </c>
      <c r="BL546" s="173">
        <v>0</v>
      </c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104"/>
      <c r="CB546" s="103"/>
      <c r="CC546" s="103"/>
      <c r="CD546" s="103"/>
      <c r="CE546" s="103"/>
      <c r="CF546" s="103"/>
      <c r="CG546" s="103"/>
      <c r="CH546" s="103"/>
      <c r="CI546" s="103"/>
      <c r="CJ546" s="103"/>
      <c r="CK546" s="103"/>
      <c r="CL546" s="103"/>
      <c r="CP546" s="93"/>
      <c r="CQ546" s="93"/>
      <c r="CV546" s="93"/>
      <c r="DA546" s="93"/>
      <c r="DF546" s="131"/>
      <c r="DG546" s="121">
        <f t="shared" si="412"/>
        <v>0</v>
      </c>
      <c r="DH546" s="121">
        <f t="shared" si="413"/>
        <v>10.877551842954949</v>
      </c>
      <c r="DI546" s="121">
        <f t="shared" si="414"/>
        <v>21.208467685751003</v>
      </c>
      <c r="DJ546" s="121">
        <f t="shared" si="415"/>
        <v>0.39791996063275836</v>
      </c>
      <c r="DK546" s="121">
        <f t="shared" si="415"/>
        <v>0.33026811803520256</v>
      </c>
      <c r="DL546" s="121">
        <f t="shared" si="415"/>
        <v>0</v>
      </c>
      <c r="DM546" s="121">
        <f t="shared" si="416"/>
        <v>0</v>
      </c>
      <c r="DN546" s="121">
        <f t="shared" si="417"/>
        <v>0</v>
      </c>
      <c r="DO546" s="121">
        <f t="shared" si="418"/>
        <v>0</v>
      </c>
      <c r="DP546" s="121">
        <f t="shared" si="419"/>
        <v>0</v>
      </c>
      <c r="DQ546" s="121">
        <f t="shared" si="420"/>
        <v>0</v>
      </c>
      <c r="DR546" s="122">
        <f t="shared" si="421"/>
        <v>1.5</v>
      </c>
      <c r="DS546" s="157"/>
      <c r="DT546" s="157" t="str">
        <f t="shared" si="422"/>
        <v>Natural fuels broadcast burn</v>
      </c>
      <c r="DU546" s="157" t="str">
        <f t="shared" si="406"/>
        <v>345-29</v>
      </c>
      <c r="DV546" s="238">
        <f t="shared" si="423"/>
        <v>2</v>
      </c>
      <c r="EJ546" s="50">
        <f t="shared" si="397"/>
        <v>0.1162560975609756</v>
      </c>
      <c r="EK546" s="50">
        <f t="shared" si="398"/>
        <v>0.18546747967479674</v>
      </c>
      <c r="EL546" s="55">
        <f t="shared" si="399"/>
        <v>0</v>
      </c>
      <c r="EM546" s="50">
        <f>4.656*AQ546*(((BL546/2.54)^2)+((BM546/2.54)^2)+((BN546/2.54)^2)+((BO546)/2.54^2)+((BP546/2.54)^2)+((BQ546/2.54)^2)+((BR546/2.54)^2)+((BS546/2.54)^2)+((BT546/2.54)^2)+((BU546/2.54)^2)+((BV546/2.54)^2)+((BW546/2.54)^2)+((BX546/2.54)^2)+((BY546/2.54)^2)+((BZ546/2.54)^2))/(BH546*3.28)</f>
        <v>0</v>
      </c>
      <c r="EN546" s="50">
        <f>3.492*AQ546*((CA546/2.54)^2 + (CB546/2.54)^2 + (CC546/2.54)^2 + (CD546/2.54)^2 + (CE546/2.54)^2 + (CF546/2.54)^2 + (CG546/2.54)^2 +(CH546/2.54)^2 +(CI546/2.54)^2 + (CJ546/2.54)^2 +(CK546/2.54)^2 + (CL546/2.54)^2 +(CM546/2.54)^2 + (CN546/2.54)^2 + (CO546/2.54)^2)/(BH546*3.28)</f>
        <v>0</v>
      </c>
      <c r="EO546" s="50">
        <f t="shared" si="392"/>
        <v>0</v>
      </c>
      <c r="EP546" s="50">
        <f t="shared" si="393"/>
        <v>0</v>
      </c>
      <c r="EQ546" s="50">
        <f t="shared" si="394"/>
        <v>0</v>
      </c>
      <c r="ER546" s="56">
        <f t="shared" si="400"/>
        <v>0.30172357723577237</v>
      </c>
      <c r="ES546" s="56">
        <f t="shared" si="401"/>
        <v>0</v>
      </c>
      <c r="ET546" s="56">
        <f t="shared" si="396"/>
        <v>0</v>
      </c>
      <c r="EU546" s="56">
        <f t="shared" si="396"/>
        <v>4.8948983293297275</v>
      </c>
      <c r="EV546" s="56">
        <f t="shared" si="402"/>
        <v>0.30172357723577237</v>
      </c>
      <c r="EW546" s="56"/>
      <c r="EX546" s="56"/>
      <c r="EY546" s="56"/>
      <c r="EZ546" s="165"/>
      <c r="FA546" s="179"/>
      <c r="FB546" s="179"/>
      <c r="FC546" s="56"/>
      <c r="FD546" s="56"/>
      <c r="FE546" s="56"/>
      <c r="FF546" s="56"/>
      <c r="FG546" s="56"/>
      <c r="FH546" s="56"/>
      <c r="FI546" s="56"/>
      <c r="FJ546" s="56"/>
      <c r="FK546" s="56"/>
      <c r="FL546" s="56"/>
      <c r="FM546" s="56"/>
      <c r="FO546" s="54"/>
      <c r="FP546" s="54"/>
      <c r="FQ546" s="54"/>
      <c r="FR546" s="54"/>
      <c r="FS546" s="54"/>
      <c r="FT546" s="54"/>
      <c r="FU546" s="54"/>
      <c r="FV546" s="54"/>
      <c r="FW546" s="54"/>
      <c r="FX546" s="54"/>
      <c r="FY546" s="54"/>
      <c r="FZ546" s="54"/>
      <c r="GA546" s="54"/>
    </row>
    <row r="547" spans="1:183" ht="16.899999999999999" customHeight="1">
      <c r="A547" s="66" t="s">
        <v>377</v>
      </c>
      <c r="B547" s="228" t="s">
        <v>358</v>
      </c>
      <c r="C547" s="228">
        <v>460</v>
      </c>
      <c r="D547" s="228" t="s">
        <v>361</v>
      </c>
      <c r="E547" s="229">
        <v>3</v>
      </c>
      <c r="F547" s="144">
        <v>1.03708398255</v>
      </c>
      <c r="G547" s="144">
        <v>7.6856193820560001</v>
      </c>
      <c r="H547" s="144"/>
      <c r="I547" s="144">
        <v>2.244736950918</v>
      </c>
      <c r="J547" s="144">
        <v>8.042706063084001</v>
      </c>
      <c r="K547" s="144">
        <v>3.4826882479620003</v>
      </c>
      <c r="L547" s="144">
        <v>1.3692085152900002</v>
      </c>
      <c r="M547" s="83"/>
      <c r="N547" s="83"/>
      <c r="O547" s="83"/>
      <c r="P547" s="230">
        <f t="shared" si="407"/>
        <v>23.862043141859999</v>
      </c>
      <c r="Q547" s="52">
        <f t="shared" ref="Q547:Q610" si="424">((F547/$P547)*$F$5) + ((G547/$P547)*$G$5) + (( H547/$P547)*$H$5) + ((I547/$P547)*$I$5) + ((J547/$P547)*$J$5) + ((K547/$P547)*$K$5) + ((L547/$P547)*$L$5) + ((M547/$P547)*$M$5) + ((N547/$P547)*$N$5) + ((O547/$P547)*$O$5)</f>
        <v>0.72517012286366334</v>
      </c>
      <c r="R547" s="52">
        <f t="shared" ref="R547:R610" si="425">((F547/$P547)*$F$6) + ((G547/$P547)*$G$6) + (( H547/$P547)*$H$6) + ((I547/$P547)*$I$6) + ((J547/$P547)*$J$6) + ((K547/$P547)*$K$6) + ((L547/$P547)*$L$6) + ((M547/$P547)*$M$6) + ((N547/$P547)*$N$6) + ((O547/$P547)*$O$6)</f>
        <v>1.5022608551199348</v>
      </c>
      <c r="S547" s="52">
        <f t="shared" ref="S547:S610" si="426">((F547/$P547)*$F$7) + ((G547/$P547)*$G$7) + (( H547/$P547)*$H$7) + ((I547/$P547)*$I$7) + ((J547/$P547)*$J$7) + ((K547/$P547)*$K$7) + ((L547/$P547)*$L$7) + ((M547/$P547)*$M$7) + ((N547/$P547)*$N$7) + ((O547/$P547)*$O$7)</f>
        <v>1.4138978457167335</v>
      </c>
      <c r="T547" s="53">
        <f t="shared" ref="T547:T610" si="427">((F547/$P547)*$F$8) + ((G547/$P547)*$G$8) + (( H547/$P547)*$H$8) + ((I547/$P547)*$I$8) + ((J547/$P547)*$J$8) + ((K547/$P547)*$K$8) + ((L547/$P547)*$L$8) + ((M547/$P547)*$M$8) + ((N547/$P547)*$N$8) + ((O547/$P547)*$O$8)</f>
        <v>0.13691742944633589</v>
      </c>
      <c r="U547" s="53">
        <f t="shared" ref="U547:U610" si="428">((F547/$P547)*$F$9) + ((G547/$P547)*$G$9) + (( H547/$P547)*$H$9) + ((I547/$P547)*$I$9) + ((J547/$P547)*$J$9) + ((K547/$P547)*$K$9) + ((L547/$P547)*$L$9) + ((M547/$P547)*$M$9) + ((N547/$P547)*$N$9) + ((O547/$P547)*$O$9)</f>
        <v>1.3900766881414581</v>
      </c>
      <c r="V547" s="53">
        <f t="shared" ref="V547:V610" si="429">((F547/$P547)*$F$10) + ((G547/$P547)*$G$10) + (( H547/$P547)*$H$10) + ((I547/$P547)*$I$10) + ((J547/$P547)*$J$10) + ((K547/$P547)*$K$10) + ((L547/$P547)*$L$10) + ((M547/$P547)*$M$10) + ((N547/$P547)*$N$10) + ((O547/$P547)*$O$10)</f>
        <v>17.751083306215602</v>
      </c>
      <c r="W547" s="53">
        <f t="shared" ref="W547:W610" si="430">((F547/$P547)*$F$11) + ((G547/$P547)*$G$11) + (( H547/$P547)*$H$11) + ((I547/$P547)*$I$11) + ((J547/$P547)*$J$11) + ((K547/$P547)*$K$11) + ((L547/$P547)*$L$11) + ((M547/$P547)*$M$11) + ((N547/$P547)*$N$11) + ((O547/$P547)*$O$11)</f>
        <v>98.960711772686651</v>
      </c>
      <c r="X547" s="53">
        <f t="shared" ref="X547:X610" si="431">((F547/$P547)*$F$12) + ((G547/$P547)*$G$12) + (( H547/$P547)*$H$12) + ((I547/$P547)*$I$12) + ((J547/$P547)*$J$12) + ((K547/$P547)*$K$12) + ((L547/$P547)*$L$12) + ((M547/$P547)*$M$12) + ((N547/$P547)*$N$12) + ((O547/$P547)*$O$12)</f>
        <v>1.024349357088133</v>
      </c>
      <c r="Y547" s="53">
        <f t="shared" ref="Y547:Y610" si="432">((F547/$P547)*$F$13) + ((G547/$P547)*$G$13) + (( H547/$P547)*$H$13) + ((I547/$P547)*$I$13) + ((J547/$P547)*$J$13) + ((K547/$P547)*$K$13) + ((L547/$P547)*$L$13) + ((M547/$P547)*$M$13) + ((N547/$P547)*$N$13) + ((O547/$P547)*$O$13)</f>
        <v>1.0252519308134749</v>
      </c>
      <c r="Z547" s="53">
        <f t="shared" ref="Z547:Z610" si="433">((F547/$P547)*$F$14) + ((G547/$P547)*$G$14) + (( H547/$P547)*$H$14) + ((I547/$P547)*$I$14) + ((J547/$P547)*$J$14) + ((K547/$P547)*$K$14) + ((L547/$P547)*$L$14) + ((M547/$P547)*$M$14) + ((N547/$P547)*$N$14) + ((O547/$P547)*$O$14)</f>
        <v>1.0256210796792193</v>
      </c>
      <c r="AA547" s="53">
        <f t="shared" ref="AA547:AA610" si="434">((F547/$P547)*$F$15) + ((G547/$P547)*$G$15) + (( H547/$P547)*$H$15) + ((I547/$P547)*$I$15) + ((J547/$P547)*$J$15) + ((K547/$P547)*$K$15) + ((L547/$P547)*$L$15) + ((M547/$P547)*$M$15) + ((N547/$P547)*$N$15) + ((O547/$P547)*$O$15)</f>
        <v>1.0329380375125019</v>
      </c>
      <c r="AB547" s="53">
        <f t="shared" ref="AB547:AB610" si="435">((F547/$P547)*$F$16) + ((G547/$P547)*$G$16) + (( H547/$P547)*$H$16) + ((I547/$P547)*$I$16) + ((J547/$P547)*$J$16) + ((K547/$P547)*$K$16) + ((L547/$P547)*$L$16) + ((M547/$P547)*$M$16) + ((N547/$P547)*$N$16) + ((O547/$P547)*$O$16)</f>
        <v>0.57479600082889803</v>
      </c>
      <c r="AC547" s="53">
        <f t="shared" ref="AC547:AC610" si="436">((F547/$P547)*$F$17) + ((G547/$P547)*$G$17) + (( H547/$P547)*$H$17) + ((I547/$P547)*$I$17) + ((J547/$P547)*$J$17) + ((K547/$P547)*$K$17) + ((L547/$P547)*$L$17) + ((M547/$P547)*$M$17) + ((N547/$P547)*$N$17) + ((O547/$P547)*$O$17)</f>
        <v>0.5633825493611998</v>
      </c>
      <c r="AD547" s="53">
        <f t="shared" ref="AD547:AD610" si="437">((F547/$P547)*$F$18) + ((G547/$P547)*$G$18) + (( H547/$P547)*$H$18) + ((I547/$P547)*$I$18) + ((J547/$P547)*$J$18) + ((K547/$P547)*$K$18) + ((L547/$P547)*$L$18) + ((M547/$P547)*$M$18) + ((N547/$P547)*$N$18) + ((O547/$P547)*$O$18)</f>
        <v>0.52914401165394309</v>
      </c>
      <c r="AE547" s="53">
        <f t="shared" ref="AE547:AE610" si="438">((F547/$P547)*$F$19) + ((G547/$P547)*$G$19) + (( H547/$P547)*$H$19) + ((I547/$P547)*$I$19) + ((J547/$P547)*$J$19) + ((K547/$P547)*$K$19) + ((L547/$P547)*$L$19) + ((M547/$P547)*$M$19) + ((N547/$P547)*$N$19) + ((O547/$P547)*$O$19)</f>
        <v>0.39928513109785746</v>
      </c>
      <c r="AF547" s="53">
        <f t="shared" ref="AF547:AF610" si="439">((F547/$P547)*$F$20) + ((G547/$P547)*$G$20) + (( H547/$P547)*$H$20) + ((I547/$P547)*$I$20) + ((J547/$P547)*$J$20) + ((K547/$P547)*$K$20) + ((L547/$P547)*$L$20) + ((M547/$P547)*$M$20) + ((N547/$P547)*$N$20) + ((O547/$P547)*$O$20)</f>
        <v>0.36</v>
      </c>
      <c r="AG547" s="53">
        <f t="shared" ref="AG547:AG610" si="440">(AE547+AF547)/2</f>
        <v>0.37964256554892872</v>
      </c>
      <c r="AH547" s="64" t="s">
        <v>152</v>
      </c>
      <c r="AK547" s="45" t="str">
        <f t="shared" si="408"/>
        <v>345-29</v>
      </c>
      <c r="AL547" s="65"/>
      <c r="AM547" s="145">
        <f t="shared" si="409"/>
        <v>3</v>
      </c>
      <c r="AN547" s="149"/>
      <c r="AO547" s="183"/>
      <c r="AP547" s="149"/>
      <c r="AQ547" s="147">
        <f t="shared" si="410"/>
        <v>1</v>
      </c>
      <c r="AR547" s="229">
        <v>0</v>
      </c>
      <c r="AS547" s="229">
        <v>2</v>
      </c>
      <c r="AT547" s="229">
        <v>2</v>
      </c>
      <c r="AU547" s="229">
        <v>0</v>
      </c>
      <c r="AV547" s="229">
        <v>0</v>
      </c>
      <c r="AW547" s="229">
        <v>4</v>
      </c>
      <c r="AX547" s="229">
        <v>0</v>
      </c>
      <c r="AY547" s="229">
        <v>1</v>
      </c>
      <c r="AZ547" s="229">
        <v>1</v>
      </c>
      <c r="BB547" s="229">
        <v>70</v>
      </c>
      <c r="BC547" s="229">
        <v>6</v>
      </c>
      <c r="BD547" s="229">
        <v>1</v>
      </c>
      <c r="BE547" s="57">
        <v>3</v>
      </c>
      <c r="BF547" s="57">
        <v>3</v>
      </c>
      <c r="BG547" s="57">
        <v>3</v>
      </c>
      <c r="BH547" s="57">
        <v>10</v>
      </c>
      <c r="BI547" s="57">
        <f t="shared" si="411"/>
        <v>460</v>
      </c>
      <c r="BJ547" s="189" t="str">
        <f t="shared" si="361"/>
        <v>345-29</v>
      </c>
      <c r="BK547" s="173">
        <f t="shared" si="362"/>
        <v>3</v>
      </c>
      <c r="BL547" s="173">
        <v>14</v>
      </c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104"/>
      <c r="CB547" s="103"/>
      <c r="CC547" s="103"/>
      <c r="CD547" s="103"/>
      <c r="CE547" s="103"/>
      <c r="CF547" s="103"/>
      <c r="CG547" s="103"/>
      <c r="CH547" s="103"/>
      <c r="CI547" s="103"/>
      <c r="CJ547" s="103"/>
      <c r="CK547" s="103"/>
      <c r="CL547" s="103"/>
      <c r="CP547" s="93"/>
      <c r="CQ547" s="93"/>
      <c r="CV547" s="93"/>
      <c r="DA547" s="93"/>
      <c r="DF547" s="131"/>
      <c r="DG547" s="121">
        <f t="shared" si="412"/>
        <v>0</v>
      </c>
      <c r="DH547" s="121">
        <f t="shared" si="413"/>
        <v>10.877551842954949</v>
      </c>
      <c r="DI547" s="121">
        <f t="shared" si="414"/>
        <v>21.208467685751003</v>
      </c>
      <c r="DJ547" s="121">
        <f t="shared" si="415"/>
        <v>2.3211997703577576</v>
      </c>
      <c r="DK547" s="121">
        <f t="shared" si="415"/>
        <v>1.9816087082112153</v>
      </c>
      <c r="DL547" s="121">
        <f t="shared" si="415"/>
        <v>3.9625941226455854</v>
      </c>
      <c r="DM547" s="121">
        <f t="shared" si="416"/>
        <v>9.9753614128480113</v>
      </c>
      <c r="DN547" s="121">
        <f t="shared" si="417"/>
        <v>0</v>
      </c>
      <c r="DO547" s="121">
        <f t="shared" si="418"/>
        <v>0</v>
      </c>
      <c r="DP547" s="121">
        <f t="shared" si="419"/>
        <v>0</v>
      </c>
      <c r="DQ547" s="121">
        <f t="shared" si="420"/>
        <v>0</v>
      </c>
      <c r="DR547" s="122">
        <f t="shared" si="421"/>
        <v>3</v>
      </c>
      <c r="DS547" s="157"/>
      <c r="DT547" s="157" t="str">
        <f t="shared" si="422"/>
        <v>Natural fuels broadcast burn</v>
      </c>
      <c r="DU547" s="157" t="str">
        <f t="shared" si="406"/>
        <v>345-29</v>
      </c>
      <c r="DV547" s="238">
        <f t="shared" si="423"/>
        <v>3</v>
      </c>
      <c r="EJ547" s="50">
        <f t="shared" si="397"/>
        <v>0.678160569105691</v>
      </c>
      <c r="EK547" s="50">
        <f t="shared" si="398"/>
        <v>1.1128048780487805</v>
      </c>
      <c r="EL547" s="55">
        <f t="shared" si="399"/>
        <v>1.475609756097561</v>
      </c>
      <c r="EM547" s="50">
        <f>4.656*AQ547*(((BL547/2.54)^2)+((BM547/2.54)^2)+((BN547/2.54)^2)+((BO547)/2.54^2)+((BP547/2.54)^2)+((BQ547/2.54)^2)+((BR547/2.54)^2)+((BS547/2.54)^2)+((BT547/2.54)^2)+((BU547/2.54)^2)+((BV547/2.54)^2)+((BW547/2.54)^2)+((BX547/2.54)^2)+((BY547/2.54)^2)+((BZ547/2.54)^2))/(BH547*3.28)</f>
        <v>4.3124866737538357</v>
      </c>
      <c r="EN547" s="50">
        <f>3.492*AQ547*((CA547/2.54)^2 + (CB547/2.54)^2 + (CC547/2.54)^2 + (CD547/2.54)^2 + (CE547/2.54)^2 + (CF547/2.54)^2 + (CG547/2.54)^2 +(CH547/2.54)^2 +(CI547/2.54)^2 + (CJ547/2.54)^2 +(CK547/2.54)^2 + (CL547/2.54)^2 +(CM547/2.54)^2 + (CN547/2.54)^2 + (CO547/2.54)^2)/(BH547*3.28)</f>
        <v>0</v>
      </c>
      <c r="EO547" s="50">
        <f t="shared" si="392"/>
        <v>0</v>
      </c>
      <c r="EP547" s="50">
        <f t="shared" si="393"/>
        <v>0</v>
      </c>
      <c r="EQ547" s="50">
        <f t="shared" si="394"/>
        <v>0</v>
      </c>
      <c r="ER547" s="56">
        <f t="shared" si="400"/>
        <v>3.2665752032520325</v>
      </c>
      <c r="ES547" s="56">
        <f t="shared" si="401"/>
        <v>4.3124866737538357</v>
      </c>
      <c r="ET547" s="56">
        <f t="shared" si="396"/>
        <v>0</v>
      </c>
      <c r="EU547" s="56">
        <f t="shared" si="396"/>
        <v>4.8948983293297275</v>
      </c>
      <c r="EV547" s="56">
        <f t="shared" si="402"/>
        <v>7.5790618770058682</v>
      </c>
      <c r="EW547" s="56"/>
      <c r="EX547" s="56"/>
      <c r="EY547" s="56"/>
      <c r="EZ547" s="165" t="str">
        <f>D547</f>
        <v>345-29</v>
      </c>
      <c r="FA547" s="179">
        <f t="shared" si="395"/>
        <v>0</v>
      </c>
      <c r="FB547" s="179">
        <f t="shared" si="395"/>
        <v>4.3510207371819805</v>
      </c>
      <c r="FC547" s="56">
        <f>AVERAGE(EJ545:EJ547)</f>
        <v>0.42304302168021679</v>
      </c>
      <c r="FD547" s="56">
        <f>AVERAGE(EK545:EK547)</f>
        <v>0.43275745257452575</v>
      </c>
      <c r="FE547" s="56">
        <f>AVERAGE(EL545:EL547)</f>
        <v>0.491869918699187</v>
      </c>
      <c r="FF547" s="56">
        <f>AVERAGE(EM545:EM547)</f>
        <v>1.4374955579179451</v>
      </c>
      <c r="FG547" s="56">
        <f>AVERAGE(EN545:EN547)</f>
        <v>0</v>
      </c>
      <c r="FH547" s="56">
        <f t="shared" si="403"/>
        <v>0</v>
      </c>
      <c r="FI547" s="56">
        <f t="shared" si="403"/>
        <v>0</v>
      </c>
      <c r="FJ547" s="56">
        <f t="shared" si="403"/>
        <v>0</v>
      </c>
      <c r="FK547" s="56">
        <f>AVERAGE(ER545:ER547)</f>
        <v>1.3476703929539295</v>
      </c>
      <c r="FL547" s="56">
        <f>AVERAGE(ES545:ES547)</f>
        <v>1.4374955579179451</v>
      </c>
      <c r="FM547" s="56">
        <f>AVERAGE(EV545:EV547)</f>
        <v>2.7851659508718747</v>
      </c>
      <c r="FO547" s="54"/>
      <c r="FP547" s="54" t="e">
        <f>AVERAGE(#REF!)</f>
        <v>#REF!</v>
      </c>
      <c r="FQ547" s="54" t="e">
        <f>AVERAGE(#REF!)</f>
        <v>#REF!</v>
      </c>
      <c r="FR547" s="54" t="e">
        <f>AVERAGE(#REF!)</f>
        <v>#REF!</v>
      </c>
      <c r="FS547" s="54" t="e">
        <f>AVERAGE(#REF!)</f>
        <v>#REF!</v>
      </c>
      <c r="FT547" s="54" t="e">
        <f>AVERAGE(#REF!)</f>
        <v>#REF!</v>
      </c>
      <c r="FU547" s="54" t="e">
        <f>AVERAGE(#REF!)</f>
        <v>#REF!</v>
      </c>
      <c r="FV547" s="54" t="e">
        <f>AVERAGE(#REF!)</f>
        <v>#REF!</v>
      </c>
      <c r="FW547" s="54" t="e">
        <f>AVERAGE(#REF!)</f>
        <v>#REF!</v>
      </c>
      <c r="FX547" s="54" t="e">
        <f>AVERAGE(#REF!)</f>
        <v>#REF!</v>
      </c>
      <c r="FY547" s="54" t="e">
        <f>AVERAGE(#REF!)</f>
        <v>#REF!</v>
      </c>
      <c r="FZ547" s="54" t="e">
        <f>AVERAGE(#REF!)</f>
        <v>#REF!</v>
      </c>
      <c r="GA547" s="54"/>
    </row>
    <row r="548" spans="1:183" ht="16.899999999999999" customHeight="1">
      <c r="A548" s="66" t="s">
        <v>377</v>
      </c>
      <c r="B548" s="228" t="s">
        <v>358</v>
      </c>
      <c r="C548" s="228">
        <v>460</v>
      </c>
      <c r="D548" s="228" t="s">
        <v>361</v>
      </c>
      <c r="E548" s="229">
        <v>4</v>
      </c>
      <c r="F548" s="144">
        <v>1.03708398255</v>
      </c>
      <c r="G548" s="144">
        <v>7.6856193820560001</v>
      </c>
      <c r="H548" s="144"/>
      <c r="I548" s="144">
        <v>2.244736950918</v>
      </c>
      <c r="J548" s="144">
        <v>8.042706063084001</v>
      </c>
      <c r="K548" s="144">
        <v>3.4826882479620003</v>
      </c>
      <c r="L548" s="144">
        <v>1.3692085152900002</v>
      </c>
      <c r="M548" s="83"/>
      <c r="N548" s="83"/>
      <c r="O548" s="83"/>
      <c r="P548" s="230">
        <f t="shared" si="407"/>
        <v>23.862043141859999</v>
      </c>
      <c r="Q548" s="52">
        <f t="shared" si="424"/>
        <v>0.72517012286366334</v>
      </c>
      <c r="R548" s="52">
        <f t="shared" si="425"/>
        <v>1.5022608551199348</v>
      </c>
      <c r="S548" s="52">
        <f t="shared" si="426"/>
        <v>1.4138978457167335</v>
      </c>
      <c r="T548" s="53">
        <f t="shared" si="427"/>
        <v>0.13691742944633589</v>
      </c>
      <c r="U548" s="53">
        <f t="shared" si="428"/>
        <v>1.3900766881414581</v>
      </c>
      <c r="V548" s="53">
        <f t="shared" si="429"/>
        <v>17.751083306215602</v>
      </c>
      <c r="W548" s="53">
        <f t="shared" si="430"/>
        <v>98.960711772686651</v>
      </c>
      <c r="X548" s="53">
        <f t="shared" si="431"/>
        <v>1.024349357088133</v>
      </c>
      <c r="Y548" s="53">
        <f t="shared" si="432"/>
        <v>1.0252519308134749</v>
      </c>
      <c r="Z548" s="53">
        <f t="shared" si="433"/>
        <v>1.0256210796792193</v>
      </c>
      <c r="AA548" s="53">
        <f t="shared" si="434"/>
        <v>1.0329380375125019</v>
      </c>
      <c r="AB548" s="53">
        <f t="shared" si="435"/>
        <v>0.57479600082889803</v>
      </c>
      <c r="AC548" s="53">
        <f t="shared" si="436"/>
        <v>0.5633825493611998</v>
      </c>
      <c r="AD548" s="53">
        <f t="shared" si="437"/>
        <v>0.52914401165394309</v>
      </c>
      <c r="AE548" s="53">
        <f t="shared" si="438"/>
        <v>0.39928513109785746</v>
      </c>
      <c r="AF548" s="53">
        <f t="shared" si="439"/>
        <v>0.36</v>
      </c>
      <c r="AG548" s="53">
        <f t="shared" si="440"/>
        <v>0.37964256554892872</v>
      </c>
      <c r="AH548" s="64" t="s">
        <v>152</v>
      </c>
      <c r="AK548" s="45" t="str">
        <f t="shared" si="408"/>
        <v>345-29</v>
      </c>
      <c r="AL548" s="65"/>
      <c r="AM548" s="145">
        <f t="shared" si="409"/>
        <v>4</v>
      </c>
      <c r="AN548" s="149"/>
      <c r="AO548" s="183"/>
      <c r="AP548" s="149"/>
      <c r="AQ548" s="147">
        <f t="shared" si="410"/>
        <v>1</v>
      </c>
      <c r="AR548" s="229">
        <v>0</v>
      </c>
      <c r="AS548" s="229">
        <v>0</v>
      </c>
      <c r="AT548" s="229">
        <v>0</v>
      </c>
      <c r="AU548" s="229">
        <v>0</v>
      </c>
      <c r="AV548" s="229">
        <v>0</v>
      </c>
      <c r="AW548" s="229">
        <v>0</v>
      </c>
      <c r="AX548" s="229">
        <v>0</v>
      </c>
      <c r="AY548" s="229">
        <v>0</v>
      </c>
      <c r="AZ548" s="229">
        <v>0</v>
      </c>
      <c r="BB548" s="229">
        <v>14</v>
      </c>
      <c r="BC548" s="229">
        <v>2</v>
      </c>
      <c r="BD548" s="229">
        <v>0</v>
      </c>
      <c r="BE548" s="57">
        <v>3</v>
      </c>
      <c r="BF548" s="57">
        <v>3</v>
      </c>
      <c r="BG548" s="57">
        <v>3</v>
      </c>
      <c r="BH548" s="57">
        <v>10</v>
      </c>
      <c r="BI548" s="57">
        <f t="shared" si="411"/>
        <v>460</v>
      </c>
      <c r="BJ548" s="189" t="str">
        <f t="shared" ref="BJ548:BJ611" si="441">D548</f>
        <v>345-29</v>
      </c>
      <c r="BK548" s="173">
        <f t="shared" ref="BK548:BK611" si="442">E548</f>
        <v>4</v>
      </c>
      <c r="BL548" s="173">
        <v>0</v>
      </c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104"/>
      <c r="CB548" s="103"/>
      <c r="CC548" s="103"/>
      <c r="CD548" s="103"/>
      <c r="CE548" s="103"/>
      <c r="CF548" s="103"/>
      <c r="CG548" s="103"/>
      <c r="CH548" s="103"/>
      <c r="CI548" s="103"/>
      <c r="CJ548" s="103"/>
      <c r="CK548" s="103"/>
      <c r="CL548" s="103"/>
      <c r="CP548" s="93"/>
      <c r="CQ548" s="93"/>
      <c r="CV548" s="93"/>
      <c r="DA548" s="93"/>
      <c r="DF548" s="131"/>
      <c r="DG548" s="121">
        <f t="shared" si="412"/>
        <v>0</v>
      </c>
      <c r="DH548" s="121">
        <f t="shared" si="413"/>
        <v>0</v>
      </c>
      <c r="DI548" s="121">
        <f t="shared" si="414"/>
        <v>0</v>
      </c>
      <c r="DJ548" s="121">
        <f t="shared" si="415"/>
        <v>0.46423995407155144</v>
      </c>
      <c r="DK548" s="121">
        <f t="shared" si="415"/>
        <v>0.66053623607040512</v>
      </c>
      <c r="DL548" s="121">
        <f t="shared" si="415"/>
        <v>0</v>
      </c>
      <c r="DM548" s="121">
        <f t="shared" si="416"/>
        <v>0</v>
      </c>
      <c r="DN548" s="121">
        <f t="shared" si="417"/>
        <v>0</v>
      </c>
      <c r="DO548" s="121">
        <f t="shared" si="418"/>
        <v>0</v>
      </c>
      <c r="DP548" s="121">
        <f t="shared" si="419"/>
        <v>0</v>
      </c>
      <c r="DQ548" s="121">
        <f t="shared" si="420"/>
        <v>0</v>
      </c>
      <c r="DR548" s="122">
        <f t="shared" si="421"/>
        <v>0</v>
      </c>
      <c r="DS548" s="157"/>
      <c r="DT548" s="157" t="str">
        <f t="shared" si="422"/>
        <v>Natural fuels broadcast burn</v>
      </c>
      <c r="DU548" s="157" t="str">
        <f t="shared" si="406"/>
        <v>345-29</v>
      </c>
      <c r="DV548" s="238">
        <f t="shared" si="423"/>
        <v>4</v>
      </c>
      <c r="EJ548" s="50"/>
      <c r="EK548" s="50"/>
      <c r="EL548" s="55"/>
      <c r="EM548" s="50"/>
      <c r="EN548" s="50"/>
      <c r="EO548" s="50">
        <f t="shared" ref="EO548:EO600" si="443">4.074*AQ548*((CQ548/2.54)^2 + (CR548/2.54)^2 + (CS548/2.54)^2 + (CT548/2.54)^2 + (CU548/2.54)^2)/(BH548*3.28)</f>
        <v>0</v>
      </c>
      <c r="EP548" s="50">
        <f t="shared" ref="EP548:EP600" si="444">4.074*AQ548*((CV548/2.54)^2 + (CW548/2.54)^2 + (CX548/2.54)^2 + (CY548/2.54)^2 + (CZ548/2.54)^2)/(BH548*3.28)</f>
        <v>0</v>
      </c>
      <c r="EQ548" s="50">
        <f t="shared" ref="EQ548:EQ600" si="445">4.074*AQ548*((DA548/2.54)^2 + (DB548/2.54)^2 + (DC548/2.54)^2 + (DD548/2.54)^2 + (DE548/2.54)^2)/(BH548*3.28)</f>
        <v>0</v>
      </c>
      <c r="ER548" s="56"/>
      <c r="ES548" s="56"/>
      <c r="ET548" s="56">
        <f t="shared" si="396"/>
        <v>0</v>
      </c>
      <c r="EU548" s="56">
        <f t="shared" si="396"/>
        <v>0</v>
      </c>
      <c r="EV548" s="56"/>
      <c r="EW548" s="56"/>
      <c r="EX548" s="56"/>
      <c r="EY548" s="56"/>
      <c r="EZ548" s="165"/>
      <c r="FA548" s="179"/>
      <c r="FB548" s="179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O548" s="54"/>
      <c r="FP548" s="54"/>
      <c r="FQ548" s="54"/>
      <c r="FR548" s="54"/>
      <c r="FS548" s="54"/>
      <c r="FT548" s="54"/>
      <c r="FU548" s="54"/>
      <c r="FV548" s="54"/>
      <c r="FW548" s="54"/>
      <c r="FX548" s="54"/>
      <c r="FY548" s="54"/>
      <c r="FZ548" s="54"/>
      <c r="GA548" s="54"/>
    </row>
    <row r="549" spans="1:183" ht="16.899999999999999" customHeight="1">
      <c r="A549" s="66" t="s">
        <v>377</v>
      </c>
      <c r="B549" s="228" t="s">
        <v>358</v>
      </c>
      <c r="C549" s="228">
        <v>460</v>
      </c>
      <c r="D549" s="228" t="s">
        <v>361</v>
      </c>
      <c r="E549" s="229">
        <v>5</v>
      </c>
      <c r="F549" s="144">
        <v>1.03708398255</v>
      </c>
      <c r="G549" s="144">
        <v>7.6856193820560001</v>
      </c>
      <c r="H549" s="144"/>
      <c r="I549" s="144">
        <v>2.244736950918</v>
      </c>
      <c r="J549" s="144">
        <v>8.042706063084001</v>
      </c>
      <c r="K549" s="144">
        <v>3.4826882479620003</v>
      </c>
      <c r="L549" s="144">
        <v>1.3692085152900002</v>
      </c>
      <c r="M549" s="83"/>
      <c r="N549" s="83"/>
      <c r="O549" s="83"/>
      <c r="P549" s="230">
        <f t="shared" si="407"/>
        <v>23.862043141859999</v>
      </c>
      <c r="Q549" s="52">
        <f t="shared" si="424"/>
        <v>0.72517012286366334</v>
      </c>
      <c r="R549" s="52">
        <f t="shared" si="425"/>
        <v>1.5022608551199348</v>
      </c>
      <c r="S549" s="52">
        <f t="shared" si="426"/>
        <v>1.4138978457167335</v>
      </c>
      <c r="T549" s="53">
        <f t="shared" si="427"/>
        <v>0.13691742944633589</v>
      </c>
      <c r="U549" s="53">
        <f t="shared" si="428"/>
        <v>1.3900766881414581</v>
      </c>
      <c r="V549" s="53">
        <f t="shared" si="429"/>
        <v>17.751083306215602</v>
      </c>
      <c r="W549" s="53">
        <f t="shared" si="430"/>
        <v>98.960711772686651</v>
      </c>
      <c r="X549" s="53">
        <f t="shared" si="431"/>
        <v>1.024349357088133</v>
      </c>
      <c r="Y549" s="53">
        <f t="shared" si="432"/>
        <v>1.0252519308134749</v>
      </c>
      <c r="Z549" s="53">
        <f t="shared" si="433"/>
        <v>1.0256210796792193</v>
      </c>
      <c r="AA549" s="53">
        <f t="shared" si="434"/>
        <v>1.0329380375125019</v>
      </c>
      <c r="AB549" s="53">
        <f t="shared" si="435"/>
        <v>0.57479600082889803</v>
      </c>
      <c r="AC549" s="53">
        <f t="shared" si="436"/>
        <v>0.5633825493611998</v>
      </c>
      <c r="AD549" s="53">
        <f t="shared" si="437"/>
        <v>0.52914401165394309</v>
      </c>
      <c r="AE549" s="53">
        <f t="shared" si="438"/>
        <v>0.39928513109785746</v>
      </c>
      <c r="AF549" s="53">
        <f t="shared" si="439"/>
        <v>0.36</v>
      </c>
      <c r="AG549" s="53">
        <f t="shared" si="440"/>
        <v>0.37964256554892872</v>
      </c>
      <c r="AH549" s="64" t="s">
        <v>152</v>
      </c>
      <c r="AK549" s="45" t="str">
        <f t="shared" si="408"/>
        <v>345-29</v>
      </c>
      <c r="AL549" s="65"/>
      <c r="AM549" s="145">
        <f t="shared" si="409"/>
        <v>5</v>
      </c>
      <c r="AN549" s="149"/>
      <c r="AO549" s="183"/>
      <c r="AP549" s="149"/>
      <c r="AQ549" s="147">
        <f t="shared" si="410"/>
        <v>1</v>
      </c>
      <c r="AR549" s="229">
        <v>0</v>
      </c>
      <c r="AS549" s="229">
        <v>0</v>
      </c>
      <c r="AT549" s="229">
        <v>0</v>
      </c>
      <c r="AU549" s="229">
        <v>0</v>
      </c>
      <c r="AV549" s="229">
        <v>0</v>
      </c>
      <c r="AW549" s="229">
        <v>0</v>
      </c>
      <c r="AX549" s="229">
        <v>0</v>
      </c>
      <c r="AY549" s="229">
        <v>0</v>
      </c>
      <c r="AZ549" s="229">
        <v>0</v>
      </c>
      <c r="BB549" s="229">
        <v>10</v>
      </c>
      <c r="BC549" s="229">
        <v>0</v>
      </c>
      <c r="BD549" s="229">
        <v>0</v>
      </c>
      <c r="BE549" s="57">
        <v>3</v>
      </c>
      <c r="BF549" s="57">
        <v>3</v>
      </c>
      <c r="BG549" s="57">
        <v>3</v>
      </c>
      <c r="BH549" s="57">
        <v>10</v>
      </c>
      <c r="BI549" s="57">
        <f t="shared" si="411"/>
        <v>460</v>
      </c>
      <c r="BJ549" s="189" t="str">
        <f t="shared" si="441"/>
        <v>345-29</v>
      </c>
      <c r="BK549" s="173">
        <f t="shared" si="442"/>
        <v>5</v>
      </c>
      <c r="BL549" s="173">
        <v>0</v>
      </c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104"/>
      <c r="CB549" s="103"/>
      <c r="CC549" s="103"/>
      <c r="CD549" s="103"/>
      <c r="CE549" s="103"/>
      <c r="CF549" s="103"/>
      <c r="CG549" s="103"/>
      <c r="CH549" s="103"/>
      <c r="CI549" s="103"/>
      <c r="CJ549" s="103"/>
      <c r="CK549" s="103"/>
      <c r="CL549" s="103"/>
      <c r="CP549" s="93"/>
      <c r="CQ549" s="93"/>
      <c r="CV549" s="93"/>
      <c r="DA549" s="93"/>
      <c r="DF549" s="131"/>
      <c r="DG549" s="121">
        <f t="shared" si="412"/>
        <v>0</v>
      </c>
      <c r="DH549" s="121">
        <f t="shared" si="413"/>
        <v>0</v>
      </c>
      <c r="DI549" s="121">
        <f t="shared" si="414"/>
        <v>0</v>
      </c>
      <c r="DJ549" s="121">
        <f t="shared" si="415"/>
        <v>0.33159996719396528</v>
      </c>
      <c r="DK549" s="121">
        <f t="shared" si="415"/>
        <v>0</v>
      </c>
      <c r="DL549" s="121">
        <f t="shared" si="415"/>
        <v>0</v>
      </c>
      <c r="DM549" s="121">
        <f t="shared" si="416"/>
        <v>0</v>
      </c>
      <c r="DN549" s="121">
        <f t="shared" si="417"/>
        <v>0</v>
      </c>
      <c r="DO549" s="121">
        <f t="shared" si="418"/>
        <v>0</v>
      </c>
      <c r="DP549" s="121">
        <f t="shared" si="419"/>
        <v>0</v>
      </c>
      <c r="DQ549" s="121">
        <f t="shared" si="420"/>
        <v>0</v>
      </c>
      <c r="DR549" s="122">
        <f t="shared" si="421"/>
        <v>0</v>
      </c>
      <c r="DS549" s="157"/>
      <c r="DT549" s="157" t="str">
        <f t="shared" si="422"/>
        <v>Natural fuels broadcast burn</v>
      </c>
      <c r="DU549" s="157" t="str">
        <f t="shared" si="406"/>
        <v>345-29</v>
      </c>
      <c r="DV549" s="238">
        <f t="shared" si="423"/>
        <v>5</v>
      </c>
      <c r="EJ549" s="50">
        <f t="shared" si="397"/>
        <v>9.6880081300813006E-2</v>
      </c>
      <c r="EK549" s="50">
        <f t="shared" si="398"/>
        <v>0</v>
      </c>
      <c r="EL549" s="55">
        <f t="shared" si="399"/>
        <v>0</v>
      </c>
      <c r="EM549" s="50">
        <f>4.656*AQ549*(((BL549/2.54)^2)+((BM549/2.54)^2)+((BN549/2.54)^2)+((BO549)/2.54^2)+((BP549/2.54)^2)+((BQ549/2.54)^2)+((BR549/2.54)^2)+((BS549/2.54)^2)+((BT549/2.54)^2)+((BU549/2.54)^2)+((BV549/2.54)^2)+((BW549/2.54)^2)+((BX549/2.54)^2)+((BY549/2.54)^2)+((BZ549/2.54)^2))/(BH549*3.28)</f>
        <v>0</v>
      </c>
      <c r="EN549" s="50">
        <f>3.492*AQ549*((CA549/2.54)^2 + (CB549/2.54)^2 + (CC549/2.54)^2 + (CD549/2.54)^2 + (CE549/2.54)^2 + (CF549/2.54)^2 + (CG549/2.54)^2 +(CH549/2.54)^2 +(CI549/2.54)^2 + (CJ549/2.54)^2 +(CK549/2.54)^2 + (CL549/2.54)^2 +(CM549/2.54)^2 + (CN549/2.54)^2 + (CO549/2.54)^2)/(BH549*3.28)</f>
        <v>0</v>
      </c>
      <c r="EO549" s="50">
        <f t="shared" si="443"/>
        <v>0</v>
      </c>
      <c r="EP549" s="50">
        <f t="shared" si="444"/>
        <v>0</v>
      </c>
      <c r="EQ549" s="50">
        <f t="shared" si="445"/>
        <v>0</v>
      </c>
      <c r="ER549" s="56">
        <f t="shared" si="400"/>
        <v>9.6880081300813006E-2</v>
      </c>
      <c r="ES549" s="56">
        <f t="shared" si="401"/>
        <v>0</v>
      </c>
      <c r="ET549" s="56">
        <f t="shared" si="396"/>
        <v>0</v>
      </c>
      <c r="EU549" s="56">
        <f t="shared" si="396"/>
        <v>0</v>
      </c>
      <c r="EV549" s="56">
        <f t="shared" si="402"/>
        <v>9.6880081300813006E-2</v>
      </c>
      <c r="EW549" s="56"/>
      <c r="EX549" s="56"/>
      <c r="EY549" s="56"/>
      <c r="EZ549" s="165"/>
      <c r="FA549" s="179"/>
      <c r="FB549" s="179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O549" s="54"/>
      <c r="FP549" s="54"/>
      <c r="FQ549" s="54"/>
      <c r="FR549" s="54"/>
      <c r="FS549" s="54"/>
      <c r="FT549" s="54"/>
      <c r="FU549" s="54"/>
      <c r="FV549" s="54"/>
      <c r="FW549" s="54"/>
      <c r="FX549" s="54"/>
      <c r="FY549" s="54"/>
      <c r="FZ549" s="54"/>
      <c r="GA549" s="54"/>
    </row>
    <row r="550" spans="1:183" ht="16.899999999999999" customHeight="1">
      <c r="A550" s="66" t="s">
        <v>377</v>
      </c>
      <c r="B550" s="228" t="s">
        <v>358</v>
      </c>
      <c r="C550" s="228">
        <v>460</v>
      </c>
      <c r="D550" s="228" t="s">
        <v>366</v>
      </c>
      <c r="E550" s="229">
        <v>1</v>
      </c>
      <c r="F550" s="144">
        <v>1.03708398255</v>
      </c>
      <c r="G550" s="144">
        <v>7.6856193820560001</v>
      </c>
      <c r="H550" s="144"/>
      <c r="I550" s="144">
        <v>2.244736950918</v>
      </c>
      <c r="J550" s="144">
        <v>8.042706063084001</v>
      </c>
      <c r="K550" s="144">
        <v>3.4826882479620003</v>
      </c>
      <c r="L550" s="144">
        <v>1.3692085152900002</v>
      </c>
      <c r="M550" s="83"/>
      <c r="N550" s="83"/>
      <c r="O550" s="83"/>
      <c r="P550" s="230">
        <f t="shared" si="407"/>
        <v>23.862043141859999</v>
      </c>
      <c r="Q550" s="52">
        <f t="shared" si="424"/>
        <v>0.72517012286366334</v>
      </c>
      <c r="R550" s="52">
        <f t="shared" si="425"/>
        <v>1.5022608551199348</v>
      </c>
      <c r="S550" s="52">
        <f t="shared" si="426"/>
        <v>1.4138978457167335</v>
      </c>
      <c r="T550" s="53">
        <f t="shared" si="427"/>
        <v>0.13691742944633589</v>
      </c>
      <c r="U550" s="53">
        <f t="shared" si="428"/>
        <v>1.3900766881414581</v>
      </c>
      <c r="V550" s="53">
        <f t="shared" si="429"/>
        <v>17.751083306215602</v>
      </c>
      <c r="W550" s="53">
        <f t="shared" si="430"/>
        <v>98.960711772686651</v>
      </c>
      <c r="X550" s="53">
        <f t="shared" si="431"/>
        <v>1.024349357088133</v>
      </c>
      <c r="Y550" s="53">
        <f t="shared" si="432"/>
        <v>1.0252519308134749</v>
      </c>
      <c r="Z550" s="53">
        <f t="shared" si="433"/>
        <v>1.0256210796792193</v>
      </c>
      <c r="AA550" s="53">
        <f t="shared" si="434"/>
        <v>1.0329380375125019</v>
      </c>
      <c r="AB550" s="53">
        <f t="shared" si="435"/>
        <v>0.57479600082889803</v>
      </c>
      <c r="AC550" s="53">
        <f t="shared" si="436"/>
        <v>0.5633825493611998</v>
      </c>
      <c r="AD550" s="53">
        <f t="shared" si="437"/>
        <v>0.52914401165394309</v>
      </c>
      <c r="AE550" s="53">
        <f t="shared" si="438"/>
        <v>0.39928513109785746</v>
      </c>
      <c r="AF550" s="53">
        <f t="shared" si="439"/>
        <v>0.36</v>
      </c>
      <c r="AG550" s="53">
        <f t="shared" si="440"/>
        <v>0.37964256554892872</v>
      </c>
      <c r="AH550" s="64" t="s">
        <v>152</v>
      </c>
      <c r="AK550" s="45" t="str">
        <f t="shared" si="408"/>
        <v>346-30</v>
      </c>
      <c r="AL550" s="65"/>
      <c r="AM550" s="145">
        <f t="shared" si="409"/>
        <v>1</v>
      </c>
      <c r="AN550" s="149"/>
      <c r="AO550" s="183"/>
      <c r="AP550" s="149"/>
      <c r="AQ550" s="147">
        <f t="shared" si="410"/>
        <v>1</v>
      </c>
      <c r="AR550" s="229">
        <v>0</v>
      </c>
      <c r="AS550" s="229">
        <v>2</v>
      </c>
      <c r="AT550" s="229">
        <v>6</v>
      </c>
      <c r="AU550" s="229">
        <v>0</v>
      </c>
      <c r="AV550" s="229">
        <v>0</v>
      </c>
      <c r="AW550" s="229">
        <v>0</v>
      </c>
      <c r="AX550" s="229">
        <v>0</v>
      </c>
      <c r="AY550" s="229">
        <v>0</v>
      </c>
      <c r="AZ550" s="229">
        <v>0</v>
      </c>
      <c r="BB550" s="229">
        <v>35</v>
      </c>
      <c r="BC550" s="229">
        <v>3</v>
      </c>
      <c r="BD550" s="229">
        <v>0</v>
      </c>
      <c r="BE550" s="57">
        <v>3</v>
      </c>
      <c r="BF550" s="57">
        <v>3</v>
      </c>
      <c r="BG550" s="57">
        <v>3</v>
      </c>
      <c r="BH550" s="57">
        <v>10</v>
      </c>
      <c r="BI550" s="57">
        <f t="shared" si="411"/>
        <v>460</v>
      </c>
      <c r="BJ550" s="189" t="str">
        <f t="shared" si="441"/>
        <v>346-30</v>
      </c>
      <c r="BK550" s="173">
        <f t="shared" si="442"/>
        <v>1</v>
      </c>
      <c r="BL550" s="173">
        <v>16</v>
      </c>
      <c r="BM550" s="57">
        <v>24</v>
      </c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104"/>
      <c r="CB550" s="103"/>
      <c r="CC550" s="103"/>
      <c r="CD550" s="103"/>
      <c r="CE550" s="103"/>
      <c r="CF550" s="103"/>
      <c r="CG550" s="103"/>
      <c r="CH550" s="103"/>
      <c r="CI550" s="103"/>
      <c r="CJ550" s="103"/>
      <c r="CK550" s="103"/>
      <c r="CL550" s="103"/>
      <c r="CP550" s="93"/>
      <c r="CQ550" s="93"/>
      <c r="CV550" s="93"/>
      <c r="DA550" s="93"/>
      <c r="DF550" s="131"/>
      <c r="DG550" s="121">
        <f t="shared" si="412"/>
        <v>0</v>
      </c>
      <c r="DH550" s="121">
        <f t="shared" si="413"/>
        <v>7.2517012286366338</v>
      </c>
      <c r="DI550" s="121">
        <f t="shared" si="414"/>
        <v>14.138978457167335</v>
      </c>
      <c r="DJ550" s="121">
        <f t="shared" si="415"/>
        <v>1.1605998851788788</v>
      </c>
      <c r="DK550" s="121">
        <f t="shared" si="415"/>
        <v>0.99080435410560763</v>
      </c>
      <c r="DL550" s="121">
        <f t="shared" si="415"/>
        <v>0</v>
      </c>
      <c r="DM550" s="121">
        <f t="shared" si="416"/>
        <v>42.344391303518087</v>
      </c>
      <c r="DN550" s="121">
        <f t="shared" si="417"/>
        <v>0</v>
      </c>
      <c r="DO550" s="121">
        <f t="shared" si="418"/>
        <v>0</v>
      </c>
      <c r="DP550" s="121">
        <f t="shared" si="419"/>
        <v>0</v>
      </c>
      <c r="DQ550" s="121">
        <f t="shared" si="420"/>
        <v>0</v>
      </c>
      <c r="DR550" s="122">
        <f t="shared" si="421"/>
        <v>3</v>
      </c>
      <c r="DS550" s="157"/>
      <c r="DT550" s="157" t="str">
        <f t="shared" si="422"/>
        <v>Natural fuels broadcast burn</v>
      </c>
      <c r="DU550" s="157" t="str">
        <f t="shared" si="406"/>
        <v>346-30</v>
      </c>
      <c r="DV550" s="238">
        <f t="shared" si="423"/>
        <v>1</v>
      </c>
      <c r="EJ550" s="50">
        <f t="shared" si="397"/>
        <v>0.3390802845528455</v>
      </c>
      <c r="EK550" s="50">
        <f t="shared" si="398"/>
        <v>0.55640243902439024</v>
      </c>
      <c r="EL550" s="55">
        <f t="shared" si="399"/>
        <v>0</v>
      </c>
      <c r="EM550" s="50">
        <f>4.656*AQ550*(((BL550/2.54)^2)+((BM550/2.54)^2)+((BN550/2.54)^2)+((BO550)/2.54^2)+((BP550/2.54)^2)+((BQ550/2.54)^2)+((BR550/2.54)^2)+((BS550/2.54)^2)+((BT550/2.54)^2)+((BU550/2.54)^2)+((BV550/2.54)^2)+((BW550/2.54)^2)+((BX550/2.54)^2)+((BY550/2.54)^2)+((BZ550/2.54)^2))/(BH550*3.28)</f>
        <v>18.306065880424438</v>
      </c>
      <c r="EN550" s="50">
        <f>3.492*AQ550*((CA550/2.54)^2 + (CB550/2.54)^2 + (CC550/2.54)^2 + (CD550/2.54)^2 + (CE550/2.54)^2 + (CF550/2.54)^2 + (CG550/2.54)^2 +(CH550/2.54)^2 +(CI550/2.54)^2 + (CJ550/2.54)^2 +(CK550/2.54)^2 + (CL550/2.54)^2 +(CM550/2.54)^2 + (CN550/2.54)^2 + (CO550/2.54)^2)/(BH550*3.28)</f>
        <v>0</v>
      </c>
      <c r="EO550" s="50">
        <f t="shared" si="443"/>
        <v>0</v>
      </c>
      <c r="EP550" s="50">
        <f t="shared" si="444"/>
        <v>0</v>
      </c>
      <c r="EQ550" s="50">
        <f t="shared" si="445"/>
        <v>0</v>
      </c>
      <c r="ER550" s="56">
        <f t="shared" si="400"/>
        <v>0.8954827235772358</v>
      </c>
      <c r="ES550" s="56">
        <f t="shared" si="401"/>
        <v>18.306065880424438</v>
      </c>
      <c r="ET550" s="56">
        <f t="shared" si="396"/>
        <v>0</v>
      </c>
      <c r="EU550" s="56">
        <f t="shared" si="396"/>
        <v>3.2632655528864851</v>
      </c>
      <c r="EV550" s="56">
        <f t="shared" si="402"/>
        <v>19.201548604001673</v>
      </c>
      <c r="EW550" s="56"/>
      <c r="EX550" s="56"/>
      <c r="EY550" s="56"/>
      <c r="EZ550" s="165"/>
      <c r="FA550" s="179"/>
      <c r="FB550" s="179"/>
      <c r="FC550" s="56"/>
      <c r="FD550" s="56"/>
      <c r="FE550" s="56"/>
      <c r="FF550" s="56"/>
      <c r="FG550" s="56"/>
      <c r="FH550" s="56"/>
      <c r="FI550" s="56"/>
      <c r="FJ550" s="56"/>
      <c r="FK550" s="56"/>
      <c r="FL550" s="56"/>
      <c r="FM550" s="56"/>
      <c r="FO550" s="54"/>
      <c r="FP550" s="54"/>
      <c r="FQ550" s="54"/>
      <c r="FR550" s="54"/>
      <c r="FS550" s="54"/>
      <c r="FT550" s="54"/>
      <c r="FU550" s="54"/>
      <c r="FV550" s="54"/>
      <c r="FW550" s="54"/>
      <c r="FX550" s="54"/>
      <c r="FY550" s="54"/>
      <c r="FZ550" s="54"/>
      <c r="GA550" s="54"/>
    </row>
    <row r="551" spans="1:183" ht="16.899999999999999" customHeight="1">
      <c r="A551" s="66" t="s">
        <v>377</v>
      </c>
      <c r="B551" s="228" t="s">
        <v>358</v>
      </c>
      <c r="C551" s="228">
        <v>460</v>
      </c>
      <c r="D551" s="228" t="s">
        <v>366</v>
      </c>
      <c r="E551" s="229">
        <v>2</v>
      </c>
      <c r="F551" s="144">
        <v>1.03708398255</v>
      </c>
      <c r="G551" s="144">
        <v>7.6856193820560001</v>
      </c>
      <c r="H551" s="144"/>
      <c r="I551" s="144">
        <v>2.244736950918</v>
      </c>
      <c r="J551" s="144">
        <v>8.042706063084001</v>
      </c>
      <c r="K551" s="144">
        <v>3.4826882479620003</v>
      </c>
      <c r="L551" s="144">
        <v>1.3692085152900002</v>
      </c>
      <c r="M551" s="83"/>
      <c r="N551" s="83"/>
      <c r="O551" s="83"/>
      <c r="P551" s="230">
        <f t="shared" si="407"/>
        <v>23.862043141859999</v>
      </c>
      <c r="Q551" s="52">
        <f t="shared" si="424"/>
        <v>0.72517012286366334</v>
      </c>
      <c r="R551" s="52">
        <f t="shared" si="425"/>
        <v>1.5022608551199348</v>
      </c>
      <c r="S551" s="52">
        <f t="shared" si="426"/>
        <v>1.4138978457167335</v>
      </c>
      <c r="T551" s="53">
        <f t="shared" si="427"/>
        <v>0.13691742944633589</v>
      </c>
      <c r="U551" s="53">
        <f t="shared" si="428"/>
        <v>1.3900766881414581</v>
      </c>
      <c r="V551" s="53">
        <f t="shared" si="429"/>
        <v>17.751083306215602</v>
      </c>
      <c r="W551" s="53">
        <f t="shared" si="430"/>
        <v>98.960711772686651</v>
      </c>
      <c r="X551" s="53">
        <f t="shared" si="431"/>
        <v>1.024349357088133</v>
      </c>
      <c r="Y551" s="53">
        <f t="shared" si="432"/>
        <v>1.0252519308134749</v>
      </c>
      <c r="Z551" s="53">
        <f t="shared" si="433"/>
        <v>1.0256210796792193</v>
      </c>
      <c r="AA551" s="53">
        <f t="shared" si="434"/>
        <v>1.0329380375125019</v>
      </c>
      <c r="AB551" s="53">
        <f t="shared" si="435"/>
        <v>0.57479600082889803</v>
      </c>
      <c r="AC551" s="53">
        <f t="shared" si="436"/>
        <v>0.5633825493611998</v>
      </c>
      <c r="AD551" s="53">
        <f t="shared" si="437"/>
        <v>0.52914401165394309</v>
      </c>
      <c r="AE551" s="53">
        <f t="shared" si="438"/>
        <v>0.39928513109785746</v>
      </c>
      <c r="AF551" s="53">
        <f t="shared" si="439"/>
        <v>0.36</v>
      </c>
      <c r="AG551" s="53">
        <f t="shared" si="440"/>
        <v>0.37964256554892872</v>
      </c>
      <c r="AH551" s="64" t="s">
        <v>152</v>
      </c>
      <c r="AK551" s="45" t="str">
        <f t="shared" si="408"/>
        <v>346-30</v>
      </c>
      <c r="AL551" s="65"/>
      <c r="AM551" s="145">
        <f t="shared" si="409"/>
        <v>2</v>
      </c>
      <c r="AN551" s="149"/>
      <c r="AO551" s="183"/>
      <c r="AP551" s="149"/>
      <c r="AQ551" s="147">
        <f t="shared" si="410"/>
        <v>1</v>
      </c>
      <c r="AR551" s="229">
        <v>0</v>
      </c>
      <c r="AS551" s="229">
        <v>1</v>
      </c>
      <c r="AT551" s="229">
        <v>1</v>
      </c>
      <c r="AU551" s="229">
        <v>0</v>
      </c>
      <c r="AV551" s="229">
        <v>0</v>
      </c>
      <c r="AW551" s="229">
        <v>0</v>
      </c>
      <c r="AX551" s="229">
        <v>0</v>
      </c>
      <c r="AY551" s="229">
        <v>1</v>
      </c>
      <c r="AZ551" s="229">
        <v>7</v>
      </c>
      <c r="BB551" s="229">
        <v>0</v>
      </c>
      <c r="BC551" s="229">
        <v>1</v>
      </c>
      <c r="BD551" s="229">
        <v>0</v>
      </c>
      <c r="BE551" s="57">
        <v>3</v>
      </c>
      <c r="BF551" s="57">
        <v>3</v>
      </c>
      <c r="BG551" s="57">
        <v>3</v>
      </c>
      <c r="BH551" s="57">
        <v>10</v>
      </c>
      <c r="BI551" s="57">
        <f t="shared" si="411"/>
        <v>460</v>
      </c>
      <c r="BJ551" s="189" t="str">
        <f t="shared" si="441"/>
        <v>346-30</v>
      </c>
      <c r="BK551" s="173">
        <f t="shared" si="442"/>
        <v>2</v>
      </c>
      <c r="BL551" s="173">
        <v>8</v>
      </c>
      <c r="BM551" s="57">
        <v>12</v>
      </c>
      <c r="BN551" s="57">
        <v>12</v>
      </c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104"/>
      <c r="CB551" s="103"/>
      <c r="CC551" s="103"/>
      <c r="CD551" s="103"/>
      <c r="CE551" s="103"/>
      <c r="CF551" s="103"/>
      <c r="CG551" s="103"/>
      <c r="CH551" s="103"/>
      <c r="CI551" s="103"/>
      <c r="CJ551" s="103"/>
      <c r="CK551" s="103"/>
      <c r="CL551" s="103"/>
      <c r="CP551" s="93"/>
      <c r="CQ551" s="93"/>
      <c r="CV551" s="93"/>
      <c r="DA551" s="93"/>
      <c r="DF551" s="131"/>
      <c r="DG551" s="121">
        <f t="shared" si="412"/>
        <v>0</v>
      </c>
      <c r="DH551" s="121">
        <f t="shared" si="413"/>
        <v>7.2517012286366338</v>
      </c>
      <c r="DI551" s="121">
        <f t="shared" si="414"/>
        <v>14.138978457167335</v>
      </c>
      <c r="DJ551" s="121">
        <f t="shared" si="415"/>
        <v>0</v>
      </c>
      <c r="DK551" s="121">
        <f t="shared" si="415"/>
        <v>0.33026811803520256</v>
      </c>
      <c r="DL551" s="121">
        <f t="shared" si="415"/>
        <v>0</v>
      </c>
      <c r="DM551" s="121">
        <f t="shared" si="416"/>
        <v>17.914934782257653</v>
      </c>
      <c r="DN551" s="121">
        <f t="shared" si="417"/>
        <v>0</v>
      </c>
      <c r="DO551" s="121">
        <f t="shared" si="418"/>
        <v>0</v>
      </c>
      <c r="DP551" s="121">
        <f t="shared" si="419"/>
        <v>0</v>
      </c>
      <c r="DQ551" s="121">
        <f t="shared" si="420"/>
        <v>0</v>
      </c>
      <c r="DR551" s="122">
        <f t="shared" si="421"/>
        <v>0.5</v>
      </c>
      <c r="DS551" s="157"/>
      <c r="DT551" s="157" t="str">
        <f t="shared" si="422"/>
        <v>Natural fuels broadcast burn</v>
      </c>
      <c r="DU551" s="157" t="str">
        <f t="shared" si="406"/>
        <v>346-30</v>
      </c>
      <c r="DV551" s="238">
        <f t="shared" si="423"/>
        <v>2</v>
      </c>
      <c r="EJ551" s="50">
        <f t="shared" si="397"/>
        <v>0</v>
      </c>
      <c r="EK551" s="50">
        <f t="shared" si="398"/>
        <v>0.18546747967479674</v>
      </c>
      <c r="EL551" s="55">
        <f t="shared" si="399"/>
        <v>0</v>
      </c>
      <c r="EM551" s="50">
        <f>4.656*AQ551*(((BL551/2.54)^2)+((BM551/2.54)^2)+((BN551/2.54)^2)+((BO551)/2.54^2)+((BP551/2.54)^2)+((BQ551/2.54)^2)+((BR551/2.54)^2)+((BS551/2.54)^2)+((BT551/2.54)^2)+((BU551/2.54)^2)+((BV551/2.54)^2)+((BW551/2.54)^2)+((BX551/2.54)^2)+((BY551/2.54)^2)+((BZ551/2.54)^2))/(BH551*3.28)</f>
        <v>7.7448740263334166</v>
      </c>
      <c r="EN551" s="50">
        <f>3.492*AQ551*((CA551/2.54)^2 + (CB551/2.54)^2 + (CC551/2.54)^2 + (CD551/2.54)^2 + (CE551/2.54)^2 + (CF551/2.54)^2 + (CG551/2.54)^2 +(CH551/2.54)^2 +(CI551/2.54)^2 + (CJ551/2.54)^2 +(CK551/2.54)^2 + (CL551/2.54)^2 +(CM551/2.54)^2 + (CN551/2.54)^2 + (CO551/2.54)^2)/(BH551*3.28)</f>
        <v>0</v>
      </c>
      <c r="EO551" s="50">
        <f t="shared" si="443"/>
        <v>0</v>
      </c>
      <c r="EP551" s="50">
        <f t="shared" si="444"/>
        <v>0</v>
      </c>
      <c r="EQ551" s="50">
        <f t="shared" si="445"/>
        <v>0</v>
      </c>
      <c r="ER551" s="56">
        <f t="shared" si="400"/>
        <v>0.18546747967479674</v>
      </c>
      <c r="ES551" s="56">
        <f t="shared" si="401"/>
        <v>7.7448740263334166</v>
      </c>
      <c r="ET551" s="56">
        <f t="shared" si="396"/>
        <v>0</v>
      </c>
      <c r="EU551" s="56">
        <f t="shared" si="396"/>
        <v>3.2632655528864851</v>
      </c>
      <c r="EV551" s="56">
        <f t="shared" si="402"/>
        <v>7.9303415060082134</v>
      </c>
      <c r="EW551" s="56"/>
      <c r="EX551" s="56"/>
      <c r="EY551" s="56"/>
      <c r="EZ551" s="165" t="str">
        <f>D551</f>
        <v>346-30</v>
      </c>
      <c r="FA551" s="179">
        <f t="shared" ref="FA551:FB599" si="446">AVERAGE(ET549:ET551)</f>
        <v>0</v>
      </c>
      <c r="FB551" s="179">
        <f t="shared" si="446"/>
        <v>2.1755103685909902</v>
      </c>
      <c r="FC551" s="56">
        <f>AVERAGE(EJ549:EJ551)</f>
        <v>0.14532012195121949</v>
      </c>
      <c r="FD551" s="56">
        <f>AVERAGE(EK549:EK551)</f>
        <v>0.24728997289972898</v>
      </c>
      <c r="FE551" s="56">
        <f>AVERAGE(EL549:EL551)</f>
        <v>0</v>
      </c>
      <c r="FF551" s="56">
        <f>AVERAGE(EM549:EM551)</f>
        <v>8.6836466355859514</v>
      </c>
      <c r="FG551" s="56">
        <f>AVERAGE(EN549:EN551)</f>
        <v>0</v>
      </c>
      <c r="FH551" s="56">
        <f t="shared" si="403"/>
        <v>0</v>
      </c>
      <c r="FI551" s="56">
        <f t="shared" si="403"/>
        <v>0</v>
      </c>
      <c r="FJ551" s="56">
        <f t="shared" si="403"/>
        <v>0</v>
      </c>
      <c r="FK551" s="56">
        <f>AVERAGE(ER549:ER551)</f>
        <v>0.39261009485094855</v>
      </c>
      <c r="FL551" s="56">
        <f>AVERAGE(ES549:ES551)</f>
        <v>8.6836466355859514</v>
      </c>
      <c r="FM551" s="56">
        <f>AVERAGE(EV549:EV551)</f>
        <v>9.0762567304369011</v>
      </c>
      <c r="FO551" s="54"/>
      <c r="FP551" s="54" t="e">
        <f>AVERAGE(#REF!)</f>
        <v>#REF!</v>
      </c>
      <c r="FQ551" s="54" t="e">
        <f>AVERAGE(#REF!)</f>
        <v>#REF!</v>
      </c>
      <c r="FR551" s="54" t="e">
        <f>AVERAGE(#REF!)</f>
        <v>#REF!</v>
      </c>
      <c r="FS551" s="54" t="e">
        <f>AVERAGE(#REF!)</f>
        <v>#REF!</v>
      </c>
      <c r="FT551" s="54" t="e">
        <f>AVERAGE(#REF!)</f>
        <v>#REF!</v>
      </c>
      <c r="FU551" s="54" t="e">
        <f>AVERAGE(#REF!)</f>
        <v>#REF!</v>
      </c>
      <c r="FV551" s="54" t="e">
        <f>AVERAGE(#REF!)</f>
        <v>#REF!</v>
      </c>
      <c r="FW551" s="54" t="e">
        <f>AVERAGE(#REF!)</f>
        <v>#REF!</v>
      </c>
      <c r="FX551" s="54" t="e">
        <f>AVERAGE(#REF!)</f>
        <v>#REF!</v>
      </c>
      <c r="FY551" s="54" t="e">
        <f>AVERAGE(#REF!)</f>
        <v>#REF!</v>
      </c>
      <c r="FZ551" s="54" t="e">
        <f>AVERAGE(#REF!)</f>
        <v>#REF!</v>
      </c>
      <c r="GA551" s="54"/>
    </row>
    <row r="552" spans="1:183" ht="16.899999999999999" customHeight="1">
      <c r="A552" s="66" t="s">
        <v>377</v>
      </c>
      <c r="B552" s="228" t="s">
        <v>358</v>
      </c>
      <c r="C552" s="228">
        <v>460</v>
      </c>
      <c r="D552" s="228" t="s">
        <v>366</v>
      </c>
      <c r="E552" s="229">
        <v>3</v>
      </c>
      <c r="F552" s="144">
        <v>1.03708398255</v>
      </c>
      <c r="G552" s="144">
        <v>7.6856193820560001</v>
      </c>
      <c r="H552" s="144"/>
      <c r="I552" s="144">
        <v>2.244736950918</v>
      </c>
      <c r="J552" s="144">
        <v>8.042706063084001</v>
      </c>
      <c r="K552" s="144">
        <v>3.4826882479620003</v>
      </c>
      <c r="L552" s="144">
        <v>1.3692085152900002</v>
      </c>
      <c r="M552" s="83"/>
      <c r="N552" s="83"/>
      <c r="O552" s="83"/>
      <c r="P552" s="230">
        <f t="shared" si="407"/>
        <v>23.862043141859999</v>
      </c>
      <c r="Q552" s="52">
        <f t="shared" si="424"/>
        <v>0.72517012286366334</v>
      </c>
      <c r="R552" s="52">
        <f t="shared" si="425"/>
        <v>1.5022608551199348</v>
      </c>
      <c r="S552" s="52">
        <f t="shared" si="426"/>
        <v>1.4138978457167335</v>
      </c>
      <c r="T552" s="53">
        <f t="shared" si="427"/>
        <v>0.13691742944633589</v>
      </c>
      <c r="U552" s="53">
        <f t="shared" si="428"/>
        <v>1.3900766881414581</v>
      </c>
      <c r="V552" s="53">
        <f t="shared" si="429"/>
        <v>17.751083306215602</v>
      </c>
      <c r="W552" s="53">
        <f t="shared" si="430"/>
        <v>98.960711772686651</v>
      </c>
      <c r="X552" s="53">
        <f t="shared" si="431"/>
        <v>1.024349357088133</v>
      </c>
      <c r="Y552" s="53">
        <f t="shared" si="432"/>
        <v>1.0252519308134749</v>
      </c>
      <c r="Z552" s="53">
        <f t="shared" si="433"/>
        <v>1.0256210796792193</v>
      </c>
      <c r="AA552" s="53">
        <f t="shared" si="434"/>
        <v>1.0329380375125019</v>
      </c>
      <c r="AB552" s="53">
        <f t="shared" si="435"/>
        <v>0.57479600082889803</v>
      </c>
      <c r="AC552" s="53">
        <f t="shared" si="436"/>
        <v>0.5633825493611998</v>
      </c>
      <c r="AD552" s="53">
        <f t="shared" si="437"/>
        <v>0.52914401165394309</v>
      </c>
      <c r="AE552" s="53">
        <f t="shared" si="438"/>
        <v>0.39928513109785746</v>
      </c>
      <c r="AF552" s="53">
        <f t="shared" si="439"/>
        <v>0.36</v>
      </c>
      <c r="AG552" s="53">
        <f t="shared" si="440"/>
        <v>0.37964256554892872</v>
      </c>
      <c r="AH552" s="64" t="s">
        <v>152</v>
      </c>
      <c r="AK552" s="45" t="str">
        <f t="shared" si="408"/>
        <v>346-30</v>
      </c>
      <c r="AL552" s="65"/>
      <c r="AM552" s="145">
        <f t="shared" si="409"/>
        <v>3</v>
      </c>
      <c r="AN552" s="149"/>
      <c r="AO552" s="183"/>
      <c r="AP552" s="149"/>
      <c r="AQ552" s="147">
        <f t="shared" si="410"/>
        <v>1</v>
      </c>
      <c r="AR552" s="229">
        <v>0</v>
      </c>
      <c r="AS552" s="229">
        <v>1</v>
      </c>
      <c r="AT552" s="229">
        <v>1</v>
      </c>
      <c r="AU552" s="229">
        <v>1</v>
      </c>
      <c r="AV552" s="229">
        <v>2</v>
      </c>
      <c r="AW552" s="229">
        <v>2</v>
      </c>
      <c r="AX552" s="229">
        <v>0</v>
      </c>
      <c r="AY552" s="229">
        <v>2</v>
      </c>
      <c r="AZ552" s="229">
        <v>2</v>
      </c>
      <c r="BB552" s="229">
        <v>42</v>
      </c>
      <c r="BC552" s="229">
        <v>3</v>
      </c>
      <c r="BD552" s="229">
        <v>0</v>
      </c>
      <c r="BE552" s="57">
        <v>3</v>
      </c>
      <c r="BF552" s="57">
        <v>3</v>
      </c>
      <c r="BG552" s="57">
        <v>3</v>
      </c>
      <c r="BH552" s="57">
        <v>10</v>
      </c>
      <c r="BI552" s="57">
        <f t="shared" si="411"/>
        <v>460</v>
      </c>
      <c r="BJ552" s="189" t="str">
        <f t="shared" si="441"/>
        <v>346-30</v>
      </c>
      <c r="BK552" s="173">
        <f t="shared" si="442"/>
        <v>3</v>
      </c>
      <c r="BL552" s="173">
        <v>0</v>
      </c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104"/>
      <c r="CB552" s="103"/>
      <c r="CC552" s="103"/>
      <c r="CD552" s="103"/>
      <c r="CE552" s="103"/>
      <c r="CF552" s="103"/>
      <c r="CG552" s="103"/>
      <c r="CH552" s="103"/>
      <c r="CI552" s="103"/>
      <c r="CJ552" s="103"/>
      <c r="CK552" s="103"/>
      <c r="CL552" s="103"/>
      <c r="CP552" s="93"/>
      <c r="CQ552" s="93"/>
      <c r="CV552" s="93"/>
      <c r="DA552" s="93"/>
      <c r="DF552" s="131"/>
      <c r="DG552" s="121">
        <f t="shared" si="412"/>
        <v>7.5113042755996737</v>
      </c>
      <c r="DH552" s="121">
        <f t="shared" si="413"/>
        <v>18.129253071591581</v>
      </c>
      <c r="DI552" s="121">
        <f t="shared" si="414"/>
        <v>42.416935371502007</v>
      </c>
      <c r="DJ552" s="121">
        <f t="shared" si="415"/>
        <v>1.3927198622146542</v>
      </c>
      <c r="DK552" s="121">
        <f t="shared" si="415"/>
        <v>0.99080435410560763</v>
      </c>
      <c r="DL552" s="121">
        <f t="shared" si="415"/>
        <v>0</v>
      </c>
      <c r="DM552" s="121">
        <f t="shared" si="416"/>
        <v>0</v>
      </c>
      <c r="DN552" s="121">
        <f t="shared" si="417"/>
        <v>0</v>
      </c>
      <c r="DO552" s="121">
        <f t="shared" si="418"/>
        <v>0</v>
      </c>
      <c r="DP552" s="121">
        <f t="shared" si="419"/>
        <v>0</v>
      </c>
      <c r="DQ552" s="121">
        <f t="shared" si="420"/>
        <v>0</v>
      </c>
      <c r="DR552" s="122">
        <f t="shared" si="421"/>
        <v>1.5</v>
      </c>
      <c r="DS552" s="157"/>
      <c r="DT552" s="157" t="str">
        <f t="shared" si="422"/>
        <v>Natural fuels broadcast burn</v>
      </c>
      <c r="DU552" s="157" t="str">
        <f t="shared" si="406"/>
        <v>346-30</v>
      </c>
      <c r="DV552" s="238">
        <f t="shared" si="423"/>
        <v>3</v>
      </c>
      <c r="EJ552" s="50"/>
      <c r="EK552" s="50"/>
      <c r="EL552" s="55"/>
      <c r="EM552" s="50"/>
      <c r="EN552" s="50"/>
      <c r="EO552" s="50">
        <f t="shared" si="443"/>
        <v>0</v>
      </c>
      <c r="EP552" s="50">
        <f t="shared" si="444"/>
        <v>0</v>
      </c>
      <c r="EQ552" s="50">
        <f t="shared" si="445"/>
        <v>0</v>
      </c>
      <c r="ER552" s="56"/>
      <c r="ES552" s="56"/>
      <c r="ET552" s="56">
        <f t="shared" si="396"/>
        <v>3.3800869240198534</v>
      </c>
      <c r="EU552" s="56">
        <f t="shared" si="396"/>
        <v>8.1581638822162112</v>
      </c>
      <c r="EV552" s="56"/>
      <c r="EW552" s="56"/>
      <c r="EX552" s="56"/>
      <c r="EY552" s="56"/>
      <c r="EZ552" s="165"/>
      <c r="FA552" s="179"/>
      <c r="FB552" s="179"/>
      <c r="FC552" s="56"/>
      <c r="FD552" s="56"/>
      <c r="FE552" s="56"/>
      <c r="FF552" s="56"/>
      <c r="FG552" s="56"/>
      <c r="FH552" s="56"/>
      <c r="FI552" s="56"/>
      <c r="FJ552" s="56"/>
      <c r="FK552" s="56"/>
      <c r="FL552" s="56"/>
      <c r="FM552" s="56"/>
      <c r="FO552" s="54"/>
      <c r="FP552" s="54"/>
      <c r="FQ552" s="54"/>
      <c r="FR552" s="54"/>
      <c r="FS552" s="54"/>
      <c r="FT552" s="54"/>
      <c r="FU552" s="54"/>
      <c r="FV552" s="54"/>
      <c r="FW552" s="54"/>
      <c r="FX552" s="54"/>
      <c r="FY552" s="54"/>
      <c r="FZ552" s="54"/>
      <c r="GA552" s="54"/>
    </row>
    <row r="553" spans="1:183" ht="16.899999999999999" customHeight="1">
      <c r="A553" s="66" t="s">
        <v>377</v>
      </c>
      <c r="B553" s="228" t="s">
        <v>358</v>
      </c>
      <c r="C553" s="228">
        <v>460</v>
      </c>
      <c r="D553" s="228" t="s">
        <v>366</v>
      </c>
      <c r="E553" s="229">
        <v>4</v>
      </c>
      <c r="F553" s="144">
        <v>1.03708398255</v>
      </c>
      <c r="G553" s="144">
        <v>7.6856193820560001</v>
      </c>
      <c r="H553" s="144"/>
      <c r="I553" s="144">
        <v>2.244736950918</v>
      </c>
      <c r="J553" s="144">
        <v>8.042706063084001</v>
      </c>
      <c r="K553" s="144">
        <v>3.4826882479620003</v>
      </c>
      <c r="L553" s="144">
        <v>1.3692085152900002</v>
      </c>
      <c r="M553" s="83"/>
      <c r="N553" s="83"/>
      <c r="O553" s="83"/>
      <c r="P553" s="230">
        <f t="shared" si="407"/>
        <v>23.862043141859999</v>
      </c>
      <c r="Q553" s="52">
        <f t="shared" si="424"/>
        <v>0.72517012286366334</v>
      </c>
      <c r="R553" s="52">
        <f t="shared" si="425"/>
        <v>1.5022608551199348</v>
      </c>
      <c r="S553" s="52">
        <f t="shared" si="426"/>
        <v>1.4138978457167335</v>
      </c>
      <c r="T553" s="53">
        <f t="shared" si="427"/>
        <v>0.13691742944633589</v>
      </c>
      <c r="U553" s="53">
        <f t="shared" si="428"/>
        <v>1.3900766881414581</v>
      </c>
      <c r="V553" s="53">
        <f t="shared" si="429"/>
        <v>17.751083306215602</v>
      </c>
      <c r="W553" s="53">
        <f t="shared" si="430"/>
        <v>98.960711772686651</v>
      </c>
      <c r="X553" s="53">
        <f t="shared" si="431"/>
        <v>1.024349357088133</v>
      </c>
      <c r="Y553" s="53">
        <f t="shared" si="432"/>
        <v>1.0252519308134749</v>
      </c>
      <c r="Z553" s="53">
        <f t="shared" si="433"/>
        <v>1.0256210796792193</v>
      </c>
      <c r="AA553" s="53">
        <f t="shared" si="434"/>
        <v>1.0329380375125019</v>
      </c>
      <c r="AB553" s="53">
        <f t="shared" si="435"/>
        <v>0.57479600082889803</v>
      </c>
      <c r="AC553" s="53">
        <f t="shared" si="436"/>
        <v>0.5633825493611998</v>
      </c>
      <c r="AD553" s="53">
        <f t="shared" si="437"/>
        <v>0.52914401165394309</v>
      </c>
      <c r="AE553" s="53">
        <f t="shared" si="438"/>
        <v>0.39928513109785746</v>
      </c>
      <c r="AF553" s="53">
        <f t="shared" si="439"/>
        <v>0.36</v>
      </c>
      <c r="AG553" s="53">
        <f t="shared" si="440"/>
        <v>0.37964256554892872</v>
      </c>
      <c r="AH553" s="64" t="s">
        <v>152</v>
      </c>
      <c r="AK553" s="45" t="str">
        <f t="shared" si="408"/>
        <v>346-30</v>
      </c>
      <c r="AL553" s="65"/>
      <c r="AM553" s="145">
        <f t="shared" si="409"/>
        <v>4</v>
      </c>
      <c r="AN553" s="149"/>
      <c r="AO553" s="183"/>
      <c r="AP553" s="149"/>
      <c r="AQ553" s="147">
        <f t="shared" si="410"/>
        <v>1</v>
      </c>
      <c r="AR553" s="229">
        <v>0</v>
      </c>
      <c r="AS553" s="229">
        <v>1</v>
      </c>
      <c r="AT553" s="229">
        <v>1</v>
      </c>
      <c r="AU553" s="229">
        <v>0</v>
      </c>
      <c r="AV553" s="229">
        <v>0</v>
      </c>
      <c r="AW553" s="229">
        <v>0</v>
      </c>
      <c r="AX553" s="229">
        <v>0</v>
      </c>
      <c r="AY553" s="229">
        <v>0</v>
      </c>
      <c r="AZ553" s="229">
        <v>0</v>
      </c>
      <c r="BB553" s="229">
        <v>7</v>
      </c>
      <c r="BC553" s="229">
        <v>1</v>
      </c>
      <c r="BD553" s="229">
        <v>0</v>
      </c>
      <c r="BE553" s="57">
        <v>3</v>
      </c>
      <c r="BF553" s="57">
        <v>3</v>
      </c>
      <c r="BG553" s="57">
        <v>3</v>
      </c>
      <c r="BH553" s="57">
        <v>10</v>
      </c>
      <c r="BI553" s="57">
        <f t="shared" si="411"/>
        <v>460</v>
      </c>
      <c r="BJ553" s="189" t="str">
        <f t="shared" si="441"/>
        <v>346-30</v>
      </c>
      <c r="BK553" s="173">
        <f t="shared" si="442"/>
        <v>4</v>
      </c>
      <c r="BL553" s="173">
        <v>0</v>
      </c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104"/>
      <c r="CB553" s="103"/>
      <c r="CC553" s="103"/>
      <c r="CD553" s="103"/>
      <c r="CE553" s="103"/>
      <c r="CF553" s="103"/>
      <c r="CG553" s="103"/>
      <c r="CH553" s="103"/>
      <c r="CI553" s="103"/>
      <c r="CJ553" s="103"/>
      <c r="CK553" s="103"/>
      <c r="CL553" s="103"/>
      <c r="CP553" s="93"/>
      <c r="CQ553" s="93"/>
      <c r="CV553" s="93"/>
      <c r="DA553" s="93"/>
      <c r="DF553" s="131"/>
      <c r="DG553" s="121">
        <f t="shared" si="412"/>
        <v>0</v>
      </c>
      <c r="DH553" s="121">
        <f t="shared" si="413"/>
        <v>3.6258506143183169</v>
      </c>
      <c r="DI553" s="121">
        <f t="shared" si="414"/>
        <v>7.0694892285836675</v>
      </c>
      <c r="DJ553" s="121">
        <f t="shared" si="415"/>
        <v>0.23211997703577572</v>
      </c>
      <c r="DK553" s="121">
        <f t="shared" si="415"/>
        <v>0.33026811803520256</v>
      </c>
      <c r="DL553" s="121">
        <f t="shared" si="415"/>
        <v>0</v>
      </c>
      <c r="DM553" s="121">
        <f t="shared" si="416"/>
        <v>0</v>
      </c>
      <c r="DN553" s="121">
        <f t="shared" si="417"/>
        <v>0</v>
      </c>
      <c r="DO553" s="121">
        <f t="shared" si="418"/>
        <v>0</v>
      </c>
      <c r="DP553" s="121">
        <f t="shared" si="419"/>
        <v>0</v>
      </c>
      <c r="DQ553" s="121">
        <f t="shared" si="420"/>
        <v>0</v>
      </c>
      <c r="DR553" s="122">
        <f t="shared" si="421"/>
        <v>0.5</v>
      </c>
      <c r="DS553" s="157"/>
      <c r="DT553" s="157" t="str">
        <f t="shared" si="422"/>
        <v>Natural fuels broadcast burn</v>
      </c>
      <c r="DU553" s="157" t="str">
        <f t="shared" si="406"/>
        <v>346-30</v>
      </c>
      <c r="DV553" s="238">
        <f t="shared" si="423"/>
        <v>4</v>
      </c>
      <c r="EJ553" s="50">
        <f t="shared" si="397"/>
        <v>6.7816056910569106E-2</v>
      </c>
      <c r="EK553" s="50">
        <f t="shared" si="398"/>
        <v>0.18546747967479674</v>
      </c>
      <c r="EL553" s="55">
        <f t="shared" si="399"/>
        <v>0</v>
      </c>
      <c r="EM553" s="50">
        <f>4.656*AQ553*(((BL553/2.54)^2)+((BM553/2.54)^2)+((BN553/2.54)^2)+((BO553)/2.54^2)+((BP553/2.54)^2)+((BQ553/2.54)^2)+((BR553/2.54)^2)+((BS553/2.54)^2)+((BT553/2.54)^2)+((BU553/2.54)^2)+((BV553/2.54)^2)+((BW553/2.54)^2)+((BX553/2.54)^2)+((BY553/2.54)^2)+((BZ553/2.54)^2))/(BH553*3.28)</f>
        <v>0</v>
      </c>
      <c r="EN553" s="50">
        <f>3.492*AQ553*((CA553/2.54)^2 + (CB553/2.54)^2 + (CC553/2.54)^2 + (CD553/2.54)^2 + (CE553/2.54)^2 + (CF553/2.54)^2 + (CG553/2.54)^2 +(CH553/2.54)^2 +(CI553/2.54)^2 + (CJ553/2.54)^2 +(CK553/2.54)^2 + (CL553/2.54)^2 +(CM553/2.54)^2 + (CN553/2.54)^2 + (CO553/2.54)^2)/(BH553*3.28)</f>
        <v>0</v>
      </c>
      <c r="EO553" s="50">
        <f t="shared" si="443"/>
        <v>0</v>
      </c>
      <c r="EP553" s="50">
        <f t="shared" si="444"/>
        <v>0</v>
      </c>
      <c r="EQ553" s="50">
        <f t="shared" si="445"/>
        <v>0</v>
      </c>
      <c r="ER553" s="56">
        <f t="shared" si="400"/>
        <v>0.25328353658536584</v>
      </c>
      <c r="ES553" s="56">
        <f t="shared" si="401"/>
        <v>0</v>
      </c>
      <c r="ET553" s="56">
        <f t="shared" si="396"/>
        <v>0</v>
      </c>
      <c r="EU553" s="56">
        <f t="shared" si="396"/>
        <v>1.6316327764432426</v>
      </c>
      <c r="EV553" s="56">
        <f t="shared" si="402"/>
        <v>0.25328353658536584</v>
      </c>
      <c r="EW553" s="56"/>
      <c r="EX553" s="56"/>
      <c r="EY553" s="56"/>
      <c r="EZ553" s="165"/>
      <c r="FA553" s="179"/>
      <c r="FB553" s="179"/>
      <c r="FC553" s="56"/>
      <c r="FD553" s="56"/>
      <c r="FE553" s="56"/>
      <c r="FF553" s="56"/>
      <c r="FG553" s="56"/>
      <c r="FH553" s="56"/>
      <c r="FI553" s="56"/>
      <c r="FJ553" s="56"/>
      <c r="FK553" s="56"/>
      <c r="FL553" s="56"/>
      <c r="FM553" s="56"/>
      <c r="FO553" s="54"/>
      <c r="FP553" s="54"/>
      <c r="FQ553" s="54"/>
      <c r="FR553" s="54"/>
      <c r="FS553" s="54"/>
      <c r="FT553" s="54"/>
      <c r="FU553" s="54"/>
      <c r="FV553" s="54"/>
      <c r="FW553" s="54"/>
      <c r="FX553" s="54"/>
      <c r="FY553" s="54"/>
      <c r="FZ553" s="54"/>
      <c r="GA553" s="54"/>
    </row>
    <row r="554" spans="1:183" ht="16.899999999999999" customHeight="1">
      <c r="A554" s="66" t="s">
        <v>377</v>
      </c>
      <c r="B554" s="228" t="s">
        <v>358</v>
      </c>
      <c r="C554" s="228">
        <v>460</v>
      </c>
      <c r="D554" s="228" t="s">
        <v>366</v>
      </c>
      <c r="E554" s="229">
        <v>5</v>
      </c>
      <c r="F554" s="144">
        <v>1.03708398255</v>
      </c>
      <c r="G554" s="144">
        <v>7.6856193820560001</v>
      </c>
      <c r="H554" s="144"/>
      <c r="I554" s="144">
        <v>2.244736950918</v>
      </c>
      <c r="J554" s="144">
        <v>8.042706063084001</v>
      </c>
      <c r="K554" s="144">
        <v>3.4826882479620003</v>
      </c>
      <c r="L554" s="144">
        <v>1.3692085152900002</v>
      </c>
      <c r="M554" s="83"/>
      <c r="N554" s="83"/>
      <c r="O554" s="83"/>
      <c r="P554" s="230">
        <f t="shared" si="407"/>
        <v>23.862043141859999</v>
      </c>
      <c r="Q554" s="52">
        <f t="shared" si="424"/>
        <v>0.72517012286366334</v>
      </c>
      <c r="R554" s="52">
        <f t="shared" si="425"/>
        <v>1.5022608551199348</v>
      </c>
      <c r="S554" s="52">
        <f t="shared" si="426"/>
        <v>1.4138978457167335</v>
      </c>
      <c r="T554" s="53">
        <f t="shared" si="427"/>
        <v>0.13691742944633589</v>
      </c>
      <c r="U554" s="53">
        <f t="shared" si="428"/>
        <v>1.3900766881414581</v>
      </c>
      <c r="V554" s="53">
        <f t="shared" si="429"/>
        <v>17.751083306215602</v>
      </c>
      <c r="W554" s="53">
        <f t="shared" si="430"/>
        <v>98.960711772686651</v>
      </c>
      <c r="X554" s="53">
        <f t="shared" si="431"/>
        <v>1.024349357088133</v>
      </c>
      <c r="Y554" s="53">
        <f t="shared" si="432"/>
        <v>1.0252519308134749</v>
      </c>
      <c r="Z554" s="53">
        <f t="shared" si="433"/>
        <v>1.0256210796792193</v>
      </c>
      <c r="AA554" s="53">
        <f t="shared" si="434"/>
        <v>1.0329380375125019</v>
      </c>
      <c r="AB554" s="53">
        <f t="shared" si="435"/>
        <v>0.57479600082889803</v>
      </c>
      <c r="AC554" s="53">
        <f t="shared" si="436"/>
        <v>0.5633825493611998</v>
      </c>
      <c r="AD554" s="53">
        <f t="shared" si="437"/>
        <v>0.52914401165394309</v>
      </c>
      <c r="AE554" s="53">
        <f t="shared" si="438"/>
        <v>0.39928513109785746</v>
      </c>
      <c r="AF554" s="53">
        <f t="shared" si="439"/>
        <v>0.36</v>
      </c>
      <c r="AG554" s="53">
        <f t="shared" si="440"/>
        <v>0.37964256554892872</v>
      </c>
      <c r="AH554" s="64" t="s">
        <v>152</v>
      </c>
      <c r="AK554" s="45" t="str">
        <f t="shared" si="408"/>
        <v>346-30</v>
      </c>
      <c r="AL554" s="65"/>
      <c r="AM554" s="145">
        <f t="shared" si="409"/>
        <v>5</v>
      </c>
      <c r="AN554" s="149"/>
      <c r="AO554" s="183"/>
      <c r="AP554" s="149"/>
      <c r="AQ554" s="147">
        <f t="shared" si="410"/>
        <v>1</v>
      </c>
      <c r="AR554" s="229">
        <v>0</v>
      </c>
      <c r="AS554" s="229">
        <v>0</v>
      </c>
      <c r="AT554" s="229">
        <v>0</v>
      </c>
      <c r="AU554" s="229">
        <v>0</v>
      </c>
      <c r="AV554" s="229">
        <v>0</v>
      </c>
      <c r="AW554" s="229">
        <v>0</v>
      </c>
      <c r="AX554" s="229">
        <v>0</v>
      </c>
      <c r="AY554" s="229">
        <v>0</v>
      </c>
      <c r="AZ554" s="229">
        <v>0</v>
      </c>
      <c r="BB554" s="229">
        <v>0</v>
      </c>
      <c r="BC554" s="229">
        <v>0</v>
      </c>
      <c r="BD554" s="229">
        <v>0</v>
      </c>
      <c r="BE554" s="57">
        <v>3</v>
      </c>
      <c r="BF554" s="57">
        <v>3</v>
      </c>
      <c r="BG554" s="57">
        <v>3</v>
      </c>
      <c r="BH554" s="57">
        <v>10</v>
      </c>
      <c r="BI554" s="57">
        <f t="shared" si="411"/>
        <v>460</v>
      </c>
      <c r="BJ554" s="189" t="str">
        <f t="shared" si="441"/>
        <v>346-30</v>
      </c>
      <c r="BK554" s="173">
        <f t="shared" si="442"/>
        <v>5</v>
      </c>
      <c r="BL554" s="173">
        <v>0</v>
      </c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104"/>
      <c r="CB554" s="103"/>
      <c r="CC554" s="103"/>
      <c r="CD554" s="103"/>
      <c r="CE554" s="103"/>
      <c r="CF554" s="103"/>
      <c r="CG554" s="103"/>
      <c r="CH554" s="103"/>
      <c r="CI554" s="103"/>
      <c r="CJ554" s="103"/>
      <c r="CK554" s="103"/>
      <c r="CL554" s="103"/>
      <c r="CP554" s="93"/>
      <c r="CQ554" s="93"/>
      <c r="CV554" s="93"/>
      <c r="DA554" s="93"/>
      <c r="DF554" s="131"/>
      <c r="DG554" s="121">
        <f t="shared" si="412"/>
        <v>0</v>
      </c>
      <c r="DH554" s="121">
        <f t="shared" si="413"/>
        <v>0</v>
      </c>
      <c r="DI554" s="121">
        <f t="shared" si="414"/>
        <v>0</v>
      </c>
      <c r="DJ554" s="121">
        <f t="shared" si="415"/>
        <v>0</v>
      </c>
      <c r="DK554" s="121">
        <f t="shared" si="415"/>
        <v>0</v>
      </c>
      <c r="DL554" s="121">
        <f t="shared" si="415"/>
        <v>0</v>
      </c>
      <c r="DM554" s="121">
        <f t="shared" si="416"/>
        <v>0</v>
      </c>
      <c r="DN554" s="121">
        <f t="shared" si="417"/>
        <v>0</v>
      </c>
      <c r="DO554" s="121">
        <f t="shared" si="418"/>
        <v>0</v>
      </c>
      <c r="DP554" s="121">
        <f t="shared" si="419"/>
        <v>0</v>
      </c>
      <c r="DQ554" s="121">
        <f t="shared" si="420"/>
        <v>0</v>
      </c>
      <c r="DR554" s="122">
        <f t="shared" si="421"/>
        <v>0</v>
      </c>
      <c r="DS554" s="157"/>
      <c r="DT554" s="157" t="str">
        <f t="shared" si="422"/>
        <v>Natural fuels broadcast burn</v>
      </c>
      <c r="DU554" s="157" t="str">
        <f t="shared" si="406"/>
        <v>346-30</v>
      </c>
      <c r="DV554" s="238">
        <f t="shared" si="423"/>
        <v>5</v>
      </c>
      <c r="EJ554" s="50">
        <f t="shared" si="397"/>
        <v>0</v>
      </c>
      <c r="EK554" s="50">
        <f t="shared" si="398"/>
        <v>0</v>
      </c>
      <c r="EL554" s="55">
        <f t="shared" si="399"/>
        <v>0</v>
      </c>
      <c r="EM554" s="50">
        <f>4.656*AQ554*(((BL554/2.54)^2)+((BM554/2.54)^2)+((BN554/2.54)^2)+((BO554)/2.54^2)+((BP554/2.54)^2)+((BQ554/2.54)^2)+((BR554/2.54)^2)+((BS554/2.54)^2)+((BT554/2.54)^2)+((BU554/2.54)^2)+((BV554/2.54)^2)+((BW554/2.54)^2)+((BX554/2.54)^2)+((BY554/2.54)^2)+((BZ554/2.54)^2))/(BH554*3.28)</f>
        <v>0</v>
      </c>
      <c r="EN554" s="50">
        <f>3.492*AQ554*((CA554/2.54)^2 + (CB554/2.54)^2 + (CC554/2.54)^2 + (CD554/2.54)^2 + (CE554/2.54)^2 + (CF554/2.54)^2 + (CG554/2.54)^2 +(CH554/2.54)^2 +(CI554/2.54)^2 + (CJ554/2.54)^2 +(CK554/2.54)^2 + (CL554/2.54)^2 +(CM554/2.54)^2 + (CN554/2.54)^2 + (CO554/2.54)^2)/(BH554*3.28)</f>
        <v>0</v>
      </c>
      <c r="EO554" s="50">
        <f t="shared" si="443"/>
        <v>0</v>
      </c>
      <c r="EP554" s="50">
        <f t="shared" si="444"/>
        <v>0</v>
      </c>
      <c r="EQ554" s="50">
        <f t="shared" si="445"/>
        <v>0</v>
      </c>
      <c r="ER554" s="56">
        <f t="shared" si="400"/>
        <v>0</v>
      </c>
      <c r="ES554" s="56">
        <f t="shared" si="401"/>
        <v>0</v>
      </c>
      <c r="ET554" s="56">
        <f t="shared" si="396"/>
        <v>0</v>
      </c>
      <c r="EU554" s="56">
        <f t="shared" si="396"/>
        <v>0</v>
      </c>
      <c r="EV554" s="56">
        <f t="shared" si="402"/>
        <v>0</v>
      </c>
      <c r="EW554" s="56"/>
      <c r="EX554" s="56"/>
      <c r="EY554" s="56"/>
      <c r="EZ554" s="165"/>
      <c r="FA554" s="179"/>
      <c r="FB554" s="179"/>
      <c r="FC554" s="56"/>
      <c r="FD554" s="56"/>
      <c r="FE554" s="56"/>
      <c r="FF554" s="56"/>
      <c r="FG554" s="56"/>
      <c r="FH554" s="56"/>
      <c r="FI554" s="56"/>
      <c r="FJ554" s="56"/>
      <c r="FK554" s="56"/>
      <c r="FL554" s="56"/>
      <c r="FM554" s="56"/>
      <c r="FO554" s="54"/>
      <c r="FP554" s="54"/>
      <c r="FQ554" s="54"/>
      <c r="FR554" s="54"/>
      <c r="FS554" s="54"/>
      <c r="FT554" s="54"/>
      <c r="FU554" s="54"/>
      <c r="FV554" s="54"/>
      <c r="FW554" s="54"/>
      <c r="FX554" s="54"/>
      <c r="FY554" s="54"/>
      <c r="FZ554" s="54"/>
      <c r="GA554" s="54"/>
    </row>
    <row r="555" spans="1:183" ht="16.899999999999999" customHeight="1">
      <c r="A555" s="66" t="s">
        <v>377</v>
      </c>
      <c r="B555" s="228" t="s">
        <v>358</v>
      </c>
      <c r="C555" s="228">
        <v>464</v>
      </c>
      <c r="D555" s="228" t="s">
        <v>362</v>
      </c>
      <c r="E555" s="229">
        <v>1</v>
      </c>
      <c r="F555" s="144">
        <v>1.03708398255</v>
      </c>
      <c r="G555" s="144">
        <v>7.6856193820560001</v>
      </c>
      <c r="H555" s="144"/>
      <c r="I555" s="144">
        <v>2.244736950918</v>
      </c>
      <c r="J555" s="144">
        <v>8.042706063084001</v>
      </c>
      <c r="K555" s="144">
        <v>3.4826882479620003</v>
      </c>
      <c r="L555" s="144">
        <v>1.3692085152900002</v>
      </c>
      <c r="M555" s="83"/>
      <c r="N555" s="83"/>
      <c r="O555" s="83"/>
      <c r="P555" s="230">
        <f t="shared" si="407"/>
        <v>23.862043141859999</v>
      </c>
      <c r="Q555" s="52">
        <f t="shared" si="424"/>
        <v>0.72517012286366334</v>
      </c>
      <c r="R555" s="52">
        <f t="shared" si="425"/>
        <v>1.5022608551199348</v>
      </c>
      <c r="S555" s="52">
        <f t="shared" si="426"/>
        <v>1.4138978457167335</v>
      </c>
      <c r="T555" s="53">
        <f t="shared" si="427"/>
        <v>0.13691742944633589</v>
      </c>
      <c r="U555" s="53">
        <f t="shared" si="428"/>
        <v>1.3900766881414581</v>
      </c>
      <c r="V555" s="53">
        <f t="shared" si="429"/>
        <v>17.751083306215602</v>
      </c>
      <c r="W555" s="53">
        <f t="shared" si="430"/>
        <v>98.960711772686651</v>
      </c>
      <c r="X555" s="53">
        <f t="shared" si="431"/>
        <v>1.024349357088133</v>
      </c>
      <c r="Y555" s="53">
        <f t="shared" si="432"/>
        <v>1.0252519308134749</v>
      </c>
      <c r="Z555" s="53">
        <f t="shared" si="433"/>
        <v>1.0256210796792193</v>
      </c>
      <c r="AA555" s="53">
        <f t="shared" si="434"/>
        <v>1.0329380375125019</v>
      </c>
      <c r="AB555" s="53">
        <f t="shared" si="435"/>
        <v>0.57479600082889803</v>
      </c>
      <c r="AC555" s="53">
        <f t="shared" si="436"/>
        <v>0.5633825493611998</v>
      </c>
      <c r="AD555" s="53">
        <f t="shared" si="437"/>
        <v>0.52914401165394309</v>
      </c>
      <c r="AE555" s="53">
        <f t="shared" si="438"/>
        <v>0.39928513109785746</v>
      </c>
      <c r="AF555" s="53">
        <f t="shared" si="439"/>
        <v>0.36</v>
      </c>
      <c r="AG555" s="53">
        <f t="shared" si="440"/>
        <v>0.37964256554892872</v>
      </c>
      <c r="AH555" s="64" t="s">
        <v>152</v>
      </c>
      <c r="AK555" s="45" t="str">
        <f t="shared" si="408"/>
        <v>347-01</v>
      </c>
      <c r="AL555" s="65"/>
      <c r="AM555" s="145">
        <f t="shared" si="409"/>
        <v>1</v>
      </c>
      <c r="AN555" s="149"/>
      <c r="AO555" s="183"/>
      <c r="AP555" s="149"/>
      <c r="AQ555" s="147">
        <f t="shared" si="410"/>
        <v>1</v>
      </c>
      <c r="AR555" s="229">
        <v>1</v>
      </c>
      <c r="AS555" s="229">
        <v>1</v>
      </c>
      <c r="AT555" s="229">
        <v>1</v>
      </c>
      <c r="AU555" s="229">
        <v>0</v>
      </c>
      <c r="AV555" s="229">
        <v>1</v>
      </c>
      <c r="AW555" s="229">
        <v>1</v>
      </c>
      <c r="AX555" s="229">
        <v>0</v>
      </c>
      <c r="AY555" s="229">
        <v>1</v>
      </c>
      <c r="AZ555" s="229">
        <v>3</v>
      </c>
      <c r="BB555" s="229">
        <v>9</v>
      </c>
      <c r="BC555" s="229">
        <v>2</v>
      </c>
      <c r="BD555" s="229">
        <v>1</v>
      </c>
      <c r="BE555" s="57">
        <v>3</v>
      </c>
      <c r="BF555" s="57">
        <v>3</v>
      </c>
      <c r="BG555" s="57">
        <v>3</v>
      </c>
      <c r="BH555" s="57">
        <v>10</v>
      </c>
      <c r="BI555" s="57">
        <f t="shared" si="411"/>
        <v>464</v>
      </c>
      <c r="BJ555" s="189" t="str">
        <f t="shared" si="441"/>
        <v>347-01</v>
      </c>
      <c r="BK555" s="173">
        <f t="shared" si="442"/>
        <v>1</v>
      </c>
      <c r="BL555" s="173">
        <v>8</v>
      </c>
      <c r="BM555" s="57">
        <v>8</v>
      </c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104"/>
      <c r="CB555" s="103"/>
      <c r="CC555" s="103"/>
      <c r="CD555" s="103"/>
      <c r="CE555" s="103"/>
      <c r="CF555" s="103"/>
      <c r="CG555" s="103"/>
      <c r="CH555" s="103"/>
      <c r="CI555" s="103"/>
      <c r="CJ555" s="103"/>
      <c r="CK555" s="103"/>
      <c r="CL555" s="103"/>
      <c r="CP555" s="93"/>
      <c r="CQ555" s="93"/>
      <c r="CV555" s="93"/>
      <c r="DA555" s="93"/>
      <c r="DF555" s="131"/>
      <c r="DG555" s="121">
        <f t="shared" si="412"/>
        <v>7.5113042755996737</v>
      </c>
      <c r="DH555" s="121">
        <f t="shared" si="413"/>
        <v>10.877551842954949</v>
      </c>
      <c r="DI555" s="121">
        <f t="shared" si="414"/>
        <v>28.27795691433467</v>
      </c>
      <c r="DJ555" s="121">
        <f t="shared" si="415"/>
        <v>0.29843997047456877</v>
      </c>
      <c r="DK555" s="121">
        <f t="shared" si="415"/>
        <v>0.66053623607040512</v>
      </c>
      <c r="DL555" s="121">
        <f t="shared" si="415"/>
        <v>3.9625941226455854</v>
      </c>
      <c r="DM555" s="121">
        <f t="shared" si="416"/>
        <v>6.5145217390027828</v>
      </c>
      <c r="DN555" s="121">
        <f t="shared" si="417"/>
        <v>0</v>
      </c>
      <c r="DO555" s="121">
        <f t="shared" si="418"/>
        <v>0</v>
      </c>
      <c r="DP555" s="121">
        <f t="shared" si="419"/>
        <v>0</v>
      </c>
      <c r="DQ555" s="121">
        <f t="shared" si="420"/>
        <v>0</v>
      </c>
      <c r="DR555" s="122">
        <f t="shared" si="421"/>
        <v>1</v>
      </c>
      <c r="DS555" s="157"/>
      <c r="DT555" s="157" t="str">
        <f t="shared" si="422"/>
        <v>Natural fuels broadcast burn</v>
      </c>
      <c r="DU555" s="157" t="str">
        <f t="shared" si="406"/>
        <v>347-01</v>
      </c>
      <c r="DV555" s="238">
        <f t="shared" si="423"/>
        <v>1</v>
      </c>
      <c r="EJ555" s="50">
        <f t="shared" si="397"/>
        <v>8.7192073170731715E-2</v>
      </c>
      <c r="EK555" s="50">
        <f t="shared" si="398"/>
        <v>0.37093495934959347</v>
      </c>
      <c r="EL555" s="55">
        <f t="shared" si="399"/>
        <v>1.475609756097561</v>
      </c>
      <c r="EM555" s="50">
        <f>4.656*AQ555*(((BL555/2.54)^2)+((BM555/2.54)^2)+((BN555/2.54)^2)+((BO555)/2.54^2)+((BP555/2.54)^2)+((BQ555/2.54)^2)+((BR555/2.54)^2)+((BS555/2.54)^2)+((BT555/2.54)^2)+((BU555/2.54)^2)+((BV555/2.54)^2)+((BW555/2.54)^2)+((BX555/2.54)^2)+((BY555/2.54)^2)+((BZ555/2.54)^2))/(BH555*3.28)</f>
        <v>2.8163178277576062</v>
      </c>
      <c r="EN555" s="50">
        <f>3.492*AQ555*((CA555/2.54)^2 + (CB555/2.54)^2 + (CC555/2.54)^2 + (CD555/2.54)^2 + (CE555/2.54)^2 + (CF555/2.54)^2 + (CG555/2.54)^2 +(CH555/2.54)^2 +(CI555/2.54)^2 + (CJ555/2.54)^2 +(CK555/2.54)^2 + (CL555/2.54)^2 +(CM555/2.54)^2 + (CN555/2.54)^2 + (CO555/2.54)^2)/(BH555*3.28)</f>
        <v>0</v>
      </c>
      <c r="EO555" s="50">
        <f t="shared" si="443"/>
        <v>0</v>
      </c>
      <c r="EP555" s="50">
        <f t="shared" si="444"/>
        <v>0</v>
      </c>
      <c r="EQ555" s="50">
        <f t="shared" si="445"/>
        <v>0</v>
      </c>
      <c r="ER555" s="56">
        <f t="shared" si="400"/>
        <v>1.9337367886178862</v>
      </c>
      <c r="ES555" s="56">
        <f t="shared" si="401"/>
        <v>2.8163178277576062</v>
      </c>
      <c r="ET555" s="56">
        <f t="shared" si="396"/>
        <v>3.3800869240198534</v>
      </c>
      <c r="EU555" s="56">
        <f t="shared" si="396"/>
        <v>4.8948983293297275</v>
      </c>
      <c r="EV555" s="56">
        <f t="shared" si="402"/>
        <v>4.7500546163754924</v>
      </c>
      <c r="EW555" s="56"/>
      <c r="EX555" s="56"/>
      <c r="EY555" s="56"/>
      <c r="EZ555" s="165" t="str">
        <f>D555</f>
        <v>347-01</v>
      </c>
      <c r="FA555" s="179">
        <f t="shared" si="446"/>
        <v>1.1266956413399511</v>
      </c>
      <c r="FB555" s="179">
        <f t="shared" si="446"/>
        <v>2.1755103685909902</v>
      </c>
      <c r="FC555" s="56">
        <f>AVERAGE(EJ553:EJ555)</f>
        <v>5.1669376693766943E-2</v>
      </c>
      <c r="FD555" s="56">
        <f>AVERAGE(EK553:EK555)</f>
        <v>0.18546747967479674</v>
      </c>
      <c r="FE555" s="56">
        <f>AVERAGE(EL553:EL555)</f>
        <v>0.491869918699187</v>
      </c>
      <c r="FF555" s="56">
        <f>AVERAGE(EM553:EM555)</f>
        <v>0.93877260925253536</v>
      </c>
      <c r="FG555" s="56">
        <f>AVERAGE(EN553:EN555)</f>
        <v>0</v>
      </c>
      <c r="FH555" s="56">
        <f t="shared" si="403"/>
        <v>0</v>
      </c>
      <c r="FI555" s="56">
        <f t="shared" si="403"/>
        <v>0</v>
      </c>
      <c r="FJ555" s="56">
        <f t="shared" si="403"/>
        <v>0</v>
      </c>
      <c r="FK555" s="56">
        <f>AVERAGE(ER553:ER555)</f>
        <v>0.7290067750677508</v>
      </c>
      <c r="FL555" s="56">
        <f>AVERAGE(ES553:ES555)</f>
        <v>0.93877260925253536</v>
      </c>
      <c r="FM555" s="56">
        <f>AVERAGE(EV553:EV555)</f>
        <v>1.6677793843202862</v>
      </c>
      <c r="FO555" s="54"/>
      <c r="FP555" s="54" t="e">
        <f>AVERAGE(#REF!)</f>
        <v>#REF!</v>
      </c>
      <c r="FQ555" s="54" t="e">
        <f>AVERAGE(#REF!)</f>
        <v>#REF!</v>
      </c>
      <c r="FR555" s="54" t="e">
        <f>AVERAGE(#REF!)</f>
        <v>#REF!</v>
      </c>
      <c r="FS555" s="54" t="e">
        <f>AVERAGE(#REF!)</f>
        <v>#REF!</v>
      </c>
      <c r="FT555" s="54" t="e">
        <f>AVERAGE(#REF!)</f>
        <v>#REF!</v>
      </c>
      <c r="FU555" s="54" t="e">
        <f>AVERAGE(#REF!)</f>
        <v>#REF!</v>
      </c>
      <c r="FV555" s="54" t="e">
        <f>AVERAGE(#REF!)</f>
        <v>#REF!</v>
      </c>
      <c r="FW555" s="54" t="e">
        <f>AVERAGE(#REF!)</f>
        <v>#REF!</v>
      </c>
      <c r="FX555" s="54" t="e">
        <f>AVERAGE(#REF!)</f>
        <v>#REF!</v>
      </c>
      <c r="FY555" s="54" t="e">
        <f>AVERAGE(#REF!)</f>
        <v>#REF!</v>
      </c>
      <c r="FZ555" s="54" t="e">
        <f>AVERAGE(#REF!)</f>
        <v>#REF!</v>
      </c>
      <c r="GA555" s="54"/>
    </row>
    <row r="556" spans="1:183" ht="16.899999999999999" customHeight="1">
      <c r="A556" s="66" t="s">
        <v>377</v>
      </c>
      <c r="B556" s="228" t="s">
        <v>358</v>
      </c>
      <c r="C556" s="228">
        <v>464</v>
      </c>
      <c r="D556" s="228" t="s">
        <v>362</v>
      </c>
      <c r="E556" s="229">
        <v>2</v>
      </c>
      <c r="F556" s="144">
        <v>1.03708398255</v>
      </c>
      <c r="G556" s="144">
        <v>7.6856193820560001</v>
      </c>
      <c r="H556" s="144"/>
      <c r="I556" s="144">
        <v>2.244736950918</v>
      </c>
      <c r="J556" s="144">
        <v>8.042706063084001</v>
      </c>
      <c r="K556" s="144">
        <v>3.4826882479620003</v>
      </c>
      <c r="L556" s="144">
        <v>1.3692085152900002</v>
      </c>
      <c r="M556" s="83"/>
      <c r="N556" s="83"/>
      <c r="O556" s="83"/>
      <c r="P556" s="230">
        <f t="shared" si="407"/>
        <v>23.862043141859999</v>
      </c>
      <c r="Q556" s="52">
        <f t="shared" si="424"/>
        <v>0.72517012286366334</v>
      </c>
      <c r="R556" s="52">
        <f t="shared" si="425"/>
        <v>1.5022608551199348</v>
      </c>
      <c r="S556" s="52">
        <f t="shared" si="426"/>
        <v>1.4138978457167335</v>
      </c>
      <c r="T556" s="53">
        <f t="shared" si="427"/>
        <v>0.13691742944633589</v>
      </c>
      <c r="U556" s="53">
        <f t="shared" si="428"/>
        <v>1.3900766881414581</v>
      </c>
      <c r="V556" s="53">
        <f t="shared" si="429"/>
        <v>17.751083306215602</v>
      </c>
      <c r="W556" s="53">
        <f t="shared" si="430"/>
        <v>98.960711772686651</v>
      </c>
      <c r="X556" s="53">
        <f t="shared" si="431"/>
        <v>1.024349357088133</v>
      </c>
      <c r="Y556" s="53">
        <f t="shared" si="432"/>
        <v>1.0252519308134749</v>
      </c>
      <c r="Z556" s="53">
        <f t="shared" si="433"/>
        <v>1.0256210796792193</v>
      </c>
      <c r="AA556" s="53">
        <f t="shared" si="434"/>
        <v>1.0329380375125019</v>
      </c>
      <c r="AB556" s="53">
        <f t="shared" si="435"/>
        <v>0.57479600082889803</v>
      </c>
      <c r="AC556" s="53">
        <f t="shared" si="436"/>
        <v>0.5633825493611998</v>
      </c>
      <c r="AD556" s="53">
        <f t="shared" si="437"/>
        <v>0.52914401165394309</v>
      </c>
      <c r="AE556" s="53">
        <f t="shared" si="438"/>
        <v>0.39928513109785746</v>
      </c>
      <c r="AF556" s="53">
        <f t="shared" si="439"/>
        <v>0.36</v>
      </c>
      <c r="AG556" s="53">
        <f t="shared" si="440"/>
        <v>0.37964256554892872</v>
      </c>
      <c r="AH556" s="64" t="s">
        <v>152</v>
      </c>
      <c r="AK556" s="45" t="str">
        <f t="shared" si="408"/>
        <v>347-01</v>
      </c>
      <c r="AL556" s="65"/>
      <c r="AM556" s="145">
        <f t="shared" si="409"/>
        <v>2</v>
      </c>
      <c r="AN556" s="149"/>
      <c r="AO556" s="183"/>
      <c r="AP556" s="149"/>
      <c r="AQ556" s="147">
        <f t="shared" si="410"/>
        <v>1</v>
      </c>
      <c r="AR556" s="229">
        <v>2</v>
      </c>
      <c r="AS556" s="229">
        <v>2</v>
      </c>
      <c r="AT556" s="229">
        <v>2</v>
      </c>
      <c r="AU556" s="229">
        <v>1</v>
      </c>
      <c r="AV556" s="229">
        <v>4</v>
      </c>
      <c r="AW556" s="229">
        <v>4</v>
      </c>
      <c r="AX556" s="229">
        <v>0</v>
      </c>
      <c r="AY556" s="229">
        <v>0</v>
      </c>
      <c r="AZ556" s="229">
        <v>0</v>
      </c>
      <c r="BB556" s="229">
        <v>20</v>
      </c>
      <c r="BC556" s="229">
        <v>1</v>
      </c>
      <c r="BD556" s="229">
        <v>1</v>
      </c>
      <c r="BE556" s="57">
        <v>3</v>
      </c>
      <c r="BF556" s="57">
        <v>3</v>
      </c>
      <c r="BG556" s="57">
        <v>3</v>
      </c>
      <c r="BH556" s="57">
        <v>10</v>
      </c>
      <c r="BI556" s="57">
        <f t="shared" si="411"/>
        <v>464</v>
      </c>
      <c r="BJ556" s="189" t="str">
        <f t="shared" si="441"/>
        <v>347-01</v>
      </c>
      <c r="BK556" s="173">
        <f t="shared" si="442"/>
        <v>2</v>
      </c>
      <c r="BL556" s="173">
        <v>0</v>
      </c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104"/>
      <c r="CB556" s="103"/>
      <c r="CC556" s="103"/>
      <c r="CD556" s="103"/>
      <c r="CE556" s="103"/>
      <c r="CF556" s="103"/>
      <c r="CG556" s="103"/>
      <c r="CH556" s="103"/>
      <c r="CI556" s="103"/>
      <c r="CJ556" s="103"/>
      <c r="CK556" s="103"/>
      <c r="CL556" s="103"/>
      <c r="CP556" s="93"/>
      <c r="CQ556" s="93"/>
      <c r="CV556" s="93"/>
      <c r="DA556" s="93"/>
      <c r="DF556" s="131"/>
      <c r="DG556" s="121">
        <f t="shared" si="412"/>
        <v>22.533912826799025</v>
      </c>
      <c r="DH556" s="121">
        <f t="shared" si="413"/>
        <v>21.755103685909898</v>
      </c>
      <c r="DI556" s="121">
        <f t="shared" si="414"/>
        <v>63.625403057253003</v>
      </c>
      <c r="DJ556" s="121">
        <f t="shared" si="415"/>
        <v>0.66319993438793057</v>
      </c>
      <c r="DK556" s="121">
        <f t="shared" si="415"/>
        <v>0.33026811803520256</v>
      </c>
      <c r="DL556" s="121">
        <f t="shared" si="415"/>
        <v>3.9625941226455854</v>
      </c>
      <c r="DM556" s="121">
        <f t="shared" si="416"/>
        <v>0</v>
      </c>
      <c r="DN556" s="121">
        <f t="shared" si="417"/>
        <v>0</v>
      </c>
      <c r="DO556" s="121">
        <f t="shared" si="418"/>
        <v>0</v>
      </c>
      <c r="DP556" s="121">
        <f t="shared" si="419"/>
        <v>0</v>
      </c>
      <c r="DQ556" s="121">
        <f t="shared" si="420"/>
        <v>0</v>
      </c>
      <c r="DR556" s="122">
        <f t="shared" si="421"/>
        <v>3</v>
      </c>
      <c r="DS556" s="157"/>
      <c r="DT556" s="157" t="str">
        <f t="shared" si="422"/>
        <v>Natural fuels broadcast burn</v>
      </c>
      <c r="DU556" s="157" t="str">
        <f t="shared" si="406"/>
        <v>347-01</v>
      </c>
      <c r="DV556" s="238">
        <f t="shared" si="423"/>
        <v>2</v>
      </c>
      <c r="EJ556" s="50"/>
      <c r="EK556" s="50"/>
      <c r="EL556" s="55"/>
      <c r="EM556" s="50"/>
      <c r="EN556" s="50"/>
      <c r="EO556" s="50">
        <f t="shared" si="443"/>
        <v>0</v>
      </c>
      <c r="EP556" s="50">
        <f t="shared" si="444"/>
        <v>0</v>
      </c>
      <c r="EQ556" s="50">
        <f t="shared" si="445"/>
        <v>0</v>
      </c>
      <c r="ER556" s="56"/>
      <c r="ES556" s="56"/>
      <c r="ET556" s="56">
        <f t="shared" si="396"/>
        <v>10.140260772059561</v>
      </c>
      <c r="EU556" s="56">
        <f t="shared" si="396"/>
        <v>9.7897966586594549</v>
      </c>
      <c r="EV556" s="56"/>
      <c r="EW556" s="56"/>
      <c r="EX556" s="56"/>
      <c r="EY556" s="56"/>
      <c r="EZ556" s="165"/>
      <c r="FA556" s="179"/>
      <c r="FB556" s="179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O556" s="54"/>
      <c r="FP556" s="54"/>
      <c r="FQ556" s="54"/>
      <c r="FR556" s="54"/>
      <c r="FS556" s="54"/>
      <c r="FT556" s="54"/>
      <c r="FU556" s="54"/>
      <c r="FV556" s="54"/>
      <c r="FW556" s="54"/>
      <c r="FX556" s="54"/>
      <c r="FY556" s="54"/>
      <c r="FZ556" s="54"/>
      <c r="GA556" s="54"/>
    </row>
    <row r="557" spans="1:183" ht="16.899999999999999" customHeight="1">
      <c r="A557" s="66" t="s">
        <v>377</v>
      </c>
      <c r="B557" s="228" t="s">
        <v>358</v>
      </c>
      <c r="C557" s="228">
        <v>464</v>
      </c>
      <c r="D557" s="228" t="s">
        <v>362</v>
      </c>
      <c r="E557" s="229">
        <v>3</v>
      </c>
      <c r="F557" s="144">
        <v>1.03708398255</v>
      </c>
      <c r="G557" s="144">
        <v>7.6856193820560001</v>
      </c>
      <c r="H557" s="144"/>
      <c r="I557" s="144">
        <v>2.244736950918</v>
      </c>
      <c r="J557" s="144">
        <v>8.042706063084001</v>
      </c>
      <c r="K557" s="144">
        <v>3.4826882479620003</v>
      </c>
      <c r="L557" s="144">
        <v>1.3692085152900002</v>
      </c>
      <c r="M557" s="83"/>
      <c r="N557" s="83"/>
      <c r="O557" s="83"/>
      <c r="P557" s="230">
        <f t="shared" si="407"/>
        <v>23.862043141859999</v>
      </c>
      <c r="Q557" s="52">
        <f t="shared" si="424"/>
        <v>0.72517012286366334</v>
      </c>
      <c r="R557" s="52">
        <f t="shared" si="425"/>
        <v>1.5022608551199348</v>
      </c>
      <c r="S557" s="52">
        <f t="shared" si="426"/>
        <v>1.4138978457167335</v>
      </c>
      <c r="T557" s="53">
        <f t="shared" si="427"/>
        <v>0.13691742944633589</v>
      </c>
      <c r="U557" s="53">
        <f t="shared" si="428"/>
        <v>1.3900766881414581</v>
      </c>
      <c r="V557" s="53">
        <f t="shared" si="429"/>
        <v>17.751083306215602</v>
      </c>
      <c r="W557" s="53">
        <f t="shared" si="430"/>
        <v>98.960711772686651</v>
      </c>
      <c r="X557" s="53">
        <f t="shared" si="431"/>
        <v>1.024349357088133</v>
      </c>
      <c r="Y557" s="53">
        <f t="shared" si="432"/>
        <v>1.0252519308134749</v>
      </c>
      <c r="Z557" s="53">
        <f t="shared" si="433"/>
        <v>1.0256210796792193</v>
      </c>
      <c r="AA557" s="53">
        <f t="shared" si="434"/>
        <v>1.0329380375125019</v>
      </c>
      <c r="AB557" s="53">
        <f t="shared" si="435"/>
        <v>0.57479600082889803</v>
      </c>
      <c r="AC557" s="53">
        <f t="shared" si="436"/>
        <v>0.5633825493611998</v>
      </c>
      <c r="AD557" s="53">
        <f t="shared" si="437"/>
        <v>0.52914401165394309</v>
      </c>
      <c r="AE557" s="53">
        <f t="shared" si="438"/>
        <v>0.39928513109785746</v>
      </c>
      <c r="AF557" s="53">
        <f t="shared" si="439"/>
        <v>0.36</v>
      </c>
      <c r="AG557" s="53">
        <f t="shared" si="440"/>
        <v>0.37964256554892872</v>
      </c>
      <c r="AH557" s="64" t="s">
        <v>152</v>
      </c>
      <c r="AK557" s="45" t="str">
        <f t="shared" si="408"/>
        <v>347-01</v>
      </c>
      <c r="AL557" s="65"/>
      <c r="AM557" s="145">
        <f t="shared" si="409"/>
        <v>3</v>
      </c>
      <c r="AN557" s="149"/>
      <c r="AO557" s="183"/>
      <c r="AP557" s="149"/>
      <c r="AQ557" s="147">
        <f t="shared" si="410"/>
        <v>1</v>
      </c>
      <c r="AR557" s="229">
        <v>1</v>
      </c>
      <c r="AS557" s="229">
        <v>3</v>
      </c>
      <c r="AT557" s="229">
        <v>3</v>
      </c>
      <c r="AU557" s="229">
        <v>0</v>
      </c>
      <c r="AV557" s="229">
        <v>1</v>
      </c>
      <c r="AW557" s="229">
        <v>1</v>
      </c>
      <c r="AX557" s="229">
        <v>0</v>
      </c>
      <c r="AY557" s="229">
        <v>1</v>
      </c>
      <c r="AZ557" s="229">
        <v>1</v>
      </c>
      <c r="BB557" s="229">
        <v>6</v>
      </c>
      <c r="BC557" s="229">
        <v>1</v>
      </c>
      <c r="BD557" s="229">
        <v>0</v>
      </c>
      <c r="BE557" s="57">
        <v>3</v>
      </c>
      <c r="BF557" s="57">
        <v>3</v>
      </c>
      <c r="BG557" s="57">
        <v>3</v>
      </c>
      <c r="BH557" s="57">
        <v>10</v>
      </c>
      <c r="BI557" s="57">
        <f t="shared" si="411"/>
        <v>464</v>
      </c>
      <c r="BJ557" s="189" t="str">
        <f t="shared" si="441"/>
        <v>347-01</v>
      </c>
      <c r="BK557" s="173">
        <f t="shared" si="442"/>
        <v>3</v>
      </c>
      <c r="BL557" s="173">
        <v>0</v>
      </c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104"/>
      <c r="CB557" s="103"/>
      <c r="CC557" s="103"/>
      <c r="CD557" s="103"/>
      <c r="CE557" s="103"/>
      <c r="CF557" s="103"/>
      <c r="CG557" s="103"/>
      <c r="CH557" s="103"/>
      <c r="CI557" s="103"/>
      <c r="CJ557" s="103"/>
      <c r="CK557" s="103"/>
      <c r="CL557" s="103"/>
      <c r="CP557" s="93"/>
      <c r="CQ557" s="93"/>
      <c r="CV557" s="93"/>
      <c r="DA557" s="93"/>
      <c r="DF557" s="131"/>
      <c r="DG557" s="121">
        <f t="shared" si="412"/>
        <v>7.5113042755996737</v>
      </c>
      <c r="DH557" s="121">
        <f t="shared" si="413"/>
        <v>18.129253071591585</v>
      </c>
      <c r="DI557" s="121">
        <f t="shared" si="414"/>
        <v>42.416935371502007</v>
      </c>
      <c r="DJ557" s="121">
        <f t="shared" si="415"/>
        <v>0.19895998031637918</v>
      </c>
      <c r="DK557" s="121">
        <f t="shared" si="415"/>
        <v>0.33026811803520256</v>
      </c>
      <c r="DL557" s="121">
        <f t="shared" si="415"/>
        <v>0</v>
      </c>
      <c r="DM557" s="121">
        <f t="shared" si="416"/>
        <v>0</v>
      </c>
      <c r="DN557" s="121">
        <f t="shared" si="417"/>
        <v>0</v>
      </c>
      <c r="DO557" s="121">
        <f t="shared" si="418"/>
        <v>0</v>
      </c>
      <c r="DP557" s="121">
        <f t="shared" si="419"/>
        <v>0</v>
      </c>
      <c r="DQ557" s="121">
        <f t="shared" si="420"/>
        <v>0</v>
      </c>
      <c r="DR557" s="122">
        <f t="shared" si="421"/>
        <v>2</v>
      </c>
      <c r="DS557" s="157"/>
      <c r="DT557" s="157" t="str">
        <f t="shared" si="422"/>
        <v>Natural fuels broadcast burn</v>
      </c>
      <c r="DU557" s="157" t="str">
        <f t="shared" si="406"/>
        <v>347-01</v>
      </c>
      <c r="DV557" s="238">
        <f t="shared" si="423"/>
        <v>3</v>
      </c>
      <c r="EJ557" s="50">
        <f t="shared" si="397"/>
        <v>5.8128048780487801E-2</v>
      </c>
      <c r="EK557" s="50">
        <f t="shared" si="398"/>
        <v>0.18546747967479674</v>
      </c>
      <c r="EL557" s="55">
        <f t="shared" si="399"/>
        <v>0</v>
      </c>
      <c r="EM557" s="50">
        <f>4.656*AQ557*(((BL557/2.54)^2)+((BM557/2.54)^2)+((BN557/2.54)^2)+((BO557)/2.54^2)+((BP557/2.54)^2)+((BQ557/2.54)^2)+((BR557/2.54)^2)+((BS557/2.54)^2)+((BT557/2.54)^2)+((BU557/2.54)^2)+((BV557/2.54)^2)+((BW557/2.54)^2)+((BX557/2.54)^2)+((BY557/2.54)^2)+((BZ557/2.54)^2))/(BH557*3.28)</f>
        <v>0</v>
      </c>
      <c r="EN557" s="50">
        <f>3.492*AQ557*((CA557/2.54)^2 + (CB557/2.54)^2 + (CC557/2.54)^2 + (CD557/2.54)^2 + (CE557/2.54)^2 + (CF557/2.54)^2 + (CG557/2.54)^2 +(CH557/2.54)^2 +(CI557/2.54)^2 + (CJ557/2.54)^2 +(CK557/2.54)^2 + (CL557/2.54)^2 +(CM557/2.54)^2 + (CN557/2.54)^2 + (CO557/2.54)^2)/(BH557*3.28)</f>
        <v>0</v>
      </c>
      <c r="EO557" s="50">
        <f t="shared" si="443"/>
        <v>0</v>
      </c>
      <c r="EP557" s="50">
        <f t="shared" si="444"/>
        <v>0</v>
      </c>
      <c r="EQ557" s="50">
        <f t="shared" si="445"/>
        <v>0</v>
      </c>
      <c r="ER557" s="56">
        <f t="shared" si="400"/>
        <v>0.24359552845528454</v>
      </c>
      <c r="ES557" s="56">
        <f t="shared" si="401"/>
        <v>0</v>
      </c>
      <c r="ET557" s="56">
        <f t="shared" si="396"/>
        <v>3.3800869240198534</v>
      </c>
      <c r="EU557" s="56">
        <f t="shared" si="396"/>
        <v>8.158163882216213</v>
      </c>
      <c r="EV557" s="56">
        <f t="shared" si="402"/>
        <v>0.24359552845528454</v>
      </c>
      <c r="EW557" s="56"/>
      <c r="EX557" s="56"/>
      <c r="EY557" s="56"/>
      <c r="EZ557" s="165"/>
      <c r="FA557" s="179"/>
      <c r="FB557" s="179"/>
      <c r="FC557" s="56"/>
      <c r="FD557" s="56"/>
      <c r="FE557" s="56"/>
      <c r="FF557" s="56"/>
      <c r="FG557" s="56"/>
      <c r="FH557" s="56"/>
      <c r="FI557" s="56"/>
      <c r="FJ557" s="56"/>
      <c r="FK557" s="56"/>
      <c r="FL557" s="56"/>
      <c r="FM557" s="56"/>
      <c r="FO557" s="54"/>
      <c r="FP557" s="54"/>
      <c r="FQ557" s="54"/>
      <c r="FR557" s="54"/>
      <c r="FS557" s="54"/>
      <c r="FT557" s="54"/>
      <c r="FU557" s="54"/>
      <c r="FV557" s="54"/>
      <c r="FW557" s="54"/>
      <c r="FX557" s="54"/>
      <c r="FY557" s="54"/>
      <c r="FZ557" s="54"/>
      <c r="GA557" s="54"/>
    </row>
    <row r="558" spans="1:183" ht="16.899999999999999" customHeight="1">
      <c r="A558" s="66" t="s">
        <v>377</v>
      </c>
      <c r="B558" s="228" t="s">
        <v>358</v>
      </c>
      <c r="C558" s="228">
        <v>464</v>
      </c>
      <c r="D558" s="228" t="s">
        <v>362</v>
      </c>
      <c r="E558" s="229">
        <v>4</v>
      </c>
      <c r="F558" s="144">
        <v>1.03708398255</v>
      </c>
      <c r="G558" s="144">
        <v>7.6856193820560001</v>
      </c>
      <c r="H558" s="144"/>
      <c r="I558" s="144">
        <v>2.244736950918</v>
      </c>
      <c r="J558" s="144">
        <v>8.042706063084001</v>
      </c>
      <c r="K558" s="144">
        <v>3.4826882479620003</v>
      </c>
      <c r="L558" s="144">
        <v>1.3692085152900002</v>
      </c>
      <c r="M558" s="83"/>
      <c r="N558" s="83"/>
      <c r="O558" s="83"/>
      <c r="P558" s="230">
        <f t="shared" si="407"/>
        <v>23.862043141859999</v>
      </c>
      <c r="Q558" s="52">
        <f t="shared" si="424"/>
        <v>0.72517012286366334</v>
      </c>
      <c r="R558" s="52">
        <f t="shared" si="425"/>
        <v>1.5022608551199348</v>
      </c>
      <c r="S558" s="52">
        <f t="shared" si="426"/>
        <v>1.4138978457167335</v>
      </c>
      <c r="T558" s="53">
        <f t="shared" si="427"/>
        <v>0.13691742944633589</v>
      </c>
      <c r="U558" s="53">
        <f t="shared" si="428"/>
        <v>1.3900766881414581</v>
      </c>
      <c r="V558" s="53">
        <f t="shared" si="429"/>
        <v>17.751083306215602</v>
      </c>
      <c r="W558" s="53">
        <f t="shared" si="430"/>
        <v>98.960711772686651</v>
      </c>
      <c r="X558" s="53">
        <f t="shared" si="431"/>
        <v>1.024349357088133</v>
      </c>
      <c r="Y558" s="53">
        <f t="shared" si="432"/>
        <v>1.0252519308134749</v>
      </c>
      <c r="Z558" s="53">
        <f t="shared" si="433"/>
        <v>1.0256210796792193</v>
      </c>
      <c r="AA558" s="53">
        <f t="shared" si="434"/>
        <v>1.0329380375125019</v>
      </c>
      <c r="AB558" s="53">
        <f t="shared" si="435"/>
        <v>0.57479600082889803</v>
      </c>
      <c r="AC558" s="53">
        <f t="shared" si="436"/>
        <v>0.5633825493611998</v>
      </c>
      <c r="AD558" s="53">
        <f t="shared" si="437"/>
        <v>0.52914401165394309</v>
      </c>
      <c r="AE558" s="53">
        <f t="shared" si="438"/>
        <v>0.39928513109785746</v>
      </c>
      <c r="AF558" s="53">
        <f t="shared" si="439"/>
        <v>0.36</v>
      </c>
      <c r="AG558" s="53">
        <f t="shared" si="440"/>
        <v>0.37964256554892872</v>
      </c>
      <c r="AH558" s="64" t="s">
        <v>152</v>
      </c>
      <c r="AK558" s="45" t="str">
        <f t="shared" si="408"/>
        <v>347-01</v>
      </c>
      <c r="AL558" s="65"/>
      <c r="AM558" s="145">
        <f t="shared" si="409"/>
        <v>4</v>
      </c>
      <c r="AN558" s="149"/>
      <c r="AO558" s="183"/>
      <c r="AP558" s="149"/>
      <c r="AQ558" s="147">
        <f t="shared" si="410"/>
        <v>1</v>
      </c>
      <c r="AR558" s="229">
        <v>0</v>
      </c>
      <c r="AS558" s="229">
        <v>0</v>
      </c>
      <c r="AT558" s="229">
        <v>0</v>
      </c>
      <c r="AU558" s="229">
        <v>0</v>
      </c>
      <c r="AV558" s="229">
        <v>0</v>
      </c>
      <c r="AW558" s="229">
        <v>0</v>
      </c>
      <c r="AX558" s="229">
        <v>0</v>
      </c>
      <c r="AY558" s="229">
        <v>2</v>
      </c>
      <c r="AZ558" s="229">
        <v>2</v>
      </c>
      <c r="BB558" s="229">
        <v>1</v>
      </c>
      <c r="BC558" s="229">
        <v>0</v>
      </c>
      <c r="BD558" s="229">
        <v>0</v>
      </c>
      <c r="BE558" s="57">
        <v>3</v>
      </c>
      <c r="BF558" s="57">
        <v>3</v>
      </c>
      <c r="BG558" s="57">
        <v>3</v>
      </c>
      <c r="BH558" s="57">
        <v>10</v>
      </c>
      <c r="BI558" s="57">
        <f t="shared" si="411"/>
        <v>464</v>
      </c>
      <c r="BJ558" s="189" t="str">
        <f t="shared" si="441"/>
        <v>347-01</v>
      </c>
      <c r="BK558" s="173">
        <f t="shared" si="442"/>
        <v>4</v>
      </c>
      <c r="BL558" s="173">
        <v>16</v>
      </c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104"/>
      <c r="CB558" s="103"/>
      <c r="CC558" s="103"/>
      <c r="CD558" s="103"/>
      <c r="CE558" s="103"/>
      <c r="CF558" s="103"/>
      <c r="CG558" s="103"/>
      <c r="CH558" s="103"/>
      <c r="CI558" s="103"/>
      <c r="CJ558" s="103"/>
      <c r="CK558" s="103"/>
      <c r="CL558" s="103"/>
      <c r="CP558" s="93"/>
      <c r="CQ558" s="93"/>
      <c r="CV558" s="93"/>
      <c r="DA558" s="93"/>
      <c r="DF558" s="131"/>
      <c r="DG558" s="121">
        <f t="shared" si="412"/>
        <v>0</v>
      </c>
      <c r="DH558" s="121">
        <f t="shared" si="413"/>
        <v>7.2517012286366338</v>
      </c>
      <c r="DI558" s="121">
        <f t="shared" si="414"/>
        <v>14.138978457167335</v>
      </c>
      <c r="DJ558" s="121">
        <f t="shared" si="415"/>
        <v>3.3159996719396533E-2</v>
      </c>
      <c r="DK558" s="121">
        <f t="shared" si="415"/>
        <v>0</v>
      </c>
      <c r="DL558" s="121">
        <f t="shared" si="415"/>
        <v>0</v>
      </c>
      <c r="DM558" s="121">
        <f t="shared" si="416"/>
        <v>13.029043478005566</v>
      </c>
      <c r="DN558" s="121">
        <f t="shared" si="417"/>
        <v>0</v>
      </c>
      <c r="DO558" s="121">
        <f t="shared" si="418"/>
        <v>0</v>
      </c>
      <c r="DP558" s="121">
        <f t="shared" si="419"/>
        <v>0</v>
      </c>
      <c r="DQ558" s="121">
        <f t="shared" si="420"/>
        <v>0</v>
      </c>
      <c r="DR558" s="122">
        <f t="shared" si="421"/>
        <v>0</v>
      </c>
      <c r="DS558" s="157"/>
      <c r="DT558" s="157" t="str">
        <f t="shared" si="422"/>
        <v>Natural fuels broadcast burn</v>
      </c>
      <c r="DU558" s="157" t="str">
        <f t="shared" si="406"/>
        <v>347-01</v>
      </c>
      <c r="DV558" s="238">
        <f t="shared" si="423"/>
        <v>4</v>
      </c>
      <c r="EJ558" s="50">
        <f t="shared" si="397"/>
        <v>9.6880081300813013E-3</v>
      </c>
      <c r="EK558" s="50">
        <f t="shared" si="398"/>
        <v>0</v>
      </c>
      <c r="EL558" s="55">
        <f t="shared" si="399"/>
        <v>0</v>
      </c>
      <c r="EM558" s="50">
        <f>4.656*AQ558*(((BL558/2.54)^2)+((BM558/2.54)^2)+((BN558/2.54)^2)+((BO558)/2.54^2)+((BP558/2.54)^2)+((BQ558/2.54)^2)+((BR558/2.54)^2)+((BS558/2.54)^2)+((BT558/2.54)^2)+((BU558/2.54)^2)+((BV558/2.54)^2)+((BW558/2.54)^2)+((BX558/2.54)^2)+((BY558/2.54)^2)+((BZ558/2.54)^2))/(BH558*3.28)</f>
        <v>5.6326356555152124</v>
      </c>
      <c r="EN558" s="50">
        <f>3.492*AQ558*((CA558/2.54)^2 + (CB558/2.54)^2 + (CC558/2.54)^2 + (CD558/2.54)^2 + (CE558/2.54)^2 + (CF558/2.54)^2 + (CG558/2.54)^2 +(CH558/2.54)^2 +(CI558/2.54)^2 + (CJ558/2.54)^2 +(CK558/2.54)^2 + (CL558/2.54)^2 +(CM558/2.54)^2 + (CN558/2.54)^2 + (CO558/2.54)^2)/(BH558*3.28)</f>
        <v>0</v>
      </c>
      <c r="EO558" s="50">
        <f t="shared" si="443"/>
        <v>0</v>
      </c>
      <c r="EP558" s="50">
        <f t="shared" si="444"/>
        <v>0</v>
      </c>
      <c r="EQ558" s="50">
        <f t="shared" si="445"/>
        <v>0</v>
      </c>
      <c r="ER558" s="56">
        <f t="shared" si="400"/>
        <v>9.6880081300813013E-3</v>
      </c>
      <c r="ES558" s="56">
        <f t="shared" si="401"/>
        <v>5.6326356555152124</v>
      </c>
      <c r="ET558" s="56">
        <f t="shared" ref="ET558:EU600" si="447">DG558*0.45</f>
        <v>0</v>
      </c>
      <c r="EU558" s="56">
        <f t="shared" si="447"/>
        <v>3.2632655528864851</v>
      </c>
      <c r="EV558" s="56">
        <f t="shared" si="402"/>
        <v>5.6423236636452936</v>
      </c>
      <c r="EW558" s="56"/>
      <c r="EX558" s="56"/>
      <c r="EY558" s="56"/>
      <c r="EZ558" s="165"/>
      <c r="FA558" s="179"/>
      <c r="FB558" s="179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O558" s="54"/>
      <c r="FP558" s="54"/>
      <c r="FQ558" s="54"/>
      <c r="FR558" s="54"/>
      <c r="FS558" s="54"/>
      <c r="FT558" s="54"/>
      <c r="FU558" s="54"/>
      <c r="FV558" s="54"/>
      <c r="FW558" s="54"/>
      <c r="FX558" s="54"/>
      <c r="FY558" s="54"/>
      <c r="FZ558" s="54"/>
      <c r="GA558" s="54"/>
    </row>
    <row r="559" spans="1:183" ht="16.899999999999999" customHeight="1">
      <c r="A559" s="66" t="s">
        <v>377</v>
      </c>
      <c r="B559" s="228" t="s">
        <v>358</v>
      </c>
      <c r="C559" s="228">
        <v>464</v>
      </c>
      <c r="D559" s="228" t="s">
        <v>362</v>
      </c>
      <c r="E559" s="229">
        <v>5</v>
      </c>
      <c r="F559" s="144">
        <v>1.03708398255</v>
      </c>
      <c r="G559" s="144">
        <v>7.6856193820560001</v>
      </c>
      <c r="H559" s="144"/>
      <c r="I559" s="144">
        <v>2.244736950918</v>
      </c>
      <c r="J559" s="144">
        <v>8.042706063084001</v>
      </c>
      <c r="K559" s="144">
        <v>3.4826882479620003</v>
      </c>
      <c r="L559" s="144">
        <v>1.3692085152900002</v>
      </c>
      <c r="M559" s="83"/>
      <c r="N559" s="83"/>
      <c r="O559" s="83"/>
      <c r="P559" s="230">
        <f t="shared" si="407"/>
        <v>23.862043141859999</v>
      </c>
      <c r="Q559" s="52">
        <f t="shared" si="424"/>
        <v>0.72517012286366334</v>
      </c>
      <c r="R559" s="52">
        <f t="shared" si="425"/>
        <v>1.5022608551199348</v>
      </c>
      <c r="S559" s="52">
        <f t="shared" si="426"/>
        <v>1.4138978457167335</v>
      </c>
      <c r="T559" s="53">
        <f t="shared" si="427"/>
        <v>0.13691742944633589</v>
      </c>
      <c r="U559" s="53">
        <f t="shared" si="428"/>
        <v>1.3900766881414581</v>
      </c>
      <c r="V559" s="53">
        <f t="shared" si="429"/>
        <v>17.751083306215602</v>
      </c>
      <c r="W559" s="53">
        <f t="shared" si="430"/>
        <v>98.960711772686651</v>
      </c>
      <c r="X559" s="53">
        <f t="shared" si="431"/>
        <v>1.024349357088133</v>
      </c>
      <c r="Y559" s="53">
        <f t="shared" si="432"/>
        <v>1.0252519308134749</v>
      </c>
      <c r="Z559" s="53">
        <f t="shared" si="433"/>
        <v>1.0256210796792193</v>
      </c>
      <c r="AA559" s="53">
        <f t="shared" si="434"/>
        <v>1.0329380375125019</v>
      </c>
      <c r="AB559" s="53">
        <f t="shared" si="435"/>
        <v>0.57479600082889803</v>
      </c>
      <c r="AC559" s="53">
        <f t="shared" si="436"/>
        <v>0.5633825493611998</v>
      </c>
      <c r="AD559" s="53">
        <f t="shared" si="437"/>
        <v>0.52914401165394309</v>
      </c>
      <c r="AE559" s="53">
        <f t="shared" si="438"/>
        <v>0.39928513109785746</v>
      </c>
      <c r="AF559" s="53">
        <f t="shared" si="439"/>
        <v>0.36</v>
      </c>
      <c r="AG559" s="53">
        <f t="shared" si="440"/>
        <v>0.37964256554892872</v>
      </c>
      <c r="AH559" s="64" t="s">
        <v>152</v>
      </c>
      <c r="AK559" s="45" t="str">
        <f t="shared" si="408"/>
        <v>347-01</v>
      </c>
      <c r="AL559" s="65"/>
      <c r="AM559" s="145">
        <f t="shared" si="409"/>
        <v>5</v>
      </c>
      <c r="AN559" s="149"/>
      <c r="AO559" s="183"/>
      <c r="AP559" s="149"/>
      <c r="AQ559" s="147">
        <f t="shared" si="410"/>
        <v>1</v>
      </c>
      <c r="AR559" s="229">
        <v>0</v>
      </c>
      <c r="AS559" s="229">
        <v>1</v>
      </c>
      <c r="AT559" s="229">
        <v>1</v>
      </c>
      <c r="AU559" s="229">
        <v>0</v>
      </c>
      <c r="AV559" s="229">
        <v>0</v>
      </c>
      <c r="AW559" s="229">
        <v>0</v>
      </c>
      <c r="AX559" s="229">
        <v>0</v>
      </c>
      <c r="AY559" s="229">
        <v>0</v>
      </c>
      <c r="AZ559" s="229">
        <v>0</v>
      </c>
      <c r="BB559" s="229">
        <v>0</v>
      </c>
      <c r="BC559" s="229">
        <v>0</v>
      </c>
      <c r="BD559" s="229">
        <v>0</v>
      </c>
      <c r="BE559" s="57">
        <v>3</v>
      </c>
      <c r="BF559" s="57">
        <v>3</v>
      </c>
      <c r="BG559" s="57">
        <v>3</v>
      </c>
      <c r="BH559" s="57">
        <v>10</v>
      </c>
      <c r="BI559" s="57">
        <f t="shared" si="411"/>
        <v>464</v>
      </c>
      <c r="BJ559" s="189" t="str">
        <f t="shared" si="441"/>
        <v>347-01</v>
      </c>
      <c r="BK559" s="173">
        <f t="shared" si="442"/>
        <v>5</v>
      </c>
      <c r="BL559" s="173">
        <v>0</v>
      </c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104"/>
      <c r="CB559" s="103"/>
      <c r="CC559" s="103"/>
      <c r="CD559" s="103"/>
      <c r="CE559" s="103"/>
      <c r="CF559" s="103"/>
      <c r="CG559" s="103"/>
      <c r="CH559" s="103"/>
      <c r="CI559" s="103"/>
      <c r="CJ559" s="103"/>
      <c r="CK559" s="103"/>
      <c r="CL559" s="103"/>
      <c r="CP559" s="93"/>
      <c r="CQ559" s="93"/>
      <c r="CV559" s="93"/>
      <c r="DA559" s="93"/>
      <c r="DF559" s="131"/>
      <c r="DG559" s="121">
        <f t="shared" si="412"/>
        <v>0</v>
      </c>
      <c r="DH559" s="121">
        <f t="shared" si="413"/>
        <v>3.6258506143183169</v>
      </c>
      <c r="DI559" s="121">
        <f t="shared" si="414"/>
        <v>7.0694892285836675</v>
      </c>
      <c r="DJ559" s="121">
        <f t="shared" si="415"/>
        <v>0</v>
      </c>
      <c r="DK559" s="121">
        <f t="shared" si="415"/>
        <v>0</v>
      </c>
      <c r="DL559" s="121">
        <f t="shared" si="415"/>
        <v>0</v>
      </c>
      <c r="DM559" s="121">
        <f t="shared" si="416"/>
        <v>0</v>
      </c>
      <c r="DN559" s="121">
        <f t="shared" si="417"/>
        <v>0</v>
      </c>
      <c r="DO559" s="121">
        <f t="shared" si="418"/>
        <v>0</v>
      </c>
      <c r="DP559" s="121">
        <f t="shared" si="419"/>
        <v>0</v>
      </c>
      <c r="DQ559" s="121">
        <f t="shared" si="420"/>
        <v>0</v>
      </c>
      <c r="DR559" s="122">
        <f t="shared" si="421"/>
        <v>0.5</v>
      </c>
      <c r="DS559" s="157"/>
      <c r="DT559" s="157" t="str">
        <f t="shared" si="422"/>
        <v>Natural fuels broadcast burn</v>
      </c>
      <c r="DU559" s="157" t="str">
        <f t="shared" si="406"/>
        <v>347-01</v>
      </c>
      <c r="DV559" s="238">
        <f t="shared" si="423"/>
        <v>5</v>
      </c>
      <c r="EJ559" s="50">
        <f t="shared" ref="EJ559:EJ599" si="448">(0.09533*BB559*AQ559)/(BE559*3.28)</f>
        <v>0</v>
      </c>
      <c r="EK559" s="50">
        <f t="shared" ref="EK559:EK599" si="449">(1.825*BC559*AQ559)/(BF559*3.28)</f>
        <v>0</v>
      </c>
      <c r="EL559" s="55">
        <f t="shared" ref="EL559:EL599" si="450">(14.52*BD559*AQ559)/(BG559*3.28)</f>
        <v>0</v>
      </c>
      <c r="EM559" s="50">
        <f>4.656*AQ559*(((BL559/2.54)^2)+((BM559/2.54)^2)+((BN559/2.54)^2)+((BO559)/2.54^2)+((BP559/2.54)^2)+((BQ559/2.54)^2)+((BR559/2.54)^2)+((BS559/2.54)^2)+((BT559/2.54)^2)+((BU559/2.54)^2)+((BV559/2.54)^2)+((BW559/2.54)^2)+((BX559/2.54)^2)+((BY559/2.54)^2)+((BZ559/2.54)^2))/(BH559*3.28)</f>
        <v>0</v>
      </c>
      <c r="EN559" s="50">
        <f>3.492*AQ559*((CA559/2.54)^2 + (CB559/2.54)^2 + (CC559/2.54)^2 + (CD559/2.54)^2 + (CE559/2.54)^2 + (CF559/2.54)^2 + (CG559/2.54)^2 +(CH559/2.54)^2 +(CI559/2.54)^2 + (CJ559/2.54)^2 +(CK559/2.54)^2 + (CL559/2.54)^2 +(CM559/2.54)^2 + (CN559/2.54)^2 + (CO559/2.54)^2)/(BH559*3.28)</f>
        <v>0</v>
      </c>
      <c r="EO559" s="50">
        <f t="shared" si="443"/>
        <v>0</v>
      </c>
      <c r="EP559" s="50">
        <f t="shared" si="444"/>
        <v>0</v>
      </c>
      <c r="EQ559" s="50">
        <f t="shared" si="445"/>
        <v>0</v>
      </c>
      <c r="ER559" s="56">
        <f t="shared" ref="ER559:ER599" si="451">EJ559+EK559+EL559</f>
        <v>0</v>
      </c>
      <c r="ES559" s="56">
        <f t="shared" ref="ES559:ES599" si="452">EM559+EN559</f>
        <v>0</v>
      </c>
      <c r="ET559" s="56">
        <f t="shared" si="447"/>
        <v>0</v>
      </c>
      <c r="EU559" s="56">
        <f t="shared" si="447"/>
        <v>1.6316327764432426</v>
      </c>
      <c r="EV559" s="56">
        <f t="shared" ref="EV559:EV599" si="453">ER559+ES559</f>
        <v>0</v>
      </c>
      <c r="EW559" s="56"/>
      <c r="EX559" s="56"/>
      <c r="EY559" s="56"/>
      <c r="EZ559" s="165" t="str">
        <f>D559</f>
        <v>347-01</v>
      </c>
      <c r="FA559" s="179">
        <f t="shared" si="446"/>
        <v>1.1266956413399511</v>
      </c>
      <c r="FB559" s="179">
        <f t="shared" si="446"/>
        <v>4.3510207371819805</v>
      </c>
      <c r="FC559" s="56">
        <f>AVERAGE(EJ557:EJ559)</f>
        <v>2.2605352303523035E-2</v>
      </c>
      <c r="FD559" s="56">
        <f>AVERAGE(EK557:EK559)</f>
        <v>6.1822493224932246E-2</v>
      </c>
      <c r="FE559" s="56">
        <f>AVERAGE(EL557:EL559)</f>
        <v>0</v>
      </c>
      <c r="FF559" s="56">
        <f>AVERAGE(EM557:EM559)</f>
        <v>1.8775452185050707</v>
      </c>
      <c r="FG559" s="56">
        <f>AVERAGE(EN557:EN559)</f>
        <v>0</v>
      </c>
      <c r="FH559" s="56">
        <f t="shared" ref="FH559:FJ599" si="454">AVERAGE(EO557:EO559)</f>
        <v>0</v>
      </c>
      <c r="FI559" s="56">
        <f t="shared" si="454"/>
        <v>0</v>
      </c>
      <c r="FJ559" s="56">
        <f t="shared" si="454"/>
        <v>0</v>
      </c>
      <c r="FK559" s="56">
        <f>AVERAGE(ER557:ER559)</f>
        <v>8.4427845528455281E-2</v>
      </c>
      <c r="FL559" s="56">
        <f>AVERAGE(ES557:ES559)</f>
        <v>1.8775452185050707</v>
      </c>
      <c r="FM559" s="56">
        <f>AVERAGE(EV557:EV559)</f>
        <v>1.9619730640335262</v>
      </c>
      <c r="FO559" s="54"/>
      <c r="FP559" s="54" t="e">
        <f>AVERAGE(#REF!)</f>
        <v>#REF!</v>
      </c>
      <c r="FQ559" s="54" t="e">
        <f>AVERAGE(#REF!)</f>
        <v>#REF!</v>
      </c>
      <c r="FR559" s="54" t="e">
        <f>AVERAGE(#REF!)</f>
        <v>#REF!</v>
      </c>
      <c r="FS559" s="54" t="e">
        <f>AVERAGE(#REF!)</f>
        <v>#REF!</v>
      </c>
      <c r="FT559" s="54" t="e">
        <f>AVERAGE(#REF!)</f>
        <v>#REF!</v>
      </c>
      <c r="FU559" s="54" t="e">
        <f>AVERAGE(#REF!)</f>
        <v>#REF!</v>
      </c>
      <c r="FV559" s="54" t="e">
        <f>AVERAGE(#REF!)</f>
        <v>#REF!</v>
      </c>
      <c r="FW559" s="54" t="e">
        <f>AVERAGE(#REF!)</f>
        <v>#REF!</v>
      </c>
      <c r="FX559" s="54" t="e">
        <f>AVERAGE(#REF!)</f>
        <v>#REF!</v>
      </c>
      <c r="FY559" s="54" t="e">
        <f>AVERAGE(#REF!)</f>
        <v>#REF!</v>
      </c>
      <c r="FZ559" s="54" t="e">
        <f>AVERAGE(#REF!)</f>
        <v>#REF!</v>
      </c>
      <c r="GA559" s="54"/>
    </row>
    <row r="560" spans="1:183" ht="16.899999999999999" customHeight="1">
      <c r="A560" s="66" t="s">
        <v>377</v>
      </c>
      <c r="B560" s="228" t="s">
        <v>358</v>
      </c>
      <c r="C560" s="228">
        <v>464</v>
      </c>
      <c r="D560" s="228" t="s">
        <v>363</v>
      </c>
      <c r="E560" s="229">
        <v>1</v>
      </c>
      <c r="F560" s="144">
        <v>1.03708398255</v>
      </c>
      <c r="G560" s="144">
        <v>7.6856193820560001</v>
      </c>
      <c r="H560" s="144"/>
      <c r="I560" s="144">
        <v>2.244736950918</v>
      </c>
      <c r="J560" s="144">
        <v>8.042706063084001</v>
      </c>
      <c r="K560" s="144">
        <v>3.4826882479620003</v>
      </c>
      <c r="L560" s="144">
        <v>1.3692085152900002</v>
      </c>
      <c r="M560" s="83"/>
      <c r="N560" s="83"/>
      <c r="O560" s="83"/>
      <c r="P560" s="230">
        <f t="shared" si="407"/>
        <v>23.862043141859999</v>
      </c>
      <c r="Q560" s="52">
        <f t="shared" si="424"/>
        <v>0.72517012286366334</v>
      </c>
      <c r="R560" s="52">
        <f t="shared" si="425"/>
        <v>1.5022608551199348</v>
      </c>
      <c r="S560" s="52">
        <f t="shared" si="426"/>
        <v>1.4138978457167335</v>
      </c>
      <c r="T560" s="53">
        <f t="shared" si="427"/>
        <v>0.13691742944633589</v>
      </c>
      <c r="U560" s="53">
        <f t="shared" si="428"/>
        <v>1.3900766881414581</v>
      </c>
      <c r="V560" s="53">
        <f t="shared" si="429"/>
        <v>17.751083306215602</v>
      </c>
      <c r="W560" s="53">
        <f t="shared" si="430"/>
        <v>98.960711772686651</v>
      </c>
      <c r="X560" s="53">
        <f t="shared" si="431"/>
        <v>1.024349357088133</v>
      </c>
      <c r="Y560" s="53">
        <f t="shared" si="432"/>
        <v>1.0252519308134749</v>
      </c>
      <c r="Z560" s="53">
        <f t="shared" si="433"/>
        <v>1.0256210796792193</v>
      </c>
      <c r="AA560" s="53">
        <f t="shared" si="434"/>
        <v>1.0329380375125019</v>
      </c>
      <c r="AB560" s="53">
        <f t="shared" si="435"/>
        <v>0.57479600082889803</v>
      </c>
      <c r="AC560" s="53">
        <f t="shared" si="436"/>
        <v>0.5633825493611998</v>
      </c>
      <c r="AD560" s="53">
        <f t="shared" si="437"/>
        <v>0.52914401165394309</v>
      </c>
      <c r="AE560" s="53">
        <f t="shared" si="438"/>
        <v>0.39928513109785746</v>
      </c>
      <c r="AF560" s="53">
        <f t="shared" si="439"/>
        <v>0.36</v>
      </c>
      <c r="AG560" s="53">
        <f t="shared" si="440"/>
        <v>0.37964256554892872</v>
      </c>
      <c r="AH560" s="64" t="s">
        <v>152</v>
      </c>
      <c r="AK560" s="45" t="str">
        <f t="shared" si="408"/>
        <v>348-28</v>
      </c>
      <c r="AL560" s="65"/>
      <c r="AM560" s="145">
        <f t="shared" si="409"/>
        <v>1</v>
      </c>
      <c r="AN560" s="149"/>
      <c r="AO560" s="183"/>
      <c r="AP560" s="149"/>
      <c r="AQ560" s="147">
        <f t="shared" si="410"/>
        <v>1</v>
      </c>
      <c r="AR560" s="229">
        <v>0</v>
      </c>
      <c r="AS560" s="229">
        <v>1</v>
      </c>
      <c r="AT560" s="229">
        <v>1</v>
      </c>
      <c r="AU560" s="229">
        <v>0</v>
      </c>
      <c r="AV560" s="229">
        <v>1</v>
      </c>
      <c r="AW560" s="229">
        <v>2</v>
      </c>
      <c r="AX560" s="229">
        <v>0</v>
      </c>
      <c r="AY560" s="229">
        <v>1</v>
      </c>
      <c r="AZ560" s="229">
        <v>1</v>
      </c>
      <c r="BB560" s="229">
        <v>26</v>
      </c>
      <c r="BC560" s="229">
        <v>5</v>
      </c>
      <c r="BD560" s="229">
        <v>1</v>
      </c>
      <c r="BE560" s="57">
        <v>3</v>
      </c>
      <c r="BF560" s="57">
        <v>3</v>
      </c>
      <c r="BG560" s="57">
        <v>3</v>
      </c>
      <c r="BH560" s="57">
        <v>10</v>
      </c>
      <c r="BI560" s="57">
        <f t="shared" si="411"/>
        <v>464</v>
      </c>
      <c r="BJ560" s="189" t="str">
        <f t="shared" si="441"/>
        <v>348-28</v>
      </c>
      <c r="BK560" s="173">
        <f t="shared" si="442"/>
        <v>1</v>
      </c>
      <c r="BL560" s="173">
        <v>8</v>
      </c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104"/>
      <c r="CB560" s="103"/>
      <c r="CC560" s="103"/>
      <c r="CD560" s="103"/>
      <c r="CE560" s="103"/>
      <c r="CF560" s="103"/>
      <c r="CG560" s="103"/>
      <c r="CH560" s="103"/>
      <c r="CI560" s="103"/>
      <c r="CJ560" s="103"/>
      <c r="CK560" s="103"/>
      <c r="CL560" s="103"/>
      <c r="CP560" s="93"/>
      <c r="CQ560" s="93"/>
      <c r="CV560" s="93"/>
      <c r="DA560" s="93"/>
      <c r="DF560" s="131"/>
      <c r="DG560" s="121">
        <f t="shared" si="412"/>
        <v>0</v>
      </c>
      <c r="DH560" s="121">
        <f t="shared" si="413"/>
        <v>10.877551842954949</v>
      </c>
      <c r="DI560" s="121">
        <f t="shared" si="414"/>
        <v>21.208467685751003</v>
      </c>
      <c r="DJ560" s="121">
        <f t="shared" si="415"/>
        <v>0.86215991470430975</v>
      </c>
      <c r="DK560" s="121">
        <f t="shared" si="415"/>
        <v>1.6513405901760125</v>
      </c>
      <c r="DL560" s="121">
        <f t="shared" si="415"/>
        <v>3.9625941226455854</v>
      </c>
      <c r="DM560" s="121">
        <f t="shared" si="416"/>
        <v>3.2572608695013914</v>
      </c>
      <c r="DN560" s="121">
        <f t="shared" si="417"/>
        <v>0</v>
      </c>
      <c r="DO560" s="121">
        <f t="shared" si="418"/>
        <v>0</v>
      </c>
      <c r="DP560" s="121">
        <f t="shared" si="419"/>
        <v>0</v>
      </c>
      <c r="DQ560" s="121">
        <f t="shared" si="420"/>
        <v>0</v>
      </c>
      <c r="DR560" s="122">
        <f t="shared" si="421"/>
        <v>1.5</v>
      </c>
      <c r="DS560" s="157"/>
      <c r="DT560" s="157" t="str">
        <f t="shared" si="422"/>
        <v>Natural fuels broadcast burn</v>
      </c>
      <c r="DU560" s="157" t="str">
        <f t="shared" si="406"/>
        <v>348-28</v>
      </c>
      <c r="DV560" s="238">
        <f t="shared" si="423"/>
        <v>1</v>
      </c>
      <c r="EJ560" s="50"/>
      <c r="EK560" s="50"/>
      <c r="EL560" s="55"/>
      <c r="EM560" s="50"/>
      <c r="EN560" s="50"/>
      <c r="EO560" s="50">
        <f t="shared" si="443"/>
        <v>0</v>
      </c>
      <c r="EP560" s="50">
        <f t="shared" si="444"/>
        <v>0</v>
      </c>
      <c r="EQ560" s="50">
        <f t="shared" si="445"/>
        <v>0</v>
      </c>
      <c r="ER560" s="56"/>
      <c r="ES560" s="56"/>
      <c r="ET560" s="56">
        <f t="shared" si="447"/>
        <v>0</v>
      </c>
      <c r="EU560" s="56">
        <f t="shared" si="447"/>
        <v>4.8948983293297275</v>
      </c>
      <c r="EV560" s="56"/>
      <c r="EW560" s="56"/>
      <c r="EX560" s="56"/>
      <c r="EY560" s="56"/>
      <c r="EZ560" s="165"/>
      <c r="FA560" s="179"/>
      <c r="FB560" s="179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O560" s="54"/>
      <c r="FP560" s="54"/>
      <c r="FQ560" s="54"/>
      <c r="FR560" s="54"/>
      <c r="FS560" s="54"/>
      <c r="FT560" s="54"/>
      <c r="FU560" s="54"/>
      <c r="FV560" s="54"/>
      <c r="FW560" s="54"/>
      <c r="FX560" s="54"/>
      <c r="FY560" s="54"/>
      <c r="FZ560" s="54"/>
      <c r="GA560" s="54"/>
    </row>
    <row r="561" spans="1:183" ht="16.899999999999999" customHeight="1">
      <c r="A561" s="66" t="s">
        <v>377</v>
      </c>
      <c r="B561" s="228" t="s">
        <v>358</v>
      </c>
      <c r="C561" s="228">
        <v>464</v>
      </c>
      <c r="D561" s="228" t="s">
        <v>363</v>
      </c>
      <c r="E561" s="229">
        <v>2</v>
      </c>
      <c r="F561" s="144">
        <v>1.03708398255</v>
      </c>
      <c r="G561" s="144">
        <v>7.6856193820560001</v>
      </c>
      <c r="H561" s="144"/>
      <c r="I561" s="144">
        <v>2.244736950918</v>
      </c>
      <c r="J561" s="144">
        <v>8.042706063084001</v>
      </c>
      <c r="K561" s="144">
        <v>3.4826882479620003</v>
      </c>
      <c r="L561" s="144">
        <v>1.3692085152900002</v>
      </c>
      <c r="M561" s="83"/>
      <c r="N561" s="83"/>
      <c r="O561" s="83"/>
      <c r="P561" s="230">
        <f t="shared" si="407"/>
        <v>23.862043141859999</v>
      </c>
      <c r="Q561" s="52">
        <f t="shared" si="424"/>
        <v>0.72517012286366334</v>
      </c>
      <c r="R561" s="52">
        <f t="shared" si="425"/>
        <v>1.5022608551199348</v>
      </c>
      <c r="S561" s="52">
        <f t="shared" si="426"/>
        <v>1.4138978457167335</v>
      </c>
      <c r="T561" s="53">
        <f t="shared" si="427"/>
        <v>0.13691742944633589</v>
      </c>
      <c r="U561" s="53">
        <f t="shared" si="428"/>
        <v>1.3900766881414581</v>
      </c>
      <c r="V561" s="53">
        <f t="shared" si="429"/>
        <v>17.751083306215602</v>
      </c>
      <c r="W561" s="53">
        <f t="shared" si="430"/>
        <v>98.960711772686651</v>
      </c>
      <c r="X561" s="53">
        <f t="shared" si="431"/>
        <v>1.024349357088133</v>
      </c>
      <c r="Y561" s="53">
        <f t="shared" si="432"/>
        <v>1.0252519308134749</v>
      </c>
      <c r="Z561" s="53">
        <f t="shared" si="433"/>
        <v>1.0256210796792193</v>
      </c>
      <c r="AA561" s="53">
        <f t="shared" si="434"/>
        <v>1.0329380375125019</v>
      </c>
      <c r="AB561" s="53">
        <f t="shared" si="435"/>
        <v>0.57479600082889803</v>
      </c>
      <c r="AC561" s="53">
        <f t="shared" si="436"/>
        <v>0.5633825493611998</v>
      </c>
      <c r="AD561" s="53">
        <f t="shared" si="437"/>
        <v>0.52914401165394309</v>
      </c>
      <c r="AE561" s="53">
        <f t="shared" si="438"/>
        <v>0.39928513109785746</v>
      </c>
      <c r="AF561" s="53">
        <f t="shared" si="439"/>
        <v>0.36</v>
      </c>
      <c r="AG561" s="53">
        <f t="shared" si="440"/>
        <v>0.37964256554892872</v>
      </c>
      <c r="AH561" s="64" t="s">
        <v>152</v>
      </c>
      <c r="AK561" s="45" t="str">
        <f t="shared" si="408"/>
        <v>348-28</v>
      </c>
      <c r="AL561" s="65"/>
      <c r="AM561" s="145">
        <f t="shared" si="409"/>
        <v>2</v>
      </c>
      <c r="AN561" s="149"/>
      <c r="AO561" s="183"/>
      <c r="AP561" s="149"/>
      <c r="AQ561" s="147">
        <f t="shared" si="410"/>
        <v>1</v>
      </c>
      <c r="AR561" s="229">
        <v>0</v>
      </c>
      <c r="AS561" s="229">
        <v>2</v>
      </c>
      <c r="AT561" s="229">
        <v>6</v>
      </c>
      <c r="AU561" s="229">
        <v>0</v>
      </c>
      <c r="AV561" s="229">
        <v>0</v>
      </c>
      <c r="AW561" s="229">
        <v>1</v>
      </c>
      <c r="AX561" s="229">
        <v>0</v>
      </c>
      <c r="AY561" s="229">
        <v>0</v>
      </c>
      <c r="AZ561" s="229">
        <v>2</v>
      </c>
      <c r="BB561" s="229">
        <v>27</v>
      </c>
      <c r="BC561" s="229">
        <v>0</v>
      </c>
      <c r="BD561" s="229">
        <v>0</v>
      </c>
      <c r="BE561" s="57">
        <v>3</v>
      </c>
      <c r="BF561" s="57">
        <v>3</v>
      </c>
      <c r="BG561" s="57">
        <v>3</v>
      </c>
      <c r="BH561" s="57">
        <v>10</v>
      </c>
      <c r="BI561" s="57">
        <f t="shared" si="411"/>
        <v>464</v>
      </c>
      <c r="BJ561" s="189" t="str">
        <f t="shared" si="441"/>
        <v>348-28</v>
      </c>
      <c r="BK561" s="173">
        <f t="shared" si="442"/>
        <v>2</v>
      </c>
      <c r="BL561" s="173">
        <v>23</v>
      </c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104"/>
      <c r="CB561" s="103"/>
      <c r="CC561" s="103"/>
      <c r="CD561" s="103"/>
      <c r="CE561" s="103"/>
      <c r="CF561" s="103"/>
      <c r="CG561" s="103"/>
      <c r="CH561" s="103"/>
      <c r="CI561" s="103"/>
      <c r="CJ561" s="103"/>
      <c r="CK561" s="103"/>
      <c r="CL561" s="103"/>
      <c r="CP561" s="93"/>
      <c r="CQ561" s="93"/>
      <c r="CV561" s="93"/>
      <c r="DA561" s="93"/>
      <c r="DF561" s="131"/>
      <c r="DG561" s="121">
        <f t="shared" si="412"/>
        <v>0</v>
      </c>
      <c r="DH561" s="121">
        <f t="shared" si="413"/>
        <v>7.2517012286366338</v>
      </c>
      <c r="DI561" s="121">
        <f t="shared" si="414"/>
        <v>14.138978457167335</v>
      </c>
      <c r="DJ561" s="121">
        <f t="shared" si="415"/>
        <v>0.89531991142370637</v>
      </c>
      <c r="DK561" s="121">
        <f t="shared" si="415"/>
        <v>0</v>
      </c>
      <c r="DL561" s="121">
        <f t="shared" si="415"/>
        <v>0</v>
      </c>
      <c r="DM561" s="121">
        <f t="shared" si="416"/>
        <v>26.923296874472435</v>
      </c>
      <c r="DN561" s="121">
        <f t="shared" si="417"/>
        <v>0</v>
      </c>
      <c r="DO561" s="121">
        <f t="shared" si="418"/>
        <v>0</v>
      </c>
      <c r="DP561" s="121">
        <f t="shared" si="419"/>
        <v>0</v>
      </c>
      <c r="DQ561" s="121">
        <f t="shared" si="420"/>
        <v>0</v>
      </c>
      <c r="DR561" s="122">
        <f t="shared" si="421"/>
        <v>3.5</v>
      </c>
      <c r="DS561" s="157"/>
      <c r="DT561" s="157" t="str">
        <f t="shared" si="422"/>
        <v>Natural fuels broadcast burn</v>
      </c>
      <c r="DU561" s="157" t="str">
        <f t="shared" si="406"/>
        <v>348-28</v>
      </c>
      <c r="DV561" s="238">
        <f t="shared" si="423"/>
        <v>2</v>
      </c>
      <c r="EJ561" s="50">
        <f t="shared" si="448"/>
        <v>0.26157621951219512</v>
      </c>
      <c r="EK561" s="50">
        <f t="shared" si="449"/>
        <v>0</v>
      </c>
      <c r="EL561" s="55">
        <f t="shared" si="450"/>
        <v>0</v>
      </c>
      <c r="EM561" s="50">
        <f>4.656*AQ561*(((BL561/2.54)^2)+((BM561/2.54)^2)+((BN561/2.54)^2)+((BO561)/2.54^2)+((BP561/2.54)^2)+((BQ561/2.54)^2)+((BR561/2.54)^2)+((BS561/2.54)^2)+((BT561/2.54)^2)+((BU561/2.54)^2)+((BV561/2.54)^2)+((BW561/2.54)^2)+((BX561/2.54)^2)+((BY561/2.54)^2)+((BZ561/2.54)^2))/(BH561*3.28)</f>
        <v>11.639313522529484</v>
      </c>
      <c r="EN561" s="50">
        <f>3.492*AQ561*((CA561/2.54)^2 + (CB561/2.54)^2 + (CC561/2.54)^2 + (CD561/2.54)^2 + (CE561/2.54)^2 + (CF561/2.54)^2 + (CG561/2.54)^2 +(CH561/2.54)^2 +(CI561/2.54)^2 + (CJ561/2.54)^2 +(CK561/2.54)^2 + (CL561/2.54)^2 +(CM561/2.54)^2 + (CN561/2.54)^2 + (CO561/2.54)^2)/(BH561*3.28)</f>
        <v>0</v>
      </c>
      <c r="EO561" s="50">
        <f t="shared" si="443"/>
        <v>0</v>
      </c>
      <c r="EP561" s="50">
        <f t="shared" si="444"/>
        <v>0</v>
      </c>
      <c r="EQ561" s="50">
        <f t="shared" si="445"/>
        <v>0</v>
      </c>
      <c r="ER561" s="56">
        <f t="shared" si="451"/>
        <v>0.26157621951219512</v>
      </c>
      <c r="ES561" s="56">
        <f t="shared" si="452"/>
        <v>11.639313522529484</v>
      </c>
      <c r="ET561" s="56">
        <f t="shared" si="447"/>
        <v>0</v>
      </c>
      <c r="EU561" s="56">
        <f t="shared" si="447"/>
        <v>3.2632655528864851</v>
      </c>
      <c r="EV561" s="56">
        <f t="shared" si="453"/>
        <v>11.900889742041679</v>
      </c>
      <c r="EW561" s="56"/>
      <c r="EX561" s="56"/>
      <c r="EY561" s="56"/>
      <c r="EZ561" s="165"/>
      <c r="FA561" s="179"/>
      <c r="FB561" s="179"/>
      <c r="FC561" s="56"/>
      <c r="FD561" s="56"/>
      <c r="FE561" s="56"/>
      <c r="FF561" s="56"/>
      <c r="FG561" s="56"/>
      <c r="FH561" s="56"/>
      <c r="FI561" s="56"/>
      <c r="FJ561" s="56"/>
      <c r="FK561" s="56"/>
      <c r="FL561" s="56"/>
      <c r="FM561" s="56"/>
      <c r="FO561" s="54"/>
      <c r="FP561" s="54"/>
      <c r="FQ561" s="54"/>
      <c r="FR561" s="54"/>
      <c r="FS561" s="54"/>
      <c r="FT561" s="54"/>
      <c r="FU561" s="54"/>
      <c r="FV561" s="54"/>
      <c r="FW561" s="54"/>
      <c r="FX561" s="54"/>
      <c r="FY561" s="54"/>
      <c r="FZ561" s="54"/>
      <c r="GA561" s="54"/>
    </row>
    <row r="562" spans="1:183" ht="16.899999999999999" customHeight="1">
      <c r="A562" s="66" t="s">
        <v>377</v>
      </c>
      <c r="B562" s="228" t="s">
        <v>358</v>
      </c>
      <c r="C562" s="228">
        <v>464</v>
      </c>
      <c r="D562" s="228" t="s">
        <v>363</v>
      </c>
      <c r="E562" s="229">
        <v>3</v>
      </c>
      <c r="F562" s="144">
        <v>1.03708398255</v>
      </c>
      <c r="G562" s="144">
        <v>7.6856193820560001</v>
      </c>
      <c r="H562" s="144"/>
      <c r="I562" s="144">
        <v>2.244736950918</v>
      </c>
      <c r="J562" s="144">
        <v>8.042706063084001</v>
      </c>
      <c r="K562" s="144">
        <v>3.4826882479620003</v>
      </c>
      <c r="L562" s="144">
        <v>1.3692085152900002</v>
      </c>
      <c r="M562" s="83"/>
      <c r="N562" s="83"/>
      <c r="O562" s="83"/>
      <c r="P562" s="230">
        <f t="shared" si="407"/>
        <v>23.862043141859999</v>
      </c>
      <c r="Q562" s="52">
        <f t="shared" si="424"/>
        <v>0.72517012286366334</v>
      </c>
      <c r="R562" s="52">
        <f t="shared" si="425"/>
        <v>1.5022608551199348</v>
      </c>
      <c r="S562" s="52">
        <f t="shared" si="426"/>
        <v>1.4138978457167335</v>
      </c>
      <c r="T562" s="53">
        <f t="shared" si="427"/>
        <v>0.13691742944633589</v>
      </c>
      <c r="U562" s="53">
        <f t="shared" si="428"/>
        <v>1.3900766881414581</v>
      </c>
      <c r="V562" s="53">
        <f t="shared" si="429"/>
        <v>17.751083306215602</v>
      </c>
      <c r="W562" s="53">
        <f t="shared" si="430"/>
        <v>98.960711772686651</v>
      </c>
      <c r="X562" s="53">
        <f t="shared" si="431"/>
        <v>1.024349357088133</v>
      </c>
      <c r="Y562" s="53">
        <f t="shared" si="432"/>
        <v>1.0252519308134749</v>
      </c>
      <c r="Z562" s="53">
        <f t="shared" si="433"/>
        <v>1.0256210796792193</v>
      </c>
      <c r="AA562" s="53">
        <f t="shared" si="434"/>
        <v>1.0329380375125019</v>
      </c>
      <c r="AB562" s="53">
        <f t="shared" si="435"/>
        <v>0.57479600082889803</v>
      </c>
      <c r="AC562" s="53">
        <f t="shared" si="436"/>
        <v>0.5633825493611998</v>
      </c>
      <c r="AD562" s="53">
        <f t="shared" si="437"/>
        <v>0.52914401165394309</v>
      </c>
      <c r="AE562" s="53">
        <f t="shared" si="438"/>
        <v>0.39928513109785746</v>
      </c>
      <c r="AF562" s="53">
        <f t="shared" si="439"/>
        <v>0.36</v>
      </c>
      <c r="AG562" s="53">
        <f t="shared" si="440"/>
        <v>0.37964256554892872</v>
      </c>
      <c r="AH562" s="64" t="s">
        <v>152</v>
      </c>
      <c r="AK562" s="45" t="str">
        <f t="shared" si="408"/>
        <v>348-28</v>
      </c>
      <c r="AL562" s="65"/>
      <c r="AM562" s="145">
        <f t="shared" si="409"/>
        <v>3</v>
      </c>
      <c r="AN562" s="149"/>
      <c r="AO562" s="183"/>
      <c r="AP562" s="149"/>
      <c r="AQ562" s="147">
        <f t="shared" si="410"/>
        <v>1</v>
      </c>
      <c r="AR562" s="229">
        <v>0</v>
      </c>
      <c r="AS562" s="229">
        <v>1</v>
      </c>
      <c r="AT562" s="229">
        <v>1</v>
      </c>
      <c r="AU562" s="229">
        <v>0</v>
      </c>
      <c r="AV562" s="229">
        <v>1</v>
      </c>
      <c r="AW562" s="229">
        <v>1</v>
      </c>
      <c r="AX562" s="229">
        <v>0</v>
      </c>
      <c r="AY562" s="229">
        <v>2</v>
      </c>
      <c r="AZ562" s="229">
        <v>2</v>
      </c>
      <c r="BB562" s="229">
        <v>32</v>
      </c>
      <c r="BC562" s="229">
        <v>1</v>
      </c>
      <c r="BD562" s="229">
        <v>0</v>
      </c>
      <c r="BE562" s="57">
        <v>3</v>
      </c>
      <c r="BF562" s="57">
        <v>3</v>
      </c>
      <c r="BG562" s="57">
        <v>3</v>
      </c>
      <c r="BH562" s="57">
        <v>10</v>
      </c>
      <c r="BI562" s="57">
        <f t="shared" si="411"/>
        <v>464</v>
      </c>
      <c r="BJ562" s="189" t="str">
        <f t="shared" si="441"/>
        <v>348-28</v>
      </c>
      <c r="BK562" s="173">
        <f t="shared" si="442"/>
        <v>3</v>
      </c>
      <c r="BL562" s="173">
        <v>13</v>
      </c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104"/>
      <c r="CB562" s="103"/>
      <c r="CC562" s="103"/>
      <c r="CD562" s="103"/>
      <c r="CE562" s="103"/>
      <c r="CF562" s="103"/>
      <c r="CG562" s="103"/>
      <c r="CH562" s="103"/>
      <c r="CI562" s="103"/>
      <c r="CJ562" s="103"/>
      <c r="CK562" s="103"/>
      <c r="CL562" s="103"/>
      <c r="CP562" s="93"/>
      <c r="CQ562" s="93"/>
      <c r="CV562" s="93"/>
      <c r="DA562" s="93"/>
      <c r="DF562" s="131"/>
      <c r="DG562" s="121">
        <f t="shared" si="412"/>
        <v>0</v>
      </c>
      <c r="DH562" s="121">
        <f t="shared" si="413"/>
        <v>14.503402457273268</v>
      </c>
      <c r="DI562" s="121">
        <f t="shared" si="414"/>
        <v>28.27795691433467</v>
      </c>
      <c r="DJ562" s="121">
        <f t="shared" si="415"/>
        <v>1.061119895020689</v>
      </c>
      <c r="DK562" s="121">
        <f t="shared" si="415"/>
        <v>0.33026811803520256</v>
      </c>
      <c r="DL562" s="121">
        <f t="shared" si="415"/>
        <v>0</v>
      </c>
      <c r="DM562" s="121">
        <f t="shared" si="416"/>
        <v>8.6012044835271109</v>
      </c>
      <c r="DN562" s="121">
        <f t="shared" si="417"/>
        <v>0</v>
      </c>
      <c r="DO562" s="121">
        <f t="shared" si="418"/>
        <v>0</v>
      </c>
      <c r="DP562" s="121">
        <f t="shared" si="419"/>
        <v>0</v>
      </c>
      <c r="DQ562" s="121">
        <f t="shared" si="420"/>
        <v>0</v>
      </c>
      <c r="DR562" s="122">
        <f t="shared" si="421"/>
        <v>1</v>
      </c>
      <c r="DS562" s="157"/>
      <c r="DT562" s="157" t="str">
        <f t="shared" si="422"/>
        <v>Natural fuels broadcast burn</v>
      </c>
      <c r="DU562" s="157" t="str">
        <f t="shared" si="406"/>
        <v>348-28</v>
      </c>
      <c r="DV562" s="238">
        <f t="shared" si="423"/>
        <v>3</v>
      </c>
      <c r="EJ562" s="50">
        <f t="shared" si="448"/>
        <v>0.31001626016260164</v>
      </c>
      <c r="EK562" s="50">
        <f t="shared" si="449"/>
        <v>0.18546747967479674</v>
      </c>
      <c r="EL562" s="55">
        <f t="shared" si="450"/>
        <v>0</v>
      </c>
      <c r="EM562" s="50">
        <f>4.656*AQ562*(((BL562/2.54)^2)+((BM562/2.54)^2)+((BN562/2.54)^2)+((BO562)/2.54^2)+((BP562/2.54)^2)+((BQ562/2.54)^2)+((BR562/2.54)^2)+((BS562/2.54)^2)+((BT562/2.54)^2)+((BU562/2.54)^2)+((BV562/2.54)^2)+((BW562/2.54)^2)+((BX562/2.54)^2)+((BY562/2.54)^2)+((BZ562/2.54)^2))/(BH562*3.28)</f>
        <v>3.7184196319612148</v>
      </c>
      <c r="EN562" s="50">
        <f>3.492*AQ562*((CA562/2.54)^2 + (CB562/2.54)^2 + (CC562/2.54)^2 + (CD562/2.54)^2 + (CE562/2.54)^2 + (CF562/2.54)^2 + (CG562/2.54)^2 +(CH562/2.54)^2 +(CI562/2.54)^2 + (CJ562/2.54)^2 +(CK562/2.54)^2 + (CL562/2.54)^2 +(CM562/2.54)^2 + (CN562/2.54)^2 + (CO562/2.54)^2)/(BH562*3.28)</f>
        <v>0</v>
      </c>
      <c r="EO562" s="50">
        <f t="shared" si="443"/>
        <v>0</v>
      </c>
      <c r="EP562" s="50">
        <f t="shared" si="444"/>
        <v>0</v>
      </c>
      <c r="EQ562" s="50">
        <f t="shared" si="445"/>
        <v>0</v>
      </c>
      <c r="ER562" s="56">
        <f t="shared" si="451"/>
        <v>0.49548373983739835</v>
      </c>
      <c r="ES562" s="56">
        <f t="shared" si="452"/>
        <v>3.7184196319612148</v>
      </c>
      <c r="ET562" s="56">
        <f t="shared" si="447"/>
        <v>0</v>
      </c>
      <c r="EU562" s="56">
        <f t="shared" si="447"/>
        <v>6.5265311057729702</v>
      </c>
      <c r="EV562" s="56">
        <f t="shared" si="453"/>
        <v>4.2139033717986134</v>
      </c>
      <c r="EW562" s="56"/>
      <c r="EX562" s="56"/>
      <c r="EY562" s="56"/>
      <c r="EZ562" s="165"/>
      <c r="FA562" s="179"/>
      <c r="FB562" s="179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O562" s="54"/>
      <c r="FP562" s="54"/>
      <c r="FQ562" s="54"/>
      <c r="FR562" s="54"/>
      <c r="FS562" s="54"/>
      <c r="FT562" s="54"/>
      <c r="FU562" s="54"/>
      <c r="FV562" s="54"/>
      <c r="FW562" s="54"/>
      <c r="FX562" s="54"/>
      <c r="FY562" s="54"/>
      <c r="FZ562" s="54"/>
      <c r="GA562" s="54"/>
    </row>
    <row r="563" spans="1:183" ht="16.899999999999999" customHeight="1">
      <c r="A563" s="66" t="s">
        <v>377</v>
      </c>
      <c r="B563" s="228" t="s">
        <v>358</v>
      </c>
      <c r="C563" s="228">
        <v>464</v>
      </c>
      <c r="D563" s="228" t="s">
        <v>363</v>
      </c>
      <c r="E563" s="229">
        <v>4</v>
      </c>
      <c r="F563" s="144">
        <v>1.03708398255</v>
      </c>
      <c r="G563" s="144">
        <v>7.6856193820560001</v>
      </c>
      <c r="H563" s="144"/>
      <c r="I563" s="144">
        <v>2.244736950918</v>
      </c>
      <c r="J563" s="144">
        <v>8.042706063084001</v>
      </c>
      <c r="K563" s="144">
        <v>3.4826882479620003</v>
      </c>
      <c r="L563" s="144">
        <v>1.3692085152900002</v>
      </c>
      <c r="M563" s="83"/>
      <c r="N563" s="83"/>
      <c r="O563" s="83"/>
      <c r="P563" s="230">
        <f t="shared" si="407"/>
        <v>23.862043141859999</v>
      </c>
      <c r="Q563" s="52">
        <f t="shared" si="424"/>
        <v>0.72517012286366334</v>
      </c>
      <c r="R563" s="52">
        <f t="shared" si="425"/>
        <v>1.5022608551199348</v>
      </c>
      <c r="S563" s="52">
        <f t="shared" si="426"/>
        <v>1.4138978457167335</v>
      </c>
      <c r="T563" s="53">
        <f t="shared" si="427"/>
        <v>0.13691742944633589</v>
      </c>
      <c r="U563" s="53">
        <f t="shared" si="428"/>
        <v>1.3900766881414581</v>
      </c>
      <c r="V563" s="53">
        <f t="shared" si="429"/>
        <v>17.751083306215602</v>
      </c>
      <c r="W563" s="53">
        <f t="shared" si="430"/>
        <v>98.960711772686651</v>
      </c>
      <c r="X563" s="53">
        <f t="shared" si="431"/>
        <v>1.024349357088133</v>
      </c>
      <c r="Y563" s="53">
        <f t="shared" si="432"/>
        <v>1.0252519308134749</v>
      </c>
      <c r="Z563" s="53">
        <f t="shared" si="433"/>
        <v>1.0256210796792193</v>
      </c>
      <c r="AA563" s="53">
        <f t="shared" si="434"/>
        <v>1.0329380375125019</v>
      </c>
      <c r="AB563" s="53">
        <f t="shared" si="435"/>
        <v>0.57479600082889803</v>
      </c>
      <c r="AC563" s="53">
        <f t="shared" si="436"/>
        <v>0.5633825493611998</v>
      </c>
      <c r="AD563" s="53">
        <f t="shared" si="437"/>
        <v>0.52914401165394309</v>
      </c>
      <c r="AE563" s="53">
        <f t="shared" si="438"/>
        <v>0.39928513109785746</v>
      </c>
      <c r="AF563" s="53">
        <f t="shared" si="439"/>
        <v>0.36</v>
      </c>
      <c r="AG563" s="53">
        <f t="shared" si="440"/>
        <v>0.37964256554892872</v>
      </c>
      <c r="AH563" s="64" t="s">
        <v>152</v>
      </c>
      <c r="AK563" s="45" t="str">
        <f t="shared" si="408"/>
        <v>348-28</v>
      </c>
      <c r="AL563" s="65"/>
      <c r="AM563" s="145">
        <f t="shared" si="409"/>
        <v>4</v>
      </c>
      <c r="AN563" s="149"/>
      <c r="AO563" s="183"/>
      <c r="AP563" s="149"/>
      <c r="AQ563" s="147">
        <f t="shared" si="410"/>
        <v>1</v>
      </c>
      <c r="AR563" s="229">
        <v>0</v>
      </c>
      <c r="AS563" s="229">
        <v>1</v>
      </c>
      <c r="AT563" s="229">
        <v>2</v>
      </c>
      <c r="AU563" s="229">
        <v>0</v>
      </c>
      <c r="AV563" s="229">
        <v>2</v>
      </c>
      <c r="AW563" s="229">
        <v>4</v>
      </c>
      <c r="AX563" s="229">
        <v>0</v>
      </c>
      <c r="AY563" s="229">
        <v>0</v>
      </c>
      <c r="AZ563" s="229">
        <v>0</v>
      </c>
      <c r="BB563" s="229">
        <v>38</v>
      </c>
      <c r="BC563" s="229">
        <v>2</v>
      </c>
      <c r="BD563" s="229">
        <v>1</v>
      </c>
      <c r="BE563" s="57">
        <v>3</v>
      </c>
      <c r="BF563" s="57">
        <v>3</v>
      </c>
      <c r="BG563" s="57">
        <v>3</v>
      </c>
      <c r="BH563" s="57">
        <v>10</v>
      </c>
      <c r="BI563" s="57">
        <f t="shared" si="411"/>
        <v>464</v>
      </c>
      <c r="BJ563" s="189" t="str">
        <f t="shared" si="441"/>
        <v>348-28</v>
      </c>
      <c r="BK563" s="173">
        <f t="shared" si="442"/>
        <v>4</v>
      </c>
      <c r="BL563" s="173">
        <v>0</v>
      </c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104">
        <v>44</v>
      </c>
      <c r="CB563" s="103"/>
      <c r="CC563" s="103"/>
      <c r="CD563" s="103"/>
      <c r="CE563" s="103"/>
      <c r="CF563" s="103"/>
      <c r="CG563" s="103"/>
      <c r="CH563" s="103"/>
      <c r="CI563" s="103"/>
      <c r="CJ563" s="103"/>
      <c r="CK563" s="103"/>
      <c r="CL563" s="103"/>
      <c r="CP563" s="93"/>
      <c r="CQ563" s="93"/>
      <c r="CV563" s="93"/>
      <c r="DA563" s="93"/>
      <c r="DF563" s="131"/>
      <c r="DG563" s="121">
        <f t="shared" si="412"/>
        <v>0</v>
      </c>
      <c r="DH563" s="121">
        <f t="shared" si="413"/>
        <v>10.877551842954949</v>
      </c>
      <c r="DI563" s="121">
        <f t="shared" si="414"/>
        <v>21.208467685751003</v>
      </c>
      <c r="DJ563" s="121">
        <f t="shared" si="415"/>
        <v>1.2600798753370681</v>
      </c>
      <c r="DK563" s="121">
        <f t="shared" si="415"/>
        <v>0.66053623607040512</v>
      </c>
      <c r="DL563" s="121">
        <f t="shared" si="415"/>
        <v>3.9625941226455854</v>
      </c>
      <c r="DM563" s="121">
        <f t="shared" si="416"/>
        <v>0</v>
      </c>
      <c r="DN563" s="121">
        <f t="shared" si="417"/>
        <v>88.837695436689629</v>
      </c>
      <c r="DO563" s="121">
        <f t="shared" si="418"/>
        <v>0</v>
      </c>
      <c r="DP563" s="121">
        <f t="shared" si="419"/>
        <v>0</v>
      </c>
      <c r="DQ563" s="121">
        <f t="shared" si="420"/>
        <v>0</v>
      </c>
      <c r="DR563" s="122">
        <f t="shared" si="421"/>
        <v>3</v>
      </c>
      <c r="DS563" s="157"/>
      <c r="DT563" s="157" t="str">
        <f t="shared" si="422"/>
        <v>Natural fuels broadcast burn</v>
      </c>
      <c r="DU563" s="157" t="str">
        <f t="shared" si="406"/>
        <v>348-28</v>
      </c>
      <c r="DV563" s="238">
        <f t="shared" si="423"/>
        <v>4</v>
      </c>
      <c r="EJ563" s="50">
        <f t="shared" si="448"/>
        <v>0.36814430894308942</v>
      </c>
      <c r="EK563" s="50">
        <f t="shared" si="449"/>
        <v>0.37093495934959347</v>
      </c>
      <c r="EL563" s="55">
        <f t="shared" si="450"/>
        <v>1.475609756097561</v>
      </c>
      <c r="EM563" s="50">
        <f>4.656*AQ563*(((BL563/2.54)^2)+((BM563/2.54)^2)+((BN563/2.54)^2)+((BO563)/2.54^2)+((BP563/2.54)^2)+((BQ563/2.54)^2)+((BR563/2.54)^2)+((BS563/2.54)^2)+((BT563/2.54)^2)+((BU563/2.54)^2)+((BV563/2.54)^2)+((BW563/2.54)^2)+((BX563/2.54)^2)+((BY563/2.54)^2)+((BZ563/2.54)^2))/(BH563*3.28)</f>
        <v>0</v>
      </c>
      <c r="EN563" s="50">
        <f>3.492*AQ563*((CA563/2.54)^2 + (CB563/2.54)^2 + (CC563/2.54)^2 + (CD563/2.54)^2 + (CE563/2.54)^2 + (CF563/2.54)^2 + (CG563/2.54)^2 +(CH563/2.54)^2 +(CI563/2.54)^2 + (CJ563/2.54)^2 +(CK563/2.54)^2 + (CL563/2.54)^2 +(CM563/2.54)^2 + (CN563/2.54)^2 + (CO563/2.54)^2)/(BH563*3.28)</f>
        <v>31.947605358625356</v>
      </c>
      <c r="EO563" s="50">
        <f t="shared" si="443"/>
        <v>0</v>
      </c>
      <c r="EP563" s="50">
        <f t="shared" si="444"/>
        <v>0</v>
      </c>
      <c r="EQ563" s="50">
        <f t="shared" si="445"/>
        <v>0</v>
      </c>
      <c r="ER563" s="56">
        <f t="shared" si="451"/>
        <v>2.214689024390244</v>
      </c>
      <c r="ES563" s="56">
        <f t="shared" si="452"/>
        <v>31.947605358625356</v>
      </c>
      <c r="ET563" s="56">
        <f t="shared" si="447"/>
        <v>0</v>
      </c>
      <c r="EU563" s="56">
        <f t="shared" si="447"/>
        <v>4.8948983293297275</v>
      </c>
      <c r="EV563" s="56">
        <f t="shared" si="453"/>
        <v>34.162294383015599</v>
      </c>
      <c r="EW563" s="56"/>
      <c r="EX563" s="56"/>
      <c r="EY563" s="56"/>
      <c r="EZ563" s="165" t="str">
        <f>D563</f>
        <v>348-28</v>
      </c>
      <c r="FA563" s="179">
        <f t="shared" si="446"/>
        <v>0</v>
      </c>
      <c r="FB563" s="179">
        <f t="shared" si="446"/>
        <v>4.8948983293297275</v>
      </c>
      <c r="FC563" s="56">
        <f>AVERAGE(EJ561:EJ563)</f>
        <v>0.3132455962059621</v>
      </c>
      <c r="FD563" s="56">
        <f>AVERAGE(EK561:EK563)</f>
        <v>0.18546747967479674</v>
      </c>
      <c r="FE563" s="56">
        <f>AVERAGE(EL561:EL563)</f>
        <v>0.491869918699187</v>
      </c>
      <c r="FF563" s="56">
        <f>AVERAGE(EM561:EM563)</f>
        <v>5.1192443848302327</v>
      </c>
      <c r="FG563" s="56">
        <f>AVERAGE(EN561:EN563)</f>
        <v>10.649201786208453</v>
      </c>
      <c r="FH563" s="56">
        <f t="shared" si="454"/>
        <v>0</v>
      </c>
      <c r="FI563" s="56">
        <f t="shared" si="454"/>
        <v>0</v>
      </c>
      <c r="FJ563" s="56">
        <f t="shared" si="454"/>
        <v>0</v>
      </c>
      <c r="FK563" s="56">
        <f>AVERAGE(ER561:ER563)</f>
        <v>0.99058299457994581</v>
      </c>
      <c r="FL563" s="56">
        <f>AVERAGE(ES561:ES563)</f>
        <v>15.768446171038685</v>
      </c>
      <c r="FM563" s="56">
        <f>AVERAGE(EV561:EV563)</f>
        <v>16.759029165618632</v>
      </c>
      <c r="FO563" s="54"/>
      <c r="FP563" s="54" t="e">
        <f>AVERAGE(#REF!)</f>
        <v>#REF!</v>
      </c>
      <c r="FQ563" s="54" t="e">
        <f>AVERAGE(#REF!)</f>
        <v>#REF!</v>
      </c>
      <c r="FR563" s="54" t="e">
        <f>AVERAGE(#REF!)</f>
        <v>#REF!</v>
      </c>
      <c r="FS563" s="54" t="e">
        <f>AVERAGE(#REF!)</f>
        <v>#REF!</v>
      </c>
      <c r="FT563" s="54" t="e">
        <f>AVERAGE(#REF!)</f>
        <v>#REF!</v>
      </c>
      <c r="FU563" s="54" t="e">
        <f>AVERAGE(#REF!)</f>
        <v>#REF!</v>
      </c>
      <c r="FV563" s="54" t="e">
        <f>AVERAGE(#REF!)</f>
        <v>#REF!</v>
      </c>
      <c r="FW563" s="54" t="e">
        <f>AVERAGE(#REF!)</f>
        <v>#REF!</v>
      </c>
      <c r="FX563" s="54" t="e">
        <f>AVERAGE(#REF!)</f>
        <v>#REF!</v>
      </c>
      <c r="FY563" s="54" t="e">
        <f>AVERAGE(#REF!)</f>
        <v>#REF!</v>
      </c>
      <c r="FZ563" s="54" t="e">
        <f>AVERAGE(#REF!)</f>
        <v>#REF!</v>
      </c>
      <c r="GA563" s="54"/>
    </row>
    <row r="564" spans="1:183" ht="16.899999999999999" customHeight="1">
      <c r="A564" s="66" t="s">
        <v>377</v>
      </c>
      <c r="B564" s="228" t="s">
        <v>358</v>
      </c>
      <c r="C564" s="228">
        <v>464</v>
      </c>
      <c r="D564" s="228" t="s">
        <v>363</v>
      </c>
      <c r="E564" s="229">
        <v>5</v>
      </c>
      <c r="F564" s="144">
        <v>1.03708398255</v>
      </c>
      <c r="G564" s="144">
        <v>7.6856193820560001</v>
      </c>
      <c r="H564" s="144"/>
      <c r="I564" s="144">
        <v>2.244736950918</v>
      </c>
      <c r="J564" s="144">
        <v>8.042706063084001</v>
      </c>
      <c r="K564" s="144">
        <v>3.4826882479620003</v>
      </c>
      <c r="L564" s="144">
        <v>1.3692085152900002</v>
      </c>
      <c r="M564" s="83"/>
      <c r="N564" s="83"/>
      <c r="O564" s="83"/>
      <c r="P564" s="230">
        <f t="shared" si="407"/>
        <v>23.862043141859999</v>
      </c>
      <c r="Q564" s="52">
        <f t="shared" si="424"/>
        <v>0.72517012286366334</v>
      </c>
      <c r="R564" s="52">
        <f t="shared" si="425"/>
        <v>1.5022608551199348</v>
      </c>
      <c r="S564" s="52">
        <f t="shared" si="426"/>
        <v>1.4138978457167335</v>
      </c>
      <c r="T564" s="53">
        <f t="shared" si="427"/>
        <v>0.13691742944633589</v>
      </c>
      <c r="U564" s="53">
        <f t="shared" si="428"/>
        <v>1.3900766881414581</v>
      </c>
      <c r="V564" s="53">
        <f t="shared" si="429"/>
        <v>17.751083306215602</v>
      </c>
      <c r="W564" s="53">
        <f t="shared" si="430"/>
        <v>98.960711772686651</v>
      </c>
      <c r="X564" s="53">
        <f t="shared" si="431"/>
        <v>1.024349357088133</v>
      </c>
      <c r="Y564" s="53">
        <f t="shared" si="432"/>
        <v>1.0252519308134749</v>
      </c>
      <c r="Z564" s="53">
        <f t="shared" si="433"/>
        <v>1.0256210796792193</v>
      </c>
      <c r="AA564" s="53">
        <f t="shared" si="434"/>
        <v>1.0329380375125019</v>
      </c>
      <c r="AB564" s="53">
        <f t="shared" si="435"/>
        <v>0.57479600082889803</v>
      </c>
      <c r="AC564" s="53">
        <f t="shared" si="436"/>
        <v>0.5633825493611998</v>
      </c>
      <c r="AD564" s="53">
        <f t="shared" si="437"/>
        <v>0.52914401165394309</v>
      </c>
      <c r="AE564" s="53">
        <f t="shared" si="438"/>
        <v>0.39928513109785746</v>
      </c>
      <c r="AF564" s="53">
        <f t="shared" si="439"/>
        <v>0.36</v>
      </c>
      <c r="AG564" s="53">
        <f t="shared" si="440"/>
        <v>0.37964256554892872</v>
      </c>
      <c r="AH564" s="64" t="s">
        <v>152</v>
      </c>
      <c r="AK564" s="45" t="str">
        <f t="shared" si="408"/>
        <v>348-28</v>
      </c>
      <c r="AL564" s="65"/>
      <c r="AM564" s="145">
        <f t="shared" si="409"/>
        <v>5</v>
      </c>
      <c r="AN564" s="149"/>
      <c r="AO564" s="183"/>
      <c r="AP564" s="149"/>
      <c r="AQ564" s="147">
        <f t="shared" si="410"/>
        <v>1</v>
      </c>
      <c r="AR564" s="229">
        <v>0</v>
      </c>
      <c r="AS564" s="229">
        <v>0</v>
      </c>
      <c r="AT564" s="229">
        <v>0</v>
      </c>
      <c r="AU564" s="229">
        <v>0</v>
      </c>
      <c r="AV564" s="229">
        <v>0</v>
      </c>
      <c r="AW564" s="229">
        <v>0</v>
      </c>
      <c r="AX564" s="229">
        <v>0</v>
      </c>
      <c r="AY564" s="229">
        <v>0</v>
      </c>
      <c r="AZ564" s="229">
        <v>0</v>
      </c>
      <c r="BB564" s="229">
        <v>0</v>
      </c>
      <c r="BC564" s="229">
        <v>0</v>
      </c>
      <c r="BD564" s="229">
        <v>0</v>
      </c>
      <c r="BE564" s="57">
        <v>3</v>
      </c>
      <c r="BF564" s="57">
        <v>3</v>
      </c>
      <c r="BG564" s="57">
        <v>3</v>
      </c>
      <c r="BH564" s="57">
        <v>10</v>
      </c>
      <c r="BI564" s="57">
        <f t="shared" si="411"/>
        <v>464</v>
      </c>
      <c r="BJ564" s="189" t="str">
        <f t="shared" si="441"/>
        <v>348-28</v>
      </c>
      <c r="BK564" s="173">
        <f t="shared" si="442"/>
        <v>5</v>
      </c>
      <c r="BL564" s="173">
        <v>0</v>
      </c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104"/>
      <c r="CB564" s="103"/>
      <c r="CC564" s="103"/>
      <c r="CD564" s="103"/>
      <c r="CE564" s="103"/>
      <c r="CF564" s="103"/>
      <c r="CG564" s="103"/>
      <c r="CH564" s="103"/>
      <c r="CI564" s="103"/>
      <c r="CJ564" s="103"/>
      <c r="CK564" s="103"/>
      <c r="CL564" s="103"/>
      <c r="CP564" s="93"/>
      <c r="CQ564" s="93"/>
      <c r="CV564" s="93"/>
      <c r="DA564" s="93"/>
      <c r="DF564" s="131"/>
      <c r="DG564" s="121">
        <f t="shared" si="412"/>
        <v>0</v>
      </c>
      <c r="DH564" s="121">
        <f t="shared" si="413"/>
        <v>0</v>
      </c>
      <c r="DI564" s="121">
        <f t="shared" si="414"/>
        <v>0</v>
      </c>
      <c r="DJ564" s="121">
        <f t="shared" si="415"/>
        <v>0</v>
      </c>
      <c r="DK564" s="121">
        <f t="shared" si="415"/>
        <v>0</v>
      </c>
      <c r="DL564" s="121">
        <f t="shared" si="415"/>
        <v>0</v>
      </c>
      <c r="DM564" s="121">
        <f t="shared" si="416"/>
        <v>0</v>
      </c>
      <c r="DN564" s="121">
        <f t="shared" si="417"/>
        <v>0</v>
      </c>
      <c r="DO564" s="121">
        <f t="shared" si="418"/>
        <v>0</v>
      </c>
      <c r="DP564" s="121">
        <f t="shared" si="419"/>
        <v>0</v>
      </c>
      <c r="DQ564" s="121">
        <f t="shared" si="420"/>
        <v>0</v>
      </c>
      <c r="DR564" s="122">
        <f t="shared" si="421"/>
        <v>0</v>
      </c>
      <c r="DS564" s="157"/>
      <c r="DT564" s="157" t="str">
        <f t="shared" si="422"/>
        <v>Natural fuels broadcast burn</v>
      </c>
      <c r="DU564" s="157" t="str">
        <f t="shared" si="406"/>
        <v>348-28</v>
      </c>
      <c r="DV564" s="238">
        <f t="shared" si="423"/>
        <v>5</v>
      </c>
      <c r="EJ564" s="50"/>
      <c r="EK564" s="50"/>
      <c r="EL564" s="55"/>
      <c r="EM564" s="50"/>
      <c r="EN564" s="50"/>
      <c r="EO564" s="50">
        <f t="shared" si="443"/>
        <v>0</v>
      </c>
      <c r="EP564" s="50">
        <f t="shared" si="444"/>
        <v>0</v>
      </c>
      <c r="EQ564" s="50">
        <f t="shared" si="445"/>
        <v>0</v>
      </c>
      <c r="ER564" s="56"/>
      <c r="ES564" s="56"/>
      <c r="ET564" s="56">
        <f t="shared" si="447"/>
        <v>0</v>
      </c>
      <c r="EU564" s="56">
        <f t="shared" si="447"/>
        <v>0</v>
      </c>
      <c r="EV564" s="56"/>
      <c r="EW564" s="56"/>
      <c r="EX564" s="56"/>
      <c r="EY564" s="56"/>
      <c r="EZ564" s="165"/>
      <c r="FA564" s="179"/>
      <c r="FB564" s="179"/>
      <c r="FC564" s="56"/>
      <c r="FD564" s="56"/>
      <c r="FE564" s="56"/>
      <c r="FF564" s="56"/>
      <c r="FG564" s="56"/>
      <c r="FH564" s="56"/>
      <c r="FI564" s="56"/>
      <c r="FJ564" s="56"/>
      <c r="FK564" s="56"/>
      <c r="FL564" s="56"/>
      <c r="FM564" s="56"/>
      <c r="FO564" s="54"/>
      <c r="FP564" s="54"/>
      <c r="FQ564" s="54"/>
      <c r="FR564" s="54"/>
      <c r="FS564" s="54"/>
      <c r="FT564" s="54"/>
      <c r="FU564" s="54"/>
      <c r="FV564" s="54"/>
      <c r="FW564" s="54"/>
      <c r="FX564" s="54"/>
      <c r="FY564" s="54"/>
      <c r="FZ564" s="54"/>
      <c r="GA564" s="54"/>
    </row>
    <row r="565" spans="1:183" ht="16.899999999999999" customHeight="1">
      <c r="A565" s="66" t="s">
        <v>377</v>
      </c>
      <c r="B565" s="228" t="s">
        <v>358</v>
      </c>
      <c r="C565" s="228">
        <v>460</v>
      </c>
      <c r="D565" s="228" t="s">
        <v>364</v>
      </c>
      <c r="E565" s="229">
        <v>1</v>
      </c>
      <c r="F565" s="144">
        <v>1.03708398255</v>
      </c>
      <c r="G565" s="144">
        <v>7.6856193820560001</v>
      </c>
      <c r="H565" s="144"/>
      <c r="I565" s="144">
        <v>2.244736950918</v>
      </c>
      <c r="J565" s="144">
        <v>8.042706063084001</v>
      </c>
      <c r="K565" s="144">
        <v>3.4826882479620003</v>
      </c>
      <c r="L565" s="144">
        <v>1.3692085152900002</v>
      </c>
      <c r="M565" s="144"/>
      <c r="N565" s="83"/>
      <c r="O565" s="83"/>
      <c r="P565" s="230">
        <f t="shared" si="407"/>
        <v>23.862043141859999</v>
      </c>
      <c r="Q565" s="52">
        <f t="shared" si="424"/>
        <v>0.72517012286366334</v>
      </c>
      <c r="R565" s="52">
        <f t="shared" si="425"/>
        <v>1.5022608551199348</v>
      </c>
      <c r="S565" s="52">
        <f t="shared" si="426"/>
        <v>1.4138978457167335</v>
      </c>
      <c r="T565" s="53">
        <f t="shared" si="427"/>
        <v>0.13691742944633589</v>
      </c>
      <c r="U565" s="53">
        <f t="shared" si="428"/>
        <v>1.3900766881414581</v>
      </c>
      <c r="V565" s="53">
        <f t="shared" si="429"/>
        <v>17.751083306215602</v>
      </c>
      <c r="W565" s="53">
        <f t="shared" si="430"/>
        <v>98.960711772686651</v>
      </c>
      <c r="X565" s="53">
        <f t="shared" si="431"/>
        <v>1.024349357088133</v>
      </c>
      <c r="Y565" s="53">
        <f t="shared" si="432"/>
        <v>1.0252519308134749</v>
      </c>
      <c r="Z565" s="53">
        <f t="shared" si="433"/>
        <v>1.0256210796792193</v>
      </c>
      <c r="AA565" s="53">
        <f t="shared" si="434"/>
        <v>1.0329380375125019</v>
      </c>
      <c r="AB565" s="53">
        <f t="shared" si="435"/>
        <v>0.57479600082889803</v>
      </c>
      <c r="AC565" s="53">
        <f t="shared" si="436"/>
        <v>0.5633825493611998</v>
      </c>
      <c r="AD565" s="53">
        <f t="shared" si="437"/>
        <v>0.52914401165394309</v>
      </c>
      <c r="AE565" s="53">
        <f t="shared" si="438"/>
        <v>0.39928513109785746</v>
      </c>
      <c r="AF565" s="53">
        <f t="shared" si="439"/>
        <v>0.36</v>
      </c>
      <c r="AG565" s="53">
        <f t="shared" si="440"/>
        <v>0.37964256554892872</v>
      </c>
      <c r="AH565" s="64" t="s">
        <v>152</v>
      </c>
      <c r="AK565" s="45" t="str">
        <f t="shared" si="408"/>
        <v>393-05</v>
      </c>
      <c r="AL565" s="65"/>
      <c r="AM565" s="145">
        <f t="shared" si="409"/>
        <v>1</v>
      </c>
      <c r="AN565" s="149"/>
      <c r="AO565" s="183"/>
      <c r="AP565" s="149"/>
      <c r="AQ565" s="147">
        <f t="shared" si="410"/>
        <v>1</v>
      </c>
      <c r="AR565" s="229">
        <v>0</v>
      </c>
      <c r="AS565" s="229">
        <v>0</v>
      </c>
      <c r="AT565" s="229">
        <v>1</v>
      </c>
      <c r="AU565" s="229">
        <v>0</v>
      </c>
      <c r="AV565" s="229">
        <v>1</v>
      </c>
      <c r="AW565" s="229">
        <v>1</v>
      </c>
      <c r="AX565" s="229">
        <v>0</v>
      </c>
      <c r="AY565" s="229">
        <v>1</v>
      </c>
      <c r="AZ565" s="229">
        <v>1</v>
      </c>
      <c r="BB565" s="229">
        <v>120</v>
      </c>
      <c r="BC565" s="229">
        <v>5</v>
      </c>
      <c r="BD565" s="229">
        <v>0</v>
      </c>
      <c r="BE565" s="57">
        <v>3</v>
      </c>
      <c r="BF565" s="57">
        <v>3</v>
      </c>
      <c r="BG565" s="57">
        <v>3</v>
      </c>
      <c r="BH565" s="57">
        <v>10</v>
      </c>
      <c r="BI565" s="57">
        <f t="shared" si="411"/>
        <v>460</v>
      </c>
      <c r="BJ565" s="189" t="str">
        <f t="shared" si="441"/>
        <v>393-05</v>
      </c>
      <c r="BK565" s="173">
        <f t="shared" si="442"/>
        <v>1</v>
      </c>
      <c r="BL565" s="173">
        <v>12</v>
      </c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104"/>
      <c r="CB565" s="103"/>
      <c r="CC565" s="103"/>
      <c r="CD565" s="103"/>
      <c r="CE565" s="103"/>
      <c r="CF565" s="103"/>
      <c r="CG565" s="103"/>
      <c r="CH565" s="103"/>
      <c r="CI565" s="103"/>
      <c r="CJ565" s="103"/>
      <c r="CK565" s="103"/>
      <c r="CL565" s="103"/>
      <c r="CP565" s="93"/>
      <c r="CQ565" s="93"/>
      <c r="CV565" s="93"/>
      <c r="DA565" s="93"/>
      <c r="DF565" s="131"/>
      <c r="DG565" s="121">
        <f t="shared" si="412"/>
        <v>0</v>
      </c>
      <c r="DH565" s="121">
        <f t="shared" si="413"/>
        <v>7.2517012286366338</v>
      </c>
      <c r="DI565" s="121">
        <f t="shared" si="414"/>
        <v>14.138978457167335</v>
      </c>
      <c r="DJ565" s="121">
        <f t="shared" si="415"/>
        <v>3.9791996063275836</v>
      </c>
      <c r="DK565" s="121">
        <f t="shared" si="415"/>
        <v>1.6513405901760125</v>
      </c>
      <c r="DL565" s="121">
        <f t="shared" si="415"/>
        <v>0</v>
      </c>
      <c r="DM565" s="121">
        <f t="shared" si="416"/>
        <v>7.3288369563781304</v>
      </c>
      <c r="DN565" s="121">
        <f t="shared" si="417"/>
        <v>0</v>
      </c>
      <c r="DO565" s="121">
        <f t="shared" si="418"/>
        <v>0</v>
      </c>
      <c r="DP565" s="121">
        <f t="shared" si="419"/>
        <v>0</v>
      </c>
      <c r="DQ565" s="121">
        <f t="shared" si="420"/>
        <v>0</v>
      </c>
      <c r="DR565" s="122">
        <f t="shared" si="421"/>
        <v>1</v>
      </c>
      <c r="DS565" s="157"/>
      <c r="DT565" s="157" t="str">
        <f t="shared" si="422"/>
        <v>Natural fuels broadcast burn</v>
      </c>
      <c r="DU565" s="157" t="str">
        <f t="shared" si="406"/>
        <v>393-05</v>
      </c>
      <c r="DV565" s="238">
        <f t="shared" si="423"/>
        <v>1</v>
      </c>
      <c r="EJ565" s="50">
        <f t="shared" si="448"/>
        <v>1.1625609756097561</v>
      </c>
      <c r="EK565" s="50">
        <f t="shared" si="449"/>
        <v>0.92733739837398377</v>
      </c>
      <c r="EL565" s="55">
        <f t="shared" si="450"/>
        <v>0</v>
      </c>
      <c r="EM565" s="50">
        <f>4.656*AQ565*(((BL565/2.54)^2)+((BM565/2.54)^2)+((BN565/2.54)^2)+((BO565)/2.54^2)+((BP565/2.54)^2)+((BQ565/2.54)^2)+((BR565/2.54)^2)+((BS565/2.54)^2)+((BT565/2.54)^2)+((BU565/2.54)^2)+((BV565/2.54)^2)+((BW565/2.54)^2)+((BX565/2.54)^2)+((BY565/2.54)^2)+((BZ565/2.54)^2))/(BH565*3.28)</f>
        <v>3.1683575562273067</v>
      </c>
      <c r="EN565" s="50">
        <f>3.492*AQ565*((CA565/2.54)^2 + (CB565/2.54)^2 + (CC565/2.54)^2 + (CD565/2.54)^2 + (CE565/2.54)^2 + (CF565/2.54)^2 + (CG565/2.54)^2 +(CH565/2.54)^2 +(CI565/2.54)^2 + (CJ565/2.54)^2 +(CK565/2.54)^2 + (CL565/2.54)^2 +(CM565/2.54)^2 + (CN565/2.54)^2 + (CO565/2.54)^2)/(BH565*3.28)</f>
        <v>0</v>
      </c>
      <c r="EO565" s="50">
        <f t="shared" si="443"/>
        <v>0</v>
      </c>
      <c r="EP565" s="50">
        <f t="shared" si="444"/>
        <v>0</v>
      </c>
      <c r="EQ565" s="50">
        <f t="shared" si="445"/>
        <v>0</v>
      </c>
      <c r="ER565" s="56">
        <f t="shared" si="451"/>
        <v>2.0898983739837398</v>
      </c>
      <c r="ES565" s="56">
        <f t="shared" si="452"/>
        <v>3.1683575562273067</v>
      </c>
      <c r="ET565" s="56">
        <f t="shared" si="447"/>
        <v>0</v>
      </c>
      <c r="EU565" s="56">
        <f t="shared" si="447"/>
        <v>3.2632655528864851</v>
      </c>
      <c r="EV565" s="56">
        <f t="shared" si="453"/>
        <v>5.2582559302110461</v>
      </c>
      <c r="EW565" s="56"/>
      <c r="EX565" s="56"/>
      <c r="EY565" s="56"/>
      <c r="EZ565" s="165"/>
      <c r="FA565" s="179"/>
      <c r="FB565" s="179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O565" s="54"/>
      <c r="FP565" s="54"/>
      <c r="FQ565" s="54"/>
      <c r="FR565" s="54"/>
      <c r="FS565" s="54"/>
      <c r="FT565" s="54"/>
      <c r="FU565" s="54"/>
      <c r="FV565" s="54"/>
      <c r="FW565" s="54"/>
      <c r="FX565" s="54"/>
      <c r="FY565" s="54"/>
      <c r="FZ565" s="54"/>
      <c r="GA565" s="54"/>
    </row>
    <row r="566" spans="1:183" ht="16.899999999999999" customHeight="1">
      <c r="A566" s="66" t="s">
        <v>377</v>
      </c>
      <c r="B566" s="228" t="s">
        <v>358</v>
      </c>
      <c r="C566" s="228">
        <v>460</v>
      </c>
      <c r="D566" s="228" t="s">
        <v>364</v>
      </c>
      <c r="E566" s="229">
        <v>2</v>
      </c>
      <c r="F566" s="144">
        <v>1.03708398255</v>
      </c>
      <c r="G566" s="144">
        <v>7.6856193820560001</v>
      </c>
      <c r="H566" s="144"/>
      <c r="I566" s="144">
        <v>2.244736950918</v>
      </c>
      <c r="J566" s="144">
        <v>8.042706063084001</v>
      </c>
      <c r="K566" s="144">
        <v>3.4826882479620003</v>
      </c>
      <c r="L566" s="144">
        <v>1.3692085152900002</v>
      </c>
      <c r="M566" s="144"/>
      <c r="N566" s="83"/>
      <c r="O566" s="83"/>
      <c r="P566" s="230">
        <f t="shared" si="407"/>
        <v>23.862043141859999</v>
      </c>
      <c r="Q566" s="52">
        <f t="shared" si="424"/>
        <v>0.72517012286366334</v>
      </c>
      <c r="R566" s="52">
        <f t="shared" si="425"/>
        <v>1.5022608551199348</v>
      </c>
      <c r="S566" s="52">
        <f t="shared" si="426"/>
        <v>1.4138978457167335</v>
      </c>
      <c r="T566" s="53">
        <f t="shared" si="427"/>
        <v>0.13691742944633589</v>
      </c>
      <c r="U566" s="53">
        <f t="shared" si="428"/>
        <v>1.3900766881414581</v>
      </c>
      <c r="V566" s="53">
        <f t="shared" si="429"/>
        <v>17.751083306215602</v>
      </c>
      <c r="W566" s="53">
        <f t="shared" si="430"/>
        <v>98.960711772686651</v>
      </c>
      <c r="X566" s="53">
        <f t="shared" si="431"/>
        <v>1.024349357088133</v>
      </c>
      <c r="Y566" s="53">
        <f t="shared" si="432"/>
        <v>1.0252519308134749</v>
      </c>
      <c r="Z566" s="53">
        <f t="shared" si="433"/>
        <v>1.0256210796792193</v>
      </c>
      <c r="AA566" s="53">
        <f t="shared" si="434"/>
        <v>1.0329380375125019</v>
      </c>
      <c r="AB566" s="53">
        <f t="shared" si="435"/>
        <v>0.57479600082889803</v>
      </c>
      <c r="AC566" s="53">
        <f t="shared" si="436"/>
        <v>0.5633825493611998</v>
      </c>
      <c r="AD566" s="53">
        <f t="shared" si="437"/>
        <v>0.52914401165394309</v>
      </c>
      <c r="AE566" s="53">
        <f t="shared" si="438"/>
        <v>0.39928513109785746</v>
      </c>
      <c r="AF566" s="53">
        <f t="shared" si="439"/>
        <v>0.36</v>
      </c>
      <c r="AG566" s="53">
        <f t="shared" si="440"/>
        <v>0.37964256554892872</v>
      </c>
      <c r="AH566" s="64" t="s">
        <v>152</v>
      </c>
      <c r="AK566" s="45" t="str">
        <f t="shared" si="408"/>
        <v>393-05</v>
      </c>
      <c r="AL566" s="65"/>
      <c r="AM566" s="145">
        <f t="shared" si="409"/>
        <v>2</v>
      </c>
      <c r="AN566" s="149"/>
      <c r="AO566" s="183"/>
      <c r="AP566" s="149"/>
      <c r="AQ566" s="147">
        <f t="shared" si="410"/>
        <v>1</v>
      </c>
      <c r="AR566" s="229">
        <v>0</v>
      </c>
      <c r="AS566" s="229">
        <v>1</v>
      </c>
      <c r="AT566" s="229">
        <v>1</v>
      </c>
      <c r="AU566" s="229">
        <v>0</v>
      </c>
      <c r="AV566" s="229">
        <v>1</v>
      </c>
      <c r="AW566" s="229">
        <v>1</v>
      </c>
      <c r="AX566" s="229">
        <v>0</v>
      </c>
      <c r="AY566" s="229">
        <v>0</v>
      </c>
      <c r="AZ566" s="229">
        <v>0</v>
      </c>
      <c r="BB566" s="229">
        <v>0</v>
      </c>
      <c r="BC566" s="229">
        <v>0</v>
      </c>
      <c r="BD566" s="229">
        <v>0</v>
      </c>
      <c r="BE566" s="57">
        <v>3</v>
      </c>
      <c r="BF566" s="57">
        <v>3</v>
      </c>
      <c r="BG566" s="57">
        <v>3</v>
      </c>
      <c r="BH566" s="57">
        <v>10</v>
      </c>
      <c r="BI566" s="57">
        <f t="shared" si="411"/>
        <v>460</v>
      </c>
      <c r="BJ566" s="189" t="str">
        <f t="shared" si="441"/>
        <v>393-05</v>
      </c>
      <c r="BK566" s="173">
        <f t="shared" si="442"/>
        <v>2</v>
      </c>
      <c r="BL566" s="173">
        <v>0</v>
      </c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104"/>
      <c r="CB566" s="103"/>
      <c r="CC566" s="103"/>
      <c r="CD566" s="103"/>
      <c r="CE566" s="103"/>
      <c r="CF566" s="103"/>
      <c r="CG566" s="103"/>
      <c r="CH566" s="103"/>
      <c r="CI566" s="103"/>
      <c r="CJ566" s="103"/>
      <c r="CK566" s="103"/>
      <c r="CL566" s="103"/>
      <c r="CP566" s="93"/>
      <c r="CQ566" s="93"/>
      <c r="CV566" s="93"/>
      <c r="DA566" s="93"/>
      <c r="DF566" s="131"/>
      <c r="DG566" s="121">
        <f t="shared" si="412"/>
        <v>0</v>
      </c>
      <c r="DH566" s="121">
        <f t="shared" si="413"/>
        <v>7.2517012286366338</v>
      </c>
      <c r="DI566" s="121">
        <f t="shared" si="414"/>
        <v>14.138978457167335</v>
      </c>
      <c r="DJ566" s="121">
        <f t="shared" si="415"/>
        <v>0</v>
      </c>
      <c r="DK566" s="121">
        <f t="shared" si="415"/>
        <v>0</v>
      </c>
      <c r="DL566" s="121">
        <f t="shared" si="415"/>
        <v>0</v>
      </c>
      <c r="DM566" s="121">
        <f t="shared" si="416"/>
        <v>0</v>
      </c>
      <c r="DN566" s="121">
        <f t="shared" si="417"/>
        <v>0</v>
      </c>
      <c r="DO566" s="121">
        <f t="shared" si="418"/>
        <v>0</v>
      </c>
      <c r="DP566" s="121">
        <f t="shared" si="419"/>
        <v>0</v>
      </c>
      <c r="DQ566" s="121">
        <f t="shared" si="420"/>
        <v>0</v>
      </c>
      <c r="DR566" s="122">
        <f t="shared" si="421"/>
        <v>1</v>
      </c>
      <c r="DS566" s="157"/>
      <c r="DT566" s="157" t="str">
        <f t="shared" si="422"/>
        <v>Natural fuels broadcast burn</v>
      </c>
      <c r="DU566" s="157" t="str">
        <f t="shared" si="406"/>
        <v>393-05</v>
      </c>
      <c r="DV566" s="238">
        <f t="shared" si="423"/>
        <v>2</v>
      </c>
      <c r="EJ566" s="50">
        <f t="shared" si="448"/>
        <v>0</v>
      </c>
      <c r="EK566" s="50">
        <f t="shared" si="449"/>
        <v>0</v>
      </c>
      <c r="EL566" s="55">
        <f t="shared" si="450"/>
        <v>0</v>
      </c>
      <c r="EM566" s="50">
        <f>4.656*AQ566*(((BL566/2.54)^2)+((BM566/2.54)^2)+((BN566/2.54)^2)+((BO566)/2.54^2)+((BP566/2.54)^2)+((BQ566/2.54)^2)+((BR566/2.54)^2)+((BS566/2.54)^2)+((BT566/2.54)^2)+((BU566/2.54)^2)+((BV566/2.54)^2)+((BW566/2.54)^2)+((BX566/2.54)^2)+((BY566/2.54)^2)+((BZ566/2.54)^2))/(BH566*3.28)</f>
        <v>0</v>
      </c>
      <c r="EN566" s="50">
        <f>3.492*AQ566*((CA566/2.54)^2 + (CB566/2.54)^2 + (CC566/2.54)^2 + (CD566/2.54)^2 + (CE566/2.54)^2 + (CF566/2.54)^2 + (CG566/2.54)^2 +(CH566/2.54)^2 +(CI566/2.54)^2 + (CJ566/2.54)^2 +(CK566/2.54)^2 + (CL566/2.54)^2 +(CM566/2.54)^2 + (CN566/2.54)^2 + (CO566/2.54)^2)/(BH566*3.28)</f>
        <v>0</v>
      </c>
      <c r="EO566" s="50">
        <f t="shared" si="443"/>
        <v>0</v>
      </c>
      <c r="EP566" s="50">
        <f t="shared" si="444"/>
        <v>0</v>
      </c>
      <c r="EQ566" s="50">
        <f t="shared" si="445"/>
        <v>0</v>
      </c>
      <c r="ER566" s="56">
        <f t="shared" si="451"/>
        <v>0</v>
      </c>
      <c r="ES566" s="56">
        <f t="shared" si="452"/>
        <v>0</v>
      </c>
      <c r="ET566" s="56">
        <f t="shared" si="447"/>
        <v>0</v>
      </c>
      <c r="EU566" s="56">
        <f t="shared" si="447"/>
        <v>3.2632655528864851</v>
      </c>
      <c r="EV566" s="56">
        <f t="shared" si="453"/>
        <v>0</v>
      </c>
      <c r="EW566" s="56"/>
      <c r="EX566" s="56"/>
      <c r="EY566" s="56"/>
      <c r="EZ566" s="165"/>
      <c r="FA566" s="179"/>
      <c r="FB566" s="179"/>
      <c r="FC566" s="56"/>
      <c r="FD566" s="56"/>
      <c r="FE566" s="56"/>
      <c r="FF566" s="56"/>
      <c r="FG566" s="56"/>
      <c r="FH566" s="56"/>
      <c r="FI566" s="56"/>
      <c r="FJ566" s="56"/>
      <c r="FK566" s="56"/>
      <c r="FL566" s="56"/>
      <c r="FM566" s="56"/>
      <c r="FO566" s="54"/>
      <c r="FP566" s="54"/>
      <c r="FQ566" s="54"/>
      <c r="FR566" s="54"/>
      <c r="FS566" s="54"/>
      <c r="FT566" s="54"/>
      <c r="FU566" s="54"/>
      <c r="FV566" s="54"/>
      <c r="FW566" s="54"/>
      <c r="FX566" s="54"/>
      <c r="FY566" s="54"/>
      <c r="FZ566" s="54"/>
      <c r="GA566" s="54"/>
    </row>
    <row r="567" spans="1:183" ht="16.5" customHeight="1">
      <c r="A567" s="66" t="s">
        <v>377</v>
      </c>
      <c r="B567" s="228" t="s">
        <v>358</v>
      </c>
      <c r="C567" s="228">
        <v>460</v>
      </c>
      <c r="D567" s="228" t="s">
        <v>364</v>
      </c>
      <c r="E567" s="229">
        <v>3</v>
      </c>
      <c r="F567" s="144">
        <v>1.03708398255</v>
      </c>
      <c r="G567" s="144">
        <v>7.6856193820560001</v>
      </c>
      <c r="H567" s="144"/>
      <c r="I567" s="144">
        <v>2.244736950918</v>
      </c>
      <c r="J567" s="144">
        <v>8.042706063084001</v>
      </c>
      <c r="K567" s="144">
        <v>3.4826882479620003</v>
      </c>
      <c r="L567" s="144">
        <v>1.3692085152900002</v>
      </c>
      <c r="M567" s="144"/>
      <c r="N567" s="83"/>
      <c r="O567" s="83"/>
      <c r="P567" s="230">
        <f t="shared" si="407"/>
        <v>23.862043141859999</v>
      </c>
      <c r="Q567" s="52">
        <f t="shared" si="424"/>
        <v>0.72517012286366334</v>
      </c>
      <c r="R567" s="52">
        <f t="shared" si="425"/>
        <v>1.5022608551199348</v>
      </c>
      <c r="S567" s="52">
        <f t="shared" si="426"/>
        <v>1.4138978457167335</v>
      </c>
      <c r="T567" s="53">
        <f t="shared" si="427"/>
        <v>0.13691742944633589</v>
      </c>
      <c r="U567" s="53">
        <f t="shared" si="428"/>
        <v>1.3900766881414581</v>
      </c>
      <c r="V567" s="53">
        <f t="shared" si="429"/>
        <v>17.751083306215602</v>
      </c>
      <c r="W567" s="53">
        <f t="shared" si="430"/>
        <v>98.960711772686651</v>
      </c>
      <c r="X567" s="53">
        <f t="shared" si="431"/>
        <v>1.024349357088133</v>
      </c>
      <c r="Y567" s="53">
        <f t="shared" si="432"/>
        <v>1.0252519308134749</v>
      </c>
      <c r="Z567" s="53">
        <f t="shared" si="433"/>
        <v>1.0256210796792193</v>
      </c>
      <c r="AA567" s="53">
        <f t="shared" si="434"/>
        <v>1.0329380375125019</v>
      </c>
      <c r="AB567" s="53">
        <f t="shared" si="435"/>
        <v>0.57479600082889803</v>
      </c>
      <c r="AC567" s="53">
        <f t="shared" si="436"/>
        <v>0.5633825493611998</v>
      </c>
      <c r="AD567" s="53">
        <f t="shared" si="437"/>
        <v>0.52914401165394309</v>
      </c>
      <c r="AE567" s="53">
        <f t="shared" si="438"/>
        <v>0.39928513109785746</v>
      </c>
      <c r="AF567" s="53">
        <f t="shared" si="439"/>
        <v>0.36</v>
      </c>
      <c r="AG567" s="53">
        <f t="shared" si="440"/>
        <v>0.37964256554892872</v>
      </c>
      <c r="AH567" s="64" t="s">
        <v>152</v>
      </c>
      <c r="AK567" s="45" t="str">
        <f t="shared" si="408"/>
        <v>393-05</v>
      </c>
      <c r="AL567" s="65"/>
      <c r="AM567" s="145">
        <f t="shared" si="409"/>
        <v>3</v>
      </c>
      <c r="AN567" s="149"/>
      <c r="AO567" s="183"/>
      <c r="AP567" s="149"/>
      <c r="AQ567" s="147">
        <f t="shared" si="410"/>
        <v>1</v>
      </c>
      <c r="AR567" s="229">
        <v>0</v>
      </c>
      <c r="AS567" s="229">
        <v>1</v>
      </c>
      <c r="AT567" s="229">
        <v>1</v>
      </c>
      <c r="AU567" s="229">
        <v>0</v>
      </c>
      <c r="AV567" s="229">
        <v>1</v>
      </c>
      <c r="AW567" s="229">
        <v>3</v>
      </c>
      <c r="AX567" s="229">
        <v>0</v>
      </c>
      <c r="AY567" s="229">
        <v>1</v>
      </c>
      <c r="AZ567" s="229">
        <v>1</v>
      </c>
      <c r="BB567" s="229">
        <v>20</v>
      </c>
      <c r="BC567" s="229">
        <v>3</v>
      </c>
      <c r="BD567" s="229">
        <v>0</v>
      </c>
      <c r="BE567" s="57">
        <v>3</v>
      </c>
      <c r="BF567" s="57">
        <v>3</v>
      </c>
      <c r="BG567" s="57">
        <v>3</v>
      </c>
      <c r="BH567" s="57">
        <v>10</v>
      </c>
      <c r="BI567" s="57">
        <f t="shared" si="411"/>
        <v>460</v>
      </c>
      <c r="BJ567" s="189" t="str">
        <f t="shared" si="441"/>
        <v>393-05</v>
      </c>
      <c r="BK567" s="173">
        <f t="shared" si="442"/>
        <v>3</v>
      </c>
      <c r="BL567" s="173">
        <v>0</v>
      </c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104"/>
      <c r="CB567" s="103"/>
      <c r="CC567" s="103"/>
      <c r="CD567" s="103"/>
      <c r="CE567" s="103"/>
      <c r="CF567" s="103"/>
      <c r="CG567" s="103"/>
      <c r="CH567" s="103"/>
      <c r="CI567" s="103"/>
      <c r="CJ567" s="103"/>
      <c r="CK567" s="103"/>
      <c r="CL567" s="103"/>
      <c r="CP567" s="93"/>
      <c r="CQ567" s="93"/>
      <c r="CV567" s="93"/>
      <c r="DA567" s="93"/>
      <c r="DF567" s="131"/>
      <c r="DG567" s="121">
        <f t="shared" si="412"/>
        <v>0</v>
      </c>
      <c r="DH567" s="121">
        <f t="shared" si="413"/>
        <v>10.877551842954949</v>
      </c>
      <c r="DI567" s="121">
        <f t="shared" si="414"/>
        <v>21.208467685751003</v>
      </c>
      <c r="DJ567" s="121">
        <f t="shared" si="415"/>
        <v>0.66319993438793057</v>
      </c>
      <c r="DK567" s="121">
        <f t="shared" si="415"/>
        <v>0.99080435410560763</v>
      </c>
      <c r="DL567" s="121">
        <f t="shared" si="415"/>
        <v>0</v>
      </c>
      <c r="DM567" s="121">
        <f t="shared" si="416"/>
        <v>0</v>
      </c>
      <c r="DN567" s="121">
        <f t="shared" si="417"/>
        <v>0</v>
      </c>
      <c r="DO567" s="121">
        <f t="shared" si="418"/>
        <v>0</v>
      </c>
      <c r="DP567" s="121">
        <f t="shared" si="419"/>
        <v>0</v>
      </c>
      <c r="DQ567" s="121">
        <f t="shared" si="420"/>
        <v>0</v>
      </c>
      <c r="DR567" s="122">
        <f t="shared" si="421"/>
        <v>2</v>
      </c>
      <c r="DS567" s="157"/>
      <c r="DT567" s="157" t="str">
        <f t="shared" si="422"/>
        <v>Natural fuels broadcast burn</v>
      </c>
      <c r="DU567" s="157" t="str">
        <f t="shared" si="406"/>
        <v>393-05</v>
      </c>
      <c r="DV567" s="238">
        <f t="shared" si="423"/>
        <v>3</v>
      </c>
      <c r="EJ567" s="50">
        <f t="shared" si="448"/>
        <v>0.19376016260162601</v>
      </c>
      <c r="EK567" s="50">
        <f t="shared" si="449"/>
        <v>0.55640243902439024</v>
      </c>
      <c r="EL567" s="55">
        <f t="shared" si="450"/>
        <v>0</v>
      </c>
      <c r="EM567" s="50">
        <f>4.656*AQ567*(((BL567/2.54)^2)+((BM567/2.54)^2)+((BN567/2.54)^2)+((BO567)/2.54^2)+((BP567/2.54)^2)+((BQ567/2.54)^2)+((BR567/2.54)^2)+((BS567/2.54)^2)+((BT567/2.54)^2)+((BU567/2.54)^2)+((BV567/2.54)^2)+((BW567/2.54)^2)+((BX567/2.54)^2)+((BY567/2.54)^2)+((BZ567/2.54)^2))/(BH567*3.28)</f>
        <v>0</v>
      </c>
      <c r="EN567" s="50">
        <f>3.492*AQ567*((CA567/2.54)^2 + (CB567/2.54)^2 + (CC567/2.54)^2 + (CD567/2.54)^2 + (CE567/2.54)^2 + (CF567/2.54)^2 + (CG567/2.54)^2 +(CH567/2.54)^2 +(CI567/2.54)^2 + (CJ567/2.54)^2 +(CK567/2.54)^2 + (CL567/2.54)^2 +(CM567/2.54)^2 + (CN567/2.54)^2 + (CO567/2.54)^2)/(BH567*3.28)</f>
        <v>0</v>
      </c>
      <c r="EO567" s="50">
        <f t="shared" si="443"/>
        <v>0</v>
      </c>
      <c r="EP567" s="50">
        <f t="shared" si="444"/>
        <v>0</v>
      </c>
      <c r="EQ567" s="50">
        <f t="shared" si="445"/>
        <v>0</v>
      </c>
      <c r="ER567" s="56">
        <f t="shared" si="451"/>
        <v>0.75016260162601622</v>
      </c>
      <c r="ES567" s="56">
        <f t="shared" si="452"/>
        <v>0</v>
      </c>
      <c r="ET567" s="56">
        <f t="shared" si="447"/>
        <v>0</v>
      </c>
      <c r="EU567" s="56">
        <f t="shared" si="447"/>
        <v>4.8948983293297275</v>
      </c>
      <c r="EV567" s="56">
        <f t="shared" si="453"/>
        <v>0.75016260162601622</v>
      </c>
      <c r="EW567" s="56"/>
      <c r="EX567" s="56"/>
      <c r="EY567" s="56"/>
      <c r="EZ567" s="165" t="str">
        <f>D567</f>
        <v>393-05</v>
      </c>
      <c r="FA567" s="179">
        <f t="shared" si="446"/>
        <v>0</v>
      </c>
      <c r="FB567" s="179">
        <f t="shared" si="446"/>
        <v>3.807143145034233</v>
      </c>
      <c r="FC567" s="56">
        <f>AVERAGE(EJ565:EJ567)</f>
        <v>0.45210704607046076</v>
      </c>
      <c r="FD567" s="56">
        <f>AVERAGE(EK565:EK567)</f>
        <v>0.49457994579945802</v>
      </c>
      <c r="FE567" s="56">
        <f>AVERAGE(EL565:EL567)</f>
        <v>0</v>
      </c>
      <c r="FF567" s="56">
        <f>AVERAGE(EM565:EM567)</f>
        <v>1.0561191854091023</v>
      </c>
      <c r="FG567" s="56">
        <f>AVERAGE(EN565:EN567)</f>
        <v>0</v>
      </c>
      <c r="FH567" s="56">
        <f t="shared" si="454"/>
        <v>0</v>
      </c>
      <c r="FI567" s="56">
        <f t="shared" si="454"/>
        <v>0</v>
      </c>
      <c r="FJ567" s="56">
        <f t="shared" si="454"/>
        <v>0</v>
      </c>
      <c r="FK567" s="56">
        <f>AVERAGE(ER565:ER567)</f>
        <v>0.94668699186991867</v>
      </c>
      <c r="FL567" s="56">
        <f>AVERAGE(ES565:ES567)</f>
        <v>1.0561191854091023</v>
      </c>
      <c r="FM567" s="56">
        <f>AVERAGE(EV565:EV567)</f>
        <v>2.0028061772790209</v>
      </c>
      <c r="FO567" s="54"/>
      <c r="FP567" s="54" t="e">
        <f>AVERAGE(#REF!)</f>
        <v>#REF!</v>
      </c>
      <c r="FQ567" s="54" t="e">
        <f>AVERAGE(#REF!)</f>
        <v>#REF!</v>
      </c>
      <c r="FR567" s="54" t="e">
        <f>AVERAGE(#REF!)</f>
        <v>#REF!</v>
      </c>
      <c r="FS567" s="54" t="e">
        <f>AVERAGE(#REF!)</f>
        <v>#REF!</v>
      </c>
      <c r="FT567" s="54" t="e">
        <f>AVERAGE(#REF!)</f>
        <v>#REF!</v>
      </c>
      <c r="FU567" s="54" t="e">
        <f>AVERAGE(#REF!)</f>
        <v>#REF!</v>
      </c>
      <c r="FV567" s="54" t="e">
        <f>AVERAGE(#REF!)</f>
        <v>#REF!</v>
      </c>
      <c r="FW567" s="54" t="e">
        <f>AVERAGE(#REF!)</f>
        <v>#REF!</v>
      </c>
      <c r="FX567" s="54" t="e">
        <f>AVERAGE(#REF!)</f>
        <v>#REF!</v>
      </c>
      <c r="FY567" s="54" t="e">
        <f>AVERAGE(#REF!)</f>
        <v>#REF!</v>
      </c>
      <c r="FZ567" s="54" t="e">
        <f>AVERAGE(#REF!)</f>
        <v>#REF!</v>
      </c>
      <c r="GA567" s="54"/>
    </row>
    <row r="568" spans="1:183" ht="16.899999999999999" customHeight="1">
      <c r="A568" s="66" t="s">
        <v>377</v>
      </c>
      <c r="B568" s="228" t="s">
        <v>358</v>
      </c>
      <c r="C568" s="228">
        <v>460</v>
      </c>
      <c r="D568" s="228" t="s">
        <v>364</v>
      </c>
      <c r="E568" s="229">
        <v>4</v>
      </c>
      <c r="F568" s="144">
        <v>1.03708398255</v>
      </c>
      <c r="G568" s="144">
        <v>7.6856193820560001</v>
      </c>
      <c r="H568" s="144"/>
      <c r="I568" s="144">
        <v>2.244736950918</v>
      </c>
      <c r="J568" s="144">
        <v>8.042706063084001</v>
      </c>
      <c r="K568" s="144">
        <v>3.4826882479620003</v>
      </c>
      <c r="L568" s="144">
        <v>1.3692085152900002</v>
      </c>
      <c r="M568" s="83"/>
      <c r="N568" s="83"/>
      <c r="O568" s="83"/>
      <c r="P568" s="230">
        <f t="shared" si="407"/>
        <v>23.862043141859999</v>
      </c>
      <c r="Q568" s="52">
        <f t="shared" si="424"/>
        <v>0.72517012286366334</v>
      </c>
      <c r="R568" s="52">
        <f t="shared" si="425"/>
        <v>1.5022608551199348</v>
      </c>
      <c r="S568" s="52">
        <f t="shared" si="426"/>
        <v>1.4138978457167335</v>
      </c>
      <c r="T568" s="53">
        <f t="shared" si="427"/>
        <v>0.13691742944633589</v>
      </c>
      <c r="U568" s="53">
        <f t="shared" si="428"/>
        <v>1.3900766881414581</v>
      </c>
      <c r="V568" s="53">
        <f t="shared" si="429"/>
        <v>17.751083306215602</v>
      </c>
      <c r="W568" s="53">
        <f t="shared" si="430"/>
        <v>98.960711772686651</v>
      </c>
      <c r="X568" s="53">
        <f t="shared" si="431"/>
        <v>1.024349357088133</v>
      </c>
      <c r="Y568" s="53">
        <f t="shared" si="432"/>
        <v>1.0252519308134749</v>
      </c>
      <c r="Z568" s="53">
        <f t="shared" si="433"/>
        <v>1.0256210796792193</v>
      </c>
      <c r="AA568" s="53">
        <f t="shared" si="434"/>
        <v>1.0329380375125019</v>
      </c>
      <c r="AB568" s="53">
        <f t="shared" si="435"/>
        <v>0.57479600082889803</v>
      </c>
      <c r="AC568" s="53">
        <f t="shared" si="436"/>
        <v>0.5633825493611998</v>
      </c>
      <c r="AD568" s="53">
        <f t="shared" si="437"/>
        <v>0.52914401165394309</v>
      </c>
      <c r="AE568" s="53">
        <f t="shared" si="438"/>
        <v>0.39928513109785746</v>
      </c>
      <c r="AF568" s="53">
        <f t="shared" si="439"/>
        <v>0.36</v>
      </c>
      <c r="AG568" s="53">
        <f t="shared" si="440"/>
        <v>0.37964256554892872</v>
      </c>
      <c r="AH568" s="64" t="s">
        <v>152</v>
      </c>
      <c r="AK568" s="45" t="str">
        <f t="shared" si="408"/>
        <v>393-05</v>
      </c>
      <c r="AL568" s="65"/>
      <c r="AM568" s="145">
        <f t="shared" si="409"/>
        <v>4</v>
      </c>
      <c r="AN568" s="149"/>
      <c r="AO568" s="183"/>
      <c r="AP568" s="149"/>
      <c r="AQ568" s="147">
        <f t="shared" si="410"/>
        <v>1</v>
      </c>
      <c r="AR568" s="229">
        <v>0</v>
      </c>
      <c r="AS568" s="229">
        <v>1</v>
      </c>
      <c r="AT568" s="229">
        <v>1</v>
      </c>
      <c r="AU568" s="229">
        <v>0</v>
      </c>
      <c r="AV568" s="229">
        <v>0</v>
      </c>
      <c r="AW568" s="229">
        <v>0</v>
      </c>
      <c r="AX568" s="229">
        <v>0</v>
      </c>
      <c r="AY568" s="229">
        <v>1</v>
      </c>
      <c r="AZ568" s="229">
        <v>1</v>
      </c>
      <c r="BB568" s="229">
        <v>14</v>
      </c>
      <c r="BC568" s="229">
        <v>0</v>
      </c>
      <c r="BD568" s="229">
        <v>1</v>
      </c>
      <c r="BE568" s="57">
        <v>3</v>
      </c>
      <c r="BF568" s="57">
        <v>3</v>
      </c>
      <c r="BG568" s="57">
        <v>3</v>
      </c>
      <c r="BH568" s="57">
        <v>10</v>
      </c>
      <c r="BI568" s="57">
        <f t="shared" si="411"/>
        <v>460</v>
      </c>
      <c r="BJ568" s="189" t="str">
        <f t="shared" si="441"/>
        <v>393-05</v>
      </c>
      <c r="BK568" s="173">
        <f t="shared" si="442"/>
        <v>4</v>
      </c>
      <c r="BL568" s="173">
        <v>10</v>
      </c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104"/>
      <c r="CB568" s="103"/>
      <c r="CC568" s="103"/>
      <c r="CD568" s="103"/>
      <c r="CE568" s="103"/>
      <c r="CF568" s="103"/>
      <c r="CG568" s="103"/>
      <c r="CH568" s="103"/>
      <c r="CI568" s="103"/>
      <c r="CJ568" s="103"/>
      <c r="CK568" s="103"/>
      <c r="CL568" s="103"/>
      <c r="CP568" s="93"/>
      <c r="CQ568" s="93"/>
      <c r="CV568" s="93"/>
      <c r="DA568" s="93"/>
      <c r="DF568" s="131"/>
      <c r="DG568" s="121">
        <f t="shared" si="412"/>
        <v>0</v>
      </c>
      <c r="DH568" s="121">
        <f t="shared" si="413"/>
        <v>7.2517012286366338</v>
      </c>
      <c r="DI568" s="121">
        <f t="shared" si="414"/>
        <v>14.138978457167335</v>
      </c>
      <c r="DJ568" s="121">
        <f t="shared" si="415"/>
        <v>0.46423995407155144</v>
      </c>
      <c r="DK568" s="121">
        <f t="shared" si="415"/>
        <v>0</v>
      </c>
      <c r="DL568" s="121">
        <f t="shared" si="415"/>
        <v>3.9625941226455854</v>
      </c>
      <c r="DM568" s="121">
        <f t="shared" si="416"/>
        <v>5.0894701085959237</v>
      </c>
      <c r="DN568" s="121">
        <f t="shared" si="417"/>
        <v>0</v>
      </c>
      <c r="DO568" s="121">
        <f t="shared" si="418"/>
        <v>0</v>
      </c>
      <c r="DP568" s="121">
        <f t="shared" si="419"/>
        <v>0</v>
      </c>
      <c r="DQ568" s="121">
        <f t="shared" si="420"/>
        <v>0</v>
      </c>
      <c r="DR568" s="122">
        <f t="shared" si="421"/>
        <v>0.5</v>
      </c>
      <c r="DS568" s="157"/>
      <c r="DT568" s="157" t="str">
        <f t="shared" si="422"/>
        <v>Natural fuels broadcast burn</v>
      </c>
      <c r="DU568" s="157" t="str">
        <f t="shared" si="406"/>
        <v>393-05</v>
      </c>
      <c r="DV568" s="238">
        <f t="shared" si="423"/>
        <v>4</v>
      </c>
      <c r="EJ568" s="50"/>
      <c r="EK568" s="50"/>
      <c r="EL568" s="55"/>
      <c r="EM568" s="50"/>
      <c r="EN568" s="50"/>
      <c r="EO568" s="50">
        <f t="shared" si="443"/>
        <v>0</v>
      </c>
      <c r="EP568" s="50">
        <f t="shared" si="444"/>
        <v>0</v>
      </c>
      <c r="EQ568" s="50">
        <f t="shared" si="445"/>
        <v>0</v>
      </c>
      <c r="ER568" s="56"/>
      <c r="ES568" s="56"/>
      <c r="ET568" s="56">
        <f t="shared" si="447"/>
        <v>0</v>
      </c>
      <c r="EU568" s="56">
        <f t="shared" si="447"/>
        <v>3.2632655528864851</v>
      </c>
      <c r="EV568" s="56"/>
      <c r="EW568" s="56"/>
      <c r="EX568" s="56"/>
      <c r="EY568" s="56"/>
      <c r="EZ568" s="165"/>
      <c r="FA568" s="179"/>
      <c r="FB568" s="179"/>
      <c r="FC568" s="56"/>
      <c r="FD568" s="56"/>
      <c r="FE568" s="56"/>
      <c r="FF568" s="56"/>
      <c r="FG568" s="56"/>
      <c r="FH568" s="56"/>
      <c r="FI568" s="56"/>
      <c r="FJ568" s="56"/>
      <c r="FK568" s="56"/>
      <c r="FL568" s="56"/>
      <c r="FM568" s="56"/>
      <c r="FO568" s="54"/>
      <c r="FP568" s="54"/>
      <c r="FQ568" s="54"/>
      <c r="FR568" s="54"/>
      <c r="FS568" s="54"/>
      <c r="FT568" s="54"/>
      <c r="FU568" s="54"/>
      <c r="FV568" s="54"/>
      <c r="FW568" s="54"/>
      <c r="FX568" s="54"/>
      <c r="FY568" s="54"/>
      <c r="FZ568" s="54"/>
      <c r="GA568" s="54"/>
    </row>
    <row r="569" spans="1:183" ht="16.899999999999999" customHeight="1">
      <c r="A569" s="66" t="s">
        <v>377</v>
      </c>
      <c r="B569" s="228" t="s">
        <v>358</v>
      </c>
      <c r="C569" s="228">
        <v>460</v>
      </c>
      <c r="D569" s="228" t="s">
        <v>364</v>
      </c>
      <c r="E569" s="229">
        <v>5</v>
      </c>
      <c r="F569" s="144">
        <v>1.03708398255</v>
      </c>
      <c r="G569" s="144">
        <v>7.6856193820560001</v>
      </c>
      <c r="H569" s="144"/>
      <c r="I569" s="144">
        <v>2.244736950918</v>
      </c>
      <c r="J569" s="144">
        <v>8.042706063084001</v>
      </c>
      <c r="K569" s="144">
        <v>3.4826882479620003</v>
      </c>
      <c r="L569" s="144">
        <v>1.3692085152900002</v>
      </c>
      <c r="M569" s="83"/>
      <c r="N569" s="83"/>
      <c r="O569" s="83"/>
      <c r="P569" s="230">
        <f t="shared" si="407"/>
        <v>23.862043141859999</v>
      </c>
      <c r="Q569" s="52">
        <f t="shared" si="424"/>
        <v>0.72517012286366334</v>
      </c>
      <c r="R569" s="52">
        <f t="shared" si="425"/>
        <v>1.5022608551199348</v>
      </c>
      <c r="S569" s="52">
        <f t="shared" si="426"/>
        <v>1.4138978457167335</v>
      </c>
      <c r="T569" s="53">
        <f t="shared" si="427"/>
        <v>0.13691742944633589</v>
      </c>
      <c r="U569" s="53">
        <f t="shared" si="428"/>
        <v>1.3900766881414581</v>
      </c>
      <c r="V569" s="53">
        <f t="shared" si="429"/>
        <v>17.751083306215602</v>
      </c>
      <c r="W569" s="53">
        <f t="shared" si="430"/>
        <v>98.960711772686651</v>
      </c>
      <c r="X569" s="53">
        <f t="shared" si="431"/>
        <v>1.024349357088133</v>
      </c>
      <c r="Y569" s="53">
        <f t="shared" si="432"/>
        <v>1.0252519308134749</v>
      </c>
      <c r="Z569" s="53">
        <f t="shared" si="433"/>
        <v>1.0256210796792193</v>
      </c>
      <c r="AA569" s="53">
        <f t="shared" si="434"/>
        <v>1.0329380375125019</v>
      </c>
      <c r="AB569" s="53">
        <f t="shared" si="435"/>
        <v>0.57479600082889803</v>
      </c>
      <c r="AC569" s="53">
        <f t="shared" si="436"/>
        <v>0.5633825493611998</v>
      </c>
      <c r="AD569" s="53">
        <f t="shared" si="437"/>
        <v>0.52914401165394309</v>
      </c>
      <c r="AE569" s="53">
        <f t="shared" si="438"/>
        <v>0.39928513109785746</v>
      </c>
      <c r="AF569" s="53">
        <f t="shared" si="439"/>
        <v>0.36</v>
      </c>
      <c r="AG569" s="53">
        <f t="shared" si="440"/>
        <v>0.37964256554892872</v>
      </c>
      <c r="AH569" s="64" t="s">
        <v>152</v>
      </c>
      <c r="AK569" s="45" t="str">
        <f t="shared" si="408"/>
        <v>393-05</v>
      </c>
      <c r="AL569" s="65"/>
      <c r="AM569" s="145">
        <f t="shared" si="409"/>
        <v>5</v>
      </c>
      <c r="AN569" s="149"/>
      <c r="AO569" s="183"/>
      <c r="AP569" s="149"/>
      <c r="AQ569" s="147">
        <f t="shared" si="410"/>
        <v>1</v>
      </c>
      <c r="AR569" s="229">
        <v>0</v>
      </c>
      <c r="AS569" s="229">
        <v>0</v>
      </c>
      <c r="AT569" s="229">
        <v>0</v>
      </c>
      <c r="AU569" s="229">
        <v>0</v>
      </c>
      <c r="AV569" s="229">
        <v>1</v>
      </c>
      <c r="AW569" s="229">
        <v>1</v>
      </c>
      <c r="AX569" s="229">
        <v>0</v>
      </c>
      <c r="AY569" s="229">
        <v>0</v>
      </c>
      <c r="AZ569" s="229">
        <v>0</v>
      </c>
      <c r="BB569" s="229">
        <v>4</v>
      </c>
      <c r="BC569" s="229">
        <v>1</v>
      </c>
      <c r="BD569" s="229">
        <v>0</v>
      </c>
      <c r="BE569" s="57">
        <v>3</v>
      </c>
      <c r="BF569" s="57">
        <v>3</v>
      </c>
      <c r="BG569" s="57">
        <v>3</v>
      </c>
      <c r="BH569" s="57">
        <v>10</v>
      </c>
      <c r="BI569" s="57">
        <f t="shared" si="411"/>
        <v>460</v>
      </c>
      <c r="BJ569" s="189" t="str">
        <f t="shared" si="441"/>
        <v>393-05</v>
      </c>
      <c r="BK569" s="173">
        <f t="shared" si="442"/>
        <v>5</v>
      </c>
      <c r="BL569" s="173">
        <v>12</v>
      </c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104"/>
      <c r="CB569" s="103"/>
      <c r="CC569" s="103"/>
      <c r="CD569" s="103"/>
      <c r="CE569" s="103"/>
      <c r="CF569" s="103"/>
      <c r="CG569" s="103"/>
      <c r="CH569" s="103"/>
      <c r="CI569" s="103"/>
      <c r="CJ569" s="103"/>
      <c r="CK569" s="103"/>
      <c r="CL569" s="103"/>
      <c r="CP569" s="93"/>
      <c r="CQ569" s="93"/>
      <c r="CV569" s="93"/>
      <c r="DA569" s="93"/>
      <c r="DF569" s="131"/>
      <c r="DG569" s="121">
        <f t="shared" si="412"/>
        <v>0</v>
      </c>
      <c r="DH569" s="121">
        <f t="shared" si="413"/>
        <v>3.6258506143183169</v>
      </c>
      <c r="DI569" s="121">
        <f t="shared" si="414"/>
        <v>7.0694892285836675</v>
      </c>
      <c r="DJ569" s="121">
        <f t="shared" si="415"/>
        <v>0.13263998687758613</v>
      </c>
      <c r="DK569" s="121">
        <f t="shared" si="415"/>
        <v>0.33026811803520256</v>
      </c>
      <c r="DL569" s="121">
        <f t="shared" si="415"/>
        <v>0</v>
      </c>
      <c r="DM569" s="121">
        <f t="shared" si="416"/>
        <v>7.3288369563781304</v>
      </c>
      <c r="DN569" s="121">
        <f t="shared" si="417"/>
        <v>0</v>
      </c>
      <c r="DO569" s="121">
        <f t="shared" si="418"/>
        <v>0</v>
      </c>
      <c r="DP569" s="121">
        <f t="shared" si="419"/>
        <v>0</v>
      </c>
      <c r="DQ569" s="121">
        <f t="shared" si="420"/>
        <v>0</v>
      </c>
      <c r="DR569" s="122">
        <f t="shared" si="421"/>
        <v>0.5</v>
      </c>
      <c r="DS569" s="157"/>
      <c r="DT569" s="157" t="str">
        <f t="shared" si="422"/>
        <v>Natural fuels broadcast burn</v>
      </c>
      <c r="DU569" s="157" t="str">
        <f t="shared" si="406"/>
        <v>393-05</v>
      </c>
      <c r="DV569" s="238">
        <f t="shared" si="423"/>
        <v>5</v>
      </c>
      <c r="EJ569" s="50">
        <f t="shared" si="448"/>
        <v>3.8752032520325205E-2</v>
      </c>
      <c r="EK569" s="50">
        <f t="shared" si="449"/>
        <v>0.18546747967479674</v>
      </c>
      <c r="EL569" s="55">
        <f t="shared" si="450"/>
        <v>0</v>
      </c>
      <c r="EM569" s="50">
        <f>4.656*AQ569*(((BL569/2.54)^2)+((BM569/2.54)^2)+((BN569/2.54)^2)+((BO569)/2.54^2)+((BP569/2.54)^2)+((BQ569/2.54)^2)+((BR569/2.54)^2)+((BS569/2.54)^2)+((BT569/2.54)^2)+((BU569/2.54)^2)+((BV569/2.54)^2)+((BW569/2.54)^2)+((BX569/2.54)^2)+((BY569/2.54)^2)+((BZ569/2.54)^2))/(BH569*3.28)</f>
        <v>3.1683575562273067</v>
      </c>
      <c r="EN569" s="50">
        <f>3.492*AQ569*((CA569/2.54)^2 + (CB569/2.54)^2 + (CC569/2.54)^2 + (CD569/2.54)^2 + (CE569/2.54)^2 + (CF569/2.54)^2 + (CG569/2.54)^2 +(CH569/2.54)^2 +(CI569/2.54)^2 + (CJ569/2.54)^2 +(CK569/2.54)^2 + (CL569/2.54)^2 +(CM569/2.54)^2 + (CN569/2.54)^2 + (CO569/2.54)^2)/(BH569*3.28)</f>
        <v>0</v>
      </c>
      <c r="EO569" s="50">
        <f t="shared" si="443"/>
        <v>0</v>
      </c>
      <c r="EP569" s="50">
        <f t="shared" si="444"/>
        <v>0</v>
      </c>
      <c r="EQ569" s="50">
        <f t="shared" si="445"/>
        <v>0</v>
      </c>
      <c r="ER569" s="56">
        <f t="shared" si="451"/>
        <v>0.22421951219512193</v>
      </c>
      <c r="ES569" s="56">
        <f t="shared" si="452"/>
        <v>3.1683575562273067</v>
      </c>
      <c r="ET569" s="56">
        <f t="shared" si="447"/>
        <v>0</v>
      </c>
      <c r="EU569" s="56">
        <f t="shared" si="447"/>
        <v>1.6316327764432426</v>
      </c>
      <c r="EV569" s="56">
        <f t="shared" si="453"/>
        <v>3.3925770684224288</v>
      </c>
      <c r="EW569" s="56"/>
      <c r="EX569" s="56"/>
      <c r="EY569" s="56"/>
      <c r="EZ569" s="165"/>
      <c r="FA569" s="179"/>
      <c r="FB569" s="179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O569" s="54"/>
      <c r="FP569" s="54"/>
      <c r="FQ569" s="54"/>
      <c r="FR569" s="54"/>
      <c r="FS569" s="54"/>
      <c r="FT569" s="54"/>
      <c r="FU569" s="54"/>
      <c r="FV569" s="54"/>
      <c r="FW569" s="54"/>
      <c r="FX569" s="54"/>
      <c r="FY569" s="54"/>
      <c r="FZ569" s="54"/>
      <c r="GA569" s="54"/>
    </row>
    <row r="570" spans="1:183" ht="16.899999999999999" customHeight="1">
      <c r="A570" s="66" t="s">
        <v>377</v>
      </c>
      <c r="B570" s="228" t="s">
        <v>358</v>
      </c>
      <c r="C570" s="228">
        <v>460</v>
      </c>
      <c r="D570" s="228" t="s">
        <v>365</v>
      </c>
      <c r="E570" s="229">
        <v>1</v>
      </c>
      <c r="F570" s="144">
        <v>1.03708398255</v>
      </c>
      <c r="G570" s="144">
        <v>7.6856193820560001</v>
      </c>
      <c r="H570" s="144"/>
      <c r="I570" s="144">
        <v>2.244736950918</v>
      </c>
      <c r="J570" s="144">
        <v>8.042706063084001</v>
      </c>
      <c r="K570" s="144">
        <v>3.4826882479620003</v>
      </c>
      <c r="L570" s="144">
        <v>1.3692085152900002</v>
      </c>
      <c r="M570" s="83"/>
      <c r="N570" s="83"/>
      <c r="O570" s="83"/>
      <c r="P570" s="230">
        <f t="shared" si="407"/>
        <v>23.862043141859999</v>
      </c>
      <c r="Q570" s="52">
        <f t="shared" si="424"/>
        <v>0.72517012286366334</v>
      </c>
      <c r="R570" s="52">
        <f t="shared" si="425"/>
        <v>1.5022608551199348</v>
      </c>
      <c r="S570" s="52">
        <f t="shared" si="426"/>
        <v>1.4138978457167335</v>
      </c>
      <c r="T570" s="53">
        <f t="shared" si="427"/>
        <v>0.13691742944633589</v>
      </c>
      <c r="U570" s="53">
        <f t="shared" si="428"/>
        <v>1.3900766881414581</v>
      </c>
      <c r="V570" s="53">
        <f t="shared" si="429"/>
        <v>17.751083306215602</v>
      </c>
      <c r="W570" s="53">
        <f t="shared" si="430"/>
        <v>98.960711772686651</v>
      </c>
      <c r="X570" s="53">
        <f t="shared" si="431"/>
        <v>1.024349357088133</v>
      </c>
      <c r="Y570" s="53">
        <f t="shared" si="432"/>
        <v>1.0252519308134749</v>
      </c>
      <c r="Z570" s="53">
        <f t="shared" si="433"/>
        <v>1.0256210796792193</v>
      </c>
      <c r="AA570" s="53">
        <f t="shared" si="434"/>
        <v>1.0329380375125019</v>
      </c>
      <c r="AB570" s="53">
        <f t="shared" si="435"/>
        <v>0.57479600082889803</v>
      </c>
      <c r="AC570" s="53">
        <f t="shared" si="436"/>
        <v>0.5633825493611998</v>
      </c>
      <c r="AD570" s="53">
        <f t="shared" si="437"/>
        <v>0.52914401165394309</v>
      </c>
      <c r="AE570" s="53">
        <f t="shared" si="438"/>
        <v>0.39928513109785746</v>
      </c>
      <c r="AF570" s="53">
        <f t="shared" si="439"/>
        <v>0.36</v>
      </c>
      <c r="AG570" s="53">
        <f t="shared" si="440"/>
        <v>0.37964256554892872</v>
      </c>
      <c r="AH570" s="64" t="s">
        <v>152</v>
      </c>
      <c r="AK570" s="45" t="str">
        <f t="shared" si="408"/>
        <v>394-02</v>
      </c>
      <c r="AL570" s="65"/>
      <c r="AM570" s="145">
        <f t="shared" si="409"/>
        <v>1</v>
      </c>
      <c r="AN570" s="149"/>
      <c r="AO570" s="183"/>
      <c r="AP570" s="149"/>
      <c r="AQ570" s="147">
        <f t="shared" si="410"/>
        <v>1</v>
      </c>
      <c r="AR570" s="229">
        <v>0</v>
      </c>
      <c r="AS570" s="229">
        <v>1</v>
      </c>
      <c r="AT570" s="229">
        <v>2</v>
      </c>
      <c r="AU570" s="229">
        <v>0</v>
      </c>
      <c r="AV570" s="229">
        <v>1</v>
      </c>
      <c r="AW570" s="229">
        <v>1</v>
      </c>
      <c r="AX570" s="229">
        <v>0</v>
      </c>
      <c r="AY570" s="229">
        <v>1</v>
      </c>
      <c r="AZ570" s="229">
        <v>1</v>
      </c>
      <c r="BB570" s="229">
        <v>25</v>
      </c>
      <c r="BC570" s="229">
        <v>1</v>
      </c>
      <c r="BD570" s="229">
        <v>0</v>
      </c>
      <c r="BE570" s="57">
        <v>3</v>
      </c>
      <c r="BF570" s="57">
        <v>3</v>
      </c>
      <c r="BG570" s="57">
        <v>3</v>
      </c>
      <c r="BH570" s="57">
        <v>10</v>
      </c>
      <c r="BI570" s="57">
        <f t="shared" si="411"/>
        <v>460</v>
      </c>
      <c r="BJ570" s="189" t="str">
        <f t="shared" si="441"/>
        <v>394-02</v>
      </c>
      <c r="BK570" s="173">
        <f t="shared" si="442"/>
        <v>1</v>
      </c>
      <c r="BL570" s="173">
        <v>0</v>
      </c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104"/>
      <c r="CB570" s="103"/>
      <c r="CC570" s="103"/>
      <c r="CD570" s="103"/>
      <c r="CE570" s="103"/>
      <c r="CF570" s="103"/>
      <c r="CG570" s="103"/>
      <c r="CH570" s="103"/>
      <c r="CI570" s="103"/>
      <c r="CJ570" s="103"/>
      <c r="CK570" s="103"/>
      <c r="CL570" s="103"/>
      <c r="CP570" s="93"/>
      <c r="CQ570" s="93"/>
      <c r="CV570" s="93"/>
      <c r="DA570" s="93"/>
      <c r="DF570" s="131"/>
      <c r="DG570" s="121">
        <f t="shared" si="412"/>
        <v>0</v>
      </c>
      <c r="DH570" s="121">
        <f t="shared" si="413"/>
        <v>10.877551842954949</v>
      </c>
      <c r="DI570" s="121">
        <f t="shared" si="414"/>
        <v>21.208467685751003</v>
      </c>
      <c r="DJ570" s="121">
        <f t="shared" si="415"/>
        <v>0.82899991798491335</v>
      </c>
      <c r="DK570" s="121">
        <f t="shared" si="415"/>
        <v>0.33026811803520256</v>
      </c>
      <c r="DL570" s="121">
        <f t="shared" si="415"/>
        <v>0</v>
      </c>
      <c r="DM570" s="121">
        <f t="shared" si="416"/>
        <v>0</v>
      </c>
      <c r="DN570" s="121">
        <f t="shared" si="417"/>
        <v>0</v>
      </c>
      <c r="DO570" s="121">
        <f t="shared" si="418"/>
        <v>0</v>
      </c>
      <c r="DP570" s="121">
        <f t="shared" si="419"/>
        <v>0</v>
      </c>
      <c r="DQ570" s="121">
        <f t="shared" si="420"/>
        <v>0</v>
      </c>
      <c r="DR570" s="122">
        <f t="shared" si="421"/>
        <v>1.5</v>
      </c>
      <c r="DS570" s="157"/>
      <c r="DT570" s="157" t="str">
        <f t="shared" si="422"/>
        <v>Natural fuels broadcast burn</v>
      </c>
      <c r="DU570" s="157" t="str">
        <f t="shared" si="406"/>
        <v>394-02</v>
      </c>
      <c r="DV570" s="238">
        <f t="shared" si="423"/>
        <v>1</v>
      </c>
      <c r="EJ570" s="50">
        <f t="shared" si="448"/>
        <v>0.24220020325203251</v>
      </c>
      <c r="EK570" s="50">
        <f t="shared" si="449"/>
        <v>0.18546747967479674</v>
      </c>
      <c r="EL570" s="55">
        <f t="shared" si="450"/>
        <v>0</v>
      </c>
      <c r="EM570" s="50">
        <f>4.656*AQ570*(((BL570/2.54)^2)+((BM570/2.54)^2)+((BN570/2.54)^2)+((BO570)/2.54^2)+((BP570/2.54)^2)+((BQ570/2.54)^2)+((BR570/2.54)^2)+((BS570/2.54)^2)+((BT570/2.54)^2)+((BU570/2.54)^2)+((BV570/2.54)^2)+((BW570/2.54)^2)+((BX570/2.54)^2)+((BY570/2.54)^2)+((BZ570/2.54)^2))/(BH570*3.28)</f>
        <v>0</v>
      </c>
      <c r="EN570" s="50">
        <f>3.492*AQ570*((CA570/2.54)^2 + (CB570/2.54)^2 + (CC570/2.54)^2 + (CD570/2.54)^2 + (CE570/2.54)^2 + (CF570/2.54)^2 + (CG570/2.54)^2 +(CH570/2.54)^2 +(CI570/2.54)^2 + (CJ570/2.54)^2 +(CK570/2.54)^2 + (CL570/2.54)^2 +(CM570/2.54)^2 + (CN570/2.54)^2 + (CO570/2.54)^2)/(BH570*3.28)</f>
        <v>0</v>
      </c>
      <c r="EO570" s="50">
        <f t="shared" si="443"/>
        <v>0</v>
      </c>
      <c r="EP570" s="50">
        <f t="shared" si="444"/>
        <v>0</v>
      </c>
      <c r="EQ570" s="50">
        <f t="shared" si="445"/>
        <v>0</v>
      </c>
      <c r="ER570" s="56">
        <f t="shared" si="451"/>
        <v>0.42766768292682922</v>
      </c>
      <c r="ES570" s="56">
        <f t="shared" si="452"/>
        <v>0</v>
      </c>
      <c r="ET570" s="56">
        <f t="shared" si="447"/>
        <v>0</v>
      </c>
      <c r="EU570" s="56">
        <f t="shared" si="447"/>
        <v>4.8948983293297275</v>
      </c>
      <c r="EV570" s="56">
        <f t="shared" si="453"/>
        <v>0.42766768292682922</v>
      </c>
      <c r="EW570" s="56"/>
      <c r="EX570" s="56"/>
      <c r="EY570" s="56"/>
      <c r="EZ570" s="165"/>
      <c r="FA570" s="179"/>
      <c r="FB570" s="179"/>
      <c r="FC570" s="56"/>
      <c r="FD570" s="56"/>
      <c r="FE570" s="56"/>
      <c r="FF570" s="56"/>
      <c r="FG570" s="56"/>
      <c r="FH570" s="56"/>
      <c r="FI570" s="56"/>
      <c r="FJ570" s="56"/>
      <c r="FK570" s="56"/>
      <c r="FL570" s="56"/>
      <c r="FM570" s="56"/>
      <c r="FO570" s="54"/>
      <c r="FP570" s="54"/>
      <c r="FQ570" s="54"/>
      <c r="FR570" s="54"/>
      <c r="FS570" s="54"/>
      <c r="FT570" s="54"/>
      <c r="FU570" s="54"/>
      <c r="FV570" s="54"/>
      <c r="FW570" s="54"/>
      <c r="FX570" s="54"/>
      <c r="FY570" s="54"/>
      <c r="FZ570" s="54"/>
      <c r="GA570" s="54"/>
    </row>
    <row r="571" spans="1:183" ht="16.899999999999999" customHeight="1">
      <c r="A571" s="66" t="s">
        <v>377</v>
      </c>
      <c r="B571" s="228" t="s">
        <v>358</v>
      </c>
      <c r="C571" s="228">
        <v>460</v>
      </c>
      <c r="D571" s="228" t="s">
        <v>365</v>
      </c>
      <c r="E571" s="229">
        <v>2</v>
      </c>
      <c r="F571" s="144">
        <v>1.03708398255</v>
      </c>
      <c r="G571" s="144">
        <v>7.6856193820560001</v>
      </c>
      <c r="H571" s="144"/>
      <c r="I571" s="144">
        <v>2.244736950918</v>
      </c>
      <c r="J571" s="144">
        <v>8.042706063084001</v>
      </c>
      <c r="K571" s="144">
        <v>3.4826882479620003</v>
      </c>
      <c r="L571" s="144">
        <v>1.3692085152900002</v>
      </c>
      <c r="M571" s="83"/>
      <c r="N571" s="83"/>
      <c r="O571" s="83"/>
      <c r="P571" s="230">
        <f t="shared" si="407"/>
        <v>23.862043141859999</v>
      </c>
      <c r="Q571" s="52">
        <f t="shared" si="424"/>
        <v>0.72517012286366334</v>
      </c>
      <c r="R571" s="52">
        <f t="shared" si="425"/>
        <v>1.5022608551199348</v>
      </c>
      <c r="S571" s="52">
        <f t="shared" si="426"/>
        <v>1.4138978457167335</v>
      </c>
      <c r="T571" s="53">
        <f t="shared" si="427"/>
        <v>0.13691742944633589</v>
      </c>
      <c r="U571" s="53">
        <f t="shared" si="428"/>
        <v>1.3900766881414581</v>
      </c>
      <c r="V571" s="53">
        <f t="shared" si="429"/>
        <v>17.751083306215602</v>
      </c>
      <c r="W571" s="53">
        <f t="shared" si="430"/>
        <v>98.960711772686651</v>
      </c>
      <c r="X571" s="53">
        <f t="shared" si="431"/>
        <v>1.024349357088133</v>
      </c>
      <c r="Y571" s="53">
        <f t="shared" si="432"/>
        <v>1.0252519308134749</v>
      </c>
      <c r="Z571" s="53">
        <f t="shared" si="433"/>
        <v>1.0256210796792193</v>
      </c>
      <c r="AA571" s="53">
        <f t="shared" si="434"/>
        <v>1.0329380375125019</v>
      </c>
      <c r="AB571" s="53">
        <f t="shared" si="435"/>
        <v>0.57479600082889803</v>
      </c>
      <c r="AC571" s="53">
        <f t="shared" si="436"/>
        <v>0.5633825493611998</v>
      </c>
      <c r="AD571" s="53">
        <f t="shared" si="437"/>
        <v>0.52914401165394309</v>
      </c>
      <c r="AE571" s="53">
        <f t="shared" si="438"/>
        <v>0.39928513109785746</v>
      </c>
      <c r="AF571" s="53">
        <f t="shared" si="439"/>
        <v>0.36</v>
      </c>
      <c r="AG571" s="53">
        <f t="shared" si="440"/>
        <v>0.37964256554892872</v>
      </c>
      <c r="AH571" s="64" t="s">
        <v>152</v>
      </c>
      <c r="AK571" s="45" t="str">
        <f t="shared" si="408"/>
        <v>394-02</v>
      </c>
      <c r="AL571" s="65"/>
      <c r="AM571" s="145">
        <f t="shared" si="409"/>
        <v>2</v>
      </c>
      <c r="AN571" s="149"/>
      <c r="AO571" s="183"/>
      <c r="AP571" s="149"/>
      <c r="AQ571" s="147">
        <f t="shared" si="410"/>
        <v>1</v>
      </c>
      <c r="AR571" s="229">
        <v>0</v>
      </c>
      <c r="AS571" s="229">
        <v>0</v>
      </c>
      <c r="AT571" s="229">
        <v>0</v>
      </c>
      <c r="AU571" s="229">
        <v>0</v>
      </c>
      <c r="AV571" s="229">
        <v>1</v>
      </c>
      <c r="AW571" s="229">
        <v>1</v>
      </c>
      <c r="AX571" s="229">
        <v>0</v>
      </c>
      <c r="AY571" s="229">
        <v>1</v>
      </c>
      <c r="AZ571" s="229">
        <v>1</v>
      </c>
      <c r="BB571" s="229">
        <v>0</v>
      </c>
      <c r="BC571" s="229">
        <v>0</v>
      </c>
      <c r="BD571" s="229">
        <v>0</v>
      </c>
      <c r="BE571" s="57">
        <v>3</v>
      </c>
      <c r="BF571" s="57">
        <v>3</v>
      </c>
      <c r="BG571" s="57">
        <v>3</v>
      </c>
      <c r="BH571" s="57">
        <v>10</v>
      </c>
      <c r="BI571" s="57">
        <f t="shared" si="411"/>
        <v>460</v>
      </c>
      <c r="BJ571" s="189" t="str">
        <f t="shared" si="441"/>
        <v>394-02</v>
      </c>
      <c r="BK571" s="173">
        <f t="shared" si="442"/>
        <v>2</v>
      </c>
      <c r="BL571" s="173">
        <v>0</v>
      </c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104"/>
      <c r="CB571" s="103"/>
      <c r="CC571" s="103"/>
      <c r="CD571" s="103"/>
      <c r="CE571" s="103"/>
      <c r="CF571" s="103"/>
      <c r="CG571" s="103"/>
      <c r="CH571" s="103"/>
      <c r="CI571" s="103"/>
      <c r="CJ571" s="103"/>
      <c r="CK571" s="103"/>
      <c r="CL571" s="103"/>
      <c r="CP571" s="93"/>
      <c r="CQ571" s="93"/>
      <c r="CV571" s="93"/>
      <c r="DA571" s="93"/>
      <c r="DF571" s="131"/>
      <c r="DG571" s="121">
        <f t="shared" si="412"/>
        <v>0</v>
      </c>
      <c r="DH571" s="121">
        <f t="shared" si="413"/>
        <v>7.2517012286366338</v>
      </c>
      <c r="DI571" s="121">
        <f t="shared" si="414"/>
        <v>14.138978457167335</v>
      </c>
      <c r="DJ571" s="121">
        <f t="shared" si="415"/>
        <v>0</v>
      </c>
      <c r="DK571" s="121">
        <f t="shared" si="415"/>
        <v>0</v>
      </c>
      <c r="DL571" s="121">
        <f t="shared" si="415"/>
        <v>0</v>
      </c>
      <c r="DM571" s="121">
        <f t="shared" si="416"/>
        <v>0</v>
      </c>
      <c r="DN571" s="121">
        <f t="shared" si="417"/>
        <v>0</v>
      </c>
      <c r="DO571" s="121">
        <f t="shared" si="418"/>
        <v>0</v>
      </c>
      <c r="DP571" s="121">
        <f t="shared" si="419"/>
        <v>0</v>
      </c>
      <c r="DQ571" s="121">
        <f t="shared" si="420"/>
        <v>0</v>
      </c>
      <c r="DR571" s="122">
        <f t="shared" si="421"/>
        <v>0.5</v>
      </c>
      <c r="DS571" s="157"/>
      <c r="DT571" s="157" t="str">
        <f t="shared" si="422"/>
        <v>Natural fuels broadcast burn</v>
      </c>
      <c r="DU571" s="157" t="str">
        <f t="shared" si="406"/>
        <v>394-02</v>
      </c>
      <c r="DV571" s="238">
        <f t="shared" si="423"/>
        <v>2</v>
      </c>
      <c r="EJ571" s="50">
        <f t="shared" si="448"/>
        <v>0</v>
      </c>
      <c r="EK571" s="50">
        <f t="shared" si="449"/>
        <v>0</v>
      </c>
      <c r="EL571" s="55">
        <f t="shared" si="450"/>
        <v>0</v>
      </c>
      <c r="EM571" s="50">
        <f>4.656*AQ571*(((BL571/2.54)^2)+((BM571/2.54)^2)+((BN571/2.54)^2)+((BO571)/2.54^2)+((BP571/2.54)^2)+((BQ571/2.54)^2)+((BR571/2.54)^2)+((BS571/2.54)^2)+((BT571/2.54)^2)+((BU571/2.54)^2)+((BV571/2.54)^2)+((BW571/2.54)^2)+((BX571/2.54)^2)+((BY571/2.54)^2)+((BZ571/2.54)^2))/(BH571*3.28)</f>
        <v>0</v>
      </c>
      <c r="EN571" s="50">
        <f>3.492*AQ571*((CA571/2.54)^2 + (CB571/2.54)^2 + (CC571/2.54)^2 + (CD571/2.54)^2 + (CE571/2.54)^2 + (CF571/2.54)^2 + (CG571/2.54)^2 +(CH571/2.54)^2 +(CI571/2.54)^2 + (CJ571/2.54)^2 +(CK571/2.54)^2 + (CL571/2.54)^2 +(CM571/2.54)^2 + (CN571/2.54)^2 + (CO571/2.54)^2)/(BH571*3.28)</f>
        <v>0</v>
      </c>
      <c r="EO571" s="50">
        <f t="shared" si="443"/>
        <v>0</v>
      </c>
      <c r="EP571" s="50">
        <f t="shared" si="444"/>
        <v>0</v>
      </c>
      <c r="EQ571" s="50">
        <f t="shared" si="445"/>
        <v>0</v>
      </c>
      <c r="ER571" s="56">
        <f t="shared" si="451"/>
        <v>0</v>
      </c>
      <c r="ES571" s="56">
        <f t="shared" si="452"/>
        <v>0</v>
      </c>
      <c r="ET571" s="56">
        <f t="shared" si="447"/>
        <v>0</v>
      </c>
      <c r="EU571" s="56">
        <f t="shared" si="447"/>
        <v>3.2632655528864851</v>
      </c>
      <c r="EV571" s="56">
        <f t="shared" si="453"/>
        <v>0</v>
      </c>
      <c r="EW571" s="56"/>
      <c r="EX571" s="56"/>
      <c r="EY571" s="56"/>
      <c r="EZ571" s="165" t="str">
        <f>D571</f>
        <v>394-02</v>
      </c>
      <c r="FA571" s="179">
        <f t="shared" si="446"/>
        <v>0</v>
      </c>
      <c r="FB571" s="179">
        <f t="shared" si="446"/>
        <v>3.2632655528864851</v>
      </c>
      <c r="FC571" s="56">
        <f>AVERAGE(EJ569:EJ571)</f>
        <v>9.3650745257452581E-2</v>
      </c>
      <c r="FD571" s="56">
        <f>AVERAGE(EK569:EK571)</f>
        <v>0.12364498644986449</v>
      </c>
      <c r="FE571" s="56">
        <f>AVERAGE(EL569:EL571)</f>
        <v>0</v>
      </c>
      <c r="FF571" s="56">
        <f>AVERAGE(EM569:EM571)</f>
        <v>1.0561191854091023</v>
      </c>
      <c r="FG571" s="56">
        <f>AVERAGE(EN569:EN571)</f>
        <v>0</v>
      </c>
      <c r="FH571" s="56">
        <f t="shared" si="454"/>
        <v>0</v>
      </c>
      <c r="FI571" s="56">
        <f t="shared" si="454"/>
        <v>0</v>
      </c>
      <c r="FJ571" s="56">
        <f t="shared" si="454"/>
        <v>0</v>
      </c>
      <c r="FK571" s="56">
        <f>AVERAGE(ER569:ER571)</f>
        <v>0.21729573170731706</v>
      </c>
      <c r="FL571" s="56">
        <f>AVERAGE(ES569:ES571)</f>
        <v>1.0561191854091023</v>
      </c>
      <c r="FM571" s="56">
        <f>AVERAGE(EV569:EV571)</f>
        <v>1.2734149171164193</v>
      </c>
      <c r="FO571" s="54"/>
      <c r="FP571" s="54" t="e">
        <f>AVERAGE(#REF!)</f>
        <v>#REF!</v>
      </c>
      <c r="FQ571" s="54" t="e">
        <f>AVERAGE(#REF!)</f>
        <v>#REF!</v>
      </c>
      <c r="FR571" s="54" t="e">
        <f>AVERAGE(#REF!)</f>
        <v>#REF!</v>
      </c>
      <c r="FS571" s="54" t="e">
        <f>AVERAGE(#REF!)</f>
        <v>#REF!</v>
      </c>
      <c r="FT571" s="54" t="e">
        <f>AVERAGE(#REF!)</f>
        <v>#REF!</v>
      </c>
      <c r="FU571" s="54" t="e">
        <f>AVERAGE(#REF!)</f>
        <v>#REF!</v>
      </c>
      <c r="FV571" s="54" t="e">
        <f>AVERAGE(#REF!)</f>
        <v>#REF!</v>
      </c>
      <c r="FW571" s="54" t="e">
        <f>AVERAGE(#REF!)</f>
        <v>#REF!</v>
      </c>
      <c r="FX571" s="54" t="e">
        <f>AVERAGE(#REF!)</f>
        <v>#REF!</v>
      </c>
      <c r="FY571" s="54" t="e">
        <f>AVERAGE(#REF!)</f>
        <v>#REF!</v>
      </c>
      <c r="FZ571" s="54" t="e">
        <f>AVERAGE(#REF!)</f>
        <v>#REF!</v>
      </c>
      <c r="GA571" s="54"/>
    </row>
    <row r="572" spans="1:183" ht="16.899999999999999" customHeight="1">
      <c r="A572" s="66" t="s">
        <v>377</v>
      </c>
      <c r="B572" s="228" t="s">
        <v>358</v>
      </c>
      <c r="C572" s="228">
        <v>460</v>
      </c>
      <c r="D572" s="228" t="s">
        <v>365</v>
      </c>
      <c r="E572" s="229">
        <v>3</v>
      </c>
      <c r="F572" s="144">
        <v>1.03708398255</v>
      </c>
      <c r="G572" s="144">
        <v>7.6856193820560001</v>
      </c>
      <c r="H572" s="144"/>
      <c r="I572" s="144">
        <v>2.244736950918</v>
      </c>
      <c r="J572" s="144">
        <v>8.042706063084001</v>
      </c>
      <c r="K572" s="144">
        <v>3.4826882479620003</v>
      </c>
      <c r="L572" s="144">
        <v>1.3692085152900002</v>
      </c>
      <c r="M572" s="83"/>
      <c r="N572" s="83"/>
      <c r="O572" s="83"/>
      <c r="P572" s="230">
        <f t="shared" si="407"/>
        <v>23.862043141859999</v>
      </c>
      <c r="Q572" s="52">
        <f t="shared" si="424"/>
        <v>0.72517012286366334</v>
      </c>
      <c r="R572" s="52">
        <f t="shared" si="425"/>
        <v>1.5022608551199348</v>
      </c>
      <c r="S572" s="52">
        <f t="shared" si="426"/>
        <v>1.4138978457167335</v>
      </c>
      <c r="T572" s="53">
        <f t="shared" si="427"/>
        <v>0.13691742944633589</v>
      </c>
      <c r="U572" s="53">
        <f t="shared" si="428"/>
        <v>1.3900766881414581</v>
      </c>
      <c r="V572" s="53">
        <f t="shared" si="429"/>
        <v>17.751083306215602</v>
      </c>
      <c r="W572" s="53">
        <f t="shared" si="430"/>
        <v>98.960711772686651</v>
      </c>
      <c r="X572" s="53">
        <f t="shared" si="431"/>
        <v>1.024349357088133</v>
      </c>
      <c r="Y572" s="53">
        <f t="shared" si="432"/>
        <v>1.0252519308134749</v>
      </c>
      <c r="Z572" s="53">
        <f t="shared" si="433"/>
        <v>1.0256210796792193</v>
      </c>
      <c r="AA572" s="53">
        <f t="shared" si="434"/>
        <v>1.0329380375125019</v>
      </c>
      <c r="AB572" s="53">
        <f t="shared" si="435"/>
        <v>0.57479600082889803</v>
      </c>
      <c r="AC572" s="53">
        <f t="shared" si="436"/>
        <v>0.5633825493611998</v>
      </c>
      <c r="AD572" s="53">
        <f t="shared" si="437"/>
        <v>0.52914401165394309</v>
      </c>
      <c r="AE572" s="53">
        <f t="shared" si="438"/>
        <v>0.39928513109785746</v>
      </c>
      <c r="AF572" s="53">
        <f t="shared" si="439"/>
        <v>0.36</v>
      </c>
      <c r="AG572" s="53">
        <f t="shared" si="440"/>
        <v>0.37964256554892872</v>
      </c>
      <c r="AH572" s="64" t="s">
        <v>152</v>
      </c>
      <c r="AK572" s="45" t="str">
        <f t="shared" si="408"/>
        <v>394-02</v>
      </c>
      <c r="AL572" s="65"/>
      <c r="AM572" s="145">
        <f t="shared" si="409"/>
        <v>3</v>
      </c>
      <c r="AN572" s="149"/>
      <c r="AO572" s="183"/>
      <c r="AP572" s="149"/>
      <c r="AQ572" s="147">
        <f t="shared" si="410"/>
        <v>1</v>
      </c>
      <c r="AR572" s="229">
        <v>0</v>
      </c>
      <c r="AS572" s="229">
        <v>1</v>
      </c>
      <c r="AT572" s="229">
        <v>1</v>
      </c>
      <c r="AU572" s="229">
        <v>0</v>
      </c>
      <c r="AV572" s="229">
        <v>1</v>
      </c>
      <c r="AW572" s="229">
        <v>1</v>
      </c>
      <c r="AX572" s="229">
        <v>0</v>
      </c>
      <c r="AY572" s="229">
        <v>0</v>
      </c>
      <c r="AZ572" s="229">
        <v>0</v>
      </c>
      <c r="BB572" s="229">
        <v>20</v>
      </c>
      <c r="BC572" s="229">
        <v>2</v>
      </c>
      <c r="BD572" s="229">
        <v>0</v>
      </c>
      <c r="BE572" s="57">
        <v>3</v>
      </c>
      <c r="BF572" s="57">
        <v>3</v>
      </c>
      <c r="BG572" s="57">
        <v>3</v>
      </c>
      <c r="BH572" s="57">
        <v>10</v>
      </c>
      <c r="BI572" s="57">
        <f t="shared" si="411"/>
        <v>460</v>
      </c>
      <c r="BJ572" s="189" t="str">
        <f t="shared" si="441"/>
        <v>394-02</v>
      </c>
      <c r="BK572" s="173">
        <f t="shared" si="442"/>
        <v>3</v>
      </c>
      <c r="BL572" s="173">
        <v>0</v>
      </c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104"/>
      <c r="CB572" s="103"/>
      <c r="CC572" s="103"/>
      <c r="CD572" s="103"/>
      <c r="CE572" s="103"/>
      <c r="CF572" s="103"/>
      <c r="CG572" s="103"/>
      <c r="CH572" s="103"/>
      <c r="CI572" s="103"/>
      <c r="CJ572" s="103"/>
      <c r="CK572" s="103"/>
      <c r="CL572" s="103"/>
      <c r="CP572" s="93"/>
      <c r="CQ572" s="93"/>
      <c r="CV572" s="93"/>
      <c r="DA572" s="93"/>
      <c r="DF572" s="131"/>
      <c r="DG572" s="121">
        <f t="shared" si="412"/>
        <v>0</v>
      </c>
      <c r="DH572" s="121">
        <f t="shared" si="413"/>
        <v>7.2517012286366338</v>
      </c>
      <c r="DI572" s="121">
        <f t="shared" si="414"/>
        <v>14.138978457167335</v>
      </c>
      <c r="DJ572" s="121">
        <f t="shared" si="415"/>
        <v>0.66319993438793057</v>
      </c>
      <c r="DK572" s="121">
        <f t="shared" si="415"/>
        <v>0.66053623607040512</v>
      </c>
      <c r="DL572" s="121">
        <f t="shared" si="415"/>
        <v>0</v>
      </c>
      <c r="DM572" s="121">
        <f t="shared" si="416"/>
        <v>0</v>
      </c>
      <c r="DN572" s="121">
        <f t="shared" si="417"/>
        <v>0</v>
      </c>
      <c r="DO572" s="121">
        <f t="shared" si="418"/>
        <v>0</v>
      </c>
      <c r="DP572" s="121">
        <f t="shared" si="419"/>
        <v>0</v>
      </c>
      <c r="DQ572" s="121">
        <f t="shared" si="420"/>
        <v>0</v>
      </c>
      <c r="DR572" s="122">
        <f t="shared" si="421"/>
        <v>1</v>
      </c>
      <c r="DS572" s="157"/>
      <c r="DT572" s="157" t="str">
        <f t="shared" si="422"/>
        <v>Natural fuels broadcast burn</v>
      </c>
      <c r="DU572" s="157" t="str">
        <f t="shared" si="406"/>
        <v>394-02</v>
      </c>
      <c r="DV572" s="238">
        <f t="shared" si="423"/>
        <v>3</v>
      </c>
      <c r="EJ572" s="50"/>
      <c r="EK572" s="50"/>
      <c r="EL572" s="55"/>
      <c r="EM572" s="50"/>
      <c r="EN572" s="50"/>
      <c r="EO572" s="50">
        <f t="shared" si="443"/>
        <v>0</v>
      </c>
      <c r="EP572" s="50">
        <f t="shared" si="444"/>
        <v>0</v>
      </c>
      <c r="EQ572" s="50">
        <f t="shared" si="445"/>
        <v>0</v>
      </c>
      <c r="ER572" s="56"/>
      <c r="ES572" s="56"/>
      <c r="ET572" s="56">
        <f t="shared" si="447"/>
        <v>0</v>
      </c>
      <c r="EU572" s="56">
        <f t="shared" si="447"/>
        <v>3.2632655528864851</v>
      </c>
      <c r="EV572" s="56"/>
      <c r="EW572" s="56"/>
      <c r="EX572" s="56"/>
      <c r="EY572" s="56"/>
      <c r="EZ572" s="165"/>
      <c r="FA572" s="179"/>
      <c r="FB572" s="179"/>
      <c r="FC572" s="56"/>
      <c r="FD572" s="56"/>
      <c r="FE572" s="56"/>
      <c r="FF572" s="56"/>
      <c r="FG572" s="56"/>
      <c r="FH572" s="56"/>
      <c r="FI572" s="56"/>
      <c r="FJ572" s="56"/>
      <c r="FK572" s="56"/>
      <c r="FL572" s="56"/>
      <c r="FM572" s="56"/>
      <c r="FO572" s="54"/>
      <c r="FP572" s="54"/>
      <c r="FQ572" s="54"/>
      <c r="FR572" s="54"/>
      <c r="FS572" s="54"/>
      <c r="FT572" s="54"/>
      <c r="FU572" s="54"/>
      <c r="FV572" s="54"/>
      <c r="FW572" s="54"/>
      <c r="FX572" s="54"/>
      <c r="FY572" s="54"/>
      <c r="FZ572" s="54"/>
      <c r="GA572" s="54"/>
    </row>
    <row r="573" spans="1:183" ht="16.899999999999999" customHeight="1">
      <c r="A573" s="66" t="s">
        <v>377</v>
      </c>
      <c r="B573" s="228" t="s">
        <v>358</v>
      </c>
      <c r="C573" s="228">
        <v>460</v>
      </c>
      <c r="D573" s="228" t="s">
        <v>365</v>
      </c>
      <c r="E573" s="229">
        <v>4</v>
      </c>
      <c r="F573" s="144">
        <v>1.03708398255</v>
      </c>
      <c r="G573" s="144">
        <v>7.6856193820560001</v>
      </c>
      <c r="H573" s="144"/>
      <c r="I573" s="144">
        <v>2.244736950918</v>
      </c>
      <c r="J573" s="144">
        <v>8.042706063084001</v>
      </c>
      <c r="K573" s="144">
        <v>3.4826882479620003</v>
      </c>
      <c r="L573" s="144">
        <v>1.3692085152900002</v>
      </c>
      <c r="M573" s="144"/>
      <c r="N573" s="83"/>
      <c r="O573" s="83"/>
      <c r="P573" s="230">
        <f t="shared" si="407"/>
        <v>23.862043141859999</v>
      </c>
      <c r="Q573" s="52">
        <f t="shared" si="424"/>
        <v>0.72517012286366334</v>
      </c>
      <c r="R573" s="52">
        <f t="shared" si="425"/>
        <v>1.5022608551199348</v>
      </c>
      <c r="S573" s="52">
        <f t="shared" si="426"/>
        <v>1.4138978457167335</v>
      </c>
      <c r="T573" s="53">
        <f t="shared" si="427"/>
        <v>0.13691742944633589</v>
      </c>
      <c r="U573" s="53">
        <f t="shared" si="428"/>
        <v>1.3900766881414581</v>
      </c>
      <c r="V573" s="53">
        <f t="shared" si="429"/>
        <v>17.751083306215602</v>
      </c>
      <c r="W573" s="53">
        <f t="shared" si="430"/>
        <v>98.960711772686651</v>
      </c>
      <c r="X573" s="53">
        <f t="shared" si="431"/>
        <v>1.024349357088133</v>
      </c>
      <c r="Y573" s="53">
        <f t="shared" si="432"/>
        <v>1.0252519308134749</v>
      </c>
      <c r="Z573" s="53">
        <f t="shared" si="433"/>
        <v>1.0256210796792193</v>
      </c>
      <c r="AA573" s="53">
        <f t="shared" si="434"/>
        <v>1.0329380375125019</v>
      </c>
      <c r="AB573" s="53">
        <f t="shared" si="435"/>
        <v>0.57479600082889803</v>
      </c>
      <c r="AC573" s="53">
        <f t="shared" si="436"/>
        <v>0.5633825493611998</v>
      </c>
      <c r="AD573" s="53">
        <f t="shared" si="437"/>
        <v>0.52914401165394309</v>
      </c>
      <c r="AE573" s="53">
        <f t="shared" si="438"/>
        <v>0.39928513109785746</v>
      </c>
      <c r="AF573" s="53">
        <f t="shared" si="439"/>
        <v>0.36</v>
      </c>
      <c r="AG573" s="53">
        <f t="shared" si="440"/>
        <v>0.37964256554892872</v>
      </c>
      <c r="AH573" s="64" t="s">
        <v>152</v>
      </c>
      <c r="AK573" s="45" t="str">
        <f t="shared" si="408"/>
        <v>394-02</v>
      </c>
      <c r="AL573" s="65"/>
      <c r="AM573" s="145">
        <f t="shared" si="409"/>
        <v>4</v>
      </c>
      <c r="AN573" s="149"/>
      <c r="AO573" s="183"/>
      <c r="AP573" s="149"/>
      <c r="AQ573" s="147">
        <f t="shared" si="410"/>
        <v>1</v>
      </c>
      <c r="AR573" s="229">
        <v>0</v>
      </c>
      <c r="AS573" s="229">
        <v>0</v>
      </c>
      <c r="AT573" s="229">
        <v>0</v>
      </c>
      <c r="AU573" s="229">
        <v>0</v>
      </c>
      <c r="AV573" s="229">
        <v>1</v>
      </c>
      <c r="AW573" s="229">
        <v>2</v>
      </c>
      <c r="AX573" s="229">
        <v>0</v>
      </c>
      <c r="AY573" s="229">
        <v>1</v>
      </c>
      <c r="AZ573" s="229">
        <v>2</v>
      </c>
      <c r="BB573" s="229">
        <v>18</v>
      </c>
      <c r="BC573" s="229">
        <v>0</v>
      </c>
      <c r="BD573" s="229">
        <v>1</v>
      </c>
      <c r="BE573" s="57">
        <v>3</v>
      </c>
      <c r="BF573" s="57">
        <v>3</v>
      </c>
      <c r="BG573" s="57">
        <v>3</v>
      </c>
      <c r="BH573" s="57">
        <v>10</v>
      </c>
      <c r="BI573" s="57">
        <f t="shared" si="411"/>
        <v>460</v>
      </c>
      <c r="BJ573" s="189" t="str">
        <f t="shared" si="441"/>
        <v>394-02</v>
      </c>
      <c r="BK573" s="173">
        <f t="shared" si="442"/>
        <v>4</v>
      </c>
      <c r="BL573" s="173">
        <v>10</v>
      </c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104"/>
      <c r="CB573" s="103"/>
      <c r="CC573" s="103"/>
      <c r="CD573" s="103"/>
      <c r="CE573" s="103"/>
      <c r="CF573" s="103"/>
      <c r="CG573" s="103"/>
      <c r="CH573" s="103"/>
      <c r="CI573" s="103"/>
      <c r="CJ573" s="103"/>
      <c r="CK573" s="103"/>
      <c r="CL573" s="103"/>
      <c r="CP573" s="93"/>
      <c r="CQ573" s="93"/>
      <c r="CV573" s="93"/>
      <c r="DA573" s="93"/>
      <c r="DF573" s="131"/>
      <c r="DG573" s="121">
        <f t="shared" si="412"/>
        <v>0</v>
      </c>
      <c r="DH573" s="121">
        <f t="shared" si="413"/>
        <v>7.2517012286366338</v>
      </c>
      <c r="DI573" s="121">
        <f t="shared" si="414"/>
        <v>14.138978457167335</v>
      </c>
      <c r="DJ573" s="121">
        <f t="shared" si="415"/>
        <v>0.59687994094913754</v>
      </c>
      <c r="DK573" s="121">
        <f t="shared" si="415"/>
        <v>0</v>
      </c>
      <c r="DL573" s="121">
        <f t="shared" si="415"/>
        <v>3.9625941226455854</v>
      </c>
      <c r="DM573" s="121">
        <f t="shared" si="416"/>
        <v>5.0894701085959237</v>
      </c>
      <c r="DN573" s="121">
        <f t="shared" si="417"/>
        <v>0</v>
      </c>
      <c r="DO573" s="121">
        <f t="shared" si="418"/>
        <v>0</v>
      </c>
      <c r="DP573" s="121">
        <f t="shared" si="419"/>
        <v>0</v>
      </c>
      <c r="DQ573" s="121">
        <f t="shared" si="420"/>
        <v>0</v>
      </c>
      <c r="DR573" s="122">
        <f t="shared" si="421"/>
        <v>1</v>
      </c>
      <c r="DS573" s="157"/>
      <c r="DT573" s="157" t="str">
        <f t="shared" si="422"/>
        <v>Natural fuels broadcast burn</v>
      </c>
      <c r="DU573" s="157" t="str">
        <f t="shared" si="406"/>
        <v>394-02</v>
      </c>
      <c r="DV573" s="238">
        <f t="shared" si="423"/>
        <v>4</v>
      </c>
      <c r="EJ573" s="50">
        <f t="shared" si="448"/>
        <v>0.17438414634146343</v>
      </c>
      <c r="EK573" s="50">
        <f t="shared" si="449"/>
        <v>0</v>
      </c>
      <c r="EL573" s="55">
        <f t="shared" si="450"/>
        <v>1.475609756097561</v>
      </c>
      <c r="EM573" s="50">
        <f>4.656*AQ573*(((BL573/2.54)^2)+((BM573/2.54)^2)+((BN573/2.54)^2)+((BO573)/2.54^2)+((BP573/2.54)^2)+((BQ573/2.54)^2)+((BR573/2.54)^2)+((BS573/2.54)^2)+((BT573/2.54)^2)+((BU573/2.54)^2)+((BV573/2.54)^2)+((BW573/2.54)^2)+((BX573/2.54)^2)+((BY573/2.54)^2)+((BZ573/2.54)^2))/(BH573*3.28)</f>
        <v>2.2002483029356306</v>
      </c>
      <c r="EN573" s="50">
        <f>3.492*AQ573*((CA573/2.54)^2 + (CB573/2.54)^2 + (CC573/2.54)^2 + (CD573/2.54)^2 + (CE573/2.54)^2 + (CF573/2.54)^2 + (CG573/2.54)^2 +(CH573/2.54)^2 +(CI573/2.54)^2 + (CJ573/2.54)^2 +(CK573/2.54)^2 + (CL573/2.54)^2 +(CM573/2.54)^2 + (CN573/2.54)^2 + (CO573/2.54)^2)/(BH573*3.28)</f>
        <v>0</v>
      </c>
      <c r="EO573" s="50">
        <f t="shared" si="443"/>
        <v>0</v>
      </c>
      <c r="EP573" s="50">
        <f t="shared" si="444"/>
        <v>0</v>
      </c>
      <c r="EQ573" s="50">
        <f t="shared" si="445"/>
        <v>0</v>
      </c>
      <c r="ER573" s="56">
        <f t="shared" si="451"/>
        <v>1.6499939024390244</v>
      </c>
      <c r="ES573" s="56">
        <f t="shared" si="452"/>
        <v>2.2002483029356306</v>
      </c>
      <c r="ET573" s="56">
        <f t="shared" si="447"/>
        <v>0</v>
      </c>
      <c r="EU573" s="56">
        <f t="shared" si="447"/>
        <v>3.2632655528864851</v>
      </c>
      <c r="EV573" s="56">
        <f t="shared" si="453"/>
        <v>3.8502422053746548</v>
      </c>
      <c r="EW573" s="56"/>
      <c r="EX573" s="56"/>
      <c r="EY573" s="56"/>
      <c r="EZ573" s="165"/>
      <c r="FA573" s="179"/>
      <c r="FB573" s="179"/>
      <c r="FC573" s="56"/>
      <c r="FD573" s="56"/>
      <c r="FE573" s="56"/>
      <c r="FF573" s="56"/>
      <c r="FG573" s="56"/>
      <c r="FH573" s="56"/>
      <c r="FI573" s="56"/>
      <c r="FJ573" s="56"/>
      <c r="FK573" s="56"/>
      <c r="FL573" s="56"/>
      <c r="FM573" s="56"/>
      <c r="FO573" s="54"/>
      <c r="FP573" s="54"/>
      <c r="FQ573" s="54"/>
      <c r="FR573" s="54"/>
      <c r="FS573" s="54"/>
      <c r="FT573" s="54"/>
      <c r="FU573" s="54"/>
      <c r="FV573" s="54"/>
      <c r="FW573" s="54"/>
      <c r="FX573" s="54"/>
      <c r="FY573" s="54"/>
      <c r="FZ573" s="54"/>
      <c r="GA573" s="54"/>
    </row>
    <row r="574" spans="1:183" ht="16.899999999999999" customHeight="1">
      <c r="A574" s="66" t="s">
        <v>377</v>
      </c>
      <c r="B574" s="228" t="s">
        <v>358</v>
      </c>
      <c r="C574" s="228">
        <v>460</v>
      </c>
      <c r="D574" s="228" t="s">
        <v>365</v>
      </c>
      <c r="E574" s="229">
        <v>5</v>
      </c>
      <c r="F574" s="144">
        <v>1.03708398255</v>
      </c>
      <c r="G574" s="144">
        <v>7.6856193820560001</v>
      </c>
      <c r="H574" s="144"/>
      <c r="I574" s="144">
        <v>2.244736950918</v>
      </c>
      <c r="J574" s="144">
        <v>8.042706063084001</v>
      </c>
      <c r="K574" s="144">
        <v>3.4826882479620003</v>
      </c>
      <c r="L574" s="144">
        <v>1.3692085152900002</v>
      </c>
      <c r="M574" s="144"/>
      <c r="N574" s="83"/>
      <c r="O574" s="83"/>
      <c r="P574" s="230">
        <f t="shared" si="407"/>
        <v>23.862043141859999</v>
      </c>
      <c r="Q574" s="52">
        <f t="shared" si="424"/>
        <v>0.72517012286366334</v>
      </c>
      <c r="R574" s="52">
        <f t="shared" si="425"/>
        <v>1.5022608551199348</v>
      </c>
      <c r="S574" s="52">
        <f t="shared" si="426"/>
        <v>1.4138978457167335</v>
      </c>
      <c r="T574" s="53">
        <f t="shared" si="427"/>
        <v>0.13691742944633589</v>
      </c>
      <c r="U574" s="53">
        <f t="shared" si="428"/>
        <v>1.3900766881414581</v>
      </c>
      <c r="V574" s="53">
        <f t="shared" si="429"/>
        <v>17.751083306215602</v>
      </c>
      <c r="W574" s="53">
        <f t="shared" si="430"/>
        <v>98.960711772686651</v>
      </c>
      <c r="X574" s="53">
        <f t="shared" si="431"/>
        <v>1.024349357088133</v>
      </c>
      <c r="Y574" s="53">
        <f t="shared" si="432"/>
        <v>1.0252519308134749</v>
      </c>
      <c r="Z574" s="53">
        <f t="shared" si="433"/>
        <v>1.0256210796792193</v>
      </c>
      <c r="AA574" s="53">
        <f t="shared" si="434"/>
        <v>1.0329380375125019</v>
      </c>
      <c r="AB574" s="53">
        <f t="shared" si="435"/>
        <v>0.57479600082889803</v>
      </c>
      <c r="AC574" s="53">
        <f t="shared" si="436"/>
        <v>0.5633825493611998</v>
      </c>
      <c r="AD574" s="53">
        <f t="shared" si="437"/>
        <v>0.52914401165394309</v>
      </c>
      <c r="AE574" s="53">
        <f t="shared" si="438"/>
        <v>0.39928513109785746</v>
      </c>
      <c r="AF574" s="53">
        <f t="shared" si="439"/>
        <v>0.36</v>
      </c>
      <c r="AG574" s="53">
        <f t="shared" si="440"/>
        <v>0.37964256554892872</v>
      </c>
      <c r="AH574" s="64" t="s">
        <v>152</v>
      </c>
      <c r="AK574" s="45" t="str">
        <f t="shared" si="408"/>
        <v>394-02</v>
      </c>
      <c r="AL574" s="65"/>
      <c r="AM574" s="145">
        <f t="shared" si="409"/>
        <v>5</v>
      </c>
      <c r="AN574" s="149"/>
      <c r="AO574" s="183"/>
      <c r="AP574" s="149"/>
      <c r="AQ574" s="147">
        <f t="shared" si="410"/>
        <v>1</v>
      </c>
      <c r="AR574" s="229">
        <v>0</v>
      </c>
      <c r="AS574" s="229">
        <v>0</v>
      </c>
      <c r="AT574" s="229">
        <v>0</v>
      </c>
      <c r="AU574" s="229">
        <v>0</v>
      </c>
      <c r="AV574" s="229">
        <v>2</v>
      </c>
      <c r="AW574" s="229">
        <v>2</v>
      </c>
      <c r="AX574" s="229">
        <v>0</v>
      </c>
      <c r="AY574" s="229">
        <v>0</v>
      </c>
      <c r="AZ574" s="229">
        <v>0</v>
      </c>
      <c r="BB574" s="229">
        <v>10</v>
      </c>
      <c r="BC574" s="229">
        <v>0</v>
      </c>
      <c r="BD574" s="229">
        <v>0</v>
      </c>
      <c r="BE574" s="57">
        <v>3</v>
      </c>
      <c r="BF574" s="57">
        <v>3</v>
      </c>
      <c r="BG574" s="57">
        <v>3</v>
      </c>
      <c r="BH574" s="57">
        <v>10</v>
      </c>
      <c r="BI574" s="57">
        <f t="shared" si="411"/>
        <v>460</v>
      </c>
      <c r="BJ574" s="189" t="str">
        <f t="shared" si="441"/>
        <v>394-02</v>
      </c>
      <c r="BK574" s="173">
        <f t="shared" si="442"/>
        <v>5</v>
      </c>
      <c r="BL574" s="173">
        <v>0</v>
      </c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104"/>
      <c r="CB574" s="103"/>
      <c r="CC574" s="103"/>
      <c r="CD574" s="103"/>
      <c r="CE574" s="103"/>
      <c r="CF574" s="103"/>
      <c r="CG574" s="103"/>
      <c r="CH574" s="103"/>
      <c r="CI574" s="103"/>
      <c r="CJ574" s="103"/>
      <c r="CK574" s="103"/>
      <c r="CL574" s="103"/>
      <c r="CP574" s="93"/>
      <c r="CQ574" s="93"/>
      <c r="CV574" s="93"/>
      <c r="DA574" s="93"/>
      <c r="DF574" s="131"/>
      <c r="DG574" s="121">
        <f t="shared" si="412"/>
        <v>0</v>
      </c>
      <c r="DH574" s="121">
        <f t="shared" si="413"/>
        <v>7.2517012286366338</v>
      </c>
      <c r="DI574" s="121">
        <f t="shared" si="414"/>
        <v>14.138978457167335</v>
      </c>
      <c r="DJ574" s="121">
        <f t="shared" si="415"/>
        <v>0.33159996719396528</v>
      </c>
      <c r="DK574" s="121">
        <f t="shared" si="415"/>
        <v>0</v>
      </c>
      <c r="DL574" s="121">
        <f t="shared" si="415"/>
        <v>0</v>
      </c>
      <c r="DM574" s="121">
        <f t="shared" si="416"/>
        <v>0</v>
      </c>
      <c r="DN574" s="121">
        <f t="shared" si="417"/>
        <v>0</v>
      </c>
      <c r="DO574" s="121">
        <f t="shared" si="418"/>
        <v>0</v>
      </c>
      <c r="DP574" s="121">
        <f t="shared" si="419"/>
        <v>0</v>
      </c>
      <c r="DQ574" s="121">
        <f t="shared" si="420"/>
        <v>0</v>
      </c>
      <c r="DR574" s="122">
        <f t="shared" si="421"/>
        <v>1</v>
      </c>
      <c r="DS574" s="157"/>
      <c r="DT574" s="157" t="str">
        <f t="shared" si="422"/>
        <v>Natural fuels broadcast burn</v>
      </c>
      <c r="DU574" s="157" t="str">
        <f t="shared" si="406"/>
        <v>394-02</v>
      </c>
      <c r="DV574" s="238">
        <f t="shared" si="423"/>
        <v>5</v>
      </c>
      <c r="EJ574" s="50">
        <f t="shared" si="448"/>
        <v>9.6880081300813006E-2</v>
      </c>
      <c r="EK574" s="50">
        <f t="shared" si="449"/>
        <v>0</v>
      </c>
      <c r="EL574" s="55">
        <f t="shared" si="450"/>
        <v>0</v>
      </c>
      <c r="EM574" s="50">
        <f>4.656*AQ574*(((BL574/2.54)^2)+((BM574/2.54)^2)+((BN574/2.54)^2)+((BO574)/2.54^2)+((BP574/2.54)^2)+((BQ574/2.54)^2)+((BR574/2.54)^2)+((BS574/2.54)^2)+((BT574/2.54)^2)+((BU574/2.54)^2)+((BV574/2.54)^2)+((BW574/2.54)^2)+((BX574/2.54)^2)+((BY574/2.54)^2)+((BZ574/2.54)^2))/(BH574*3.28)</f>
        <v>0</v>
      </c>
      <c r="EN574" s="50">
        <f>3.492*AQ574*((CA574/2.54)^2 + (CB574/2.54)^2 + (CC574/2.54)^2 + (CD574/2.54)^2 + (CE574/2.54)^2 + (CF574/2.54)^2 + (CG574/2.54)^2 +(CH574/2.54)^2 +(CI574/2.54)^2 + (CJ574/2.54)^2 +(CK574/2.54)^2 + (CL574/2.54)^2 +(CM574/2.54)^2 + (CN574/2.54)^2 + (CO574/2.54)^2)/(BH574*3.28)</f>
        <v>0</v>
      </c>
      <c r="EO574" s="50">
        <f t="shared" si="443"/>
        <v>0</v>
      </c>
      <c r="EP574" s="50">
        <f t="shared" si="444"/>
        <v>0</v>
      </c>
      <c r="EQ574" s="50">
        <f t="shared" si="445"/>
        <v>0</v>
      </c>
      <c r="ER574" s="56">
        <f t="shared" si="451"/>
        <v>9.6880081300813006E-2</v>
      </c>
      <c r="ES574" s="56">
        <f t="shared" si="452"/>
        <v>0</v>
      </c>
      <c r="ET574" s="56">
        <f t="shared" si="447"/>
        <v>0</v>
      </c>
      <c r="EU574" s="56">
        <f t="shared" si="447"/>
        <v>3.2632655528864851</v>
      </c>
      <c r="EV574" s="56">
        <f t="shared" si="453"/>
        <v>9.6880081300813006E-2</v>
      </c>
      <c r="EW574" s="56"/>
      <c r="EX574" s="56"/>
      <c r="EY574" s="56"/>
      <c r="EZ574" s="165"/>
      <c r="FA574" s="179"/>
      <c r="FB574" s="179"/>
      <c r="FC574" s="56"/>
      <c r="FD574" s="56"/>
      <c r="FE574" s="56"/>
      <c r="FF574" s="56"/>
      <c r="FG574" s="56"/>
      <c r="FH574" s="56"/>
      <c r="FI574" s="56"/>
      <c r="FJ574" s="56"/>
      <c r="FK574" s="56"/>
      <c r="FL574" s="56"/>
      <c r="FM574" s="56"/>
      <c r="FO574" s="54"/>
      <c r="FP574" s="54"/>
      <c r="FQ574" s="54"/>
      <c r="FR574" s="54"/>
      <c r="FS574" s="54"/>
      <c r="FT574" s="54"/>
      <c r="FU574" s="54"/>
      <c r="FV574" s="54"/>
      <c r="FW574" s="54"/>
      <c r="FX574" s="54"/>
      <c r="FY574" s="54"/>
      <c r="FZ574" s="54"/>
      <c r="GA574" s="54"/>
    </row>
    <row r="575" spans="1:183" ht="16.899999999999999" customHeight="1">
      <c r="A575" s="66" t="s">
        <v>377</v>
      </c>
      <c r="B575" s="228" t="s">
        <v>358</v>
      </c>
      <c r="C575" s="228">
        <v>460</v>
      </c>
      <c r="D575" s="228" t="s">
        <v>371</v>
      </c>
      <c r="E575" s="229">
        <v>1</v>
      </c>
      <c r="F575" s="144">
        <v>1.03708398255</v>
      </c>
      <c r="G575" s="144">
        <v>7.6856193820560001</v>
      </c>
      <c r="H575" s="144"/>
      <c r="I575" s="144">
        <v>2.244736950918</v>
      </c>
      <c r="J575" s="144">
        <v>8.042706063084001</v>
      </c>
      <c r="K575" s="144">
        <v>3.4826882479620003</v>
      </c>
      <c r="L575" s="144">
        <v>1.3692085152900002</v>
      </c>
      <c r="M575" s="144"/>
      <c r="N575" s="83"/>
      <c r="O575" s="83"/>
      <c r="P575" s="230">
        <f t="shared" si="407"/>
        <v>23.862043141859999</v>
      </c>
      <c r="Q575" s="52">
        <f t="shared" si="424"/>
        <v>0.72517012286366334</v>
      </c>
      <c r="R575" s="52">
        <f t="shared" si="425"/>
        <v>1.5022608551199348</v>
      </c>
      <c r="S575" s="52">
        <f t="shared" si="426"/>
        <v>1.4138978457167335</v>
      </c>
      <c r="T575" s="53">
        <f t="shared" si="427"/>
        <v>0.13691742944633589</v>
      </c>
      <c r="U575" s="53">
        <f t="shared" si="428"/>
        <v>1.3900766881414581</v>
      </c>
      <c r="V575" s="53">
        <f t="shared" si="429"/>
        <v>17.751083306215602</v>
      </c>
      <c r="W575" s="53">
        <f t="shared" si="430"/>
        <v>98.960711772686651</v>
      </c>
      <c r="X575" s="53">
        <f t="shared" si="431"/>
        <v>1.024349357088133</v>
      </c>
      <c r="Y575" s="53">
        <f t="shared" si="432"/>
        <v>1.0252519308134749</v>
      </c>
      <c r="Z575" s="53">
        <f t="shared" si="433"/>
        <v>1.0256210796792193</v>
      </c>
      <c r="AA575" s="53">
        <f t="shared" si="434"/>
        <v>1.0329380375125019</v>
      </c>
      <c r="AB575" s="53">
        <f t="shared" si="435"/>
        <v>0.57479600082889803</v>
      </c>
      <c r="AC575" s="53">
        <f t="shared" si="436"/>
        <v>0.5633825493611998</v>
      </c>
      <c r="AD575" s="53">
        <f t="shared" si="437"/>
        <v>0.52914401165394309</v>
      </c>
      <c r="AE575" s="53">
        <f t="shared" si="438"/>
        <v>0.39928513109785746</v>
      </c>
      <c r="AF575" s="53">
        <f t="shared" si="439"/>
        <v>0.36</v>
      </c>
      <c r="AG575" s="53">
        <f t="shared" si="440"/>
        <v>0.37964256554892872</v>
      </c>
      <c r="AH575" s="64" t="s">
        <v>152</v>
      </c>
      <c r="AK575" s="45" t="str">
        <f t="shared" si="408"/>
        <v>395-27</v>
      </c>
      <c r="AL575" s="65"/>
      <c r="AM575" s="145">
        <f t="shared" si="409"/>
        <v>1</v>
      </c>
      <c r="AN575" s="149"/>
      <c r="AO575" s="183"/>
      <c r="AP575" s="149"/>
      <c r="AQ575" s="147">
        <f t="shared" si="410"/>
        <v>1</v>
      </c>
      <c r="AR575" s="229">
        <v>0</v>
      </c>
      <c r="AS575" s="229">
        <v>1</v>
      </c>
      <c r="AT575" s="229">
        <v>1</v>
      </c>
      <c r="AU575" s="229">
        <v>0</v>
      </c>
      <c r="AV575" s="229">
        <v>1</v>
      </c>
      <c r="AW575" s="229">
        <v>1</v>
      </c>
      <c r="AX575" s="229">
        <v>0</v>
      </c>
      <c r="AY575" s="229">
        <v>1</v>
      </c>
      <c r="AZ575" s="229">
        <v>1</v>
      </c>
      <c r="BB575" s="229">
        <v>0</v>
      </c>
      <c r="BC575" s="229">
        <v>0</v>
      </c>
      <c r="BD575" s="229">
        <v>0</v>
      </c>
      <c r="BE575" s="57">
        <v>3</v>
      </c>
      <c r="BF575" s="57">
        <v>3</v>
      </c>
      <c r="BG575" s="57">
        <v>3</v>
      </c>
      <c r="BH575" s="57">
        <v>10</v>
      </c>
      <c r="BI575" s="57">
        <f t="shared" si="411"/>
        <v>460</v>
      </c>
      <c r="BJ575" s="189" t="str">
        <f t="shared" si="441"/>
        <v>395-27</v>
      </c>
      <c r="BK575" s="173">
        <f t="shared" si="442"/>
        <v>1</v>
      </c>
      <c r="BL575" s="173">
        <v>0</v>
      </c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104"/>
      <c r="CB575" s="103"/>
      <c r="CC575" s="103"/>
      <c r="CD575" s="103"/>
      <c r="CE575" s="103"/>
      <c r="CF575" s="103"/>
      <c r="CG575" s="103"/>
      <c r="CH575" s="103"/>
      <c r="CI575" s="103"/>
      <c r="CJ575" s="103"/>
      <c r="CK575" s="103"/>
      <c r="CL575" s="103"/>
      <c r="CP575" s="93"/>
      <c r="CQ575" s="93"/>
      <c r="CV575" s="93"/>
      <c r="DA575" s="93"/>
      <c r="DF575" s="131"/>
      <c r="DG575" s="121">
        <f t="shared" si="412"/>
        <v>0</v>
      </c>
      <c r="DH575" s="121">
        <f t="shared" si="413"/>
        <v>10.877551842954949</v>
      </c>
      <c r="DI575" s="121">
        <f t="shared" si="414"/>
        <v>21.208467685751003</v>
      </c>
      <c r="DJ575" s="121">
        <f t="shared" si="415"/>
        <v>0</v>
      </c>
      <c r="DK575" s="121">
        <f t="shared" si="415"/>
        <v>0</v>
      </c>
      <c r="DL575" s="121">
        <f t="shared" si="415"/>
        <v>0</v>
      </c>
      <c r="DM575" s="121">
        <f t="shared" si="416"/>
        <v>0</v>
      </c>
      <c r="DN575" s="121">
        <f t="shared" si="417"/>
        <v>0</v>
      </c>
      <c r="DO575" s="121">
        <f t="shared" si="418"/>
        <v>0</v>
      </c>
      <c r="DP575" s="121">
        <f t="shared" si="419"/>
        <v>0</v>
      </c>
      <c r="DQ575" s="121">
        <f t="shared" si="420"/>
        <v>0</v>
      </c>
      <c r="DR575" s="122">
        <f t="shared" si="421"/>
        <v>1</v>
      </c>
      <c r="DS575" s="157"/>
      <c r="DT575" s="157" t="str">
        <f t="shared" si="422"/>
        <v>Natural fuels broadcast burn</v>
      </c>
      <c r="DU575" s="157" t="str">
        <f t="shared" si="406"/>
        <v>395-27</v>
      </c>
      <c r="DV575" s="238">
        <f t="shared" si="423"/>
        <v>1</v>
      </c>
      <c r="EJ575" s="50">
        <f t="shared" si="448"/>
        <v>0</v>
      </c>
      <c r="EK575" s="50">
        <f t="shared" si="449"/>
        <v>0</v>
      </c>
      <c r="EL575" s="55">
        <f t="shared" si="450"/>
        <v>0</v>
      </c>
      <c r="EM575" s="50">
        <f>4.656*AQ575*(((BL575/2.54)^2)+((BM575/2.54)^2)+((BN575/2.54)^2)+((BO575)/2.54^2)+((BP575/2.54)^2)+((BQ575/2.54)^2)+((BR575/2.54)^2)+((BS575/2.54)^2)+((BT575/2.54)^2)+((BU575/2.54)^2)+((BV575/2.54)^2)+((BW575/2.54)^2)+((BX575/2.54)^2)+((BY575/2.54)^2)+((BZ575/2.54)^2))/(BH575*3.28)</f>
        <v>0</v>
      </c>
      <c r="EN575" s="50">
        <f>3.492*AQ575*((CA575/2.54)^2 + (CB575/2.54)^2 + (CC575/2.54)^2 + (CD575/2.54)^2 + (CE575/2.54)^2 + (CF575/2.54)^2 + (CG575/2.54)^2 +(CH575/2.54)^2 +(CI575/2.54)^2 + (CJ575/2.54)^2 +(CK575/2.54)^2 + (CL575/2.54)^2 +(CM575/2.54)^2 + (CN575/2.54)^2 + (CO575/2.54)^2)/(BH575*3.28)</f>
        <v>0</v>
      </c>
      <c r="EO575" s="50">
        <f t="shared" si="443"/>
        <v>0</v>
      </c>
      <c r="EP575" s="50">
        <f t="shared" si="444"/>
        <v>0</v>
      </c>
      <c r="EQ575" s="50">
        <f t="shared" si="445"/>
        <v>0</v>
      </c>
      <c r="ER575" s="56">
        <f t="shared" si="451"/>
        <v>0</v>
      </c>
      <c r="ES575" s="56">
        <f t="shared" si="452"/>
        <v>0</v>
      </c>
      <c r="ET575" s="56">
        <f t="shared" si="447"/>
        <v>0</v>
      </c>
      <c r="EU575" s="56">
        <f t="shared" si="447"/>
        <v>4.8948983293297275</v>
      </c>
      <c r="EV575" s="56">
        <f t="shared" si="453"/>
        <v>0</v>
      </c>
      <c r="EW575" s="56"/>
      <c r="EX575" s="56"/>
      <c r="EY575" s="56"/>
      <c r="EZ575" s="165" t="str">
        <f>D575</f>
        <v>395-27</v>
      </c>
      <c r="FA575" s="179">
        <f t="shared" si="446"/>
        <v>0</v>
      </c>
      <c r="FB575" s="179">
        <f t="shared" si="446"/>
        <v>3.807143145034233</v>
      </c>
      <c r="FC575" s="56">
        <f>AVERAGE(EJ573:EJ575)</f>
        <v>9.0421409214092141E-2</v>
      </c>
      <c r="FD575" s="56">
        <f>AVERAGE(EK573:EK575)</f>
        <v>0</v>
      </c>
      <c r="FE575" s="56">
        <f>AVERAGE(EL573:EL575)</f>
        <v>0.491869918699187</v>
      </c>
      <c r="FF575" s="56">
        <f>AVERAGE(EM573:EM575)</f>
        <v>0.73341610097854348</v>
      </c>
      <c r="FG575" s="56">
        <f>AVERAGE(EN573:EN575)</f>
        <v>0</v>
      </c>
      <c r="FH575" s="56">
        <f t="shared" si="454"/>
        <v>0</v>
      </c>
      <c r="FI575" s="56">
        <f t="shared" si="454"/>
        <v>0</v>
      </c>
      <c r="FJ575" s="56">
        <f t="shared" si="454"/>
        <v>0</v>
      </c>
      <c r="FK575" s="56">
        <f>AVERAGE(ER573:ER575)</f>
        <v>0.5822913279132792</v>
      </c>
      <c r="FL575" s="56">
        <f>AVERAGE(ES573:ES575)</f>
        <v>0.73341610097854348</v>
      </c>
      <c r="FM575" s="56">
        <f>AVERAGE(EV573:EV575)</f>
        <v>1.3157074288918225</v>
      </c>
      <c r="FO575" s="54"/>
      <c r="FP575" s="54" t="e">
        <f>AVERAGE(#REF!)</f>
        <v>#REF!</v>
      </c>
      <c r="FQ575" s="54" t="e">
        <f>AVERAGE(#REF!)</f>
        <v>#REF!</v>
      </c>
      <c r="FR575" s="54" t="e">
        <f>AVERAGE(#REF!)</f>
        <v>#REF!</v>
      </c>
      <c r="FS575" s="54" t="e">
        <f>AVERAGE(#REF!)</f>
        <v>#REF!</v>
      </c>
      <c r="FT575" s="54" t="e">
        <f>AVERAGE(#REF!)</f>
        <v>#REF!</v>
      </c>
      <c r="FU575" s="54" t="e">
        <f>AVERAGE(#REF!)</f>
        <v>#REF!</v>
      </c>
      <c r="FV575" s="54" t="e">
        <f>AVERAGE(#REF!)</f>
        <v>#REF!</v>
      </c>
      <c r="FW575" s="54" t="e">
        <f>AVERAGE(#REF!)</f>
        <v>#REF!</v>
      </c>
      <c r="FX575" s="54" t="e">
        <f>AVERAGE(#REF!)</f>
        <v>#REF!</v>
      </c>
      <c r="FY575" s="54" t="e">
        <f>AVERAGE(#REF!)</f>
        <v>#REF!</v>
      </c>
      <c r="FZ575" s="54" t="e">
        <f>AVERAGE(#REF!)</f>
        <v>#REF!</v>
      </c>
      <c r="GA575" s="54"/>
    </row>
    <row r="576" spans="1:183" ht="16.899999999999999" customHeight="1">
      <c r="A576" s="66" t="s">
        <v>377</v>
      </c>
      <c r="B576" s="228" t="s">
        <v>358</v>
      </c>
      <c r="C576" s="228">
        <v>460</v>
      </c>
      <c r="D576" s="228" t="s">
        <v>371</v>
      </c>
      <c r="E576" s="229">
        <v>2</v>
      </c>
      <c r="F576" s="144">
        <v>1.03708398255</v>
      </c>
      <c r="G576" s="144">
        <v>7.6856193820560001</v>
      </c>
      <c r="H576" s="144"/>
      <c r="I576" s="144">
        <v>2.244736950918</v>
      </c>
      <c r="J576" s="144">
        <v>8.042706063084001</v>
      </c>
      <c r="K576" s="144">
        <v>3.4826882479620003</v>
      </c>
      <c r="L576" s="144">
        <v>1.3692085152900002</v>
      </c>
      <c r="M576" s="83"/>
      <c r="N576" s="83"/>
      <c r="O576" s="83"/>
      <c r="P576" s="230">
        <f t="shared" si="407"/>
        <v>23.862043141859999</v>
      </c>
      <c r="Q576" s="52">
        <f t="shared" si="424"/>
        <v>0.72517012286366334</v>
      </c>
      <c r="R576" s="52">
        <f t="shared" si="425"/>
        <v>1.5022608551199348</v>
      </c>
      <c r="S576" s="52">
        <f t="shared" si="426"/>
        <v>1.4138978457167335</v>
      </c>
      <c r="T576" s="53">
        <f t="shared" si="427"/>
        <v>0.13691742944633589</v>
      </c>
      <c r="U576" s="53">
        <f t="shared" si="428"/>
        <v>1.3900766881414581</v>
      </c>
      <c r="V576" s="53">
        <f t="shared" si="429"/>
        <v>17.751083306215602</v>
      </c>
      <c r="W576" s="53">
        <f t="shared" si="430"/>
        <v>98.960711772686651</v>
      </c>
      <c r="X576" s="53">
        <f t="shared" si="431"/>
        <v>1.024349357088133</v>
      </c>
      <c r="Y576" s="53">
        <f t="shared" si="432"/>
        <v>1.0252519308134749</v>
      </c>
      <c r="Z576" s="53">
        <f t="shared" si="433"/>
        <v>1.0256210796792193</v>
      </c>
      <c r="AA576" s="53">
        <f t="shared" si="434"/>
        <v>1.0329380375125019</v>
      </c>
      <c r="AB576" s="53">
        <f t="shared" si="435"/>
        <v>0.57479600082889803</v>
      </c>
      <c r="AC576" s="53">
        <f t="shared" si="436"/>
        <v>0.5633825493611998</v>
      </c>
      <c r="AD576" s="53">
        <f t="shared" si="437"/>
        <v>0.52914401165394309</v>
      </c>
      <c r="AE576" s="53">
        <f t="shared" si="438"/>
        <v>0.39928513109785746</v>
      </c>
      <c r="AF576" s="53">
        <f t="shared" si="439"/>
        <v>0.36</v>
      </c>
      <c r="AG576" s="53">
        <f t="shared" si="440"/>
        <v>0.37964256554892872</v>
      </c>
      <c r="AH576" s="64" t="s">
        <v>152</v>
      </c>
      <c r="AK576" s="45" t="str">
        <f t="shared" si="408"/>
        <v>395-27</v>
      </c>
      <c r="AL576" s="65"/>
      <c r="AM576" s="145">
        <f t="shared" si="409"/>
        <v>2</v>
      </c>
      <c r="AN576" s="149"/>
      <c r="AO576" s="183"/>
      <c r="AP576" s="149"/>
      <c r="AQ576" s="147">
        <f t="shared" si="410"/>
        <v>1</v>
      </c>
      <c r="AR576" s="229">
        <v>0</v>
      </c>
      <c r="AS576" s="229">
        <v>1</v>
      </c>
      <c r="AT576" s="229">
        <v>1</v>
      </c>
      <c r="AU576" s="229">
        <v>0</v>
      </c>
      <c r="AV576" s="229">
        <v>1</v>
      </c>
      <c r="AW576" s="229">
        <v>1</v>
      </c>
      <c r="AX576" s="229">
        <v>0</v>
      </c>
      <c r="AY576" s="229">
        <v>1</v>
      </c>
      <c r="AZ576" s="229">
        <v>1</v>
      </c>
      <c r="BB576" s="229">
        <v>0</v>
      </c>
      <c r="BC576" s="229">
        <v>2</v>
      </c>
      <c r="BD576" s="229">
        <v>0</v>
      </c>
      <c r="BE576" s="57">
        <v>3</v>
      </c>
      <c r="BF576" s="57">
        <v>3</v>
      </c>
      <c r="BG576" s="57">
        <v>3</v>
      </c>
      <c r="BH576" s="57">
        <v>10</v>
      </c>
      <c r="BI576" s="57">
        <f t="shared" si="411"/>
        <v>460</v>
      </c>
      <c r="BJ576" s="189" t="str">
        <f t="shared" si="441"/>
        <v>395-27</v>
      </c>
      <c r="BK576" s="173">
        <f t="shared" si="442"/>
        <v>2</v>
      </c>
      <c r="BL576" s="173">
        <v>0</v>
      </c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104"/>
      <c r="CB576" s="103"/>
      <c r="CC576" s="103"/>
      <c r="CD576" s="103"/>
      <c r="CE576" s="103"/>
      <c r="CF576" s="103"/>
      <c r="CG576" s="103"/>
      <c r="CH576" s="103"/>
      <c r="CI576" s="103"/>
      <c r="CJ576" s="103"/>
      <c r="CK576" s="103"/>
      <c r="CL576" s="103"/>
      <c r="CP576" s="93"/>
      <c r="CQ576" s="93"/>
      <c r="CV576" s="93"/>
      <c r="DA576" s="93"/>
      <c r="DF576" s="131"/>
      <c r="DG576" s="121">
        <f t="shared" si="412"/>
        <v>0</v>
      </c>
      <c r="DH576" s="121">
        <f t="shared" si="413"/>
        <v>10.877551842954949</v>
      </c>
      <c r="DI576" s="121">
        <f t="shared" si="414"/>
        <v>21.208467685751003</v>
      </c>
      <c r="DJ576" s="121">
        <f t="shared" si="415"/>
        <v>0</v>
      </c>
      <c r="DK576" s="121">
        <f t="shared" si="415"/>
        <v>0.66053623607040512</v>
      </c>
      <c r="DL576" s="121">
        <f t="shared" si="415"/>
        <v>0</v>
      </c>
      <c r="DM576" s="121">
        <f t="shared" si="416"/>
        <v>0</v>
      </c>
      <c r="DN576" s="121">
        <f t="shared" si="417"/>
        <v>0</v>
      </c>
      <c r="DO576" s="121">
        <f t="shared" si="418"/>
        <v>0</v>
      </c>
      <c r="DP576" s="121">
        <f t="shared" si="419"/>
        <v>0</v>
      </c>
      <c r="DQ576" s="121">
        <f t="shared" si="420"/>
        <v>0</v>
      </c>
      <c r="DR576" s="122">
        <f t="shared" si="421"/>
        <v>1</v>
      </c>
      <c r="DS576" s="157"/>
      <c r="DT576" s="157" t="str">
        <f t="shared" si="422"/>
        <v>Natural fuels broadcast burn</v>
      </c>
      <c r="DU576" s="157" t="str">
        <f t="shared" si="406"/>
        <v>395-27</v>
      </c>
      <c r="DV576" s="238">
        <f t="shared" si="423"/>
        <v>2</v>
      </c>
      <c r="EJ576" s="50"/>
      <c r="EK576" s="50"/>
      <c r="EL576" s="55"/>
      <c r="EM576" s="50"/>
      <c r="EN576" s="50"/>
      <c r="EO576" s="50">
        <f t="shared" si="443"/>
        <v>0</v>
      </c>
      <c r="EP576" s="50">
        <f t="shared" si="444"/>
        <v>0</v>
      </c>
      <c r="EQ576" s="50">
        <f t="shared" si="445"/>
        <v>0</v>
      </c>
      <c r="ER576" s="56"/>
      <c r="ES576" s="56"/>
      <c r="ET576" s="56">
        <f t="shared" si="447"/>
        <v>0</v>
      </c>
      <c r="EU576" s="56">
        <f t="shared" si="447"/>
        <v>4.8948983293297275</v>
      </c>
      <c r="EV576" s="56"/>
      <c r="EW576" s="56"/>
      <c r="EX576" s="56"/>
      <c r="EY576" s="56"/>
      <c r="EZ576" s="165"/>
      <c r="FA576" s="179"/>
      <c r="FB576" s="179"/>
      <c r="FC576" s="56"/>
      <c r="FD576" s="56"/>
      <c r="FE576" s="56"/>
      <c r="FF576" s="56"/>
      <c r="FG576" s="56"/>
      <c r="FH576" s="56"/>
      <c r="FI576" s="56"/>
      <c r="FJ576" s="56"/>
      <c r="FK576" s="56"/>
      <c r="FL576" s="56"/>
      <c r="FM576" s="56"/>
      <c r="FO576" s="54"/>
      <c r="FP576" s="54"/>
      <c r="FQ576" s="54"/>
      <c r="FR576" s="54"/>
      <c r="FS576" s="54"/>
      <c r="FT576" s="54"/>
      <c r="FU576" s="54"/>
      <c r="FV576" s="54"/>
      <c r="FW576" s="54"/>
      <c r="FX576" s="54"/>
      <c r="FY576" s="54"/>
      <c r="FZ576" s="54"/>
      <c r="GA576" s="54"/>
    </row>
    <row r="577" spans="1:183" ht="16.899999999999999" customHeight="1">
      <c r="A577" s="66" t="s">
        <v>377</v>
      </c>
      <c r="B577" s="228" t="s">
        <v>358</v>
      </c>
      <c r="C577" s="228">
        <v>460</v>
      </c>
      <c r="D577" s="228" t="s">
        <v>371</v>
      </c>
      <c r="E577" s="229">
        <v>3</v>
      </c>
      <c r="F577" s="144">
        <v>1.03708398255</v>
      </c>
      <c r="G577" s="144">
        <v>7.6856193820560001</v>
      </c>
      <c r="H577" s="144"/>
      <c r="I577" s="144">
        <v>2.244736950918</v>
      </c>
      <c r="J577" s="144">
        <v>8.042706063084001</v>
      </c>
      <c r="K577" s="144">
        <v>3.4826882479620003</v>
      </c>
      <c r="L577" s="144">
        <v>1.3692085152900002</v>
      </c>
      <c r="M577" s="83"/>
      <c r="N577" s="83"/>
      <c r="O577" s="83"/>
      <c r="P577" s="230">
        <f t="shared" si="407"/>
        <v>23.862043141859999</v>
      </c>
      <c r="Q577" s="52">
        <f t="shared" si="424"/>
        <v>0.72517012286366334</v>
      </c>
      <c r="R577" s="52">
        <f t="shared" si="425"/>
        <v>1.5022608551199348</v>
      </c>
      <c r="S577" s="52">
        <f t="shared" si="426"/>
        <v>1.4138978457167335</v>
      </c>
      <c r="T577" s="53">
        <f t="shared" si="427"/>
        <v>0.13691742944633589</v>
      </c>
      <c r="U577" s="53">
        <f t="shared" si="428"/>
        <v>1.3900766881414581</v>
      </c>
      <c r="V577" s="53">
        <f t="shared" si="429"/>
        <v>17.751083306215602</v>
      </c>
      <c r="W577" s="53">
        <f t="shared" si="430"/>
        <v>98.960711772686651</v>
      </c>
      <c r="X577" s="53">
        <f t="shared" si="431"/>
        <v>1.024349357088133</v>
      </c>
      <c r="Y577" s="53">
        <f t="shared" si="432"/>
        <v>1.0252519308134749</v>
      </c>
      <c r="Z577" s="53">
        <f t="shared" si="433"/>
        <v>1.0256210796792193</v>
      </c>
      <c r="AA577" s="53">
        <f t="shared" si="434"/>
        <v>1.0329380375125019</v>
      </c>
      <c r="AB577" s="53">
        <f t="shared" si="435"/>
        <v>0.57479600082889803</v>
      </c>
      <c r="AC577" s="53">
        <f t="shared" si="436"/>
        <v>0.5633825493611998</v>
      </c>
      <c r="AD577" s="53">
        <f t="shared" si="437"/>
        <v>0.52914401165394309</v>
      </c>
      <c r="AE577" s="53">
        <f t="shared" si="438"/>
        <v>0.39928513109785746</v>
      </c>
      <c r="AF577" s="53">
        <f t="shared" si="439"/>
        <v>0.36</v>
      </c>
      <c r="AG577" s="53">
        <f t="shared" si="440"/>
        <v>0.37964256554892872</v>
      </c>
      <c r="AH577" s="64" t="s">
        <v>152</v>
      </c>
      <c r="AK577" s="45" t="str">
        <f t="shared" si="408"/>
        <v>395-27</v>
      </c>
      <c r="AL577" s="65"/>
      <c r="AM577" s="145">
        <f t="shared" si="409"/>
        <v>3</v>
      </c>
      <c r="AN577" s="149"/>
      <c r="AO577" s="183"/>
      <c r="AP577" s="149"/>
      <c r="AQ577" s="147">
        <f t="shared" si="410"/>
        <v>1</v>
      </c>
      <c r="AR577" s="229">
        <v>0</v>
      </c>
      <c r="AS577" s="229">
        <v>1</v>
      </c>
      <c r="AT577" s="229">
        <v>4</v>
      </c>
      <c r="AU577" s="229">
        <v>0</v>
      </c>
      <c r="AV577" s="229">
        <v>1</v>
      </c>
      <c r="AW577" s="229">
        <v>1</v>
      </c>
      <c r="AX577" s="229">
        <v>0</v>
      </c>
      <c r="AY577" s="229">
        <v>1</v>
      </c>
      <c r="AZ577" s="229">
        <v>1</v>
      </c>
      <c r="BB577" s="229">
        <v>1</v>
      </c>
      <c r="BC577" s="229">
        <v>0</v>
      </c>
      <c r="BD577" s="229">
        <v>0</v>
      </c>
      <c r="BE577" s="57">
        <v>3</v>
      </c>
      <c r="BF577" s="57">
        <v>3</v>
      </c>
      <c r="BG577" s="57">
        <v>3</v>
      </c>
      <c r="BH577" s="57">
        <v>10</v>
      </c>
      <c r="BI577" s="57">
        <f t="shared" si="411"/>
        <v>460</v>
      </c>
      <c r="BJ577" s="189" t="str">
        <f t="shared" si="441"/>
        <v>395-27</v>
      </c>
      <c r="BK577" s="173">
        <f t="shared" si="442"/>
        <v>3</v>
      </c>
      <c r="BL577" s="173">
        <v>15</v>
      </c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104"/>
      <c r="CB577" s="103"/>
      <c r="CC577" s="103"/>
      <c r="CD577" s="103"/>
      <c r="CE577" s="103"/>
      <c r="CF577" s="103"/>
      <c r="CG577" s="103"/>
      <c r="CH577" s="103"/>
      <c r="CI577" s="103"/>
      <c r="CJ577" s="103"/>
      <c r="CK577" s="103"/>
      <c r="CL577" s="103"/>
      <c r="CP577" s="93"/>
      <c r="CQ577" s="93"/>
      <c r="CV577" s="93"/>
      <c r="DA577" s="93"/>
      <c r="DF577" s="131"/>
      <c r="DG577" s="121">
        <f t="shared" si="412"/>
        <v>0</v>
      </c>
      <c r="DH577" s="121">
        <f t="shared" si="413"/>
        <v>10.877551842954949</v>
      </c>
      <c r="DI577" s="121">
        <f t="shared" si="414"/>
        <v>21.208467685751003</v>
      </c>
      <c r="DJ577" s="121">
        <f t="shared" si="415"/>
        <v>3.3159996719396533E-2</v>
      </c>
      <c r="DK577" s="121">
        <f t="shared" si="415"/>
        <v>0</v>
      </c>
      <c r="DL577" s="121">
        <f t="shared" si="415"/>
        <v>0</v>
      </c>
      <c r="DM577" s="121">
        <f t="shared" si="416"/>
        <v>11.451307744340827</v>
      </c>
      <c r="DN577" s="121">
        <f t="shared" si="417"/>
        <v>0</v>
      </c>
      <c r="DO577" s="121">
        <f t="shared" si="418"/>
        <v>0</v>
      </c>
      <c r="DP577" s="121">
        <f t="shared" si="419"/>
        <v>0</v>
      </c>
      <c r="DQ577" s="121">
        <f t="shared" si="420"/>
        <v>0</v>
      </c>
      <c r="DR577" s="122">
        <f t="shared" si="421"/>
        <v>2.5</v>
      </c>
      <c r="DS577" s="157"/>
      <c r="DT577" s="157" t="str">
        <f t="shared" si="422"/>
        <v>Natural fuels broadcast burn</v>
      </c>
      <c r="DU577" s="157" t="str">
        <f t="shared" si="406"/>
        <v>395-27</v>
      </c>
      <c r="DV577" s="238">
        <f t="shared" si="423"/>
        <v>3</v>
      </c>
      <c r="EJ577" s="50">
        <f t="shared" si="448"/>
        <v>9.6880081300813013E-3</v>
      </c>
      <c r="EK577" s="50">
        <f t="shared" si="449"/>
        <v>0</v>
      </c>
      <c r="EL577" s="55">
        <f t="shared" si="450"/>
        <v>0</v>
      </c>
      <c r="EM577" s="50">
        <f>4.656*AQ577*(((BL577/2.54)^2)+((BM577/2.54)^2)+((BN577/2.54)^2)+((BO577)/2.54^2)+((BP577/2.54)^2)+((BQ577/2.54)^2)+((BR577/2.54)^2)+((BS577/2.54)^2)+((BT577/2.54)^2)+((BU577/2.54)^2)+((BV577/2.54)^2)+((BW577/2.54)^2)+((BX577/2.54)^2)+((BY577/2.54)^2)+((BZ577/2.54)^2))/(BH577*3.28)</f>
        <v>4.9505586816051679</v>
      </c>
      <c r="EN577" s="50">
        <f>3.492*AQ577*((CA577/2.54)^2 + (CB577/2.54)^2 + (CC577/2.54)^2 + (CD577/2.54)^2 + (CE577/2.54)^2 + (CF577/2.54)^2 + (CG577/2.54)^2 +(CH577/2.54)^2 +(CI577/2.54)^2 + (CJ577/2.54)^2 +(CK577/2.54)^2 + (CL577/2.54)^2 +(CM577/2.54)^2 + (CN577/2.54)^2 + (CO577/2.54)^2)/(BH577*3.28)</f>
        <v>0</v>
      </c>
      <c r="EO577" s="50">
        <f t="shared" si="443"/>
        <v>0</v>
      </c>
      <c r="EP577" s="50">
        <f t="shared" si="444"/>
        <v>0</v>
      </c>
      <c r="EQ577" s="50">
        <f t="shared" si="445"/>
        <v>0</v>
      </c>
      <c r="ER577" s="56">
        <f t="shared" si="451"/>
        <v>9.6880081300813013E-3</v>
      </c>
      <c r="ES577" s="56">
        <f t="shared" si="452"/>
        <v>4.9505586816051679</v>
      </c>
      <c r="ET577" s="56">
        <f t="shared" si="447"/>
        <v>0</v>
      </c>
      <c r="EU577" s="56">
        <f t="shared" si="447"/>
        <v>4.8948983293297275</v>
      </c>
      <c r="EV577" s="56">
        <f t="shared" si="453"/>
        <v>4.9602466897352491</v>
      </c>
      <c r="EW577" s="56"/>
      <c r="EX577" s="56"/>
      <c r="EY577" s="56"/>
      <c r="EZ577" s="165"/>
      <c r="FA577" s="179"/>
      <c r="FB577" s="179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O577" s="54"/>
      <c r="FP577" s="54"/>
      <c r="FQ577" s="54"/>
      <c r="FR577" s="54"/>
      <c r="FS577" s="54"/>
      <c r="FT577" s="54"/>
      <c r="FU577" s="54"/>
      <c r="FV577" s="54"/>
      <c r="FW577" s="54"/>
      <c r="FX577" s="54"/>
      <c r="FY577" s="54"/>
      <c r="FZ577" s="54"/>
      <c r="GA577" s="54"/>
    </row>
    <row r="578" spans="1:183" ht="16.899999999999999" customHeight="1">
      <c r="A578" s="66" t="s">
        <v>377</v>
      </c>
      <c r="B578" s="228" t="s">
        <v>358</v>
      </c>
      <c r="C578" s="228">
        <v>460</v>
      </c>
      <c r="D578" s="228" t="s">
        <v>371</v>
      </c>
      <c r="E578" s="229">
        <v>4</v>
      </c>
      <c r="F578" s="144">
        <v>1.03708398255</v>
      </c>
      <c r="G578" s="144">
        <v>7.6856193820560001</v>
      </c>
      <c r="H578" s="144"/>
      <c r="I578" s="144">
        <v>2.244736950918</v>
      </c>
      <c r="J578" s="144">
        <v>8.042706063084001</v>
      </c>
      <c r="K578" s="144">
        <v>3.4826882479620003</v>
      </c>
      <c r="L578" s="144">
        <v>1.3692085152900002</v>
      </c>
      <c r="M578" s="83"/>
      <c r="N578" s="83"/>
      <c r="O578" s="83"/>
      <c r="P578" s="230">
        <f t="shared" si="407"/>
        <v>23.862043141859999</v>
      </c>
      <c r="Q578" s="52">
        <f t="shared" si="424"/>
        <v>0.72517012286366334</v>
      </c>
      <c r="R578" s="52">
        <f t="shared" si="425"/>
        <v>1.5022608551199348</v>
      </c>
      <c r="S578" s="52">
        <f t="shared" si="426"/>
        <v>1.4138978457167335</v>
      </c>
      <c r="T578" s="53">
        <f t="shared" si="427"/>
        <v>0.13691742944633589</v>
      </c>
      <c r="U578" s="53">
        <f t="shared" si="428"/>
        <v>1.3900766881414581</v>
      </c>
      <c r="V578" s="53">
        <f t="shared" si="429"/>
        <v>17.751083306215602</v>
      </c>
      <c r="W578" s="53">
        <f t="shared" si="430"/>
        <v>98.960711772686651</v>
      </c>
      <c r="X578" s="53">
        <f t="shared" si="431"/>
        <v>1.024349357088133</v>
      </c>
      <c r="Y578" s="53">
        <f t="shared" si="432"/>
        <v>1.0252519308134749</v>
      </c>
      <c r="Z578" s="53">
        <f t="shared" si="433"/>
        <v>1.0256210796792193</v>
      </c>
      <c r="AA578" s="53">
        <f t="shared" si="434"/>
        <v>1.0329380375125019</v>
      </c>
      <c r="AB578" s="53">
        <f t="shared" si="435"/>
        <v>0.57479600082889803</v>
      </c>
      <c r="AC578" s="53">
        <f t="shared" si="436"/>
        <v>0.5633825493611998</v>
      </c>
      <c r="AD578" s="53">
        <f t="shared" si="437"/>
        <v>0.52914401165394309</v>
      </c>
      <c r="AE578" s="53">
        <f t="shared" si="438"/>
        <v>0.39928513109785746</v>
      </c>
      <c r="AF578" s="53">
        <f t="shared" si="439"/>
        <v>0.36</v>
      </c>
      <c r="AG578" s="53">
        <f t="shared" si="440"/>
        <v>0.37964256554892872</v>
      </c>
      <c r="AH578" s="64" t="s">
        <v>152</v>
      </c>
      <c r="AK578" s="45" t="str">
        <f t="shared" si="408"/>
        <v>395-27</v>
      </c>
      <c r="AL578" s="65"/>
      <c r="AM578" s="145">
        <f t="shared" si="409"/>
        <v>4</v>
      </c>
      <c r="AN578" s="149"/>
      <c r="AO578" s="183"/>
      <c r="AP578" s="149"/>
      <c r="AQ578" s="147">
        <f t="shared" si="410"/>
        <v>1</v>
      </c>
      <c r="AR578" s="229">
        <v>0</v>
      </c>
      <c r="AS578" s="229">
        <v>0</v>
      </c>
      <c r="AT578" s="229">
        <v>0</v>
      </c>
      <c r="AU578" s="229">
        <v>0</v>
      </c>
      <c r="AV578" s="229">
        <v>1</v>
      </c>
      <c r="AW578" s="229">
        <v>1</v>
      </c>
      <c r="AX578" s="229">
        <v>0</v>
      </c>
      <c r="AY578" s="229">
        <v>1</v>
      </c>
      <c r="AZ578" s="229">
        <v>1</v>
      </c>
      <c r="BB578" s="229">
        <v>2</v>
      </c>
      <c r="BC578" s="229">
        <v>2</v>
      </c>
      <c r="BD578" s="229">
        <v>0</v>
      </c>
      <c r="BE578" s="57">
        <v>3</v>
      </c>
      <c r="BF578" s="57">
        <v>3</v>
      </c>
      <c r="BG578" s="57">
        <v>3</v>
      </c>
      <c r="BH578" s="57">
        <v>10</v>
      </c>
      <c r="BI578" s="57">
        <f t="shared" si="411"/>
        <v>460</v>
      </c>
      <c r="BJ578" s="189" t="str">
        <f t="shared" si="441"/>
        <v>395-27</v>
      </c>
      <c r="BK578" s="173">
        <f t="shared" si="442"/>
        <v>4</v>
      </c>
      <c r="BL578" s="173">
        <v>0</v>
      </c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104"/>
      <c r="CB578" s="103"/>
      <c r="CC578" s="103"/>
      <c r="CD578" s="103"/>
      <c r="CE578" s="103"/>
      <c r="CF578" s="103"/>
      <c r="CG578" s="103"/>
      <c r="CH578" s="103"/>
      <c r="CI578" s="103"/>
      <c r="CJ578" s="103"/>
      <c r="CK578" s="103"/>
      <c r="CL578" s="103"/>
      <c r="CP578" s="93"/>
      <c r="CQ578" s="93"/>
      <c r="CV578" s="93"/>
      <c r="DA578" s="93"/>
      <c r="DF578" s="131"/>
      <c r="DG578" s="121">
        <f t="shared" si="412"/>
        <v>0</v>
      </c>
      <c r="DH578" s="121">
        <f t="shared" si="413"/>
        <v>7.2517012286366338</v>
      </c>
      <c r="DI578" s="121">
        <f t="shared" si="414"/>
        <v>14.138978457167335</v>
      </c>
      <c r="DJ578" s="121">
        <f t="shared" si="415"/>
        <v>6.6319993438793065E-2</v>
      </c>
      <c r="DK578" s="121">
        <f t="shared" si="415"/>
        <v>0.66053623607040512</v>
      </c>
      <c r="DL578" s="121">
        <f t="shared" si="415"/>
        <v>0</v>
      </c>
      <c r="DM578" s="121">
        <f t="shared" si="416"/>
        <v>0</v>
      </c>
      <c r="DN578" s="121">
        <f t="shared" si="417"/>
        <v>0</v>
      </c>
      <c r="DO578" s="121">
        <f t="shared" si="418"/>
        <v>0</v>
      </c>
      <c r="DP578" s="121">
        <f t="shared" si="419"/>
        <v>0</v>
      </c>
      <c r="DQ578" s="121">
        <f t="shared" si="420"/>
        <v>0</v>
      </c>
      <c r="DR578" s="122">
        <f t="shared" si="421"/>
        <v>0.5</v>
      </c>
      <c r="DS578" s="157"/>
      <c r="DT578" s="157" t="str">
        <f t="shared" si="422"/>
        <v>Natural fuels broadcast burn</v>
      </c>
      <c r="DU578" s="157" t="str">
        <f t="shared" si="406"/>
        <v>395-27</v>
      </c>
      <c r="DV578" s="238">
        <f t="shared" si="423"/>
        <v>4</v>
      </c>
      <c r="EJ578" s="50">
        <f t="shared" si="448"/>
        <v>1.9376016260162603E-2</v>
      </c>
      <c r="EK578" s="50">
        <f t="shared" si="449"/>
        <v>0.37093495934959347</v>
      </c>
      <c r="EL578" s="55">
        <f t="shared" si="450"/>
        <v>0</v>
      </c>
      <c r="EM578" s="50">
        <f>4.656*AQ578*(((BL578/2.54)^2)+((BM578/2.54)^2)+((BN578/2.54)^2)+((BO578)/2.54^2)+((BP578/2.54)^2)+((BQ578/2.54)^2)+((BR578/2.54)^2)+((BS578/2.54)^2)+((BT578/2.54)^2)+((BU578/2.54)^2)+((BV578/2.54)^2)+((BW578/2.54)^2)+((BX578/2.54)^2)+((BY578/2.54)^2)+((BZ578/2.54)^2))/(BH578*3.28)</f>
        <v>0</v>
      </c>
      <c r="EN578" s="50">
        <f>3.492*AQ578*((CA578/2.54)^2 + (CB578/2.54)^2 + (CC578/2.54)^2 + (CD578/2.54)^2 + (CE578/2.54)^2 + (CF578/2.54)^2 + (CG578/2.54)^2 +(CH578/2.54)^2 +(CI578/2.54)^2 + (CJ578/2.54)^2 +(CK578/2.54)^2 + (CL578/2.54)^2 +(CM578/2.54)^2 + (CN578/2.54)^2 + (CO578/2.54)^2)/(BH578*3.28)</f>
        <v>0</v>
      </c>
      <c r="EO578" s="50">
        <f t="shared" si="443"/>
        <v>0</v>
      </c>
      <c r="EP578" s="50">
        <f t="shared" si="444"/>
        <v>0</v>
      </c>
      <c r="EQ578" s="50">
        <f t="shared" si="445"/>
        <v>0</v>
      </c>
      <c r="ER578" s="56">
        <f t="shared" si="451"/>
        <v>0.39031097560975608</v>
      </c>
      <c r="ES578" s="56">
        <f t="shared" si="452"/>
        <v>0</v>
      </c>
      <c r="ET578" s="56">
        <f t="shared" si="447"/>
        <v>0</v>
      </c>
      <c r="EU578" s="56">
        <f t="shared" si="447"/>
        <v>3.2632655528864851</v>
      </c>
      <c r="EV578" s="56">
        <f t="shared" si="453"/>
        <v>0.39031097560975608</v>
      </c>
      <c r="EW578" s="56"/>
      <c r="EX578" s="56"/>
      <c r="EY578" s="56"/>
      <c r="EZ578" s="165"/>
      <c r="FA578" s="179"/>
      <c r="FB578" s="179"/>
      <c r="FC578" s="56"/>
      <c r="FD578" s="56"/>
      <c r="FE578" s="56"/>
      <c r="FF578" s="56"/>
      <c r="FG578" s="56"/>
      <c r="FH578" s="56"/>
      <c r="FI578" s="56"/>
      <c r="FJ578" s="56"/>
      <c r="FK578" s="56"/>
      <c r="FL578" s="56"/>
      <c r="FM578" s="56"/>
      <c r="FO578" s="54"/>
      <c r="FP578" s="54"/>
      <c r="FQ578" s="54"/>
      <c r="FR578" s="54"/>
      <c r="FS578" s="54"/>
      <c r="FT578" s="54"/>
      <c r="FU578" s="54"/>
      <c r="FV578" s="54"/>
      <c r="FW578" s="54"/>
      <c r="FX578" s="54"/>
      <c r="FY578" s="54"/>
      <c r="FZ578" s="54"/>
      <c r="GA578" s="54"/>
    </row>
    <row r="579" spans="1:183" ht="16.899999999999999" customHeight="1">
      <c r="A579" s="66" t="s">
        <v>377</v>
      </c>
      <c r="B579" s="228" t="s">
        <v>358</v>
      </c>
      <c r="C579" s="228">
        <v>460</v>
      </c>
      <c r="D579" s="228" t="s">
        <v>371</v>
      </c>
      <c r="E579" s="229">
        <v>5</v>
      </c>
      <c r="F579" s="144">
        <v>1.03708398255</v>
      </c>
      <c r="G579" s="144">
        <v>7.6856193820560001</v>
      </c>
      <c r="H579" s="144"/>
      <c r="I579" s="144">
        <v>2.244736950918</v>
      </c>
      <c r="J579" s="144">
        <v>8.042706063084001</v>
      </c>
      <c r="K579" s="144">
        <v>3.4826882479620003</v>
      </c>
      <c r="L579" s="144">
        <v>1.3692085152900002</v>
      </c>
      <c r="M579" s="83"/>
      <c r="N579" s="83"/>
      <c r="O579" s="83"/>
      <c r="P579" s="230">
        <f t="shared" si="407"/>
        <v>23.862043141859999</v>
      </c>
      <c r="Q579" s="52">
        <f t="shared" si="424"/>
        <v>0.72517012286366334</v>
      </c>
      <c r="R579" s="52">
        <f t="shared" si="425"/>
        <v>1.5022608551199348</v>
      </c>
      <c r="S579" s="52">
        <f t="shared" si="426"/>
        <v>1.4138978457167335</v>
      </c>
      <c r="T579" s="53">
        <f t="shared" si="427"/>
        <v>0.13691742944633589</v>
      </c>
      <c r="U579" s="53">
        <f t="shared" si="428"/>
        <v>1.3900766881414581</v>
      </c>
      <c r="V579" s="53">
        <f t="shared" si="429"/>
        <v>17.751083306215602</v>
      </c>
      <c r="W579" s="53">
        <f t="shared" si="430"/>
        <v>98.960711772686651</v>
      </c>
      <c r="X579" s="53">
        <f t="shared" si="431"/>
        <v>1.024349357088133</v>
      </c>
      <c r="Y579" s="53">
        <f t="shared" si="432"/>
        <v>1.0252519308134749</v>
      </c>
      <c r="Z579" s="53">
        <f t="shared" si="433"/>
        <v>1.0256210796792193</v>
      </c>
      <c r="AA579" s="53">
        <f t="shared" si="434"/>
        <v>1.0329380375125019</v>
      </c>
      <c r="AB579" s="53">
        <f t="shared" si="435"/>
        <v>0.57479600082889803</v>
      </c>
      <c r="AC579" s="53">
        <f t="shared" si="436"/>
        <v>0.5633825493611998</v>
      </c>
      <c r="AD579" s="53">
        <f t="shared" si="437"/>
        <v>0.52914401165394309</v>
      </c>
      <c r="AE579" s="53">
        <f t="shared" si="438"/>
        <v>0.39928513109785746</v>
      </c>
      <c r="AF579" s="53">
        <f t="shared" si="439"/>
        <v>0.36</v>
      </c>
      <c r="AG579" s="53">
        <f t="shared" si="440"/>
        <v>0.37964256554892872</v>
      </c>
      <c r="AH579" s="64" t="s">
        <v>152</v>
      </c>
      <c r="AK579" s="45" t="str">
        <f t="shared" si="408"/>
        <v>395-27</v>
      </c>
      <c r="AL579" s="65"/>
      <c r="AM579" s="145">
        <f t="shared" si="409"/>
        <v>5</v>
      </c>
      <c r="AN579" s="149"/>
      <c r="AO579" s="183"/>
      <c r="AP579" s="149"/>
      <c r="AQ579" s="147">
        <f t="shared" si="410"/>
        <v>1</v>
      </c>
      <c r="AR579" s="229">
        <v>0</v>
      </c>
      <c r="AS579" s="229">
        <v>1</v>
      </c>
      <c r="AT579" s="229">
        <v>1</v>
      </c>
      <c r="AU579" s="229">
        <v>0</v>
      </c>
      <c r="AV579" s="229">
        <v>1</v>
      </c>
      <c r="AW579" s="229">
        <v>1</v>
      </c>
      <c r="AX579" s="229">
        <v>0</v>
      </c>
      <c r="AY579" s="229">
        <v>0</v>
      </c>
      <c r="AZ579" s="229">
        <v>0</v>
      </c>
      <c r="BB579" s="229">
        <v>4</v>
      </c>
      <c r="BC579" s="229">
        <v>3</v>
      </c>
      <c r="BD579" s="229">
        <v>0</v>
      </c>
      <c r="BE579" s="57">
        <v>3</v>
      </c>
      <c r="BF579" s="57">
        <v>3</v>
      </c>
      <c r="BG579" s="57">
        <v>3</v>
      </c>
      <c r="BH579" s="57">
        <v>10</v>
      </c>
      <c r="BI579" s="57">
        <f t="shared" si="411"/>
        <v>460</v>
      </c>
      <c r="BJ579" s="189" t="str">
        <f t="shared" si="441"/>
        <v>395-27</v>
      </c>
      <c r="BK579" s="173">
        <f t="shared" si="442"/>
        <v>5</v>
      </c>
      <c r="BL579" s="173">
        <v>0</v>
      </c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104"/>
      <c r="CB579" s="103"/>
      <c r="CC579" s="103"/>
      <c r="CD579" s="103"/>
      <c r="CE579" s="103"/>
      <c r="CF579" s="103"/>
      <c r="CG579" s="103"/>
      <c r="CH579" s="103"/>
      <c r="CI579" s="103"/>
      <c r="CJ579" s="103"/>
      <c r="CK579" s="103"/>
      <c r="CL579" s="103"/>
      <c r="CP579" s="93"/>
      <c r="CQ579" s="93"/>
      <c r="CV579" s="93"/>
      <c r="DA579" s="93"/>
      <c r="DF579" s="131"/>
      <c r="DG579" s="121">
        <f t="shared" si="412"/>
        <v>0</v>
      </c>
      <c r="DH579" s="121">
        <f t="shared" si="413"/>
        <v>7.2517012286366338</v>
      </c>
      <c r="DI579" s="121">
        <f t="shared" si="414"/>
        <v>14.138978457167335</v>
      </c>
      <c r="DJ579" s="121">
        <f t="shared" si="415"/>
        <v>0.13263998687758613</v>
      </c>
      <c r="DK579" s="121">
        <f t="shared" si="415"/>
        <v>0.99080435410560763</v>
      </c>
      <c r="DL579" s="121">
        <f t="shared" si="415"/>
        <v>0</v>
      </c>
      <c r="DM579" s="121">
        <f t="shared" si="416"/>
        <v>0</v>
      </c>
      <c r="DN579" s="121">
        <f t="shared" si="417"/>
        <v>0</v>
      </c>
      <c r="DO579" s="121">
        <f t="shared" si="418"/>
        <v>0</v>
      </c>
      <c r="DP579" s="121">
        <f t="shared" si="419"/>
        <v>0</v>
      </c>
      <c r="DQ579" s="121">
        <f t="shared" si="420"/>
        <v>0</v>
      </c>
      <c r="DR579" s="122">
        <f t="shared" si="421"/>
        <v>1</v>
      </c>
      <c r="DS579" s="157"/>
      <c r="DT579" s="157" t="str">
        <f t="shared" si="422"/>
        <v>Natural fuels broadcast burn</v>
      </c>
      <c r="DU579" s="157" t="str">
        <f t="shared" si="406"/>
        <v>395-27</v>
      </c>
      <c r="DV579" s="238">
        <f t="shared" si="423"/>
        <v>5</v>
      </c>
      <c r="EJ579" s="50">
        <f t="shared" si="448"/>
        <v>3.8752032520325205E-2</v>
      </c>
      <c r="EK579" s="50">
        <f t="shared" si="449"/>
        <v>0.55640243902439024</v>
      </c>
      <c r="EL579" s="55">
        <f t="shared" si="450"/>
        <v>0</v>
      </c>
      <c r="EM579" s="50">
        <f>4.656*AQ579*(((BL579/2.54)^2)+((BM579/2.54)^2)+((BN579/2.54)^2)+((BO579)/2.54^2)+((BP579/2.54)^2)+((BQ579/2.54)^2)+((BR579/2.54)^2)+((BS579/2.54)^2)+((BT579/2.54)^2)+((BU579/2.54)^2)+((BV579/2.54)^2)+((BW579/2.54)^2)+((BX579/2.54)^2)+((BY579/2.54)^2)+((BZ579/2.54)^2))/(BH579*3.28)</f>
        <v>0</v>
      </c>
      <c r="EN579" s="50">
        <f>3.492*AQ579*((CA579/2.54)^2 + (CB579/2.54)^2 + (CC579/2.54)^2 + (CD579/2.54)^2 + (CE579/2.54)^2 + (CF579/2.54)^2 + (CG579/2.54)^2 +(CH579/2.54)^2 +(CI579/2.54)^2 + (CJ579/2.54)^2 +(CK579/2.54)^2 + (CL579/2.54)^2 +(CM579/2.54)^2 + (CN579/2.54)^2 + (CO579/2.54)^2)/(BH579*3.28)</f>
        <v>0</v>
      </c>
      <c r="EO579" s="50">
        <f t="shared" si="443"/>
        <v>0</v>
      </c>
      <c r="EP579" s="50">
        <f t="shared" si="444"/>
        <v>0</v>
      </c>
      <c r="EQ579" s="50">
        <f t="shared" si="445"/>
        <v>0</v>
      </c>
      <c r="ER579" s="56">
        <f t="shared" si="451"/>
        <v>0.59515447154471546</v>
      </c>
      <c r="ES579" s="56">
        <f t="shared" si="452"/>
        <v>0</v>
      </c>
      <c r="ET579" s="56">
        <f t="shared" si="447"/>
        <v>0</v>
      </c>
      <c r="EU579" s="56">
        <f t="shared" si="447"/>
        <v>3.2632655528864851</v>
      </c>
      <c r="EV579" s="56">
        <f t="shared" si="453"/>
        <v>0.59515447154471546</v>
      </c>
      <c r="EW579" s="56"/>
      <c r="EX579" s="56"/>
      <c r="EY579" s="56"/>
      <c r="EZ579" s="165" t="str">
        <f>D579</f>
        <v>395-27</v>
      </c>
      <c r="FA579" s="179">
        <f t="shared" si="446"/>
        <v>0</v>
      </c>
      <c r="FB579" s="179">
        <f t="shared" si="446"/>
        <v>3.807143145034233</v>
      </c>
      <c r="FC579" s="56">
        <f>AVERAGE(EJ577:EJ579)</f>
        <v>2.2605352303523035E-2</v>
      </c>
      <c r="FD579" s="56">
        <f>AVERAGE(EK577:EK579)</f>
        <v>0.3091124661246612</v>
      </c>
      <c r="FE579" s="56">
        <f>AVERAGE(EL577:EL579)</f>
        <v>0</v>
      </c>
      <c r="FF579" s="56">
        <f>AVERAGE(EM577:EM579)</f>
        <v>1.6501862272017227</v>
      </c>
      <c r="FG579" s="56">
        <f>AVERAGE(EN577:EN579)</f>
        <v>0</v>
      </c>
      <c r="FH579" s="56">
        <f t="shared" si="454"/>
        <v>0</v>
      </c>
      <c r="FI579" s="56">
        <f t="shared" si="454"/>
        <v>0</v>
      </c>
      <c r="FJ579" s="56">
        <f t="shared" si="454"/>
        <v>0</v>
      </c>
      <c r="FK579" s="56">
        <f>AVERAGE(ER577:ER579)</f>
        <v>0.33171781842818432</v>
      </c>
      <c r="FL579" s="56">
        <f>AVERAGE(ES577:ES579)</f>
        <v>1.6501862272017227</v>
      </c>
      <c r="FM579" s="56">
        <f>AVERAGE(EV577:EV579)</f>
        <v>1.9819040456299069</v>
      </c>
      <c r="FO579" s="54"/>
      <c r="FP579" s="54" t="e">
        <f>AVERAGE(#REF!)</f>
        <v>#REF!</v>
      </c>
      <c r="FQ579" s="54" t="e">
        <f>AVERAGE(#REF!)</f>
        <v>#REF!</v>
      </c>
      <c r="FR579" s="54" t="e">
        <f>AVERAGE(#REF!)</f>
        <v>#REF!</v>
      </c>
      <c r="FS579" s="54" t="e">
        <f>AVERAGE(#REF!)</f>
        <v>#REF!</v>
      </c>
      <c r="FT579" s="54" t="e">
        <f>AVERAGE(#REF!)</f>
        <v>#REF!</v>
      </c>
      <c r="FU579" s="54" t="e">
        <f>AVERAGE(#REF!)</f>
        <v>#REF!</v>
      </c>
      <c r="FV579" s="54" t="e">
        <f>AVERAGE(#REF!)</f>
        <v>#REF!</v>
      </c>
      <c r="FW579" s="54" t="e">
        <f>AVERAGE(#REF!)</f>
        <v>#REF!</v>
      </c>
      <c r="FX579" s="54" t="e">
        <f>AVERAGE(#REF!)</f>
        <v>#REF!</v>
      </c>
      <c r="FY579" s="54" t="e">
        <f>AVERAGE(#REF!)</f>
        <v>#REF!</v>
      </c>
      <c r="FZ579" s="54" t="e">
        <f>AVERAGE(#REF!)</f>
        <v>#REF!</v>
      </c>
      <c r="GA579" s="54"/>
    </row>
    <row r="580" spans="1:183" ht="16.899999999999999" customHeight="1">
      <c r="A580" s="66" t="s">
        <v>377</v>
      </c>
      <c r="B580" s="228" t="s">
        <v>358</v>
      </c>
      <c r="C580" s="228">
        <v>460</v>
      </c>
      <c r="D580" s="228" t="s">
        <v>367</v>
      </c>
      <c r="E580" s="229">
        <v>1</v>
      </c>
      <c r="F580" s="144">
        <v>1.03708398255</v>
      </c>
      <c r="G580" s="144">
        <v>7.6856193820560001</v>
      </c>
      <c r="H580" s="144"/>
      <c r="I580" s="144">
        <v>2.244736950918</v>
      </c>
      <c r="J580" s="144">
        <v>8.042706063084001</v>
      </c>
      <c r="K580" s="144">
        <v>3.4826882479620003</v>
      </c>
      <c r="L580" s="144">
        <v>1.3692085152900002</v>
      </c>
      <c r="M580" s="83"/>
      <c r="N580" s="83"/>
      <c r="O580" s="83"/>
      <c r="P580" s="230">
        <f t="shared" si="407"/>
        <v>23.862043141859999</v>
      </c>
      <c r="Q580" s="52">
        <f t="shared" si="424"/>
        <v>0.72517012286366334</v>
      </c>
      <c r="R580" s="52">
        <f t="shared" si="425"/>
        <v>1.5022608551199348</v>
      </c>
      <c r="S580" s="52">
        <f t="shared" si="426"/>
        <v>1.4138978457167335</v>
      </c>
      <c r="T580" s="53">
        <f t="shared" si="427"/>
        <v>0.13691742944633589</v>
      </c>
      <c r="U580" s="53">
        <f t="shared" si="428"/>
        <v>1.3900766881414581</v>
      </c>
      <c r="V580" s="53">
        <f t="shared" si="429"/>
        <v>17.751083306215602</v>
      </c>
      <c r="W580" s="53">
        <f t="shared" si="430"/>
        <v>98.960711772686651</v>
      </c>
      <c r="X580" s="53">
        <f t="shared" si="431"/>
        <v>1.024349357088133</v>
      </c>
      <c r="Y580" s="53">
        <f t="shared" si="432"/>
        <v>1.0252519308134749</v>
      </c>
      <c r="Z580" s="53">
        <f t="shared" si="433"/>
        <v>1.0256210796792193</v>
      </c>
      <c r="AA580" s="53">
        <f t="shared" si="434"/>
        <v>1.0329380375125019</v>
      </c>
      <c r="AB580" s="53">
        <f t="shared" si="435"/>
        <v>0.57479600082889803</v>
      </c>
      <c r="AC580" s="53">
        <f t="shared" si="436"/>
        <v>0.5633825493611998</v>
      </c>
      <c r="AD580" s="53">
        <f t="shared" si="437"/>
        <v>0.52914401165394309</v>
      </c>
      <c r="AE580" s="53">
        <f t="shared" si="438"/>
        <v>0.39928513109785746</v>
      </c>
      <c r="AF580" s="53">
        <f t="shared" si="439"/>
        <v>0.36</v>
      </c>
      <c r="AG580" s="53">
        <f t="shared" si="440"/>
        <v>0.37964256554892872</v>
      </c>
      <c r="AH580" s="64" t="s">
        <v>152</v>
      </c>
      <c r="AK580" s="45" t="str">
        <f t="shared" si="408"/>
        <v>396-26</v>
      </c>
      <c r="AL580" s="65"/>
      <c r="AM580" s="145">
        <f t="shared" si="409"/>
        <v>1</v>
      </c>
      <c r="AN580" s="149"/>
      <c r="AO580" s="183"/>
      <c r="AP580" s="149"/>
      <c r="AQ580" s="147">
        <f t="shared" si="410"/>
        <v>1</v>
      </c>
      <c r="AR580" s="229">
        <v>0</v>
      </c>
      <c r="AS580" s="229">
        <v>0</v>
      </c>
      <c r="AT580" s="229">
        <v>0</v>
      </c>
      <c r="AU580" s="229">
        <v>0</v>
      </c>
      <c r="AV580" s="229">
        <v>0</v>
      </c>
      <c r="AW580" s="229">
        <v>0</v>
      </c>
      <c r="AX580" s="229">
        <v>0</v>
      </c>
      <c r="AY580" s="229">
        <v>1</v>
      </c>
      <c r="AZ580" s="229">
        <v>1</v>
      </c>
      <c r="BB580" s="229">
        <v>23</v>
      </c>
      <c r="BC580" s="229">
        <v>2</v>
      </c>
      <c r="BD580" s="229">
        <v>0</v>
      </c>
      <c r="BE580" s="57">
        <v>3</v>
      </c>
      <c r="BF580" s="57">
        <v>3</v>
      </c>
      <c r="BG580" s="57">
        <v>3</v>
      </c>
      <c r="BH580" s="57">
        <v>10</v>
      </c>
      <c r="BI580" s="57">
        <f t="shared" si="411"/>
        <v>460</v>
      </c>
      <c r="BJ580" s="189" t="str">
        <f t="shared" si="441"/>
        <v>396-26</v>
      </c>
      <c r="BK580" s="173">
        <f t="shared" si="442"/>
        <v>1</v>
      </c>
      <c r="BL580" s="173">
        <v>0</v>
      </c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104"/>
      <c r="CB580" s="103"/>
      <c r="CC580" s="103"/>
      <c r="CD580" s="103"/>
      <c r="CE580" s="103"/>
      <c r="CF580" s="103"/>
      <c r="CG580" s="103"/>
      <c r="CH580" s="103"/>
      <c r="CI580" s="103"/>
      <c r="CJ580" s="103"/>
      <c r="CK580" s="103"/>
      <c r="CL580" s="103"/>
      <c r="CP580" s="93"/>
      <c r="CQ580" s="93"/>
      <c r="CV580" s="93"/>
      <c r="DA580" s="93"/>
      <c r="DF580" s="131"/>
      <c r="DG580" s="121">
        <f t="shared" si="412"/>
        <v>0</v>
      </c>
      <c r="DH580" s="121">
        <f t="shared" si="413"/>
        <v>3.6258506143183169</v>
      </c>
      <c r="DI580" s="121">
        <f t="shared" si="414"/>
        <v>7.0694892285836675</v>
      </c>
      <c r="DJ580" s="121">
        <f t="shared" si="415"/>
        <v>0.76267992454612032</v>
      </c>
      <c r="DK580" s="121">
        <f t="shared" si="415"/>
        <v>0.66053623607040512</v>
      </c>
      <c r="DL580" s="121">
        <f t="shared" si="415"/>
        <v>0</v>
      </c>
      <c r="DM580" s="121">
        <f t="shared" si="416"/>
        <v>0</v>
      </c>
      <c r="DN580" s="121">
        <f t="shared" si="417"/>
        <v>0</v>
      </c>
      <c r="DO580" s="121">
        <f t="shared" si="418"/>
        <v>0</v>
      </c>
      <c r="DP580" s="121">
        <f t="shared" si="419"/>
        <v>0</v>
      </c>
      <c r="DQ580" s="121">
        <f t="shared" si="420"/>
        <v>0</v>
      </c>
      <c r="DR580" s="122">
        <f t="shared" si="421"/>
        <v>0</v>
      </c>
      <c r="DS580" s="157"/>
      <c r="DT580" s="157" t="str">
        <f t="shared" si="422"/>
        <v>Natural fuels broadcast burn</v>
      </c>
      <c r="DU580" s="157" t="str">
        <f t="shared" si="406"/>
        <v>396-26</v>
      </c>
      <c r="DV580" s="238">
        <f t="shared" si="423"/>
        <v>1</v>
      </c>
      <c r="EJ580" s="50"/>
      <c r="EK580" s="50"/>
      <c r="EL580" s="55"/>
      <c r="EM580" s="50"/>
      <c r="EN580" s="50"/>
      <c r="EO580" s="50">
        <f t="shared" si="443"/>
        <v>0</v>
      </c>
      <c r="EP580" s="50">
        <f t="shared" si="444"/>
        <v>0</v>
      </c>
      <c r="EQ580" s="50">
        <f t="shared" si="445"/>
        <v>0</v>
      </c>
      <c r="ER580" s="56"/>
      <c r="ES580" s="56"/>
      <c r="ET580" s="56">
        <f t="shared" si="447"/>
        <v>0</v>
      </c>
      <c r="EU580" s="56">
        <f t="shared" si="447"/>
        <v>1.6316327764432426</v>
      </c>
      <c r="EV580" s="56"/>
      <c r="EW580" s="56"/>
      <c r="EX580" s="56"/>
      <c r="EY580" s="56"/>
      <c r="EZ580" s="165"/>
      <c r="FA580" s="179"/>
      <c r="FB580" s="179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O580" s="54"/>
      <c r="FP580" s="54"/>
      <c r="FQ580" s="54"/>
      <c r="FR580" s="54"/>
      <c r="FS580" s="54"/>
      <c r="FT580" s="54"/>
      <c r="FU580" s="54"/>
      <c r="FV580" s="54"/>
      <c r="FW580" s="54"/>
      <c r="FX580" s="54"/>
      <c r="FY580" s="54"/>
      <c r="FZ580" s="54"/>
      <c r="GA580" s="54"/>
    </row>
    <row r="581" spans="1:183" ht="16.899999999999999" customHeight="1">
      <c r="A581" s="66" t="s">
        <v>377</v>
      </c>
      <c r="B581" s="228" t="s">
        <v>358</v>
      </c>
      <c r="C581" s="228">
        <v>460</v>
      </c>
      <c r="D581" s="228" t="s">
        <v>367</v>
      </c>
      <c r="E581" s="229">
        <v>2</v>
      </c>
      <c r="F581" s="144">
        <v>1.03708398255</v>
      </c>
      <c r="G581" s="144">
        <v>7.6856193820560001</v>
      </c>
      <c r="H581" s="144"/>
      <c r="I581" s="144">
        <v>2.244736950918</v>
      </c>
      <c r="J581" s="144">
        <v>8.042706063084001</v>
      </c>
      <c r="K581" s="144">
        <v>3.4826882479620003</v>
      </c>
      <c r="L581" s="144">
        <v>1.3692085152900002</v>
      </c>
      <c r="M581" s="83"/>
      <c r="N581" s="83"/>
      <c r="O581" s="83"/>
      <c r="P581" s="230">
        <f t="shared" si="407"/>
        <v>23.862043141859999</v>
      </c>
      <c r="Q581" s="52">
        <f t="shared" si="424"/>
        <v>0.72517012286366334</v>
      </c>
      <c r="R581" s="52">
        <f t="shared" si="425"/>
        <v>1.5022608551199348</v>
      </c>
      <c r="S581" s="52">
        <f t="shared" si="426"/>
        <v>1.4138978457167335</v>
      </c>
      <c r="T581" s="53">
        <f t="shared" si="427"/>
        <v>0.13691742944633589</v>
      </c>
      <c r="U581" s="53">
        <f t="shared" si="428"/>
        <v>1.3900766881414581</v>
      </c>
      <c r="V581" s="53">
        <f t="shared" si="429"/>
        <v>17.751083306215602</v>
      </c>
      <c r="W581" s="53">
        <f t="shared" si="430"/>
        <v>98.960711772686651</v>
      </c>
      <c r="X581" s="53">
        <f t="shared" si="431"/>
        <v>1.024349357088133</v>
      </c>
      <c r="Y581" s="53">
        <f t="shared" si="432"/>
        <v>1.0252519308134749</v>
      </c>
      <c r="Z581" s="53">
        <f t="shared" si="433"/>
        <v>1.0256210796792193</v>
      </c>
      <c r="AA581" s="53">
        <f t="shared" si="434"/>
        <v>1.0329380375125019</v>
      </c>
      <c r="AB581" s="53">
        <f t="shared" si="435"/>
        <v>0.57479600082889803</v>
      </c>
      <c r="AC581" s="53">
        <f t="shared" si="436"/>
        <v>0.5633825493611998</v>
      </c>
      <c r="AD581" s="53">
        <f t="shared" si="437"/>
        <v>0.52914401165394309</v>
      </c>
      <c r="AE581" s="53">
        <f t="shared" si="438"/>
        <v>0.39928513109785746</v>
      </c>
      <c r="AF581" s="53">
        <f t="shared" si="439"/>
        <v>0.36</v>
      </c>
      <c r="AG581" s="53">
        <f t="shared" si="440"/>
        <v>0.37964256554892872</v>
      </c>
      <c r="AH581" s="64" t="s">
        <v>152</v>
      </c>
      <c r="AK581" s="45" t="str">
        <f t="shared" si="408"/>
        <v>396-26</v>
      </c>
      <c r="AL581" s="65"/>
      <c r="AM581" s="145">
        <f t="shared" si="409"/>
        <v>2</v>
      </c>
      <c r="AN581" s="149"/>
      <c r="AO581" s="183"/>
      <c r="AP581" s="149"/>
      <c r="AQ581" s="147">
        <f t="shared" si="410"/>
        <v>1</v>
      </c>
      <c r="AR581" s="229">
        <v>0</v>
      </c>
      <c r="AS581" s="229">
        <v>1</v>
      </c>
      <c r="AT581" s="229">
        <v>1</v>
      </c>
      <c r="AU581" s="229">
        <v>0</v>
      </c>
      <c r="AV581" s="229">
        <v>1</v>
      </c>
      <c r="AW581" s="229">
        <v>1</v>
      </c>
      <c r="AX581" s="229">
        <v>0</v>
      </c>
      <c r="AY581" s="229">
        <v>1</v>
      </c>
      <c r="AZ581" s="229">
        <v>1</v>
      </c>
      <c r="BB581" s="229">
        <v>5</v>
      </c>
      <c r="BC581" s="229">
        <v>0</v>
      </c>
      <c r="BD581" s="229">
        <v>0</v>
      </c>
      <c r="BE581" s="57">
        <v>3</v>
      </c>
      <c r="BF581" s="57">
        <v>3</v>
      </c>
      <c r="BG581" s="57">
        <v>3</v>
      </c>
      <c r="BH581" s="57">
        <v>10</v>
      </c>
      <c r="BI581" s="57">
        <f t="shared" si="411"/>
        <v>460</v>
      </c>
      <c r="BJ581" s="189" t="str">
        <f t="shared" si="441"/>
        <v>396-26</v>
      </c>
      <c r="BK581" s="173">
        <f t="shared" si="442"/>
        <v>2</v>
      </c>
      <c r="BL581" s="173">
        <v>0</v>
      </c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104"/>
      <c r="CB581" s="103"/>
      <c r="CC581" s="103"/>
      <c r="CD581" s="103"/>
      <c r="CE581" s="103"/>
      <c r="CF581" s="103"/>
      <c r="CG581" s="103"/>
      <c r="CH581" s="103"/>
      <c r="CI581" s="103"/>
      <c r="CJ581" s="103"/>
      <c r="CK581" s="103"/>
      <c r="CL581" s="103"/>
      <c r="CP581" s="93"/>
      <c r="CQ581" s="93"/>
      <c r="CV581" s="93"/>
      <c r="DA581" s="93"/>
      <c r="DF581" s="131"/>
      <c r="DG581" s="121">
        <f t="shared" si="412"/>
        <v>0</v>
      </c>
      <c r="DH581" s="121">
        <f t="shared" si="413"/>
        <v>10.877551842954949</v>
      </c>
      <c r="DI581" s="121">
        <f t="shared" si="414"/>
        <v>21.208467685751003</v>
      </c>
      <c r="DJ581" s="121">
        <f t="shared" si="415"/>
        <v>0.16579998359698264</v>
      </c>
      <c r="DK581" s="121">
        <f t="shared" si="415"/>
        <v>0</v>
      </c>
      <c r="DL581" s="121">
        <f t="shared" si="415"/>
        <v>0</v>
      </c>
      <c r="DM581" s="121">
        <f t="shared" si="416"/>
        <v>0</v>
      </c>
      <c r="DN581" s="121">
        <f t="shared" si="417"/>
        <v>0</v>
      </c>
      <c r="DO581" s="121">
        <f t="shared" si="418"/>
        <v>0</v>
      </c>
      <c r="DP581" s="121">
        <f t="shared" si="419"/>
        <v>0</v>
      </c>
      <c r="DQ581" s="121">
        <f t="shared" si="420"/>
        <v>0</v>
      </c>
      <c r="DR581" s="122">
        <f t="shared" si="421"/>
        <v>1</v>
      </c>
      <c r="DS581" s="157"/>
      <c r="DT581" s="157" t="str">
        <f t="shared" si="422"/>
        <v>Natural fuels broadcast burn</v>
      </c>
      <c r="DU581" s="157" t="str">
        <f t="shared" si="406"/>
        <v>396-26</v>
      </c>
      <c r="DV581" s="238">
        <f t="shared" si="423"/>
        <v>2</v>
      </c>
      <c r="EJ581" s="50">
        <f t="shared" si="448"/>
        <v>4.8440040650406503E-2</v>
      </c>
      <c r="EK581" s="50">
        <f t="shared" si="449"/>
        <v>0</v>
      </c>
      <c r="EL581" s="55">
        <f t="shared" si="450"/>
        <v>0</v>
      </c>
      <c r="EM581" s="50">
        <f>4.656*AQ581*(((BL581/2.54)^2)+((BM581/2.54)^2)+((BN581/2.54)^2)+((BO581)/2.54^2)+((BP581/2.54)^2)+((BQ581/2.54)^2)+((BR581/2.54)^2)+((BS581/2.54)^2)+((BT581/2.54)^2)+((BU581/2.54)^2)+((BV581/2.54)^2)+((BW581/2.54)^2)+((BX581/2.54)^2)+((BY581/2.54)^2)+((BZ581/2.54)^2))/(BH581*3.28)</f>
        <v>0</v>
      </c>
      <c r="EN581" s="50">
        <f>3.492*AQ581*((CA581/2.54)^2 + (CB581/2.54)^2 + (CC581/2.54)^2 + (CD581/2.54)^2 + (CE581/2.54)^2 + (CF581/2.54)^2 + (CG581/2.54)^2 +(CH581/2.54)^2 +(CI581/2.54)^2 + (CJ581/2.54)^2 +(CK581/2.54)^2 + (CL581/2.54)^2 +(CM581/2.54)^2 + (CN581/2.54)^2 + (CO581/2.54)^2)/(BH581*3.28)</f>
        <v>0</v>
      </c>
      <c r="EO581" s="50">
        <f t="shared" si="443"/>
        <v>0</v>
      </c>
      <c r="EP581" s="50">
        <f t="shared" si="444"/>
        <v>0</v>
      </c>
      <c r="EQ581" s="50">
        <f t="shared" si="445"/>
        <v>0</v>
      </c>
      <c r="ER581" s="56">
        <f t="shared" si="451"/>
        <v>4.8440040650406503E-2</v>
      </c>
      <c r="ES581" s="56">
        <f t="shared" si="452"/>
        <v>0</v>
      </c>
      <c r="ET581" s="56">
        <f t="shared" si="447"/>
        <v>0</v>
      </c>
      <c r="EU581" s="56">
        <f t="shared" si="447"/>
        <v>4.8948983293297275</v>
      </c>
      <c r="EV581" s="56">
        <f t="shared" si="453"/>
        <v>4.8440040650406503E-2</v>
      </c>
      <c r="EW581" s="56"/>
      <c r="EX581" s="56"/>
      <c r="EY581" s="56"/>
      <c r="EZ581" s="165"/>
      <c r="FA581" s="179"/>
      <c r="FB581" s="179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O581" s="54"/>
      <c r="FP581" s="54"/>
      <c r="FQ581" s="54"/>
      <c r="FR581" s="54"/>
      <c r="FS581" s="54"/>
      <c r="FT581" s="54"/>
      <c r="FU581" s="54"/>
      <c r="FV581" s="54"/>
      <c r="FW581" s="54"/>
      <c r="FX581" s="54"/>
      <c r="FY581" s="54"/>
      <c r="FZ581" s="54"/>
      <c r="GA581" s="54"/>
    </row>
    <row r="582" spans="1:183" ht="16.899999999999999" customHeight="1">
      <c r="A582" s="66" t="s">
        <v>377</v>
      </c>
      <c r="B582" s="228" t="s">
        <v>358</v>
      </c>
      <c r="C582" s="228">
        <v>460</v>
      </c>
      <c r="D582" s="228" t="s">
        <v>367</v>
      </c>
      <c r="E582" s="229">
        <v>3</v>
      </c>
      <c r="F582" s="144">
        <v>1.03708398255</v>
      </c>
      <c r="G582" s="144">
        <v>7.6856193820560001</v>
      </c>
      <c r="H582" s="144"/>
      <c r="I582" s="144">
        <v>2.244736950918</v>
      </c>
      <c r="J582" s="144">
        <v>8.042706063084001</v>
      </c>
      <c r="K582" s="144">
        <v>3.4826882479620003</v>
      </c>
      <c r="L582" s="144">
        <v>1.3692085152900002</v>
      </c>
      <c r="M582" s="83"/>
      <c r="N582" s="83"/>
      <c r="O582" s="83"/>
      <c r="P582" s="230">
        <f t="shared" si="407"/>
        <v>23.862043141859999</v>
      </c>
      <c r="Q582" s="52">
        <f t="shared" si="424"/>
        <v>0.72517012286366334</v>
      </c>
      <c r="R582" s="52">
        <f t="shared" si="425"/>
        <v>1.5022608551199348</v>
      </c>
      <c r="S582" s="52">
        <f t="shared" si="426"/>
        <v>1.4138978457167335</v>
      </c>
      <c r="T582" s="53">
        <f t="shared" si="427"/>
        <v>0.13691742944633589</v>
      </c>
      <c r="U582" s="53">
        <f t="shared" si="428"/>
        <v>1.3900766881414581</v>
      </c>
      <c r="V582" s="53">
        <f t="shared" si="429"/>
        <v>17.751083306215602</v>
      </c>
      <c r="W582" s="53">
        <f t="shared" si="430"/>
        <v>98.960711772686651</v>
      </c>
      <c r="X582" s="53">
        <f t="shared" si="431"/>
        <v>1.024349357088133</v>
      </c>
      <c r="Y582" s="53">
        <f t="shared" si="432"/>
        <v>1.0252519308134749</v>
      </c>
      <c r="Z582" s="53">
        <f t="shared" si="433"/>
        <v>1.0256210796792193</v>
      </c>
      <c r="AA582" s="53">
        <f t="shared" si="434"/>
        <v>1.0329380375125019</v>
      </c>
      <c r="AB582" s="53">
        <f t="shared" si="435"/>
        <v>0.57479600082889803</v>
      </c>
      <c r="AC582" s="53">
        <f t="shared" si="436"/>
        <v>0.5633825493611998</v>
      </c>
      <c r="AD582" s="53">
        <f t="shared" si="437"/>
        <v>0.52914401165394309</v>
      </c>
      <c r="AE582" s="53">
        <f t="shared" si="438"/>
        <v>0.39928513109785746</v>
      </c>
      <c r="AF582" s="53">
        <f t="shared" si="439"/>
        <v>0.36</v>
      </c>
      <c r="AG582" s="53">
        <f t="shared" si="440"/>
        <v>0.37964256554892872</v>
      </c>
      <c r="AH582" s="64" t="s">
        <v>152</v>
      </c>
      <c r="AK582" s="45" t="str">
        <f t="shared" si="408"/>
        <v>396-26</v>
      </c>
      <c r="AL582" s="65"/>
      <c r="AM582" s="145">
        <f t="shared" si="409"/>
        <v>3</v>
      </c>
      <c r="AN582" s="149"/>
      <c r="AO582" s="183"/>
      <c r="AP582" s="149"/>
      <c r="AQ582" s="147">
        <f t="shared" si="410"/>
        <v>1</v>
      </c>
      <c r="AR582" s="229">
        <v>0</v>
      </c>
      <c r="AS582" s="229">
        <v>1</v>
      </c>
      <c r="AT582" s="229">
        <v>1</v>
      </c>
      <c r="AU582" s="229">
        <v>0</v>
      </c>
      <c r="AV582" s="229">
        <v>1</v>
      </c>
      <c r="AW582" s="229">
        <v>1</v>
      </c>
      <c r="AX582" s="229">
        <v>0</v>
      </c>
      <c r="AY582" s="229">
        <v>1</v>
      </c>
      <c r="AZ582" s="229">
        <v>1</v>
      </c>
      <c r="BB582" s="229">
        <v>4</v>
      </c>
      <c r="BC582" s="229">
        <v>0</v>
      </c>
      <c r="BD582" s="229">
        <v>0</v>
      </c>
      <c r="BE582" s="57">
        <v>3</v>
      </c>
      <c r="BF582" s="57">
        <v>3</v>
      </c>
      <c r="BG582" s="57">
        <v>3</v>
      </c>
      <c r="BH582" s="57">
        <v>10</v>
      </c>
      <c r="BI582" s="57">
        <f t="shared" si="411"/>
        <v>460</v>
      </c>
      <c r="BJ582" s="189" t="str">
        <f t="shared" si="441"/>
        <v>396-26</v>
      </c>
      <c r="BK582" s="173">
        <f t="shared" si="442"/>
        <v>3</v>
      </c>
      <c r="BL582" s="173">
        <v>0</v>
      </c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104"/>
      <c r="CB582" s="103"/>
      <c r="CC582" s="103"/>
      <c r="CD582" s="103"/>
      <c r="CE582" s="103"/>
      <c r="CF582" s="103"/>
      <c r="CG582" s="103"/>
      <c r="CH582" s="103"/>
      <c r="CI582" s="103"/>
      <c r="CJ582" s="103"/>
      <c r="CK582" s="103"/>
      <c r="CL582" s="103"/>
      <c r="CP582" s="93"/>
      <c r="CQ582" s="93"/>
      <c r="CV582" s="93"/>
      <c r="DA582" s="93"/>
      <c r="DF582" s="131"/>
      <c r="DG582" s="121">
        <f t="shared" si="412"/>
        <v>0</v>
      </c>
      <c r="DH582" s="121">
        <f t="shared" si="413"/>
        <v>10.877551842954949</v>
      </c>
      <c r="DI582" s="121">
        <f t="shared" si="414"/>
        <v>21.208467685751003</v>
      </c>
      <c r="DJ582" s="121">
        <f t="shared" si="415"/>
        <v>0.13263998687758613</v>
      </c>
      <c r="DK582" s="121">
        <f t="shared" si="415"/>
        <v>0</v>
      </c>
      <c r="DL582" s="121">
        <f t="shared" si="415"/>
        <v>0</v>
      </c>
      <c r="DM582" s="121">
        <f t="shared" si="416"/>
        <v>0</v>
      </c>
      <c r="DN582" s="121">
        <f t="shared" si="417"/>
        <v>0</v>
      </c>
      <c r="DO582" s="121">
        <f t="shared" si="418"/>
        <v>0</v>
      </c>
      <c r="DP582" s="121">
        <f t="shared" si="419"/>
        <v>0</v>
      </c>
      <c r="DQ582" s="121">
        <f t="shared" si="420"/>
        <v>0</v>
      </c>
      <c r="DR582" s="122">
        <f t="shared" si="421"/>
        <v>1</v>
      </c>
      <c r="DS582" s="157"/>
      <c r="DT582" s="157" t="str">
        <f t="shared" si="422"/>
        <v>Natural fuels broadcast burn</v>
      </c>
      <c r="DU582" s="157" t="str">
        <f t="shared" si="406"/>
        <v>396-26</v>
      </c>
      <c r="DV582" s="238">
        <f t="shared" si="423"/>
        <v>3</v>
      </c>
      <c r="EJ582" s="50">
        <f t="shared" si="448"/>
        <v>3.8752032520325205E-2</v>
      </c>
      <c r="EK582" s="50">
        <f t="shared" si="449"/>
        <v>0</v>
      </c>
      <c r="EL582" s="55">
        <f t="shared" si="450"/>
        <v>0</v>
      </c>
      <c r="EM582" s="50">
        <f>4.656*AQ582*(((BL582/2.54)^2)+((BM582/2.54)^2)+((BN582/2.54)^2)+((BO582)/2.54^2)+((BP582/2.54)^2)+((BQ582/2.54)^2)+((BR582/2.54)^2)+((BS582/2.54)^2)+((BT582/2.54)^2)+((BU582/2.54)^2)+((BV582/2.54)^2)+((BW582/2.54)^2)+((BX582/2.54)^2)+((BY582/2.54)^2)+((BZ582/2.54)^2))/(BH582*3.28)</f>
        <v>0</v>
      </c>
      <c r="EN582" s="50">
        <f>3.492*AQ582*((CA582/2.54)^2 + (CB582/2.54)^2 + (CC582/2.54)^2 + (CD582/2.54)^2 + (CE582/2.54)^2 + (CF582/2.54)^2 + (CG582/2.54)^2 +(CH582/2.54)^2 +(CI582/2.54)^2 + (CJ582/2.54)^2 +(CK582/2.54)^2 + (CL582/2.54)^2 +(CM582/2.54)^2 + (CN582/2.54)^2 + (CO582/2.54)^2)/(BH582*3.28)</f>
        <v>0</v>
      </c>
      <c r="EO582" s="50">
        <f t="shared" si="443"/>
        <v>0</v>
      </c>
      <c r="EP582" s="50">
        <f t="shared" si="444"/>
        <v>0</v>
      </c>
      <c r="EQ582" s="50">
        <f t="shared" si="445"/>
        <v>0</v>
      </c>
      <c r="ER582" s="56">
        <f t="shared" si="451"/>
        <v>3.8752032520325205E-2</v>
      </c>
      <c r="ES582" s="56">
        <f t="shared" si="452"/>
        <v>0</v>
      </c>
      <c r="ET582" s="56">
        <f t="shared" si="447"/>
        <v>0</v>
      </c>
      <c r="EU582" s="56">
        <f t="shared" si="447"/>
        <v>4.8948983293297275</v>
      </c>
      <c r="EV582" s="56">
        <f t="shared" si="453"/>
        <v>3.8752032520325205E-2</v>
      </c>
      <c r="EW582" s="56"/>
      <c r="EX582" s="56"/>
      <c r="EY582" s="56"/>
      <c r="EZ582" s="165"/>
      <c r="FA582" s="179"/>
      <c r="FB582" s="179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O582" s="54"/>
      <c r="FP582" s="54"/>
      <c r="FQ582" s="54"/>
      <c r="FR582" s="54"/>
      <c r="FS582" s="54"/>
      <c r="FT582" s="54"/>
      <c r="FU582" s="54"/>
      <c r="FV582" s="54"/>
      <c r="FW582" s="54"/>
      <c r="FX582" s="54"/>
      <c r="FY582" s="54"/>
      <c r="FZ582" s="54"/>
      <c r="GA582" s="54"/>
    </row>
    <row r="583" spans="1:183" ht="16.899999999999999" customHeight="1">
      <c r="A583" s="66" t="s">
        <v>377</v>
      </c>
      <c r="B583" s="228" t="s">
        <v>358</v>
      </c>
      <c r="C583" s="228">
        <v>460</v>
      </c>
      <c r="D583" s="228" t="s">
        <v>367</v>
      </c>
      <c r="E583" s="229">
        <v>4</v>
      </c>
      <c r="F583" s="144">
        <v>1.03708398255</v>
      </c>
      <c r="G583" s="144">
        <v>7.6856193820560001</v>
      </c>
      <c r="H583" s="144"/>
      <c r="I583" s="144">
        <v>2.244736950918</v>
      </c>
      <c r="J583" s="144">
        <v>8.042706063084001</v>
      </c>
      <c r="K583" s="144">
        <v>3.4826882479620003</v>
      </c>
      <c r="L583" s="144">
        <v>1.3692085152900002</v>
      </c>
      <c r="M583" s="83"/>
      <c r="N583" s="83"/>
      <c r="O583" s="83"/>
      <c r="P583" s="230">
        <f t="shared" si="407"/>
        <v>23.862043141859999</v>
      </c>
      <c r="Q583" s="52">
        <f t="shared" si="424"/>
        <v>0.72517012286366334</v>
      </c>
      <c r="R583" s="52">
        <f t="shared" si="425"/>
        <v>1.5022608551199348</v>
      </c>
      <c r="S583" s="52">
        <f t="shared" si="426"/>
        <v>1.4138978457167335</v>
      </c>
      <c r="T583" s="53">
        <f t="shared" si="427"/>
        <v>0.13691742944633589</v>
      </c>
      <c r="U583" s="53">
        <f t="shared" si="428"/>
        <v>1.3900766881414581</v>
      </c>
      <c r="V583" s="53">
        <f t="shared" si="429"/>
        <v>17.751083306215602</v>
      </c>
      <c r="W583" s="53">
        <f t="shared" si="430"/>
        <v>98.960711772686651</v>
      </c>
      <c r="X583" s="53">
        <f t="shared" si="431"/>
        <v>1.024349357088133</v>
      </c>
      <c r="Y583" s="53">
        <f t="shared" si="432"/>
        <v>1.0252519308134749</v>
      </c>
      <c r="Z583" s="53">
        <f t="shared" si="433"/>
        <v>1.0256210796792193</v>
      </c>
      <c r="AA583" s="53">
        <f t="shared" si="434"/>
        <v>1.0329380375125019</v>
      </c>
      <c r="AB583" s="53">
        <f t="shared" si="435"/>
        <v>0.57479600082889803</v>
      </c>
      <c r="AC583" s="53">
        <f t="shared" si="436"/>
        <v>0.5633825493611998</v>
      </c>
      <c r="AD583" s="53">
        <f t="shared" si="437"/>
        <v>0.52914401165394309</v>
      </c>
      <c r="AE583" s="53">
        <f t="shared" si="438"/>
        <v>0.39928513109785746</v>
      </c>
      <c r="AF583" s="53">
        <f t="shared" si="439"/>
        <v>0.36</v>
      </c>
      <c r="AG583" s="53">
        <f t="shared" si="440"/>
        <v>0.37964256554892872</v>
      </c>
      <c r="AH583" s="64" t="s">
        <v>152</v>
      </c>
      <c r="AK583" s="45" t="str">
        <f t="shared" si="408"/>
        <v>396-26</v>
      </c>
      <c r="AL583" s="65"/>
      <c r="AM583" s="145">
        <f t="shared" si="409"/>
        <v>4</v>
      </c>
      <c r="AN583" s="149"/>
      <c r="AO583" s="183"/>
      <c r="AP583" s="149"/>
      <c r="AQ583" s="147">
        <f t="shared" si="410"/>
        <v>1</v>
      </c>
      <c r="AR583" s="229">
        <v>0</v>
      </c>
      <c r="AS583" s="229">
        <v>0</v>
      </c>
      <c r="AT583" s="229">
        <v>24</v>
      </c>
      <c r="AU583" s="229">
        <v>0</v>
      </c>
      <c r="AV583" s="229">
        <v>0</v>
      </c>
      <c r="AW583" s="229">
        <v>0</v>
      </c>
      <c r="AX583" s="229">
        <v>0</v>
      </c>
      <c r="AY583" s="229">
        <v>0</v>
      </c>
      <c r="AZ583" s="229">
        <v>0</v>
      </c>
      <c r="BB583" s="229">
        <v>20</v>
      </c>
      <c r="BC583" s="229">
        <v>5</v>
      </c>
      <c r="BD583" s="229">
        <v>1</v>
      </c>
      <c r="BE583" s="57">
        <v>3</v>
      </c>
      <c r="BF583" s="57">
        <v>3</v>
      </c>
      <c r="BG583" s="57">
        <v>3</v>
      </c>
      <c r="BH583" s="57">
        <v>10</v>
      </c>
      <c r="BI583" s="57">
        <f t="shared" si="411"/>
        <v>460</v>
      </c>
      <c r="BJ583" s="189" t="str">
        <f t="shared" si="441"/>
        <v>396-26</v>
      </c>
      <c r="BK583" s="173">
        <f t="shared" si="442"/>
        <v>4</v>
      </c>
      <c r="BL583" s="173">
        <v>10</v>
      </c>
      <c r="BM583" s="57">
        <v>12</v>
      </c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104"/>
      <c r="CB583" s="103"/>
      <c r="CC583" s="103"/>
      <c r="CD583" s="103"/>
      <c r="CE583" s="103"/>
      <c r="CF583" s="103"/>
      <c r="CG583" s="103"/>
      <c r="CH583" s="103"/>
      <c r="CI583" s="103"/>
      <c r="CJ583" s="103"/>
      <c r="CK583" s="103"/>
      <c r="CL583" s="103"/>
      <c r="CP583" s="93"/>
      <c r="CQ583" s="93"/>
      <c r="CV583" s="93"/>
      <c r="DA583" s="93"/>
      <c r="DF583" s="131"/>
      <c r="DG583" s="121">
        <f t="shared" si="412"/>
        <v>0</v>
      </c>
      <c r="DH583" s="121">
        <f t="shared" si="413"/>
        <v>0</v>
      </c>
      <c r="DI583" s="121">
        <f t="shared" si="414"/>
        <v>0</v>
      </c>
      <c r="DJ583" s="121">
        <f t="shared" si="415"/>
        <v>0.66319993438793057</v>
      </c>
      <c r="DK583" s="121">
        <f t="shared" si="415"/>
        <v>1.6513405901760125</v>
      </c>
      <c r="DL583" s="121">
        <f t="shared" si="415"/>
        <v>3.9625941226455854</v>
      </c>
      <c r="DM583" s="121">
        <f t="shared" si="416"/>
        <v>12.418307064974055</v>
      </c>
      <c r="DN583" s="121">
        <f t="shared" si="417"/>
        <v>0</v>
      </c>
      <c r="DO583" s="121">
        <f t="shared" si="418"/>
        <v>0</v>
      </c>
      <c r="DP583" s="121">
        <f t="shared" si="419"/>
        <v>0</v>
      </c>
      <c r="DQ583" s="121">
        <f t="shared" si="420"/>
        <v>0</v>
      </c>
      <c r="DR583" s="122">
        <f t="shared" si="421"/>
        <v>12</v>
      </c>
      <c r="DS583" s="157"/>
      <c r="DT583" s="157" t="str">
        <f t="shared" si="422"/>
        <v>Natural fuels broadcast burn</v>
      </c>
      <c r="DU583" s="157" t="str">
        <f t="shared" si="406"/>
        <v>396-26</v>
      </c>
      <c r="DV583" s="238">
        <f t="shared" si="423"/>
        <v>4</v>
      </c>
      <c r="EJ583" s="50">
        <f t="shared" si="448"/>
        <v>0.19376016260162601</v>
      </c>
      <c r="EK583" s="50">
        <f t="shared" si="449"/>
        <v>0.92733739837398377</v>
      </c>
      <c r="EL583" s="55">
        <f t="shared" si="450"/>
        <v>1.475609756097561</v>
      </c>
      <c r="EM583" s="50">
        <f>4.656*AQ583*(((BL583/2.54)^2)+((BM583/2.54)^2)+((BN583/2.54)^2)+((BO583)/2.54^2)+((BP583/2.54)^2)+((BQ583/2.54)^2)+((BR583/2.54)^2)+((BS583/2.54)^2)+((BT583/2.54)^2)+((BU583/2.54)^2)+((BV583/2.54)^2)+((BW583/2.54)^2)+((BX583/2.54)^2)+((BY583/2.54)^2)+((BZ583/2.54)^2))/(BH583*3.28)</f>
        <v>5.3686058591629369</v>
      </c>
      <c r="EN583" s="50">
        <f>3.492*AQ583*((CA583/2.54)^2 + (CB583/2.54)^2 + (CC583/2.54)^2 + (CD583/2.54)^2 + (CE583/2.54)^2 + (CF583/2.54)^2 + (CG583/2.54)^2 +(CH583/2.54)^2 +(CI583/2.54)^2 + (CJ583/2.54)^2 +(CK583/2.54)^2 + (CL583/2.54)^2 +(CM583/2.54)^2 + (CN583/2.54)^2 + (CO583/2.54)^2)/(BH583*3.28)</f>
        <v>0</v>
      </c>
      <c r="EO583" s="50">
        <f t="shared" si="443"/>
        <v>0</v>
      </c>
      <c r="EP583" s="50">
        <f t="shared" si="444"/>
        <v>0</v>
      </c>
      <c r="EQ583" s="50">
        <f t="shared" si="445"/>
        <v>0</v>
      </c>
      <c r="ER583" s="56">
        <f t="shared" si="451"/>
        <v>2.5967073170731707</v>
      </c>
      <c r="ES583" s="56">
        <f t="shared" si="452"/>
        <v>5.3686058591629369</v>
      </c>
      <c r="ET583" s="56">
        <f t="shared" si="447"/>
        <v>0</v>
      </c>
      <c r="EU583" s="56">
        <f t="shared" si="447"/>
        <v>0</v>
      </c>
      <c r="EV583" s="56">
        <f t="shared" si="453"/>
        <v>7.9653131762361076</v>
      </c>
      <c r="EW583" s="56"/>
      <c r="EX583" s="56"/>
      <c r="EY583" s="56"/>
      <c r="EZ583" s="165" t="str">
        <f>D583</f>
        <v>396-26</v>
      </c>
      <c r="FA583" s="179">
        <f t="shared" si="446"/>
        <v>0</v>
      </c>
      <c r="FB583" s="179">
        <f t="shared" si="446"/>
        <v>3.2632655528864851</v>
      </c>
      <c r="FC583" s="56">
        <f>AVERAGE(EJ581:EJ583)</f>
        <v>9.3650745257452581E-2</v>
      </c>
      <c r="FD583" s="56">
        <f>AVERAGE(EK581:EK583)</f>
        <v>0.30911246612466126</v>
      </c>
      <c r="FE583" s="56">
        <f>AVERAGE(EL581:EL583)</f>
        <v>0.491869918699187</v>
      </c>
      <c r="FF583" s="56">
        <f>AVERAGE(EM581:EM583)</f>
        <v>1.7895352863876457</v>
      </c>
      <c r="FG583" s="56">
        <f>AVERAGE(EN581:EN583)</f>
        <v>0</v>
      </c>
      <c r="FH583" s="56">
        <f t="shared" si="454"/>
        <v>0</v>
      </c>
      <c r="FI583" s="56">
        <f t="shared" si="454"/>
        <v>0</v>
      </c>
      <c r="FJ583" s="56">
        <f t="shared" si="454"/>
        <v>0</v>
      </c>
      <c r="FK583" s="56">
        <f>AVERAGE(ER581:ER583)</f>
        <v>0.89463313008130074</v>
      </c>
      <c r="FL583" s="56">
        <f>AVERAGE(ES581:ES583)</f>
        <v>1.7895352863876457</v>
      </c>
      <c r="FM583" s="56">
        <f>AVERAGE(EV581:EV583)</f>
        <v>2.6841684164689465</v>
      </c>
      <c r="FO583" s="54"/>
      <c r="FP583" s="54" t="e">
        <f>AVERAGE(#REF!)</f>
        <v>#REF!</v>
      </c>
      <c r="FQ583" s="54" t="e">
        <f>AVERAGE(#REF!)</f>
        <v>#REF!</v>
      </c>
      <c r="FR583" s="54" t="e">
        <f>AVERAGE(#REF!)</f>
        <v>#REF!</v>
      </c>
      <c r="FS583" s="54" t="e">
        <f>AVERAGE(#REF!)</f>
        <v>#REF!</v>
      </c>
      <c r="FT583" s="54" t="e">
        <f>AVERAGE(#REF!)</f>
        <v>#REF!</v>
      </c>
      <c r="FU583" s="54" t="e">
        <f>AVERAGE(#REF!)</f>
        <v>#REF!</v>
      </c>
      <c r="FV583" s="54" t="e">
        <f>AVERAGE(#REF!)</f>
        <v>#REF!</v>
      </c>
      <c r="FW583" s="54" t="e">
        <f>AVERAGE(#REF!)</f>
        <v>#REF!</v>
      </c>
      <c r="FX583" s="54" t="e">
        <f>AVERAGE(#REF!)</f>
        <v>#REF!</v>
      </c>
      <c r="FY583" s="54" t="e">
        <f>AVERAGE(#REF!)</f>
        <v>#REF!</v>
      </c>
      <c r="FZ583" s="54" t="e">
        <f>AVERAGE(#REF!)</f>
        <v>#REF!</v>
      </c>
      <c r="GA583" s="54"/>
    </row>
    <row r="584" spans="1:183" ht="16.899999999999999" customHeight="1">
      <c r="A584" s="66" t="s">
        <v>377</v>
      </c>
      <c r="B584" s="228" t="s">
        <v>358</v>
      </c>
      <c r="C584" s="228">
        <v>460</v>
      </c>
      <c r="D584" s="228" t="s">
        <v>367</v>
      </c>
      <c r="E584" s="229">
        <v>5</v>
      </c>
      <c r="F584" s="144">
        <v>1.03708398255</v>
      </c>
      <c r="G584" s="144">
        <v>7.6856193820560001</v>
      </c>
      <c r="H584" s="144"/>
      <c r="I584" s="144">
        <v>2.244736950918</v>
      </c>
      <c r="J584" s="144">
        <v>8.042706063084001</v>
      </c>
      <c r="K584" s="144">
        <v>3.4826882479620003</v>
      </c>
      <c r="L584" s="144">
        <v>1.3692085152900002</v>
      </c>
      <c r="M584" s="83"/>
      <c r="N584" s="83"/>
      <c r="O584" s="83"/>
      <c r="P584" s="230">
        <f t="shared" si="407"/>
        <v>23.862043141859999</v>
      </c>
      <c r="Q584" s="52">
        <f t="shared" si="424"/>
        <v>0.72517012286366334</v>
      </c>
      <c r="R584" s="52">
        <f t="shared" si="425"/>
        <v>1.5022608551199348</v>
      </c>
      <c r="S584" s="52">
        <f t="shared" si="426"/>
        <v>1.4138978457167335</v>
      </c>
      <c r="T584" s="53">
        <f t="shared" si="427"/>
        <v>0.13691742944633589</v>
      </c>
      <c r="U584" s="53">
        <f t="shared" si="428"/>
        <v>1.3900766881414581</v>
      </c>
      <c r="V584" s="53">
        <f t="shared" si="429"/>
        <v>17.751083306215602</v>
      </c>
      <c r="W584" s="53">
        <f t="shared" si="430"/>
        <v>98.960711772686651</v>
      </c>
      <c r="X584" s="53">
        <f t="shared" si="431"/>
        <v>1.024349357088133</v>
      </c>
      <c r="Y584" s="53">
        <f t="shared" si="432"/>
        <v>1.0252519308134749</v>
      </c>
      <c r="Z584" s="53">
        <f t="shared" si="433"/>
        <v>1.0256210796792193</v>
      </c>
      <c r="AA584" s="53">
        <f t="shared" si="434"/>
        <v>1.0329380375125019</v>
      </c>
      <c r="AB584" s="53">
        <f t="shared" si="435"/>
        <v>0.57479600082889803</v>
      </c>
      <c r="AC584" s="53">
        <f t="shared" si="436"/>
        <v>0.5633825493611998</v>
      </c>
      <c r="AD584" s="53">
        <f t="shared" si="437"/>
        <v>0.52914401165394309</v>
      </c>
      <c r="AE584" s="53">
        <f t="shared" si="438"/>
        <v>0.39928513109785746</v>
      </c>
      <c r="AF584" s="53">
        <f t="shared" si="439"/>
        <v>0.36</v>
      </c>
      <c r="AG584" s="53">
        <f t="shared" si="440"/>
        <v>0.37964256554892872</v>
      </c>
      <c r="AH584" s="64" t="s">
        <v>152</v>
      </c>
      <c r="AK584" s="45" t="str">
        <f t="shared" si="408"/>
        <v>396-26</v>
      </c>
      <c r="AL584" s="65"/>
      <c r="AM584" s="145">
        <f t="shared" si="409"/>
        <v>5</v>
      </c>
      <c r="AN584" s="149"/>
      <c r="AO584" s="183"/>
      <c r="AP584" s="149"/>
      <c r="AQ584" s="147">
        <f t="shared" si="410"/>
        <v>1</v>
      </c>
      <c r="AR584" s="229">
        <v>0</v>
      </c>
      <c r="AS584" s="229">
        <v>0</v>
      </c>
      <c r="AT584" s="229">
        <v>0</v>
      </c>
      <c r="AU584" s="229">
        <v>0</v>
      </c>
      <c r="AV584" s="229">
        <v>1</v>
      </c>
      <c r="AW584" s="229">
        <v>1</v>
      </c>
      <c r="AX584" s="229">
        <v>0</v>
      </c>
      <c r="AY584" s="229">
        <v>1</v>
      </c>
      <c r="AZ584" s="229">
        <v>1</v>
      </c>
      <c r="BB584" s="229">
        <v>10</v>
      </c>
      <c r="BC584" s="229">
        <v>1</v>
      </c>
      <c r="BD584" s="229">
        <v>1</v>
      </c>
      <c r="BE584" s="57">
        <v>3</v>
      </c>
      <c r="BF584" s="57">
        <v>3</v>
      </c>
      <c r="BG584" s="57">
        <v>3</v>
      </c>
      <c r="BH584" s="57">
        <v>10</v>
      </c>
      <c r="BI584" s="57">
        <f t="shared" si="411"/>
        <v>460</v>
      </c>
      <c r="BJ584" s="189" t="str">
        <f t="shared" si="441"/>
        <v>396-26</v>
      </c>
      <c r="BK584" s="173">
        <f t="shared" si="442"/>
        <v>5</v>
      </c>
      <c r="BL584" s="173">
        <v>0</v>
      </c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104"/>
      <c r="CB584" s="103"/>
      <c r="CC584" s="103"/>
      <c r="CD584" s="103"/>
      <c r="CE584" s="103"/>
      <c r="CF584" s="103"/>
      <c r="CG584" s="103"/>
      <c r="CH584" s="103"/>
      <c r="CI584" s="103"/>
      <c r="CJ584" s="103"/>
      <c r="CK584" s="103"/>
      <c r="CL584" s="103"/>
      <c r="CP584" s="93"/>
      <c r="CQ584" s="93"/>
      <c r="CV584" s="93"/>
      <c r="DA584" s="93"/>
      <c r="DF584" s="131"/>
      <c r="DG584" s="121">
        <f t="shared" si="412"/>
        <v>0</v>
      </c>
      <c r="DH584" s="121">
        <f t="shared" si="413"/>
        <v>7.2517012286366338</v>
      </c>
      <c r="DI584" s="121">
        <f t="shared" si="414"/>
        <v>14.138978457167335</v>
      </c>
      <c r="DJ584" s="121">
        <f t="shared" si="415"/>
        <v>0.33159996719396528</v>
      </c>
      <c r="DK584" s="121">
        <f t="shared" si="415"/>
        <v>0.33026811803520256</v>
      </c>
      <c r="DL584" s="121">
        <f t="shared" si="415"/>
        <v>3.9625941226455854</v>
      </c>
      <c r="DM584" s="121">
        <f t="shared" si="416"/>
        <v>0</v>
      </c>
      <c r="DN584" s="121">
        <f t="shared" si="417"/>
        <v>0</v>
      </c>
      <c r="DO584" s="121">
        <f t="shared" si="418"/>
        <v>0</v>
      </c>
      <c r="DP584" s="121">
        <f t="shared" si="419"/>
        <v>0</v>
      </c>
      <c r="DQ584" s="121">
        <f t="shared" si="420"/>
        <v>0</v>
      </c>
      <c r="DR584" s="122">
        <f t="shared" si="421"/>
        <v>0.5</v>
      </c>
      <c r="DS584" s="157"/>
      <c r="DT584" s="157" t="str">
        <f t="shared" si="422"/>
        <v>Natural fuels broadcast burn</v>
      </c>
      <c r="DU584" s="157" t="str">
        <f t="shared" si="406"/>
        <v>396-26</v>
      </c>
      <c r="DV584" s="238">
        <f t="shared" si="423"/>
        <v>5</v>
      </c>
      <c r="EJ584" s="50"/>
      <c r="EK584" s="50"/>
      <c r="EL584" s="55"/>
      <c r="EM584" s="50"/>
      <c r="EN584" s="50"/>
      <c r="EO584" s="50">
        <f t="shared" si="443"/>
        <v>0</v>
      </c>
      <c r="EP584" s="50">
        <f t="shared" si="444"/>
        <v>0</v>
      </c>
      <c r="EQ584" s="50">
        <f t="shared" si="445"/>
        <v>0</v>
      </c>
      <c r="ER584" s="56"/>
      <c r="ES584" s="56"/>
      <c r="ET584" s="56">
        <f t="shared" si="447"/>
        <v>0</v>
      </c>
      <c r="EU584" s="56">
        <f t="shared" si="447"/>
        <v>3.2632655528864851</v>
      </c>
      <c r="EV584" s="56"/>
      <c r="EW584" s="56"/>
      <c r="EX584" s="56"/>
      <c r="EY584" s="56"/>
      <c r="EZ584" s="165"/>
      <c r="FA584" s="179"/>
      <c r="FB584" s="179"/>
      <c r="FC584" s="56"/>
      <c r="FD584" s="56"/>
      <c r="FE584" s="56"/>
      <c r="FF584" s="56"/>
      <c r="FG584" s="56"/>
      <c r="FH584" s="56"/>
      <c r="FI584" s="56"/>
      <c r="FJ584" s="56"/>
      <c r="FK584" s="56"/>
      <c r="FL584" s="56"/>
      <c r="FM584" s="56"/>
      <c r="FO584" s="54"/>
      <c r="FP584" s="54"/>
      <c r="FQ584" s="54"/>
      <c r="FR584" s="54"/>
      <c r="FS584" s="54"/>
      <c r="FT584" s="54"/>
      <c r="FU584" s="54"/>
      <c r="FV584" s="54"/>
      <c r="FW584" s="54"/>
      <c r="FX584" s="54"/>
      <c r="FY584" s="54"/>
      <c r="FZ584" s="54"/>
      <c r="GA584" s="54"/>
    </row>
    <row r="585" spans="1:183" ht="16.899999999999999" customHeight="1">
      <c r="A585" s="66" t="s">
        <v>377</v>
      </c>
      <c r="B585" s="228" t="s">
        <v>358</v>
      </c>
      <c r="C585" s="228">
        <v>460</v>
      </c>
      <c r="D585" s="228" t="s">
        <v>368</v>
      </c>
      <c r="E585" s="229">
        <v>1</v>
      </c>
      <c r="F585" s="144">
        <v>1.03708398255</v>
      </c>
      <c r="G585" s="144">
        <v>7.6856193820560001</v>
      </c>
      <c r="H585" s="144"/>
      <c r="I585" s="144">
        <v>2.244736950918</v>
      </c>
      <c r="J585" s="144">
        <v>8.042706063084001</v>
      </c>
      <c r="K585" s="144">
        <v>3.4826882479620003</v>
      </c>
      <c r="L585" s="144">
        <v>1.3692085152900002</v>
      </c>
      <c r="M585" s="144"/>
      <c r="N585" s="83"/>
      <c r="O585" s="83"/>
      <c r="P585" s="230">
        <f t="shared" si="407"/>
        <v>23.862043141859999</v>
      </c>
      <c r="Q585" s="52">
        <f t="shared" si="424"/>
        <v>0.72517012286366334</v>
      </c>
      <c r="R585" s="52">
        <f t="shared" si="425"/>
        <v>1.5022608551199348</v>
      </c>
      <c r="S585" s="52">
        <f t="shared" si="426"/>
        <v>1.4138978457167335</v>
      </c>
      <c r="T585" s="53">
        <f t="shared" si="427"/>
        <v>0.13691742944633589</v>
      </c>
      <c r="U585" s="53">
        <f t="shared" si="428"/>
        <v>1.3900766881414581</v>
      </c>
      <c r="V585" s="53">
        <f t="shared" si="429"/>
        <v>17.751083306215602</v>
      </c>
      <c r="W585" s="53">
        <f t="shared" si="430"/>
        <v>98.960711772686651</v>
      </c>
      <c r="X585" s="53">
        <f t="shared" si="431"/>
        <v>1.024349357088133</v>
      </c>
      <c r="Y585" s="53">
        <f t="shared" si="432"/>
        <v>1.0252519308134749</v>
      </c>
      <c r="Z585" s="53">
        <f t="shared" si="433"/>
        <v>1.0256210796792193</v>
      </c>
      <c r="AA585" s="53">
        <f t="shared" si="434"/>
        <v>1.0329380375125019</v>
      </c>
      <c r="AB585" s="53">
        <f t="shared" si="435"/>
        <v>0.57479600082889803</v>
      </c>
      <c r="AC585" s="53">
        <f t="shared" si="436"/>
        <v>0.5633825493611998</v>
      </c>
      <c r="AD585" s="53">
        <f t="shared" si="437"/>
        <v>0.52914401165394309</v>
      </c>
      <c r="AE585" s="53">
        <f t="shared" si="438"/>
        <v>0.39928513109785746</v>
      </c>
      <c r="AF585" s="53">
        <f t="shared" si="439"/>
        <v>0.36</v>
      </c>
      <c r="AG585" s="53">
        <f t="shared" si="440"/>
        <v>0.37964256554892872</v>
      </c>
      <c r="AH585" s="64" t="s">
        <v>152</v>
      </c>
      <c r="AK585" s="45" t="str">
        <f t="shared" si="408"/>
        <v>397-25</v>
      </c>
      <c r="AL585" s="65"/>
      <c r="AM585" s="145">
        <f t="shared" si="409"/>
        <v>1</v>
      </c>
      <c r="AN585" s="149"/>
      <c r="AO585" s="183"/>
      <c r="AP585" s="149"/>
      <c r="AQ585" s="147">
        <f t="shared" si="410"/>
        <v>1</v>
      </c>
      <c r="AR585" s="229">
        <v>0</v>
      </c>
      <c r="AS585" s="229">
        <v>1</v>
      </c>
      <c r="AT585" s="229">
        <v>1</v>
      </c>
      <c r="AU585" s="229">
        <v>1</v>
      </c>
      <c r="AV585" s="229">
        <v>3</v>
      </c>
      <c r="AW585" s="229">
        <v>3</v>
      </c>
      <c r="AX585" s="229">
        <v>0</v>
      </c>
      <c r="AY585" s="229">
        <v>0</v>
      </c>
      <c r="AZ585" s="229">
        <v>0</v>
      </c>
      <c r="BB585" s="229">
        <v>15</v>
      </c>
      <c r="BC585" s="229">
        <v>2</v>
      </c>
      <c r="BD585" s="229">
        <v>0</v>
      </c>
      <c r="BE585" s="57">
        <v>3</v>
      </c>
      <c r="BF585" s="57">
        <v>3</v>
      </c>
      <c r="BG585" s="57">
        <v>3</v>
      </c>
      <c r="BH585" s="57">
        <v>10</v>
      </c>
      <c r="BI585" s="57">
        <f t="shared" si="411"/>
        <v>460</v>
      </c>
      <c r="BJ585" s="189" t="str">
        <f t="shared" si="441"/>
        <v>397-25</v>
      </c>
      <c r="BK585" s="173">
        <f t="shared" si="442"/>
        <v>1</v>
      </c>
      <c r="BL585" s="173">
        <v>0</v>
      </c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104"/>
      <c r="CB585" s="103"/>
      <c r="CC585" s="103"/>
      <c r="CD585" s="103"/>
      <c r="CE585" s="103"/>
      <c r="CF585" s="103"/>
      <c r="CG585" s="103"/>
      <c r="CH585" s="103"/>
      <c r="CI585" s="103"/>
      <c r="CJ585" s="103"/>
      <c r="CK585" s="103"/>
      <c r="CL585" s="103"/>
      <c r="CP585" s="93"/>
      <c r="CQ585" s="93"/>
      <c r="CV585" s="93"/>
      <c r="DA585" s="93"/>
      <c r="DF585" s="131"/>
      <c r="DG585" s="121">
        <f t="shared" si="412"/>
        <v>7.5113042755996737</v>
      </c>
      <c r="DH585" s="121">
        <f t="shared" si="413"/>
        <v>14.503402457273268</v>
      </c>
      <c r="DI585" s="121">
        <f t="shared" si="414"/>
        <v>35.347446142918336</v>
      </c>
      <c r="DJ585" s="121">
        <f t="shared" si="415"/>
        <v>0.49739995079094795</v>
      </c>
      <c r="DK585" s="121">
        <f t="shared" si="415"/>
        <v>0.66053623607040512</v>
      </c>
      <c r="DL585" s="121">
        <f t="shared" si="415"/>
        <v>0</v>
      </c>
      <c r="DM585" s="121">
        <f t="shared" si="416"/>
        <v>0</v>
      </c>
      <c r="DN585" s="121">
        <f t="shared" si="417"/>
        <v>0</v>
      </c>
      <c r="DO585" s="121">
        <f t="shared" si="418"/>
        <v>0</v>
      </c>
      <c r="DP585" s="121">
        <f t="shared" si="419"/>
        <v>0</v>
      </c>
      <c r="DQ585" s="121">
        <f t="shared" si="420"/>
        <v>0</v>
      </c>
      <c r="DR585" s="122">
        <f t="shared" si="421"/>
        <v>2</v>
      </c>
      <c r="DS585" s="157"/>
      <c r="DT585" s="157" t="str">
        <f t="shared" si="422"/>
        <v>Natural fuels broadcast burn</v>
      </c>
      <c r="DU585" s="157" t="str">
        <f t="shared" si="406"/>
        <v>397-25</v>
      </c>
      <c r="DV585" s="238">
        <f t="shared" si="423"/>
        <v>1</v>
      </c>
      <c r="EJ585" s="50">
        <f t="shared" si="448"/>
        <v>0.14532012195121952</v>
      </c>
      <c r="EK585" s="50">
        <f t="shared" si="449"/>
        <v>0.37093495934959347</v>
      </c>
      <c r="EL585" s="55">
        <f t="shared" si="450"/>
        <v>0</v>
      </c>
      <c r="EM585" s="50">
        <f>4.656*AQ585*(((BL585/2.54)^2)+((BM585/2.54)^2)+((BN585/2.54)^2)+((BO585)/2.54^2)+((BP585/2.54)^2)+((BQ585/2.54)^2)+((BR585/2.54)^2)+((BS585/2.54)^2)+((BT585/2.54)^2)+((BU585/2.54)^2)+((BV585/2.54)^2)+((BW585/2.54)^2)+((BX585/2.54)^2)+((BY585/2.54)^2)+((BZ585/2.54)^2))/(BH585*3.28)</f>
        <v>0</v>
      </c>
      <c r="EN585" s="50">
        <f>3.492*AQ585*((CA585/2.54)^2 + (CB585/2.54)^2 + (CC585/2.54)^2 + (CD585/2.54)^2 + (CE585/2.54)^2 + (CF585/2.54)^2 + (CG585/2.54)^2 +(CH585/2.54)^2 +(CI585/2.54)^2 + (CJ585/2.54)^2 +(CK585/2.54)^2 + (CL585/2.54)^2 +(CM585/2.54)^2 + (CN585/2.54)^2 + (CO585/2.54)^2)/(BH585*3.28)</f>
        <v>0</v>
      </c>
      <c r="EO585" s="50">
        <f t="shared" si="443"/>
        <v>0</v>
      </c>
      <c r="EP585" s="50">
        <f t="shared" si="444"/>
        <v>0</v>
      </c>
      <c r="EQ585" s="50">
        <f t="shared" si="445"/>
        <v>0</v>
      </c>
      <c r="ER585" s="56">
        <f t="shared" si="451"/>
        <v>0.51625508130081299</v>
      </c>
      <c r="ES585" s="56">
        <f t="shared" si="452"/>
        <v>0</v>
      </c>
      <c r="ET585" s="56">
        <f t="shared" si="447"/>
        <v>3.3800869240198534</v>
      </c>
      <c r="EU585" s="56">
        <f t="shared" si="447"/>
        <v>6.5265311057729702</v>
      </c>
      <c r="EV585" s="56">
        <f t="shared" si="453"/>
        <v>0.51625508130081299</v>
      </c>
      <c r="EW585" s="56"/>
      <c r="EX585" s="56"/>
      <c r="EY585" s="56"/>
      <c r="EZ585" s="165"/>
      <c r="FA585" s="179"/>
      <c r="FB585" s="179"/>
      <c r="FC585" s="56"/>
      <c r="FD585" s="56"/>
      <c r="FE585" s="56"/>
      <c r="FF585" s="56"/>
      <c r="FG585" s="56"/>
      <c r="FH585" s="56"/>
      <c r="FI585" s="56"/>
      <c r="FJ585" s="56"/>
      <c r="FK585" s="56"/>
      <c r="FL585" s="56"/>
      <c r="FM585" s="56"/>
      <c r="FO585" s="54"/>
      <c r="FP585" s="54"/>
      <c r="FQ585" s="54"/>
      <c r="FR585" s="54"/>
      <c r="FS585" s="54"/>
      <c r="FT585" s="54"/>
      <c r="FU585" s="54"/>
      <c r="FV585" s="54"/>
      <c r="FW585" s="54"/>
      <c r="FX585" s="54"/>
      <c r="FY585" s="54"/>
      <c r="FZ585" s="54"/>
      <c r="GA585" s="54"/>
    </row>
    <row r="586" spans="1:183" ht="16.899999999999999" customHeight="1">
      <c r="A586" s="66" t="s">
        <v>377</v>
      </c>
      <c r="B586" s="228" t="s">
        <v>358</v>
      </c>
      <c r="C586" s="228">
        <v>460</v>
      </c>
      <c r="D586" s="228" t="s">
        <v>368</v>
      </c>
      <c r="E586" s="229">
        <v>2</v>
      </c>
      <c r="F586" s="144">
        <v>1.03708398255</v>
      </c>
      <c r="G586" s="144">
        <v>7.6856193820560001</v>
      </c>
      <c r="H586" s="144"/>
      <c r="I586" s="144">
        <v>2.244736950918</v>
      </c>
      <c r="J586" s="144">
        <v>8.042706063084001</v>
      </c>
      <c r="K586" s="144">
        <v>3.4826882479620003</v>
      </c>
      <c r="L586" s="144">
        <v>1.3692085152900002</v>
      </c>
      <c r="M586" s="144"/>
      <c r="N586" s="83"/>
      <c r="O586" s="83"/>
      <c r="P586" s="230">
        <f t="shared" si="407"/>
        <v>23.862043141859999</v>
      </c>
      <c r="Q586" s="52">
        <f t="shared" si="424"/>
        <v>0.72517012286366334</v>
      </c>
      <c r="R586" s="52">
        <f t="shared" si="425"/>
        <v>1.5022608551199348</v>
      </c>
      <c r="S586" s="52">
        <f t="shared" si="426"/>
        <v>1.4138978457167335</v>
      </c>
      <c r="T586" s="53">
        <f t="shared" si="427"/>
        <v>0.13691742944633589</v>
      </c>
      <c r="U586" s="53">
        <f t="shared" si="428"/>
        <v>1.3900766881414581</v>
      </c>
      <c r="V586" s="53">
        <f t="shared" si="429"/>
        <v>17.751083306215602</v>
      </c>
      <c r="W586" s="53">
        <f t="shared" si="430"/>
        <v>98.960711772686651</v>
      </c>
      <c r="X586" s="53">
        <f t="shared" si="431"/>
        <v>1.024349357088133</v>
      </c>
      <c r="Y586" s="53">
        <f t="shared" si="432"/>
        <v>1.0252519308134749</v>
      </c>
      <c r="Z586" s="53">
        <f t="shared" si="433"/>
        <v>1.0256210796792193</v>
      </c>
      <c r="AA586" s="53">
        <f t="shared" si="434"/>
        <v>1.0329380375125019</v>
      </c>
      <c r="AB586" s="53">
        <f t="shared" si="435"/>
        <v>0.57479600082889803</v>
      </c>
      <c r="AC586" s="53">
        <f t="shared" si="436"/>
        <v>0.5633825493611998</v>
      </c>
      <c r="AD586" s="53">
        <f t="shared" si="437"/>
        <v>0.52914401165394309</v>
      </c>
      <c r="AE586" s="53">
        <f t="shared" si="438"/>
        <v>0.39928513109785746</v>
      </c>
      <c r="AF586" s="53">
        <f t="shared" si="439"/>
        <v>0.36</v>
      </c>
      <c r="AG586" s="53">
        <f t="shared" si="440"/>
        <v>0.37964256554892872</v>
      </c>
      <c r="AH586" s="64" t="s">
        <v>152</v>
      </c>
      <c r="AK586" s="45" t="str">
        <f t="shared" si="408"/>
        <v>397-25</v>
      </c>
      <c r="AL586" s="65"/>
      <c r="AM586" s="145">
        <f t="shared" si="409"/>
        <v>2</v>
      </c>
      <c r="AN586" s="149"/>
      <c r="AO586" s="183"/>
      <c r="AP586" s="149"/>
      <c r="AQ586" s="147">
        <f t="shared" si="410"/>
        <v>1</v>
      </c>
      <c r="AR586" s="229">
        <v>0</v>
      </c>
      <c r="AS586" s="229">
        <v>1</v>
      </c>
      <c r="AT586" s="229">
        <v>1</v>
      </c>
      <c r="AU586" s="229">
        <v>0</v>
      </c>
      <c r="AV586" s="229">
        <v>1</v>
      </c>
      <c r="AW586" s="229">
        <v>1</v>
      </c>
      <c r="AX586" s="229">
        <v>0</v>
      </c>
      <c r="AY586" s="229">
        <v>0</v>
      </c>
      <c r="AZ586" s="229">
        <v>0</v>
      </c>
      <c r="BB586" s="229">
        <v>4</v>
      </c>
      <c r="BC586" s="229">
        <v>0</v>
      </c>
      <c r="BD586" s="229">
        <v>0</v>
      </c>
      <c r="BE586" s="57">
        <v>3</v>
      </c>
      <c r="BF586" s="57">
        <v>3</v>
      </c>
      <c r="BG586" s="57">
        <v>3</v>
      </c>
      <c r="BH586" s="57">
        <v>10</v>
      </c>
      <c r="BI586" s="57">
        <f t="shared" si="411"/>
        <v>460</v>
      </c>
      <c r="BJ586" s="189" t="str">
        <f t="shared" si="441"/>
        <v>397-25</v>
      </c>
      <c r="BK586" s="173">
        <f t="shared" si="442"/>
        <v>2</v>
      </c>
      <c r="BL586" s="173">
        <v>0</v>
      </c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104"/>
      <c r="CB586" s="103"/>
      <c r="CC586" s="103"/>
      <c r="CD586" s="103"/>
      <c r="CE586" s="103"/>
      <c r="CF586" s="103"/>
      <c r="CG586" s="103"/>
      <c r="CH586" s="103"/>
      <c r="CI586" s="103"/>
      <c r="CJ586" s="103"/>
      <c r="CK586" s="103"/>
      <c r="CL586" s="103"/>
      <c r="CP586" s="93"/>
      <c r="CQ586" s="93"/>
      <c r="CV586" s="93"/>
      <c r="DA586" s="93"/>
      <c r="DF586" s="131"/>
      <c r="DG586" s="121">
        <f t="shared" si="412"/>
        <v>0</v>
      </c>
      <c r="DH586" s="121">
        <f t="shared" si="413"/>
        <v>7.2517012286366338</v>
      </c>
      <c r="DI586" s="121">
        <f t="shared" si="414"/>
        <v>14.138978457167335</v>
      </c>
      <c r="DJ586" s="121">
        <f t="shared" si="415"/>
        <v>0.13263998687758613</v>
      </c>
      <c r="DK586" s="121">
        <f t="shared" si="415"/>
        <v>0</v>
      </c>
      <c r="DL586" s="121">
        <f t="shared" si="415"/>
        <v>0</v>
      </c>
      <c r="DM586" s="121">
        <f t="shared" si="416"/>
        <v>0</v>
      </c>
      <c r="DN586" s="121">
        <f t="shared" si="417"/>
        <v>0</v>
      </c>
      <c r="DO586" s="121">
        <f t="shared" si="418"/>
        <v>0</v>
      </c>
      <c r="DP586" s="121">
        <f t="shared" si="419"/>
        <v>0</v>
      </c>
      <c r="DQ586" s="121">
        <f t="shared" si="420"/>
        <v>0</v>
      </c>
      <c r="DR586" s="122">
        <f t="shared" si="421"/>
        <v>1</v>
      </c>
      <c r="DS586" s="157"/>
      <c r="DT586" s="157" t="str">
        <f t="shared" si="422"/>
        <v>Natural fuels broadcast burn</v>
      </c>
      <c r="DU586" s="157" t="str">
        <f t="shared" si="406"/>
        <v>397-25</v>
      </c>
      <c r="DV586" s="238">
        <f t="shared" si="423"/>
        <v>2</v>
      </c>
      <c r="EJ586" s="50">
        <f t="shared" si="448"/>
        <v>3.8752032520325205E-2</v>
      </c>
      <c r="EK586" s="50">
        <f t="shared" si="449"/>
        <v>0</v>
      </c>
      <c r="EL586" s="55">
        <f t="shared" si="450"/>
        <v>0</v>
      </c>
      <c r="EM586" s="50">
        <f>4.656*AQ586*(((BL586/2.54)^2)+((BM586/2.54)^2)+((BN586/2.54)^2)+((BO586)/2.54^2)+((BP586/2.54)^2)+((BQ586/2.54)^2)+((BR586/2.54)^2)+((BS586/2.54)^2)+((BT586/2.54)^2)+((BU586/2.54)^2)+((BV586/2.54)^2)+((BW586/2.54)^2)+((BX586/2.54)^2)+((BY586/2.54)^2)+((BZ586/2.54)^2))/(BH586*3.28)</f>
        <v>0</v>
      </c>
      <c r="EN586" s="50">
        <f>3.492*AQ586*((CA586/2.54)^2 + (CB586/2.54)^2 + (CC586/2.54)^2 + (CD586/2.54)^2 + (CE586/2.54)^2 + (CF586/2.54)^2 + (CG586/2.54)^2 +(CH586/2.54)^2 +(CI586/2.54)^2 + (CJ586/2.54)^2 +(CK586/2.54)^2 + (CL586/2.54)^2 +(CM586/2.54)^2 + (CN586/2.54)^2 + (CO586/2.54)^2)/(BH586*3.28)</f>
        <v>0</v>
      </c>
      <c r="EO586" s="50">
        <f t="shared" si="443"/>
        <v>0</v>
      </c>
      <c r="EP586" s="50">
        <f t="shared" si="444"/>
        <v>0</v>
      </c>
      <c r="EQ586" s="50">
        <f t="shared" si="445"/>
        <v>0</v>
      </c>
      <c r="ER586" s="56">
        <f t="shared" si="451"/>
        <v>3.8752032520325205E-2</v>
      </c>
      <c r="ES586" s="56">
        <f t="shared" si="452"/>
        <v>0</v>
      </c>
      <c r="ET586" s="56">
        <f t="shared" si="447"/>
        <v>0</v>
      </c>
      <c r="EU586" s="56">
        <f t="shared" si="447"/>
        <v>3.2632655528864851</v>
      </c>
      <c r="EV586" s="56">
        <f t="shared" si="453"/>
        <v>3.8752032520325205E-2</v>
      </c>
      <c r="EW586" s="56"/>
      <c r="EX586" s="56"/>
      <c r="EY586" s="56"/>
      <c r="EZ586" s="165"/>
      <c r="FA586" s="179"/>
      <c r="FB586" s="179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O586" s="54"/>
      <c r="FP586" s="54"/>
      <c r="FQ586" s="54"/>
      <c r="FR586" s="54"/>
      <c r="FS586" s="54"/>
      <c r="FT586" s="54"/>
      <c r="FU586" s="54"/>
      <c r="FV586" s="54"/>
      <c r="FW586" s="54"/>
      <c r="FX586" s="54"/>
      <c r="FY586" s="54"/>
      <c r="FZ586" s="54"/>
      <c r="GA586" s="54"/>
    </row>
    <row r="587" spans="1:183" ht="16.899999999999999" customHeight="1">
      <c r="A587" s="66" t="s">
        <v>377</v>
      </c>
      <c r="B587" s="228" t="s">
        <v>358</v>
      </c>
      <c r="C587" s="228">
        <v>460</v>
      </c>
      <c r="D587" s="228" t="s">
        <v>368</v>
      </c>
      <c r="E587" s="229">
        <v>3</v>
      </c>
      <c r="F587" s="144">
        <v>1.03708398255</v>
      </c>
      <c r="G587" s="144">
        <v>7.6856193820560001</v>
      </c>
      <c r="H587" s="144"/>
      <c r="I587" s="144">
        <v>2.244736950918</v>
      </c>
      <c r="J587" s="144">
        <v>8.042706063084001</v>
      </c>
      <c r="K587" s="144">
        <v>3.4826882479620003</v>
      </c>
      <c r="L587" s="144">
        <v>1.3692085152900002</v>
      </c>
      <c r="M587" s="144"/>
      <c r="N587" s="83"/>
      <c r="O587" s="83"/>
      <c r="P587" s="230">
        <f t="shared" si="407"/>
        <v>23.862043141859999</v>
      </c>
      <c r="Q587" s="52">
        <f t="shared" si="424"/>
        <v>0.72517012286366334</v>
      </c>
      <c r="R587" s="52">
        <f t="shared" si="425"/>
        <v>1.5022608551199348</v>
      </c>
      <c r="S587" s="52">
        <f t="shared" si="426"/>
        <v>1.4138978457167335</v>
      </c>
      <c r="T587" s="53">
        <f t="shared" si="427"/>
        <v>0.13691742944633589</v>
      </c>
      <c r="U587" s="53">
        <f t="shared" si="428"/>
        <v>1.3900766881414581</v>
      </c>
      <c r="V587" s="53">
        <f t="shared" si="429"/>
        <v>17.751083306215602</v>
      </c>
      <c r="W587" s="53">
        <f t="shared" si="430"/>
        <v>98.960711772686651</v>
      </c>
      <c r="X587" s="53">
        <f t="shared" si="431"/>
        <v>1.024349357088133</v>
      </c>
      <c r="Y587" s="53">
        <f t="shared" si="432"/>
        <v>1.0252519308134749</v>
      </c>
      <c r="Z587" s="53">
        <f t="shared" si="433"/>
        <v>1.0256210796792193</v>
      </c>
      <c r="AA587" s="53">
        <f t="shared" si="434"/>
        <v>1.0329380375125019</v>
      </c>
      <c r="AB587" s="53">
        <f t="shared" si="435"/>
        <v>0.57479600082889803</v>
      </c>
      <c r="AC587" s="53">
        <f t="shared" si="436"/>
        <v>0.5633825493611998</v>
      </c>
      <c r="AD587" s="53">
        <f t="shared" si="437"/>
        <v>0.52914401165394309</v>
      </c>
      <c r="AE587" s="53">
        <f t="shared" si="438"/>
        <v>0.39928513109785746</v>
      </c>
      <c r="AF587" s="53">
        <f t="shared" si="439"/>
        <v>0.36</v>
      </c>
      <c r="AG587" s="53">
        <f t="shared" si="440"/>
        <v>0.37964256554892872</v>
      </c>
      <c r="AH587" s="64" t="s">
        <v>152</v>
      </c>
      <c r="AK587" s="45" t="str">
        <f t="shared" si="408"/>
        <v>397-25</v>
      </c>
      <c r="AL587" s="65"/>
      <c r="AM587" s="145">
        <f t="shared" si="409"/>
        <v>3</v>
      </c>
      <c r="AN587" s="149"/>
      <c r="AO587" s="183"/>
      <c r="AP587" s="149"/>
      <c r="AQ587" s="147">
        <f t="shared" si="410"/>
        <v>1</v>
      </c>
      <c r="AR587" s="229">
        <v>0</v>
      </c>
      <c r="AS587" s="229">
        <v>1</v>
      </c>
      <c r="AT587" s="229">
        <v>1</v>
      </c>
      <c r="AU587" s="229">
        <v>0</v>
      </c>
      <c r="AV587" s="229">
        <v>1</v>
      </c>
      <c r="AW587" s="229">
        <v>5</v>
      </c>
      <c r="AX587" s="229">
        <v>0</v>
      </c>
      <c r="AY587" s="229">
        <v>1</v>
      </c>
      <c r="AZ587" s="229">
        <v>1</v>
      </c>
      <c r="BB587" s="229">
        <v>13</v>
      </c>
      <c r="BC587" s="229">
        <v>3</v>
      </c>
      <c r="BD587" s="229">
        <v>0</v>
      </c>
      <c r="BE587" s="57">
        <v>3</v>
      </c>
      <c r="BF587" s="57">
        <v>3</v>
      </c>
      <c r="BG587" s="57">
        <v>3</v>
      </c>
      <c r="BH587" s="57">
        <v>10</v>
      </c>
      <c r="BI587" s="57">
        <f t="shared" si="411"/>
        <v>460</v>
      </c>
      <c r="BJ587" s="189" t="str">
        <f t="shared" si="441"/>
        <v>397-25</v>
      </c>
      <c r="BK587" s="173">
        <f t="shared" si="442"/>
        <v>3</v>
      </c>
      <c r="BL587" s="173">
        <v>0</v>
      </c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104"/>
      <c r="CB587" s="103"/>
      <c r="CC587" s="103"/>
      <c r="CD587" s="103"/>
      <c r="CE587" s="103"/>
      <c r="CF587" s="103"/>
      <c r="CG587" s="103"/>
      <c r="CH587" s="103"/>
      <c r="CI587" s="103"/>
      <c r="CJ587" s="103"/>
      <c r="CK587" s="103"/>
      <c r="CL587" s="103"/>
      <c r="CP587" s="93"/>
      <c r="CQ587" s="93"/>
      <c r="CV587" s="93"/>
      <c r="DA587" s="93"/>
      <c r="DF587" s="131"/>
      <c r="DG587" s="121">
        <f t="shared" si="412"/>
        <v>0</v>
      </c>
      <c r="DH587" s="121">
        <f t="shared" si="413"/>
        <v>10.877551842954949</v>
      </c>
      <c r="DI587" s="121">
        <f t="shared" si="414"/>
        <v>21.208467685751003</v>
      </c>
      <c r="DJ587" s="121">
        <f t="shared" si="415"/>
        <v>0.43107995735215487</v>
      </c>
      <c r="DK587" s="121">
        <f t="shared" si="415"/>
        <v>0.99080435410560763</v>
      </c>
      <c r="DL587" s="121">
        <f t="shared" si="415"/>
        <v>0</v>
      </c>
      <c r="DM587" s="121">
        <f t="shared" si="416"/>
        <v>0</v>
      </c>
      <c r="DN587" s="121">
        <f t="shared" si="417"/>
        <v>0</v>
      </c>
      <c r="DO587" s="121">
        <f t="shared" si="418"/>
        <v>0</v>
      </c>
      <c r="DP587" s="121">
        <f t="shared" si="419"/>
        <v>0</v>
      </c>
      <c r="DQ587" s="121">
        <f t="shared" si="420"/>
        <v>0</v>
      </c>
      <c r="DR587" s="122">
        <f t="shared" si="421"/>
        <v>3</v>
      </c>
      <c r="DS587" s="157"/>
      <c r="DT587" s="157" t="str">
        <f t="shared" si="422"/>
        <v>Natural fuels broadcast burn</v>
      </c>
      <c r="DU587" s="157" t="str">
        <f t="shared" si="406"/>
        <v>397-25</v>
      </c>
      <c r="DV587" s="238">
        <f t="shared" si="423"/>
        <v>3</v>
      </c>
      <c r="EJ587" s="50">
        <f t="shared" si="448"/>
        <v>0.12594410569105691</v>
      </c>
      <c r="EK587" s="50">
        <f t="shared" si="449"/>
        <v>0.55640243902439024</v>
      </c>
      <c r="EL587" s="55">
        <f t="shared" si="450"/>
        <v>0</v>
      </c>
      <c r="EM587" s="50">
        <f>4.656*AQ587*(((BL587/2.54)^2)+((BM587/2.54)^2)+((BN587/2.54)^2)+((BO587)/2.54^2)+((BP587/2.54)^2)+((BQ587/2.54)^2)+((BR587/2.54)^2)+((BS587/2.54)^2)+((BT587/2.54)^2)+((BU587/2.54)^2)+((BV587/2.54)^2)+((BW587/2.54)^2)+((BX587/2.54)^2)+((BY587/2.54)^2)+((BZ587/2.54)^2))/(BH587*3.28)</f>
        <v>0</v>
      </c>
      <c r="EN587" s="50">
        <f>3.492*AQ587*((CA587/2.54)^2 + (CB587/2.54)^2 + (CC587/2.54)^2 + (CD587/2.54)^2 + (CE587/2.54)^2 + (CF587/2.54)^2 + (CG587/2.54)^2 +(CH587/2.54)^2 +(CI587/2.54)^2 + (CJ587/2.54)^2 +(CK587/2.54)^2 + (CL587/2.54)^2 +(CM587/2.54)^2 + (CN587/2.54)^2 + (CO587/2.54)^2)/(BH587*3.28)</f>
        <v>0</v>
      </c>
      <c r="EO587" s="50">
        <f t="shared" si="443"/>
        <v>0</v>
      </c>
      <c r="EP587" s="50">
        <f t="shared" si="444"/>
        <v>0</v>
      </c>
      <c r="EQ587" s="50">
        <f t="shared" si="445"/>
        <v>0</v>
      </c>
      <c r="ER587" s="56">
        <f t="shared" si="451"/>
        <v>0.68234654471544709</v>
      </c>
      <c r="ES587" s="56">
        <f t="shared" si="452"/>
        <v>0</v>
      </c>
      <c r="ET587" s="56">
        <f t="shared" si="447"/>
        <v>0</v>
      </c>
      <c r="EU587" s="56">
        <f t="shared" si="447"/>
        <v>4.8948983293297275</v>
      </c>
      <c r="EV587" s="56">
        <f t="shared" si="453"/>
        <v>0.68234654471544709</v>
      </c>
      <c r="EW587" s="56"/>
      <c r="EX587" s="56"/>
      <c r="EY587" s="56"/>
      <c r="EZ587" s="165" t="str">
        <f>D587</f>
        <v>397-25</v>
      </c>
      <c r="FA587" s="179">
        <f t="shared" si="446"/>
        <v>1.1266956413399511</v>
      </c>
      <c r="FB587" s="179">
        <f t="shared" si="446"/>
        <v>4.8948983293297275</v>
      </c>
      <c r="FC587" s="56">
        <f>AVERAGE(EJ585:EJ587)</f>
        <v>0.10333875338753389</v>
      </c>
      <c r="FD587" s="56">
        <f>AVERAGE(EK585:EK587)</f>
        <v>0.3091124661246612</v>
      </c>
      <c r="FE587" s="56">
        <f>AVERAGE(EL585:EL587)</f>
        <v>0</v>
      </c>
      <c r="FF587" s="56">
        <f>AVERAGE(EM585:EM587)</f>
        <v>0</v>
      </c>
      <c r="FG587" s="56">
        <f>AVERAGE(EN585:EN587)</f>
        <v>0</v>
      </c>
      <c r="FH587" s="56">
        <f t="shared" si="454"/>
        <v>0</v>
      </c>
      <c r="FI587" s="56">
        <f t="shared" si="454"/>
        <v>0</v>
      </c>
      <c r="FJ587" s="56">
        <f t="shared" si="454"/>
        <v>0</v>
      </c>
      <c r="FK587" s="56">
        <f>AVERAGE(ER585:ER587)</f>
        <v>0.41245121951219516</v>
      </c>
      <c r="FL587" s="56">
        <f>AVERAGE(ES585:ES587)</f>
        <v>0</v>
      </c>
      <c r="FM587" s="56">
        <f>AVERAGE(EV585:EV587)</f>
        <v>0.41245121951219516</v>
      </c>
      <c r="FO587" s="54"/>
      <c r="FP587" s="54" t="e">
        <f>AVERAGE(#REF!)</f>
        <v>#REF!</v>
      </c>
      <c r="FQ587" s="54" t="e">
        <f>AVERAGE(#REF!)</f>
        <v>#REF!</v>
      </c>
      <c r="FR587" s="54" t="e">
        <f>AVERAGE(#REF!)</f>
        <v>#REF!</v>
      </c>
      <c r="FS587" s="54" t="e">
        <f>AVERAGE(#REF!)</f>
        <v>#REF!</v>
      </c>
      <c r="FT587" s="54" t="e">
        <f>AVERAGE(#REF!)</f>
        <v>#REF!</v>
      </c>
      <c r="FU587" s="54" t="e">
        <f>AVERAGE(#REF!)</f>
        <v>#REF!</v>
      </c>
      <c r="FV587" s="54" t="e">
        <f>AVERAGE(#REF!)</f>
        <v>#REF!</v>
      </c>
      <c r="FW587" s="54" t="e">
        <f>AVERAGE(#REF!)</f>
        <v>#REF!</v>
      </c>
      <c r="FX587" s="54" t="e">
        <f>AVERAGE(#REF!)</f>
        <v>#REF!</v>
      </c>
      <c r="FY587" s="54" t="e">
        <f>AVERAGE(#REF!)</f>
        <v>#REF!</v>
      </c>
      <c r="FZ587" s="54" t="e">
        <f>AVERAGE(#REF!)</f>
        <v>#REF!</v>
      </c>
      <c r="GA587" s="54"/>
    </row>
    <row r="588" spans="1:183" ht="16.899999999999999" customHeight="1">
      <c r="A588" s="66" t="s">
        <v>377</v>
      </c>
      <c r="B588" s="228" t="s">
        <v>358</v>
      </c>
      <c r="C588" s="228">
        <v>460</v>
      </c>
      <c r="D588" s="228" t="s">
        <v>368</v>
      </c>
      <c r="E588" s="229">
        <v>4</v>
      </c>
      <c r="F588" s="144">
        <v>1.03708398255</v>
      </c>
      <c r="G588" s="144">
        <v>7.6856193820560001</v>
      </c>
      <c r="H588" s="144"/>
      <c r="I588" s="144">
        <v>2.244736950918</v>
      </c>
      <c r="J588" s="144">
        <v>8.042706063084001</v>
      </c>
      <c r="K588" s="144">
        <v>3.4826882479620003</v>
      </c>
      <c r="L588" s="144">
        <v>1.3692085152900002</v>
      </c>
      <c r="M588" s="83"/>
      <c r="N588" s="83"/>
      <c r="O588" s="83"/>
      <c r="P588" s="230">
        <f t="shared" si="407"/>
        <v>23.862043141859999</v>
      </c>
      <c r="Q588" s="52">
        <f t="shared" si="424"/>
        <v>0.72517012286366334</v>
      </c>
      <c r="R588" s="52">
        <f t="shared" si="425"/>
        <v>1.5022608551199348</v>
      </c>
      <c r="S588" s="52">
        <f t="shared" si="426"/>
        <v>1.4138978457167335</v>
      </c>
      <c r="T588" s="53">
        <f t="shared" si="427"/>
        <v>0.13691742944633589</v>
      </c>
      <c r="U588" s="53">
        <f t="shared" si="428"/>
        <v>1.3900766881414581</v>
      </c>
      <c r="V588" s="53">
        <f t="shared" si="429"/>
        <v>17.751083306215602</v>
      </c>
      <c r="W588" s="53">
        <f t="shared" si="430"/>
        <v>98.960711772686651</v>
      </c>
      <c r="X588" s="53">
        <f t="shared" si="431"/>
        <v>1.024349357088133</v>
      </c>
      <c r="Y588" s="53">
        <f t="shared" si="432"/>
        <v>1.0252519308134749</v>
      </c>
      <c r="Z588" s="53">
        <f t="shared" si="433"/>
        <v>1.0256210796792193</v>
      </c>
      <c r="AA588" s="53">
        <f t="shared" si="434"/>
        <v>1.0329380375125019</v>
      </c>
      <c r="AB588" s="53">
        <f t="shared" si="435"/>
        <v>0.57479600082889803</v>
      </c>
      <c r="AC588" s="53">
        <f t="shared" si="436"/>
        <v>0.5633825493611998</v>
      </c>
      <c r="AD588" s="53">
        <f t="shared" si="437"/>
        <v>0.52914401165394309</v>
      </c>
      <c r="AE588" s="53">
        <f t="shared" si="438"/>
        <v>0.39928513109785746</v>
      </c>
      <c r="AF588" s="53">
        <f t="shared" si="439"/>
        <v>0.36</v>
      </c>
      <c r="AG588" s="53">
        <f t="shared" si="440"/>
        <v>0.37964256554892872</v>
      </c>
      <c r="AH588" s="64" t="s">
        <v>152</v>
      </c>
      <c r="AK588" s="45" t="str">
        <f t="shared" si="408"/>
        <v>397-25</v>
      </c>
      <c r="AL588" s="65"/>
      <c r="AM588" s="145">
        <f t="shared" si="409"/>
        <v>4</v>
      </c>
      <c r="AN588" s="149"/>
      <c r="AO588" s="183"/>
      <c r="AP588" s="149"/>
      <c r="AQ588" s="147">
        <f t="shared" si="410"/>
        <v>1</v>
      </c>
      <c r="AR588" s="229">
        <v>0</v>
      </c>
      <c r="AS588" s="229">
        <v>1</v>
      </c>
      <c r="AT588" s="229">
        <v>1</v>
      </c>
      <c r="AU588" s="229">
        <v>0</v>
      </c>
      <c r="AV588" s="229">
        <v>1</v>
      </c>
      <c r="AW588" s="229">
        <v>1</v>
      </c>
      <c r="AX588" s="229">
        <v>0</v>
      </c>
      <c r="AY588" s="229">
        <v>1</v>
      </c>
      <c r="AZ588" s="229">
        <v>1</v>
      </c>
      <c r="BB588" s="229">
        <v>12</v>
      </c>
      <c r="BC588" s="229">
        <v>1</v>
      </c>
      <c r="BD588" s="229">
        <v>0</v>
      </c>
      <c r="BE588" s="57">
        <v>3</v>
      </c>
      <c r="BF588" s="57">
        <v>3</v>
      </c>
      <c r="BG588" s="57">
        <v>3</v>
      </c>
      <c r="BH588" s="57">
        <v>10</v>
      </c>
      <c r="BI588" s="57">
        <f t="shared" si="411"/>
        <v>460</v>
      </c>
      <c r="BJ588" s="189" t="str">
        <f t="shared" si="441"/>
        <v>397-25</v>
      </c>
      <c r="BK588" s="173">
        <f t="shared" si="442"/>
        <v>4</v>
      </c>
      <c r="BL588" s="173">
        <v>0</v>
      </c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104"/>
      <c r="CB588" s="103"/>
      <c r="CC588" s="103"/>
      <c r="CD588" s="103"/>
      <c r="CE588" s="103"/>
      <c r="CF588" s="103"/>
      <c r="CG588" s="103"/>
      <c r="CH588" s="103"/>
      <c r="CI588" s="103"/>
      <c r="CJ588" s="103"/>
      <c r="CK588" s="103"/>
      <c r="CL588" s="103"/>
      <c r="CP588" s="93"/>
      <c r="CQ588" s="93"/>
      <c r="CV588" s="93"/>
      <c r="DA588" s="93"/>
      <c r="DF588" s="131"/>
      <c r="DG588" s="121">
        <f t="shared" si="412"/>
        <v>0</v>
      </c>
      <c r="DH588" s="121">
        <f t="shared" si="413"/>
        <v>10.877551842954949</v>
      </c>
      <c r="DI588" s="121">
        <f t="shared" si="414"/>
        <v>21.208467685751003</v>
      </c>
      <c r="DJ588" s="121">
        <f t="shared" si="415"/>
        <v>0.39791996063275836</v>
      </c>
      <c r="DK588" s="121">
        <f t="shared" si="415"/>
        <v>0.33026811803520256</v>
      </c>
      <c r="DL588" s="121">
        <f t="shared" si="415"/>
        <v>0</v>
      </c>
      <c r="DM588" s="121">
        <f t="shared" si="416"/>
        <v>0</v>
      </c>
      <c r="DN588" s="121">
        <f t="shared" si="417"/>
        <v>0</v>
      </c>
      <c r="DO588" s="121">
        <f t="shared" si="418"/>
        <v>0</v>
      </c>
      <c r="DP588" s="121">
        <f t="shared" si="419"/>
        <v>0</v>
      </c>
      <c r="DQ588" s="121">
        <f t="shared" si="420"/>
        <v>0</v>
      </c>
      <c r="DR588" s="122">
        <f t="shared" si="421"/>
        <v>1</v>
      </c>
      <c r="DS588" s="157"/>
      <c r="DT588" s="157" t="str">
        <f t="shared" si="422"/>
        <v>Natural fuels broadcast burn</v>
      </c>
      <c r="DU588" s="157" t="str">
        <f t="shared" si="406"/>
        <v>397-25</v>
      </c>
      <c r="DV588" s="238">
        <f t="shared" si="423"/>
        <v>4</v>
      </c>
      <c r="EJ588" s="50"/>
      <c r="EK588" s="50"/>
      <c r="EL588" s="55"/>
      <c r="EM588" s="50"/>
      <c r="EN588" s="50"/>
      <c r="EO588" s="50">
        <f t="shared" si="443"/>
        <v>0</v>
      </c>
      <c r="EP588" s="50">
        <f t="shared" si="444"/>
        <v>0</v>
      </c>
      <c r="EQ588" s="50">
        <f t="shared" si="445"/>
        <v>0</v>
      </c>
      <c r="ER588" s="56"/>
      <c r="ES588" s="56"/>
      <c r="ET588" s="56">
        <f t="shared" si="447"/>
        <v>0</v>
      </c>
      <c r="EU588" s="56">
        <f t="shared" si="447"/>
        <v>4.8948983293297275</v>
      </c>
      <c r="EV588" s="56"/>
      <c r="EW588" s="56"/>
      <c r="EX588" s="56"/>
      <c r="EY588" s="56"/>
      <c r="EZ588" s="165"/>
      <c r="FA588" s="179"/>
      <c r="FB588" s="179"/>
      <c r="FC588" s="56"/>
      <c r="FD588" s="56"/>
      <c r="FE588" s="56"/>
      <c r="FF588" s="56"/>
      <c r="FG588" s="56"/>
      <c r="FH588" s="56"/>
      <c r="FI588" s="56"/>
      <c r="FJ588" s="56"/>
      <c r="FK588" s="56"/>
      <c r="FL588" s="56"/>
      <c r="FM588" s="56"/>
      <c r="FO588" s="54"/>
      <c r="FP588" s="54"/>
      <c r="FQ588" s="54"/>
      <c r="FR588" s="54"/>
      <c r="FS588" s="54"/>
      <c r="FT588" s="54"/>
      <c r="FU588" s="54"/>
      <c r="FV588" s="54"/>
      <c r="FW588" s="54"/>
      <c r="FX588" s="54"/>
      <c r="FY588" s="54"/>
      <c r="FZ588" s="54"/>
      <c r="GA588" s="54"/>
    </row>
    <row r="589" spans="1:183" ht="16.899999999999999" customHeight="1">
      <c r="A589" s="66" t="s">
        <v>377</v>
      </c>
      <c r="B589" s="228" t="s">
        <v>358</v>
      </c>
      <c r="C589" s="228">
        <v>460</v>
      </c>
      <c r="D589" s="228" t="s">
        <v>368</v>
      </c>
      <c r="E589" s="229">
        <v>5</v>
      </c>
      <c r="F589" s="144">
        <v>1.03708398255</v>
      </c>
      <c r="G589" s="144">
        <v>7.6856193820560001</v>
      </c>
      <c r="H589" s="144"/>
      <c r="I589" s="144">
        <v>2.244736950918</v>
      </c>
      <c r="J589" s="144">
        <v>8.042706063084001</v>
      </c>
      <c r="K589" s="144">
        <v>3.4826882479620003</v>
      </c>
      <c r="L589" s="144">
        <v>1.3692085152900002</v>
      </c>
      <c r="M589" s="144"/>
      <c r="N589" s="83"/>
      <c r="O589" s="83"/>
      <c r="P589" s="230">
        <f t="shared" si="407"/>
        <v>23.862043141859999</v>
      </c>
      <c r="Q589" s="52">
        <f t="shared" si="424"/>
        <v>0.72517012286366334</v>
      </c>
      <c r="R589" s="52">
        <f t="shared" si="425"/>
        <v>1.5022608551199348</v>
      </c>
      <c r="S589" s="52">
        <f t="shared" si="426"/>
        <v>1.4138978457167335</v>
      </c>
      <c r="T589" s="53">
        <f t="shared" si="427"/>
        <v>0.13691742944633589</v>
      </c>
      <c r="U589" s="53">
        <f t="shared" si="428"/>
        <v>1.3900766881414581</v>
      </c>
      <c r="V589" s="53">
        <f t="shared" si="429"/>
        <v>17.751083306215602</v>
      </c>
      <c r="W589" s="53">
        <f t="shared" si="430"/>
        <v>98.960711772686651</v>
      </c>
      <c r="X589" s="53">
        <f t="shared" si="431"/>
        <v>1.024349357088133</v>
      </c>
      <c r="Y589" s="53">
        <f t="shared" si="432"/>
        <v>1.0252519308134749</v>
      </c>
      <c r="Z589" s="53">
        <f t="shared" si="433"/>
        <v>1.0256210796792193</v>
      </c>
      <c r="AA589" s="53">
        <f t="shared" si="434"/>
        <v>1.0329380375125019</v>
      </c>
      <c r="AB589" s="53">
        <f t="shared" si="435"/>
        <v>0.57479600082889803</v>
      </c>
      <c r="AC589" s="53">
        <f t="shared" si="436"/>
        <v>0.5633825493611998</v>
      </c>
      <c r="AD589" s="53">
        <f t="shared" si="437"/>
        <v>0.52914401165394309</v>
      </c>
      <c r="AE589" s="53">
        <f t="shared" si="438"/>
        <v>0.39928513109785746</v>
      </c>
      <c r="AF589" s="53">
        <f t="shared" si="439"/>
        <v>0.36</v>
      </c>
      <c r="AG589" s="53">
        <f t="shared" si="440"/>
        <v>0.37964256554892872</v>
      </c>
      <c r="AH589" s="64" t="s">
        <v>152</v>
      </c>
      <c r="AK589" s="45" t="str">
        <f t="shared" si="408"/>
        <v>397-25</v>
      </c>
      <c r="AL589" s="65"/>
      <c r="AM589" s="145">
        <f t="shared" si="409"/>
        <v>5</v>
      </c>
      <c r="AN589" s="149"/>
      <c r="AO589" s="183"/>
      <c r="AP589" s="149"/>
      <c r="AQ589" s="147">
        <f t="shared" si="410"/>
        <v>1</v>
      </c>
      <c r="AR589" s="229">
        <v>1</v>
      </c>
      <c r="AS589" s="229">
        <v>1</v>
      </c>
      <c r="AT589" s="229">
        <v>1</v>
      </c>
      <c r="AU589" s="229">
        <v>0</v>
      </c>
      <c r="AV589" s="229">
        <v>1</v>
      </c>
      <c r="AW589" s="229">
        <v>1</v>
      </c>
      <c r="AX589" s="229">
        <v>0</v>
      </c>
      <c r="AY589" s="229">
        <v>1</v>
      </c>
      <c r="AZ589" s="229">
        <v>1</v>
      </c>
      <c r="BB589" s="229">
        <v>20</v>
      </c>
      <c r="BC589" s="229">
        <v>2</v>
      </c>
      <c r="BD589" s="229">
        <v>1</v>
      </c>
      <c r="BE589" s="57">
        <v>3</v>
      </c>
      <c r="BF589" s="57">
        <v>3</v>
      </c>
      <c r="BG589" s="57">
        <v>3</v>
      </c>
      <c r="BH589" s="57">
        <v>10</v>
      </c>
      <c r="BI589" s="57">
        <f t="shared" si="411"/>
        <v>460</v>
      </c>
      <c r="BJ589" s="189" t="str">
        <f t="shared" si="441"/>
        <v>397-25</v>
      </c>
      <c r="BK589" s="173">
        <f t="shared" si="442"/>
        <v>5</v>
      </c>
      <c r="BL589" s="173">
        <v>0</v>
      </c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104"/>
      <c r="CB589" s="103"/>
      <c r="CC589" s="103"/>
      <c r="CD589" s="103"/>
      <c r="CE589" s="103"/>
      <c r="CF589" s="103"/>
      <c r="CG589" s="103"/>
      <c r="CH589" s="103"/>
      <c r="CI589" s="103"/>
      <c r="CJ589" s="103"/>
      <c r="CK589" s="103"/>
      <c r="CL589" s="103"/>
      <c r="CP589" s="93"/>
      <c r="CQ589" s="93"/>
      <c r="CV589" s="93"/>
      <c r="DA589" s="93"/>
      <c r="DF589" s="131"/>
      <c r="DG589" s="121">
        <f t="shared" si="412"/>
        <v>7.5113042755996737</v>
      </c>
      <c r="DH589" s="121">
        <f t="shared" si="413"/>
        <v>10.877551842954949</v>
      </c>
      <c r="DI589" s="121">
        <f t="shared" si="414"/>
        <v>28.27795691433467</v>
      </c>
      <c r="DJ589" s="121">
        <f t="shared" si="415"/>
        <v>0.66319993438793057</v>
      </c>
      <c r="DK589" s="121">
        <f t="shared" si="415"/>
        <v>0.66053623607040512</v>
      </c>
      <c r="DL589" s="121">
        <f t="shared" si="415"/>
        <v>3.9625941226455854</v>
      </c>
      <c r="DM589" s="121">
        <f t="shared" si="416"/>
        <v>0</v>
      </c>
      <c r="DN589" s="121">
        <f t="shared" si="417"/>
        <v>0</v>
      </c>
      <c r="DO589" s="121">
        <f t="shared" si="418"/>
        <v>0</v>
      </c>
      <c r="DP589" s="121">
        <f t="shared" si="419"/>
        <v>0</v>
      </c>
      <c r="DQ589" s="121">
        <f t="shared" si="420"/>
        <v>0</v>
      </c>
      <c r="DR589" s="122">
        <f t="shared" si="421"/>
        <v>1</v>
      </c>
      <c r="DS589" s="157"/>
      <c r="DT589" s="157" t="str">
        <f t="shared" si="422"/>
        <v>Natural fuels broadcast burn</v>
      </c>
      <c r="DU589" s="157" t="str">
        <f t="shared" si="406"/>
        <v>397-25</v>
      </c>
      <c r="DV589" s="238">
        <f t="shared" si="423"/>
        <v>5</v>
      </c>
      <c r="EJ589" s="50">
        <f t="shared" si="448"/>
        <v>0.19376016260162601</v>
      </c>
      <c r="EK589" s="50">
        <f t="shared" si="449"/>
        <v>0.37093495934959347</v>
      </c>
      <c r="EL589" s="55">
        <f t="shared" si="450"/>
        <v>1.475609756097561</v>
      </c>
      <c r="EM589" s="50">
        <f>4.656*AQ589*(((BL589/2.54)^2)+((BM589/2.54)^2)+((BN589/2.54)^2)+((BO589)/2.54^2)+((BP589/2.54)^2)+((BQ589/2.54)^2)+((BR589/2.54)^2)+((BS589/2.54)^2)+((BT589/2.54)^2)+((BU589/2.54)^2)+((BV589/2.54)^2)+((BW589/2.54)^2)+((BX589/2.54)^2)+((BY589/2.54)^2)+((BZ589/2.54)^2))/(BH589*3.28)</f>
        <v>0</v>
      </c>
      <c r="EN589" s="50">
        <f>3.492*AQ589*((CA589/2.54)^2 + (CB589/2.54)^2 + (CC589/2.54)^2 + (CD589/2.54)^2 + (CE589/2.54)^2 + (CF589/2.54)^2 + (CG589/2.54)^2 +(CH589/2.54)^2 +(CI589/2.54)^2 + (CJ589/2.54)^2 +(CK589/2.54)^2 + (CL589/2.54)^2 +(CM589/2.54)^2 + (CN589/2.54)^2 + (CO589/2.54)^2)/(BH589*3.28)</f>
        <v>0</v>
      </c>
      <c r="EO589" s="50">
        <f t="shared" si="443"/>
        <v>0</v>
      </c>
      <c r="EP589" s="50">
        <f t="shared" si="444"/>
        <v>0</v>
      </c>
      <c r="EQ589" s="50">
        <f t="shared" si="445"/>
        <v>0</v>
      </c>
      <c r="ER589" s="56">
        <f t="shared" si="451"/>
        <v>2.0403048780487802</v>
      </c>
      <c r="ES589" s="56">
        <f t="shared" si="452"/>
        <v>0</v>
      </c>
      <c r="ET589" s="56">
        <f t="shared" si="447"/>
        <v>3.3800869240198534</v>
      </c>
      <c r="EU589" s="56">
        <f t="shared" si="447"/>
        <v>4.8948983293297275</v>
      </c>
      <c r="EV589" s="56">
        <f t="shared" si="453"/>
        <v>2.0403048780487802</v>
      </c>
      <c r="EW589" s="56"/>
      <c r="EX589" s="56"/>
      <c r="EY589" s="56"/>
      <c r="EZ589" s="165"/>
      <c r="FA589" s="179"/>
      <c r="FB589" s="179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O589" s="54"/>
      <c r="FP589" s="54"/>
      <c r="FQ589" s="54"/>
      <c r="FR589" s="54"/>
      <c r="FS589" s="54"/>
      <c r="FT589" s="54"/>
      <c r="FU589" s="54"/>
      <c r="FV589" s="54"/>
      <c r="FW589" s="54"/>
      <c r="FX589" s="54"/>
      <c r="FY589" s="54"/>
      <c r="FZ589" s="54"/>
      <c r="GA589" s="54"/>
    </row>
    <row r="590" spans="1:183" ht="16.899999999999999" customHeight="1">
      <c r="A590" s="66" t="s">
        <v>377</v>
      </c>
      <c r="B590" s="228" t="s">
        <v>358</v>
      </c>
      <c r="C590" s="228">
        <v>460</v>
      </c>
      <c r="D590" s="228" t="s">
        <v>369</v>
      </c>
      <c r="E590" s="229">
        <v>1</v>
      </c>
      <c r="F590" s="144">
        <v>1.03708398255</v>
      </c>
      <c r="G590" s="144">
        <v>7.6856193820560001</v>
      </c>
      <c r="H590" s="144"/>
      <c r="I590" s="144">
        <v>2.244736950918</v>
      </c>
      <c r="J590" s="144">
        <v>8.042706063084001</v>
      </c>
      <c r="K590" s="144">
        <v>3.4826882479620003</v>
      </c>
      <c r="L590" s="144">
        <v>1.3692085152900002</v>
      </c>
      <c r="M590" s="144"/>
      <c r="N590" s="83"/>
      <c r="O590" s="83"/>
      <c r="P590" s="230">
        <f t="shared" si="407"/>
        <v>23.862043141859999</v>
      </c>
      <c r="Q590" s="52">
        <f t="shared" si="424"/>
        <v>0.72517012286366334</v>
      </c>
      <c r="R590" s="52">
        <f t="shared" si="425"/>
        <v>1.5022608551199348</v>
      </c>
      <c r="S590" s="52">
        <f t="shared" si="426"/>
        <v>1.4138978457167335</v>
      </c>
      <c r="T590" s="53">
        <f t="shared" si="427"/>
        <v>0.13691742944633589</v>
      </c>
      <c r="U590" s="53">
        <f t="shared" si="428"/>
        <v>1.3900766881414581</v>
      </c>
      <c r="V590" s="53">
        <f t="shared" si="429"/>
        <v>17.751083306215602</v>
      </c>
      <c r="W590" s="53">
        <f t="shared" si="430"/>
        <v>98.960711772686651</v>
      </c>
      <c r="X590" s="53">
        <f t="shared" si="431"/>
        <v>1.024349357088133</v>
      </c>
      <c r="Y590" s="53">
        <f t="shared" si="432"/>
        <v>1.0252519308134749</v>
      </c>
      <c r="Z590" s="53">
        <f t="shared" si="433"/>
        <v>1.0256210796792193</v>
      </c>
      <c r="AA590" s="53">
        <f t="shared" si="434"/>
        <v>1.0329380375125019</v>
      </c>
      <c r="AB590" s="53">
        <f t="shared" si="435"/>
        <v>0.57479600082889803</v>
      </c>
      <c r="AC590" s="53">
        <f t="shared" si="436"/>
        <v>0.5633825493611998</v>
      </c>
      <c r="AD590" s="53">
        <f t="shared" si="437"/>
        <v>0.52914401165394309</v>
      </c>
      <c r="AE590" s="53">
        <f t="shared" si="438"/>
        <v>0.39928513109785746</v>
      </c>
      <c r="AF590" s="53">
        <f t="shared" si="439"/>
        <v>0.36</v>
      </c>
      <c r="AG590" s="53">
        <f t="shared" si="440"/>
        <v>0.37964256554892872</v>
      </c>
      <c r="AH590" s="64" t="s">
        <v>152</v>
      </c>
      <c r="AK590" s="45" t="str">
        <f t="shared" si="408"/>
        <v>440-06</v>
      </c>
      <c r="AL590" s="65"/>
      <c r="AM590" s="145">
        <f t="shared" si="409"/>
        <v>1</v>
      </c>
      <c r="AN590" s="149"/>
      <c r="AO590" s="183"/>
      <c r="AP590" s="149"/>
      <c r="AQ590" s="147">
        <f t="shared" si="410"/>
        <v>1</v>
      </c>
      <c r="AR590" s="229">
        <v>0</v>
      </c>
      <c r="AS590" s="229">
        <v>1</v>
      </c>
      <c r="AT590" s="229">
        <v>1</v>
      </c>
      <c r="AU590" s="229">
        <v>0</v>
      </c>
      <c r="AV590" s="229">
        <v>1</v>
      </c>
      <c r="AW590" s="229">
        <v>1</v>
      </c>
      <c r="AX590" s="229">
        <v>0</v>
      </c>
      <c r="AY590" s="229">
        <v>0</v>
      </c>
      <c r="AZ590" s="229">
        <v>0</v>
      </c>
      <c r="BB590" s="229">
        <v>0</v>
      </c>
      <c r="BC590" s="229">
        <v>0</v>
      </c>
      <c r="BD590" s="229">
        <v>0</v>
      </c>
      <c r="BE590" s="57">
        <v>3</v>
      </c>
      <c r="BF590" s="57">
        <v>3</v>
      </c>
      <c r="BG590" s="57">
        <v>3</v>
      </c>
      <c r="BH590" s="57">
        <v>10</v>
      </c>
      <c r="BI590" s="57">
        <f t="shared" si="411"/>
        <v>460</v>
      </c>
      <c r="BJ590" s="189" t="str">
        <f t="shared" si="441"/>
        <v>440-06</v>
      </c>
      <c r="BK590" s="173">
        <f t="shared" si="442"/>
        <v>1</v>
      </c>
      <c r="BL590" s="173">
        <v>0</v>
      </c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104"/>
      <c r="CB590" s="103"/>
      <c r="CC590" s="103"/>
      <c r="CD590" s="103"/>
      <c r="CE590" s="103"/>
      <c r="CF590" s="103"/>
      <c r="CG590" s="103"/>
      <c r="CH590" s="103"/>
      <c r="CI590" s="103"/>
      <c r="CJ590" s="103"/>
      <c r="CK590" s="103"/>
      <c r="CL590" s="103"/>
      <c r="CP590" s="93"/>
      <c r="CQ590" s="93"/>
      <c r="CV590" s="93"/>
      <c r="DA590" s="93"/>
      <c r="DF590" s="131"/>
      <c r="DG590" s="121">
        <f t="shared" si="412"/>
        <v>0</v>
      </c>
      <c r="DH590" s="121">
        <f t="shared" si="413"/>
        <v>7.2517012286366338</v>
      </c>
      <c r="DI590" s="121">
        <f t="shared" si="414"/>
        <v>14.138978457167335</v>
      </c>
      <c r="DJ590" s="121">
        <f t="shared" si="415"/>
        <v>0</v>
      </c>
      <c r="DK590" s="121">
        <f t="shared" si="415"/>
        <v>0</v>
      </c>
      <c r="DL590" s="121">
        <f t="shared" si="415"/>
        <v>0</v>
      </c>
      <c r="DM590" s="121">
        <f t="shared" si="416"/>
        <v>0</v>
      </c>
      <c r="DN590" s="121">
        <f t="shared" si="417"/>
        <v>0</v>
      </c>
      <c r="DO590" s="121">
        <f t="shared" si="418"/>
        <v>0</v>
      </c>
      <c r="DP590" s="121">
        <f t="shared" si="419"/>
        <v>0</v>
      </c>
      <c r="DQ590" s="121">
        <f t="shared" si="420"/>
        <v>0</v>
      </c>
      <c r="DR590" s="122">
        <f t="shared" si="421"/>
        <v>1</v>
      </c>
      <c r="DS590" s="157"/>
      <c r="DT590" s="157" t="str">
        <f t="shared" si="422"/>
        <v>Natural fuels broadcast burn</v>
      </c>
      <c r="DU590" s="157" t="str">
        <f t="shared" si="406"/>
        <v>440-06</v>
      </c>
      <c r="DV590" s="238">
        <f t="shared" si="423"/>
        <v>1</v>
      </c>
      <c r="EJ590" s="50">
        <f t="shared" si="448"/>
        <v>0</v>
      </c>
      <c r="EK590" s="50">
        <f t="shared" si="449"/>
        <v>0</v>
      </c>
      <c r="EL590" s="55">
        <f t="shared" si="450"/>
        <v>0</v>
      </c>
      <c r="EM590" s="50">
        <f>4.656*AQ590*(((BL590/2.54)^2)+((BM590/2.54)^2)+((BN590/2.54)^2)+((BO590)/2.54^2)+((BP590/2.54)^2)+((BQ590/2.54)^2)+((BR590/2.54)^2)+((BS590/2.54)^2)+((BT590/2.54)^2)+((BU590/2.54)^2)+((BV590/2.54)^2)+((BW590/2.54)^2)+((BX590/2.54)^2)+((BY590/2.54)^2)+((BZ590/2.54)^2))/(BH590*3.28)</f>
        <v>0</v>
      </c>
      <c r="EN590" s="50">
        <f>3.492*AQ590*((CA590/2.54)^2 + (CB590/2.54)^2 + (CC590/2.54)^2 + (CD590/2.54)^2 + (CE590/2.54)^2 + (CF590/2.54)^2 + (CG590/2.54)^2 +(CH590/2.54)^2 +(CI590/2.54)^2 + (CJ590/2.54)^2 +(CK590/2.54)^2 + (CL590/2.54)^2 +(CM590/2.54)^2 + (CN590/2.54)^2 + (CO590/2.54)^2)/(BH590*3.28)</f>
        <v>0</v>
      </c>
      <c r="EO590" s="50">
        <f t="shared" si="443"/>
        <v>0</v>
      </c>
      <c r="EP590" s="50">
        <f t="shared" si="444"/>
        <v>0</v>
      </c>
      <c r="EQ590" s="50">
        <f t="shared" si="445"/>
        <v>0</v>
      </c>
      <c r="ER590" s="56">
        <f t="shared" si="451"/>
        <v>0</v>
      </c>
      <c r="ES590" s="56">
        <f t="shared" si="452"/>
        <v>0</v>
      </c>
      <c r="ET590" s="56">
        <f t="shared" si="447"/>
        <v>0</v>
      </c>
      <c r="EU590" s="56">
        <f t="shared" si="447"/>
        <v>3.2632655528864851</v>
      </c>
      <c r="EV590" s="56">
        <f t="shared" si="453"/>
        <v>0</v>
      </c>
      <c r="EW590" s="56"/>
      <c r="EX590" s="56"/>
      <c r="EY590" s="56"/>
      <c r="EZ590" s="165"/>
      <c r="FA590" s="179"/>
      <c r="FB590" s="179"/>
      <c r="FC590" s="56"/>
      <c r="FD590" s="56"/>
      <c r="FE590" s="56"/>
      <c r="FF590" s="56"/>
      <c r="FG590" s="56"/>
      <c r="FH590" s="56"/>
      <c r="FI590" s="56"/>
      <c r="FJ590" s="56"/>
      <c r="FK590" s="56"/>
      <c r="FL590" s="56"/>
      <c r="FM590" s="56"/>
      <c r="FO590" s="54"/>
      <c r="FP590" s="54"/>
      <c r="FQ590" s="54"/>
      <c r="FR590" s="54"/>
      <c r="FS590" s="54"/>
      <c r="FT590" s="54"/>
      <c r="FU590" s="54"/>
      <c r="FV590" s="54"/>
      <c r="FW590" s="54"/>
      <c r="FX590" s="54"/>
      <c r="FY590" s="54"/>
      <c r="FZ590" s="54"/>
      <c r="GA590" s="54"/>
    </row>
    <row r="591" spans="1:183" ht="16.899999999999999" customHeight="1">
      <c r="A591" s="66" t="s">
        <v>377</v>
      </c>
      <c r="B591" s="228" t="s">
        <v>358</v>
      </c>
      <c r="C591" s="228">
        <v>460</v>
      </c>
      <c r="D591" s="228" t="s">
        <v>369</v>
      </c>
      <c r="E591" s="229">
        <v>2</v>
      </c>
      <c r="F591" s="144">
        <v>1.03708398255</v>
      </c>
      <c r="G591" s="144">
        <v>7.6856193820560001</v>
      </c>
      <c r="H591" s="144"/>
      <c r="I591" s="144">
        <v>2.244736950918</v>
      </c>
      <c r="J591" s="144">
        <v>8.042706063084001</v>
      </c>
      <c r="K591" s="144">
        <v>3.4826882479620003</v>
      </c>
      <c r="L591" s="144">
        <v>1.3692085152900002</v>
      </c>
      <c r="M591" s="144"/>
      <c r="N591" s="83"/>
      <c r="O591" s="83"/>
      <c r="P591" s="230">
        <f t="shared" si="407"/>
        <v>23.862043141859999</v>
      </c>
      <c r="Q591" s="52">
        <f t="shared" si="424"/>
        <v>0.72517012286366334</v>
      </c>
      <c r="R591" s="52">
        <f t="shared" si="425"/>
        <v>1.5022608551199348</v>
      </c>
      <c r="S591" s="52">
        <f t="shared" si="426"/>
        <v>1.4138978457167335</v>
      </c>
      <c r="T591" s="53">
        <f t="shared" si="427"/>
        <v>0.13691742944633589</v>
      </c>
      <c r="U591" s="53">
        <f t="shared" si="428"/>
        <v>1.3900766881414581</v>
      </c>
      <c r="V591" s="53">
        <f t="shared" si="429"/>
        <v>17.751083306215602</v>
      </c>
      <c r="W591" s="53">
        <f t="shared" si="430"/>
        <v>98.960711772686651</v>
      </c>
      <c r="X591" s="53">
        <f t="shared" si="431"/>
        <v>1.024349357088133</v>
      </c>
      <c r="Y591" s="53">
        <f t="shared" si="432"/>
        <v>1.0252519308134749</v>
      </c>
      <c r="Z591" s="53">
        <f t="shared" si="433"/>
        <v>1.0256210796792193</v>
      </c>
      <c r="AA591" s="53">
        <f t="shared" si="434"/>
        <v>1.0329380375125019</v>
      </c>
      <c r="AB591" s="53">
        <f t="shared" si="435"/>
        <v>0.57479600082889803</v>
      </c>
      <c r="AC591" s="53">
        <f t="shared" si="436"/>
        <v>0.5633825493611998</v>
      </c>
      <c r="AD591" s="53">
        <f t="shared" si="437"/>
        <v>0.52914401165394309</v>
      </c>
      <c r="AE591" s="53">
        <f t="shared" si="438"/>
        <v>0.39928513109785746</v>
      </c>
      <c r="AF591" s="53">
        <f t="shared" si="439"/>
        <v>0.36</v>
      </c>
      <c r="AG591" s="53">
        <f t="shared" si="440"/>
        <v>0.37964256554892872</v>
      </c>
      <c r="AH591" s="64" t="s">
        <v>152</v>
      </c>
      <c r="AK591" s="45" t="str">
        <f t="shared" si="408"/>
        <v>440-06</v>
      </c>
      <c r="AL591" s="65"/>
      <c r="AM591" s="145">
        <f t="shared" si="409"/>
        <v>2</v>
      </c>
      <c r="AN591" s="149"/>
      <c r="AO591" s="183"/>
      <c r="AP591" s="149"/>
      <c r="AQ591" s="147">
        <f t="shared" si="410"/>
        <v>1</v>
      </c>
      <c r="AR591" s="229">
        <v>0</v>
      </c>
      <c r="AS591" s="229">
        <v>1</v>
      </c>
      <c r="AT591" s="229">
        <v>1</v>
      </c>
      <c r="AU591" s="229">
        <v>0</v>
      </c>
      <c r="AV591" s="229">
        <v>0</v>
      </c>
      <c r="AW591" s="229">
        <v>0</v>
      </c>
      <c r="AX591" s="229">
        <v>0</v>
      </c>
      <c r="AY591" s="229">
        <v>0</v>
      </c>
      <c r="AZ591" s="229">
        <v>0</v>
      </c>
      <c r="BB591" s="229">
        <v>0</v>
      </c>
      <c r="BC591" s="229">
        <v>0</v>
      </c>
      <c r="BD591" s="229">
        <v>0</v>
      </c>
      <c r="BE591" s="57">
        <v>3</v>
      </c>
      <c r="BF591" s="57">
        <v>3</v>
      </c>
      <c r="BG591" s="57">
        <v>3</v>
      </c>
      <c r="BH591" s="57">
        <v>10</v>
      </c>
      <c r="BI591" s="57">
        <f t="shared" si="411"/>
        <v>460</v>
      </c>
      <c r="BJ591" s="189" t="str">
        <f t="shared" si="441"/>
        <v>440-06</v>
      </c>
      <c r="BK591" s="173">
        <f t="shared" si="442"/>
        <v>2</v>
      </c>
      <c r="BL591" s="173">
        <v>0</v>
      </c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104"/>
      <c r="CB591" s="103"/>
      <c r="CC591" s="103"/>
      <c r="CD591" s="103"/>
      <c r="CE591" s="103"/>
      <c r="CF591" s="103"/>
      <c r="CG591" s="103"/>
      <c r="CH591" s="103"/>
      <c r="CI591" s="103"/>
      <c r="CJ591" s="103"/>
      <c r="CK591" s="103"/>
      <c r="CL591" s="103"/>
      <c r="CP591" s="93"/>
      <c r="CQ591" s="93"/>
      <c r="CV591" s="93"/>
      <c r="DA591" s="93"/>
      <c r="DF591" s="131"/>
      <c r="DG591" s="121">
        <f t="shared" si="412"/>
        <v>0</v>
      </c>
      <c r="DH591" s="121">
        <f t="shared" si="413"/>
        <v>3.6258506143183169</v>
      </c>
      <c r="DI591" s="121">
        <f t="shared" si="414"/>
        <v>7.0694892285836675</v>
      </c>
      <c r="DJ591" s="121">
        <f t="shared" si="415"/>
        <v>0</v>
      </c>
      <c r="DK591" s="121">
        <f t="shared" si="415"/>
        <v>0</v>
      </c>
      <c r="DL591" s="121">
        <f t="shared" si="415"/>
        <v>0</v>
      </c>
      <c r="DM591" s="121">
        <f t="shared" si="416"/>
        <v>0</v>
      </c>
      <c r="DN591" s="121">
        <f t="shared" si="417"/>
        <v>0</v>
      </c>
      <c r="DO591" s="121">
        <f t="shared" si="418"/>
        <v>0</v>
      </c>
      <c r="DP591" s="121">
        <f t="shared" si="419"/>
        <v>0</v>
      </c>
      <c r="DQ591" s="121">
        <f t="shared" si="420"/>
        <v>0</v>
      </c>
      <c r="DR591" s="122">
        <f t="shared" si="421"/>
        <v>0.5</v>
      </c>
      <c r="DS591" s="157"/>
      <c r="DT591" s="157" t="str">
        <f t="shared" si="422"/>
        <v>Natural fuels broadcast burn</v>
      </c>
      <c r="DU591" s="157" t="str">
        <f t="shared" si="406"/>
        <v>440-06</v>
      </c>
      <c r="DV591" s="238">
        <f t="shared" si="423"/>
        <v>2</v>
      </c>
      <c r="EJ591" s="50">
        <f t="shared" si="448"/>
        <v>0</v>
      </c>
      <c r="EK591" s="50">
        <f t="shared" si="449"/>
        <v>0</v>
      </c>
      <c r="EL591" s="55">
        <f t="shared" si="450"/>
        <v>0</v>
      </c>
      <c r="EM591" s="50">
        <f>4.656*AQ591*(((BL591/2.54)^2)+((BM591/2.54)^2)+((BN591/2.54)^2)+((BO591)/2.54^2)+((BP591/2.54)^2)+((BQ591/2.54)^2)+((BR591/2.54)^2)+((BS591/2.54)^2)+((BT591/2.54)^2)+((BU591/2.54)^2)+((BV591/2.54)^2)+((BW591/2.54)^2)+((BX591/2.54)^2)+((BY591/2.54)^2)+((BZ591/2.54)^2))/(BH591*3.28)</f>
        <v>0</v>
      </c>
      <c r="EN591" s="50">
        <f>3.492*AQ591*((CA591/2.54)^2 + (CB591/2.54)^2 + (CC591/2.54)^2 + (CD591/2.54)^2 + (CE591/2.54)^2 + (CF591/2.54)^2 + (CG591/2.54)^2 +(CH591/2.54)^2 +(CI591/2.54)^2 + (CJ591/2.54)^2 +(CK591/2.54)^2 + (CL591/2.54)^2 +(CM591/2.54)^2 + (CN591/2.54)^2 + (CO591/2.54)^2)/(BH591*3.28)</f>
        <v>0</v>
      </c>
      <c r="EO591" s="50">
        <f t="shared" si="443"/>
        <v>0</v>
      </c>
      <c r="EP591" s="50">
        <f t="shared" si="444"/>
        <v>0</v>
      </c>
      <c r="EQ591" s="50">
        <f t="shared" si="445"/>
        <v>0</v>
      </c>
      <c r="ER591" s="56">
        <f t="shared" si="451"/>
        <v>0</v>
      </c>
      <c r="ES591" s="56">
        <f t="shared" si="452"/>
        <v>0</v>
      </c>
      <c r="ET591" s="56">
        <f t="shared" si="447"/>
        <v>0</v>
      </c>
      <c r="EU591" s="56">
        <f t="shared" si="447"/>
        <v>1.6316327764432426</v>
      </c>
      <c r="EV591" s="56">
        <f t="shared" si="453"/>
        <v>0</v>
      </c>
      <c r="EW591" s="56"/>
      <c r="EX591" s="56"/>
      <c r="EY591" s="56"/>
      <c r="EZ591" s="165" t="str">
        <f>D591</f>
        <v>440-06</v>
      </c>
      <c r="FA591" s="179">
        <f t="shared" si="446"/>
        <v>1.1266956413399511</v>
      </c>
      <c r="FB591" s="179">
        <f t="shared" si="446"/>
        <v>3.2632655528864851</v>
      </c>
      <c r="FC591" s="56">
        <f>AVERAGE(EJ589:EJ591)</f>
        <v>6.4586720867208666E-2</v>
      </c>
      <c r="FD591" s="56">
        <f>AVERAGE(EK589:EK591)</f>
        <v>0.12364498644986449</v>
      </c>
      <c r="FE591" s="56">
        <f>AVERAGE(EL589:EL591)</f>
        <v>0.491869918699187</v>
      </c>
      <c r="FF591" s="56">
        <f>AVERAGE(EM589:EM591)</f>
        <v>0</v>
      </c>
      <c r="FG591" s="56">
        <f>AVERAGE(EN589:EN591)</f>
        <v>0</v>
      </c>
      <c r="FH591" s="56">
        <f t="shared" si="454"/>
        <v>0</v>
      </c>
      <c r="FI591" s="56">
        <f t="shared" si="454"/>
        <v>0</v>
      </c>
      <c r="FJ591" s="56">
        <f t="shared" si="454"/>
        <v>0</v>
      </c>
      <c r="FK591" s="56">
        <f>AVERAGE(ER589:ER591)</f>
        <v>0.68010162601626012</v>
      </c>
      <c r="FL591" s="56">
        <f>AVERAGE(ES589:ES591)</f>
        <v>0</v>
      </c>
      <c r="FM591" s="56">
        <f>AVERAGE(EV589:EV591)</f>
        <v>0.68010162601626012</v>
      </c>
      <c r="FO591" s="54"/>
      <c r="FP591" s="54" t="e">
        <f>AVERAGE(#REF!)</f>
        <v>#REF!</v>
      </c>
      <c r="FQ591" s="54" t="e">
        <f>AVERAGE(#REF!)</f>
        <v>#REF!</v>
      </c>
      <c r="FR591" s="54" t="e">
        <f>AVERAGE(#REF!)</f>
        <v>#REF!</v>
      </c>
      <c r="FS591" s="54" t="e">
        <f>AVERAGE(#REF!)</f>
        <v>#REF!</v>
      </c>
      <c r="FT591" s="54" t="e">
        <f>AVERAGE(#REF!)</f>
        <v>#REF!</v>
      </c>
      <c r="FU591" s="54" t="e">
        <f>AVERAGE(#REF!)</f>
        <v>#REF!</v>
      </c>
      <c r="FV591" s="54" t="e">
        <f>AVERAGE(#REF!)</f>
        <v>#REF!</v>
      </c>
      <c r="FW591" s="54" t="e">
        <f>AVERAGE(#REF!)</f>
        <v>#REF!</v>
      </c>
      <c r="FX591" s="54" t="e">
        <f>AVERAGE(#REF!)</f>
        <v>#REF!</v>
      </c>
      <c r="FY591" s="54" t="e">
        <f>AVERAGE(#REF!)</f>
        <v>#REF!</v>
      </c>
      <c r="FZ591" s="54" t="e">
        <f>AVERAGE(#REF!)</f>
        <v>#REF!</v>
      </c>
      <c r="GA591" s="54"/>
    </row>
    <row r="592" spans="1:183" ht="16.899999999999999" customHeight="1">
      <c r="A592" s="66" t="s">
        <v>377</v>
      </c>
      <c r="B592" s="228" t="s">
        <v>358</v>
      </c>
      <c r="C592" s="228">
        <v>460</v>
      </c>
      <c r="D592" s="228" t="s">
        <v>369</v>
      </c>
      <c r="E592" s="229">
        <v>3</v>
      </c>
      <c r="F592" s="144">
        <v>1.03708398255</v>
      </c>
      <c r="G592" s="144">
        <v>7.6856193820560001</v>
      </c>
      <c r="H592" s="144"/>
      <c r="I592" s="144">
        <v>2.244736950918</v>
      </c>
      <c r="J592" s="144">
        <v>8.042706063084001</v>
      </c>
      <c r="K592" s="144">
        <v>3.4826882479620003</v>
      </c>
      <c r="L592" s="144">
        <v>1.3692085152900002</v>
      </c>
      <c r="M592" s="83"/>
      <c r="N592" s="83"/>
      <c r="O592" s="83"/>
      <c r="P592" s="230">
        <f t="shared" si="407"/>
        <v>23.862043141859999</v>
      </c>
      <c r="Q592" s="52">
        <f t="shared" si="424"/>
        <v>0.72517012286366334</v>
      </c>
      <c r="R592" s="52">
        <f t="shared" si="425"/>
        <v>1.5022608551199348</v>
      </c>
      <c r="S592" s="52">
        <f t="shared" si="426"/>
        <v>1.4138978457167335</v>
      </c>
      <c r="T592" s="53">
        <f t="shared" si="427"/>
        <v>0.13691742944633589</v>
      </c>
      <c r="U592" s="53">
        <f t="shared" si="428"/>
        <v>1.3900766881414581</v>
      </c>
      <c r="V592" s="53">
        <f t="shared" si="429"/>
        <v>17.751083306215602</v>
      </c>
      <c r="W592" s="53">
        <f t="shared" si="430"/>
        <v>98.960711772686651</v>
      </c>
      <c r="X592" s="53">
        <f t="shared" si="431"/>
        <v>1.024349357088133</v>
      </c>
      <c r="Y592" s="53">
        <f t="shared" si="432"/>
        <v>1.0252519308134749</v>
      </c>
      <c r="Z592" s="53">
        <f t="shared" si="433"/>
        <v>1.0256210796792193</v>
      </c>
      <c r="AA592" s="53">
        <f t="shared" si="434"/>
        <v>1.0329380375125019</v>
      </c>
      <c r="AB592" s="53">
        <f t="shared" si="435"/>
        <v>0.57479600082889803</v>
      </c>
      <c r="AC592" s="53">
        <f t="shared" si="436"/>
        <v>0.5633825493611998</v>
      </c>
      <c r="AD592" s="53">
        <f t="shared" si="437"/>
        <v>0.52914401165394309</v>
      </c>
      <c r="AE592" s="53">
        <f t="shared" si="438"/>
        <v>0.39928513109785746</v>
      </c>
      <c r="AF592" s="53">
        <f t="shared" si="439"/>
        <v>0.36</v>
      </c>
      <c r="AG592" s="53">
        <f t="shared" si="440"/>
        <v>0.37964256554892872</v>
      </c>
      <c r="AH592" s="64" t="s">
        <v>152</v>
      </c>
      <c r="AK592" s="45" t="str">
        <f t="shared" si="408"/>
        <v>440-06</v>
      </c>
      <c r="AL592" s="65"/>
      <c r="AM592" s="145">
        <f t="shared" si="409"/>
        <v>3</v>
      </c>
      <c r="AN592" s="149"/>
      <c r="AO592" s="183"/>
      <c r="AP592" s="149"/>
      <c r="AQ592" s="147">
        <f t="shared" si="410"/>
        <v>1</v>
      </c>
      <c r="AR592" s="229">
        <v>0</v>
      </c>
      <c r="AS592" s="229">
        <v>0</v>
      </c>
      <c r="AT592" s="229">
        <v>0</v>
      </c>
      <c r="AU592" s="229">
        <v>0</v>
      </c>
      <c r="AV592" s="229">
        <v>0</v>
      </c>
      <c r="AW592" s="229">
        <v>0</v>
      </c>
      <c r="AX592" s="229">
        <v>0</v>
      </c>
      <c r="AY592" s="229">
        <v>0</v>
      </c>
      <c r="AZ592" s="229">
        <v>0</v>
      </c>
      <c r="BB592" s="229">
        <v>5</v>
      </c>
      <c r="BC592" s="229">
        <v>0</v>
      </c>
      <c r="BD592" s="229">
        <v>0</v>
      </c>
      <c r="BE592" s="57">
        <v>3</v>
      </c>
      <c r="BF592" s="57">
        <v>3</v>
      </c>
      <c r="BG592" s="57">
        <v>3</v>
      </c>
      <c r="BH592" s="57">
        <v>10</v>
      </c>
      <c r="BI592" s="57">
        <f t="shared" si="411"/>
        <v>460</v>
      </c>
      <c r="BJ592" s="189" t="str">
        <f t="shared" si="441"/>
        <v>440-06</v>
      </c>
      <c r="BK592" s="173">
        <f t="shared" si="442"/>
        <v>3</v>
      </c>
      <c r="BL592" s="173">
        <v>0</v>
      </c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104"/>
      <c r="CB592" s="103"/>
      <c r="CC592" s="103"/>
      <c r="CD592" s="103"/>
      <c r="CE592" s="103"/>
      <c r="CF592" s="103"/>
      <c r="CG592" s="103"/>
      <c r="CH592" s="103"/>
      <c r="CI592" s="103"/>
      <c r="CJ592" s="103"/>
      <c r="CK592" s="103"/>
      <c r="CL592" s="103"/>
      <c r="CP592" s="93"/>
      <c r="CQ592" s="93"/>
      <c r="CV592" s="93"/>
      <c r="DA592" s="93"/>
      <c r="DF592" s="131"/>
      <c r="DG592" s="121">
        <f t="shared" si="412"/>
        <v>0</v>
      </c>
      <c r="DH592" s="121">
        <f t="shared" si="413"/>
        <v>0</v>
      </c>
      <c r="DI592" s="121">
        <f t="shared" si="414"/>
        <v>0</v>
      </c>
      <c r="DJ592" s="121">
        <f t="shared" si="415"/>
        <v>0.16579998359698264</v>
      </c>
      <c r="DK592" s="121">
        <f t="shared" si="415"/>
        <v>0</v>
      </c>
      <c r="DL592" s="121">
        <f t="shared" si="415"/>
        <v>0</v>
      </c>
      <c r="DM592" s="121">
        <f t="shared" si="416"/>
        <v>0</v>
      </c>
      <c r="DN592" s="121">
        <f t="shared" si="417"/>
        <v>0</v>
      </c>
      <c r="DO592" s="121">
        <f t="shared" si="418"/>
        <v>0</v>
      </c>
      <c r="DP592" s="121">
        <f t="shared" si="419"/>
        <v>0</v>
      </c>
      <c r="DQ592" s="121">
        <f t="shared" si="420"/>
        <v>0</v>
      </c>
      <c r="DR592" s="122">
        <f t="shared" si="421"/>
        <v>0</v>
      </c>
      <c r="DS592" s="157"/>
      <c r="DT592" s="157" t="str">
        <f t="shared" si="422"/>
        <v>Natural fuels broadcast burn</v>
      </c>
      <c r="DU592" s="157" t="str">
        <f t="shared" si="406"/>
        <v>440-06</v>
      </c>
      <c r="DV592" s="238">
        <f t="shared" si="423"/>
        <v>3</v>
      </c>
      <c r="EJ592" s="50"/>
      <c r="EK592" s="50"/>
      <c r="EL592" s="55"/>
      <c r="EM592" s="50"/>
      <c r="EN592" s="50"/>
      <c r="EO592" s="50">
        <f t="shared" si="443"/>
        <v>0</v>
      </c>
      <c r="EP592" s="50">
        <f t="shared" si="444"/>
        <v>0</v>
      </c>
      <c r="EQ592" s="50">
        <f t="shared" si="445"/>
        <v>0</v>
      </c>
      <c r="ER592" s="56"/>
      <c r="ES592" s="56"/>
      <c r="ET592" s="56">
        <f t="shared" si="447"/>
        <v>0</v>
      </c>
      <c r="EU592" s="56">
        <f t="shared" si="447"/>
        <v>0</v>
      </c>
      <c r="EV592" s="56"/>
      <c r="EW592" s="56"/>
      <c r="EX592" s="56"/>
      <c r="EY592" s="56"/>
      <c r="EZ592" s="165"/>
      <c r="FA592" s="179"/>
      <c r="FB592" s="179"/>
      <c r="FC592" s="56"/>
      <c r="FD592" s="56"/>
      <c r="FE592" s="56"/>
      <c r="FF592" s="56"/>
      <c r="FG592" s="56"/>
      <c r="FH592" s="56"/>
      <c r="FI592" s="56"/>
      <c r="FJ592" s="56"/>
      <c r="FK592" s="56"/>
      <c r="FL592" s="56"/>
      <c r="FM592" s="56"/>
      <c r="FO592" s="54"/>
      <c r="FP592" s="54"/>
      <c r="FQ592" s="54"/>
      <c r="FR592" s="54"/>
      <c r="FS592" s="54"/>
      <c r="FT592" s="54"/>
      <c r="FU592" s="54"/>
      <c r="FV592" s="54"/>
      <c r="FW592" s="54"/>
      <c r="FX592" s="54"/>
      <c r="FY592" s="54"/>
      <c r="FZ592" s="54"/>
      <c r="GA592" s="54"/>
    </row>
    <row r="593" spans="1:183" ht="16.899999999999999" customHeight="1">
      <c r="A593" s="66" t="s">
        <v>377</v>
      </c>
      <c r="B593" s="228" t="s">
        <v>358</v>
      </c>
      <c r="C593" s="228">
        <v>460</v>
      </c>
      <c r="D593" s="228" t="s">
        <v>369</v>
      </c>
      <c r="E593" s="229">
        <v>4</v>
      </c>
      <c r="F593" s="144">
        <v>1.03708398255</v>
      </c>
      <c r="G593" s="144">
        <v>7.6856193820560001</v>
      </c>
      <c r="H593" s="144"/>
      <c r="I593" s="144">
        <v>2.244736950918</v>
      </c>
      <c r="J593" s="144">
        <v>8.042706063084001</v>
      </c>
      <c r="K593" s="144">
        <v>3.4826882479620003</v>
      </c>
      <c r="L593" s="144">
        <v>1.3692085152900002</v>
      </c>
      <c r="M593" s="144"/>
      <c r="N593" s="83"/>
      <c r="O593" s="83"/>
      <c r="P593" s="230">
        <f t="shared" si="407"/>
        <v>23.862043141859999</v>
      </c>
      <c r="Q593" s="52">
        <f t="shared" si="424"/>
        <v>0.72517012286366334</v>
      </c>
      <c r="R593" s="52">
        <f t="shared" si="425"/>
        <v>1.5022608551199348</v>
      </c>
      <c r="S593" s="52">
        <f t="shared" si="426"/>
        <v>1.4138978457167335</v>
      </c>
      <c r="T593" s="53">
        <f t="shared" si="427"/>
        <v>0.13691742944633589</v>
      </c>
      <c r="U593" s="53">
        <f t="shared" si="428"/>
        <v>1.3900766881414581</v>
      </c>
      <c r="V593" s="53">
        <f t="shared" si="429"/>
        <v>17.751083306215602</v>
      </c>
      <c r="W593" s="53">
        <f t="shared" si="430"/>
        <v>98.960711772686651</v>
      </c>
      <c r="X593" s="53">
        <f t="shared" si="431"/>
        <v>1.024349357088133</v>
      </c>
      <c r="Y593" s="53">
        <f t="shared" si="432"/>
        <v>1.0252519308134749</v>
      </c>
      <c r="Z593" s="53">
        <f t="shared" si="433"/>
        <v>1.0256210796792193</v>
      </c>
      <c r="AA593" s="53">
        <f t="shared" si="434"/>
        <v>1.0329380375125019</v>
      </c>
      <c r="AB593" s="53">
        <f t="shared" si="435"/>
        <v>0.57479600082889803</v>
      </c>
      <c r="AC593" s="53">
        <f t="shared" si="436"/>
        <v>0.5633825493611998</v>
      </c>
      <c r="AD593" s="53">
        <f t="shared" si="437"/>
        <v>0.52914401165394309</v>
      </c>
      <c r="AE593" s="53">
        <f t="shared" si="438"/>
        <v>0.39928513109785746</v>
      </c>
      <c r="AF593" s="53">
        <f t="shared" si="439"/>
        <v>0.36</v>
      </c>
      <c r="AG593" s="53">
        <f t="shared" si="440"/>
        <v>0.37964256554892872</v>
      </c>
      <c r="AH593" s="64" t="s">
        <v>152</v>
      </c>
      <c r="AK593" s="45" t="str">
        <f t="shared" si="408"/>
        <v>440-06</v>
      </c>
      <c r="AL593" s="65"/>
      <c r="AM593" s="145">
        <f t="shared" si="409"/>
        <v>4</v>
      </c>
      <c r="AN593" s="149"/>
      <c r="AO593" s="183"/>
      <c r="AP593" s="149"/>
      <c r="AQ593" s="147">
        <f t="shared" si="410"/>
        <v>1</v>
      </c>
      <c r="AR593" s="229">
        <v>0</v>
      </c>
      <c r="AS593" s="229">
        <v>0</v>
      </c>
      <c r="AT593" s="229">
        <v>0</v>
      </c>
      <c r="AU593" s="229">
        <v>0</v>
      </c>
      <c r="AV593" s="229">
        <v>1</v>
      </c>
      <c r="AW593" s="229">
        <v>1</v>
      </c>
      <c r="AX593" s="229">
        <v>0</v>
      </c>
      <c r="AY593" s="229">
        <v>0</v>
      </c>
      <c r="AZ593" s="229">
        <v>0</v>
      </c>
      <c r="BB593" s="229">
        <v>2</v>
      </c>
      <c r="BC593" s="229">
        <v>0</v>
      </c>
      <c r="BD593" s="229">
        <v>0</v>
      </c>
      <c r="BE593" s="57">
        <v>3</v>
      </c>
      <c r="BF593" s="57">
        <v>3</v>
      </c>
      <c r="BG593" s="57">
        <v>3</v>
      </c>
      <c r="BH593" s="57">
        <v>10</v>
      </c>
      <c r="BI593" s="57">
        <f t="shared" si="411"/>
        <v>460</v>
      </c>
      <c r="BJ593" s="189" t="str">
        <f t="shared" si="441"/>
        <v>440-06</v>
      </c>
      <c r="BK593" s="173">
        <f t="shared" si="442"/>
        <v>4</v>
      </c>
      <c r="BL593" s="173">
        <v>0</v>
      </c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104"/>
      <c r="CB593" s="103"/>
      <c r="CC593" s="103"/>
      <c r="CD593" s="103"/>
      <c r="CE593" s="103"/>
      <c r="CF593" s="103"/>
      <c r="CG593" s="103"/>
      <c r="CH593" s="103"/>
      <c r="CI593" s="103"/>
      <c r="CJ593" s="103"/>
      <c r="CK593" s="103"/>
      <c r="CL593" s="103"/>
      <c r="CP593" s="93"/>
      <c r="CQ593" s="93"/>
      <c r="CV593" s="93"/>
      <c r="DA593" s="93"/>
      <c r="DF593" s="131"/>
      <c r="DG593" s="121">
        <f t="shared" si="412"/>
        <v>0</v>
      </c>
      <c r="DH593" s="121">
        <f t="shared" si="413"/>
        <v>3.6258506143183169</v>
      </c>
      <c r="DI593" s="121">
        <f t="shared" si="414"/>
        <v>7.0694892285836675</v>
      </c>
      <c r="DJ593" s="121">
        <f t="shared" si="415"/>
        <v>6.6319993438793065E-2</v>
      </c>
      <c r="DK593" s="121">
        <f t="shared" si="415"/>
        <v>0</v>
      </c>
      <c r="DL593" s="121">
        <f t="shared" si="415"/>
        <v>0</v>
      </c>
      <c r="DM593" s="121">
        <f t="shared" si="416"/>
        <v>0</v>
      </c>
      <c r="DN593" s="121">
        <f t="shared" si="417"/>
        <v>0</v>
      </c>
      <c r="DO593" s="121">
        <f t="shared" si="418"/>
        <v>0</v>
      </c>
      <c r="DP593" s="121">
        <f t="shared" si="419"/>
        <v>0</v>
      </c>
      <c r="DQ593" s="121">
        <f t="shared" si="420"/>
        <v>0</v>
      </c>
      <c r="DR593" s="122">
        <f t="shared" si="421"/>
        <v>0.5</v>
      </c>
      <c r="DS593" s="157"/>
      <c r="DT593" s="157" t="str">
        <f t="shared" si="422"/>
        <v>Natural fuels broadcast burn</v>
      </c>
      <c r="DU593" s="157" t="str">
        <f t="shared" si="406"/>
        <v>440-06</v>
      </c>
      <c r="DV593" s="238">
        <f t="shared" si="423"/>
        <v>4</v>
      </c>
      <c r="EJ593" s="50">
        <f t="shared" si="448"/>
        <v>1.9376016260162603E-2</v>
      </c>
      <c r="EK593" s="50">
        <f t="shared" si="449"/>
        <v>0</v>
      </c>
      <c r="EL593" s="55">
        <f t="shared" si="450"/>
        <v>0</v>
      </c>
      <c r="EM593" s="50">
        <f>4.656*AQ593*(((BL593/2.54)^2)+((BM593/2.54)^2)+((BN593/2.54)^2)+((BO593)/2.54^2)+((BP593/2.54)^2)+((BQ593/2.54)^2)+((BR593/2.54)^2)+((BS593/2.54)^2)+((BT593/2.54)^2)+((BU593/2.54)^2)+((BV593/2.54)^2)+((BW593/2.54)^2)+((BX593/2.54)^2)+((BY593/2.54)^2)+((BZ593/2.54)^2))/(BH593*3.28)</f>
        <v>0</v>
      </c>
      <c r="EN593" s="50">
        <f>3.492*AQ593*((CA593/2.54)^2 + (CB593/2.54)^2 + (CC593/2.54)^2 + (CD593/2.54)^2 + (CE593/2.54)^2 + (CF593/2.54)^2 + (CG593/2.54)^2 +(CH593/2.54)^2 +(CI593/2.54)^2 + (CJ593/2.54)^2 +(CK593/2.54)^2 + (CL593/2.54)^2 +(CM593/2.54)^2 + (CN593/2.54)^2 + (CO593/2.54)^2)/(BH593*3.28)</f>
        <v>0</v>
      </c>
      <c r="EO593" s="50">
        <f t="shared" si="443"/>
        <v>0</v>
      </c>
      <c r="EP593" s="50">
        <f t="shared" si="444"/>
        <v>0</v>
      </c>
      <c r="EQ593" s="50">
        <f t="shared" si="445"/>
        <v>0</v>
      </c>
      <c r="ER593" s="56">
        <f t="shared" si="451"/>
        <v>1.9376016260162603E-2</v>
      </c>
      <c r="ES593" s="56">
        <f t="shared" si="452"/>
        <v>0</v>
      </c>
      <c r="ET593" s="56">
        <f t="shared" si="447"/>
        <v>0</v>
      </c>
      <c r="EU593" s="56">
        <f t="shared" si="447"/>
        <v>1.6316327764432426</v>
      </c>
      <c r="EV593" s="56">
        <f t="shared" si="453"/>
        <v>1.9376016260162603E-2</v>
      </c>
      <c r="EW593" s="56"/>
      <c r="EX593" s="56"/>
      <c r="EY593" s="56"/>
      <c r="EZ593" s="165"/>
      <c r="FA593" s="179"/>
      <c r="FB593" s="179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O593" s="54"/>
      <c r="FP593" s="54"/>
      <c r="FQ593" s="54"/>
      <c r="FR593" s="54"/>
      <c r="FS593" s="54"/>
      <c r="FT593" s="54"/>
      <c r="FU593" s="54"/>
      <c r="FV593" s="54"/>
      <c r="FW593" s="54"/>
      <c r="FX593" s="54"/>
      <c r="FY593" s="54"/>
      <c r="FZ593" s="54"/>
      <c r="GA593" s="54"/>
    </row>
    <row r="594" spans="1:183" ht="16.899999999999999" customHeight="1">
      <c r="A594" s="66" t="s">
        <v>377</v>
      </c>
      <c r="B594" s="228" t="s">
        <v>358</v>
      </c>
      <c r="C594" s="228">
        <v>460</v>
      </c>
      <c r="D594" s="228" t="s">
        <v>369</v>
      </c>
      <c r="E594" s="229">
        <v>5</v>
      </c>
      <c r="F594" s="144">
        <v>1.03708398255</v>
      </c>
      <c r="G594" s="144">
        <v>7.6856193820560001</v>
      </c>
      <c r="H594" s="144"/>
      <c r="I594" s="144">
        <v>2.244736950918</v>
      </c>
      <c r="J594" s="144">
        <v>8.042706063084001</v>
      </c>
      <c r="K594" s="144">
        <v>3.4826882479620003</v>
      </c>
      <c r="L594" s="144">
        <v>1.3692085152900002</v>
      </c>
      <c r="M594" s="144"/>
      <c r="N594" s="83"/>
      <c r="O594" s="83"/>
      <c r="P594" s="230">
        <f t="shared" si="407"/>
        <v>23.862043141859999</v>
      </c>
      <c r="Q594" s="52">
        <f t="shared" si="424"/>
        <v>0.72517012286366334</v>
      </c>
      <c r="R594" s="52">
        <f t="shared" si="425"/>
        <v>1.5022608551199348</v>
      </c>
      <c r="S594" s="52">
        <f t="shared" si="426"/>
        <v>1.4138978457167335</v>
      </c>
      <c r="T594" s="53">
        <f t="shared" si="427"/>
        <v>0.13691742944633589</v>
      </c>
      <c r="U594" s="53">
        <f t="shared" si="428"/>
        <v>1.3900766881414581</v>
      </c>
      <c r="V594" s="53">
        <f t="shared" si="429"/>
        <v>17.751083306215602</v>
      </c>
      <c r="W594" s="53">
        <f t="shared" si="430"/>
        <v>98.960711772686651</v>
      </c>
      <c r="X594" s="53">
        <f t="shared" si="431"/>
        <v>1.024349357088133</v>
      </c>
      <c r="Y594" s="53">
        <f t="shared" si="432"/>
        <v>1.0252519308134749</v>
      </c>
      <c r="Z594" s="53">
        <f t="shared" si="433"/>
        <v>1.0256210796792193</v>
      </c>
      <c r="AA594" s="53">
        <f t="shared" si="434"/>
        <v>1.0329380375125019</v>
      </c>
      <c r="AB594" s="53">
        <f t="shared" si="435"/>
        <v>0.57479600082889803</v>
      </c>
      <c r="AC594" s="53">
        <f t="shared" si="436"/>
        <v>0.5633825493611998</v>
      </c>
      <c r="AD594" s="53">
        <f t="shared" si="437"/>
        <v>0.52914401165394309</v>
      </c>
      <c r="AE594" s="53">
        <f t="shared" si="438"/>
        <v>0.39928513109785746</v>
      </c>
      <c r="AF594" s="53">
        <f t="shared" si="439"/>
        <v>0.36</v>
      </c>
      <c r="AG594" s="53">
        <f t="shared" si="440"/>
        <v>0.37964256554892872</v>
      </c>
      <c r="AH594" s="64" t="s">
        <v>152</v>
      </c>
      <c r="AK594" s="45" t="str">
        <f t="shared" si="408"/>
        <v>440-06</v>
      </c>
      <c r="AL594" s="65"/>
      <c r="AM594" s="145">
        <f t="shared" si="409"/>
        <v>5</v>
      </c>
      <c r="AN594" s="149"/>
      <c r="AO594" s="183"/>
      <c r="AP594" s="149"/>
      <c r="AQ594" s="147">
        <f t="shared" si="410"/>
        <v>1</v>
      </c>
      <c r="AR594" s="229">
        <v>0</v>
      </c>
      <c r="AS594" s="229">
        <v>1</v>
      </c>
      <c r="AT594" s="229">
        <v>1</v>
      </c>
      <c r="AU594" s="229">
        <v>0</v>
      </c>
      <c r="AV594" s="229">
        <v>1</v>
      </c>
      <c r="AW594" s="229">
        <v>1</v>
      </c>
      <c r="AX594" s="229">
        <v>0</v>
      </c>
      <c r="AY594" s="229">
        <v>1</v>
      </c>
      <c r="AZ594" s="229">
        <v>2</v>
      </c>
      <c r="BB594" s="229">
        <v>7</v>
      </c>
      <c r="BC594" s="229">
        <v>1</v>
      </c>
      <c r="BD594" s="229">
        <v>0</v>
      </c>
      <c r="BE594" s="57">
        <v>3</v>
      </c>
      <c r="BF594" s="57">
        <v>3</v>
      </c>
      <c r="BG594" s="57">
        <v>3</v>
      </c>
      <c r="BH594" s="57">
        <v>10</v>
      </c>
      <c r="BI594" s="57">
        <f t="shared" si="411"/>
        <v>460</v>
      </c>
      <c r="BJ594" s="189" t="str">
        <f t="shared" si="441"/>
        <v>440-06</v>
      </c>
      <c r="BK594" s="173">
        <f t="shared" si="442"/>
        <v>5</v>
      </c>
      <c r="BL594" s="173">
        <v>0</v>
      </c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104"/>
      <c r="CB594" s="103"/>
      <c r="CC594" s="103"/>
      <c r="CD594" s="103"/>
      <c r="CE594" s="103"/>
      <c r="CF594" s="103"/>
      <c r="CG594" s="103"/>
      <c r="CH594" s="103"/>
      <c r="CI594" s="103"/>
      <c r="CJ594" s="103"/>
      <c r="CK594" s="103"/>
      <c r="CL594" s="103"/>
      <c r="CP594" s="93"/>
      <c r="CQ594" s="93"/>
      <c r="CV594" s="93"/>
      <c r="DA594" s="93"/>
      <c r="DF594" s="131"/>
      <c r="DG594" s="121">
        <f t="shared" si="412"/>
        <v>0</v>
      </c>
      <c r="DH594" s="121">
        <f t="shared" si="413"/>
        <v>10.877551842954949</v>
      </c>
      <c r="DI594" s="121">
        <f t="shared" si="414"/>
        <v>21.208467685751003</v>
      </c>
      <c r="DJ594" s="121">
        <f t="shared" si="415"/>
        <v>0.23211997703577572</v>
      </c>
      <c r="DK594" s="121">
        <f t="shared" si="415"/>
        <v>0.33026811803520256</v>
      </c>
      <c r="DL594" s="121">
        <f t="shared" si="415"/>
        <v>0</v>
      </c>
      <c r="DM594" s="121">
        <f t="shared" si="416"/>
        <v>0</v>
      </c>
      <c r="DN594" s="121">
        <f t="shared" si="417"/>
        <v>0</v>
      </c>
      <c r="DO594" s="121">
        <f t="shared" si="418"/>
        <v>0</v>
      </c>
      <c r="DP594" s="121">
        <f t="shared" si="419"/>
        <v>0</v>
      </c>
      <c r="DQ594" s="121">
        <f t="shared" si="420"/>
        <v>0</v>
      </c>
      <c r="DR594" s="122">
        <f t="shared" si="421"/>
        <v>1</v>
      </c>
      <c r="DS594" s="157"/>
      <c r="DT594" s="157" t="str">
        <f t="shared" si="422"/>
        <v>Natural fuels broadcast burn</v>
      </c>
      <c r="DU594" s="157" t="str">
        <f t="shared" si="406"/>
        <v>440-06</v>
      </c>
      <c r="DV594" s="238">
        <f t="shared" si="423"/>
        <v>5</v>
      </c>
      <c r="EJ594" s="50">
        <f t="shared" si="448"/>
        <v>6.7816056910569106E-2</v>
      </c>
      <c r="EK594" s="50">
        <f t="shared" si="449"/>
        <v>0.18546747967479674</v>
      </c>
      <c r="EL594" s="55">
        <f t="shared" si="450"/>
        <v>0</v>
      </c>
      <c r="EM594" s="50">
        <f>4.656*AQ594*(((BL594/2.54)^2)+((BM594/2.54)^2)+((BN594/2.54)^2)+((BO594)/2.54^2)+((BP594/2.54)^2)+((BQ594/2.54)^2)+((BR594/2.54)^2)+((BS594/2.54)^2)+((BT594/2.54)^2)+((BU594/2.54)^2)+((BV594/2.54)^2)+((BW594/2.54)^2)+((BX594/2.54)^2)+((BY594/2.54)^2)+((BZ594/2.54)^2))/(BH594*3.28)</f>
        <v>0</v>
      </c>
      <c r="EN594" s="50">
        <f>3.492*AQ594*((CA594/2.54)^2 + (CB594/2.54)^2 + (CC594/2.54)^2 + (CD594/2.54)^2 + (CE594/2.54)^2 + (CF594/2.54)^2 + (CG594/2.54)^2 +(CH594/2.54)^2 +(CI594/2.54)^2 + (CJ594/2.54)^2 +(CK594/2.54)^2 + (CL594/2.54)^2 +(CM594/2.54)^2 + (CN594/2.54)^2 + (CO594/2.54)^2)/(BH594*3.28)</f>
        <v>0</v>
      </c>
      <c r="EO594" s="50">
        <f t="shared" si="443"/>
        <v>0</v>
      </c>
      <c r="EP594" s="50">
        <f t="shared" si="444"/>
        <v>0</v>
      </c>
      <c r="EQ594" s="50">
        <f t="shared" si="445"/>
        <v>0</v>
      </c>
      <c r="ER594" s="56">
        <f t="shared" si="451"/>
        <v>0.25328353658536584</v>
      </c>
      <c r="ES594" s="56">
        <f t="shared" si="452"/>
        <v>0</v>
      </c>
      <c r="ET594" s="56">
        <f t="shared" si="447"/>
        <v>0</v>
      </c>
      <c r="EU594" s="56">
        <f t="shared" si="447"/>
        <v>4.8948983293297275</v>
      </c>
      <c r="EV594" s="56">
        <f t="shared" si="453"/>
        <v>0.25328353658536584</v>
      </c>
      <c r="EW594" s="56"/>
      <c r="EX594" s="56"/>
      <c r="EY594" s="56"/>
      <c r="EZ594" s="165"/>
      <c r="FA594" s="179"/>
      <c r="FB594" s="179"/>
      <c r="FC594" s="56"/>
      <c r="FD594" s="56"/>
      <c r="FE594" s="56"/>
      <c r="FF594" s="56"/>
      <c r="FG594" s="56"/>
      <c r="FH594" s="56"/>
      <c r="FI594" s="56"/>
      <c r="FJ594" s="56"/>
      <c r="FK594" s="56"/>
      <c r="FL594" s="56"/>
      <c r="FM594" s="56"/>
      <c r="FO594" s="54"/>
      <c r="FP594" s="54"/>
      <c r="FQ594" s="54"/>
      <c r="FR594" s="54"/>
      <c r="FS594" s="54"/>
      <c r="FT594" s="54"/>
      <c r="FU594" s="54"/>
      <c r="FV594" s="54"/>
      <c r="FW594" s="54"/>
      <c r="FX594" s="54"/>
      <c r="FY594" s="54"/>
      <c r="FZ594" s="54"/>
      <c r="GA594" s="54"/>
    </row>
    <row r="595" spans="1:183" ht="16.899999999999999" customHeight="1">
      <c r="A595" s="66" t="s">
        <v>377</v>
      </c>
      <c r="B595" s="228" t="s">
        <v>358</v>
      </c>
      <c r="C595" s="228">
        <v>460</v>
      </c>
      <c r="D595" s="228" t="s">
        <v>370</v>
      </c>
      <c r="E595" s="229">
        <v>1</v>
      </c>
      <c r="F595" s="144">
        <v>1.03708398255</v>
      </c>
      <c r="G595" s="144">
        <v>7.6856193820560001</v>
      </c>
      <c r="H595" s="144"/>
      <c r="I595" s="144">
        <v>2.244736950918</v>
      </c>
      <c r="J595" s="144">
        <v>8.042706063084001</v>
      </c>
      <c r="K595" s="144">
        <v>3.4826882479620003</v>
      </c>
      <c r="L595" s="144">
        <v>1.3692085152900002</v>
      </c>
      <c r="M595" s="144"/>
      <c r="N595" s="83"/>
      <c r="O595" s="83"/>
      <c r="P595" s="230">
        <f t="shared" si="407"/>
        <v>23.862043141859999</v>
      </c>
      <c r="Q595" s="52">
        <f t="shared" si="424"/>
        <v>0.72517012286366334</v>
      </c>
      <c r="R595" s="52">
        <f t="shared" si="425"/>
        <v>1.5022608551199348</v>
      </c>
      <c r="S595" s="52">
        <f t="shared" si="426"/>
        <v>1.4138978457167335</v>
      </c>
      <c r="T595" s="53">
        <f t="shared" si="427"/>
        <v>0.13691742944633589</v>
      </c>
      <c r="U595" s="53">
        <f t="shared" si="428"/>
        <v>1.3900766881414581</v>
      </c>
      <c r="V595" s="53">
        <f t="shared" si="429"/>
        <v>17.751083306215602</v>
      </c>
      <c r="W595" s="53">
        <f t="shared" si="430"/>
        <v>98.960711772686651</v>
      </c>
      <c r="X595" s="53">
        <f t="shared" si="431"/>
        <v>1.024349357088133</v>
      </c>
      <c r="Y595" s="53">
        <f t="shared" si="432"/>
        <v>1.0252519308134749</v>
      </c>
      <c r="Z595" s="53">
        <f t="shared" si="433"/>
        <v>1.0256210796792193</v>
      </c>
      <c r="AA595" s="53">
        <f t="shared" si="434"/>
        <v>1.0329380375125019</v>
      </c>
      <c r="AB595" s="53">
        <f t="shared" si="435"/>
        <v>0.57479600082889803</v>
      </c>
      <c r="AC595" s="53">
        <f t="shared" si="436"/>
        <v>0.5633825493611998</v>
      </c>
      <c r="AD595" s="53">
        <f t="shared" si="437"/>
        <v>0.52914401165394309</v>
      </c>
      <c r="AE595" s="53">
        <f t="shared" si="438"/>
        <v>0.39928513109785746</v>
      </c>
      <c r="AF595" s="53">
        <f t="shared" si="439"/>
        <v>0.36</v>
      </c>
      <c r="AG595" s="53">
        <f t="shared" si="440"/>
        <v>0.37964256554892872</v>
      </c>
      <c r="AH595" s="64" t="s">
        <v>152</v>
      </c>
      <c r="AK595" s="45" t="str">
        <f t="shared" si="408"/>
        <v>441-03</v>
      </c>
      <c r="AL595" s="65"/>
      <c r="AM595" s="145">
        <f t="shared" si="409"/>
        <v>1</v>
      </c>
      <c r="AN595" s="149"/>
      <c r="AO595" s="183"/>
      <c r="AP595" s="149"/>
      <c r="AQ595" s="147">
        <f t="shared" si="410"/>
        <v>1</v>
      </c>
      <c r="AR595" s="229">
        <v>0</v>
      </c>
      <c r="AS595" s="229">
        <v>1</v>
      </c>
      <c r="AT595" s="229">
        <v>2</v>
      </c>
      <c r="AU595" s="229">
        <v>0</v>
      </c>
      <c r="AV595" s="229">
        <v>2</v>
      </c>
      <c r="AW595" s="229">
        <v>4</v>
      </c>
      <c r="AX595" s="229">
        <v>0</v>
      </c>
      <c r="AY595" s="229">
        <v>0</v>
      </c>
      <c r="AZ595" s="229">
        <v>0</v>
      </c>
      <c r="BB595" s="229">
        <v>27</v>
      </c>
      <c r="BC595" s="229">
        <v>3</v>
      </c>
      <c r="BD595" s="229">
        <v>0</v>
      </c>
      <c r="BE595" s="57">
        <v>3</v>
      </c>
      <c r="BF595" s="57">
        <v>3</v>
      </c>
      <c r="BG595" s="57">
        <v>3</v>
      </c>
      <c r="BH595" s="57">
        <v>10</v>
      </c>
      <c r="BI595" s="57">
        <f t="shared" si="411"/>
        <v>460</v>
      </c>
      <c r="BJ595" s="189" t="str">
        <f t="shared" si="441"/>
        <v>441-03</v>
      </c>
      <c r="BK595" s="173">
        <f t="shared" si="442"/>
        <v>1</v>
      </c>
      <c r="BL595" s="173">
        <v>24</v>
      </c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104"/>
      <c r="CB595" s="103"/>
      <c r="CC595" s="103"/>
      <c r="CD595" s="103"/>
      <c r="CE595" s="103"/>
      <c r="CF595" s="103"/>
      <c r="CG595" s="103"/>
      <c r="CH595" s="103"/>
      <c r="CI595" s="103"/>
      <c r="CJ595" s="103"/>
      <c r="CK595" s="103"/>
      <c r="CL595" s="103"/>
      <c r="CP595" s="93"/>
      <c r="CQ595" s="93"/>
      <c r="CV595" s="93"/>
      <c r="DA595" s="93"/>
      <c r="DF595" s="131"/>
      <c r="DG595" s="121">
        <f t="shared" si="412"/>
        <v>0</v>
      </c>
      <c r="DH595" s="121">
        <f t="shared" si="413"/>
        <v>10.877551842954949</v>
      </c>
      <c r="DI595" s="121">
        <f t="shared" si="414"/>
        <v>21.208467685751003</v>
      </c>
      <c r="DJ595" s="121">
        <f t="shared" si="415"/>
        <v>0.89531991142370637</v>
      </c>
      <c r="DK595" s="121">
        <f t="shared" si="415"/>
        <v>0.99080435410560763</v>
      </c>
      <c r="DL595" s="121">
        <f t="shared" si="415"/>
        <v>0</v>
      </c>
      <c r="DM595" s="121">
        <f t="shared" si="416"/>
        <v>29.315347825512521</v>
      </c>
      <c r="DN595" s="121">
        <f t="shared" si="417"/>
        <v>0</v>
      </c>
      <c r="DO595" s="121">
        <f t="shared" si="418"/>
        <v>0</v>
      </c>
      <c r="DP595" s="121">
        <f t="shared" si="419"/>
        <v>0</v>
      </c>
      <c r="DQ595" s="121">
        <f t="shared" si="420"/>
        <v>0</v>
      </c>
      <c r="DR595" s="122">
        <f t="shared" si="421"/>
        <v>3</v>
      </c>
      <c r="DS595" s="157"/>
      <c r="DT595" s="157" t="str">
        <f t="shared" si="422"/>
        <v>Natural fuels broadcast burn</v>
      </c>
      <c r="DU595" s="157" t="str">
        <f t="shared" si="406"/>
        <v>441-03</v>
      </c>
      <c r="DV595" s="238">
        <f t="shared" si="423"/>
        <v>1</v>
      </c>
      <c r="EJ595" s="50">
        <f t="shared" si="448"/>
        <v>0.26157621951219512</v>
      </c>
      <c r="EK595" s="50">
        <f t="shared" si="449"/>
        <v>0.55640243902439024</v>
      </c>
      <c r="EL595" s="55">
        <f t="shared" si="450"/>
        <v>0</v>
      </c>
      <c r="EM595" s="50">
        <f>4.656*AQ595*(((BL595/2.54)^2)+((BM595/2.54)^2)+((BN595/2.54)^2)+((BO595)/2.54^2)+((BP595/2.54)^2)+((BQ595/2.54)^2)+((BR595/2.54)^2)+((BS595/2.54)^2)+((BT595/2.54)^2)+((BU595/2.54)^2)+((BV595/2.54)^2)+((BW595/2.54)^2)+((BX595/2.54)^2)+((BY595/2.54)^2)+((BZ595/2.54)^2))/(BH595*3.28)</f>
        <v>12.673430224909227</v>
      </c>
      <c r="EN595" s="50">
        <f>3.492*AQ595*((CA595/2.54)^2 + (CB595/2.54)^2 + (CC595/2.54)^2 + (CD595/2.54)^2 + (CE595/2.54)^2 + (CF595/2.54)^2 + (CG595/2.54)^2 +(CH595/2.54)^2 +(CI595/2.54)^2 + (CJ595/2.54)^2 +(CK595/2.54)^2 + (CL595/2.54)^2 +(CM595/2.54)^2 + (CN595/2.54)^2 + (CO595/2.54)^2)/(BH595*3.28)</f>
        <v>0</v>
      </c>
      <c r="EO595" s="50">
        <f t="shared" si="443"/>
        <v>0</v>
      </c>
      <c r="EP595" s="50">
        <f t="shared" si="444"/>
        <v>0</v>
      </c>
      <c r="EQ595" s="50">
        <f t="shared" si="445"/>
        <v>0</v>
      </c>
      <c r="ER595" s="56">
        <f t="shared" si="451"/>
        <v>0.81797865853658536</v>
      </c>
      <c r="ES595" s="56">
        <f t="shared" si="452"/>
        <v>12.673430224909227</v>
      </c>
      <c r="ET595" s="56">
        <f t="shared" si="447"/>
        <v>0</v>
      </c>
      <c r="EU595" s="56">
        <f t="shared" si="447"/>
        <v>4.8948983293297275</v>
      </c>
      <c r="EV595" s="56">
        <f t="shared" si="453"/>
        <v>13.491408883445812</v>
      </c>
      <c r="EW595" s="56"/>
      <c r="EX595" s="56"/>
      <c r="EY595" s="56"/>
      <c r="EZ595" s="165" t="str">
        <f>D595</f>
        <v>441-03</v>
      </c>
      <c r="FA595" s="179">
        <f t="shared" si="446"/>
        <v>0</v>
      </c>
      <c r="FB595" s="179">
        <f t="shared" si="446"/>
        <v>3.807143145034233</v>
      </c>
      <c r="FC595" s="56">
        <f>AVERAGE(EJ593:EJ595)</f>
        <v>0.11625609756097562</v>
      </c>
      <c r="FD595" s="56">
        <f>AVERAGE(EK593:EK595)</f>
        <v>0.24728997289972898</v>
      </c>
      <c r="FE595" s="56">
        <f>AVERAGE(EL593:EL595)</f>
        <v>0</v>
      </c>
      <c r="FF595" s="56">
        <f>AVERAGE(EM593:EM595)</f>
        <v>4.2244767416364093</v>
      </c>
      <c r="FG595" s="56">
        <f>AVERAGE(EN593:EN595)</f>
        <v>0</v>
      </c>
      <c r="FH595" s="56">
        <f t="shared" si="454"/>
        <v>0</v>
      </c>
      <c r="FI595" s="56">
        <f t="shared" si="454"/>
        <v>0</v>
      </c>
      <c r="FJ595" s="56">
        <f t="shared" si="454"/>
        <v>0</v>
      </c>
      <c r="FK595" s="56">
        <f>AVERAGE(ER593:ER595)</f>
        <v>0.36354607046070458</v>
      </c>
      <c r="FL595" s="56">
        <f>AVERAGE(ES593:ES595)</f>
        <v>4.2244767416364093</v>
      </c>
      <c r="FM595" s="56">
        <f>AVERAGE(EV593:EV595)</f>
        <v>4.5880228120971136</v>
      </c>
      <c r="FO595" s="54"/>
      <c r="FP595" s="54" t="e">
        <f>AVERAGE(#REF!)</f>
        <v>#REF!</v>
      </c>
      <c r="FQ595" s="54" t="e">
        <f>AVERAGE(#REF!)</f>
        <v>#REF!</v>
      </c>
      <c r="FR595" s="54" t="e">
        <f>AVERAGE(#REF!)</f>
        <v>#REF!</v>
      </c>
      <c r="FS595" s="54" t="e">
        <f>AVERAGE(#REF!)</f>
        <v>#REF!</v>
      </c>
      <c r="FT595" s="54" t="e">
        <f>AVERAGE(#REF!)</f>
        <v>#REF!</v>
      </c>
      <c r="FU595" s="54" t="e">
        <f>AVERAGE(#REF!)</f>
        <v>#REF!</v>
      </c>
      <c r="FV595" s="54" t="e">
        <f>AVERAGE(#REF!)</f>
        <v>#REF!</v>
      </c>
      <c r="FW595" s="54" t="e">
        <f>AVERAGE(#REF!)</f>
        <v>#REF!</v>
      </c>
      <c r="FX595" s="54" t="e">
        <f>AVERAGE(#REF!)</f>
        <v>#REF!</v>
      </c>
      <c r="FY595" s="54" t="e">
        <f>AVERAGE(#REF!)</f>
        <v>#REF!</v>
      </c>
      <c r="FZ595" s="54" t="e">
        <f>AVERAGE(#REF!)</f>
        <v>#REF!</v>
      </c>
      <c r="GA595" s="54"/>
    </row>
    <row r="596" spans="1:183" ht="16.899999999999999" customHeight="1">
      <c r="A596" s="66" t="s">
        <v>377</v>
      </c>
      <c r="B596" s="228" t="s">
        <v>358</v>
      </c>
      <c r="C596" s="228">
        <v>460</v>
      </c>
      <c r="D596" s="228" t="s">
        <v>370</v>
      </c>
      <c r="E596" s="229">
        <v>2</v>
      </c>
      <c r="F596" s="144">
        <v>1.03708398255</v>
      </c>
      <c r="G596" s="144">
        <v>7.6856193820560001</v>
      </c>
      <c r="H596" s="144"/>
      <c r="I596" s="144">
        <v>2.244736950918</v>
      </c>
      <c r="J596" s="144">
        <v>8.042706063084001</v>
      </c>
      <c r="K596" s="144">
        <v>3.4826882479620003</v>
      </c>
      <c r="L596" s="144">
        <v>1.3692085152900002</v>
      </c>
      <c r="M596" s="83"/>
      <c r="N596" s="83"/>
      <c r="O596" s="83"/>
      <c r="P596" s="230">
        <f t="shared" si="407"/>
        <v>23.862043141859999</v>
      </c>
      <c r="Q596" s="52">
        <f t="shared" si="424"/>
        <v>0.72517012286366334</v>
      </c>
      <c r="R596" s="52">
        <f t="shared" si="425"/>
        <v>1.5022608551199348</v>
      </c>
      <c r="S596" s="52">
        <f t="shared" si="426"/>
        <v>1.4138978457167335</v>
      </c>
      <c r="T596" s="53">
        <f t="shared" si="427"/>
        <v>0.13691742944633589</v>
      </c>
      <c r="U596" s="53">
        <f t="shared" si="428"/>
        <v>1.3900766881414581</v>
      </c>
      <c r="V596" s="53">
        <f t="shared" si="429"/>
        <v>17.751083306215602</v>
      </c>
      <c r="W596" s="53">
        <f t="shared" si="430"/>
        <v>98.960711772686651</v>
      </c>
      <c r="X596" s="53">
        <f t="shared" si="431"/>
        <v>1.024349357088133</v>
      </c>
      <c r="Y596" s="53">
        <f t="shared" si="432"/>
        <v>1.0252519308134749</v>
      </c>
      <c r="Z596" s="53">
        <f t="shared" si="433"/>
        <v>1.0256210796792193</v>
      </c>
      <c r="AA596" s="53">
        <f t="shared" si="434"/>
        <v>1.0329380375125019</v>
      </c>
      <c r="AB596" s="53">
        <f t="shared" si="435"/>
        <v>0.57479600082889803</v>
      </c>
      <c r="AC596" s="53">
        <f t="shared" si="436"/>
        <v>0.5633825493611998</v>
      </c>
      <c r="AD596" s="53">
        <f t="shared" si="437"/>
        <v>0.52914401165394309</v>
      </c>
      <c r="AE596" s="53">
        <f t="shared" si="438"/>
        <v>0.39928513109785746</v>
      </c>
      <c r="AF596" s="53">
        <f t="shared" si="439"/>
        <v>0.36</v>
      </c>
      <c r="AG596" s="53">
        <f t="shared" si="440"/>
        <v>0.37964256554892872</v>
      </c>
      <c r="AH596" s="64" t="s">
        <v>152</v>
      </c>
      <c r="AK596" s="45" t="str">
        <f t="shared" si="408"/>
        <v>441-03</v>
      </c>
      <c r="AL596" s="65"/>
      <c r="AM596" s="145">
        <f t="shared" si="409"/>
        <v>2</v>
      </c>
      <c r="AN596" s="149"/>
      <c r="AO596" s="183"/>
      <c r="AP596" s="149"/>
      <c r="AQ596" s="147">
        <f t="shared" si="410"/>
        <v>1</v>
      </c>
      <c r="AR596" s="229">
        <v>0</v>
      </c>
      <c r="AS596" s="229">
        <v>0</v>
      </c>
      <c r="AT596" s="229">
        <v>0</v>
      </c>
      <c r="AU596" s="229">
        <v>0</v>
      </c>
      <c r="AV596" s="229">
        <v>0</v>
      </c>
      <c r="AW596" s="229">
        <v>0</v>
      </c>
      <c r="AX596" s="229">
        <v>0</v>
      </c>
      <c r="AY596" s="229">
        <v>1</v>
      </c>
      <c r="AZ596" s="229">
        <v>2</v>
      </c>
      <c r="BB596" s="229">
        <v>12</v>
      </c>
      <c r="BC596" s="229">
        <v>1</v>
      </c>
      <c r="BD596" s="229">
        <v>0</v>
      </c>
      <c r="BE596" s="57">
        <v>3</v>
      </c>
      <c r="BF596" s="57">
        <v>3</v>
      </c>
      <c r="BG596" s="57">
        <v>3</v>
      </c>
      <c r="BH596" s="57">
        <v>10</v>
      </c>
      <c r="BI596" s="57">
        <f t="shared" si="411"/>
        <v>460</v>
      </c>
      <c r="BJ596" s="189" t="str">
        <f t="shared" si="441"/>
        <v>441-03</v>
      </c>
      <c r="BK596" s="173">
        <f t="shared" si="442"/>
        <v>2</v>
      </c>
      <c r="BL596" s="173">
        <v>0</v>
      </c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104"/>
      <c r="CB596" s="103"/>
      <c r="CC596" s="103"/>
      <c r="CD596" s="103"/>
      <c r="CE596" s="103"/>
      <c r="CF596" s="103"/>
      <c r="CG596" s="103"/>
      <c r="CH596" s="103"/>
      <c r="CI596" s="103"/>
      <c r="CJ596" s="103"/>
      <c r="CK596" s="103"/>
      <c r="CL596" s="103"/>
      <c r="CP596" s="93"/>
      <c r="CQ596" s="93"/>
      <c r="CV596" s="93"/>
      <c r="DA596" s="93"/>
      <c r="DF596" s="131"/>
      <c r="DG596" s="121">
        <f t="shared" si="412"/>
        <v>0</v>
      </c>
      <c r="DH596" s="121">
        <f t="shared" si="413"/>
        <v>3.6258506143183169</v>
      </c>
      <c r="DI596" s="121">
        <f t="shared" si="414"/>
        <v>7.0694892285836675</v>
      </c>
      <c r="DJ596" s="121">
        <f t="shared" si="415"/>
        <v>0.39791996063275836</v>
      </c>
      <c r="DK596" s="121">
        <f t="shared" si="415"/>
        <v>0.33026811803520256</v>
      </c>
      <c r="DL596" s="121">
        <f t="shared" si="415"/>
        <v>0</v>
      </c>
      <c r="DM596" s="121">
        <f t="shared" si="416"/>
        <v>0</v>
      </c>
      <c r="DN596" s="121">
        <f t="shared" si="417"/>
        <v>0</v>
      </c>
      <c r="DO596" s="121">
        <f t="shared" si="418"/>
        <v>0</v>
      </c>
      <c r="DP596" s="121">
        <f t="shared" si="419"/>
        <v>0</v>
      </c>
      <c r="DQ596" s="121">
        <f t="shared" si="420"/>
        <v>0</v>
      </c>
      <c r="DR596" s="122">
        <f t="shared" si="421"/>
        <v>0</v>
      </c>
      <c r="DS596" s="157"/>
      <c r="DT596" s="157" t="str">
        <f t="shared" si="422"/>
        <v>Natural fuels broadcast burn</v>
      </c>
      <c r="DU596" s="157" t="str">
        <f t="shared" si="406"/>
        <v>441-03</v>
      </c>
      <c r="DV596" s="238">
        <f t="shared" si="423"/>
        <v>2</v>
      </c>
      <c r="EJ596" s="50"/>
      <c r="EK596" s="50"/>
      <c r="EL596" s="55"/>
      <c r="EM596" s="50"/>
      <c r="EN596" s="50"/>
      <c r="EO596" s="50">
        <f t="shared" si="443"/>
        <v>0</v>
      </c>
      <c r="EP596" s="50">
        <f t="shared" si="444"/>
        <v>0</v>
      </c>
      <c r="EQ596" s="50">
        <f t="shared" si="445"/>
        <v>0</v>
      </c>
      <c r="ER596" s="56"/>
      <c r="ES596" s="56"/>
      <c r="ET596" s="56">
        <f t="shared" si="447"/>
        <v>0</v>
      </c>
      <c r="EU596" s="56">
        <f t="shared" si="447"/>
        <v>1.6316327764432426</v>
      </c>
      <c r="EV596" s="56"/>
      <c r="EW596" s="56"/>
      <c r="EX596" s="56"/>
      <c r="EY596" s="56"/>
      <c r="EZ596" s="165"/>
      <c r="FA596" s="179"/>
      <c r="FB596" s="179"/>
      <c r="FC596" s="56"/>
      <c r="FD596" s="56"/>
      <c r="FE596" s="56"/>
      <c r="FF596" s="56"/>
      <c r="FG596" s="56"/>
      <c r="FH596" s="56"/>
      <c r="FI596" s="56"/>
      <c r="FJ596" s="56"/>
      <c r="FK596" s="56"/>
      <c r="FL596" s="56"/>
      <c r="FM596" s="56"/>
      <c r="FO596" s="54"/>
      <c r="FP596" s="54"/>
      <c r="FQ596" s="54"/>
      <c r="FR596" s="54"/>
      <c r="FS596" s="54"/>
      <c r="FT596" s="54"/>
      <c r="FU596" s="54"/>
      <c r="FV596" s="54"/>
      <c r="FW596" s="54"/>
      <c r="FX596" s="54"/>
      <c r="FY596" s="54"/>
      <c r="FZ596" s="54"/>
      <c r="GA596" s="54"/>
    </row>
    <row r="597" spans="1:183" ht="16.899999999999999" customHeight="1">
      <c r="A597" s="66" t="s">
        <v>377</v>
      </c>
      <c r="B597" s="228" t="s">
        <v>358</v>
      </c>
      <c r="C597" s="228">
        <v>460</v>
      </c>
      <c r="D597" s="228" t="s">
        <v>370</v>
      </c>
      <c r="E597" s="229">
        <v>3</v>
      </c>
      <c r="F597" s="144">
        <v>1.03708398255</v>
      </c>
      <c r="G597" s="144">
        <v>7.6856193820560001</v>
      </c>
      <c r="H597" s="144"/>
      <c r="I597" s="144">
        <v>2.244736950918</v>
      </c>
      <c r="J597" s="144">
        <v>8.042706063084001</v>
      </c>
      <c r="K597" s="144">
        <v>3.4826882479620003</v>
      </c>
      <c r="L597" s="144">
        <v>1.3692085152900002</v>
      </c>
      <c r="M597" s="83"/>
      <c r="N597" s="83"/>
      <c r="O597" s="83"/>
      <c r="P597" s="230">
        <f t="shared" si="407"/>
        <v>23.862043141859999</v>
      </c>
      <c r="Q597" s="52">
        <f t="shared" si="424"/>
        <v>0.72517012286366334</v>
      </c>
      <c r="R597" s="52">
        <f t="shared" si="425"/>
        <v>1.5022608551199348</v>
      </c>
      <c r="S597" s="52">
        <f t="shared" si="426"/>
        <v>1.4138978457167335</v>
      </c>
      <c r="T597" s="53">
        <f t="shared" si="427"/>
        <v>0.13691742944633589</v>
      </c>
      <c r="U597" s="53">
        <f t="shared" si="428"/>
        <v>1.3900766881414581</v>
      </c>
      <c r="V597" s="53">
        <f t="shared" si="429"/>
        <v>17.751083306215602</v>
      </c>
      <c r="W597" s="53">
        <f t="shared" si="430"/>
        <v>98.960711772686651</v>
      </c>
      <c r="X597" s="53">
        <f t="shared" si="431"/>
        <v>1.024349357088133</v>
      </c>
      <c r="Y597" s="53">
        <f t="shared" si="432"/>
        <v>1.0252519308134749</v>
      </c>
      <c r="Z597" s="53">
        <f t="shared" si="433"/>
        <v>1.0256210796792193</v>
      </c>
      <c r="AA597" s="53">
        <f t="shared" si="434"/>
        <v>1.0329380375125019</v>
      </c>
      <c r="AB597" s="53">
        <f t="shared" si="435"/>
        <v>0.57479600082889803</v>
      </c>
      <c r="AC597" s="53">
        <f t="shared" si="436"/>
        <v>0.5633825493611998</v>
      </c>
      <c r="AD597" s="53">
        <f t="shared" si="437"/>
        <v>0.52914401165394309</v>
      </c>
      <c r="AE597" s="53">
        <f t="shared" si="438"/>
        <v>0.39928513109785746</v>
      </c>
      <c r="AF597" s="53">
        <f t="shared" si="439"/>
        <v>0.36</v>
      </c>
      <c r="AG597" s="53">
        <f t="shared" si="440"/>
        <v>0.37964256554892872</v>
      </c>
      <c r="AH597" s="64" t="s">
        <v>152</v>
      </c>
      <c r="AK597" s="45" t="str">
        <f t="shared" si="408"/>
        <v>441-03</v>
      </c>
      <c r="AL597" s="65"/>
      <c r="AM597" s="145">
        <f t="shared" si="409"/>
        <v>3</v>
      </c>
      <c r="AN597" s="149"/>
      <c r="AO597" s="183"/>
      <c r="AP597" s="149"/>
      <c r="AQ597" s="147">
        <f t="shared" si="410"/>
        <v>1</v>
      </c>
      <c r="AR597" s="229">
        <v>0</v>
      </c>
      <c r="AS597" s="229">
        <v>1</v>
      </c>
      <c r="AT597" s="229">
        <v>1</v>
      </c>
      <c r="AU597" s="229">
        <v>0</v>
      </c>
      <c r="AV597" s="229">
        <v>1</v>
      </c>
      <c r="AW597" s="229">
        <v>1</v>
      </c>
      <c r="AX597" s="229">
        <v>0</v>
      </c>
      <c r="AY597" s="229">
        <v>0</v>
      </c>
      <c r="AZ597" s="229">
        <v>0</v>
      </c>
      <c r="BB597" s="229">
        <v>3</v>
      </c>
      <c r="BC597" s="229">
        <v>0</v>
      </c>
      <c r="BD597" s="229">
        <v>0</v>
      </c>
      <c r="BE597" s="57">
        <v>3</v>
      </c>
      <c r="BF597" s="57">
        <v>3</v>
      </c>
      <c r="BG597" s="57">
        <v>3</v>
      </c>
      <c r="BH597" s="57">
        <v>10</v>
      </c>
      <c r="BI597" s="57">
        <f t="shared" si="411"/>
        <v>460</v>
      </c>
      <c r="BJ597" s="189" t="str">
        <f t="shared" si="441"/>
        <v>441-03</v>
      </c>
      <c r="BK597" s="173">
        <f t="shared" si="442"/>
        <v>3</v>
      </c>
      <c r="BL597" s="173">
        <v>12</v>
      </c>
      <c r="BM597" s="57">
        <v>8</v>
      </c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104"/>
      <c r="CB597" s="103"/>
      <c r="CC597" s="103"/>
      <c r="CD597" s="103"/>
      <c r="CE597" s="103"/>
      <c r="CF597" s="103"/>
      <c r="CG597" s="103"/>
      <c r="CH597" s="103"/>
      <c r="CI597" s="103"/>
      <c r="CJ597" s="103"/>
      <c r="CK597" s="103"/>
      <c r="CL597" s="103"/>
      <c r="CP597" s="93"/>
      <c r="CQ597" s="93"/>
      <c r="CV597" s="93"/>
      <c r="DA597" s="93"/>
      <c r="DF597" s="131"/>
      <c r="DG597" s="121">
        <f t="shared" si="412"/>
        <v>0</v>
      </c>
      <c r="DH597" s="121">
        <f t="shared" si="413"/>
        <v>7.2517012286366338</v>
      </c>
      <c r="DI597" s="121">
        <f t="shared" si="414"/>
        <v>14.138978457167335</v>
      </c>
      <c r="DJ597" s="121">
        <f t="shared" si="415"/>
        <v>9.9479990158189591E-2</v>
      </c>
      <c r="DK597" s="121">
        <f t="shared" si="415"/>
        <v>0</v>
      </c>
      <c r="DL597" s="121">
        <f t="shared" si="415"/>
        <v>0</v>
      </c>
      <c r="DM597" s="121">
        <f t="shared" si="416"/>
        <v>10.586097825879522</v>
      </c>
      <c r="DN597" s="121">
        <f t="shared" si="417"/>
        <v>0</v>
      </c>
      <c r="DO597" s="121">
        <f t="shared" si="418"/>
        <v>0</v>
      </c>
      <c r="DP597" s="121">
        <f t="shared" si="419"/>
        <v>0</v>
      </c>
      <c r="DQ597" s="121">
        <f t="shared" si="420"/>
        <v>0</v>
      </c>
      <c r="DR597" s="122">
        <f t="shared" si="421"/>
        <v>1</v>
      </c>
      <c r="DS597" s="157"/>
      <c r="DT597" s="157" t="str">
        <f t="shared" si="422"/>
        <v>Natural fuels broadcast burn</v>
      </c>
      <c r="DU597" s="157" t="str">
        <f t="shared" si="406"/>
        <v>441-03</v>
      </c>
      <c r="DV597" s="238">
        <f t="shared" si="423"/>
        <v>3</v>
      </c>
      <c r="EJ597" s="50">
        <f t="shared" si="448"/>
        <v>2.90640243902439E-2</v>
      </c>
      <c r="EK597" s="50">
        <f t="shared" si="449"/>
        <v>0</v>
      </c>
      <c r="EL597" s="55">
        <f t="shared" si="450"/>
        <v>0</v>
      </c>
      <c r="EM597" s="50">
        <f>4.656*AQ597*(((BL597/2.54)^2)+((BM597/2.54)^2)+((BN597/2.54)^2)+((BO597)/2.54^2)+((BP597/2.54)^2)+((BQ597/2.54)^2)+((BR597/2.54)^2)+((BS597/2.54)^2)+((BT597/2.54)^2)+((BU597/2.54)^2)+((BV597/2.54)^2)+((BW597/2.54)^2)+((BX597/2.54)^2)+((BY597/2.54)^2)+((BZ597/2.54)^2))/(BH597*3.28)</f>
        <v>4.5765164701061094</v>
      </c>
      <c r="EN597" s="50">
        <f>3.492*AQ597*((CA597/2.54)^2 + (CB597/2.54)^2 + (CC597/2.54)^2 + (CD597/2.54)^2 + (CE597/2.54)^2 + (CF597/2.54)^2 + (CG597/2.54)^2 +(CH597/2.54)^2 +(CI597/2.54)^2 + (CJ597/2.54)^2 +(CK597/2.54)^2 + (CL597/2.54)^2 +(CM597/2.54)^2 + (CN597/2.54)^2 + (CO597/2.54)^2)/(BH597*3.28)</f>
        <v>0</v>
      </c>
      <c r="EO597" s="50">
        <f t="shared" si="443"/>
        <v>0</v>
      </c>
      <c r="EP597" s="50">
        <f t="shared" si="444"/>
        <v>0</v>
      </c>
      <c r="EQ597" s="50">
        <f t="shared" si="445"/>
        <v>0</v>
      </c>
      <c r="ER597" s="56">
        <f t="shared" si="451"/>
        <v>2.90640243902439E-2</v>
      </c>
      <c r="ES597" s="56">
        <f t="shared" si="452"/>
        <v>4.5765164701061094</v>
      </c>
      <c r="ET597" s="56">
        <f t="shared" si="447"/>
        <v>0</v>
      </c>
      <c r="EU597" s="56">
        <f t="shared" si="447"/>
        <v>3.2632655528864851</v>
      </c>
      <c r="EV597" s="56">
        <f t="shared" si="453"/>
        <v>4.605580494496353</v>
      </c>
      <c r="EW597" s="56"/>
      <c r="EX597" s="56"/>
      <c r="EY597" s="56"/>
      <c r="EZ597" s="165"/>
      <c r="FA597" s="179"/>
      <c r="FB597" s="179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O597" s="54"/>
      <c r="FP597" s="54"/>
      <c r="FQ597" s="54"/>
      <c r="FR597" s="54"/>
      <c r="FS597" s="54"/>
      <c r="FT597" s="54"/>
      <c r="FU597" s="54"/>
      <c r="FV597" s="54"/>
      <c r="FW597" s="54"/>
      <c r="FX597" s="54"/>
      <c r="FY597" s="54"/>
      <c r="FZ597" s="54"/>
      <c r="GA597" s="54"/>
    </row>
    <row r="598" spans="1:183" ht="16.899999999999999" customHeight="1">
      <c r="A598" s="66" t="s">
        <v>377</v>
      </c>
      <c r="B598" s="228" t="s">
        <v>358</v>
      </c>
      <c r="C598" s="228">
        <v>460</v>
      </c>
      <c r="D598" s="228" t="s">
        <v>370</v>
      </c>
      <c r="E598" s="229">
        <v>4</v>
      </c>
      <c r="F598" s="144">
        <v>1.03708398255</v>
      </c>
      <c r="G598" s="144">
        <v>7.6856193820560001</v>
      </c>
      <c r="H598" s="144"/>
      <c r="I598" s="144">
        <v>2.244736950918</v>
      </c>
      <c r="J598" s="144">
        <v>8.042706063084001</v>
      </c>
      <c r="K598" s="144">
        <v>3.4826882479620003</v>
      </c>
      <c r="L598" s="144">
        <v>1.3692085152900002</v>
      </c>
      <c r="M598" s="83"/>
      <c r="N598" s="83"/>
      <c r="O598" s="83"/>
      <c r="P598" s="230">
        <f t="shared" si="407"/>
        <v>23.862043141859999</v>
      </c>
      <c r="Q598" s="52">
        <f t="shared" si="424"/>
        <v>0.72517012286366334</v>
      </c>
      <c r="R598" s="52">
        <f t="shared" si="425"/>
        <v>1.5022608551199348</v>
      </c>
      <c r="S598" s="52">
        <f t="shared" si="426"/>
        <v>1.4138978457167335</v>
      </c>
      <c r="T598" s="53">
        <f t="shared" si="427"/>
        <v>0.13691742944633589</v>
      </c>
      <c r="U598" s="53">
        <f t="shared" si="428"/>
        <v>1.3900766881414581</v>
      </c>
      <c r="V598" s="53">
        <f t="shared" si="429"/>
        <v>17.751083306215602</v>
      </c>
      <c r="W598" s="53">
        <f t="shared" si="430"/>
        <v>98.960711772686651</v>
      </c>
      <c r="X598" s="53">
        <f t="shared" si="431"/>
        <v>1.024349357088133</v>
      </c>
      <c r="Y598" s="53">
        <f t="shared" si="432"/>
        <v>1.0252519308134749</v>
      </c>
      <c r="Z598" s="53">
        <f t="shared" si="433"/>
        <v>1.0256210796792193</v>
      </c>
      <c r="AA598" s="53">
        <f t="shared" si="434"/>
        <v>1.0329380375125019</v>
      </c>
      <c r="AB598" s="53">
        <f t="shared" si="435"/>
        <v>0.57479600082889803</v>
      </c>
      <c r="AC598" s="53">
        <f t="shared" si="436"/>
        <v>0.5633825493611998</v>
      </c>
      <c r="AD598" s="53">
        <f t="shared" si="437"/>
        <v>0.52914401165394309</v>
      </c>
      <c r="AE598" s="53">
        <f t="shared" si="438"/>
        <v>0.39928513109785746</v>
      </c>
      <c r="AF598" s="53">
        <f t="shared" si="439"/>
        <v>0.36</v>
      </c>
      <c r="AG598" s="53">
        <f t="shared" si="440"/>
        <v>0.37964256554892872</v>
      </c>
      <c r="AH598" s="64" t="s">
        <v>152</v>
      </c>
      <c r="AK598" s="45" t="str">
        <f t="shared" si="408"/>
        <v>441-03</v>
      </c>
      <c r="AL598" s="65"/>
      <c r="AM598" s="145">
        <f t="shared" si="409"/>
        <v>4</v>
      </c>
      <c r="AN598" s="149"/>
      <c r="AO598" s="183"/>
      <c r="AP598" s="149"/>
      <c r="AQ598" s="147">
        <f t="shared" si="410"/>
        <v>1</v>
      </c>
      <c r="AR598" s="229">
        <v>0</v>
      </c>
      <c r="AS598" s="229">
        <v>1</v>
      </c>
      <c r="AT598" s="229">
        <v>1</v>
      </c>
      <c r="AU598" s="229">
        <v>0</v>
      </c>
      <c r="AV598" s="229">
        <v>1</v>
      </c>
      <c r="AW598" s="229">
        <v>1</v>
      </c>
      <c r="AX598" s="229">
        <v>0</v>
      </c>
      <c r="AY598" s="229">
        <v>0</v>
      </c>
      <c r="AZ598" s="229">
        <v>0</v>
      </c>
      <c r="BB598" s="229">
        <v>0</v>
      </c>
      <c r="BC598" s="229">
        <v>0</v>
      </c>
      <c r="BD598" s="229">
        <v>0</v>
      </c>
      <c r="BE598" s="57">
        <v>3</v>
      </c>
      <c r="BF598" s="57">
        <v>3</v>
      </c>
      <c r="BG598" s="57">
        <v>3</v>
      </c>
      <c r="BH598" s="57">
        <v>10</v>
      </c>
      <c r="BI598" s="57">
        <f t="shared" si="411"/>
        <v>460</v>
      </c>
      <c r="BJ598" s="189" t="str">
        <f t="shared" si="441"/>
        <v>441-03</v>
      </c>
      <c r="BK598" s="173">
        <f t="shared" si="442"/>
        <v>4</v>
      </c>
      <c r="BL598" s="173">
        <v>0</v>
      </c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104"/>
      <c r="CB598" s="103"/>
      <c r="CC598" s="103"/>
      <c r="CD598" s="103"/>
      <c r="CE598" s="103"/>
      <c r="CF598" s="103"/>
      <c r="CG598" s="103"/>
      <c r="CH598" s="103"/>
      <c r="CI598" s="103"/>
      <c r="CJ598" s="103"/>
      <c r="CK598" s="103"/>
      <c r="CL598" s="103"/>
      <c r="CP598" s="93"/>
      <c r="CQ598" s="93"/>
      <c r="CV598" s="93"/>
      <c r="DA598" s="93"/>
      <c r="DF598" s="131"/>
      <c r="DG598" s="121">
        <f t="shared" si="412"/>
        <v>0</v>
      </c>
      <c r="DH598" s="121">
        <f t="shared" si="413"/>
        <v>7.2517012286366338</v>
      </c>
      <c r="DI598" s="121">
        <f t="shared" si="414"/>
        <v>14.138978457167335</v>
      </c>
      <c r="DJ598" s="121">
        <f t="shared" si="415"/>
        <v>0</v>
      </c>
      <c r="DK598" s="121">
        <f t="shared" si="415"/>
        <v>0</v>
      </c>
      <c r="DL598" s="121">
        <f t="shared" si="415"/>
        <v>0</v>
      </c>
      <c r="DM598" s="121">
        <f t="shared" si="416"/>
        <v>0</v>
      </c>
      <c r="DN598" s="121">
        <f t="shared" si="417"/>
        <v>0</v>
      </c>
      <c r="DO598" s="121">
        <f t="shared" si="418"/>
        <v>0</v>
      </c>
      <c r="DP598" s="121">
        <f t="shared" si="419"/>
        <v>0</v>
      </c>
      <c r="DQ598" s="121">
        <f t="shared" si="420"/>
        <v>0</v>
      </c>
      <c r="DR598" s="122">
        <f t="shared" si="421"/>
        <v>1</v>
      </c>
      <c r="DS598" s="157"/>
      <c r="DT598" s="157" t="str">
        <f t="shared" si="422"/>
        <v>Natural fuels broadcast burn</v>
      </c>
      <c r="DU598" s="157" t="str">
        <f t="shared" si="406"/>
        <v>441-03</v>
      </c>
      <c r="DV598" s="238">
        <f t="shared" si="423"/>
        <v>4</v>
      </c>
      <c r="EJ598" s="50">
        <f t="shared" si="448"/>
        <v>0</v>
      </c>
      <c r="EK598" s="50">
        <f t="shared" si="449"/>
        <v>0</v>
      </c>
      <c r="EL598" s="55">
        <f t="shared" si="450"/>
        <v>0</v>
      </c>
      <c r="EM598" s="50">
        <f>4.656*AQ598*(((BL598/2.54)^2)+((BM598/2.54)^2)+((BN598/2.54)^2)+((BO598)/2.54^2)+((BP598/2.54)^2)+((BQ598/2.54)^2)+((BR598/2.54)^2)+((BS598/2.54)^2)+((BT598/2.54)^2)+((BU598/2.54)^2)+((BV598/2.54)^2)+((BW598/2.54)^2)+((BX598/2.54)^2)+((BY598/2.54)^2)+((BZ598/2.54)^2))/(BH598*3.28)</f>
        <v>0</v>
      </c>
      <c r="EN598" s="50">
        <f>3.492*AQ598*((CA598/2.54)^2 + (CB598/2.54)^2 + (CC598/2.54)^2 + (CD598/2.54)^2 + (CE598/2.54)^2 + (CF598/2.54)^2 + (CG598/2.54)^2 +(CH598/2.54)^2 +(CI598/2.54)^2 + (CJ598/2.54)^2 +(CK598/2.54)^2 + (CL598/2.54)^2 +(CM598/2.54)^2 + (CN598/2.54)^2 + (CO598/2.54)^2)/(BH598*3.28)</f>
        <v>0</v>
      </c>
      <c r="EO598" s="50">
        <f t="shared" si="443"/>
        <v>0</v>
      </c>
      <c r="EP598" s="50">
        <f t="shared" si="444"/>
        <v>0</v>
      </c>
      <c r="EQ598" s="50">
        <f t="shared" si="445"/>
        <v>0</v>
      </c>
      <c r="ER598" s="56">
        <f t="shared" si="451"/>
        <v>0</v>
      </c>
      <c r="ES598" s="56">
        <f t="shared" si="452"/>
        <v>0</v>
      </c>
      <c r="ET598" s="56">
        <f t="shared" si="447"/>
        <v>0</v>
      </c>
      <c r="EU598" s="56">
        <f t="shared" si="447"/>
        <v>3.2632655528864851</v>
      </c>
      <c r="EV598" s="56">
        <f t="shared" si="453"/>
        <v>0</v>
      </c>
      <c r="EW598" s="56"/>
      <c r="EX598" s="56"/>
      <c r="EY598" s="56"/>
      <c r="EZ598" s="165"/>
      <c r="FA598" s="179"/>
      <c r="FB598" s="179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O598" s="54"/>
      <c r="FP598" s="54"/>
      <c r="FQ598" s="54"/>
      <c r="FR598" s="54"/>
      <c r="FS598" s="54"/>
      <c r="FT598" s="54"/>
      <c r="FU598" s="54"/>
      <c r="FV598" s="54"/>
      <c r="FW598" s="54"/>
      <c r="FX598" s="54"/>
      <c r="FY598" s="54"/>
      <c r="FZ598" s="54"/>
      <c r="GA598" s="54"/>
    </row>
    <row r="599" spans="1:183" ht="16.899999999999999" customHeight="1">
      <c r="A599" s="66" t="s">
        <v>377</v>
      </c>
      <c r="B599" s="228" t="s">
        <v>358</v>
      </c>
      <c r="C599" s="228">
        <v>460</v>
      </c>
      <c r="D599" s="228" t="s">
        <v>370</v>
      </c>
      <c r="E599" s="229">
        <v>5</v>
      </c>
      <c r="F599" s="144">
        <v>1.03708398255</v>
      </c>
      <c r="G599" s="144">
        <v>7.6856193820560001</v>
      </c>
      <c r="H599" s="144"/>
      <c r="I599" s="144">
        <v>2.244736950918</v>
      </c>
      <c r="J599" s="144">
        <v>8.042706063084001</v>
      </c>
      <c r="K599" s="144">
        <v>3.4826882479620003</v>
      </c>
      <c r="L599" s="144">
        <v>1.3692085152900002</v>
      </c>
      <c r="M599" s="83"/>
      <c r="N599" s="83"/>
      <c r="O599" s="83"/>
      <c r="P599" s="230">
        <f t="shared" si="407"/>
        <v>23.862043141859999</v>
      </c>
      <c r="Q599" s="52">
        <f t="shared" si="424"/>
        <v>0.72517012286366334</v>
      </c>
      <c r="R599" s="52">
        <f t="shared" si="425"/>
        <v>1.5022608551199348</v>
      </c>
      <c r="S599" s="52">
        <f t="shared" si="426"/>
        <v>1.4138978457167335</v>
      </c>
      <c r="T599" s="53">
        <f t="shared" si="427"/>
        <v>0.13691742944633589</v>
      </c>
      <c r="U599" s="53">
        <f t="shared" si="428"/>
        <v>1.3900766881414581</v>
      </c>
      <c r="V599" s="53">
        <f t="shared" si="429"/>
        <v>17.751083306215602</v>
      </c>
      <c r="W599" s="53">
        <f t="shared" si="430"/>
        <v>98.960711772686651</v>
      </c>
      <c r="X599" s="53">
        <f t="shared" si="431"/>
        <v>1.024349357088133</v>
      </c>
      <c r="Y599" s="53">
        <f t="shared" si="432"/>
        <v>1.0252519308134749</v>
      </c>
      <c r="Z599" s="53">
        <f t="shared" si="433"/>
        <v>1.0256210796792193</v>
      </c>
      <c r="AA599" s="53">
        <f t="shared" si="434"/>
        <v>1.0329380375125019</v>
      </c>
      <c r="AB599" s="53">
        <f t="shared" si="435"/>
        <v>0.57479600082889803</v>
      </c>
      <c r="AC599" s="53">
        <f t="shared" si="436"/>
        <v>0.5633825493611998</v>
      </c>
      <c r="AD599" s="53">
        <f t="shared" si="437"/>
        <v>0.52914401165394309</v>
      </c>
      <c r="AE599" s="53">
        <f t="shared" si="438"/>
        <v>0.39928513109785746</v>
      </c>
      <c r="AF599" s="53">
        <f t="shared" si="439"/>
        <v>0.36</v>
      </c>
      <c r="AG599" s="53">
        <f t="shared" si="440"/>
        <v>0.37964256554892872</v>
      </c>
      <c r="AH599" s="64" t="s">
        <v>152</v>
      </c>
      <c r="AK599" s="45" t="str">
        <f t="shared" si="408"/>
        <v>441-03</v>
      </c>
      <c r="AL599" s="65"/>
      <c r="AM599" s="145">
        <f t="shared" si="409"/>
        <v>5</v>
      </c>
      <c r="AN599" s="149"/>
      <c r="AO599" s="183"/>
      <c r="AP599" s="149"/>
      <c r="AQ599" s="147">
        <f t="shared" si="410"/>
        <v>1</v>
      </c>
      <c r="AR599" s="229">
        <v>0</v>
      </c>
      <c r="AS599" s="229">
        <v>0</v>
      </c>
      <c r="AT599" s="229">
        <v>0</v>
      </c>
      <c r="AU599" s="229">
        <v>0</v>
      </c>
      <c r="AV599" s="229">
        <v>1</v>
      </c>
      <c r="AW599" s="229">
        <v>1</v>
      </c>
      <c r="AX599" s="229">
        <v>0</v>
      </c>
      <c r="AY599" s="229">
        <v>1</v>
      </c>
      <c r="AZ599" s="229">
        <v>1</v>
      </c>
      <c r="BB599" s="229">
        <v>1</v>
      </c>
      <c r="BC599" s="229">
        <v>5</v>
      </c>
      <c r="BD599" s="229">
        <v>1</v>
      </c>
      <c r="BE599" s="57">
        <v>3</v>
      </c>
      <c r="BF599" s="57">
        <v>3</v>
      </c>
      <c r="BG599" s="57">
        <v>3</v>
      </c>
      <c r="BH599" s="57">
        <v>10</v>
      </c>
      <c r="BI599" s="57">
        <f t="shared" si="411"/>
        <v>460</v>
      </c>
      <c r="BJ599" s="189" t="str">
        <f t="shared" si="441"/>
        <v>441-03</v>
      </c>
      <c r="BK599" s="173">
        <f t="shared" si="442"/>
        <v>5</v>
      </c>
      <c r="BL599" s="173">
        <v>12</v>
      </c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104"/>
      <c r="CB599" s="103"/>
      <c r="CC599" s="103"/>
      <c r="CD599" s="103"/>
      <c r="CE599" s="103"/>
      <c r="CF599" s="103"/>
      <c r="CG599" s="103"/>
      <c r="CH599" s="103"/>
      <c r="CI599" s="103"/>
      <c r="CJ599" s="103"/>
      <c r="CK599" s="103"/>
      <c r="CL599" s="103"/>
      <c r="CP599" s="93"/>
      <c r="CQ599" s="93"/>
      <c r="CV599" s="93"/>
      <c r="DA599" s="93"/>
      <c r="DF599" s="131"/>
      <c r="DG599" s="121">
        <f t="shared" si="412"/>
        <v>0</v>
      </c>
      <c r="DH599" s="121">
        <f t="shared" si="413"/>
        <v>7.2517012286366338</v>
      </c>
      <c r="DI599" s="121">
        <f t="shared" si="414"/>
        <v>14.138978457167335</v>
      </c>
      <c r="DJ599" s="121">
        <f t="shared" si="415"/>
        <v>3.3159996719396533E-2</v>
      </c>
      <c r="DK599" s="121">
        <f t="shared" si="415"/>
        <v>1.6513405901760125</v>
      </c>
      <c r="DL599" s="121">
        <f t="shared" si="415"/>
        <v>3.9625941226455854</v>
      </c>
      <c r="DM599" s="121">
        <f t="shared" si="416"/>
        <v>7.3288369563781304</v>
      </c>
      <c r="DN599" s="121">
        <f t="shared" si="417"/>
        <v>0</v>
      </c>
      <c r="DO599" s="121">
        <f t="shared" si="418"/>
        <v>0</v>
      </c>
      <c r="DP599" s="121">
        <f t="shared" si="419"/>
        <v>0</v>
      </c>
      <c r="DQ599" s="121">
        <f t="shared" si="420"/>
        <v>0</v>
      </c>
      <c r="DR599" s="122">
        <f t="shared" si="421"/>
        <v>0.5</v>
      </c>
      <c r="DS599" s="157"/>
      <c r="DT599" s="157" t="str">
        <f t="shared" si="422"/>
        <v>Natural fuels broadcast burn</v>
      </c>
      <c r="DU599" s="157" t="str">
        <f t="shared" si="406"/>
        <v>441-03</v>
      </c>
      <c r="DV599" s="238">
        <f t="shared" si="423"/>
        <v>5</v>
      </c>
      <c r="EJ599" s="50">
        <f t="shared" si="448"/>
        <v>9.6880081300813013E-3</v>
      </c>
      <c r="EK599" s="50">
        <f t="shared" si="449"/>
        <v>0.92733739837398377</v>
      </c>
      <c r="EL599" s="55">
        <f t="shared" si="450"/>
        <v>1.475609756097561</v>
      </c>
      <c r="EM599" s="50">
        <f>4.656*AQ599*(((BL599/2.54)^2)+((BM599/2.54)^2)+((BN599/2.54)^2)+((BO599)/2.54^2)+((BP599/2.54)^2)+((BQ599/2.54)^2)+((BR599/2.54)^2)+((BS599/2.54)^2)+((BT599/2.54)^2)+((BU599/2.54)^2)+((BV599/2.54)^2)+((BW599/2.54)^2)+((BX599/2.54)^2)+((BY599/2.54)^2)+((BZ599/2.54)^2))/(BH599*3.28)</f>
        <v>3.1683575562273067</v>
      </c>
      <c r="EN599" s="50">
        <f>3.492*AQ599*((CA599/2.54)^2 + (CB599/2.54)^2 + (CC599/2.54)^2 + (CD599/2.54)^2 + (CE599/2.54)^2 + (CF599/2.54)^2 + (CG599/2.54)^2 +(CH599/2.54)^2 +(CI599/2.54)^2 + (CJ599/2.54)^2 +(CK599/2.54)^2 + (CL599/2.54)^2 +(CM599/2.54)^2 + (CN599/2.54)^2 + (CO599/2.54)^2)/(BH599*3.28)</f>
        <v>0</v>
      </c>
      <c r="EO599" s="50">
        <f t="shared" si="443"/>
        <v>0</v>
      </c>
      <c r="EP599" s="50">
        <f t="shared" si="444"/>
        <v>0</v>
      </c>
      <c r="EQ599" s="50">
        <f t="shared" si="445"/>
        <v>0</v>
      </c>
      <c r="ER599" s="56">
        <f t="shared" si="451"/>
        <v>2.4126351626016262</v>
      </c>
      <c r="ES599" s="56">
        <f t="shared" si="452"/>
        <v>3.1683575562273067</v>
      </c>
      <c r="ET599" s="56">
        <f t="shared" si="447"/>
        <v>0</v>
      </c>
      <c r="EU599" s="56">
        <f t="shared" si="447"/>
        <v>3.2632655528864851</v>
      </c>
      <c r="EV599" s="56">
        <f t="shared" si="453"/>
        <v>5.5809927188289326</v>
      </c>
      <c r="EW599" s="56"/>
      <c r="EX599" s="56"/>
      <c r="EY599" s="56"/>
      <c r="EZ599" s="165" t="str">
        <f>D599</f>
        <v>441-03</v>
      </c>
      <c r="FA599" s="179">
        <f t="shared" si="446"/>
        <v>0</v>
      </c>
      <c r="FB599" s="179">
        <f t="shared" si="446"/>
        <v>3.2632655528864851</v>
      </c>
      <c r="FC599" s="56">
        <f>AVERAGE(EJ597:EJ599)</f>
        <v>1.2917344173441736E-2</v>
      </c>
      <c r="FD599" s="56">
        <f>AVERAGE(EK597:EK599)</f>
        <v>0.30911246612466126</v>
      </c>
      <c r="FE599" s="56">
        <f>AVERAGE(EL597:EL599)</f>
        <v>0.491869918699187</v>
      </c>
      <c r="FF599" s="56">
        <f>AVERAGE(EM597:EM599)</f>
        <v>2.5816246754444721</v>
      </c>
      <c r="FG599" s="56">
        <f>AVERAGE(EN597:EN599)</f>
        <v>0</v>
      </c>
      <c r="FH599" s="56">
        <f t="shared" si="454"/>
        <v>0</v>
      </c>
      <c r="FI599" s="56">
        <f t="shared" si="454"/>
        <v>0</v>
      </c>
      <c r="FJ599" s="56">
        <f t="shared" si="454"/>
        <v>0</v>
      </c>
      <c r="FK599" s="56">
        <f>AVERAGE(ER597:ER599)</f>
        <v>0.81389972899729013</v>
      </c>
      <c r="FL599" s="56">
        <f>AVERAGE(ES597:ES599)</f>
        <v>2.5816246754444721</v>
      </c>
      <c r="FM599" s="56">
        <f>AVERAGE(EV597:EV599)</f>
        <v>3.3955244044417618</v>
      </c>
      <c r="FO599" s="54"/>
      <c r="FP599" s="54" t="e">
        <f>AVERAGE(#REF!)</f>
        <v>#REF!</v>
      </c>
      <c r="FQ599" s="54" t="e">
        <f>AVERAGE(#REF!)</f>
        <v>#REF!</v>
      </c>
      <c r="FR599" s="54" t="e">
        <f>AVERAGE(#REF!)</f>
        <v>#REF!</v>
      </c>
      <c r="FS599" s="54" t="e">
        <f>AVERAGE(#REF!)</f>
        <v>#REF!</v>
      </c>
      <c r="FT599" s="54" t="e">
        <f>AVERAGE(#REF!)</f>
        <v>#REF!</v>
      </c>
      <c r="FU599" s="54" t="e">
        <f>AVERAGE(#REF!)</f>
        <v>#REF!</v>
      </c>
      <c r="FV599" s="54" t="e">
        <f>AVERAGE(#REF!)</f>
        <v>#REF!</v>
      </c>
      <c r="FW599" s="54" t="e">
        <f>AVERAGE(#REF!)</f>
        <v>#REF!</v>
      </c>
      <c r="FX599" s="54" t="e">
        <f>AVERAGE(#REF!)</f>
        <v>#REF!</v>
      </c>
      <c r="FY599" s="54" t="e">
        <f>AVERAGE(#REF!)</f>
        <v>#REF!</v>
      </c>
      <c r="FZ599" s="54" t="e">
        <f>AVERAGE(#REF!)</f>
        <v>#REF!</v>
      </c>
      <c r="GA599" s="54"/>
    </row>
    <row r="600" spans="1:183" ht="16.899999999999999" customHeight="1">
      <c r="A600" s="66" t="s">
        <v>377</v>
      </c>
      <c r="B600" s="228" t="s">
        <v>358</v>
      </c>
      <c r="C600" s="228">
        <v>460</v>
      </c>
      <c r="D600" s="228" t="s">
        <v>376</v>
      </c>
      <c r="E600" s="229">
        <v>1</v>
      </c>
      <c r="F600" s="144">
        <v>1.03708398255</v>
      </c>
      <c r="G600" s="144">
        <v>7.6856193820560001</v>
      </c>
      <c r="H600" s="144"/>
      <c r="I600" s="144">
        <v>2.244736950918</v>
      </c>
      <c r="J600" s="144">
        <v>8.042706063084001</v>
      </c>
      <c r="K600" s="144">
        <v>3.4826882479620003</v>
      </c>
      <c r="L600" s="144">
        <v>1.3692085152900002</v>
      </c>
      <c r="M600" s="83"/>
      <c r="N600" s="83"/>
      <c r="O600" s="83"/>
      <c r="P600" s="230">
        <f t="shared" si="407"/>
        <v>23.862043141859999</v>
      </c>
      <c r="Q600" s="52">
        <f t="shared" si="424"/>
        <v>0.72517012286366334</v>
      </c>
      <c r="R600" s="52">
        <f t="shared" si="425"/>
        <v>1.5022608551199348</v>
      </c>
      <c r="S600" s="52">
        <f t="shared" si="426"/>
        <v>1.4138978457167335</v>
      </c>
      <c r="T600" s="53">
        <f t="shared" si="427"/>
        <v>0.13691742944633589</v>
      </c>
      <c r="U600" s="53">
        <f t="shared" si="428"/>
        <v>1.3900766881414581</v>
      </c>
      <c r="V600" s="53">
        <f t="shared" si="429"/>
        <v>17.751083306215602</v>
      </c>
      <c r="W600" s="53">
        <f t="shared" si="430"/>
        <v>98.960711772686651</v>
      </c>
      <c r="X600" s="53">
        <f t="shared" si="431"/>
        <v>1.024349357088133</v>
      </c>
      <c r="Y600" s="53">
        <f t="shared" si="432"/>
        <v>1.0252519308134749</v>
      </c>
      <c r="Z600" s="53">
        <f t="shared" si="433"/>
        <v>1.0256210796792193</v>
      </c>
      <c r="AA600" s="53">
        <f t="shared" si="434"/>
        <v>1.0329380375125019</v>
      </c>
      <c r="AB600" s="53">
        <f t="shared" si="435"/>
        <v>0.57479600082889803</v>
      </c>
      <c r="AC600" s="53">
        <f t="shared" si="436"/>
        <v>0.5633825493611998</v>
      </c>
      <c r="AD600" s="53">
        <f t="shared" si="437"/>
        <v>0.52914401165394309</v>
      </c>
      <c r="AE600" s="53">
        <f t="shared" si="438"/>
        <v>0.39928513109785746</v>
      </c>
      <c r="AF600" s="53">
        <f t="shared" si="439"/>
        <v>0.36</v>
      </c>
      <c r="AG600" s="53">
        <f t="shared" si="440"/>
        <v>0.37964256554892872</v>
      </c>
      <c r="AH600" s="64" t="s">
        <v>152</v>
      </c>
      <c r="AK600" s="45" t="str">
        <f t="shared" si="408"/>
        <v>487-07</v>
      </c>
      <c r="AL600" s="65"/>
      <c r="AM600" s="145">
        <f t="shared" si="409"/>
        <v>1</v>
      </c>
      <c r="AN600" s="149"/>
      <c r="AO600" s="183"/>
      <c r="AP600" s="149"/>
      <c r="AQ600" s="147">
        <f t="shared" si="410"/>
        <v>1</v>
      </c>
      <c r="AR600" s="229">
        <v>0</v>
      </c>
      <c r="AS600" s="229">
        <v>1</v>
      </c>
      <c r="AT600" s="229">
        <v>1</v>
      </c>
      <c r="AU600" s="229">
        <v>0</v>
      </c>
      <c r="AV600" s="229">
        <v>2</v>
      </c>
      <c r="AW600" s="229">
        <v>2</v>
      </c>
      <c r="AX600" s="229">
        <v>2</v>
      </c>
      <c r="AY600" s="229">
        <v>2</v>
      </c>
      <c r="AZ600" s="229">
        <v>4</v>
      </c>
      <c r="BB600" s="229">
        <v>47</v>
      </c>
      <c r="BC600" s="229">
        <v>5</v>
      </c>
      <c r="BD600" s="229">
        <v>1</v>
      </c>
      <c r="BE600" s="57">
        <v>3</v>
      </c>
      <c r="BF600" s="57">
        <v>3</v>
      </c>
      <c r="BG600" s="57">
        <v>3</v>
      </c>
      <c r="BH600" s="57">
        <v>10</v>
      </c>
      <c r="BI600" s="57">
        <f t="shared" si="411"/>
        <v>460</v>
      </c>
      <c r="BJ600" s="189" t="str">
        <f t="shared" si="441"/>
        <v>487-07</v>
      </c>
      <c r="BK600" s="173">
        <f t="shared" si="442"/>
        <v>1</v>
      </c>
      <c r="BL600" s="173">
        <v>0</v>
      </c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104"/>
      <c r="CB600" s="103"/>
      <c r="CC600" s="103"/>
      <c r="CD600" s="103"/>
      <c r="CE600" s="103"/>
      <c r="CF600" s="103"/>
      <c r="CG600" s="103"/>
      <c r="CH600" s="103"/>
      <c r="CI600" s="103"/>
      <c r="CJ600" s="103"/>
      <c r="CK600" s="103"/>
      <c r="CL600" s="103"/>
      <c r="CP600" s="93"/>
      <c r="CQ600" s="93"/>
      <c r="CV600" s="93"/>
      <c r="DA600" s="93"/>
      <c r="DF600" s="131"/>
      <c r="DG600" s="121">
        <f t="shared" si="412"/>
        <v>15.022608551199347</v>
      </c>
      <c r="DH600" s="121">
        <f t="shared" si="413"/>
        <v>18.129253071591581</v>
      </c>
      <c r="DI600" s="121">
        <f t="shared" si="414"/>
        <v>49.486424600085677</v>
      </c>
      <c r="DJ600" s="121">
        <f t="shared" si="415"/>
        <v>1.5585198458116372</v>
      </c>
      <c r="DK600" s="121">
        <f t="shared" si="415"/>
        <v>1.6513405901760125</v>
      </c>
      <c r="DL600" s="121">
        <f t="shared" si="415"/>
        <v>3.9625941226455854</v>
      </c>
      <c r="DM600" s="121">
        <f t="shared" si="416"/>
        <v>0</v>
      </c>
      <c r="DN600" s="121">
        <f t="shared" si="417"/>
        <v>0</v>
      </c>
      <c r="DO600" s="121">
        <f t="shared" si="418"/>
        <v>0</v>
      </c>
      <c r="DP600" s="121">
        <f t="shared" si="419"/>
        <v>0</v>
      </c>
      <c r="DQ600" s="121">
        <f t="shared" si="420"/>
        <v>0</v>
      </c>
      <c r="DR600" s="122">
        <f t="shared" si="421"/>
        <v>1.5</v>
      </c>
      <c r="DS600" s="157"/>
      <c r="DT600" s="157" t="str">
        <f t="shared" si="422"/>
        <v>Natural fuels broadcast burn</v>
      </c>
      <c r="DU600" s="157" t="str">
        <f t="shared" si="406"/>
        <v>487-07</v>
      </c>
      <c r="DV600" s="238">
        <f t="shared" si="423"/>
        <v>1</v>
      </c>
      <c r="EJ600" s="50"/>
      <c r="EK600" s="50"/>
      <c r="EL600" s="55"/>
      <c r="EM600" s="50"/>
      <c r="EN600" s="50"/>
      <c r="EO600" s="50">
        <f t="shared" si="443"/>
        <v>0</v>
      </c>
      <c r="EP600" s="50">
        <f t="shared" si="444"/>
        <v>0</v>
      </c>
      <c r="EQ600" s="50">
        <f t="shared" si="445"/>
        <v>0</v>
      </c>
      <c r="ER600" s="56"/>
      <c r="ES600" s="56"/>
      <c r="ET600" s="56">
        <f t="shared" si="447"/>
        <v>6.7601738480397069</v>
      </c>
      <c r="EU600" s="56">
        <f t="shared" si="447"/>
        <v>8.1581638822162112</v>
      </c>
      <c r="EV600" s="56"/>
      <c r="EW600" s="56"/>
      <c r="EX600" s="56"/>
      <c r="EY600" s="56"/>
      <c r="EZ600" s="165"/>
      <c r="FA600" s="179"/>
      <c r="FB600" s="179"/>
      <c r="FC600" s="56"/>
      <c r="FD600" s="56"/>
      <c r="FE600" s="56"/>
      <c r="FF600" s="56"/>
      <c r="FG600" s="56"/>
      <c r="FH600" s="56"/>
      <c r="FI600" s="56"/>
      <c r="FJ600" s="56"/>
      <c r="FK600" s="56"/>
      <c r="FL600" s="56"/>
      <c r="FM600" s="56"/>
      <c r="FO600" s="54"/>
      <c r="FP600" s="54"/>
      <c r="FQ600" s="54"/>
      <c r="FR600" s="54"/>
      <c r="FS600" s="54"/>
      <c r="FT600" s="54"/>
      <c r="FU600" s="54"/>
      <c r="FV600" s="54"/>
      <c r="FW600" s="54"/>
      <c r="FX600" s="54"/>
      <c r="FY600" s="54"/>
      <c r="FZ600" s="54"/>
      <c r="GA600" s="54"/>
    </row>
    <row r="601" spans="1:183" ht="16.899999999999999" customHeight="1">
      <c r="A601" s="66" t="s">
        <v>377</v>
      </c>
      <c r="B601" s="228" t="s">
        <v>358</v>
      </c>
      <c r="C601" s="228">
        <v>460</v>
      </c>
      <c r="D601" s="228" t="s">
        <v>376</v>
      </c>
      <c r="E601" s="229">
        <v>2</v>
      </c>
      <c r="F601" s="144">
        <v>1.03708398255</v>
      </c>
      <c r="G601" s="144">
        <v>7.6856193820560001</v>
      </c>
      <c r="H601" s="144"/>
      <c r="I601" s="144">
        <v>2.244736950918</v>
      </c>
      <c r="J601" s="144">
        <v>8.042706063084001</v>
      </c>
      <c r="K601" s="144">
        <v>3.4826882479620003</v>
      </c>
      <c r="L601" s="144">
        <v>1.3692085152900002</v>
      </c>
      <c r="M601" s="144"/>
      <c r="N601" s="211"/>
      <c r="O601" s="211"/>
      <c r="P601" s="230">
        <f>SUM(F601:O601)</f>
        <v>23.862043141859999</v>
      </c>
      <c r="Q601" s="52">
        <f t="shared" si="424"/>
        <v>0.72517012286366334</v>
      </c>
      <c r="R601" s="52">
        <f t="shared" si="425"/>
        <v>1.5022608551199348</v>
      </c>
      <c r="S601" s="52">
        <f t="shared" si="426"/>
        <v>1.4138978457167335</v>
      </c>
      <c r="T601" s="53">
        <f t="shared" si="427"/>
        <v>0.13691742944633589</v>
      </c>
      <c r="U601" s="53">
        <f t="shared" si="428"/>
        <v>1.3900766881414581</v>
      </c>
      <c r="V601" s="53">
        <f t="shared" si="429"/>
        <v>17.751083306215602</v>
      </c>
      <c r="W601" s="53">
        <f t="shared" si="430"/>
        <v>98.960711772686651</v>
      </c>
      <c r="X601" s="53">
        <f t="shared" si="431"/>
        <v>1.024349357088133</v>
      </c>
      <c r="Y601" s="53">
        <f t="shared" si="432"/>
        <v>1.0252519308134749</v>
      </c>
      <c r="Z601" s="53">
        <f t="shared" si="433"/>
        <v>1.0256210796792193</v>
      </c>
      <c r="AA601" s="53">
        <f t="shared" si="434"/>
        <v>1.0329380375125019</v>
      </c>
      <c r="AB601" s="53">
        <f t="shared" si="435"/>
        <v>0.57479600082889803</v>
      </c>
      <c r="AC601" s="53">
        <f t="shared" si="436"/>
        <v>0.5633825493611998</v>
      </c>
      <c r="AD601" s="53">
        <f t="shared" si="437"/>
        <v>0.52914401165394309</v>
      </c>
      <c r="AE601" s="53">
        <f t="shared" si="438"/>
        <v>0.39928513109785746</v>
      </c>
      <c r="AF601" s="53">
        <f t="shared" si="439"/>
        <v>0.36</v>
      </c>
      <c r="AG601" s="53">
        <f t="shared" si="440"/>
        <v>0.37964256554892872</v>
      </c>
      <c r="AH601" s="64" t="s">
        <v>152</v>
      </c>
      <c r="AI601" s="146"/>
      <c r="AJ601" s="146"/>
      <c r="AK601" s="45" t="str">
        <f t="shared" si="408"/>
        <v>487-07</v>
      </c>
      <c r="AL601" s="65"/>
      <c r="AM601" s="145">
        <f t="shared" si="409"/>
        <v>2</v>
      </c>
      <c r="AN601" s="149"/>
      <c r="AO601" s="183"/>
      <c r="AP601" s="149"/>
      <c r="AQ601" s="147">
        <f t="shared" si="410"/>
        <v>1</v>
      </c>
      <c r="AR601" s="229">
        <v>0</v>
      </c>
      <c r="AS601" s="229">
        <v>0</v>
      </c>
      <c r="AT601" s="229">
        <v>0</v>
      </c>
      <c r="AU601" s="229">
        <v>0</v>
      </c>
      <c r="AV601" s="229">
        <v>0</v>
      </c>
      <c r="AW601" s="229">
        <v>0</v>
      </c>
      <c r="AX601" s="229">
        <v>0</v>
      </c>
      <c r="AY601" s="229">
        <v>0</v>
      </c>
      <c r="AZ601" s="229">
        <v>0</v>
      </c>
      <c r="BA601" s="146"/>
      <c r="BB601" s="229">
        <v>10</v>
      </c>
      <c r="BC601" s="229">
        <v>1</v>
      </c>
      <c r="BD601" s="229">
        <v>0</v>
      </c>
      <c r="BE601" s="57">
        <v>3</v>
      </c>
      <c r="BF601" s="57">
        <v>3</v>
      </c>
      <c r="BG601" s="57">
        <v>3</v>
      </c>
      <c r="BH601" s="57">
        <v>10</v>
      </c>
      <c r="BI601" s="57">
        <f t="shared" si="411"/>
        <v>460</v>
      </c>
      <c r="BJ601" s="189" t="str">
        <f t="shared" si="441"/>
        <v>487-07</v>
      </c>
      <c r="BK601" s="189">
        <f t="shared" si="442"/>
        <v>2</v>
      </c>
      <c r="BL601" s="185">
        <v>8</v>
      </c>
      <c r="BM601" s="185"/>
      <c r="BN601" s="185"/>
      <c r="BO601" s="185"/>
      <c r="BP601" s="185"/>
      <c r="BQ601" s="185"/>
      <c r="BR601" s="185"/>
      <c r="BS601" s="185"/>
      <c r="BT601" s="185"/>
      <c r="BU601" s="185"/>
      <c r="BV601" s="185"/>
      <c r="BW601" s="185"/>
      <c r="BX601" s="185"/>
      <c r="BY601" s="185"/>
      <c r="BZ601" s="185"/>
      <c r="CA601" s="235"/>
      <c r="CB601" s="184"/>
      <c r="CC601" s="184"/>
      <c r="CD601" s="184"/>
      <c r="CE601" s="184"/>
      <c r="CF601" s="184"/>
      <c r="CG601" s="184"/>
      <c r="CH601" s="184"/>
      <c r="CI601" s="184"/>
      <c r="CJ601" s="184"/>
      <c r="CK601" s="184"/>
      <c r="CL601" s="184"/>
      <c r="CM601" s="146"/>
      <c r="CN601" s="146"/>
      <c r="CO601" s="146"/>
      <c r="CP601" s="236"/>
      <c r="CQ601" s="236"/>
      <c r="CR601" s="146"/>
      <c r="CS601" s="146"/>
      <c r="CT601" s="146"/>
      <c r="CU601" s="146"/>
      <c r="CV601" s="236"/>
      <c r="CW601" s="146"/>
      <c r="CX601" s="146"/>
      <c r="CY601" s="146"/>
      <c r="CZ601" s="146"/>
      <c r="DA601" s="236"/>
      <c r="DB601" s="146"/>
      <c r="DC601" s="146"/>
      <c r="DD601" s="146"/>
      <c r="DE601" s="146"/>
      <c r="DF601" s="237"/>
      <c r="DG601" s="121">
        <f t="shared" si="412"/>
        <v>0</v>
      </c>
      <c r="DH601" s="121">
        <f t="shared" si="413"/>
        <v>0</v>
      </c>
      <c r="DI601" s="121">
        <f t="shared" si="414"/>
        <v>0</v>
      </c>
      <c r="DJ601" s="121">
        <f t="shared" si="415"/>
        <v>0.33159996719396528</v>
      </c>
      <c r="DK601" s="121">
        <f t="shared" si="415"/>
        <v>0.33026811803520256</v>
      </c>
      <c r="DL601" s="121">
        <f t="shared" si="415"/>
        <v>0</v>
      </c>
      <c r="DM601" s="121">
        <f t="shared" si="416"/>
        <v>3.2572608695013914</v>
      </c>
      <c r="DN601" s="121">
        <f t="shared" si="417"/>
        <v>0</v>
      </c>
      <c r="DO601" s="121">
        <f t="shared" si="418"/>
        <v>0</v>
      </c>
      <c r="DP601" s="121">
        <f t="shared" si="419"/>
        <v>0</v>
      </c>
      <c r="DQ601" s="121">
        <f t="shared" si="420"/>
        <v>0</v>
      </c>
      <c r="DR601" s="122">
        <f t="shared" si="421"/>
        <v>0</v>
      </c>
      <c r="DS601" s="157"/>
      <c r="DT601" s="157" t="str">
        <f t="shared" si="422"/>
        <v>Natural fuels broadcast burn</v>
      </c>
      <c r="DU601" s="157" t="str">
        <f t="shared" ref="DU601:DU624" si="455">D601</f>
        <v>487-07</v>
      </c>
      <c r="DV601" s="238">
        <f t="shared" si="423"/>
        <v>2</v>
      </c>
      <c r="DW601" s="158"/>
      <c r="DX601" s="158"/>
      <c r="DY601" s="158"/>
      <c r="DZ601" s="158"/>
      <c r="EA601" s="158"/>
      <c r="EB601" s="158"/>
      <c r="EC601" s="158"/>
      <c r="ED601" s="158"/>
      <c r="EE601" s="158"/>
      <c r="EF601" s="158"/>
      <c r="EG601" s="158"/>
      <c r="EH601" s="158"/>
      <c r="EI601" s="158"/>
      <c r="EJ601" s="220"/>
      <c r="EK601" s="220"/>
      <c r="EL601" s="221"/>
      <c r="EM601" s="220"/>
      <c r="EN601" s="220"/>
      <c r="EO601" s="220"/>
      <c r="EP601" s="220"/>
      <c r="EQ601" s="220"/>
      <c r="ER601" s="222"/>
      <c r="ES601" s="222"/>
      <c r="ET601" s="222"/>
      <c r="EU601" s="222"/>
      <c r="EV601" s="222"/>
      <c r="EW601" s="222"/>
      <c r="EX601" s="222"/>
      <c r="EY601" s="222"/>
      <c r="EZ601" s="223"/>
      <c r="FA601" s="224"/>
      <c r="FB601" s="224"/>
      <c r="FC601" s="222"/>
      <c r="FD601" s="222"/>
      <c r="FE601" s="222"/>
      <c r="FF601" s="222"/>
      <c r="FG601" s="222"/>
      <c r="FH601" s="222"/>
      <c r="FI601" s="222"/>
      <c r="FJ601" s="222"/>
      <c r="FK601" s="222"/>
      <c r="FL601" s="222"/>
      <c r="FM601" s="222"/>
      <c r="FN601" s="146"/>
      <c r="FO601" s="225"/>
      <c r="FP601" s="225"/>
      <c r="FQ601" s="225"/>
      <c r="FR601" s="225"/>
      <c r="FS601" s="225"/>
      <c r="FT601" s="225"/>
      <c r="FU601" s="225"/>
      <c r="FV601" s="225"/>
      <c r="FW601" s="225"/>
      <c r="FX601" s="225"/>
      <c r="FY601" s="225"/>
      <c r="FZ601" s="225"/>
      <c r="GA601" s="225"/>
    </row>
    <row r="602" spans="1:183" ht="16.899999999999999" customHeight="1">
      <c r="A602" s="66" t="s">
        <v>377</v>
      </c>
      <c r="B602" s="228" t="s">
        <v>358</v>
      </c>
      <c r="C602" s="228">
        <v>460</v>
      </c>
      <c r="D602" s="228" t="s">
        <v>376</v>
      </c>
      <c r="E602" s="229">
        <v>3</v>
      </c>
      <c r="F602" s="144">
        <v>1.03708398255</v>
      </c>
      <c r="G602" s="144">
        <v>7.6856193820560001</v>
      </c>
      <c r="H602" s="144"/>
      <c r="I602" s="144">
        <v>2.244736950918</v>
      </c>
      <c r="J602" s="144">
        <v>8.042706063084001</v>
      </c>
      <c r="K602" s="144">
        <v>3.4826882479620003</v>
      </c>
      <c r="L602" s="144">
        <v>1.3692085152900002</v>
      </c>
      <c r="M602" s="144"/>
      <c r="N602" s="211"/>
      <c r="O602" s="211"/>
      <c r="P602" s="230">
        <f t="shared" ref="P602:P624" si="456">SUM(F602:O602)</f>
        <v>23.862043141859999</v>
      </c>
      <c r="Q602" s="52">
        <f t="shared" si="424"/>
        <v>0.72517012286366334</v>
      </c>
      <c r="R602" s="52">
        <f t="shared" si="425"/>
        <v>1.5022608551199348</v>
      </c>
      <c r="S602" s="52">
        <f t="shared" si="426"/>
        <v>1.4138978457167335</v>
      </c>
      <c r="T602" s="53">
        <f t="shared" si="427"/>
        <v>0.13691742944633589</v>
      </c>
      <c r="U602" s="53">
        <f t="shared" si="428"/>
        <v>1.3900766881414581</v>
      </c>
      <c r="V602" s="53">
        <f t="shared" si="429"/>
        <v>17.751083306215602</v>
      </c>
      <c r="W602" s="53">
        <f t="shared" si="430"/>
        <v>98.960711772686651</v>
      </c>
      <c r="X602" s="53">
        <f t="shared" si="431"/>
        <v>1.024349357088133</v>
      </c>
      <c r="Y602" s="53">
        <f t="shared" si="432"/>
        <v>1.0252519308134749</v>
      </c>
      <c r="Z602" s="53">
        <f t="shared" si="433"/>
        <v>1.0256210796792193</v>
      </c>
      <c r="AA602" s="53">
        <f t="shared" si="434"/>
        <v>1.0329380375125019</v>
      </c>
      <c r="AB602" s="53">
        <f t="shared" si="435"/>
        <v>0.57479600082889803</v>
      </c>
      <c r="AC602" s="53">
        <f t="shared" si="436"/>
        <v>0.5633825493611998</v>
      </c>
      <c r="AD602" s="53">
        <f t="shared" si="437"/>
        <v>0.52914401165394309</v>
      </c>
      <c r="AE602" s="53">
        <f t="shared" si="438"/>
        <v>0.39928513109785746</v>
      </c>
      <c r="AF602" s="53">
        <f t="shared" si="439"/>
        <v>0.36</v>
      </c>
      <c r="AG602" s="53">
        <f t="shared" si="440"/>
        <v>0.37964256554892872</v>
      </c>
      <c r="AH602" s="64" t="s">
        <v>152</v>
      </c>
      <c r="AI602" s="146"/>
      <c r="AJ602" s="146"/>
      <c r="AK602" s="45" t="str">
        <f t="shared" ref="AK602:AK624" si="457">D602</f>
        <v>487-07</v>
      </c>
      <c r="AL602" s="65"/>
      <c r="AM602" s="145">
        <f t="shared" ref="AM602:AM624" si="458">E602</f>
        <v>3</v>
      </c>
      <c r="AN602" s="149"/>
      <c r="AO602" s="183"/>
      <c r="AP602" s="149"/>
      <c r="AQ602" s="147">
        <f t="shared" ref="AQ602:AQ624" si="459">(1+(AP602/100)^2)^0.5</f>
        <v>1</v>
      </c>
      <c r="AR602" s="229">
        <v>0</v>
      </c>
      <c r="AS602" s="229">
        <v>0</v>
      </c>
      <c r="AT602" s="229">
        <v>0</v>
      </c>
      <c r="AU602" s="229">
        <v>0</v>
      </c>
      <c r="AV602" s="229">
        <v>1</v>
      </c>
      <c r="AW602" s="229">
        <v>1</v>
      </c>
      <c r="AX602" s="229">
        <v>0</v>
      </c>
      <c r="AY602" s="229">
        <v>1</v>
      </c>
      <c r="AZ602" s="229">
        <v>1</v>
      </c>
      <c r="BA602" s="146"/>
      <c r="BB602" s="229">
        <v>17</v>
      </c>
      <c r="BC602" s="229">
        <v>1</v>
      </c>
      <c r="BD602" s="229">
        <v>0</v>
      </c>
      <c r="BE602" s="57">
        <v>3</v>
      </c>
      <c r="BF602" s="57">
        <v>3</v>
      </c>
      <c r="BG602" s="57">
        <v>3</v>
      </c>
      <c r="BH602" s="57">
        <v>10</v>
      </c>
      <c r="BI602" s="57">
        <f t="shared" ref="BI602:BI624" si="460">C602</f>
        <v>460</v>
      </c>
      <c r="BJ602" s="189" t="str">
        <f t="shared" si="441"/>
        <v>487-07</v>
      </c>
      <c r="BK602" s="189">
        <f t="shared" si="442"/>
        <v>3</v>
      </c>
      <c r="BL602" s="185">
        <v>0</v>
      </c>
      <c r="BM602" s="185"/>
      <c r="BN602" s="185"/>
      <c r="BO602" s="185"/>
      <c r="BP602" s="185"/>
      <c r="BQ602" s="185"/>
      <c r="BR602" s="185"/>
      <c r="BS602" s="185"/>
      <c r="BT602" s="185"/>
      <c r="BU602" s="185"/>
      <c r="BV602" s="185"/>
      <c r="BW602" s="185"/>
      <c r="BX602" s="185"/>
      <c r="BY602" s="185"/>
      <c r="BZ602" s="185"/>
      <c r="CA602" s="235"/>
      <c r="CB602" s="184"/>
      <c r="CC602" s="184"/>
      <c r="CD602" s="184"/>
      <c r="CE602" s="184"/>
      <c r="CF602" s="184"/>
      <c r="CG602" s="184"/>
      <c r="CH602" s="184"/>
      <c r="CI602" s="184"/>
      <c r="CJ602" s="184"/>
      <c r="CK602" s="184"/>
      <c r="CL602" s="184"/>
      <c r="CM602" s="146"/>
      <c r="CN602" s="146"/>
      <c r="CO602" s="146"/>
      <c r="CP602" s="236"/>
      <c r="CQ602" s="236"/>
      <c r="CR602" s="146"/>
      <c r="CS602" s="146"/>
      <c r="CT602" s="146"/>
      <c r="CU602" s="146"/>
      <c r="CV602" s="236"/>
      <c r="CW602" s="146"/>
      <c r="CX602" s="146"/>
      <c r="CY602" s="146"/>
      <c r="CZ602" s="146"/>
      <c r="DA602" s="236"/>
      <c r="DB602" s="146"/>
      <c r="DC602" s="146"/>
      <c r="DD602" s="146"/>
      <c r="DE602" s="146"/>
      <c r="DF602" s="237"/>
      <c r="DG602" s="121">
        <f t="shared" ref="DG602:DG624" si="461">(((AR602*$R602) + (AU602*$R602)+(AX602*$R602))/2)*10</f>
        <v>0</v>
      </c>
      <c r="DH602" s="121">
        <f t="shared" ref="DH602:DH624" si="462">((($AS602*$Q602) +($AV602*$Q602)+($AY602*$Q602))/2)*10</f>
        <v>7.2517012286366338</v>
      </c>
      <c r="DI602" s="121">
        <f t="shared" ref="DI602:DI624" si="463">((((AR602+AU602+AX602)*S602) +((AS602+AV602+AY602)*S602))/2)*10</f>
        <v>14.138978457167335</v>
      </c>
      <c r="DJ602" s="121">
        <f t="shared" ref="DJ602:DL624" si="464">(10*(0.1234*T602*X602*AB602*BB602))/BE602</f>
        <v>0.56371994422974103</v>
      </c>
      <c r="DK602" s="121">
        <f t="shared" si="464"/>
        <v>0.33026811803520256</v>
      </c>
      <c r="DL602" s="121">
        <f t="shared" si="464"/>
        <v>0</v>
      </c>
      <c r="DM602" s="121">
        <f t="shared" ref="DM602:DM624" si="465">(10*0.1234*AA602*AE602)*((BL602^2)+(BM602^2)+(BN602^2)+(BO602^2)+(BP602^2)+(BQ602^2)+(BR602^2)+(BS602^2)+(BT602^2)+(BU602^2)+(BV602^2)+(BW602^2)+(BX602^2)+(BY602^2)+(BZ602^2))/$BH602</f>
        <v>0</v>
      </c>
      <c r="DN602" s="121">
        <f t="shared" ref="DN602:DN624" si="466">(10*0.1234*AA602*AF602*(CA602^2 + CB602^2 + CC602^2 + CD602^2 + CE602^2 + CF602^2 + CG602^2 +CH602^2 +CI602^2 + CJ602^2 +CK602^2 + CL602^2 +CM602^2 + CN602^2 + CO602^2))/$BH602</f>
        <v>0</v>
      </c>
      <c r="DO602" s="121">
        <f t="shared" ref="DO602:DO624" si="467">(10*0.1234*AA602*AG602)*((CQ602^2)+(CR602^2)+(CS602^2)+(CT602^2)+(CU602^2))/$BH602</f>
        <v>0</v>
      </c>
      <c r="DP602" s="121">
        <f t="shared" ref="DP602:DP624" si="468">(10*0.1234*AA602*AG602)*((CV602^2)+(CW602^2)+(CX602^2)+(CY602^2)+(CZ602^2))/$BH602</f>
        <v>0</v>
      </c>
      <c r="DQ602" s="121">
        <f t="shared" ref="DQ602:DQ624" si="469">(10*0.1234*AA602*AG602)*((DA602^2)+(DB602^2)+(DC602^2)+(DD602^2)+(DE602^2))/$BH602</f>
        <v>0</v>
      </c>
      <c r="DR602" s="122">
        <f t="shared" ref="DR602:DR624" si="470">AVERAGE(AT602,AW602)</f>
        <v>0.5</v>
      </c>
      <c r="DS602" s="157"/>
      <c r="DT602" s="157" t="str">
        <f t="shared" ref="DT602:DT624" si="471">B602</f>
        <v>Natural fuels broadcast burn</v>
      </c>
      <c r="DU602" s="157" t="str">
        <f t="shared" si="455"/>
        <v>487-07</v>
      </c>
      <c r="DV602" s="238">
        <f t="shared" ref="DV602:DV624" si="472">E602</f>
        <v>3</v>
      </c>
      <c r="DW602" s="158"/>
      <c r="DX602" s="158"/>
      <c r="DY602" s="158"/>
      <c r="DZ602" s="158"/>
      <c r="EA602" s="158"/>
      <c r="EB602" s="158"/>
      <c r="EC602" s="158"/>
      <c r="ED602" s="158"/>
      <c r="EE602" s="158"/>
      <c r="EF602" s="158"/>
      <c r="EG602" s="158"/>
      <c r="EH602" s="158"/>
      <c r="EI602" s="158"/>
      <c r="EJ602" s="220"/>
      <c r="EK602" s="220"/>
      <c r="EL602" s="221"/>
      <c r="EM602" s="220"/>
      <c r="EN602" s="220"/>
      <c r="EO602" s="220"/>
      <c r="EP602" s="220"/>
      <c r="EQ602" s="220"/>
      <c r="ER602" s="222"/>
      <c r="ES602" s="222"/>
      <c r="ET602" s="222"/>
      <c r="EU602" s="222"/>
      <c r="EV602" s="222"/>
      <c r="EW602" s="222"/>
      <c r="EX602" s="222"/>
      <c r="EY602" s="222"/>
      <c r="EZ602" s="223"/>
      <c r="FA602" s="224"/>
      <c r="FB602" s="224"/>
      <c r="FC602" s="222"/>
      <c r="FD602" s="222"/>
      <c r="FE602" s="222"/>
      <c r="FF602" s="222"/>
      <c r="FG602" s="222"/>
      <c r="FH602" s="222"/>
      <c r="FI602" s="222"/>
      <c r="FJ602" s="222"/>
      <c r="FK602" s="222"/>
      <c r="FL602" s="222"/>
      <c r="FM602" s="222"/>
      <c r="FN602" s="146"/>
      <c r="FO602" s="225"/>
      <c r="FP602" s="225"/>
      <c r="FQ602" s="225"/>
      <c r="FR602" s="225"/>
      <c r="FS602" s="225"/>
      <c r="FT602" s="225"/>
      <c r="FU602" s="225"/>
      <c r="FV602" s="225"/>
      <c r="FW602" s="225"/>
      <c r="FX602" s="225"/>
      <c r="FY602" s="225"/>
      <c r="FZ602" s="225"/>
      <c r="GA602" s="225"/>
    </row>
    <row r="603" spans="1:183" ht="16.899999999999999" customHeight="1">
      <c r="A603" s="66" t="s">
        <v>377</v>
      </c>
      <c r="B603" s="228" t="s">
        <v>358</v>
      </c>
      <c r="C603" s="228">
        <v>460</v>
      </c>
      <c r="D603" s="228" t="s">
        <v>376</v>
      </c>
      <c r="E603" s="229">
        <v>4</v>
      </c>
      <c r="F603" s="144">
        <v>1.03708398255</v>
      </c>
      <c r="G603" s="144">
        <v>7.6856193820560001</v>
      </c>
      <c r="H603" s="144"/>
      <c r="I603" s="144">
        <v>2.244736950918</v>
      </c>
      <c r="J603" s="144">
        <v>8.042706063084001</v>
      </c>
      <c r="K603" s="144">
        <v>3.4826882479620003</v>
      </c>
      <c r="L603" s="144">
        <v>1.3692085152900002</v>
      </c>
      <c r="M603" s="144"/>
      <c r="N603" s="211"/>
      <c r="O603" s="211"/>
      <c r="P603" s="230">
        <f t="shared" si="456"/>
        <v>23.862043141859999</v>
      </c>
      <c r="Q603" s="52">
        <f t="shared" si="424"/>
        <v>0.72517012286366334</v>
      </c>
      <c r="R603" s="52">
        <f t="shared" si="425"/>
        <v>1.5022608551199348</v>
      </c>
      <c r="S603" s="52">
        <f t="shared" si="426"/>
        <v>1.4138978457167335</v>
      </c>
      <c r="T603" s="53">
        <f t="shared" si="427"/>
        <v>0.13691742944633589</v>
      </c>
      <c r="U603" s="53">
        <f t="shared" si="428"/>
        <v>1.3900766881414581</v>
      </c>
      <c r="V603" s="53">
        <f t="shared" si="429"/>
        <v>17.751083306215602</v>
      </c>
      <c r="W603" s="53">
        <f t="shared" si="430"/>
        <v>98.960711772686651</v>
      </c>
      <c r="X603" s="53">
        <f t="shared" si="431"/>
        <v>1.024349357088133</v>
      </c>
      <c r="Y603" s="53">
        <f t="shared" si="432"/>
        <v>1.0252519308134749</v>
      </c>
      <c r="Z603" s="53">
        <f t="shared" si="433"/>
        <v>1.0256210796792193</v>
      </c>
      <c r="AA603" s="53">
        <f t="shared" si="434"/>
        <v>1.0329380375125019</v>
      </c>
      <c r="AB603" s="53">
        <f t="shared" si="435"/>
        <v>0.57479600082889803</v>
      </c>
      <c r="AC603" s="53">
        <f t="shared" si="436"/>
        <v>0.5633825493611998</v>
      </c>
      <c r="AD603" s="53">
        <f t="shared" si="437"/>
        <v>0.52914401165394309</v>
      </c>
      <c r="AE603" s="53">
        <f t="shared" si="438"/>
        <v>0.39928513109785746</v>
      </c>
      <c r="AF603" s="53">
        <f t="shared" si="439"/>
        <v>0.36</v>
      </c>
      <c r="AG603" s="53">
        <f t="shared" si="440"/>
        <v>0.37964256554892872</v>
      </c>
      <c r="AH603" s="64" t="s">
        <v>152</v>
      </c>
      <c r="AI603" s="146"/>
      <c r="AJ603" s="146"/>
      <c r="AK603" s="45" t="str">
        <f t="shared" si="457"/>
        <v>487-07</v>
      </c>
      <c r="AL603" s="65"/>
      <c r="AM603" s="145">
        <f t="shared" si="458"/>
        <v>4</v>
      </c>
      <c r="AN603" s="149"/>
      <c r="AO603" s="183"/>
      <c r="AP603" s="149"/>
      <c r="AQ603" s="147">
        <f t="shared" si="459"/>
        <v>1</v>
      </c>
      <c r="AR603" s="229">
        <v>1</v>
      </c>
      <c r="AS603" s="229">
        <v>1</v>
      </c>
      <c r="AT603" s="229">
        <v>1</v>
      </c>
      <c r="AU603" s="229">
        <v>0</v>
      </c>
      <c r="AV603" s="229">
        <v>1</v>
      </c>
      <c r="AW603" s="229">
        <v>1</v>
      </c>
      <c r="AX603" s="229">
        <v>0</v>
      </c>
      <c r="AY603" s="229">
        <v>0</v>
      </c>
      <c r="AZ603" s="229">
        <v>1</v>
      </c>
      <c r="BA603" s="146"/>
      <c r="BB603" s="229">
        <v>21</v>
      </c>
      <c r="BC603" s="229">
        <v>0</v>
      </c>
      <c r="BD603" s="229">
        <v>0</v>
      </c>
      <c r="BE603" s="57">
        <v>3</v>
      </c>
      <c r="BF603" s="57">
        <v>3</v>
      </c>
      <c r="BG603" s="57">
        <v>3</v>
      </c>
      <c r="BH603" s="57">
        <v>10</v>
      </c>
      <c r="BI603" s="57">
        <f t="shared" si="460"/>
        <v>460</v>
      </c>
      <c r="BJ603" s="189" t="str">
        <f t="shared" si="441"/>
        <v>487-07</v>
      </c>
      <c r="BK603" s="189">
        <f t="shared" si="442"/>
        <v>4</v>
      </c>
      <c r="BL603" s="185">
        <v>22</v>
      </c>
      <c r="BM603" s="185"/>
      <c r="BN603" s="185"/>
      <c r="BO603" s="185"/>
      <c r="BP603" s="185"/>
      <c r="BQ603" s="185"/>
      <c r="BR603" s="185"/>
      <c r="BS603" s="185"/>
      <c r="BT603" s="185"/>
      <c r="BU603" s="185"/>
      <c r="BV603" s="185"/>
      <c r="BW603" s="185"/>
      <c r="BX603" s="185"/>
      <c r="BY603" s="185"/>
      <c r="BZ603" s="185"/>
      <c r="CA603" s="235"/>
      <c r="CB603" s="184"/>
      <c r="CC603" s="184"/>
      <c r="CD603" s="184"/>
      <c r="CE603" s="184"/>
      <c r="CF603" s="184"/>
      <c r="CG603" s="184"/>
      <c r="CH603" s="184"/>
      <c r="CI603" s="184"/>
      <c r="CJ603" s="184"/>
      <c r="CK603" s="184"/>
      <c r="CL603" s="184"/>
      <c r="CM603" s="146"/>
      <c r="CN603" s="146"/>
      <c r="CO603" s="146"/>
      <c r="CP603" s="236"/>
      <c r="CQ603" s="236"/>
      <c r="CR603" s="146"/>
      <c r="CS603" s="146"/>
      <c r="CT603" s="146"/>
      <c r="CU603" s="146"/>
      <c r="CV603" s="236"/>
      <c r="CW603" s="146"/>
      <c r="CX603" s="146"/>
      <c r="CY603" s="146"/>
      <c r="CZ603" s="146"/>
      <c r="DA603" s="236"/>
      <c r="DB603" s="146"/>
      <c r="DC603" s="146"/>
      <c r="DD603" s="146"/>
      <c r="DE603" s="146"/>
      <c r="DF603" s="237"/>
      <c r="DG603" s="121">
        <f t="shared" si="461"/>
        <v>7.5113042755996737</v>
      </c>
      <c r="DH603" s="121">
        <f t="shared" si="462"/>
        <v>7.2517012286366338</v>
      </c>
      <c r="DI603" s="121">
        <f t="shared" si="463"/>
        <v>21.208467685751003</v>
      </c>
      <c r="DJ603" s="121">
        <f t="shared" si="464"/>
        <v>0.69635993110732708</v>
      </c>
      <c r="DK603" s="121">
        <f t="shared" si="464"/>
        <v>0</v>
      </c>
      <c r="DL603" s="121">
        <f t="shared" si="464"/>
        <v>0</v>
      </c>
      <c r="DM603" s="121">
        <f t="shared" si="465"/>
        <v>24.633035325604272</v>
      </c>
      <c r="DN603" s="121">
        <f t="shared" si="466"/>
        <v>0</v>
      </c>
      <c r="DO603" s="121">
        <f t="shared" si="467"/>
        <v>0</v>
      </c>
      <c r="DP603" s="121">
        <f t="shared" si="468"/>
        <v>0</v>
      </c>
      <c r="DQ603" s="121">
        <f t="shared" si="469"/>
        <v>0</v>
      </c>
      <c r="DR603" s="122">
        <f t="shared" si="470"/>
        <v>1</v>
      </c>
      <c r="DS603" s="157"/>
      <c r="DT603" s="157" t="str">
        <f t="shared" si="471"/>
        <v>Natural fuels broadcast burn</v>
      </c>
      <c r="DU603" s="157" t="str">
        <f t="shared" si="455"/>
        <v>487-07</v>
      </c>
      <c r="DV603" s="238">
        <f t="shared" si="472"/>
        <v>4</v>
      </c>
      <c r="DW603" s="158"/>
      <c r="DX603" s="158"/>
      <c r="DY603" s="158"/>
      <c r="DZ603" s="158"/>
      <c r="EA603" s="158"/>
      <c r="EB603" s="158"/>
      <c r="EC603" s="158"/>
      <c r="ED603" s="158"/>
      <c r="EE603" s="158"/>
      <c r="EF603" s="158"/>
      <c r="EG603" s="158"/>
      <c r="EH603" s="158"/>
      <c r="EI603" s="158"/>
      <c r="EJ603" s="220"/>
      <c r="EK603" s="220"/>
      <c r="EL603" s="221"/>
      <c r="EM603" s="220"/>
      <c r="EN603" s="220"/>
      <c r="EO603" s="220"/>
      <c r="EP603" s="220"/>
      <c r="EQ603" s="220"/>
      <c r="ER603" s="222"/>
      <c r="ES603" s="222"/>
      <c r="ET603" s="222"/>
      <c r="EU603" s="222"/>
      <c r="EV603" s="222"/>
      <c r="EW603" s="222"/>
      <c r="EX603" s="222"/>
      <c r="EY603" s="222"/>
      <c r="EZ603" s="223"/>
      <c r="FA603" s="224"/>
      <c r="FB603" s="224"/>
      <c r="FC603" s="222"/>
      <c r="FD603" s="222"/>
      <c r="FE603" s="222"/>
      <c r="FF603" s="222"/>
      <c r="FG603" s="222"/>
      <c r="FH603" s="222"/>
      <c r="FI603" s="222"/>
      <c r="FJ603" s="222"/>
      <c r="FK603" s="222"/>
      <c r="FL603" s="222"/>
      <c r="FM603" s="222"/>
      <c r="FN603" s="146"/>
      <c r="FO603" s="225"/>
      <c r="FP603" s="225"/>
      <c r="FQ603" s="225"/>
      <c r="FR603" s="225"/>
      <c r="FS603" s="225"/>
      <c r="FT603" s="225"/>
      <c r="FU603" s="225"/>
      <c r="FV603" s="225"/>
      <c r="FW603" s="225"/>
      <c r="FX603" s="225"/>
      <c r="FY603" s="225"/>
      <c r="FZ603" s="225"/>
      <c r="GA603" s="225"/>
    </row>
    <row r="604" spans="1:183" ht="16.899999999999999" customHeight="1">
      <c r="A604" s="66" t="s">
        <v>377</v>
      </c>
      <c r="B604" s="228" t="s">
        <v>358</v>
      </c>
      <c r="C604" s="228">
        <v>460</v>
      </c>
      <c r="D604" s="228" t="s">
        <v>376</v>
      </c>
      <c r="E604" s="229">
        <v>5</v>
      </c>
      <c r="F604" s="144">
        <v>1.03708398255</v>
      </c>
      <c r="G604" s="144">
        <v>7.6856193820560001</v>
      </c>
      <c r="H604" s="144"/>
      <c r="I604" s="144">
        <v>2.244736950918</v>
      </c>
      <c r="J604" s="144">
        <v>8.042706063084001</v>
      </c>
      <c r="K604" s="144">
        <v>3.4826882479620003</v>
      </c>
      <c r="L604" s="144">
        <v>1.3692085152900002</v>
      </c>
      <c r="M604" s="83"/>
      <c r="N604" s="211"/>
      <c r="O604" s="211"/>
      <c r="P604" s="230">
        <f t="shared" si="456"/>
        <v>23.862043141859999</v>
      </c>
      <c r="Q604" s="52">
        <f t="shared" si="424"/>
        <v>0.72517012286366334</v>
      </c>
      <c r="R604" s="52">
        <f t="shared" si="425"/>
        <v>1.5022608551199348</v>
      </c>
      <c r="S604" s="52">
        <f t="shared" si="426"/>
        <v>1.4138978457167335</v>
      </c>
      <c r="T604" s="53">
        <f t="shared" si="427"/>
        <v>0.13691742944633589</v>
      </c>
      <c r="U604" s="53">
        <f t="shared" si="428"/>
        <v>1.3900766881414581</v>
      </c>
      <c r="V604" s="53">
        <f t="shared" si="429"/>
        <v>17.751083306215602</v>
      </c>
      <c r="W604" s="53">
        <f t="shared" si="430"/>
        <v>98.960711772686651</v>
      </c>
      <c r="X604" s="53">
        <f t="shared" si="431"/>
        <v>1.024349357088133</v>
      </c>
      <c r="Y604" s="53">
        <f t="shared" si="432"/>
        <v>1.0252519308134749</v>
      </c>
      <c r="Z604" s="53">
        <f t="shared" si="433"/>
        <v>1.0256210796792193</v>
      </c>
      <c r="AA604" s="53">
        <f t="shared" si="434"/>
        <v>1.0329380375125019</v>
      </c>
      <c r="AB604" s="53">
        <f t="shared" si="435"/>
        <v>0.57479600082889803</v>
      </c>
      <c r="AC604" s="53">
        <f t="shared" si="436"/>
        <v>0.5633825493611998</v>
      </c>
      <c r="AD604" s="53">
        <f t="shared" si="437"/>
        <v>0.52914401165394309</v>
      </c>
      <c r="AE604" s="53">
        <f t="shared" si="438"/>
        <v>0.39928513109785746</v>
      </c>
      <c r="AF604" s="53">
        <f t="shared" si="439"/>
        <v>0.36</v>
      </c>
      <c r="AG604" s="53">
        <f t="shared" si="440"/>
        <v>0.37964256554892872</v>
      </c>
      <c r="AH604" s="64" t="s">
        <v>152</v>
      </c>
      <c r="AI604" s="146"/>
      <c r="AJ604" s="146"/>
      <c r="AK604" s="45" t="str">
        <f t="shared" si="457"/>
        <v>487-07</v>
      </c>
      <c r="AL604" s="65"/>
      <c r="AM604" s="145">
        <f t="shared" si="458"/>
        <v>5</v>
      </c>
      <c r="AN604" s="149"/>
      <c r="AO604" s="183"/>
      <c r="AP604" s="149"/>
      <c r="AQ604" s="147">
        <f t="shared" si="459"/>
        <v>1</v>
      </c>
      <c r="AR604" s="229">
        <v>0</v>
      </c>
      <c r="AS604" s="229">
        <v>0</v>
      </c>
      <c r="AT604" s="229">
        <v>2</v>
      </c>
      <c r="AU604" s="229">
        <v>1</v>
      </c>
      <c r="AV604" s="229">
        <v>1</v>
      </c>
      <c r="AW604" s="229">
        <v>3</v>
      </c>
      <c r="AX604" s="229">
        <v>0</v>
      </c>
      <c r="AY604" s="229">
        <v>1</v>
      </c>
      <c r="AZ604" s="229">
        <v>6</v>
      </c>
      <c r="BA604" s="146"/>
      <c r="BB604" s="229">
        <v>51</v>
      </c>
      <c r="BC604" s="229">
        <v>7</v>
      </c>
      <c r="BD604" s="229">
        <v>0</v>
      </c>
      <c r="BE604" s="57">
        <v>3</v>
      </c>
      <c r="BF604" s="57">
        <v>3</v>
      </c>
      <c r="BG604" s="57">
        <v>3</v>
      </c>
      <c r="BH604" s="57">
        <v>10</v>
      </c>
      <c r="BI604" s="57">
        <f t="shared" si="460"/>
        <v>460</v>
      </c>
      <c r="BJ604" s="189" t="str">
        <f t="shared" si="441"/>
        <v>487-07</v>
      </c>
      <c r="BK604" s="189">
        <f t="shared" si="442"/>
        <v>5</v>
      </c>
      <c r="BL604" s="185">
        <v>0</v>
      </c>
      <c r="BM604" s="185"/>
      <c r="BN604" s="185"/>
      <c r="BO604" s="185"/>
      <c r="BP604" s="185"/>
      <c r="BQ604" s="185"/>
      <c r="BR604" s="185"/>
      <c r="BS604" s="185"/>
      <c r="BT604" s="185"/>
      <c r="BU604" s="185"/>
      <c r="BV604" s="185"/>
      <c r="BW604" s="185"/>
      <c r="BX604" s="185"/>
      <c r="BY604" s="185"/>
      <c r="BZ604" s="185"/>
      <c r="CA604" s="235"/>
      <c r="CB604" s="184"/>
      <c r="CC604" s="184"/>
      <c r="CD604" s="184"/>
      <c r="CE604" s="184"/>
      <c r="CF604" s="184"/>
      <c r="CG604" s="184"/>
      <c r="CH604" s="184"/>
      <c r="CI604" s="184"/>
      <c r="CJ604" s="184"/>
      <c r="CK604" s="184"/>
      <c r="CL604" s="184"/>
      <c r="CM604" s="146"/>
      <c r="CN604" s="146"/>
      <c r="CO604" s="146"/>
      <c r="CP604" s="236"/>
      <c r="CQ604" s="236"/>
      <c r="CR604" s="146"/>
      <c r="CS604" s="146"/>
      <c r="CT604" s="146"/>
      <c r="CU604" s="146"/>
      <c r="CV604" s="236"/>
      <c r="CW604" s="146"/>
      <c r="CX604" s="146"/>
      <c r="CY604" s="146"/>
      <c r="CZ604" s="146"/>
      <c r="DA604" s="236"/>
      <c r="DB604" s="146"/>
      <c r="DC604" s="146"/>
      <c r="DD604" s="146"/>
      <c r="DE604" s="146"/>
      <c r="DF604" s="237"/>
      <c r="DG604" s="121">
        <f t="shared" si="461"/>
        <v>7.5113042755996737</v>
      </c>
      <c r="DH604" s="121">
        <f t="shared" si="462"/>
        <v>7.2517012286366338</v>
      </c>
      <c r="DI604" s="121">
        <f t="shared" si="463"/>
        <v>21.208467685751003</v>
      </c>
      <c r="DJ604" s="121">
        <f t="shared" si="464"/>
        <v>1.691159832689223</v>
      </c>
      <c r="DK604" s="121">
        <f t="shared" si="464"/>
        <v>2.3118768262464178</v>
      </c>
      <c r="DL604" s="121">
        <f t="shared" si="464"/>
        <v>0</v>
      </c>
      <c r="DM604" s="121">
        <f t="shared" si="465"/>
        <v>0</v>
      </c>
      <c r="DN604" s="121">
        <f t="shared" si="466"/>
        <v>0</v>
      </c>
      <c r="DO604" s="121">
        <f t="shared" si="467"/>
        <v>0</v>
      </c>
      <c r="DP604" s="121">
        <f t="shared" si="468"/>
        <v>0</v>
      </c>
      <c r="DQ604" s="121">
        <f t="shared" si="469"/>
        <v>0</v>
      </c>
      <c r="DR604" s="122">
        <f t="shared" si="470"/>
        <v>2.5</v>
      </c>
      <c r="DS604" s="157"/>
      <c r="DT604" s="157" t="str">
        <f t="shared" si="471"/>
        <v>Natural fuels broadcast burn</v>
      </c>
      <c r="DU604" s="157" t="str">
        <f t="shared" si="455"/>
        <v>487-07</v>
      </c>
      <c r="DV604" s="238">
        <f t="shared" si="472"/>
        <v>5</v>
      </c>
      <c r="DW604" s="158"/>
      <c r="DX604" s="158"/>
      <c r="DY604" s="158"/>
      <c r="DZ604" s="158"/>
      <c r="EA604" s="158"/>
      <c r="EB604" s="158"/>
      <c r="EC604" s="158"/>
      <c r="ED604" s="158"/>
      <c r="EE604" s="158"/>
      <c r="EF604" s="158"/>
      <c r="EG604" s="158"/>
      <c r="EH604" s="158"/>
      <c r="EI604" s="158"/>
      <c r="EJ604" s="220"/>
      <c r="EK604" s="220"/>
      <c r="EL604" s="221"/>
      <c r="EM604" s="220"/>
      <c r="EN604" s="220"/>
      <c r="EO604" s="220"/>
      <c r="EP604" s="220"/>
      <c r="EQ604" s="220"/>
      <c r="ER604" s="222"/>
      <c r="ES604" s="222"/>
      <c r="ET604" s="222"/>
      <c r="EU604" s="222"/>
      <c r="EV604" s="222"/>
      <c r="EW604" s="222"/>
      <c r="EX604" s="222"/>
      <c r="EY604" s="222"/>
      <c r="EZ604" s="223"/>
      <c r="FA604" s="224"/>
      <c r="FB604" s="224"/>
      <c r="FC604" s="222"/>
      <c r="FD604" s="222"/>
      <c r="FE604" s="222"/>
      <c r="FF604" s="222"/>
      <c r="FG604" s="222"/>
      <c r="FH604" s="222"/>
      <c r="FI604" s="222"/>
      <c r="FJ604" s="222"/>
      <c r="FK604" s="222"/>
      <c r="FL604" s="222"/>
      <c r="FM604" s="222"/>
      <c r="FN604" s="146"/>
      <c r="FO604" s="225"/>
      <c r="FP604" s="225"/>
      <c r="FQ604" s="225"/>
      <c r="FR604" s="225"/>
      <c r="FS604" s="225"/>
      <c r="FT604" s="225"/>
      <c r="FU604" s="225"/>
      <c r="FV604" s="225"/>
      <c r="FW604" s="225"/>
      <c r="FX604" s="225"/>
      <c r="FY604" s="225"/>
      <c r="FZ604" s="225"/>
      <c r="GA604" s="225"/>
    </row>
    <row r="605" spans="1:183" ht="16.899999999999999" customHeight="1">
      <c r="A605" s="66" t="s">
        <v>377</v>
      </c>
      <c r="B605" s="228" t="s">
        <v>358</v>
      </c>
      <c r="C605" s="228">
        <v>460</v>
      </c>
      <c r="D605" s="228" t="s">
        <v>372</v>
      </c>
      <c r="E605" s="229">
        <v>1</v>
      </c>
      <c r="F605" s="144">
        <v>1.03708398255</v>
      </c>
      <c r="G605" s="144">
        <v>7.6856193820560001</v>
      </c>
      <c r="H605" s="144"/>
      <c r="I605" s="144">
        <v>2.244736950918</v>
      </c>
      <c r="J605" s="144">
        <v>8.042706063084001</v>
      </c>
      <c r="K605" s="144">
        <v>3.4826882479620003</v>
      </c>
      <c r="L605" s="144">
        <v>1.3692085152900002</v>
      </c>
      <c r="M605" s="83"/>
      <c r="N605" s="211"/>
      <c r="O605" s="211"/>
      <c r="P605" s="230">
        <f t="shared" si="456"/>
        <v>23.862043141859999</v>
      </c>
      <c r="Q605" s="52">
        <f t="shared" si="424"/>
        <v>0.72517012286366334</v>
      </c>
      <c r="R605" s="52">
        <f t="shared" si="425"/>
        <v>1.5022608551199348</v>
      </c>
      <c r="S605" s="52">
        <f t="shared" si="426"/>
        <v>1.4138978457167335</v>
      </c>
      <c r="T605" s="53">
        <f t="shared" si="427"/>
        <v>0.13691742944633589</v>
      </c>
      <c r="U605" s="53">
        <f t="shared" si="428"/>
        <v>1.3900766881414581</v>
      </c>
      <c r="V605" s="53">
        <f t="shared" si="429"/>
        <v>17.751083306215602</v>
      </c>
      <c r="W605" s="53">
        <f t="shared" si="430"/>
        <v>98.960711772686651</v>
      </c>
      <c r="X605" s="53">
        <f t="shared" si="431"/>
        <v>1.024349357088133</v>
      </c>
      <c r="Y605" s="53">
        <f t="shared" si="432"/>
        <v>1.0252519308134749</v>
      </c>
      <c r="Z605" s="53">
        <f t="shared" si="433"/>
        <v>1.0256210796792193</v>
      </c>
      <c r="AA605" s="53">
        <f t="shared" si="434"/>
        <v>1.0329380375125019</v>
      </c>
      <c r="AB605" s="53">
        <f t="shared" si="435"/>
        <v>0.57479600082889803</v>
      </c>
      <c r="AC605" s="53">
        <f t="shared" si="436"/>
        <v>0.5633825493611998</v>
      </c>
      <c r="AD605" s="53">
        <f t="shared" si="437"/>
        <v>0.52914401165394309</v>
      </c>
      <c r="AE605" s="53">
        <f t="shared" si="438"/>
        <v>0.39928513109785746</v>
      </c>
      <c r="AF605" s="53">
        <f t="shared" si="439"/>
        <v>0.36</v>
      </c>
      <c r="AG605" s="53">
        <f t="shared" si="440"/>
        <v>0.37964256554892872</v>
      </c>
      <c r="AH605" s="64" t="s">
        <v>152</v>
      </c>
      <c r="AI605" s="146"/>
      <c r="AJ605" s="146"/>
      <c r="AK605" s="45" t="str">
        <f t="shared" si="457"/>
        <v>488-04</v>
      </c>
      <c r="AL605" s="65"/>
      <c r="AM605" s="145">
        <f t="shared" si="458"/>
        <v>1</v>
      </c>
      <c r="AN605" s="149"/>
      <c r="AO605" s="183"/>
      <c r="AP605" s="149"/>
      <c r="AQ605" s="147">
        <f t="shared" si="459"/>
        <v>1</v>
      </c>
      <c r="AR605" s="229">
        <v>0</v>
      </c>
      <c r="AS605" s="229">
        <v>0</v>
      </c>
      <c r="AT605" s="229">
        <v>0</v>
      </c>
      <c r="AU605" s="229">
        <v>0</v>
      </c>
      <c r="AV605" s="229">
        <v>0</v>
      </c>
      <c r="AW605" s="229">
        <v>1</v>
      </c>
      <c r="AX605" s="229">
        <v>0</v>
      </c>
      <c r="AY605" s="229">
        <v>0</v>
      </c>
      <c r="AZ605" s="229">
        <v>0</v>
      </c>
      <c r="BA605" s="146"/>
      <c r="BB605" s="229">
        <v>0</v>
      </c>
      <c r="BC605" s="229">
        <v>0</v>
      </c>
      <c r="BD605" s="229">
        <v>0</v>
      </c>
      <c r="BE605" s="57">
        <v>3</v>
      </c>
      <c r="BF605" s="57">
        <v>3</v>
      </c>
      <c r="BG605" s="57">
        <v>3</v>
      </c>
      <c r="BH605" s="57">
        <v>10</v>
      </c>
      <c r="BI605" s="57">
        <f t="shared" si="460"/>
        <v>460</v>
      </c>
      <c r="BJ605" s="189" t="str">
        <f t="shared" si="441"/>
        <v>488-04</v>
      </c>
      <c r="BK605" s="189">
        <f t="shared" si="442"/>
        <v>1</v>
      </c>
      <c r="BL605" s="185">
        <v>0</v>
      </c>
      <c r="BM605" s="185"/>
      <c r="BN605" s="185"/>
      <c r="BO605" s="185"/>
      <c r="BP605" s="185"/>
      <c r="BQ605" s="185"/>
      <c r="BR605" s="185"/>
      <c r="BS605" s="185"/>
      <c r="BT605" s="185"/>
      <c r="BU605" s="185"/>
      <c r="BV605" s="185"/>
      <c r="BW605" s="185"/>
      <c r="BX605" s="185"/>
      <c r="BY605" s="185"/>
      <c r="BZ605" s="185"/>
      <c r="CA605" s="235"/>
      <c r="CB605" s="184"/>
      <c r="CC605" s="184"/>
      <c r="CD605" s="184"/>
      <c r="CE605" s="184"/>
      <c r="CF605" s="184"/>
      <c r="CG605" s="184"/>
      <c r="CH605" s="184"/>
      <c r="CI605" s="184"/>
      <c r="CJ605" s="184"/>
      <c r="CK605" s="184"/>
      <c r="CL605" s="184"/>
      <c r="CM605" s="146"/>
      <c r="CN605" s="146"/>
      <c r="CO605" s="146"/>
      <c r="CP605" s="236"/>
      <c r="CQ605" s="236"/>
      <c r="CR605" s="146"/>
      <c r="CS605" s="146"/>
      <c r="CT605" s="146"/>
      <c r="CU605" s="146"/>
      <c r="CV605" s="236"/>
      <c r="CW605" s="146"/>
      <c r="CX605" s="146"/>
      <c r="CY605" s="146"/>
      <c r="CZ605" s="146"/>
      <c r="DA605" s="236"/>
      <c r="DB605" s="146"/>
      <c r="DC605" s="146"/>
      <c r="DD605" s="146"/>
      <c r="DE605" s="146"/>
      <c r="DF605" s="237"/>
      <c r="DG605" s="121">
        <f t="shared" si="461"/>
        <v>0</v>
      </c>
      <c r="DH605" s="121">
        <f t="shared" si="462"/>
        <v>0</v>
      </c>
      <c r="DI605" s="121">
        <f t="shared" si="463"/>
        <v>0</v>
      </c>
      <c r="DJ605" s="121">
        <f t="shared" si="464"/>
        <v>0</v>
      </c>
      <c r="DK605" s="121">
        <f t="shared" si="464"/>
        <v>0</v>
      </c>
      <c r="DL605" s="121">
        <f t="shared" si="464"/>
        <v>0</v>
      </c>
      <c r="DM605" s="121">
        <f t="shared" si="465"/>
        <v>0</v>
      </c>
      <c r="DN605" s="121">
        <f t="shared" si="466"/>
        <v>0</v>
      </c>
      <c r="DO605" s="121">
        <f t="shared" si="467"/>
        <v>0</v>
      </c>
      <c r="DP605" s="121">
        <f t="shared" si="468"/>
        <v>0</v>
      </c>
      <c r="DQ605" s="121">
        <f t="shared" si="469"/>
        <v>0</v>
      </c>
      <c r="DR605" s="122">
        <f t="shared" si="470"/>
        <v>0.5</v>
      </c>
      <c r="DS605" s="157"/>
      <c r="DT605" s="157" t="str">
        <f t="shared" si="471"/>
        <v>Natural fuels broadcast burn</v>
      </c>
      <c r="DU605" s="157" t="str">
        <f t="shared" si="455"/>
        <v>488-04</v>
      </c>
      <c r="DV605" s="238">
        <f t="shared" si="472"/>
        <v>1</v>
      </c>
      <c r="DW605" s="158"/>
      <c r="DX605" s="158"/>
      <c r="DY605" s="158"/>
      <c r="DZ605" s="158"/>
      <c r="EA605" s="158"/>
      <c r="EB605" s="158"/>
      <c r="EC605" s="158"/>
      <c r="ED605" s="158"/>
      <c r="EE605" s="158"/>
      <c r="EF605" s="158"/>
      <c r="EG605" s="158"/>
      <c r="EH605" s="158"/>
      <c r="EI605" s="158"/>
      <c r="EJ605" s="220"/>
      <c r="EK605" s="220"/>
      <c r="EL605" s="221"/>
      <c r="EM605" s="220"/>
      <c r="EN605" s="220"/>
      <c r="EO605" s="220"/>
      <c r="EP605" s="220"/>
      <c r="EQ605" s="220"/>
      <c r="ER605" s="222"/>
      <c r="ES605" s="222"/>
      <c r="ET605" s="222"/>
      <c r="EU605" s="222"/>
      <c r="EV605" s="222"/>
      <c r="EW605" s="222"/>
      <c r="EX605" s="222"/>
      <c r="EY605" s="222"/>
      <c r="EZ605" s="223"/>
      <c r="FA605" s="224"/>
      <c r="FB605" s="224"/>
      <c r="FC605" s="222"/>
      <c r="FD605" s="222"/>
      <c r="FE605" s="222"/>
      <c r="FF605" s="222"/>
      <c r="FG605" s="222"/>
      <c r="FH605" s="222"/>
      <c r="FI605" s="222"/>
      <c r="FJ605" s="222"/>
      <c r="FK605" s="222"/>
      <c r="FL605" s="222"/>
      <c r="FM605" s="222"/>
      <c r="FN605" s="146"/>
      <c r="FO605" s="225"/>
      <c r="FP605" s="225"/>
      <c r="FQ605" s="225"/>
      <c r="FR605" s="225"/>
      <c r="FS605" s="225"/>
      <c r="FT605" s="225"/>
      <c r="FU605" s="225"/>
      <c r="FV605" s="225"/>
      <c r="FW605" s="225"/>
      <c r="FX605" s="225"/>
      <c r="FY605" s="225"/>
      <c r="FZ605" s="225"/>
      <c r="GA605" s="225"/>
    </row>
    <row r="606" spans="1:183" ht="16.899999999999999" customHeight="1">
      <c r="A606" s="66" t="s">
        <v>377</v>
      </c>
      <c r="B606" s="228" t="s">
        <v>358</v>
      </c>
      <c r="C606" s="228">
        <v>460</v>
      </c>
      <c r="D606" s="228" t="s">
        <v>372</v>
      </c>
      <c r="E606" s="229">
        <v>2</v>
      </c>
      <c r="F606" s="144">
        <v>1.03708398255</v>
      </c>
      <c r="G606" s="144">
        <v>7.6856193820560001</v>
      </c>
      <c r="H606" s="144"/>
      <c r="I606" s="144">
        <v>2.244736950918</v>
      </c>
      <c r="J606" s="144">
        <v>8.042706063084001</v>
      </c>
      <c r="K606" s="144">
        <v>3.4826882479620003</v>
      </c>
      <c r="L606" s="144">
        <v>1.3692085152900002</v>
      </c>
      <c r="M606" s="83"/>
      <c r="N606" s="211"/>
      <c r="O606" s="211"/>
      <c r="P606" s="230">
        <f t="shared" si="456"/>
        <v>23.862043141859999</v>
      </c>
      <c r="Q606" s="52">
        <f t="shared" si="424"/>
        <v>0.72517012286366334</v>
      </c>
      <c r="R606" s="52">
        <f t="shared" si="425"/>
        <v>1.5022608551199348</v>
      </c>
      <c r="S606" s="52">
        <f t="shared" si="426"/>
        <v>1.4138978457167335</v>
      </c>
      <c r="T606" s="53">
        <f t="shared" si="427"/>
        <v>0.13691742944633589</v>
      </c>
      <c r="U606" s="53">
        <f t="shared" si="428"/>
        <v>1.3900766881414581</v>
      </c>
      <c r="V606" s="53">
        <f t="shared" si="429"/>
        <v>17.751083306215602</v>
      </c>
      <c r="W606" s="53">
        <f t="shared" si="430"/>
        <v>98.960711772686651</v>
      </c>
      <c r="X606" s="53">
        <f t="shared" si="431"/>
        <v>1.024349357088133</v>
      </c>
      <c r="Y606" s="53">
        <f t="shared" si="432"/>
        <v>1.0252519308134749</v>
      </c>
      <c r="Z606" s="53">
        <f t="shared" si="433"/>
        <v>1.0256210796792193</v>
      </c>
      <c r="AA606" s="53">
        <f t="shared" si="434"/>
        <v>1.0329380375125019</v>
      </c>
      <c r="AB606" s="53">
        <f t="shared" si="435"/>
        <v>0.57479600082889803</v>
      </c>
      <c r="AC606" s="53">
        <f t="shared" si="436"/>
        <v>0.5633825493611998</v>
      </c>
      <c r="AD606" s="53">
        <f t="shared" si="437"/>
        <v>0.52914401165394309</v>
      </c>
      <c r="AE606" s="53">
        <f t="shared" si="438"/>
        <v>0.39928513109785746</v>
      </c>
      <c r="AF606" s="53">
        <f t="shared" si="439"/>
        <v>0.36</v>
      </c>
      <c r="AG606" s="53">
        <f t="shared" si="440"/>
        <v>0.37964256554892872</v>
      </c>
      <c r="AH606" s="64" t="s">
        <v>152</v>
      </c>
      <c r="AI606" s="146"/>
      <c r="AJ606" s="146"/>
      <c r="AK606" s="45" t="str">
        <f t="shared" si="457"/>
        <v>488-04</v>
      </c>
      <c r="AL606" s="65"/>
      <c r="AM606" s="145">
        <f t="shared" si="458"/>
        <v>2</v>
      </c>
      <c r="AN606" s="149"/>
      <c r="AO606" s="183"/>
      <c r="AP606" s="149"/>
      <c r="AQ606" s="147">
        <f t="shared" si="459"/>
        <v>1</v>
      </c>
      <c r="AR606" s="229">
        <v>0</v>
      </c>
      <c r="AS606" s="229">
        <v>1</v>
      </c>
      <c r="AT606" s="229">
        <v>1</v>
      </c>
      <c r="AU606" s="229">
        <v>0</v>
      </c>
      <c r="AV606" s="229">
        <v>0</v>
      </c>
      <c r="AW606" s="229">
        <v>0</v>
      </c>
      <c r="AX606" s="229">
        <v>0</v>
      </c>
      <c r="AY606" s="229">
        <v>0</v>
      </c>
      <c r="AZ606" s="229">
        <v>0</v>
      </c>
      <c r="BA606" s="146"/>
      <c r="BB606" s="229">
        <v>3</v>
      </c>
      <c r="BC606" s="229">
        <v>0</v>
      </c>
      <c r="BD606" s="229">
        <v>0</v>
      </c>
      <c r="BE606" s="57">
        <v>3</v>
      </c>
      <c r="BF606" s="57">
        <v>3</v>
      </c>
      <c r="BG606" s="57">
        <v>3</v>
      </c>
      <c r="BH606" s="57">
        <v>10</v>
      </c>
      <c r="BI606" s="57">
        <f t="shared" si="460"/>
        <v>460</v>
      </c>
      <c r="BJ606" s="189" t="str">
        <f t="shared" si="441"/>
        <v>488-04</v>
      </c>
      <c r="BK606" s="189">
        <f t="shared" si="442"/>
        <v>2</v>
      </c>
      <c r="BL606" s="185">
        <v>0</v>
      </c>
      <c r="BM606" s="185"/>
      <c r="BN606" s="185"/>
      <c r="BO606" s="185"/>
      <c r="BP606" s="185"/>
      <c r="BQ606" s="185"/>
      <c r="BR606" s="185"/>
      <c r="BS606" s="185"/>
      <c r="BT606" s="185"/>
      <c r="BU606" s="185"/>
      <c r="BV606" s="185"/>
      <c r="BW606" s="185"/>
      <c r="BX606" s="185"/>
      <c r="BY606" s="185"/>
      <c r="BZ606" s="185"/>
      <c r="CA606" s="235"/>
      <c r="CB606" s="184"/>
      <c r="CC606" s="184"/>
      <c r="CD606" s="184"/>
      <c r="CE606" s="184"/>
      <c r="CF606" s="184"/>
      <c r="CG606" s="184"/>
      <c r="CH606" s="184"/>
      <c r="CI606" s="184"/>
      <c r="CJ606" s="184"/>
      <c r="CK606" s="184"/>
      <c r="CL606" s="184"/>
      <c r="CM606" s="146"/>
      <c r="CN606" s="146"/>
      <c r="CO606" s="146"/>
      <c r="CP606" s="236"/>
      <c r="CQ606" s="236"/>
      <c r="CR606" s="146"/>
      <c r="CS606" s="146"/>
      <c r="CT606" s="146"/>
      <c r="CU606" s="146"/>
      <c r="CV606" s="236"/>
      <c r="CW606" s="146"/>
      <c r="CX606" s="146"/>
      <c r="CY606" s="146"/>
      <c r="CZ606" s="146"/>
      <c r="DA606" s="236"/>
      <c r="DB606" s="146"/>
      <c r="DC606" s="146"/>
      <c r="DD606" s="146"/>
      <c r="DE606" s="146"/>
      <c r="DF606" s="237"/>
      <c r="DG606" s="121">
        <f t="shared" si="461"/>
        <v>0</v>
      </c>
      <c r="DH606" s="121">
        <f t="shared" si="462"/>
        <v>3.6258506143183169</v>
      </c>
      <c r="DI606" s="121">
        <f t="shared" si="463"/>
        <v>7.0694892285836675</v>
      </c>
      <c r="DJ606" s="121">
        <f t="shared" si="464"/>
        <v>9.9479990158189591E-2</v>
      </c>
      <c r="DK606" s="121">
        <f t="shared" si="464"/>
        <v>0</v>
      </c>
      <c r="DL606" s="121">
        <f t="shared" si="464"/>
        <v>0</v>
      </c>
      <c r="DM606" s="121">
        <f t="shared" si="465"/>
        <v>0</v>
      </c>
      <c r="DN606" s="121">
        <f t="shared" si="466"/>
        <v>0</v>
      </c>
      <c r="DO606" s="121">
        <f t="shared" si="467"/>
        <v>0</v>
      </c>
      <c r="DP606" s="121">
        <f t="shared" si="468"/>
        <v>0</v>
      </c>
      <c r="DQ606" s="121">
        <f t="shared" si="469"/>
        <v>0</v>
      </c>
      <c r="DR606" s="122">
        <f t="shared" si="470"/>
        <v>0.5</v>
      </c>
      <c r="DS606" s="157"/>
      <c r="DT606" s="157" t="str">
        <f t="shared" si="471"/>
        <v>Natural fuels broadcast burn</v>
      </c>
      <c r="DU606" s="157" t="str">
        <f t="shared" si="455"/>
        <v>488-04</v>
      </c>
      <c r="DV606" s="238">
        <f t="shared" si="472"/>
        <v>2</v>
      </c>
      <c r="DW606" s="158"/>
      <c r="DX606" s="158"/>
      <c r="DY606" s="158"/>
      <c r="DZ606" s="158"/>
      <c r="EA606" s="158"/>
      <c r="EB606" s="158"/>
      <c r="EC606" s="158"/>
      <c r="ED606" s="158"/>
      <c r="EE606" s="158"/>
      <c r="EF606" s="158"/>
      <c r="EG606" s="158"/>
      <c r="EH606" s="158"/>
      <c r="EI606" s="158"/>
      <c r="EJ606" s="220"/>
      <c r="EK606" s="220"/>
      <c r="EL606" s="221"/>
      <c r="EM606" s="220"/>
      <c r="EN606" s="220"/>
      <c r="EO606" s="220"/>
      <c r="EP606" s="220"/>
      <c r="EQ606" s="220"/>
      <c r="ER606" s="222"/>
      <c r="ES606" s="222"/>
      <c r="ET606" s="222"/>
      <c r="EU606" s="222"/>
      <c r="EV606" s="222"/>
      <c r="EW606" s="222"/>
      <c r="EX606" s="222"/>
      <c r="EY606" s="222"/>
      <c r="EZ606" s="223"/>
      <c r="FA606" s="224"/>
      <c r="FB606" s="224"/>
      <c r="FC606" s="222"/>
      <c r="FD606" s="222"/>
      <c r="FE606" s="222"/>
      <c r="FF606" s="222"/>
      <c r="FG606" s="222"/>
      <c r="FH606" s="222"/>
      <c r="FI606" s="222"/>
      <c r="FJ606" s="222"/>
      <c r="FK606" s="222"/>
      <c r="FL606" s="222"/>
      <c r="FM606" s="222"/>
      <c r="FN606" s="146"/>
      <c r="FO606" s="225"/>
      <c r="FP606" s="225"/>
      <c r="FQ606" s="225"/>
      <c r="FR606" s="225"/>
      <c r="FS606" s="225"/>
      <c r="FT606" s="225"/>
      <c r="FU606" s="225"/>
      <c r="FV606" s="225"/>
      <c r="FW606" s="225"/>
      <c r="FX606" s="225"/>
      <c r="FY606" s="225"/>
      <c r="FZ606" s="225"/>
      <c r="GA606" s="225"/>
    </row>
    <row r="607" spans="1:183" ht="16.899999999999999" customHeight="1">
      <c r="A607" s="66" t="s">
        <v>377</v>
      </c>
      <c r="B607" s="228" t="s">
        <v>358</v>
      </c>
      <c r="C607" s="228">
        <v>460</v>
      </c>
      <c r="D607" s="228" t="s">
        <v>372</v>
      </c>
      <c r="E607" s="229">
        <v>3</v>
      </c>
      <c r="F607" s="144">
        <v>1.03708398255</v>
      </c>
      <c r="G607" s="144">
        <v>7.6856193820560001</v>
      </c>
      <c r="H607" s="144"/>
      <c r="I607" s="144">
        <v>2.244736950918</v>
      </c>
      <c r="J607" s="144">
        <v>8.042706063084001</v>
      </c>
      <c r="K607" s="144">
        <v>3.4826882479620003</v>
      </c>
      <c r="L607" s="144">
        <v>1.3692085152900002</v>
      </c>
      <c r="M607" s="83"/>
      <c r="N607" s="211"/>
      <c r="O607" s="211"/>
      <c r="P607" s="230">
        <f t="shared" si="456"/>
        <v>23.862043141859999</v>
      </c>
      <c r="Q607" s="52">
        <f t="shared" si="424"/>
        <v>0.72517012286366334</v>
      </c>
      <c r="R607" s="52">
        <f t="shared" si="425"/>
        <v>1.5022608551199348</v>
      </c>
      <c r="S607" s="52">
        <f t="shared" si="426"/>
        <v>1.4138978457167335</v>
      </c>
      <c r="T607" s="53">
        <f t="shared" si="427"/>
        <v>0.13691742944633589</v>
      </c>
      <c r="U607" s="53">
        <f t="shared" si="428"/>
        <v>1.3900766881414581</v>
      </c>
      <c r="V607" s="53">
        <f t="shared" si="429"/>
        <v>17.751083306215602</v>
      </c>
      <c r="W607" s="53">
        <f t="shared" si="430"/>
        <v>98.960711772686651</v>
      </c>
      <c r="X607" s="53">
        <f t="shared" si="431"/>
        <v>1.024349357088133</v>
      </c>
      <c r="Y607" s="53">
        <f t="shared" si="432"/>
        <v>1.0252519308134749</v>
      </c>
      <c r="Z607" s="53">
        <f t="shared" si="433"/>
        <v>1.0256210796792193</v>
      </c>
      <c r="AA607" s="53">
        <f t="shared" si="434"/>
        <v>1.0329380375125019</v>
      </c>
      <c r="AB607" s="53">
        <f t="shared" si="435"/>
        <v>0.57479600082889803</v>
      </c>
      <c r="AC607" s="53">
        <f t="shared" si="436"/>
        <v>0.5633825493611998</v>
      </c>
      <c r="AD607" s="53">
        <f t="shared" si="437"/>
        <v>0.52914401165394309</v>
      </c>
      <c r="AE607" s="53">
        <f t="shared" si="438"/>
        <v>0.39928513109785746</v>
      </c>
      <c r="AF607" s="53">
        <f t="shared" si="439"/>
        <v>0.36</v>
      </c>
      <c r="AG607" s="53">
        <f t="shared" si="440"/>
        <v>0.37964256554892872</v>
      </c>
      <c r="AH607" s="64" t="s">
        <v>152</v>
      </c>
      <c r="AI607" s="146"/>
      <c r="AJ607" s="146"/>
      <c r="AK607" s="45" t="str">
        <f t="shared" si="457"/>
        <v>488-04</v>
      </c>
      <c r="AL607" s="65"/>
      <c r="AM607" s="145">
        <f t="shared" si="458"/>
        <v>3</v>
      </c>
      <c r="AN607" s="149"/>
      <c r="AO607" s="183"/>
      <c r="AP607" s="149"/>
      <c r="AQ607" s="147">
        <f t="shared" si="459"/>
        <v>1</v>
      </c>
      <c r="AR607" s="229">
        <v>0</v>
      </c>
      <c r="AS607" s="229">
        <v>1</v>
      </c>
      <c r="AT607" s="229">
        <v>1</v>
      </c>
      <c r="AU607" s="229">
        <v>0</v>
      </c>
      <c r="AV607" s="229">
        <v>0</v>
      </c>
      <c r="AW607" s="229">
        <v>0</v>
      </c>
      <c r="AX607" s="229">
        <v>0</v>
      </c>
      <c r="AY607" s="229">
        <v>0</v>
      </c>
      <c r="AZ607" s="229">
        <v>0</v>
      </c>
      <c r="BA607" s="146"/>
      <c r="BB607" s="229">
        <v>7</v>
      </c>
      <c r="BC607" s="229">
        <v>1</v>
      </c>
      <c r="BD607" s="229">
        <v>0</v>
      </c>
      <c r="BE607" s="57">
        <v>3</v>
      </c>
      <c r="BF607" s="57">
        <v>3</v>
      </c>
      <c r="BG607" s="57">
        <v>3</v>
      </c>
      <c r="BH607" s="57">
        <v>10</v>
      </c>
      <c r="BI607" s="57">
        <f t="shared" si="460"/>
        <v>460</v>
      </c>
      <c r="BJ607" s="189" t="str">
        <f t="shared" si="441"/>
        <v>488-04</v>
      </c>
      <c r="BK607" s="189">
        <f t="shared" si="442"/>
        <v>3</v>
      </c>
      <c r="BL607" s="185">
        <v>0</v>
      </c>
      <c r="BM607" s="185"/>
      <c r="BN607" s="185"/>
      <c r="BO607" s="185"/>
      <c r="BP607" s="185"/>
      <c r="BQ607" s="185"/>
      <c r="BR607" s="185"/>
      <c r="BS607" s="185"/>
      <c r="BT607" s="185"/>
      <c r="BU607" s="185"/>
      <c r="BV607" s="185"/>
      <c r="BW607" s="185"/>
      <c r="BX607" s="185"/>
      <c r="BY607" s="185"/>
      <c r="BZ607" s="185"/>
      <c r="CA607" s="235"/>
      <c r="CB607" s="184"/>
      <c r="CC607" s="184"/>
      <c r="CD607" s="184"/>
      <c r="CE607" s="184"/>
      <c r="CF607" s="184"/>
      <c r="CG607" s="184"/>
      <c r="CH607" s="184"/>
      <c r="CI607" s="184"/>
      <c r="CJ607" s="184"/>
      <c r="CK607" s="184"/>
      <c r="CL607" s="184"/>
      <c r="CM607" s="146"/>
      <c r="CN607" s="146"/>
      <c r="CO607" s="146"/>
      <c r="CP607" s="236"/>
      <c r="CQ607" s="236"/>
      <c r="CR607" s="146"/>
      <c r="CS607" s="146"/>
      <c r="CT607" s="146"/>
      <c r="CU607" s="146"/>
      <c r="CV607" s="236"/>
      <c r="CW607" s="146"/>
      <c r="CX607" s="146"/>
      <c r="CY607" s="146"/>
      <c r="CZ607" s="146"/>
      <c r="DA607" s="236"/>
      <c r="DB607" s="146"/>
      <c r="DC607" s="146"/>
      <c r="DD607" s="146"/>
      <c r="DE607" s="146"/>
      <c r="DF607" s="237"/>
      <c r="DG607" s="121">
        <f t="shared" si="461"/>
        <v>0</v>
      </c>
      <c r="DH607" s="121">
        <f t="shared" si="462"/>
        <v>3.6258506143183169</v>
      </c>
      <c r="DI607" s="121">
        <f t="shared" si="463"/>
        <v>7.0694892285836675</v>
      </c>
      <c r="DJ607" s="121">
        <f t="shared" si="464"/>
        <v>0.23211997703577572</v>
      </c>
      <c r="DK607" s="121">
        <f t="shared" si="464"/>
        <v>0.33026811803520256</v>
      </c>
      <c r="DL607" s="121">
        <f t="shared" si="464"/>
        <v>0</v>
      </c>
      <c r="DM607" s="121">
        <f t="shared" si="465"/>
        <v>0</v>
      </c>
      <c r="DN607" s="121">
        <f t="shared" si="466"/>
        <v>0</v>
      </c>
      <c r="DO607" s="121">
        <f t="shared" si="467"/>
        <v>0</v>
      </c>
      <c r="DP607" s="121">
        <f t="shared" si="468"/>
        <v>0</v>
      </c>
      <c r="DQ607" s="121">
        <f t="shared" si="469"/>
        <v>0</v>
      </c>
      <c r="DR607" s="122">
        <f t="shared" si="470"/>
        <v>0.5</v>
      </c>
      <c r="DS607" s="157"/>
      <c r="DT607" s="157" t="str">
        <f t="shared" si="471"/>
        <v>Natural fuels broadcast burn</v>
      </c>
      <c r="DU607" s="157" t="str">
        <f t="shared" si="455"/>
        <v>488-04</v>
      </c>
      <c r="DV607" s="238">
        <f t="shared" si="472"/>
        <v>3</v>
      </c>
      <c r="DW607" s="158"/>
      <c r="DX607" s="158"/>
      <c r="DY607" s="158"/>
      <c r="DZ607" s="158"/>
      <c r="EA607" s="158"/>
      <c r="EB607" s="158"/>
      <c r="EC607" s="158"/>
      <c r="ED607" s="158"/>
      <c r="EE607" s="158"/>
      <c r="EF607" s="158"/>
      <c r="EG607" s="158"/>
      <c r="EH607" s="158"/>
      <c r="EI607" s="158"/>
      <c r="EJ607" s="220"/>
      <c r="EK607" s="220"/>
      <c r="EL607" s="221"/>
      <c r="EM607" s="220"/>
      <c r="EN607" s="220"/>
      <c r="EO607" s="220"/>
      <c r="EP607" s="220"/>
      <c r="EQ607" s="220"/>
      <c r="ER607" s="222"/>
      <c r="ES607" s="222"/>
      <c r="ET607" s="222"/>
      <c r="EU607" s="222"/>
      <c r="EV607" s="222"/>
      <c r="EW607" s="222"/>
      <c r="EX607" s="222"/>
      <c r="EY607" s="222"/>
      <c r="EZ607" s="223"/>
      <c r="FA607" s="224"/>
      <c r="FB607" s="224"/>
      <c r="FC607" s="222"/>
      <c r="FD607" s="222"/>
      <c r="FE607" s="222"/>
      <c r="FF607" s="222"/>
      <c r="FG607" s="222"/>
      <c r="FH607" s="222"/>
      <c r="FI607" s="222"/>
      <c r="FJ607" s="222"/>
      <c r="FK607" s="222"/>
      <c r="FL607" s="222"/>
      <c r="FM607" s="222"/>
      <c r="FN607" s="146"/>
      <c r="FO607" s="225"/>
      <c r="FP607" s="225"/>
      <c r="FQ607" s="225"/>
      <c r="FR607" s="225"/>
      <c r="FS607" s="225"/>
      <c r="FT607" s="225"/>
      <c r="FU607" s="225"/>
      <c r="FV607" s="225"/>
      <c r="FW607" s="225"/>
      <c r="FX607" s="225"/>
      <c r="FY607" s="225"/>
      <c r="FZ607" s="225"/>
      <c r="GA607" s="225"/>
    </row>
    <row r="608" spans="1:183" ht="16.899999999999999" customHeight="1">
      <c r="A608" s="66" t="s">
        <v>377</v>
      </c>
      <c r="B608" s="228" t="s">
        <v>358</v>
      </c>
      <c r="C608" s="228">
        <v>460</v>
      </c>
      <c r="D608" s="228" t="s">
        <v>372</v>
      </c>
      <c r="E608" s="229">
        <v>4</v>
      </c>
      <c r="F608" s="144">
        <v>1.03708398255</v>
      </c>
      <c r="G608" s="144">
        <v>7.6856193820560001</v>
      </c>
      <c r="H608" s="144"/>
      <c r="I608" s="144">
        <v>2.244736950918</v>
      </c>
      <c r="J608" s="144">
        <v>8.042706063084001</v>
      </c>
      <c r="K608" s="144">
        <v>3.4826882479620003</v>
      </c>
      <c r="L608" s="144">
        <v>1.3692085152900002</v>
      </c>
      <c r="M608" s="83"/>
      <c r="N608" s="211"/>
      <c r="O608" s="211"/>
      <c r="P608" s="230">
        <f t="shared" si="456"/>
        <v>23.862043141859999</v>
      </c>
      <c r="Q608" s="52">
        <f t="shared" si="424"/>
        <v>0.72517012286366334</v>
      </c>
      <c r="R608" s="52">
        <f t="shared" si="425"/>
        <v>1.5022608551199348</v>
      </c>
      <c r="S608" s="52">
        <f t="shared" si="426"/>
        <v>1.4138978457167335</v>
      </c>
      <c r="T608" s="53">
        <f t="shared" si="427"/>
        <v>0.13691742944633589</v>
      </c>
      <c r="U608" s="53">
        <f t="shared" si="428"/>
        <v>1.3900766881414581</v>
      </c>
      <c r="V608" s="53">
        <f t="shared" si="429"/>
        <v>17.751083306215602</v>
      </c>
      <c r="W608" s="53">
        <f t="shared" si="430"/>
        <v>98.960711772686651</v>
      </c>
      <c r="X608" s="53">
        <f t="shared" si="431"/>
        <v>1.024349357088133</v>
      </c>
      <c r="Y608" s="53">
        <f t="shared" si="432"/>
        <v>1.0252519308134749</v>
      </c>
      <c r="Z608" s="53">
        <f t="shared" si="433"/>
        <v>1.0256210796792193</v>
      </c>
      <c r="AA608" s="53">
        <f t="shared" si="434"/>
        <v>1.0329380375125019</v>
      </c>
      <c r="AB608" s="53">
        <f t="shared" si="435"/>
        <v>0.57479600082889803</v>
      </c>
      <c r="AC608" s="53">
        <f t="shared" si="436"/>
        <v>0.5633825493611998</v>
      </c>
      <c r="AD608" s="53">
        <f t="shared" si="437"/>
        <v>0.52914401165394309</v>
      </c>
      <c r="AE608" s="53">
        <f t="shared" si="438"/>
        <v>0.39928513109785746</v>
      </c>
      <c r="AF608" s="53">
        <f t="shared" si="439"/>
        <v>0.36</v>
      </c>
      <c r="AG608" s="53">
        <f t="shared" si="440"/>
        <v>0.37964256554892872</v>
      </c>
      <c r="AH608" s="64" t="s">
        <v>152</v>
      </c>
      <c r="AI608" s="146"/>
      <c r="AJ608" s="146"/>
      <c r="AK608" s="45" t="str">
        <f t="shared" si="457"/>
        <v>488-04</v>
      </c>
      <c r="AL608" s="65"/>
      <c r="AM608" s="145">
        <f t="shared" si="458"/>
        <v>4</v>
      </c>
      <c r="AN608" s="149"/>
      <c r="AO608" s="183"/>
      <c r="AP608" s="149"/>
      <c r="AQ608" s="147">
        <f t="shared" si="459"/>
        <v>1</v>
      </c>
      <c r="AR608" s="229">
        <v>0</v>
      </c>
      <c r="AS608" s="229">
        <v>0</v>
      </c>
      <c r="AT608" s="229">
        <v>0</v>
      </c>
      <c r="AU608" s="229">
        <v>0</v>
      </c>
      <c r="AV608" s="229">
        <v>0</v>
      </c>
      <c r="AW608" s="229">
        <v>0</v>
      </c>
      <c r="AX608" s="229">
        <v>0</v>
      </c>
      <c r="AY608" s="229">
        <v>0</v>
      </c>
      <c r="AZ608" s="229">
        <v>0</v>
      </c>
      <c r="BA608" s="146"/>
      <c r="BB608" s="229">
        <v>0</v>
      </c>
      <c r="BC608" s="229">
        <v>0</v>
      </c>
      <c r="BD608" s="229">
        <v>0</v>
      </c>
      <c r="BE608" s="57">
        <v>3</v>
      </c>
      <c r="BF608" s="57">
        <v>3</v>
      </c>
      <c r="BG608" s="57">
        <v>3</v>
      </c>
      <c r="BH608" s="57">
        <v>10</v>
      </c>
      <c r="BI608" s="57">
        <f t="shared" si="460"/>
        <v>460</v>
      </c>
      <c r="BJ608" s="189" t="str">
        <f t="shared" si="441"/>
        <v>488-04</v>
      </c>
      <c r="BK608" s="189">
        <f t="shared" si="442"/>
        <v>4</v>
      </c>
      <c r="BL608" s="185">
        <v>0</v>
      </c>
      <c r="BM608" s="185"/>
      <c r="BN608" s="185"/>
      <c r="BO608" s="185"/>
      <c r="BP608" s="185"/>
      <c r="BQ608" s="185"/>
      <c r="BR608" s="185"/>
      <c r="BS608" s="185"/>
      <c r="BT608" s="185"/>
      <c r="BU608" s="185"/>
      <c r="BV608" s="185"/>
      <c r="BW608" s="185"/>
      <c r="BX608" s="185"/>
      <c r="BY608" s="185"/>
      <c r="BZ608" s="185"/>
      <c r="CA608" s="235"/>
      <c r="CB608" s="184"/>
      <c r="CC608" s="184"/>
      <c r="CD608" s="184"/>
      <c r="CE608" s="184"/>
      <c r="CF608" s="184"/>
      <c r="CG608" s="184"/>
      <c r="CH608" s="184"/>
      <c r="CI608" s="184"/>
      <c r="CJ608" s="184"/>
      <c r="CK608" s="184"/>
      <c r="CL608" s="184"/>
      <c r="CM608" s="146"/>
      <c r="CN608" s="146"/>
      <c r="CO608" s="146"/>
      <c r="CP608" s="236"/>
      <c r="CQ608" s="236"/>
      <c r="CR608" s="146"/>
      <c r="CS608" s="146"/>
      <c r="CT608" s="146"/>
      <c r="CU608" s="146"/>
      <c r="CV608" s="236"/>
      <c r="CW608" s="146"/>
      <c r="CX608" s="146"/>
      <c r="CY608" s="146"/>
      <c r="CZ608" s="146"/>
      <c r="DA608" s="236"/>
      <c r="DB608" s="146"/>
      <c r="DC608" s="146"/>
      <c r="DD608" s="146"/>
      <c r="DE608" s="146"/>
      <c r="DF608" s="237"/>
      <c r="DG608" s="121">
        <f t="shared" si="461"/>
        <v>0</v>
      </c>
      <c r="DH608" s="121">
        <f t="shared" si="462"/>
        <v>0</v>
      </c>
      <c r="DI608" s="121">
        <f t="shared" si="463"/>
        <v>0</v>
      </c>
      <c r="DJ608" s="121">
        <f t="shared" si="464"/>
        <v>0</v>
      </c>
      <c r="DK608" s="121">
        <f t="shared" si="464"/>
        <v>0</v>
      </c>
      <c r="DL608" s="121">
        <f t="shared" si="464"/>
        <v>0</v>
      </c>
      <c r="DM608" s="121">
        <f t="shared" si="465"/>
        <v>0</v>
      </c>
      <c r="DN608" s="121">
        <f t="shared" si="466"/>
        <v>0</v>
      </c>
      <c r="DO608" s="121">
        <f t="shared" si="467"/>
        <v>0</v>
      </c>
      <c r="DP608" s="121">
        <f t="shared" si="468"/>
        <v>0</v>
      </c>
      <c r="DQ608" s="121">
        <f t="shared" si="469"/>
        <v>0</v>
      </c>
      <c r="DR608" s="122">
        <f t="shared" si="470"/>
        <v>0</v>
      </c>
      <c r="DS608" s="157"/>
      <c r="DT608" s="157" t="str">
        <f t="shared" si="471"/>
        <v>Natural fuels broadcast burn</v>
      </c>
      <c r="DU608" s="157" t="str">
        <f t="shared" si="455"/>
        <v>488-04</v>
      </c>
      <c r="DV608" s="238">
        <f t="shared" si="472"/>
        <v>4</v>
      </c>
      <c r="DW608" s="158"/>
      <c r="DX608" s="158"/>
      <c r="DY608" s="158"/>
      <c r="DZ608" s="158"/>
      <c r="EA608" s="158"/>
      <c r="EB608" s="158"/>
      <c r="EC608" s="158"/>
      <c r="ED608" s="158"/>
      <c r="EE608" s="158"/>
      <c r="EF608" s="158"/>
      <c r="EG608" s="158"/>
      <c r="EH608" s="158"/>
      <c r="EI608" s="158"/>
      <c r="EJ608" s="220"/>
      <c r="EK608" s="220"/>
      <c r="EL608" s="221"/>
      <c r="EM608" s="220"/>
      <c r="EN608" s="220"/>
      <c r="EO608" s="220"/>
      <c r="EP608" s="220"/>
      <c r="EQ608" s="220"/>
      <c r="ER608" s="222"/>
      <c r="ES608" s="222"/>
      <c r="ET608" s="222"/>
      <c r="EU608" s="222"/>
      <c r="EV608" s="222"/>
      <c r="EW608" s="222"/>
      <c r="EX608" s="222"/>
      <c r="EY608" s="222"/>
      <c r="EZ608" s="223"/>
      <c r="FA608" s="224"/>
      <c r="FB608" s="224"/>
      <c r="FC608" s="222"/>
      <c r="FD608" s="222"/>
      <c r="FE608" s="222"/>
      <c r="FF608" s="222"/>
      <c r="FG608" s="222"/>
      <c r="FH608" s="222"/>
      <c r="FI608" s="222"/>
      <c r="FJ608" s="222"/>
      <c r="FK608" s="222"/>
      <c r="FL608" s="222"/>
      <c r="FM608" s="222"/>
      <c r="FN608" s="146"/>
      <c r="FO608" s="225"/>
      <c r="FP608" s="225"/>
      <c r="FQ608" s="225"/>
      <c r="FR608" s="225"/>
      <c r="FS608" s="225"/>
      <c r="FT608" s="225"/>
      <c r="FU608" s="225"/>
      <c r="FV608" s="225"/>
      <c r="FW608" s="225"/>
      <c r="FX608" s="225"/>
      <c r="FY608" s="225"/>
      <c r="FZ608" s="225"/>
      <c r="GA608" s="225"/>
    </row>
    <row r="609" spans="1:183" ht="16.899999999999999" customHeight="1">
      <c r="A609" s="66" t="s">
        <v>377</v>
      </c>
      <c r="B609" s="228" t="s">
        <v>358</v>
      </c>
      <c r="C609" s="228">
        <v>460</v>
      </c>
      <c r="D609" s="228" t="s">
        <v>372</v>
      </c>
      <c r="E609" s="229">
        <v>5</v>
      </c>
      <c r="F609" s="144">
        <v>1.03708398255</v>
      </c>
      <c r="G609" s="144">
        <v>7.6856193820560001</v>
      </c>
      <c r="H609" s="144"/>
      <c r="I609" s="144">
        <v>2.244736950918</v>
      </c>
      <c r="J609" s="144">
        <v>8.042706063084001</v>
      </c>
      <c r="K609" s="144">
        <v>3.4826882479620003</v>
      </c>
      <c r="L609" s="144">
        <v>1.3692085152900002</v>
      </c>
      <c r="M609" s="83"/>
      <c r="N609" s="211"/>
      <c r="O609" s="211"/>
      <c r="P609" s="230">
        <f t="shared" si="456"/>
        <v>23.862043141859999</v>
      </c>
      <c r="Q609" s="52">
        <f t="shared" si="424"/>
        <v>0.72517012286366334</v>
      </c>
      <c r="R609" s="52">
        <f t="shared" si="425"/>
        <v>1.5022608551199348</v>
      </c>
      <c r="S609" s="52">
        <f t="shared" si="426"/>
        <v>1.4138978457167335</v>
      </c>
      <c r="T609" s="53">
        <f t="shared" si="427"/>
        <v>0.13691742944633589</v>
      </c>
      <c r="U609" s="53">
        <f t="shared" si="428"/>
        <v>1.3900766881414581</v>
      </c>
      <c r="V609" s="53">
        <f t="shared" si="429"/>
        <v>17.751083306215602</v>
      </c>
      <c r="W609" s="53">
        <f t="shared" si="430"/>
        <v>98.960711772686651</v>
      </c>
      <c r="X609" s="53">
        <f t="shared" si="431"/>
        <v>1.024349357088133</v>
      </c>
      <c r="Y609" s="53">
        <f t="shared" si="432"/>
        <v>1.0252519308134749</v>
      </c>
      <c r="Z609" s="53">
        <f t="shared" si="433"/>
        <v>1.0256210796792193</v>
      </c>
      <c r="AA609" s="53">
        <f t="shared" si="434"/>
        <v>1.0329380375125019</v>
      </c>
      <c r="AB609" s="53">
        <f t="shared" si="435"/>
        <v>0.57479600082889803</v>
      </c>
      <c r="AC609" s="53">
        <f t="shared" si="436"/>
        <v>0.5633825493611998</v>
      </c>
      <c r="AD609" s="53">
        <f t="shared" si="437"/>
        <v>0.52914401165394309</v>
      </c>
      <c r="AE609" s="53">
        <f t="shared" si="438"/>
        <v>0.39928513109785746</v>
      </c>
      <c r="AF609" s="53">
        <f t="shared" si="439"/>
        <v>0.36</v>
      </c>
      <c r="AG609" s="53">
        <f t="shared" si="440"/>
        <v>0.37964256554892872</v>
      </c>
      <c r="AH609" s="64" t="s">
        <v>152</v>
      </c>
      <c r="AI609" s="146"/>
      <c r="AJ609" s="146"/>
      <c r="AK609" s="45" t="str">
        <f t="shared" si="457"/>
        <v>488-04</v>
      </c>
      <c r="AL609" s="65"/>
      <c r="AM609" s="145">
        <f t="shared" si="458"/>
        <v>5</v>
      </c>
      <c r="AN609" s="149"/>
      <c r="AO609" s="183"/>
      <c r="AP609" s="149"/>
      <c r="AQ609" s="147">
        <f t="shared" si="459"/>
        <v>1</v>
      </c>
      <c r="AR609" s="229">
        <v>0</v>
      </c>
      <c r="AS609" s="229">
        <v>0</v>
      </c>
      <c r="AT609" s="229">
        <v>0</v>
      </c>
      <c r="AU609" s="229">
        <v>0</v>
      </c>
      <c r="AV609" s="229">
        <v>1</v>
      </c>
      <c r="AW609" s="229">
        <v>1</v>
      </c>
      <c r="AX609" s="229">
        <v>0</v>
      </c>
      <c r="AY609" s="229">
        <v>0</v>
      </c>
      <c r="AZ609" s="229">
        <v>0</v>
      </c>
      <c r="BA609" s="146"/>
      <c r="BB609" s="229">
        <v>0</v>
      </c>
      <c r="BC609" s="229">
        <v>0</v>
      </c>
      <c r="BD609" s="229">
        <v>0</v>
      </c>
      <c r="BE609" s="57">
        <v>3</v>
      </c>
      <c r="BF609" s="57">
        <v>3</v>
      </c>
      <c r="BG609" s="57">
        <v>3</v>
      </c>
      <c r="BH609" s="57">
        <v>10</v>
      </c>
      <c r="BI609" s="57">
        <f t="shared" si="460"/>
        <v>460</v>
      </c>
      <c r="BJ609" s="189" t="str">
        <f t="shared" si="441"/>
        <v>488-04</v>
      </c>
      <c r="BK609" s="189">
        <f t="shared" si="442"/>
        <v>5</v>
      </c>
      <c r="BL609" s="185">
        <v>0</v>
      </c>
      <c r="BM609" s="185"/>
      <c r="BN609" s="185"/>
      <c r="BO609" s="185"/>
      <c r="BP609" s="185"/>
      <c r="BQ609" s="185"/>
      <c r="BR609" s="185"/>
      <c r="BS609" s="185"/>
      <c r="BT609" s="185"/>
      <c r="BU609" s="185"/>
      <c r="BV609" s="185"/>
      <c r="BW609" s="185"/>
      <c r="BX609" s="185"/>
      <c r="BY609" s="185"/>
      <c r="BZ609" s="185"/>
      <c r="CA609" s="235"/>
      <c r="CB609" s="184"/>
      <c r="CC609" s="184"/>
      <c r="CD609" s="184"/>
      <c r="CE609" s="184"/>
      <c r="CF609" s="184"/>
      <c r="CG609" s="184"/>
      <c r="CH609" s="184"/>
      <c r="CI609" s="184"/>
      <c r="CJ609" s="184"/>
      <c r="CK609" s="184"/>
      <c r="CL609" s="184"/>
      <c r="CM609" s="146"/>
      <c r="CN609" s="146"/>
      <c r="CO609" s="146"/>
      <c r="CP609" s="236"/>
      <c r="CQ609" s="236"/>
      <c r="CR609" s="146"/>
      <c r="CS609" s="146"/>
      <c r="CT609" s="146"/>
      <c r="CU609" s="146"/>
      <c r="CV609" s="236"/>
      <c r="CW609" s="146"/>
      <c r="CX609" s="146"/>
      <c r="CY609" s="146"/>
      <c r="CZ609" s="146"/>
      <c r="DA609" s="236"/>
      <c r="DB609" s="146"/>
      <c r="DC609" s="146"/>
      <c r="DD609" s="146"/>
      <c r="DE609" s="146"/>
      <c r="DF609" s="237"/>
      <c r="DG609" s="121">
        <f t="shared" si="461"/>
        <v>0</v>
      </c>
      <c r="DH609" s="121">
        <f t="shared" si="462"/>
        <v>3.6258506143183169</v>
      </c>
      <c r="DI609" s="121">
        <f t="shared" si="463"/>
        <v>7.0694892285836675</v>
      </c>
      <c r="DJ609" s="121">
        <f t="shared" si="464"/>
        <v>0</v>
      </c>
      <c r="DK609" s="121">
        <f t="shared" si="464"/>
        <v>0</v>
      </c>
      <c r="DL609" s="121">
        <f t="shared" si="464"/>
        <v>0</v>
      </c>
      <c r="DM609" s="121">
        <f t="shared" si="465"/>
        <v>0</v>
      </c>
      <c r="DN609" s="121">
        <f t="shared" si="466"/>
        <v>0</v>
      </c>
      <c r="DO609" s="121">
        <f t="shared" si="467"/>
        <v>0</v>
      </c>
      <c r="DP609" s="121">
        <f t="shared" si="468"/>
        <v>0</v>
      </c>
      <c r="DQ609" s="121">
        <f t="shared" si="469"/>
        <v>0</v>
      </c>
      <c r="DR609" s="122">
        <f t="shared" si="470"/>
        <v>0.5</v>
      </c>
      <c r="DS609" s="157"/>
      <c r="DT609" s="157" t="str">
        <f t="shared" si="471"/>
        <v>Natural fuels broadcast burn</v>
      </c>
      <c r="DU609" s="157" t="str">
        <f t="shared" si="455"/>
        <v>488-04</v>
      </c>
      <c r="DV609" s="238">
        <f t="shared" si="472"/>
        <v>5</v>
      </c>
      <c r="DW609" s="158"/>
      <c r="DX609" s="158"/>
      <c r="DY609" s="158"/>
      <c r="DZ609" s="158"/>
      <c r="EA609" s="158"/>
      <c r="EB609" s="158"/>
      <c r="EC609" s="158"/>
      <c r="ED609" s="158"/>
      <c r="EE609" s="158"/>
      <c r="EF609" s="158"/>
      <c r="EG609" s="158"/>
      <c r="EH609" s="158"/>
      <c r="EI609" s="158"/>
      <c r="EJ609" s="220"/>
      <c r="EK609" s="220"/>
      <c r="EL609" s="221"/>
      <c r="EM609" s="220"/>
      <c r="EN609" s="220"/>
      <c r="EO609" s="220"/>
      <c r="EP609" s="220"/>
      <c r="EQ609" s="220"/>
      <c r="ER609" s="222"/>
      <c r="ES609" s="222"/>
      <c r="ET609" s="222"/>
      <c r="EU609" s="222"/>
      <c r="EV609" s="222"/>
      <c r="EW609" s="222"/>
      <c r="EX609" s="222"/>
      <c r="EY609" s="222"/>
      <c r="EZ609" s="223"/>
      <c r="FA609" s="224"/>
      <c r="FB609" s="224"/>
      <c r="FC609" s="222"/>
      <c r="FD609" s="222"/>
      <c r="FE609" s="222"/>
      <c r="FF609" s="222"/>
      <c r="FG609" s="222"/>
      <c r="FH609" s="222"/>
      <c r="FI609" s="222"/>
      <c r="FJ609" s="222"/>
      <c r="FK609" s="222"/>
      <c r="FL609" s="222"/>
      <c r="FM609" s="222"/>
      <c r="FN609" s="146"/>
      <c r="FO609" s="225"/>
      <c r="FP609" s="225"/>
      <c r="FQ609" s="225"/>
      <c r="FR609" s="225"/>
      <c r="FS609" s="225"/>
      <c r="FT609" s="225"/>
      <c r="FU609" s="225"/>
      <c r="FV609" s="225"/>
      <c r="FW609" s="225"/>
      <c r="FX609" s="225"/>
      <c r="FY609" s="225"/>
      <c r="FZ609" s="225"/>
      <c r="GA609" s="225"/>
    </row>
    <row r="610" spans="1:183" ht="16.899999999999999" customHeight="1">
      <c r="A610" s="66" t="s">
        <v>377</v>
      </c>
      <c r="B610" s="228" t="s">
        <v>278</v>
      </c>
      <c r="C610" s="228" t="s">
        <v>278</v>
      </c>
      <c r="D610" s="228" t="s">
        <v>373</v>
      </c>
      <c r="E610" s="229">
        <v>1</v>
      </c>
      <c r="F610" s="144">
        <v>1.03708398255</v>
      </c>
      <c r="G610" s="144">
        <v>7.6856193820560001</v>
      </c>
      <c r="H610" s="144"/>
      <c r="I610" s="144">
        <v>2.244736950918</v>
      </c>
      <c r="J610" s="144">
        <v>8.042706063084001</v>
      </c>
      <c r="K610" s="144">
        <v>3.4826882479620003</v>
      </c>
      <c r="L610" s="144">
        <v>1.3692085152900002</v>
      </c>
      <c r="M610" s="83"/>
      <c r="N610" s="211"/>
      <c r="O610" s="211"/>
      <c r="P610" s="230">
        <f t="shared" si="456"/>
        <v>23.862043141859999</v>
      </c>
      <c r="Q610" s="52">
        <f t="shared" si="424"/>
        <v>0.72517012286366334</v>
      </c>
      <c r="R610" s="52">
        <f t="shared" si="425"/>
        <v>1.5022608551199348</v>
      </c>
      <c r="S610" s="52">
        <f t="shared" si="426"/>
        <v>1.4138978457167335</v>
      </c>
      <c r="T610" s="53">
        <f t="shared" si="427"/>
        <v>0.13691742944633589</v>
      </c>
      <c r="U610" s="53">
        <f t="shared" si="428"/>
        <v>1.3900766881414581</v>
      </c>
      <c r="V610" s="53">
        <f t="shared" si="429"/>
        <v>17.751083306215602</v>
      </c>
      <c r="W610" s="53">
        <f t="shared" si="430"/>
        <v>98.960711772686651</v>
      </c>
      <c r="X610" s="53">
        <f t="shared" si="431"/>
        <v>1.024349357088133</v>
      </c>
      <c r="Y610" s="53">
        <f t="shared" si="432"/>
        <v>1.0252519308134749</v>
      </c>
      <c r="Z610" s="53">
        <f t="shared" si="433"/>
        <v>1.0256210796792193</v>
      </c>
      <c r="AA610" s="53">
        <f t="shared" si="434"/>
        <v>1.0329380375125019</v>
      </c>
      <c r="AB610" s="53">
        <f t="shared" si="435"/>
        <v>0.57479600082889803</v>
      </c>
      <c r="AC610" s="53">
        <f t="shared" si="436"/>
        <v>0.5633825493611998</v>
      </c>
      <c r="AD610" s="53">
        <f t="shared" si="437"/>
        <v>0.52914401165394309</v>
      </c>
      <c r="AE610" s="53">
        <f t="shared" si="438"/>
        <v>0.39928513109785746</v>
      </c>
      <c r="AF610" s="53">
        <f t="shared" si="439"/>
        <v>0.36</v>
      </c>
      <c r="AG610" s="53">
        <f t="shared" si="440"/>
        <v>0.37964256554892872</v>
      </c>
      <c r="AH610" s="64" t="s">
        <v>152</v>
      </c>
      <c r="AI610" s="146"/>
      <c r="AJ610" s="146"/>
      <c r="AK610" s="45" t="str">
        <f t="shared" si="457"/>
        <v>534-09</v>
      </c>
      <c r="AL610" s="65"/>
      <c r="AM610" s="145">
        <f t="shared" si="458"/>
        <v>1</v>
      </c>
      <c r="AN610" s="149"/>
      <c r="AO610" s="183"/>
      <c r="AP610" s="149"/>
      <c r="AQ610" s="147">
        <f t="shared" si="459"/>
        <v>1</v>
      </c>
      <c r="AR610" s="229">
        <v>2</v>
      </c>
      <c r="AS610" s="229">
        <v>3</v>
      </c>
      <c r="AT610" s="229">
        <v>3</v>
      </c>
      <c r="AU610" s="229">
        <v>3</v>
      </c>
      <c r="AV610" s="229">
        <v>3</v>
      </c>
      <c r="AW610" s="229">
        <v>5</v>
      </c>
      <c r="AX610" s="229">
        <v>2</v>
      </c>
      <c r="AY610" s="229">
        <v>5</v>
      </c>
      <c r="AZ610" s="229">
        <v>20</v>
      </c>
      <c r="BA610" s="146"/>
      <c r="BB610" s="229">
        <v>130</v>
      </c>
      <c r="BC610" s="229">
        <v>6</v>
      </c>
      <c r="BD610" s="229">
        <v>2</v>
      </c>
      <c r="BE610" s="57">
        <v>3</v>
      </c>
      <c r="BF610" s="57">
        <v>3</v>
      </c>
      <c r="BG610" s="57">
        <v>3</v>
      </c>
      <c r="BH610" s="57">
        <v>10</v>
      </c>
      <c r="BI610" s="57" t="str">
        <f t="shared" si="460"/>
        <v>Control</v>
      </c>
      <c r="BJ610" s="189" t="str">
        <f t="shared" si="441"/>
        <v>534-09</v>
      </c>
      <c r="BK610" s="189">
        <f t="shared" si="442"/>
        <v>1</v>
      </c>
      <c r="BL610" s="185">
        <v>8</v>
      </c>
      <c r="BM610" s="185">
        <v>8</v>
      </c>
      <c r="BN610" s="185">
        <v>10</v>
      </c>
      <c r="BO610" s="185"/>
      <c r="BP610" s="185"/>
      <c r="BQ610" s="185"/>
      <c r="BR610" s="185"/>
      <c r="BS610" s="185"/>
      <c r="BT610" s="185"/>
      <c r="BU610" s="185"/>
      <c r="BV610" s="185"/>
      <c r="BW610" s="185"/>
      <c r="BX610" s="185"/>
      <c r="BY610" s="185"/>
      <c r="BZ610" s="185"/>
      <c r="CA610" s="235"/>
      <c r="CB610" s="184"/>
      <c r="CC610" s="184"/>
      <c r="CD610" s="184"/>
      <c r="CE610" s="184"/>
      <c r="CF610" s="184"/>
      <c r="CG610" s="184"/>
      <c r="CH610" s="184"/>
      <c r="CI610" s="184"/>
      <c r="CJ610" s="184"/>
      <c r="CK610" s="184"/>
      <c r="CL610" s="184"/>
      <c r="CM610" s="146"/>
      <c r="CN610" s="146"/>
      <c r="CO610" s="146"/>
      <c r="CP610" s="236"/>
      <c r="CQ610" s="236"/>
      <c r="CR610" s="146"/>
      <c r="CS610" s="146"/>
      <c r="CT610" s="146"/>
      <c r="CU610" s="146"/>
      <c r="CV610" s="236"/>
      <c r="CW610" s="146"/>
      <c r="CX610" s="146"/>
      <c r="CY610" s="146"/>
      <c r="CZ610" s="146"/>
      <c r="DA610" s="236"/>
      <c r="DB610" s="146"/>
      <c r="DC610" s="146"/>
      <c r="DD610" s="146"/>
      <c r="DE610" s="146"/>
      <c r="DF610" s="237"/>
      <c r="DG610" s="121">
        <f t="shared" si="461"/>
        <v>52.579129929197713</v>
      </c>
      <c r="DH610" s="121">
        <f t="shared" si="462"/>
        <v>39.884356757501479</v>
      </c>
      <c r="DI610" s="121">
        <f t="shared" si="463"/>
        <v>127.25080611450602</v>
      </c>
      <c r="DJ610" s="121">
        <f t="shared" si="464"/>
        <v>4.3107995735215496</v>
      </c>
      <c r="DK610" s="121">
        <f t="shared" si="464"/>
        <v>1.9816087082112153</v>
      </c>
      <c r="DL610" s="121">
        <f t="shared" si="464"/>
        <v>7.9251882452911708</v>
      </c>
      <c r="DM610" s="121">
        <f t="shared" si="465"/>
        <v>11.603991847598706</v>
      </c>
      <c r="DN610" s="121">
        <f t="shared" si="466"/>
        <v>0</v>
      </c>
      <c r="DO610" s="121">
        <f t="shared" si="467"/>
        <v>0</v>
      </c>
      <c r="DP610" s="121">
        <f t="shared" si="468"/>
        <v>0</v>
      </c>
      <c r="DQ610" s="121">
        <f t="shared" si="469"/>
        <v>0</v>
      </c>
      <c r="DR610" s="122">
        <f t="shared" si="470"/>
        <v>4</v>
      </c>
      <c r="DS610" s="157"/>
      <c r="DT610" s="157" t="str">
        <f t="shared" si="471"/>
        <v>Control</v>
      </c>
      <c r="DU610" s="157" t="str">
        <f t="shared" si="455"/>
        <v>534-09</v>
      </c>
      <c r="DV610" s="238">
        <f t="shared" si="472"/>
        <v>1</v>
      </c>
      <c r="DW610" s="158"/>
      <c r="DX610" s="158"/>
      <c r="DY610" s="158"/>
      <c r="DZ610" s="158"/>
      <c r="EA610" s="158"/>
      <c r="EB610" s="158"/>
      <c r="EC610" s="158"/>
      <c r="ED610" s="158"/>
      <c r="EE610" s="158"/>
      <c r="EF610" s="158"/>
      <c r="EG610" s="158"/>
      <c r="EH610" s="158"/>
      <c r="EI610" s="158"/>
      <c r="EJ610" s="220"/>
      <c r="EK610" s="220"/>
      <c r="EL610" s="221"/>
      <c r="EM610" s="220"/>
      <c r="EN610" s="220"/>
      <c r="EO610" s="220"/>
      <c r="EP610" s="220"/>
      <c r="EQ610" s="220"/>
      <c r="ER610" s="222"/>
      <c r="ES610" s="222"/>
      <c r="ET610" s="222"/>
      <c r="EU610" s="222"/>
      <c r="EV610" s="222"/>
      <c r="EW610" s="222"/>
      <c r="EX610" s="222"/>
      <c r="EY610" s="222"/>
      <c r="EZ610" s="223"/>
      <c r="FA610" s="224"/>
      <c r="FB610" s="224"/>
      <c r="FC610" s="222"/>
      <c r="FD610" s="222"/>
      <c r="FE610" s="222"/>
      <c r="FF610" s="222"/>
      <c r="FG610" s="222"/>
      <c r="FH610" s="222"/>
      <c r="FI610" s="222"/>
      <c r="FJ610" s="222"/>
      <c r="FK610" s="222"/>
      <c r="FL610" s="222"/>
      <c r="FM610" s="222"/>
      <c r="FN610" s="146"/>
      <c r="FO610" s="225"/>
      <c r="FP610" s="225"/>
      <c r="FQ610" s="225"/>
      <c r="FR610" s="225"/>
      <c r="FS610" s="225"/>
      <c r="FT610" s="225"/>
      <c r="FU610" s="225"/>
      <c r="FV610" s="225"/>
      <c r="FW610" s="225"/>
      <c r="FX610" s="225"/>
      <c r="FY610" s="225"/>
      <c r="FZ610" s="225"/>
      <c r="GA610" s="225"/>
    </row>
    <row r="611" spans="1:183" ht="16.899999999999999" customHeight="1">
      <c r="A611" s="66" t="s">
        <v>377</v>
      </c>
      <c r="B611" s="228" t="s">
        <v>278</v>
      </c>
      <c r="C611" s="228" t="s">
        <v>278</v>
      </c>
      <c r="D611" s="228" t="s">
        <v>373</v>
      </c>
      <c r="E611" s="229">
        <v>2</v>
      </c>
      <c r="F611" s="144">
        <v>1.03708398255</v>
      </c>
      <c r="G611" s="144">
        <v>7.6856193820560001</v>
      </c>
      <c r="H611" s="144"/>
      <c r="I611" s="144">
        <v>2.244736950918</v>
      </c>
      <c r="J611" s="144">
        <v>8.042706063084001</v>
      </c>
      <c r="K611" s="144">
        <v>3.4826882479620003</v>
      </c>
      <c r="L611" s="144">
        <v>1.3692085152900002</v>
      </c>
      <c r="M611" s="83"/>
      <c r="N611" s="211"/>
      <c r="O611" s="211"/>
      <c r="P611" s="230">
        <f t="shared" si="456"/>
        <v>23.862043141859999</v>
      </c>
      <c r="Q611" s="52">
        <f t="shared" ref="Q611:Q624" si="473">((F611/$P611)*$F$5) + ((G611/$P611)*$G$5) + (( H611/$P611)*$H$5) + ((I611/$P611)*$I$5) + ((J611/$P611)*$J$5) + ((K611/$P611)*$K$5) + ((L611/$P611)*$L$5) + ((M611/$P611)*$M$5) + ((N611/$P611)*$N$5) + ((O611/$P611)*$O$5)</f>
        <v>0.72517012286366334</v>
      </c>
      <c r="R611" s="52">
        <f t="shared" ref="R611:R624" si="474">((F611/$P611)*$F$6) + ((G611/$P611)*$G$6) + (( H611/$P611)*$H$6) + ((I611/$P611)*$I$6) + ((J611/$P611)*$J$6) + ((K611/$P611)*$K$6) + ((L611/$P611)*$L$6) + ((M611/$P611)*$M$6) + ((N611/$P611)*$N$6) + ((O611/$P611)*$O$6)</f>
        <v>1.5022608551199348</v>
      </c>
      <c r="S611" s="52">
        <f t="shared" ref="S611:S624" si="475">((F611/$P611)*$F$7) + ((G611/$P611)*$G$7) + (( H611/$P611)*$H$7) + ((I611/$P611)*$I$7) + ((J611/$P611)*$J$7) + ((K611/$P611)*$K$7) + ((L611/$P611)*$L$7) + ((M611/$P611)*$M$7) + ((N611/$P611)*$N$7) + ((O611/$P611)*$O$7)</f>
        <v>1.4138978457167335</v>
      </c>
      <c r="T611" s="53">
        <f t="shared" ref="T611:T624" si="476">((F611/$P611)*$F$8) + ((G611/$P611)*$G$8) + (( H611/$P611)*$H$8) + ((I611/$P611)*$I$8) + ((J611/$P611)*$J$8) + ((K611/$P611)*$K$8) + ((L611/$P611)*$L$8) + ((M611/$P611)*$M$8) + ((N611/$P611)*$N$8) + ((O611/$P611)*$O$8)</f>
        <v>0.13691742944633589</v>
      </c>
      <c r="U611" s="53">
        <f t="shared" ref="U611:U624" si="477">((F611/$P611)*$F$9) + ((G611/$P611)*$G$9) + (( H611/$P611)*$H$9) + ((I611/$P611)*$I$9) + ((J611/$P611)*$J$9) + ((K611/$P611)*$K$9) + ((L611/$P611)*$L$9) + ((M611/$P611)*$M$9) + ((N611/$P611)*$N$9) + ((O611/$P611)*$O$9)</f>
        <v>1.3900766881414581</v>
      </c>
      <c r="V611" s="53">
        <f t="shared" ref="V611:V624" si="478">((F611/$P611)*$F$10) + ((G611/$P611)*$G$10) + (( H611/$P611)*$H$10) + ((I611/$P611)*$I$10) + ((J611/$P611)*$J$10) + ((K611/$P611)*$K$10) + ((L611/$P611)*$L$10) + ((M611/$P611)*$M$10) + ((N611/$P611)*$N$10) + ((O611/$P611)*$O$10)</f>
        <v>17.751083306215602</v>
      </c>
      <c r="W611" s="53">
        <f t="shared" ref="W611:W624" si="479">((F611/$P611)*$F$11) + ((G611/$P611)*$G$11) + (( H611/$P611)*$H$11) + ((I611/$P611)*$I$11) + ((J611/$P611)*$J$11) + ((K611/$P611)*$K$11) + ((L611/$P611)*$L$11) + ((M611/$P611)*$M$11) + ((N611/$P611)*$N$11) + ((O611/$P611)*$O$11)</f>
        <v>98.960711772686651</v>
      </c>
      <c r="X611" s="53">
        <f t="shared" ref="X611:X624" si="480">((F611/$P611)*$F$12) + ((G611/$P611)*$G$12) + (( H611/$P611)*$H$12) + ((I611/$P611)*$I$12) + ((J611/$P611)*$J$12) + ((K611/$P611)*$K$12) + ((L611/$P611)*$L$12) + ((M611/$P611)*$M$12) + ((N611/$P611)*$N$12) + ((O611/$P611)*$O$12)</f>
        <v>1.024349357088133</v>
      </c>
      <c r="Y611" s="53">
        <f t="shared" ref="Y611:Y624" si="481">((F611/$P611)*$F$13) + ((G611/$P611)*$G$13) + (( H611/$P611)*$H$13) + ((I611/$P611)*$I$13) + ((J611/$P611)*$J$13) + ((K611/$P611)*$K$13) + ((L611/$P611)*$L$13) + ((M611/$P611)*$M$13) + ((N611/$P611)*$N$13) + ((O611/$P611)*$O$13)</f>
        <v>1.0252519308134749</v>
      </c>
      <c r="Z611" s="53">
        <f t="shared" ref="Z611:Z624" si="482">((F611/$P611)*$F$14) + ((G611/$P611)*$G$14) + (( H611/$P611)*$H$14) + ((I611/$P611)*$I$14) + ((J611/$P611)*$J$14) + ((K611/$P611)*$K$14) + ((L611/$P611)*$L$14) + ((M611/$P611)*$M$14) + ((N611/$P611)*$N$14) + ((O611/$P611)*$O$14)</f>
        <v>1.0256210796792193</v>
      </c>
      <c r="AA611" s="53">
        <f t="shared" ref="AA611:AA624" si="483">((F611/$P611)*$F$15) + ((G611/$P611)*$G$15) + (( H611/$P611)*$H$15) + ((I611/$P611)*$I$15) + ((J611/$P611)*$J$15) + ((K611/$P611)*$K$15) + ((L611/$P611)*$L$15) + ((M611/$P611)*$M$15) + ((N611/$P611)*$N$15) + ((O611/$P611)*$O$15)</f>
        <v>1.0329380375125019</v>
      </c>
      <c r="AB611" s="53">
        <f t="shared" ref="AB611:AB624" si="484">((F611/$P611)*$F$16) + ((G611/$P611)*$G$16) + (( H611/$P611)*$H$16) + ((I611/$P611)*$I$16) + ((J611/$P611)*$J$16) + ((K611/$P611)*$K$16) + ((L611/$P611)*$L$16) + ((M611/$P611)*$M$16) + ((N611/$P611)*$N$16) + ((O611/$P611)*$O$16)</f>
        <v>0.57479600082889803</v>
      </c>
      <c r="AC611" s="53">
        <f t="shared" ref="AC611:AC624" si="485">((F611/$P611)*$F$17) + ((G611/$P611)*$G$17) + (( H611/$P611)*$H$17) + ((I611/$P611)*$I$17) + ((J611/$P611)*$J$17) + ((K611/$P611)*$K$17) + ((L611/$P611)*$L$17) + ((M611/$P611)*$M$17) + ((N611/$P611)*$N$17) + ((O611/$P611)*$O$17)</f>
        <v>0.5633825493611998</v>
      </c>
      <c r="AD611" s="53">
        <f t="shared" ref="AD611:AD624" si="486">((F611/$P611)*$F$18) + ((G611/$P611)*$G$18) + (( H611/$P611)*$H$18) + ((I611/$P611)*$I$18) + ((J611/$P611)*$J$18) + ((K611/$P611)*$K$18) + ((L611/$P611)*$L$18) + ((M611/$P611)*$M$18) + ((N611/$P611)*$N$18) + ((O611/$P611)*$O$18)</f>
        <v>0.52914401165394309</v>
      </c>
      <c r="AE611" s="53">
        <f t="shared" ref="AE611:AE624" si="487">((F611/$P611)*$F$19) + ((G611/$P611)*$G$19) + (( H611/$P611)*$H$19) + ((I611/$P611)*$I$19) + ((J611/$P611)*$J$19) + ((K611/$P611)*$K$19) + ((L611/$P611)*$L$19) + ((M611/$P611)*$M$19) + ((N611/$P611)*$N$19) + ((O611/$P611)*$O$19)</f>
        <v>0.39928513109785746</v>
      </c>
      <c r="AF611" s="53">
        <f t="shared" ref="AF611:AF624" si="488">((F611/$P611)*$F$20) + ((G611/$P611)*$G$20) + (( H611/$P611)*$H$20) + ((I611/$P611)*$I$20) + ((J611/$P611)*$J$20) + ((K611/$P611)*$K$20) + ((L611/$P611)*$L$20) + ((M611/$P611)*$M$20) + ((N611/$P611)*$N$20) + ((O611/$P611)*$O$20)</f>
        <v>0.36</v>
      </c>
      <c r="AG611" s="53">
        <f t="shared" ref="AG611:AG624" si="489">(AE611+AF611)/2</f>
        <v>0.37964256554892872</v>
      </c>
      <c r="AH611" s="64" t="s">
        <v>152</v>
      </c>
      <c r="AI611" s="146"/>
      <c r="AJ611" s="146"/>
      <c r="AK611" s="45" t="str">
        <f t="shared" si="457"/>
        <v>534-09</v>
      </c>
      <c r="AL611" s="65"/>
      <c r="AM611" s="145">
        <f t="shared" si="458"/>
        <v>2</v>
      </c>
      <c r="AN611" s="149"/>
      <c r="AO611" s="183"/>
      <c r="AP611" s="149"/>
      <c r="AQ611" s="147">
        <f t="shared" si="459"/>
        <v>1</v>
      </c>
      <c r="AR611" s="229">
        <v>4</v>
      </c>
      <c r="AS611" s="229">
        <v>4</v>
      </c>
      <c r="AT611" s="229">
        <v>6</v>
      </c>
      <c r="AU611" s="229">
        <v>1</v>
      </c>
      <c r="AV611" s="229">
        <v>1</v>
      </c>
      <c r="AW611" s="229">
        <v>5</v>
      </c>
      <c r="AX611" s="229">
        <v>4</v>
      </c>
      <c r="AY611" s="229">
        <v>3</v>
      </c>
      <c r="AZ611" s="229">
        <v>5</v>
      </c>
      <c r="BA611" s="146"/>
      <c r="BB611" s="229">
        <v>50</v>
      </c>
      <c r="BC611" s="229">
        <v>8</v>
      </c>
      <c r="BD611" s="229">
        <v>6</v>
      </c>
      <c r="BE611" s="57">
        <v>3</v>
      </c>
      <c r="BF611" s="57">
        <v>3</v>
      </c>
      <c r="BG611" s="57">
        <v>3</v>
      </c>
      <c r="BH611" s="57">
        <v>10</v>
      </c>
      <c r="BI611" s="57" t="str">
        <f t="shared" si="460"/>
        <v>Control</v>
      </c>
      <c r="BJ611" s="189" t="str">
        <f t="shared" si="441"/>
        <v>534-09</v>
      </c>
      <c r="BK611" s="189">
        <f t="shared" si="442"/>
        <v>2</v>
      </c>
      <c r="BL611" s="185">
        <v>13</v>
      </c>
      <c r="BM611" s="185">
        <v>36</v>
      </c>
      <c r="BN611" s="185">
        <v>9</v>
      </c>
      <c r="BO611" s="185"/>
      <c r="BP611" s="185"/>
      <c r="BQ611" s="185"/>
      <c r="BR611" s="185"/>
      <c r="BS611" s="185"/>
      <c r="BT611" s="185"/>
      <c r="BU611" s="185"/>
      <c r="BV611" s="185"/>
      <c r="BW611" s="185"/>
      <c r="BX611" s="185"/>
      <c r="BY611" s="185"/>
      <c r="BZ611" s="185"/>
      <c r="CA611" s="235"/>
      <c r="CB611" s="184"/>
      <c r="CC611" s="184"/>
      <c r="CD611" s="184"/>
      <c r="CE611" s="184"/>
      <c r="CF611" s="184"/>
      <c r="CG611" s="184"/>
      <c r="CH611" s="184"/>
      <c r="CI611" s="184"/>
      <c r="CJ611" s="184"/>
      <c r="CK611" s="184"/>
      <c r="CL611" s="184"/>
      <c r="CM611" s="146"/>
      <c r="CN611" s="146"/>
      <c r="CO611" s="146"/>
      <c r="CP611" s="236"/>
      <c r="CQ611" s="236"/>
      <c r="CR611" s="146"/>
      <c r="CS611" s="146"/>
      <c r="CT611" s="146"/>
      <c r="CU611" s="146"/>
      <c r="CV611" s="236"/>
      <c r="CW611" s="146"/>
      <c r="CX611" s="146"/>
      <c r="CY611" s="146"/>
      <c r="CZ611" s="146"/>
      <c r="DA611" s="236"/>
      <c r="DB611" s="146"/>
      <c r="DC611" s="146"/>
      <c r="DD611" s="146"/>
      <c r="DE611" s="146"/>
      <c r="DF611" s="237"/>
      <c r="DG611" s="121">
        <f t="shared" si="461"/>
        <v>67.60173848039706</v>
      </c>
      <c r="DH611" s="121">
        <f t="shared" si="462"/>
        <v>29.006804914546535</v>
      </c>
      <c r="DI611" s="121">
        <f t="shared" si="463"/>
        <v>120.18131688592234</v>
      </c>
      <c r="DJ611" s="121">
        <f t="shared" si="464"/>
        <v>1.6579998359698267</v>
      </c>
      <c r="DK611" s="121">
        <f t="shared" si="464"/>
        <v>2.6421449442816205</v>
      </c>
      <c r="DL611" s="121">
        <f t="shared" si="464"/>
        <v>23.775564735873516</v>
      </c>
      <c r="DM611" s="121">
        <f t="shared" si="465"/>
        <v>78.683207878892986</v>
      </c>
      <c r="DN611" s="121">
        <f t="shared" si="466"/>
        <v>0</v>
      </c>
      <c r="DO611" s="121">
        <f t="shared" si="467"/>
        <v>0</v>
      </c>
      <c r="DP611" s="121">
        <f t="shared" si="468"/>
        <v>0</v>
      </c>
      <c r="DQ611" s="121">
        <f t="shared" si="469"/>
        <v>0</v>
      </c>
      <c r="DR611" s="122">
        <f t="shared" si="470"/>
        <v>5.5</v>
      </c>
      <c r="DS611" s="157"/>
      <c r="DT611" s="157" t="str">
        <f t="shared" si="471"/>
        <v>Control</v>
      </c>
      <c r="DU611" s="157" t="str">
        <f t="shared" si="455"/>
        <v>534-09</v>
      </c>
      <c r="DV611" s="238">
        <f t="shared" si="472"/>
        <v>2</v>
      </c>
      <c r="DW611" s="158"/>
      <c r="DX611" s="158"/>
      <c r="DY611" s="158"/>
      <c r="DZ611" s="158"/>
      <c r="EA611" s="158"/>
      <c r="EB611" s="158"/>
      <c r="EC611" s="158"/>
      <c r="ED611" s="158"/>
      <c r="EE611" s="158"/>
      <c r="EF611" s="158"/>
      <c r="EG611" s="158"/>
      <c r="EH611" s="158"/>
      <c r="EI611" s="158"/>
      <c r="EJ611" s="220"/>
      <c r="EK611" s="220"/>
      <c r="EL611" s="221"/>
      <c r="EM611" s="220"/>
      <c r="EN611" s="220"/>
      <c r="EO611" s="220"/>
      <c r="EP611" s="220"/>
      <c r="EQ611" s="220"/>
      <c r="ER611" s="222"/>
      <c r="ES611" s="222"/>
      <c r="ET611" s="222"/>
      <c r="EU611" s="222"/>
      <c r="EV611" s="222"/>
      <c r="EW611" s="222"/>
      <c r="EX611" s="222"/>
      <c r="EY611" s="222"/>
      <c r="EZ611" s="223"/>
      <c r="FA611" s="224"/>
      <c r="FB611" s="224"/>
      <c r="FC611" s="222"/>
      <c r="FD611" s="222"/>
      <c r="FE611" s="222"/>
      <c r="FF611" s="222"/>
      <c r="FG611" s="222"/>
      <c r="FH611" s="222"/>
      <c r="FI611" s="222"/>
      <c r="FJ611" s="222"/>
      <c r="FK611" s="222"/>
      <c r="FL611" s="222"/>
      <c r="FM611" s="222"/>
      <c r="FN611" s="146"/>
      <c r="FO611" s="225"/>
      <c r="FP611" s="225"/>
      <c r="FQ611" s="225"/>
      <c r="FR611" s="225"/>
      <c r="FS611" s="225"/>
      <c r="FT611" s="225"/>
      <c r="FU611" s="225"/>
      <c r="FV611" s="225"/>
      <c r="FW611" s="225"/>
      <c r="FX611" s="225"/>
      <c r="FY611" s="225"/>
      <c r="FZ611" s="225"/>
      <c r="GA611" s="225"/>
    </row>
    <row r="612" spans="1:183" ht="16.899999999999999" customHeight="1">
      <c r="A612" s="66" t="s">
        <v>377</v>
      </c>
      <c r="B612" s="228" t="s">
        <v>278</v>
      </c>
      <c r="C612" s="228" t="s">
        <v>278</v>
      </c>
      <c r="D612" s="228" t="s">
        <v>373</v>
      </c>
      <c r="E612" s="229">
        <v>3</v>
      </c>
      <c r="F612" s="144">
        <v>1.03708398255</v>
      </c>
      <c r="G612" s="144">
        <v>7.6856193820560001</v>
      </c>
      <c r="H612" s="144"/>
      <c r="I612" s="144">
        <v>2.244736950918</v>
      </c>
      <c r="J612" s="144">
        <v>8.042706063084001</v>
      </c>
      <c r="K612" s="144">
        <v>3.4826882479620003</v>
      </c>
      <c r="L612" s="144">
        <v>1.3692085152900002</v>
      </c>
      <c r="M612" s="83"/>
      <c r="N612" s="211"/>
      <c r="O612" s="211"/>
      <c r="P612" s="230">
        <f t="shared" si="456"/>
        <v>23.862043141859999</v>
      </c>
      <c r="Q612" s="52">
        <f t="shared" si="473"/>
        <v>0.72517012286366334</v>
      </c>
      <c r="R612" s="52">
        <f t="shared" si="474"/>
        <v>1.5022608551199348</v>
      </c>
      <c r="S612" s="52">
        <f t="shared" si="475"/>
        <v>1.4138978457167335</v>
      </c>
      <c r="T612" s="53">
        <f t="shared" si="476"/>
        <v>0.13691742944633589</v>
      </c>
      <c r="U612" s="53">
        <f t="shared" si="477"/>
        <v>1.3900766881414581</v>
      </c>
      <c r="V612" s="53">
        <f t="shared" si="478"/>
        <v>17.751083306215602</v>
      </c>
      <c r="W612" s="53">
        <f t="shared" si="479"/>
        <v>98.960711772686651</v>
      </c>
      <c r="X612" s="53">
        <f t="shared" si="480"/>
        <v>1.024349357088133</v>
      </c>
      <c r="Y612" s="53">
        <f t="shared" si="481"/>
        <v>1.0252519308134749</v>
      </c>
      <c r="Z612" s="53">
        <f t="shared" si="482"/>
        <v>1.0256210796792193</v>
      </c>
      <c r="AA612" s="53">
        <f t="shared" si="483"/>
        <v>1.0329380375125019</v>
      </c>
      <c r="AB612" s="53">
        <f t="shared" si="484"/>
        <v>0.57479600082889803</v>
      </c>
      <c r="AC612" s="53">
        <f t="shared" si="485"/>
        <v>0.5633825493611998</v>
      </c>
      <c r="AD612" s="53">
        <f t="shared" si="486"/>
        <v>0.52914401165394309</v>
      </c>
      <c r="AE612" s="53">
        <f t="shared" si="487"/>
        <v>0.39928513109785746</v>
      </c>
      <c r="AF612" s="53">
        <f t="shared" si="488"/>
        <v>0.36</v>
      </c>
      <c r="AG612" s="53">
        <f t="shared" si="489"/>
        <v>0.37964256554892872</v>
      </c>
      <c r="AH612" s="64" t="s">
        <v>152</v>
      </c>
      <c r="AI612" s="146"/>
      <c r="AJ612" s="146"/>
      <c r="AK612" s="45" t="str">
        <f t="shared" si="457"/>
        <v>534-09</v>
      </c>
      <c r="AL612" s="65"/>
      <c r="AM612" s="145">
        <f t="shared" si="458"/>
        <v>3</v>
      </c>
      <c r="AN612" s="149"/>
      <c r="AO612" s="183"/>
      <c r="AP612" s="149"/>
      <c r="AQ612" s="147">
        <f t="shared" si="459"/>
        <v>1</v>
      </c>
      <c r="AR612" s="229">
        <v>3</v>
      </c>
      <c r="AS612" s="229">
        <v>2</v>
      </c>
      <c r="AT612" s="229">
        <v>8</v>
      </c>
      <c r="AU612" s="229">
        <v>6</v>
      </c>
      <c r="AV612" s="229">
        <v>3</v>
      </c>
      <c r="AW612" s="229">
        <v>6</v>
      </c>
      <c r="AX612" s="229">
        <v>4</v>
      </c>
      <c r="AY612" s="229">
        <v>2</v>
      </c>
      <c r="AZ612" s="229">
        <v>4</v>
      </c>
      <c r="BA612" s="146"/>
      <c r="BB612" s="229">
        <v>75</v>
      </c>
      <c r="BC612" s="229">
        <v>6</v>
      </c>
      <c r="BD612" s="229">
        <v>1</v>
      </c>
      <c r="BE612" s="57">
        <v>3</v>
      </c>
      <c r="BF612" s="57">
        <v>3</v>
      </c>
      <c r="BG612" s="57">
        <v>3</v>
      </c>
      <c r="BH612" s="57">
        <v>10</v>
      </c>
      <c r="BI612" s="57" t="str">
        <f t="shared" si="460"/>
        <v>Control</v>
      </c>
      <c r="BJ612" s="189" t="str">
        <f t="shared" ref="BJ612:BJ624" si="490">D612</f>
        <v>534-09</v>
      </c>
      <c r="BK612" s="189">
        <f t="shared" ref="BK612:BK624" si="491">E612</f>
        <v>3</v>
      </c>
      <c r="BL612" s="185">
        <v>0</v>
      </c>
      <c r="BM612" s="185"/>
      <c r="BN612" s="185"/>
      <c r="BO612" s="185"/>
      <c r="BP612" s="185"/>
      <c r="BQ612" s="185"/>
      <c r="BR612" s="185"/>
      <c r="BS612" s="185"/>
      <c r="BT612" s="185"/>
      <c r="BU612" s="185"/>
      <c r="BV612" s="185"/>
      <c r="BW612" s="185"/>
      <c r="BX612" s="185"/>
      <c r="BY612" s="185"/>
      <c r="BZ612" s="185"/>
      <c r="CA612" s="235"/>
      <c r="CB612" s="184"/>
      <c r="CC612" s="184"/>
      <c r="CD612" s="184"/>
      <c r="CE612" s="184"/>
      <c r="CF612" s="184"/>
      <c r="CG612" s="184"/>
      <c r="CH612" s="184"/>
      <c r="CI612" s="184"/>
      <c r="CJ612" s="184"/>
      <c r="CK612" s="184"/>
      <c r="CL612" s="184"/>
      <c r="CM612" s="146"/>
      <c r="CN612" s="146"/>
      <c r="CO612" s="146"/>
      <c r="CP612" s="236"/>
      <c r="CQ612" s="236"/>
      <c r="CR612" s="146"/>
      <c r="CS612" s="146"/>
      <c r="CT612" s="146"/>
      <c r="CU612" s="146"/>
      <c r="CV612" s="236"/>
      <c r="CW612" s="146"/>
      <c r="CX612" s="146"/>
      <c r="CY612" s="146"/>
      <c r="CZ612" s="146"/>
      <c r="DA612" s="236"/>
      <c r="DB612" s="146"/>
      <c r="DC612" s="146"/>
      <c r="DD612" s="146"/>
      <c r="DE612" s="146"/>
      <c r="DF612" s="237"/>
      <c r="DG612" s="121">
        <f t="shared" si="461"/>
        <v>97.646955582795769</v>
      </c>
      <c r="DH612" s="121">
        <f t="shared" si="462"/>
        <v>25.380954300228215</v>
      </c>
      <c r="DI612" s="121">
        <f t="shared" si="463"/>
        <v>141.38978457167335</v>
      </c>
      <c r="DJ612" s="121">
        <f t="shared" si="464"/>
        <v>2.4869997539547399</v>
      </c>
      <c r="DK612" s="121">
        <f t="shared" si="464"/>
        <v>1.9816087082112153</v>
      </c>
      <c r="DL612" s="121">
        <f t="shared" si="464"/>
        <v>3.9625941226455854</v>
      </c>
      <c r="DM612" s="121">
        <f t="shared" si="465"/>
        <v>0</v>
      </c>
      <c r="DN612" s="121">
        <f t="shared" si="466"/>
        <v>0</v>
      </c>
      <c r="DO612" s="121">
        <f t="shared" si="467"/>
        <v>0</v>
      </c>
      <c r="DP612" s="121">
        <f t="shared" si="468"/>
        <v>0</v>
      </c>
      <c r="DQ612" s="121">
        <f t="shared" si="469"/>
        <v>0</v>
      </c>
      <c r="DR612" s="122">
        <f t="shared" si="470"/>
        <v>7</v>
      </c>
      <c r="DS612" s="157"/>
      <c r="DT612" s="157" t="str">
        <f t="shared" si="471"/>
        <v>Control</v>
      </c>
      <c r="DU612" s="157" t="str">
        <f t="shared" si="455"/>
        <v>534-09</v>
      </c>
      <c r="DV612" s="238">
        <f t="shared" si="472"/>
        <v>3</v>
      </c>
      <c r="DW612" s="158"/>
      <c r="DX612" s="158"/>
      <c r="DY612" s="158"/>
      <c r="DZ612" s="158"/>
      <c r="EA612" s="158"/>
      <c r="EB612" s="158"/>
      <c r="EC612" s="158"/>
      <c r="ED612" s="158"/>
      <c r="EE612" s="158"/>
      <c r="EF612" s="158"/>
      <c r="EG612" s="158"/>
      <c r="EH612" s="158"/>
      <c r="EI612" s="158"/>
      <c r="EJ612" s="220"/>
      <c r="EK612" s="220"/>
      <c r="EL612" s="221"/>
      <c r="EM612" s="220"/>
      <c r="EN612" s="220"/>
      <c r="EO612" s="220"/>
      <c r="EP612" s="220"/>
      <c r="EQ612" s="220"/>
      <c r="ER612" s="222"/>
      <c r="ES612" s="222"/>
      <c r="ET612" s="222"/>
      <c r="EU612" s="222"/>
      <c r="EV612" s="222"/>
      <c r="EW612" s="222"/>
      <c r="EX612" s="222"/>
      <c r="EY612" s="222"/>
      <c r="EZ612" s="223"/>
      <c r="FA612" s="224"/>
      <c r="FB612" s="224"/>
      <c r="FC612" s="222"/>
      <c r="FD612" s="222"/>
      <c r="FE612" s="222"/>
      <c r="FF612" s="222"/>
      <c r="FG612" s="222"/>
      <c r="FH612" s="222"/>
      <c r="FI612" s="222"/>
      <c r="FJ612" s="222"/>
      <c r="FK612" s="222"/>
      <c r="FL612" s="222"/>
      <c r="FM612" s="222"/>
      <c r="FN612" s="146"/>
      <c r="FO612" s="225"/>
      <c r="FP612" s="225"/>
      <c r="FQ612" s="225"/>
      <c r="FR612" s="225"/>
      <c r="FS612" s="225"/>
      <c r="FT612" s="225"/>
      <c r="FU612" s="225"/>
      <c r="FV612" s="225"/>
      <c r="FW612" s="225"/>
      <c r="FX612" s="225"/>
      <c r="FY612" s="225"/>
      <c r="FZ612" s="225"/>
      <c r="GA612" s="225"/>
    </row>
    <row r="613" spans="1:183" ht="16.899999999999999" customHeight="1">
      <c r="A613" s="66" t="s">
        <v>377</v>
      </c>
      <c r="B613" s="228" t="s">
        <v>278</v>
      </c>
      <c r="C613" s="228" t="s">
        <v>278</v>
      </c>
      <c r="D613" s="228" t="s">
        <v>373</v>
      </c>
      <c r="E613" s="229">
        <v>4</v>
      </c>
      <c r="F613" s="144">
        <v>1.03708398255</v>
      </c>
      <c r="G613" s="144">
        <v>7.6856193820560001</v>
      </c>
      <c r="H613" s="144"/>
      <c r="I613" s="144">
        <v>2.244736950918</v>
      </c>
      <c r="J613" s="144">
        <v>8.042706063084001</v>
      </c>
      <c r="K613" s="144">
        <v>3.4826882479620003</v>
      </c>
      <c r="L613" s="144">
        <v>1.3692085152900002</v>
      </c>
      <c r="M613" s="83"/>
      <c r="N613" s="211"/>
      <c r="O613" s="211"/>
      <c r="P613" s="230">
        <f t="shared" si="456"/>
        <v>23.862043141859999</v>
      </c>
      <c r="Q613" s="52">
        <f t="shared" si="473"/>
        <v>0.72517012286366334</v>
      </c>
      <c r="R613" s="52">
        <f t="shared" si="474"/>
        <v>1.5022608551199348</v>
      </c>
      <c r="S613" s="52">
        <f t="shared" si="475"/>
        <v>1.4138978457167335</v>
      </c>
      <c r="T613" s="53">
        <f t="shared" si="476"/>
        <v>0.13691742944633589</v>
      </c>
      <c r="U613" s="53">
        <f t="shared" si="477"/>
        <v>1.3900766881414581</v>
      </c>
      <c r="V613" s="53">
        <f t="shared" si="478"/>
        <v>17.751083306215602</v>
      </c>
      <c r="W613" s="53">
        <f t="shared" si="479"/>
        <v>98.960711772686651</v>
      </c>
      <c r="X613" s="53">
        <f t="shared" si="480"/>
        <v>1.024349357088133</v>
      </c>
      <c r="Y613" s="53">
        <f t="shared" si="481"/>
        <v>1.0252519308134749</v>
      </c>
      <c r="Z613" s="53">
        <f t="shared" si="482"/>
        <v>1.0256210796792193</v>
      </c>
      <c r="AA613" s="53">
        <f t="shared" si="483"/>
        <v>1.0329380375125019</v>
      </c>
      <c r="AB613" s="53">
        <f t="shared" si="484"/>
        <v>0.57479600082889803</v>
      </c>
      <c r="AC613" s="53">
        <f t="shared" si="485"/>
        <v>0.5633825493611998</v>
      </c>
      <c r="AD613" s="53">
        <f t="shared" si="486"/>
        <v>0.52914401165394309</v>
      </c>
      <c r="AE613" s="53">
        <f t="shared" si="487"/>
        <v>0.39928513109785746</v>
      </c>
      <c r="AF613" s="53">
        <f t="shared" si="488"/>
        <v>0.36</v>
      </c>
      <c r="AG613" s="53">
        <f t="shared" si="489"/>
        <v>0.37964256554892872</v>
      </c>
      <c r="AH613" s="64" t="s">
        <v>152</v>
      </c>
      <c r="AI613" s="146"/>
      <c r="AJ613" s="146"/>
      <c r="AK613" s="45" t="str">
        <f t="shared" si="457"/>
        <v>534-09</v>
      </c>
      <c r="AL613" s="65"/>
      <c r="AM613" s="145">
        <f t="shared" si="458"/>
        <v>4</v>
      </c>
      <c r="AN613" s="149"/>
      <c r="AO613" s="183"/>
      <c r="AP613" s="149"/>
      <c r="AQ613" s="147">
        <f t="shared" si="459"/>
        <v>1</v>
      </c>
      <c r="AR613" s="229">
        <v>3</v>
      </c>
      <c r="AS613" s="229">
        <v>3</v>
      </c>
      <c r="AT613" s="229">
        <v>18</v>
      </c>
      <c r="AU613" s="229">
        <v>1</v>
      </c>
      <c r="AV613" s="229">
        <v>3</v>
      </c>
      <c r="AW613" s="229">
        <v>5</v>
      </c>
      <c r="AX613" s="229">
        <v>0</v>
      </c>
      <c r="AY613" s="229">
        <v>1</v>
      </c>
      <c r="AZ613" s="229">
        <v>1</v>
      </c>
      <c r="BA613" s="146"/>
      <c r="BB613" s="229">
        <v>70</v>
      </c>
      <c r="BC613" s="229">
        <v>3</v>
      </c>
      <c r="BD613" s="229">
        <v>1</v>
      </c>
      <c r="BE613" s="57">
        <v>3</v>
      </c>
      <c r="BF613" s="57">
        <v>3</v>
      </c>
      <c r="BG613" s="57">
        <v>3</v>
      </c>
      <c r="BH613" s="57">
        <v>10</v>
      </c>
      <c r="BI613" s="57" t="str">
        <f t="shared" si="460"/>
        <v>Control</v>
      </c>
      <c r="BJ613" s="189" t="str">
        <f t="shared" si="490"/>
        <v>534-09</v>
      </c>
      <c r="BK613" s="189">
        <f t="shared" si="491"/>
        <v>4</v>
      </c>
      <c r="BL613" s="185">
        <v>0</v>
      </c>
      <c r="BM613" s="185"/>
      <c r="BN613" s="185"/>
      <c r="BO613" s="185"/>
      <c r="BP613" s="185"/>
      <c r="BQ613" s="185"/>
      <c r="BR613" s="185"/>
      <c r="BS613" s="185"/>
      <c r="BT613" s="185"/>
      <c r="BU613" s="185"/>
      <c r="BV613" s="185"/>
      <c r="BW613" s="185"/>
      <c r="BX613" s="185"/>
      <c r="BY613" s="185"/>
      <c r="BZ613" s="185"/>
      <c r="CA613" s="235"/>
      <c r="CB613" s="184"/>
      <c r="CC613" s="184"/>
      <c r="CD613" s="184"/>
      <c r="CE613" s="184"/>
      <c r="CF613" s="184"/>
      <c r="CG613" s="184"/>
      <c r="CH613" s="184"/>
      <c r="CI613" s="184"/>
      <c r="CJ613" s="184"/>
      <c r="CK613" s="184"/>
      <c r="CL613" s="184"/>
      <c r="CM613" s="146"/>
      <c r="CN613" s="146"/>
      <c r="CO613" s="146"/>
      <c r="CP613" s="236"/>
      <c r="CQ613" s="236"/>
      <c r="CR613" s="146"/>
      <c r="CS613" s="146"/>
      <c r="CT613" s="146"/>
      <c r="CU613" s="146"/>
      <c r="CV613" s="236"/>
      <c r="CW613" s="146"/>
      <c r="CX613" s="146"/>
      <c r="CY613" s="146"/>
      <c r="CZ613" s="146"/>
      <c r="DA613" s="236"/>
      <c r="DB613" s="146"/>
      <c r="DC613" s="146"/>
      <c r="DD613" s="146"/>
      <c r="DE613" s="146"/>
      <c r="DF613" s="237"/>
      <c r="DG613" s="121">
        <f t="shared" si="461"/>
        <v>30.045217102398695</v>
      </c>
      <c r="DH613" s="121">
        <f t="shared" si="462"/>
        <v>25.380954300228215</v>
      </c>
      <c r="DI613" s="121">
        <f t="shared" si="463"/>
        <v>77.76438151442035</v>
      </c>
      <c r="DJ613" s="121">
        <f t="shared" si="464"/>
        <v>2.3211997703577576</v>
      </c>
      <c r="DK613" s="121">
        <f t="shared" si="464"/>
        <v>0.99080435410560763</v>
      </c>
      <c r="DL613" s="121">
        <f t="shared" si="464"/>
        <v>3.9625941226455854</v>
      </c>
      <c r="DM613" s="121">
        <f t="shared" si="465"/>
        <v>0</v>
      </c>
      <c r="DN613" s="121">
        <f t="shared" si="466"/>
        <v>0</v>
      </c>
      <c r="DO613" s="121">
        <f t="shared" si="467"/>
        <v>0</v>
      </c>
      <c r="DP613" s="121">
        <f t="shared" si="468"/>
        <v>0</v>
      </c>
      <c r="DQ613" s="121">
        <f t="shared" si="469"/>
        <v>0</v>
      </c>
      <c r="DR613" s="122">
        <f t="shared" si="470"/>
        <v>11.5</v>
      </c>
      <c r="DS613" s="157"/>
      <c r="DT613" s="157" t="str">
        <f t="shared" si="471"/>
        <v>Control</v>
      </c>
      <c r="DU613" s="157" t="str">
        <f t="shared" si="455"/>
        <v>534-09</v>
      </c>
      <c r="DV613" s="238">
        <f t="shared" si="472"/>
        <v>4</v>
      </c>
      <c r="DW613" s="158"/>
      <c r="DX613" s="158"/>
      <c r="DY613" s="158"/>
      <c r="DZ613" s="158"/>
      <c r="EA613" s="158"/>
      <c r="EB613" s="158"/>
      <c r="EC613" s="158"/>
      <c r="ED613" s="158"/>
      <c r="EE613" s="158"/>
      <c r="EF613" s="158"/>
      <c r="EG613" s="158"/>
      <c r="EH613" s="158"/>
      <c r="EI613" s="158"/>
      <c r="EJ613" s="220"/>
      <c r="EK613" s="220"/>
      <c r="EL613" s="221"/>
      <c r="EM613" s="220"/>
      <c r="EN613" s="220"/>
      <c r="EO613" s="220"/>
      <c r="EP613" s="220"/>
      <c r="EQ613" s="220"/>
      <c r="ER613" s="222"/>
      <c r="ES613" s="222"/>
      <c r="ET613" s="222"/>
      <c r="EU613" s="222"/>
      <c r="EV613" s="222"/>
      <c r="EW613" s="222"/>
      <c r="EX613" s="222"/>
      <c r="EY613" s="222"/>
      <c r="EZ613" s="223"/>
      <c r="FA613" s="224"/>
      <c r="FB613" s="224"/>
      <c r="FC613" s="222"/>
      <c r="FD613" s="222"/>
      <c r="FE613" s="222"/>
      <c r="FF613" s="222"/>
      <c r="FG613" s="222"/>
      <c r="FH613" s="222"/>
      <c r="FI613" s="222"/>
      <c r="FJ613" s="222"/>
      <c r="FK613" s="222"/>
      <c r="FL613" s="222"/>
      <c r="FM613" s="222"/>
      <c r="FN613" s="146"/>
      <c r="FO613" s="225"/>
      <c r="FP613" s="225"/>
      <c r="FQ613" s="225"/>
      <c r="FR613" s="225"/>
      <c r="FS613" s="225"/>
      <c r="FT613" s="225"/>
      <c r="FU613" s="225"/>
      <c r="FV613" s="225"/>
      <c r="FW613" s="225"/>
      <c r="FX613" s="225"/>
      <c r="FY613" s="225"/>
      <c r="FZ613" s="225"/>
      <c r="GA613" s="225"/>
    </row>
    <row r="614" spans="1:183" ht="16.899999999999999" customHeight="1">
      <c r="A614" s="66" t="s">
        <v>377</v>
      </c>
      <c r="B614" s="228" t="s">
        <v>278</v>
      </c>
      <c r="C614" s="228" t="s">
        <v>278</v>
      </c>
      <c r="D614" s="228" t="s">
        <v>373</v>
      </c>
      <c r="E614" s="229">
        <v>5</v>
      </c>
      <c r="F614" s="144">
        <v>1.03708398255</v>
      </c>
      <c r="G614" s="144">
        <v>7.6856193820560001</v>
      </c>
      <c r="H614" s="144"/>
      <c r="I614" s="144">
        <v>2.244736950918</v>
      </c>
      <c r="J614" s="144">
        <v>8.042706063084001</v>
      </c>
      <c r="K614" s="144">
        <v>3.4826882479620003</v>
      </c>
      <c r="L614" s="144">
        <v>1.3692085152900002</v>
      </c>
      <c r="M614" s="83"/>
      <c r="N614" s="211"/>
      <c r="O614" s="211"/>
      <c r="P614" s="230">
        <f t="shared" si="456"/>
        <v>23.862043141859999</v>
      </c>
      <c r="Q614" s="52">
        <f t="shared" si="473"/>
        <v>0.72517012286366334</v>
      </c>
      <c r="R614" s="52">
        <f t="shared" si="474"/>
        <v>1.5022608551199348</v>
      </c>
      <c r="S614" s="52">
        <f t="shared" si="475"/>
        <v>1.4138978457167335</v>
      </c>
      <c r="T614" s="53">
        <f t="shared" si="476"/>
        <v>0.13691742944633589</v>
      </c>
      <c r="U614" s="53">
        <f t="shared" si="477"/>
        <v>1.3900766881414581</v>
      </c>
      <c r="V614" s="53">
        <f t="shared" si="478"/>
        <v>17.751083306215602</v>
      </c>
      <c r="W614" s="53">
        <f t="shared" si="479"/>
        <v>98.960711772686651</v>
      </c>
      <c r="X614" s="53">
        <f t="shared" si="480"/>
        <v>1.024349357088133</v>
      </c>
      <c r="Y614" s="53">
        <f t="shared" si="481"/>
        <v>1.0252519308134749</v>
      </c>
      <c r="Z614" s="53">
        <f t="shared" si="482"/>
        <v>1.0256210796792193</v>
      </c>
      <c r="AA614" s="53">
        <f t="shared" si="483"/>
        <v>1.0329380375125019</v>
      </c>
      <c r="AB614" s="53">
        <f t="shared" si="484"/>
        <v>0.57479600082889803</v>
      </c>
      <c r="AC614" s="53">
        <f t="shared" si="485"/>
        <v>0.5633825493611998</v>
      </c>
      <c r="AD614" s="53">
        <f t="shared" si="486"/>
        <v>0.52914401165394309</v>
      </c>
      <c r="AE614" s="53">
        <f t="shared" si="487"/>
        <v>0.39928513109785746</v>
      </c>
      <c r="AF614" s="53">
        <f t="shared" si="488"/>
        <v>0.36</v>
      </c>
      <c r="AG614" s="53">
        <f t="shared" si="489"/>
        <v>0.37964256554892872</v>
      </c>
      <c r="AH614" s="64" t="s">
        <v>152</v>
      </c>
      <c r="AI614" s="146"/>
      <c r="AJ614" s="146"/>
      <c r="AK614" s="45" t="str">
        <f t="shared" si="457"/>
        <v>534-09</v>
      </c>
      <c r="AL614" s="65"/>
      <c r="AM614" s="145">
        <f t="shared" si="458"/>
        <v>5</v>
      </c>
      <c r="AN614" s="149"/>
      <c r="AO614" s="183"/>
      <c r="AP614" s="149"/>
      <c r="AQ614" s="147">
        <f t="shared" si="459"/>
        <v>1</v>
      </c>
      <c r="AR614" s="229">
        <v>2</v>
      </c>
      <c r="AS614" s="229">
        <v>2</v>
      </c>
      <c r="AT614" s="229">
        <v>3</v>
      </c>
      <c r="AU614" s="229">
        <v>0</v>
      </c>
      <c r="AV614" s="229">
        <v>1</v>
      </c>
      <c r="AW614" s="229">
        <v>3</v>
      </c>
      <c r="AX614" s="229">
        <v>1</v>
      </c>
      <c r="AY614" s="229">
        <v>1</v>
      </c>
      <c r="AZ614" s="229">
        <v>2</v>
      </c>
      <c r="BA614" s="146"/>
      <c r="BB614" s="229">
        <v>33</v>
      </c>
      <c r="BC614" s="229">
        <v>2</v>
      </c>
      <c r="BD614" s="229">
        <v>1</v>
      </c>
      <c r="BE614" s="57">
        <v>3</v>
      </c>
      <c r="BF614" s="57">
        <v>3</v>
      </c>
      <c r="BG614" s="57">
        <v>3</v>
      </c>
      <c r="BH614" s="57">
        <v>10</v>
      </c>
      <c r="BI614" s="57" t="str">
        <f t="shared" si="460"/>
        <v>Control</v>
      </c>
      <c r="BJ614" s="189" t="str">
        <f t="shared" si="490"/>
        <v>534-09</v>
      </c>
      <c r="BK614" s="189">
        <f t="shared" si="491"/>
        <v>5</v>
      </c>
      <c r="BL614" s="185">
        <v>8</v>
      </c>
      <c r="BM614" s="185"/>
      <c r="BN614" s="185"/>
      <c r="BO614" s="185"/>
      <c r="BP614" s="185"/>
      <c r="BQ614" s="185"/>
      <c r="BR614" s="185"/>
      <c r="BS614" s="185"/>
      <c r="BT614" s="185"/>
      <c r="BU614" s="185"/>
      <c r="BV614" s="185"/>
      <c r="BW614" s="185"/>
      <c r="BX614" s="185"/>
      <c r="BY614" s="185"/>
      <c r="BZ614" s="185"/>
      <c r="CA614" s="235">
        <v>22</v>
      </c>
      <c r="CB614" s="184"/>
      <c r="CC614" s="184"/>
      <c r="CD614" s="184"/>
      <c r="CE614" s="184"/>
      <c r="CF614" s="184"/>
      <c r="CG614" s="184"/>
      <c r="CH614" s="184"/>
      <c r="CI614" s="184"/>
      <c r="CJ614" s="184"/>
      <c r="CK614" s="184"/>
      <c r="CL614" s="184"/>
      <c r="CM614" s="146"/>
      <c r="CN614" s="146"/>
      <c r="CO614" s="146"/>
      <c r="CP614" s="236"/>
      <c r="CQ614" s="236"/>
      <c r="CR614" s="146"/>
      <c r="CS614" s="146"/>
      <c r="CT614" s="146"/>
      <c r="CU614" s="146"/>
      <c r="CV614" s="236"/>
      <c r="CW614" s="146"/>
      <c r="CX614" s="146"/>
      <c r="CY614" s="146"/>
      <c r="CZ614" s="146"/>
      <c r="DA614" s="236"/>
      <c r="DB614" s="146"/>
      <c r="DC614" s="146"/>
      <c r="DD614" s="146"/>
      <c r="DE614" s="146"/>
      <c r="DF614" s="237"/>
      <c r="DG614" s="121">
        <f t="shared" si="461"/>
        <v>22.533912826799025</v>
      </c>
      <c r="DH614" s="121">
        <f t="shared" si="462"/>
        <v>14.503402457273268</v>
      </c>
      <c r="DI614" s="121">
        <f t="shared" si="463"/>
        <v>49.486424600085677</v>
      </c>
      <c r="DJ614" s="121">
        <f t="shared" si="464"/>
        <v>1.0942798917400856</v>
      </c>
      <c r="DK614" s="121">
        <f t="shared" si="464"/>
        <v>0.66053623607040512</v>
      </c>
      <c r="DL614" s="121">
        <f t="shared" si="464"/>
        <v>3.9625941226455854</v>
      </c>
      <c r="DM614" s="121">
        <f t="shared" si="465"/>
        <v>3.2572608695013914</v>
      </c>
      <c r="DN614" s="121">
        <f t="shared" si="466"/>
        <v>22.209423859172407</v>
      </c>
      <c r="DO614" s="121">
        <f t="shared" si="467"/>
        <v>0</v>
      </c>
      <c r="DP614" s="121">
        <f t="shared" si="468"/>
        <v>0</v>
      </c>
      <c r="DQ614" s="121">
        <f t="shared" si="469"/>
        <v>0</v>
      </c>
      <c r="DR614" s="122">
        <f t="shared" si="470"/>
        <v>3</v>
      </c>
      <c r="DS614" s="157"/>
      <c r="DT614" s="157" t="str">
        <f t="shared" si="471"/>
        <v>Control</v>
      </c>
      <c r="DU614" s="157" t="str">
        <f t="shared" si="455"/>
        <v>534-09</v>
      </c>
      <c r="DV614" s="238">
        <f t="shared" si="472"/>
        <v>5</v>
      </c>
      <c r="DW614" s="158"/>
      <c r="DX614" s="158"/>
      <c r="DY614" s="158"/>
      <c r="DZ614" s="158"/>
      <c r="EA614" s="158"/>
      <c r="EB614" s="158"/>
      <c r="EC614" s="158"/>
      <c r="ED614" s="158"/>
      <c r="EE614" s="158"/>
      <c r="EF614" s="158"/>
      <c r="EG614" s="158"/>
      <c r="EH614" s="158"/>
      <c r="EI614" s="158"/>
      <c r="EJ614" s="220"/>
      <c r="EK614" s="220"/>
      <c r="EL614" s="221"/>
      <c r="EM614" s="220"/>
      <c r="EN614" s="220"/>
      <c r="EO614" s="220"/>
      <c r="EP614" s="220"/>
      <c r="EQ614" s="220"/>
      <c r="ER614" s="222"/>
      <c r="ES614" s="222"/>
      <c r="ET614" s="222"/>
      <c r="EU614" s="222"/>
      <c r="EV614" s="222"/>
      <c r="EW614" s="222"/>
      <c r="EX614" s="222"/>
      <c r="EY614" s="222"/>
      <c r="EZ614" s="223"/>
      <c r="FA614" s="224"/>
      <c r="FB614" s="224"/>
      <c r="FC614" s="222"/>
      <c r="FD614" s="222"/>
      <c r="FE614" s="222"/>
      <c r="FF614" s="222"/>
      <c r="FG614" s="222"/>
      <c r="FH614" s="222"/>
      <c r="FI614" s="222"/>
      <c r="FJ614" s="222"/>
      <c r="FK614" s="222"/>
      <c r="FL614" s="222"/>
      <c r="FM614" s="222"/>
      <c r="FN614" s="146"/>
      <c r="FO614" s="225"/>
      <c r="FP614" s="225"/>
      <c r="FQ614" s="225"/>
      <c r="FR614" s="225"/>
      <c r="FS614" s="225"/>
      <c r="FT614" s="225"/>
      <c r="FU614" s="225"/>
      <c r="FV614" s="225"/>
      <c r="FW614" s="225"/>
      <c r="FX614" s="225"/>
      <c r="FY614" s="225"/>
      <c r="FZ614" s="225"/>
      <c r="GA614" s="225"/>
    </row>
    <row r="615" spans="1:183" ht="16.899999999999999" customHeight="1">
      <c r="A615" s="66" t="s">
        <v>377</v>
      </c>
      <c r="B615" s="228" t="s">
        <v>358</v>
      </c>
      <c r="C615" s="228">
        <v>460</v>
      </c>
      <c r="D615" s="228" t="s">
        <v>374</v>
      </c>
      <c r="E615" s="229">
        <v>1</v>
      </c>
      <c r="F615" s="144">
        <v>1.03708398255</v>
      </c>
      <c r="G615" s="144">
        <v>7.6856193820560001</v>
      </c>
      <c r="H615" s="144"/>
      <c r="I615" s="144">
        <v>2.244736950918</v>
      </c>
      <c r="J615" s="144">
        <v>8.042706063084001</v>
      </c>
      <c r="K615" s="144">
        <v>3.4826882479620003</v>
      </c>
      <c r="L615" s="144">
        <v>1.3692085152900002</v>
      </c>
      <c r="M615" s="83"/>
      <c r="N615" s="211"/>
      <c r="O615" s="211"/>
      <c r="P615" s="230">
        <f t="shared" si="456"/>
        <v>23.862043141859999</v>
      </c>
      <c r="Q615" s="52">
        <f t="shared" si="473"/>
        <v>0.72517012286366334</v>
      </c>
      <c r="R615" s="52">
        <f t="shared" si="474"/>
        <v>1.5022608551199348</v>
      </c>
      <c r="S615" s="52">
        <f t="shared" si="475"/>
        <v>1.4138978457167335</v>
      </c>
      <c r="T615" s="53">
        <f t="shared" si="476"/>
        <v>0.13691742944633589</v>
      </c>
      <c r="U615" s="53">
        <f t="shared" si="477"/>
        <v>1.3900766881414581</v>
      </c>
      <c r="V615" s="53">
        <f t="shared" si="478"/>
        <v>17.751083306215602</v>
      </c>
      <c r="W615" s="53">
        <f t="shared" si="479"/>
        <v>98.960711772686651</v>
      </c>
      <c r="X615" s="53">
        <f t="shared" si="480"/>
        <v>1.024349357088133</v>
      </c>
      <c r="Y615" s="53">
        <f t="shared" si="481"/>
        <v>1.0252519308134749</v>
      </c>
      <c r="Z615" s="53">
        <f t="shared" si="482"/>
        <v>1.0256210796792193</v>
      </c>
      <c r="AA615" s="53">
        <f t="shared" si="483"/>
        <v>1.0329380375125019</v>
      </c>
      <c r="AB615" s="53">
        <f t="shared" si="484"/>
        <v>0.57479600082889803</v>
      </c>
      <c r="AC615" s="53">
        <f t="shared" si="485"/>
        <v>0.5633825493611998</v>
      </c>
      <c r="AD615" s="53">
        <f t="shared" si="486"/>
        <v>0.52914401165394309</v>
      </c>
      <c r="AE615" s="53">
        <f t="shared" si="487"/>
        <v>0.39928513109785746</v>
      </c>
      <c r="AF615" s="53">
        <f t="shared" si="488"/>
        <v>0.36</v>
      </c>
      <c r="AG615" s="53">
        <f t="shared" si="489"/>
        <v>0.37964256554892872</v>
      </c>
      <c r="AH615" s="64" t="s">
        <v>152</v>
      </c>
      <c r="AI615" s="146"/>
      <c r="AJ615" s="146"/>
      <c r="AK615" s="45" t="str">
        <f t="shared" si="457"/>
        <v>535-08</v>
      </c>
      <c r="AL615" s="65"/>
      <c r="AM615" s="145">
        <f t="shared" si="458"/>
        <v>1</v>
      </c>
      <c r="AN615" s="149"/>
      <c r="AO615" s="183"/>
      <c r="AP615" s="149"/>
      <c r="AQ615" s="147">
        <f t="shared" si="459"/>
        <v>1</v>
      </c>
      <c r="AR615" s="229">
        <v>1</v>
      </c>
      <c r="AS615" s="229">
        <v>2</v>
      </c>
      <c r="AT615" s="229">
        <v>3</v>
      </c>
      <c r="AU615" s="229">
        <v>1</v>
      </c>
      <c r="AV615" s="229">
        <v>2</v>
      </c>
      <c r="AW615" s="229">
        <v>2</v>
      </c>
      <c r="AX615" s="229">
        <v>2</v>
      </c>
      <c r="AY615" s="229">
        <v>3</v>
      </c>
      <c r="AZ615" s="229">
        <v>3</v>
      </c>
      <c r="BA615" s="146"/>
      <c r="BB615" s="229">
        <v>15</v>
      </c>
      <c r="BC615" s="229">
        <v>2</v>
      </c>
      <c r="BD615" s="229">
        <v>0</v>
      </c>
      <c r="BE615" s="57">
        <v>3</v>
      </c>
      <c r="BF615" s="57">
        <v>3</v>
      </c>
      <c r="BG615" s="57">
        <v>3</v>
      </c>
      <c r="BH615" s="57">
        <v>10</v>
      </c>
      <c r="BI615" s="57">
        <f t="shared" si="460"/>
        <v>460</v>
      </c>
      <c r="BJ615" s="189" t="str">
        <f t="shared" si="490"/>
        <v>535-08</v>
      </c>
      <c r="BK615" s="189">
        <f t="shared" si="491"/>
        <v>1</v>
      </c>
      <c r="BL615" s="185">
        <v>8</v>
      </c>
      <c r="BM615" s="185">
        <v>8</v>
      </c>
      <c r="BN615" s="185">
        <v>8</v>
      </c>
      <c r="BO615" s="185"/>
      <c r="BP615" s="185"/>
      <c r="BQ615" s="185"/>
      <c r="BR615" s="185"/>
      <c r="BS615" s="185"/>
      <c r="BT615" s="185"/>
      <c r="BU615" s="185"/>
      <c r="BV615" s="185"/>
      <c r="BW615" s="185"/>
      <c r="BX615" s="185"/>
      <c r="BY615" s="185"/>
      <c r="BZ615" s="185"/>
      <c r="CA615" s="235"/>
      <c r="CB615" s="184"/>
      <c r="CC615" s="184"/>
      <c r="CD615" s="184"/>
      <c r="CE615" s="184"/>
      <c r="CF615" s="184"/>
      <c r="CG615" s="184"/>
      <c r="CH615" s="184"/>
      <c r="CI615" s="184"/>
      <c r="CJ615" s="184"/>
      <c r="CK615" s="184"/>
      <c r="CL615" s="184"/>
      <c r="CM615" s="146"/>
      <c r="CN615" s="146"/>
      <c r="CO615" s="146"/>
      <c r="CP615" s="236"/>
      <c r="CQ615" s="236"/>
      <c r="CR615" s="146"/>
      <c r="CS615" s="146"/>
      <c r="CT615" s="146"/>
      <c r="CU615" s="146"/>
      <c r="CV615" s="236"/>
      <c r="CW615" s="146"/>
      <c r="CX615" s="146"/>
      <c r="CY615" s="146"/>
      <c r="CZ615" s="146"/>
      <c r="DA615" s="236"/>
      <c r="DB615" s="146"/>
      <c r="DC615" s="146"/>
      <c r="DD615" s="146"/>
      <c r="DE615" s="146"/>
      <c r="DF615" s="237"/>
      <c r="DG615" s="121">
        <f t="shared" si="461"/>
        <v>30.045217102398695</v>
      </c>
      <c r="DH615" s="121">
        <f t="shared" si="462"/>
        <v>25.380954300228215</v>
      </c>
      <c r="DI615" s="121">
        <f t="shared" si="463"/>
        <v>77.76438151442035</v>
      </c>
      <c r="DJ615" s="121">
        <f t="shared" si="464"/>
        <v>0.49739995079094795</v>
      </c>
      <c r="DK615" s="121">
        <f t="shared" si="464"/>
        <v>0.66053623607040512</v>
      </c>
      <c r="DL615" s="121">
        <f t="shared" si="464"/>
        <v>0</v>
      </c>
      <c r="DM615" s="121">
        <f t="shared" si="465"/>
        <v>9.7717826085041732</v>
      </c>
      <c r="DN615" s="121">
        <f t="shared" si="466"/>
        <v>0</v>
      </c>
      <c r="DO615" s="121">
        <f t="shared" si="467"/>
        <v>0</v>
      </c>
      <c r="DP615" s="121">
        <f t="shared" si="468"/>
        <v>0</v>
      </c>
      <c r="DQ615" s="121">
        <f t="shared" si="469"/>
        <v>0</v>
      </c>
      <c r="DR615" s="122">
        <f t="shared" si="470"/>
        <v>2.5</v>
      </c>
      <c r="DS615" s="157"/>
      <c r="DT615" s="157" t="str">
        <f t="shared" si="471"/>
        <v>Natural fuels broadcast burn</v>
      </c>
      <c r="DU615" s="157" t="str">
        <f t="shared" si="455"/>
        <v>535-08</v>
      </c>
      <c r="DV615" s="238">
        <f t="shared" si="472"/>
        <v>1</v>
      </c>
      <c r="DW615" s="158"/>
      <c r="DX615" s="158"/>
      <c r="DY615" s="158"/>
      <c r="DZ615" s="158"/>
      <c r="EA615" s="158"/>
      <c r="EB615" s="158"/>
      <c r="EC615" s="158"/>
      <c r="ED615" s="158"/>
      <c r="EE615" s="158"/>
      <c r="EF615" s="158"/>
      <c r="EG615" s="158"/>
      <c r="EH615" s="158"/>
      <c r="EI615" s="158"/>
      <c r="EJ615" s="220"/>
      <c r="EK615" s="220"/>
      <c r="EL615" s="221"/>
      <c r="EM615" s="220"/>
      <c r="EN615" s="220"/>
      <c r="EO615" s="220"/>
      <c r="EP615" s="220"/>
      <c r="EQ615" s="220"/>
      <c r="ER615" s="222"/>
      <c r="ES615" s="222"/>
      <c r="ET615" s="222"/>
      <c r="EU615" s="222"/>
      <c r="EV615" s="222"/>
      <c r="EW615" s="222"/>
      <c r="EX615" s="222"/>
      <c r="EY615" s="222"/>
      <c r="EZ615" s="223"/>
      <c r="FA615" s="224"/>
      <c r="FB615" s="224"/>
      <c r="FC615" s="222"/>
      <c r="FD615" s="222"/>
      <c r="FE615" s="222"/>
      <c r="FF615" s="222"/>
      <c r="FG615" s="222"/>
      <c r="FH615" s="222"/>
      <c r="FI615" s="222"/>
      <c r="FJ615" s="222"/>
      <c r="FK615" s="222"/>
      <c r="FL615" s="222"/>
      <c r="FM615" s="222"/>
      <c r="FN615" s="146"/>
      <c r="FO615" s="225"/>
      <c r="FP615" s="225"/>
      <c r="FQ615" s="225"/>
      <c r="FR615" s="225"/>
      <c r="FS615" s="225"/>
      <c r="FT615" s="225"/>
      <c r="FU615" s="225"/>
      <c r="FV615" s="225"/>
      <c r="FW615" s="225"/>
      <c r="FX615" s="225"/>
      <c r="FY615" s="225"/>
      <c r="FZ615" s="225"/>
      <c r="GA615" s="225"/>
    </row>
    <row r="616" spans="1:183" ht="16.899999999999999" customHeight="1">
      <c r="A616" s="66" t="s">
        <v>377</v>
      </c>
      <c r="B616" s="228" t="s">
        <v>358</v>
      </c>
      <c r="C616" s="228">
        <v>460</v>
      </c>
      <c r="D616" s="228" t="s">
        <v>374</v>
      </c>
      <c r="E616" s="229">
        <v>2</v>
      </c>
      <c r="F616" s="144">
        <v>1.03708398255</v>
      </c>
      <c r="G616" s="144">
        <v>7.6856193820560001</v>
      </c>
      <c r="H616" s="144"/>
      <c r="I616" s="144">
        <v>2.244736950918</v>
      </c>
      <c r="J616" s="144">
        <v>8.042706063084001</v>
      </c>
      <c r="K616" s="144">
        <v>3.4826882479620003</v>
      </c>
      <c r="L616" s="144">
        <v>1.3692085152900002</v>
      </c>
      <c r="M616" s="83"/>
      <c r="N616" s="211"/>
      <c r="O616" s="211"/>
      <c r="P616" s="230">
        <f t="shared" si="456"/>
        <v>23.862043141859999</v>
      </c>
      <c r="Q616" s="52">
        <f t="shared" si="473"/>
        <v>0.72517012286366334</v>
      </c>
      <c r="R616" s="52">
        <f t="shared" si="474"/>
        <v>1.5022608551199348</v>
      </c>
      <c r="S616" s="52">
        <f t="shared" si="475"/>
        <v>1.4138978457167335</v>
      </c>
      <c r="T616" s="53">
        <f t="shared" si="476"/>
        <v>0.13691742944633589</v>
      </c>
      <c r="U616" s="53">
        <f t="shared" si="477"/>
        <v>1.3900766881414581</v>
      </c>
      <c r="V616" s="53">
        <f t="shared" si="478"/>
        <v>17.751083306215602</v>
      </c>
      <c r="W616" s="53">
        <f t="shared" si="479"/>
        <v>98.960711772686651</v>
      </c>
      <c r="X616" s="53">
        <f t="shared" si="480"/>
        <v>1.024349357088133</v>
      </c>
      <c r="Y616" s="53">
        <f t="shared" si="481"/>
        <v>1.0252519308134749</v>
      </c>
      <c r="Z616" s="53">
        <f t="shared" si="482"/>
        <v>1.0256210796792193</v>
      </c>
      <c r="AA616" s="53">
        <f t="shared" si="483"/>
        <v>1.0329380375125019</v>
      </c>
      <c r="AB616" s="53">
        <f t="shared" si="484"/>
        <v>0.57479600082889803</v>
      </c>
      <c r="AC616" s="53">
        <f t="shared" si="485"/>
        <v>0.5633825493611998</v>
      </c>
      <c r="AD616" s="53">
        <f t="shared" si="486"/>
        <v>0.52914401165394309</v>
      </c>
      <c r="AE616" s="53">
        <f t="shared" si="487"/>
        <v>0.39928513109785746</v>
      </c>
      <c r="AF616" s="53">
        <f t="shared" si="488"/>
        <v>0.36</v>
      </c>
      <c r="AG616" s="53">
        <f t="shared" si="489"/>
        <v>0.37964256554892872</v>
      </c>
      <c r="AH616" s="64" t="s">
        <v>152</v>
      </c>
      <c r="AI616" s="146"/>
      <c r="AJ616" s="146"/>
      <c r="AK616" s="45" t="str">
        <f t="shared" si="457"/>
        <v>535-08</v>
      </c>
      <c r="AL616" s="65"/>
      <c r="AM616" s="145">
        <f t="shared" si="458"/>
        <v>2</v>
      </c>
      <c r="AN616" s="149"/>
      <c r="AO616" s="183"/>
      <c r="AP616" s="149"/>
      <c r="AQ616" s="147">
        <f t="shared" si="459"/>
        <v>1</v>
      </c>
      <c r="AR616" s="229">
        <v>0</v>
      </c>
      <c r="AS616" s="229">
        <v>2</v>
      </c>
      <c r="AT616" s="229">
        <v>2</v>
      </c>
      <c r="AU616" s="229">
        <v>0</v>
      </c>
      <c r="AV616" s="229">
        <v>1</v>
      </c>
      <c r="AW616" s="229">
        <v>3</v>
      </c>
      <c r="AX616" s="229">
        <v>0</v>
      </c>
      <c r="AY616" s="229">
        <v>2</v>
      </c>
      <c r="AZ616" s="229">
        <v>2</v>
      </c>
      <c r="BA616" s="146"/>
      <c r="BB616" s="229">
        <v>15</v>
      </c>
      <c r="BC616" s="229">
        <v>2</v>
      </c>
      <c r="BD616" s="229">
        <v>0</v>
      </c>
      <c r="BE616" s="57">
        <v>3</v>
      </c>
      <c r="BF616" s="57">
        <v>3</v>
      </c>
      <c r="BG616" s="57">
        <v>3</v>
      </c>
      <c r="BH616" s="57">
        <v>10</v>
      </c>
      <c r="BI616" s="57">
        <f t="shared" si="460"/>
        <v>460</v>
      </c>
      <c r="BJ616" s="189" t="str">
        <f t="shared" si="490"/>
        <v>535-08</v>
      </c>
      <c r="BK616" s="189">
        <f t="shared" si="491"/>
        <v>2</v>
      </c>
      <c r="BL616" s="185">
        <v>24</v>
      </c>
      <c r="BM616" s="185"/>
      <c r="BN616" s="185"/>
      <c r="BO616" s="185"/>
      <c r="BP616" s="185"/>
      <c r="BQ616" s="185"/>
      <c r="BR616" s="185"/>
      <c r="BS616" s="185"/>
      <c r="BT616" s="185"/>
      <c r="BU616" s="185"/>
      <c r="BV616" s="185"/>
      <c r="BW616" s="185"/>
      <c r="BX616" s="185"/>
      <c r="BY616" s="185"/>
      <c r="BZ616" s="185"/>
      <c r="CA616" s="235"/>
      <c r="CB616" s="184"/>
      <c r="CC616" s="184"/>
      <c r="CD616" s="184"/>
      <c r="CE616" s="184"/>
      <c r="CF616" s="184"/>
      <c r="CG616" s="184"/>
      <c r="CH616" s="184"/>
      <c r="CI616" s="184"/>
      <c r="CJ616" s="184"/>
      <c r="CK616" s="184"/>
      <c r="CL616" s="184"/>
      <c r="CM616" s="146"/>
      <c r="CN616" s="146"/>
      <c r="CO616" s="146"/>
      <c r="CP616" s="236"/>
      <c r="CQ616" s="236"/>
      <c r="CR616" s="146"/>
      <c r="CS616" s="146"/>
      <c r="CT616" s="146"/>
      <c r="CU616" s="146"/>
      <c r="CV616" s="236"/>
      <c r="CW616" s="146"/>
      <c r="CX616" s="146"/>
      <c r="CY616" s="146"/>
      <c r="CZ616" s="146"/>
      <c r="DA616" s="236"/>
      <c r="DB616" s="146"/>
      <c r="DC616" s="146"/>
      <c r="DD616" s="146"/>
      <c r="DE616" s="146"/>
      <c r="DF616" s="237"/>
      <c r="DG616" s="121">
        <f t="shared" si="461"/>
        <v>0</v>
      </c>
      <c r="DH616" s="121">
        <f t="shared" si="462"/>
        <v>18.129253071591581</v>
      </c>
      <c r="DI616" s="121">
        <f t="shared" si="463"/>
        <v>35.347446142918336</v>
      </c>
      <c r="DJ616" s="121">
        <f t="shared" si="464"/>
        <v>0.49739995079094795</v>
      </c>
      <c r="DK616" s="121">
        <f t="shared" si="464"/>
        <v>0.66053623607040512</v>
      </c>
      <c r="DL616" s="121">
        <f t="shared" si="464"/>
        <v>0</v>
      </c>
      <c r="DM616" s="121">
        <f t="shared" si="465"/>
        <v>29.315347825512521</v>
      </c>
      <c r="DN616" s="121">
        <f t="shared" si="466"/>
        <v>0</v>
      </c>
      <c r="DO616" s="121">
        <f t="shared" si="467"/>
        <v>0</v>
      </c>
      <c r="DP616" s="121">
        <f t="shared" si="468"/>
        <v>0</v>
      </c>
      <c r="DQ616" s="121">
        <f t="shared" si="469"/>
        <v>0</v>
      </c>
      <c r="DR616" s="122">
        <f t="shared" si="470"/>
        <v>2.5</v>
      </c>
      <c r="DS616" s="157"/>
      <c r="DT616" s="157" t="str">
        <f t="shared" si="471"/>
        <v>Natural fuels broadcast burn</v>
      </c>
      <c r="DU616" s="157" t="str">
        <f t="shared" si="455"/>
        <v>535-08</v>
      </c>
      <c r="DV616" s="238">
        <f t="shared" si="472"/>
        <v>2</v>
      </c>
      <c r="DW616" s="158"/>
      <c r="DX616" s="158"/>
      <c r="DY616" s="158"/>
      <c r="DZ616" s="158"/>
      <c r="EA616" s="158"/>
      <c r="EB616" s="158"/>
      <c r="EC616" s="158"/>
      <c r="ED616" s="158"/>
      <c r="EE616" s="158"/>
      <c r="EF616" s="158"/>
      <c r="EG616" s="158"/>
      <c r="EH616" s="158"/>
      <c r="EI616" s="158"/>
      <c r="EJ616" s="220"/>
      <c r="EK616" s="220"/>
      <c r="EL616" s="221"/>
      <c r="EM616" s="220"/>
      <c r="EN616" s="220"/>
      <c r="EO616" s="220"/>
      <c r="EP616" s="220"/>
      <c r="EQ616" s="220"/>
      <c r="ER616" s="222"/>
      <c r="ES616" s="222"/>
      <c r="ET616" s="222"/>
      <c r="EU616" s="222"/>
      <c r="EV616" s="222"/>
      <c r="EW616" s="222"/>
      <c r="EX616" s="222"/>
      <c r="EY616" s="222"/>
      <c r="EZ616" s="223"/>
      <c r="FA616" s="224"/>
      <c r="FB616" s="224"/>
      <c r="FC616" s="222"/>
      <c r="FD616" s="222"/>
      <c r="FE616" s="222"/>
      <c r="FF616" s="222"/>
      <c r="FG616" s="222"/>
      <c r="FH616" s="222"/>
      <c r="FI616" s="222"/>
      <c r="FJ616" s="222"/>
      <c r="FK616" s="222"/>
      <c r="FL616" s="222"/>
      <c r="FM616" s="222"/>
      <c r="FN616" s="146"/>
      <c r="FO616" s="225"/>
      <c r="FP616" s="225"/>
      <c r="FQ616" s="225"/>
      <c r="FR616" s="225"/>
      <c r="FS616" s="225"/>
      <c r="FT616" s="225"/>
      <c r="FU616" s="225"/>
      <c r="FV616" s="225"/>
      <c r="FW616" s="225"/>
      <c r="FX616" s="225"/>
      <c r="FY616" s="225"/>
      <c r="FZ616" s="225"/>
      <c r="GA616" s="225"/>
    </row>
    <row r="617" spans="1:183" ht="16.899999999999999" customHeight="1">
      <c r="A617" s="66" t="s">
        <v>377</v>
      </c>
      <c r="B617" s="228" t="s">
        <v>358</v>
      </c>
      <c r="C617" s="228">
        <v>460</v>
      </c>
      <c r="D617" s="228" t="s">
        <v>374</v>
      </c>
      <c r="E617" s="229">
        <v>3</v>
      </c>
      <c r="F617" s="144">
        <v>1.03708398255</v>
      </c>
      <c r="G617" s="144">
        <v>7.6856193820560001</v>
      </c>
      <c r="H617" s="144"/>
      <c r="I617" s="144">
        <v>2.244736950918</v>
      </c>
      <c r="J617" s="144">
        <v>8.042706063084001</v>
      </c>
      <c r="K617" s="144">
        <v>3.4826882479620003</v>
      </c>
      <c r="L617" s="144">
        <v>1.3692085152900002</v>
      </c>
      <c r="M617" s="83"/>
      <c r="N617" s="211"/>
      <c r="O617" s="211"/>
      <c r="P617" s="230">
        <f t="shared" si="456"/>
        <v>23.862043141859999</v>
      </c>
      <c r="Q617" s="52">
        <f t="shared" si="473"/>
        <v>0.72517012286366334</v>
      </c>
      <c r="R617" s="52">
        <f t="shared" si="474"/>
        <v>1.5022608551199348</v>
      </c>
      <c r="S617" s="52">
        <f t="shared" si="475"/>
        <v>1.4138978457167335</v>
      </c>
      <c r="T617" s="53">
        <f t="shared" si="476"/>
        <v>0.13691742944633589</v>
      </c>
      <c r="U617" s="53">
        <f t="shared" si="477"/>
        <v>1.3900766881414581</v>
      </c>
      <c r="V617" s="53">
        <f t="shared" si="478"/>
        <v>17.751083306215602</v>
      </c>
      <c r="W617" s="53">
        <f t="shared" si="479"/>
        <v>98.960711772686651</v>
      </c>
      <c r="X617" s="53">
        <f t="shared" si="480"/>
        <v>1.024349357088133</v>
      </c>
      <c r="Y617" s="53">
        <f t="shared" si="481"/>
        <v>1.0252519308134749</v>
      </c>
      <c r="Z617" s="53">
        <f t="shared" si="482"/>
        <v>1.0256210796792193</v>
      </c>
      <c r="AA617" s="53">
        <f t="shared" si="483"/>
        <v>1.0329380375125019</v>
      </c>
      <c r="AB617" s="53">
        <f t="shared" si="484"/>
        <v>0.57479600082889803</v>
      </c>
      <c r="AC617" s="53">
        <f t="shared" si="485"/>
        <v>0.5633825493611998</v>
      </c>
      <c r="AD617" s="53">
        <f t="shared" si="486"/>
        <v>0.52914401165394309</v>
      </c>
      <c r="AE617" s="53">
        <f t="shared" si="487"/>
        <v>0.39928513109785746</v>
      </c>
      <c r="AF617" s="53">
        <f t="shared" si="488"/>
        <v>0.36</v>
      </c>
      <c r="AG617" s="53">
        <f t="shared" si="489"/>
        <v>0.37964256554892872</v>
      </c>
      <c r="AH617" s="64" t="s">
        <v>152</v>
      </c>
      <c r="AI617" s="146"/>
      <c r="AJ617" s="146"/>
      <c r="AK617" s="45" t="str">
        <f t="shared" si="457"/>
        <v>535-08</v>
      </c>
      <c r="AL617" s="65"/>
      <c r="AM617" s="145">
        <f t="shared" si="458"/>
        <v>3</v>
      </c>
      <c r="AN617" s="149"/>
      <c r="AO617" s="183"/>
      <c r="AP617" s="149"/>
      <c r="AQ617" s="147">
        <f t="shared" si="459"/>
        <v>1</v>
      </c>
      <c r="AR617" s="229">
        <v>0</v>
      </c>
      <c r="AS617" s="229">
        <v>0</v>
      </c>
      <c r="AT617" s="229">
        <v>0</v>
      </c>
      <c r="AU617" s="229">
        <v>0</v>
      </c>
      <c r="AV617" s="229">
        <v>1</v>
      </c>
      <c r="AW617" s="229">
        <v>1</v>
      </c>
      <c r="AX617" s="229">
        <v>0</v>
      </c>
      <c r="AY617" s="229">
        <v>1</v>
      </c>
      <c r="AZ617" s="229">
        <v>1</v>
      </c>
      <c r="BA617" s="146"/>
      <c r="BB617" s="229">
        <v>1</v>
      </c>
      <c r="BC617" s="229">
        <v>0</v>
      </c>
      <c r="BD617" s="229">
        <v>1</v>
      </c>
      <c r="BE617" s="57">
        <v>3</v>
      </c>
      <c r="BF617" s="57">
        <v>3</v>
      </c>
      <c r="BG617" s="57">
        <v>3</v>
      </c>
      <c r="BH617" s="57">
        <v>10</v>
      </c>
      <c r="BI617" s="57">
        <f t="shared" si="460"/>
        <v>460</v>
      </c>
      <c r="BJ617" s="189" t="str">
        <f t="shared" si="490"/>
        <v>535-08</v>
      </c>
      <c r="BK617" s="189">
        <f t="shared" si="491"/>
        <v>3</v>
      </c>
      <c r="BL617" s="185">
        <v>22</v>
      </c>
      <c r="BM617" s="185">
        <v>24</v>
      </c>
      <c r="BN617" s="185"/>
      <c r="BO617" s="185"/>
      <c r="BP617" s="185"/>
      <c r="BQ617" s="185"/>
      <c r="BR617" s="185"/>
      <c r="BS617" s="185"/>
      <c r="BT617" s="185"/>
      <c r="BU617" s="185"/>
      <c r="BV617" s="185"/>
      <c r="BW617" s="185"/>
      <c r="BX617" s="185"/>
      <c r="BY617" s="185"/>
      <c r="BZ617" s="185"/>
      <c r="CA617" s="235"/>
      <c r="CB617" s="184"/>
      <c r="CC617" s="184"/>
      <c r="CD617" s="184"/>
      <c r="CE617" s="184"/>
      <c r="CF617" s="184"/>
      <c r="CG617" s="184"/>
      <c r="CH617" s="184"/>
      <c r="CI617" s="184"/>
      <c r="CJ617" s="184"/>
      <c r="CK617" s="184"/>
      <c r="CL617" s="184"/>
      <c r="CM617" s="146"/>
      <c r="CN617" s="146"/>
      <c r="CO617" s="146"/>
      <c r="CP617" s="236"/>
      <c r="CQ617" s="236"/>
      <c r="CR617" s="146"/>
      <c r="CS617" s="146"/>
      <c r="CT617" s="146"/>
      <c r="CU617" s="146"/>
      <c r="CV617" s="236"/>
      <c r="CW617" s="146"/>
      <c r="CX617" s="146"/>
      <c r="CY617" s="146"/>
      <c r="CZ617" s="146"/>
      <c r="DA617" s="236"/>
      <c r="DB617" s="146"/>
      <c r="DC617" s="146"/>
      <c r="DD617" s="146"/>
      <c r="DE617" s="146"/>
      <c r="DF617" s="237"/>
      <c r="DG617" s="121">
        <f t="shared" si="461"/>
        <v>0</v>
      </c>
      <c r="DH617" s="121">
        <f t="shared" si="462"/>
        <v>7.2517012286366338</v>
      </c>
      <c r="DI617" s="121">
        <f t="shared" si="463"/>
        <v>14.138978457167335</v>
      </c>
      <c r="DJ617" s="121">
        <f t="shared" si="464"/>
        <v>3.3159996719396533E-2</v>
      </c>
      <c r="DK617" s="121">
        <f t="shared" si="464"/>
        <v>0</v>
      </c>
      <c r="DL617" s="121">
        <f t="shared" si="464"/>
        <v>3.9625941226455854</v>
      </c>
      <c r="DM617" s="121">
        <f t="shared" si="465"/>
        <v>53.948383151116786</v>
      </c>
      <c r="DN617" s="121">
        <f t="shared" si="466"/>
        <v>0</v>
      </c>
      <c r="DO617" s="121">
        <f t="shared" si="467"/>
        <v>0</v>
      </c>
      <c r="DP617" s="121">
        <f t="shared" si="468"/>
        <v>0</v>
      </c>
      <c r="DQ617" s="121">
        <f t="shared" si="469"/>
        <v>0</v>
      </c>
      <c r="DR617" s="122">
        <f t="shared" si="470"/>
        <v>0.5</v>
      </c>
      <c r="DS617" s="157"/>
      <c r="DT617" s="157" t="str">
        <f t="shared" si="471"/>
        <v>Natural fuels broadcast burn</v>
      </c>
      <c r="DU617" s="157" t="str">
        <f t="shared" si="455"/>
        <v>535-08</v>
      </c>
      <c r="DV617" s="238">
        <f t="shared" si="472"/>
        <v>3</v>
      </c>
      <c r="DW617" s="158"/>
      <c r="DX617" s="158"/>
      <c r="DY617" s="158"/>
      <c r="DZ617" s="158"/>
      <c r="EA617" s="158"/>
      <c r="EB617" s="158"/>
      <c r="EC617" s="158"/>
      <c r="ED617" s="158"/>
      <c r="EE617" s="158"/>
      <c r="EF617" s="158"/>
      <c r="EG617" s="158"/>
      <c r="EH617" s="158"/>
      <c r="EI617" s="158"/>
      <c r="EJ617" s="220"/>
      <c r="EK617" s="220"/>
      <c r="EL617" s="221"/>
      <c r="EM617" s="220"/>
      <c r="EN617" s="220"/>
      <c r="EO617" s="220"/>
      <c r="EP617" s="220"/>
      <c r="EQ617" s="220"/>
      <c r="ER617" s="222"/>
      <c r="ES617" s="222"/>
      <c r="ET617" s="222"/>
      <c r="EU617" s="222"/>
      <c r="EV617" s="222"/>
      <c r="EW617" s="222"/>
      <c r="EX617" s="222"/>
      <c r="EY617" s="222"/>
      <c r="EZ617" s="223"/>
      <c r="FA617" s="224"/>
      <c r="FB617" s="224"/>
      <c r="FC617" s="222"/>
      <c r="FD617" s="222"/>
      <c r="FE617" s="222"/>
      <c r="FF617" s="222"/>
      <c r="FG617" s="222"/>
      <c r="FH617" s="222"/>
      <c r="FI617" s="222"/>
      <c r="FJ617" s="222"/>
      <c r="FK617" s="222"/>
      <c r="FL617" s="222"/>
      <c r="FM617" s="222"/>
      <c r="FN617" s="146"/>
      <c r="FO617" s="225"/>
      <c r="FP617" s="225"/>
      <c r="FQ617" s="225"/>
      <c r="FR617" s="225"/>
      <c r="FS617" s="225"/>
      <c r="FT617" s="225"/>
      <c r="FU617" s="225"/>
      <c r="FV617" s="225"/>
      <c r="FW617" s="225"/>
      <c r="FX617" s="225"/>
      <c r="FY617" s="225"/>
      <c r="FZ617" s="225"/>
      <c r="GA617" s="225"/>
    </row>
    <row r="618" spans="1:183" ht="16.899999999999999" customHeight="1">
      <c r="A618" s="66" t="s">
        <v>377</v>
      </c>
      <c r="B618" s="228" t="s">
        <v>358</v>
      </c>
      <c r="C618" s="228">
        <v>460</v>
      </c>
      <c r="D618" s="228" t="s">
        <v>374</v>
      </c>
      <c r="E618" s="229">
        <v>4</v>
      </c>
      <c r="F618" s="144">
        <v>1.03708398255</v>
      </c>
      <c r="G618" s="144">
        <v>7.6856193820560001</v>
      </c>
      <c r="H618" s="144"/>
      <c r="I618" s="144">
        <v>2.244736950918</v>
      </c>
      <c r="J618" s="144">
        <v>8.042706063084001</v>
      </c>
      <c r="K618" s="144">
        <v>3.4826882479620003</v>
      </c>
      <c r="L618" s="144">
        <v>1.3692085152900002</v>
      </c>
      <c r="M618" s="83"/>
      <c r="N618" s="211"/>
      <c r="O618" s="211"/>
      <c r="P618" s="230">
        <f t="shared" si="456"/>
        <v>23.862043141859999</v>
      </c>
      <c r="Q618" s="52">
        <f t="shared" si="473"/>
        <v>0.72517012286366334</v>
      </c>
      <c r="R618" s="52">
        <f t="shared" si="474"/>
        <v>1.5022608551199348</v>
      </c>
      <c r="S618" s="52">
        <f t="shared" si="475"/>
        <v>1.4138978457167335</v>
      </c>
      <c r="T618" s="53">
        <f t="shared" si="476"/>
        <v>0.13691742944633589</v>
      </c>
      <c r="U618" s="53">
        <f t="shared" si="477"/>
        <v>1.3900766881414581</v>
      </c>
      <c r="V618" s="53">
        <f t="shared" si="478"/>
        <v>17.751083306215602</v>
      </c>
      <c r="W618" s="53">
        <f t="shared" si="479"/>
        <v>98.960711772686651</v>
      </c>
      <c r="X618" s="53">
        <f t="shared" si="480"/>
        <v>1.024349357088133</v>
      </c>
      <c r="Y618" s="53">
        <f t="shared" si="481"/>
        <v>1.0252519308134749</v>
      </c>
      <c r="Z618" s="53">
        <f t="shared" si="482"/>
        <v>1.0256210796792193</v>
      </c>
      <c r="AA618" s="53">
        <f t="shared" si="483"/>
        <v>1.0329380375125019</v>
      </c>
      <c r="AB618" s="53">
        <f t="shared" si="484"/>
        <v>0.57479600082889803</v>
      </c>
      <c r="AC618" s="53">
        <f t="shared" si="485"/>
        <v>0.5633825493611998</v>
      </c>
      <c r="AD618" s="53">
        <f t="shared" si="486"/>
        <v>0.52914401165394309</v>
      </c>
      <c r="AE618" s="53">
        <f t="shared" si="487"/>
        <v>0.39928513109785746</v>
      </c>
      <c r="AF618" s="53">
        <f t="shared" si="488"/>
        <v>0.36</v>
      </c>
      <c r="AG618" s="53">
        <f t="shared" si="489"/>
        <v>0.37964256554892872</v>
      </c>
      <c r="AH618" s="64" t="s">
        <v>152</v>
      </c>
      <c r="AI618" s="146"/>
      <c r="AJ618" s="146"/>
      <c r="AK618" s="45" t="str">
        <f t="shared" si="457"/>
        <v>535-08</v>
      </c>
      <c r="AL618" s="65"/>
      <c r="AM618" s="145">
        <f t="shared" si="458"/>
        <v>4</v>
      </c>
      <c r="AN618" s="149"/>
      <c r="AO618" s="183"/>
      <c r="AP618" s="149"/>
      <c r="AQ618" s="147">
        <f t="shared" si="459"/>
        <v>1</v>
      </c>
      <c r="AR618" s="229">
        <v>0</v>
      </c>
      <c r="AS618" s="229">
        <v>1</v>
      </c>
      <c r="AT618" s="229">
        <v>1</v>
      </c>
      <c r="AU618" s="229">
        <v>0</v>
      </c>
      <c r="AV618" s="229">
        <v>0</v>
      </c>
      <c r="AW618" s="229">
        <v>0</v>
      </c>
      <c r="AX618" s="229">
        <v>0</v>
      </c>
      <c r="AY618" s="229">
        <v>0</v>
      </c>
      <c r="AZ618" s="229">
        <v>0</v>
      </c>
      <c r="BA618" s="146"/>
      <c r="BB618" s="229">
        <v>21</v>
      </c>
      <c r="BC618" s="229">
        <v>3</v>
      </c>
      <c r="BD618" s="229">
        <v>0</v>
      </c>
      <c r="BE618" s="57">
        <v>3</v>
      </c>
      <c r="BF618" s="57">
        <v>3</v>
      </c>
      <c r="BG618" s="57">
        <v>3</v>
      </c>
      <c r="BH618" s="57">
        <v>10</v>
      </c>
      <c r="BI618" s="57">
        <f t="shared" si="460"/>
        <v>460</v>
      </c>
      <c r="BJ618" s="189" t="str">
        <f t="shared" si="490"/>
        <v>535-08</v>
      </c>
      <c r="BK618" s="189">
        <f t="shared" si="491"/>
        <v>4</v>
      </c>
      <c r="BL618" s="185">
        <v>16</v>
      </c>
      <c r="BM618" s="185"/>
      <c r="BN618" s="185"/>
      <c r="BO618" s="185"/>
      <c r="BP618" s="185"/>
      <c r="BQ618" s="185"/>
      <c r="BR618" s="185"/>
      <c r="BS618" s="185"/>
      <c r="BT618" s="185"/>
      <c r="BU618" s="185"/>
      <c r="BV618" s="185"/>
      <c r="BW618" s="185"/>
      <c r="BX618" s="185"/>
      <c r="BY618" s="185"/>
      <c r="BZ618" s="185"/>
      <c r="CA618" s="235"/>
      <c r="CB618" s="184"/>
      <c r="CC618" s="184"/>
      <c r="CD618" s="184"/>
      <c r="CE618" s="184"/>
      <c r="CF618" s="184"/>
      <c r="CG618" s="184"/>
      <c r="CH618" s="184"/>
      <c r="CI618" s="184"/>
      <c r="CJ618" s="184"/>
      <c r="CK618" s="184"/>
      <c r="CL618" s="184"/>
      <c r="CM618" s="146"/>
      <c r="CN618" s="146"/>
      <c r="CO618" s="146"/>
      <c r="CP618" s="236"/>
      <c r="CQ618" s="236"/>
      <c r="CR618" s="146"/>
      <c r="CS618" s="146"/>
      <c r="CT618" s="146"/>
      <c r="CU618" s="146"/>
      <c r="CV618" s="236"/>
      <c r="CW618" s="146"/>
      <c r="CX618" s="146"/>
      <c r="CY618" s="146"/>
      <c r="CZ618" s="146"/>
      <c r="DA618" s="236"/>
      <c r="DB618" s="146"/>
      <c r="DC618" s="146"/>
      <c r="DD618" s="146"/>
      <c r="DE618" s="146"/>
      <c r="DF618" s="237"/>
      <c r="DG618" s="121">
        <f t="shared" si="461"/>
        <v>0</v>
      </c>
      <c r="DH618" s="121">
        <f t="shared" si="462"/>
        <v>3.6258506143183169</v>
      </c>
      <c r="DI618" s="121">
        <f t="shared" si="463"/>
        <v>7.0694892285836675</v>
      </c>
      <c r="DJ618" s="121">
        <f t="shared" si="464"/>
        <v>0.69635993110732708</v>
      </c>
      <c r="DK618" s="121">
        <f t="shared" si="464"/>
        <v>0.99080435410560763</v>
      </c>
      <c r="DL618" s="121">
        <f t="shared" si="464"/>
        <v>0</v>
      </c>
      <c r="DM618" s="121">
        <f t="shared" si="465"/>
        <v>13.029043478005566</v>
      </c>
      <c r="DN618" s="121">
        <f t="shared" si="466"/>
        <v>0</v>
      </c>
      <c r="DO618" s="121">
        <f t="shared" si="467"/>
        <v>0</v>
      </c>
      <c r="DP618" s="121">
        <f t="shared" si="468"/>
        <v>0</v>
      </c>
      <c r="DQ618" s="121">
        <f t="shared" si="469"/>
        <v>0</v>
      </c>
      <c r="DR618" s="122">
        <f t="shared" si="470"/>
        <v>0.5</v>
      </c>
      <c r="DS618" s="157"/>
      <c r="DT618" s="157" t="str">
        <f t="shared" si="471"/>
        <v>Natural fuels broadcast burn</v>
      </c>
      <c r="DU618" s="157" t="str">
        <f t="shared" si="455"/>
        <v>535-08</v>
      </c>
      <c r="DV618" s="238">
        <f t="shared" si="472"/>
        <v>4</v>
      </c>
      <c r="DW618" s="158"/>
      <c r="DX618" s="158"/>
      <c r="DY618" s="158"/>
      <c r="DZ618" s="158"/>
      <c r="EA618" s="158"/>
      <c r="EB618" s="158"/>
      <c r="EC618" s="158"/>
      <c r="ED618" s="158"/>
      <c r="EE618" s="158"/>
      <c r="EF618" s="158"/>
      <c r="EG618" s="158"/>
      <c r="EH618" s="158"/>
      <c r="EI618" s="158"/>
      <c r="EJ618" s="220"/>
      <c r="EK618" s="220"/>
      <c r="EL618" s="221"/>
      <c r="EM618" s="220"/>
      <c r="EN618" s="220"/>
      <c r="EO618" s="220"/>
      <c r="EP618" s="220"/>
      <c r="EQ618" s="220"/>
      <c r="ER618" s="222"/>
      <c r="ES618" s="222"/>
      <c r="ET618" s="222"/>
      <c r="EU618" s="222"/>
      <c r="EV618" s="222"/>
      <c r="EW618" s="222"/>
      <c r="EX618" s="222"/>
      <c r="EY618" s="222"/>
      <c r="EZ618" s="223"/>
      <c r="FA618" s="224"/>
      <c r="FB618" s="224"/>
      <c r="FC618" s="222"/>
      <c r="FD618" s="222"/>
      <c r="FE618" s="222"/>
      <c r="FF618" s="222"/>
      <c r="FG618" s="222"/>
      <c r="FH618" s="222"/>
      <c r="FI618" s="222"/>
      <c r="FJ618" s="222"/>
      <c r="FK618" s="222"/>
      <c r="FL618" s="222"/>
      <c r="FM618" s="222"/>
      <c r="FN618" s="146"/>
      <c r="FO618" s="225"/>
      <c r="FP618" s="225"/>
      <c r="FQ618" s="225"/>
      <c r="FR618" s="225"/>
      <c r="FS618" s="225"/>
      <c r="FT618" s="225"/>
      <c r="FU618" s="225"/>
      <c r="FV618" s="225"/>
      <c r="FW618" s="225"/>
      <c r="FX618" s="225"/>
      <c r="FY618" s="225"/>
      <c r="FZ618" s="225"/>
      <c r="GA618" s="225"/>
    </row>
    <row r="619" spans="1:183" ht="16.899999999999999" customHeight="1">
      <c r="A619" s="66" t="s">
        <v>377</v>
      </c>
      <c r="B619" s="228" t="s">
        <v>358</v>
      </c>
      <c r="C619" s="228">
        <v>460</v>
      </c>
      <c r="D619" s="228" t="s">
        <v>374</v>
      </c>
      <c r="E619" s="229">
        <v>5</v>
      </c>
      <c r="F619" s="144">
        <v>1.03708398255</v>
      </c>
      <c r="G619" s="144">
        <v>7.6856193820560001</v>
      </c>
      <c r="H619" s="144"/>
      <c r="I619" s="144">
        <v>2.244736950918</v>
      </c>
      <c r="J619" s="144">
        <v>8.042706063084001</v>
      </c>
      <c r="K619" s="144">
        <v>3.4826882479620003</v>
      </c>
      <c r="L619" s="144">
        <v>1.3692085152900002</v>
      </c>
      <c r="M619" s="83"/>
      <c r="N619" s="211"/>
      <c r="O619" s="211"/>
      <c r="P619" s="230">
        <f t="shared" si="456"/>
        <v>23.862043141859999</v>
      </c>
      <c r="Q619" s="52">
        <f t="shared" si="473"/>
        <v>0.72517012286366334</v>
      </c>
      <c r="R619" s="52">
        <f t="shared" si="474"/>
        <v>1.5022608551199348</v>
      </c>
      <c r="S619" s="52">
        <f t="shared" si="475"/>
        <v>1.4138978457167335</v>
      </c>
      <c r="T619" s="53">
        <f t="shared" si="476"/>
        <v>0.13691742944633589</v>
      </c>
      <c r="U619" s="53">
        <f t="shared" si="477"/>
        <v>1.3900766881414581</v>
      </c>
      <c r="V619" s="53">
        <f t="shared" si="478"/>
        <v>17.751083306215602</v>
      </c>
      <c r="W619" s="53">
        <f t="shared" si="479"/>
        <v>98.960711772686651</v>
      </c>
      <c r="X619" s="53">
        <f t="shared" si="480"/>
        <v>1.024349357088133</v>
      </c>
      <c r="Y619" s="53">
        <f t="shared" si="481"/>
        <v>1.0252519308134749</v>
      </c>
      <c r="Z619" s="53">
        <f t="shared" si="482"/>
        <v>1.0256210796792193</v>
      </c>
      <c r="AA619" s="53">
        <f t="shared" si="483"/>
        <v>1.0329380375125019</v>
      </c>
      <c r="AB619" s="53">
        <f t="shared" si="484"/>
        <v>0.57479600082889803</v>
      </c>
      <c r="AC619" s="53">
        <f t="shared" si="485"/>
        <v>0.5633825493611998</v>
      </c>
      <c r="AD619" s="53">
        <f t="shared" si="486"/>
        <v>0.52914401165394309</v>
      </c>
      <c r="AE619" s="53">
        <f t="shared" si="487"/>
        <v>0.39928513109785746</v>
      </c>
      <c r="AF619" s="53">
        <f t="shared" si="488"/>
        <v>0.36</v>
      </c>
      <c r="AG619" s="53">
        <f t="shared" si="489"/>
        <v>0.37964256554892872</v>
      </c>
      <c r="AH619" s="64" t="s">
        <v>152</v>
      </c>
      <c r="AI619" s="146"/>
      <c r="AJ619" s="146"/>
      <c r="AK619" s="45" t="str">
        <f t="shared" si="457"/>
        <v>535-08</v>
      </c>
      <c r="AL619" s="65"/>
      <c r="AM619" s="145">
        <f t="shared" si="458"/>
        <v>5</v>
      </c>
      <c r="AN619" s="149"/>
      <c r="AO619" s="183"/>
      <c r="AP619" s="149"/>
      <c r="AQ619" s="147">
        <f t="shared" si="459"/>
        <v>1</v>
      </c>
      <c r="AR619" s="229">
        <v>0</v>
      </c>
      <c r="AS619" s="229">
        <v>0</v>
      </c>
      <c r="AT619" s="229">
        <v>0</v>
      </c>
      <c r="AU619" s="229">
        <v>1</v>
      </c>
      <c r="AV619" s="229">
        <v>2</v>
      </c>
      <c r="AW619" s="229">
        <v>2</v>
      </c>
      <c r="AX619" s="229">
        <v>0</v>
      </c>
      <c r="AY619" s="229">
        <v>1</v>
      </c>
      <c r="AZ619" s="229">
        <v>1</v>
      </c>
      <c r="BA619" s="146"/>
      <c r="BB619" s="229">
        <v>0</v>
      </c>
      <c r="BC619" s="229">
        <v>0</v>
      </c>
      <c r="BD619" s="229">
        <v>0</v>
      </c>
      <c r="BE619" s="57">
        <v>3</v>
      </c>
      <c r="BF619" s="57">
        <v>3</v>
      </c>
      <c r="BG619" s="57">
        <v>3</v>
      </c>
      <c r="BH619" s="57">
        <v>10</v>
      </c>
      <c r="BI619" s="57">
        <f t="shared" si="460"/>
        <v>460</v>
      </c>
      <c r="BJ619" s="189" t="str">
        <f t="shared" si="490"/>
        <v>535-08</v>
      </c>
      <c r="BK619" s="189">
        <f t="shared" si="491"/>
        <v>5</v>
      </c>
      <c r="BL619" s="185">
        <v>12</v>
      </c>
      <c r="BM619" s="185"/>
      <c r="BN619" s="185"/>
      <c r="BO619" s="185"/>
      <c r="BP619" s="185"/>
      <c r="BQ619" s="185"/>
      <c r="BR619" s="185"/>
      <c r="BS619" s="185"/>
      <c r="BT619" s="185"/>
      <c r="BU619" s="185"/>
      <c r="BV619" s="185"/>
      <c r="BW619" s="185"/>
      <c r="BX619" s="185"/>
      <c r="BY619" s="185"/>
      <c r="BZ619" s="185"/>
      <c r="CA619" s="235"/>
      <c r="CB619" s="184"/>
      <c r="CC619" s="184"/>
      <c r="CD619" s="184"/>
      <c r="CE619" s="184"/>
      <c r="CF619" s="184"/>
      <c r="CG619" s="184"/>
      <c r="CH619" s="184"/>
      <c r="CI619" s="184"/>
      <c r="CJ619" s="184"/>
      <c r="CK619" s="184"/>
      <c r="CL619" s="184"/>
      <c r="CM619" s="146"/>
      <c r="CN619" s="146"/>
      <c r="CO619" s="146"/>
      <c r="CP619" s="236"/>
      <c r="CQ619" s="236"/>
      <c r="CR619" s="146"/>
      <c r="CS619" s="146"/>
      <c r="CT619" s="146"/>
      <c r="CU619" s="146"/>
      <c r="CV619" s="236"/>
      <c r="CW619" s="146"/>
      <c r="CX619" s="146"/>
      <c r="CY619" s="146"/>
      <c r="CZ619" s="146"/>
      <c r="DA619" s="236"/>
      <c r="DB619" s="146"/>
      <c r="DC619" s="146"/>
      <c r="DD619" s="146"/>
      <c r="DE619" s="146"/>
      <c r="DF619" s="237"/>
      <c r="DG619" s="121">
        <f t="shared" si="461"/>
        <v>7.5113042755996737</v>
      </c>
      <c r="DH619" s="121">
        <f t="shared" si="462"/>
        <v>10.877551842954949</v>
      </c>
      <c r="DI619" s="121">
        <f t="shared" si="463"/>
        <v>28.27795691433467</v>
      </c>
      <c r="DJ619" s="121">
        <f t="shared" si="464"/>
        <v>0</v>
      </c>
      <c r="DK619" s="121">
        <f t="shared" si="464"/>
        <v>0</v>
      </c>
      <c r="DL619" s="121">
        <f t="shared" si="464"/>
        <v>0</v>
      </c>
      <c r="DM619" s="121">
        <f t="shared" si="465"/>
        <v>7.3288369563781304</v>
      </c>
      <c r="DN619" s="121">
        <f t="shared" si="466"/>
        <v>0</v>
      </c>
      <c r="DO619" s="121">
        <f t="shared" si="467"/>
        <v>0</v>
      </c>
      <c r="DP619" s="121">
        <f t="shared" si="468"/>
        <v>0</v>
      </c>
      <c r="DQ619" s="121">
        <f t="shared" si="469"/>
        <v>0</v>
      </c>
      <c r="DR619" s="122">
        <f t="shared" si="470"/>
        <v>1</v>
      </c>
      <c r="DS619" s="157"/>
      <c r="DT619" s="157" t="str">
        <f t="shared" si="471"/>
        <v>Natural fuels broadcast burn</v>
      </c>
      <c r="DU619" s="157" t="str">
        <f t="shared" si="455"/>
        <v>535-08</v>
      </c>
      <c r="DV619" s="238">
        <f t="shared" si="472"/>
        <v>5</v>
      </c>
      <c r="DW619" s="158"/>
      <c r="DX619" s="158"/>
      <c r="DY619" s="158"/>
      <c r="DZ619" s="158"/>
      <c r="EA619" s="158"/>
      <c r="EB619" s="158"/>
      <c r="EC619" s="158"/>
      <c r="ED619" s="158"/>
      <c r="EE619" s="158"/>
      <c r="EF619" s="158"/>
      <c r="EG619" s="158"/>
      <c r="EH619" s="158"/>
      <c r="EI619" s="158"/>
      <c r="EJ619" s="220"/>
      <c r="EK619" s="220"/>
      <c r="EL619" s="221"/>
      <c r="EM619" s="220"/>
      <c r="EN619" s="220"/>
      <c r="EO619" s="220"/>
      <c r="EP619" s="220"/>
      <c r="EQ619" s="220"/>
      <c r="ER619" s="222"/>
      <c r="ES619" s="222"/>
      <c r="ET619" s="222"/>
      <c r="EU619" s="222"/>
      <c r="EV619" s="222"/>
      <c r="EW619" s="222"/>
      <c r="EX619" s="222"/>
      <c r="EY619" s="222"/>
      <c r="EZ619" s="223"/>
      <c r="FA619" s="224"/>
      <c r="FB619" s="224"/>
      <c r="FC619" s="222"/>
      <c r="FD619" s="222"/>
      <c r="FE619" s="222"/>
      <c r="FF619" s="222"/>
      <c r="FG619" s="222"/>
      <c r="FH619" s="222"/>
      <c r="FI619" s="222"/>
      <c r="FJ619" s="222"/>
      <c r="FK619" s="222"/>
      <c r="FL619" s="222"/>
      <c r="FM619" s="222"/>
      <c r="FN619" s="146"/>
      <c r="FO619" s="225"/>
      <c r="FP619" s="225"/>
      <c r="FQ619" s="225"/>
      <c r="FR619" s="225"/>
      <c r="FS619" s="225"/>
      <c r="FT619" s="225"/>
      <c r="FU619" s="225"/>
      <c r="FV619" s="225"/>
      <c r="FW619" s="225"/>
      <c r="FX619" s="225"/>
      <c r="FY619" s="225"/>
      <c r="FZ619" s="225"/>
      <c r="GA619" s="225"/>
    </row>
    <row r="620" spans="1:183" ht="16.899999999999999" customHeight="1">
      <c r="A620" s="66" t="s">
        <v>377</v>
      </c>
      <c r="B620" s="228" t="s">
        <v>358</v>
      </c>
      <c r="C620" s="228">
        <v>460</v>
      </c>
      <c r="D620" s="228" t="s">
        <v>375</v>
      </c>
      <c r="E620" s="229">
        <v>1</v>
      </c>
      <c r="F620" s="144">
        <v>1.03708398255</v>
      </c>
      <c r="G620" s="144">
        <v>7.6856193820560001</v>
      </c>
      <c r="H620" s="144"/>
      <c r="I620" s="144">
        <v>2.244736950918</v>
      </c>
      <c r="J620" s="144">
        <v>8.042706063084001</v>
      </c>
      <c r="K620" s="144">
        <v>3.4826882479620003</v>
      </c>
      <c r="L620" s="144">
        <v>1.3692085152900002</v>
      </c>
      <c r="M620" s="83"/>
      <c r="N620" s="211"/>
      <c r="O620" s="211"/>
      <c r="P620" s="230">
        <f t="shared" si="456"/>
        <v>23.862043141859999</v>
      </c>
      <c r="Q620" s="52">
        <f t="shared" si="473"/>
        <v>0.72517012286366334</v>
      </c>
      <c r="R620" s="52">
        <f t="shared" si="474"/>
        <v>1.5022608551199348</v>
      </c>
      <c r="S620" s="52">
        <f t="shared" si="475"/>
        <v>1.4138978457167335</v>
      </c>
      <c r="T620" s="53">
        <f t="shared" si="476"/>
        <v>0.13691742944633589</v>
      </c>
      <c r="U620" s="53">
        <f t="shared" si="477"/>
        <v>1.3900766881414581</v>
      </c>
      <c r="V620" s="53">
        <f t="shared" si="478"/>
        <v>17.751083306215602</v>
      </c>
      <c r="W620" s="53">
        <f t="shared" si="479"/>
        <v>98.960711772686651</v>
      </c>
      <c r="X620" s="53">
        <f t="shared" si="480"/>
        <v>1.024349357088133</v>
      </c>
      <c r="Y620" s="53">
        <f t="shared" si="481"/>
        <v>1.0252519308134749</v>
      </c>
      <c r="Z620" s="53">
        <f t="shared" si="482"/>
        <v>1.0256210796792193</v>
      </c>
      <c r="AA620" s="53">
        <f t="shared" si="483"/>
        <v>1.0329380375125019</v>
      </c>
      <c r="AB620" s="53">
        <f t="shared" si="484"/>
        <v>0.57479600082889803</v>
      </c>
      <c r="AC620" s="53">
        <f t="shared" si="485"/>
        <v>0.5633825493611998</v>
      </c>
      <c r="AD620" s="53">
        <f t="shared" si="486"/>
        <v>0.52914401165394309</v>
      </c>
      <c r="AE620" s="53">
        <f t="shared" si="487"/>
        <v>0.39928513109785746</v>
      </c>
      <c r="AF620" s="53">
        <f t="shared" si="488"/>
        <v>0.36</v>
      </c>
      <c r="AG620" s="53">
        <f t="shared" si="489"/>
        <v>0.37964256554892872</v>
      </c>
      <c r="AH620" s="64" t="s">
        <v>152</v>
      </c>
      <c r="AI620" s="146"/>
      <c r="AJ620" s="146"/>
      <c r="AK620" s="45" t="str">
        <f t="shared" si="457"/>
        <v>536-10</v>
      </c>
      <c r="AL620" s="65"/>
      <c r="AM620" s="145">
        <f t="shared" si="458"/>
        <v>1</v>
      </c>
      <c r="AN620" s="149"/>
      <c r="AO620" s="183"/>
      <c r="AP620" s="149"/>
      <c r="AQ620" s="147">
        <f t="shared" si="459"/>
        <v>1</v>
      </c>
      <c r="AR620" s="229">
        <v>0</v>
      </c>
      <c r="AS620" s="229">
        <v>0</v>
      </c>
      <c r="AT620" s="229">
        <v>2</v>
      </c>
      <c r="AU620" s="229">
        <v>0</v>
      </c>
      <c r="AV620" s="229">
        <v>1</v>
      </c>
      <c r="AW620" s="229">
        <v>1</v>
      </c>
      <c r="AX620" s="229">
        <v>0</v>
      </c>
      <c r="AY620" s="229">
        <v>0</v>
      </c>
      <c r="AZ620" s="229">
        <v>0</v>
      </c>
      <c r="BA620" s="146"/>
      <c r="BB620" s="229">
        <v>3</v>
      </c>
      <c r="BC620" s="229">
        <v>1</v>
      </c>
      <c r="BD620" s="229">
        <v>1</v>
      </c>
      <c r="BE620" s="57">
        <v>3</v>
      </c>
      <c r="BF620" s="57">
        <v>3</v>
      </c>
      <c r="BG620" s="57">
        <v>3</v>
      </c>
      <c r="BH620" s="57">
        <v>10</v>
      </c>
      <c r="BI620" s="57">
        <f t="shared" si="460"/>
        <v>460</v>
      </c>
      <c r="BJ620" s="189" t="str">
        <f t="shared" si="490"/>
        <v>536-10</v>
      </c>
      <c r="BK620" s="189">
        <f t="shared" si="491"/>
        <v>1</v>
      </c>
      <c r="BL620" s="185">
        <v>0</v>
      </c>
      <c r="BM620" s="185"/>
      <c r="BN620" s="185"/>
      <c r="BO620" s="185"/>
      <c r="BP620" s="185"/>
      <c r="BQ620" s="185"/>
      <c r="BR620" s="185"/>
      <c r="BS620" s="185"/>
      <c r="BT620" s="185"/>
      <c r="BU620" s="185"/>
      <c r="BV620" s="185"/>
      <c r="BW620" s="185"/>
      <c r="BX620" s="185"/>
      <c r="BY620" s="185"/>
      <c r="BZ620" s="185"/>
      <c r="CA620" s="235"/>
      <c r="CB620" s="184"/>
      <c r="CC620" s="184"/>
      <c r="CD620" s="184"/>
      <c r="CE620" s="184"/>
      <c r="CF620" s="184"/>
      <c r="CG620" s="184"/>
      <c r="CH620" s="184"/>
      <c r="CI620" s="184"/>
      <c r="CJ620" s="184"/>
      <c r="CK620" s="184"/>
      <c r="CL620" s="184"/>
      <c r="CM620" s="146"/>
      <c r="CN620" s="146"/>
      <c r="CO620" s="146"/>
      <c r="CP620" s="236"/>
      <c r="CQ620" s="236"/>
      <c r="CR620" s="146"/>
      <c r="CS620" s="146"/>
      <c r="CT620" s="146"/>
      <c r="CU620" s="146"/>
      <c r="CV620" s="236"/>
      <c r="CW620" s="146"/>
      <c r="CX620" s="146"/>
      <c r="CY620" s="146"/>
      <c r="CZ620" s="146"/>
      <c r="DA620" s="236"/>
      <c r="DB620" s="146"/>
      <c r="DC620" s="146"/>
      <c r="DD620" s="146"/>
      <c r="DE620" s="146"/>
      <c r="DF620" s="237"/>
      <c r="DG620" s="121">
        <f t="shared" si="461"/>
        <v>0</v>
      </c>
      <c r="DH620" s="121">
        <f t="shared" si="462"/>
        <v>3.6258506143183169</v>
      </c>
      <c r="DI620" s="121">
        <f t="shared" si="463"/>
        <v>7.0694892285836675</v>
      </c>
      <c r="DJ620" s="121">
        <f t="shared" si="464"/>
        <v>9.9479990158189591E-2</v>
      </c>
      <c r="DK620" s="121">
        <f t="shared" si="464"/>
        <v>0.33026811803520256</v>
      </c>
      <c r="DL620" s="121">
        <f t="shared" si="464"/>
        <v>3.9625941226455854</v>
      </c>
      <c r="DM620" s="121">
        <f t="shared" si="465"/>
        <v>0</v>
      </c>
      <c r="DN620" s="121">
        <f t="shared" si="466"/>
        <v>0</v>
      </c>
      <c r="DO620" s="121">
        <f t="shared" si="467"/>
        <v>0</v>
      </c>
      <c r="DP620" s="121">
        <f t="shared" si="468"/>
        <v>0</v>
      </c>
      <c r="DQ620" s="121">
        <f t="shared" si="469"/>
        <v>0</v>
      </c>
      <c r="DR620" s="122">
        <f t="shared" si="470"/>
        <v>1.5</v>
      </c>
      <c r="DS620" s="157"/>
      <c r="DT620" s="157" t="str">
        <f t="shared" si="471"/>
        <v>Natural fuels broadcast burn</v>
      </c>
      <c r="DU620" s="157" t="str">
        <f t="shared" si="455"/>
        <v>536-10</v>
      </c>
      <c r="DV620" s="238">
        <f t="shared" si="472"/>
        <v>1</v>
      </c>
      <c r="DW620" s="158"/>
      <c r="DX620" s="158"/>
      <c r="DY620" s="158"/>
      <c r="DZ620" s="158"/>
      <c r="EA620" s="158"/>
      <c r="EB620" s="158"/>
      <c r="EC620" s="158"/>
      <c r="ED620" s="158"/>
      <c r="EE620" s="158"/>
      <c r="EF620" s="158"/>
      <c r="EG620" s="158"/>
      <c r="EH620" s="158"/>
      <c r="EI620" s="158"/>
      <c r="EJ620" s="220"/>
      <c r="EK620" s="220"/>
      <c r="EL620" s="221"/>
      <c r="EM620" s="220"/>
      <c r="EN620" s="220"/>
      <c r="EO620" s="220"/>
      <c r="EP620" s="220"/>
      <c r="EQ620" s="220"/>
      <c r="ER620" s="222"/>
      <c r="ES620" s="222"/>
      <c r="ET620" s="222"/>
      <c r="EU620" s="222"/>
      <c r="EV620" s="222"/>
      <c r="EW620" s="222"/>
      <c r="EX620" s="222"/>
      <c r="EY620" s="222"/>
      <c r="EZ620" s="223"/>
      <c r="FA620" s="224"/>
      <c r="FB620" s="224"/>
      <c r="FC620" s="222"/>
      <c r="FD620" s="222"/>
      <c r="FE620" s="222"/>
      <c r="FF620" s="222"/>
      <c r="FG620" s="222"/>
      <c r="FH620" s="222"/>
      <c r="FI620" s="222"/>
      <c r="FJ620" s="222"/>
      <c r="FK620" s="222"/>
      <c r="FL620" s="222"/>
      <c r="FM620" s="222"/>
      <c r="FN620" s="146"/>
      <c r="FO620" s="225"/>
      <c r="FP620" s="225"/>
      <c r="FQ620" s="225"/>
      <c r="FR620" s="225"/>
      <c r="FS620" s="225"/>
      <c r="FT620" s="225"/>
      <c r="FU620" s="225"/>
      <c r="FV620" s="225"/>
      <c r="FW620" s="225"/>
      <c r="FX620" s="225"/>
      <c r="FY620" s="225"/>
      <c r="FZ620" s="225"/>
      <c r="GA620" s="225"/>
    </row>
    <row r="621" spans="1:183" ht="16.899999999999999" customHeight="1">
      <c r="A621" s="66" t="s">
        <v>377</v>
      </c>
      <c r="B621" s="228" t="s">
        <v>358</v>
      </c>
      <c r="C621" s="228">
        <v>460</v>
      </c>
      <c r="D621" s="228" t="s">
        <v>375</v>
      </c>
      <c r="E621" s="229">
        <v>2</v>
      </c>
      <c r="F621" s="144">
        <v>1.03708398255</v>
      </c>
      <c r="G621" s="144">
        <v>7.6856193820560001</v>
      </c>
      <c r="H621" s="144"/>
      <c r="I621" s="144">
        <v>2.244736950918</v>
      </c>
      <c r="J621" s="144">
        <v>8.042706063084001</v>
      </c>
      <c r="K621" s="144">
        <v>3.4826882479620003</v>
      </c>
      <c r="L621" s="144">
        <v>1.3692085152900002</v>
      </c>
      <c r="M621" s="144"/>
      <c r="N621" s="211"/>
      <c r="O621" s="211"/>
      <c r="P621" s="230">
        <f t="shared" si="456"/>
        <v>23.862043141859999</v>
      </c>
      <c r="Q621" s="52">
        <f t="shared" si="473"/>
        <v>0.72517012286366334</v>
      </c>
      <c r="R621" s="52">
        <f t="shared" si="474"/>
        <v>1.5022608551199348</v>
      </c>
      <c r="S621" s="52">
        <f t="shared" si="475"/>
        <v>1.4138978457167335</v>
      </c>
      <c r="T621" s="53">
        <f t="shared" si="476"/>
        <v>0.13691742944633589</v>
      </c>
      <c r="U621" s="53">
        <f t="shared" si="477"/>
        <v>1.3900766881414581</v>
      </c>
      <c r="V621" s="53">
        <f t="shared" si="478"/>
        <v>17.751083306215602</v>
      </c>
      <c r="W621" s="53">
        <f t="shared" si="479"/>
        <v>98.960711772686651</v>
      </c>
      <c r="X621" s="53">
        <f t="shared" si="480"/>
        <v>1.024349357088133</v>
      </c>
      <c r="Y621" s="53">
        <f t="shared" si="481"/>
        <v>1.0252519308134749</v>
      </c>
      <c r="Z621" s="53">
        <f t="shared" si="482"/>
        <v>1.0256210796792193</v>
      </c>
      <c r="AA621" s="53">
        <f t="shared" si="483"/>
        <v>1.0329380375125019</v>
      </c>
      <c r="AB621" s="53">
        <f t="shared" si="484"/>
        <v>0.57479600082889803</v>
      </c>
      <c r="AC621" s="53">
        <f t="shared" si="485"/>
        <v>0.5633825493611998</v>
      </c>
      <c r="AD621" s="53">
        <f t="shared" si="486"/>
        <v>0.52914401165394309</v>
      </c>
      <c r="AE621" s="53">
        <f t="shared" si="487"/>
        <v>0.39928513109785746</v>
      </c>
      <c r="AF621" s="53">
        <f t="shared" si="488"/>
        <v>0.36</v>
      </c>
      <c r="AG621" s="53">
        <f t="shared" si="489"/>
        <v>0.37964256554892872</v>
      </c>
      <c r="AH621" s="64" t="s">
        <v>152</v>
      </c>
      <c r="AI621" s="146"/>
      <c r="AJ621" s="146"/>
      <c r="AK621" s="45" t="str">
        <f t="shared" si="457"/>
        <v>536-10</v>
      </c>
      <c r="AL621" s="65"/>
      <c r="AM621" s="145">
        <f t="shared" si="458"/>
        <v>2</v>
      </c>
      <c r="AN621" s="149"/>
      <c r="AO621" s="183"/>
      <c r="AP621" s="149"/>
      <c r="AQ621" s="147">
        <f t="shared" si="459"/>
        <v>1</v>
      </c>
      <c r="AR621" s="229">
        <v>0</v>
      </c>
      <c r="AS621" s="229">
        <v>1</v>
      </c>
      <c r="AT621" s="229">
        <v>1</v>
      </c>
      <c r="AU621" s="229">
        <v>0</v>
      </c>
      <c r="AV621" s="229">
        <v>0</v>
      </c>
      <c r="AW621" s="229">
        <v>0</v>
      </c>
      <c r="AX621" s="229">
        <v>0</v>
      </c>
      <c r="AY621" s="229">
        <v>0</v>
      </c>
      <c r="AZ621" s="229">
        <v>0</v>
      </c>
      <c r="BA621" s="146"/>
      <c r="BB621" s="229">
        <v>48</v>
      </c>
      <c r="BC621" s="229">
        <v>0</v>
      </c>
      <c r="BD621" s="229">
        <v>1</v>
      </c>
      <c r="BE621" s="57">
        <v>3</v>
      </c>
      <c r="BF621" s="57">
        <v>3</v>
      </c>
      <c r="BG621" s="57">
        <v>3</v>
      </c>
      <c r="BH621" s="57">
        <v>10</v>
      </c>
      <c r="BI621" s="57">
        <f t="shared" si="460"/>
        <v>460</v>
      </c>
      <c r="BJ621" s="189" t="str">
        <f t="shared" si="490"/>
        <v>536-10</v>
      </c>
      <c r="BK621" s="189">
        <f t="shared" si="491"/>
        <v>2</v>
      </c>
      <c r="BL621" s="185">
        <v>0</v>
      </c>
      <c r="BM621" s="185"/>
      <c r="BN621" s="185"/>
      <c r="BO621" s="185"/>
      <c r="BP621" s="185"/>
      <c r="BQ621" s="185"/>
      <c r="BR621" s="185"/>
      <c r="BS621" s="185"/>
      <c r="BT621" s="185"/>
      <c r="BU621" s="185"/>
      <c r="BV621" s="185"/>
      <c r="BW621" s="185"/>
      <c r="BX621" s="185"/>
      <c r="BY621" s="185"/>
      <c r="BZ621" s="185"/>
      <c r="CA621" s="235"/>
      <c r="CB621" s="184"/>
      <c r="CC621" s="184"/>
      <c r="CD621" s="184"/>
      <c r="CE621" s="184"/>
      <c r="CF621" s="184"/>
      <c r="CG621" s="184"/>
      <c r="CH621" s="184"/>
      <c r="CI621" s="184"/>
      <c r="CJ621" s="184"/>
      <c r="CK621" s="184"/>
      <c r="CL621" s="184"/>
      <c r="CM621" s="146"/>
      <c r="CN621" s="146"/>
      <c r="CO621" s="146"/>
      <c r="CP621" s="236"/>
      <c r="CQ621" s="236"/>
      <c r="CR621" s="146"/>
      <c r="CS621" s="146"/>
      <c r="CT621" s="146"/>
      <c r="CU621" s="146"/>
      <c r="CV621" s="236"/>
      <c r="CW621" s="146"/>
      <c r="CX621" s="146"/>
      <c r="CY621" s="146"/>
      <c r="CZ621" s="146"/>
      <c r="DA621" s="236"/>
      <c r="DB621" s="146"/>
      <c r="DC621" s="146"/>
      <c r="DD621" s="146"/>
      <c r="DE621" s="146"/>
      <c r="DF621" s="237"/>
      <c r="DG621" s="121">
        <f t="shared" si="461"/>
        <v>0</v>
      </c>
      <c r="DH621" s="121">
        <f t="shared" si="462"/>
        <v>3.6258506143183169</v>
      </c>
      <c r="DI621" s="121">
        <f t="shared" si="463"/>
        <v>7.0694892285836675</v>
      </c>
      <c r="DJ621" s="121">
        <f t="shared" si="464"/>
        <v>1.5916798425310335</v>
      </c>
      <c r="DK621" s="121">
        <f t="shared" si="464"/>
        <v>0</v>
      </c>
      <c r="DL621" s="121">
        <f t="shared" si="464"/>
        <v>3.9625941226455854</v>
      </c>
      <c r="DM621" s="121">
        <f t="shared" si="465"/>
        <v>0</v>
      </c>
      <c r="DN621" s="121">
        <f t="shared" si="466"/>
        <v>0</v>
      </c>
      <c r="DO621" s="121">
        <f t="shared" si="467"/>
        <v>0</v>
      </c>
      <c r="DP621" s="121">
        <f t="shared" si="468"/>
        <v>0</v>
      </c>
      <c r="DQ621" s="121">
        <f t="shared" si="469"/>
        <v>0</v>
      </c>
      <c r="DR621" s="122">
        <f t="shared" si="470"/>
        <v>0.5</v>
      </c>
      <c r="DS621" s="157"/>
      <c r="DT621" s="157" t="str">
        <f t="shared" si="471"/>
        <v>Natural fuels broadcast burn</v>
      </c>
      <c r="DU621" s="157" t="str">
        <f t="shared" si="455"/>
        <v>536-10</v>
      </c>
      <c r="DV621" s="238">
        <f t="shared" si="472"/>
        <v>2</v>
      </c>
      <c r="DW621" s="158"/>
      <c r="DX621" s="158"/>
      <c r="DY621" s="158"/>
      <c r="DZ621" s="158"/>
      <c r="EA621" s="158"/>
      <c r="EB621" s="158"/>
      <c r="EC621" s="158"/>
      <c r="ED621" s="158"/>
      <c r="EE621" s="158"/>
      <c r="EF621" s="158"/>
      <c r="EG621" s="158"/>
      <c r="EH621" s="158"/>
      <c r="EI621" s="158"/>
      <c r="EJ621" s="220"/>
      <c r="EK621" s="220"/>
      <c r="EL621" s="221"/>
      <c r="EM621" s="220"/>
      <c r="EN621" s="220"/>
      <c r="EO621" s="220"/>
      <c r="EP621" s="220"/>
      <c r="EQ621" s="220"/>
      <c r="ER621" s="222"/>
      <c r="ES621" s="222"/>
      <c r="ET621" s="222"/>
      <c r="EU621" s="222"/>
      <c r="EV621" s="222"/>
      <c r="EW621" s="222"/>
      <c r="EX621" s="222"/>
      <c r="EY621" s="222"/>
      <c r="EZ621" s="223"/>
      <c r="FA621" s="224"/>
      <c r="FB621" s="224"/>
      <c r="FC621" s="222"/>
      <c r="FD621" s="222"/>
      <c r="FE621" s="222"/>
      <c r="FF621" s="222"/>
      <c r="FG621" s="222"/>
      <c r="FH621" s="222"/>
      <c r="FI621" s="222"/>
      <c r="FJ621" s="222"/>
      <c r="FK621" s="222"/>
      <c r="FL621" s="222"/>
      <c r="FM621" s="222"/>
      <c r="FN621" s="146"/>
      <c r="FO621" s="225"/>
      <c r="FP621" s="225"/>
      <c r="FQ621" s="225"/>
      <c r="FR621" s="225"/>
      <c r="FS621" s="225"/>
      <c r="FT621" s="225"/>
      <c r="FU621" s="225"/>
      <c r="FV621" s="225"/>
      <c r="FW621" s="225"/>
      <c r="FX621" s="225"/>
      <c r="FY621" s="225"/>
      <c r="FZ621" s="225"/>
      <c r="GA621" s="225"/>
    </row>
    <row r="622" spans="1:183" ht="16.899999999999999" customHeight="1">
      <c r="A622" s="66" t="s">
        <v>377</v>
      </c>
      <c r="B622" s="228" t="s">
        <v>358</v>
      </c>
      <c r="C622" s="228">
        <v>460</v>
      </c>
      <c r="D622" s="228" t="s">
        <v>375</v>
      </c>
      <c r="E622" s="229">
        <v>3</v>
      </c>
      <c r="F622" s="144">
        <v>1.03708398255</v>
      </c>
      <c r="G622" s="144">
        <v>7.6856193820560001</v>
      </c>
      <c r="H622" s="144"/>
      <c r="I622" s="144">
        <v>2.244736950918</v>
      </c>
      <c r="J622" s="144">
        <v>8.042706063084001</v>
      </c>
      <c r="K622" s="144">
        <v>3.4826882479620003</v>
      </c>
      <c r="L622" s="144">
        <v>1.3692085152900002</v>
      </c>
      <c r="M622" s="144"/>
      <c r="N622" s="211"/>
      <c r="O622" s="211"/>
      <c r="P622" s="230">
        <f t="shared" si="456"/>
        <v>23.862043141859999</v>
      </c>
      <c r="Q622" s="52">
        <f t="shared" si="473"/>
        <v>0.72517012286366334</v>
      </c>
      <c r="R622" s="52">
        <f t="shared" si="474"/>
        <v>1.5022608551199348</v>
      </c>
      <c r="S622" s="52">
        <f t="shared" si="475"/>
        <v>1.4138978457167335</v>
      </c>
      <c r="T622" s="53">
        <f t="shared" si="476"/>
        <v>0.13691742944633589</v>
      </c>
      <c r="U622" s="53">
        <f t="shared" si="477"/>
        <v>1.3900766881414581</v>
      </c>
      <c r="V622" s="53">
        <f t="shared" si="478"/>
        <v>17.751083306215602</v>
      </c>
      <c r="W622" s="53">
        <f t="shared" si="479"/>
        <v>98.960711772686651</v>
      </c>
      <c r="X622" s="53">
        <f t="shared" si="480"/>
        <v>1.024349357088133</v>
      </c>
      <c r="Y622" s="53">
        <f t="shared" si="481"/>
        <v>1.0252519308134749</v>
      </c>
      <c r="Z622" s="53">
        <f t="shared" si="482"/>
        <v>1.0256210796792193</v>
      </c>
      <c r="AA622" s="53">
        <f t="shared" si="483"/>
        <v>1.0329380375125019</v>
      </c>
      <c r="AB622" s="53">
        <f t="shared" si="484"/>
        <v>0.57479600082889803</v>
      </c>
      <c r="AC622" s="53">
        <f t="shared" si="485"/>
        <v>0.5633825493611998</v>
      </c>
      <c r="AD622" s="53">
        <f t="shared" si="486"/>
        <v>0.52914401165394309</v>
      </c>
      <c r="AE622" s="53">
        <f t="shared" si="487"/>
        <v>0.39928513109785746</v>
      </c>
      <c r="AF622" s="53">
        <f t="shared" si="488"/>
        <v>0.36</v>
      </c>
      <c r="AG622" s="53">
        <f t="shared" si="489"/>
        <v>0.37964256554892872</v>
      </c>
      <c r="AH622" s="64" t="s">
        <v>152</v>
      </c>
      <c r="AI622" s="146"/>
      <c r="AJ622" s="146"/>
      <c r="AK622" s="45" t="str">
        <f t="shared" si="457"/>
        <v>536-10</v>
      </c>
      <c r="AL622" s="65"/>
      <c r="AM622" s="145">
        <f t="shared" si="458"/>
        <v>3</v>
      </c>
      <c r="AN622" s="149"/>
      <c r="AO622" s="183"/>
      <c r="AP622" s="149"/>
      <c r="AQ622" s="147">
        <f t="shared" si="459"/>
        <v>1</v>
      </c>
      <c r="AR622" s="229">
        <v>0</v>
      </c>
      <c r="AS622" s="229">
        <v>2</v>
      </c>
      <c r="AT622" s="229">
        <v>2</v>
      </c>
      <c r="AU622" s="229">
        <v>0</v>
      </c>
      <c r="AV622" s="229">
        <v>1</v>
      </c>
      <c r="AW622" s="229">
        <v>1</v>
      </c>
      <c r="AX622" s="229">
        <v>0</v>
      </c>
      <c r="AY622" s="229">
        <v>1</v>
      </c>
      <c r="AZ622" s="229">
        <v>2</v>
      </c>
      <c r="BA622" s="146"/>
      <c r="BB622" s="229">
        <v>53</v>
      </c>
      <c r="BC622" s="229">
        <v>1</v>
      </c>
      <c r="BD622" s="229">
        <v>0</v>
      </c>
      <c r="BE622" s="57">
        <v>3</v>
      </c>
      <c r="BF622" s="57">
        <v>3</v>
      </c>
      <c r="BG622" s="57">
        <v>3</v>
      </c>
      <c r="BH622" s="57">
        <v>10</v>
      </c>
      <c r="BI622" s="57">
        <f t="shared" si="460"/>
        <v>460</v>
      </c>
      <c r="BJ622" s="189" t="str">
        <f t="shared" si="490"/>
        <v>536-10</v>
      </c>
      <c r="BK622" s="189">
        <f t="shared" si="491"/>
        <v>3</v>
      </c>
      <c r="BL622" s="185">
        <v>16</v>
      </c>
      <c r="BM622" s="185">
        <v>18</v>
      </c>
      <c r="BN622" s="185">
        <v>12</v>
      </c>
      <c r="BO622" s="185"/>
      <c r="BP622" s="185"/>
      <c r="BQ622" s="185"/>
      <c r="BR622" s="185"/>
      <c r="BS622" s="185"/>
      <c r="BT622" s="185"/>
      <c r="BU622" s="185"/>
      <c r="BV622" s="185"/>
      <c r="BW622" s="185"/>
      <c r="BX622" s="185"/>
      <c r="BY622" s="185"/>
      <c r="BZ622" s="185"/>
      <c r="CA622" s="235"/>
      <c r="CB622" s="184"/>
      <c r="CC622" s="184"/>
      <c r="CD622" s="184"/>
      <c r="CE622" s="184"/>
      <c r="CF622" s="184"/>
      <c r="CG622" s="184"/>
      <c r="CH622" s="184"/>
      <c r="CI622" s="184"/>
      <c r="CJ622" s="184"/>
      <c r="CK622" s="184"/>
      <c r="CL622" s="184"/>
      <c r="CM622" s="146"/>
      <c r="CN622" s="146"/>
      <c r="CO622" s="146"/>
      <c r="CP622" s="236"/>
      <c r="CQ622" s="236"/>
      <c r="CR622" s="146"/>
      <c r="CS622" s="146"/>
      <c r="CT622" s="146"/>
      <c r="CU622" s="146"/>
      <c r="CV622" s="236"/>
      <c r="CW622" s="146"/>
      <c r="CX622" s="146"/>
      <c r="CY622" s="146"/>
      <c r="CZ622" s="146"/>
      <c r="DA622" s="236"/>
      <c r="DB622" s="146"/>
      <c r="DC622" s="146"/>
      <c r="DD622" s="146"/>
      <c r="DE622" s="146"/>
      <c r="DF622" s="237"/>
      <c r="DG622" s="121">
        <f t="shared" si="461"/>
        <v>0</v>
      </c>
      <c r="DH622" s="121">
        <f t="shared" si="462"/>
        <v>14.503402457273268</v>
      </c>
      <c r="DI622" s="121">
        <f t="shared" si="463"/>
        <v>28.27795691433467</v>
      </c>
      <c r="DJ622" s="121">
        <f t="shared" si="464"/>
        <v>1.7574798261280165</v>
      </c>
      <c r="DK622" s="121">
        <f t="shared" si="464"/>
        <v>0.33026811803520256</v>
      </c>
      <c r="DL622" s="121">
        <f t="shared" si="464"/>
        <v>0</v>
      </c>
      <c r="DM622" s="121">
        <f t="shared" si="465"/>
        <v>36.847763586234485</v>
      </c>
      <c r="DN622" s="121">
        <f t="shared" si="466"/>
        <v>0</v>
      </c>
      <c r="DO622" s="121">
        <f t="shared" si="467"/>
        <v>0</v>
      </c>
      <c r="DP622" s="121">
        <f t="shared" si="468"/>
        <v>0</v>
      </c>
      <c r="DQ622" s="121">
        <f t="shared" si="469"/>
        <v>0</v>
      </c>
      <c r="DR622" s="122">
        <f t="shared" si="470"/>
        <v>1.5</v>
      </c>
      <c r="DS622" s="157"/>
      <c r="DT622" s="157" t="str">
        <f t="shared" si="471"/>
        <v>Natural fuels broadcast burn</v>
      </c>
      <c r="DU622" s="157" t="str">
        <f t="shared" si="455"/>
        <v>536-10</v>
      </c>
      <c r="DV622" s="238">
        <f t="shared" si="472"/>
        <v>3</v>
      </c>
      <c r="DW622" s="158"/>
      <c r="DX622" s="158"/>
      <c r="DY622" s="158"/>
      <c r="DZ622" s="158"/>
      <c r="EA622" s="158"/>
      <c r="EB622" s="158"/>
      <c r="EC622" s="158"/>
      <c r="ED622" s="158"/>
      <c r="EE622" s="158"/>
      <c r="EF622" s="158"/>
      <c r="EG622" s="158"/>
      <c r="EH622" s="158"/>
      <c r="EI622" s="158"/>
      <c r="EJ622" s="220"/>
      <c r="EK622" s="220"/>
      <c r="EL622" s="221"/>
      <c r="EM622" s="220"/>
      <c r="EN622" s="220"/>
      <c r="EO622" s="220"/>
      <c r="EP622" s="220"/>
      <c r="EQ622" s="220"/>
      <c r="ER622" s="222"/>
      <c r="ES622" s="222"/>
      <c r="ET622" s="222"/>
      <c r="EU622" s="222"/>
      <c r="EV622" s="222"/>
      <c r="EW622" s="222"/>
      <c r="EX622" s="222"/>
      <c r="EY622" s="222"/>
      <c r="EZ622" s="223"/>
      <c r="FA622" s="224"/>
      <c r="FB622" s="224"/>
      <c r="FC622" s="222"/>
      <c r="FD622" s="222"/>
      <c r="FE622" s="222"/>
      <c r="FF622" s="222"/>
      <c r="FG622" s="222"/>
      <c r="FH622" s="222"/>
      <c r="FI622" s="222"/>
      <c r="FJ622" s="222"/>
      <c r="FK622" s="222"/>
      <c r="FL622" s="222"/>
      <c r="FM622" s="222"/>
      <c r="FN622" s="146"/>
      <c r="FO622" s="225"/>
      <c r="FP622" s="225"/>
      <c r="FQ622" s="225"/>
      <c r="FR622" s="225"/>
      <c r="FS622" s="225"/>
      <c r="FT622" s="225"/>
      <c r="FU622" s="225"/>
      <c r="FV622" s="225"/>
      <c r="FW622" s="225"/>
      <c r="FX622" s="225"/>
      <c r="FY622" s="225"/>
      <c r="FZ622" s="225"/>
      <c r="GA622" s="225"/>
    </row>
    <row r="623" spans="1:183" ht="16.899999999999999" customHeight="1">
      <c r="A623" s="66" t="s">
        <v>377</v>
      </c>
      <c r="B623" s="228" t="s">
        <v>358</v>
      </c>
      <c r="C623" s="228">
        <v>460</v>
      </c>
      <c r="D623" s="228" t="s">
        <v>375</v>
      </c>
      <c r="E623" s="229">
        <v>4</v>
      </c>
      <c r="F623" s="144">
        <v>1.03708398255</v>
      </c>
      <c r="G623" s="144">
        <v>7.6856193820560001</v>
      </c>
      <c r="H623" s="144"/>
      <c r="I623" s="144">
        <v>2.244736950918</v>
      </c>
      <c r="J623" s="144">
        <v>8.042706063084001</v>
      </c>
      <c r="K623" s="144">
        <v>3.4826882479620003</v>
      </c>
      <c r="L623" s="144">
        <v>1.3692085152900002</v>
      </c>
      <c r="M623" s="144"/>
      <c r="N623" s="211"/>
      <c r="O623" s="211"/>
      <c r="P623" s="230">
        <f t="shared" si="456"/>
        <v>23.862043141859999</v>
      </c>
      <c r="Q623" s="52">
        <f t="shared" si="473"/>
        <v>0.72517012286366334</v>
      </c>
      <c r="R623" s="52">
        <f t="shared" si="474"/>
        <v>1.5022608551199348</v>
      </c>
      <c r="S623" s="52">
        <f t="shared" si="475"/>
        <v>1.4138978457167335</v>
      </c>
      <c r="T623" s="53">
        <f t="shared" si="476"/>
        <v>0.13691742944633589</v>
      </c>
      <c r="U623" s="53">
        <f t="shared" si="477"/>
        <v>1.3900766881414581</v>
      </c>
      <c r="V623" s="53">
        <f t="shared" si="478"/>
        <v>17.751083306215602</v>
      </c>
      <c r="W623" s="53">
        <f t="shared" si="479"/>
        <v>98.960711772686651</v>
      </c>
      <c r="X623" s="53">
        <f t="shared" si="480"/>
        <v>1.024349357088133</v>
      </c>
      <c r="Y623" s="53">
        <f t="shared" si="481"/>
        <v>1.0252519308134749</v>
      </c>
      <c r="Z623" s="53">
        <f t="shared" si="482"/>
        <v>1.0256210796792193</v>
      </c>
      <c r="AA623" s="53">
        <f t="shared" si="483"/>
        <v>1.0329380375125019</v>
      </c>
      <c r="AB623" s="53">
        <f t="shared" si="484"/>
        <v>0.57479600082889803</v>
      </c>
      <c r="AC623" s="53">
        <f t="shared" si="485"/>
        <v>0.5633825493611998</v>
      </c>
      <c r="AD623" s="53">
        <f t="shared" si="486"/>
        <v>0.52914401165394309</v>
      </c>
      <c r="AE623" s="53">
        <f t="shared" si="487"/>
        <v>0.39928513109785746</v>
      </c>
      <c r="AF623" s="53">
        <f t="shared" si="488"/>
        <v>0.36</v>
      </c>
      <c r="AG623" s="53">
        <f t="shared" si="489"/>
        <v>0.37964256554892872</v>
      </c>
      <c r="AH623" s="64" t="s">
        <v>152</v>
      </c>
      <c r="AI623" s="146"/>
      <c r="AJ623" s="146"/>
      <c r="AK623" s="45" t="str">
        <f t="shared" si="457"/>
        <v>536-10</v>
      </c>
      <c r="AL623" s="65"/>
      <c r="AM623" s="145">
        <f t="shared" si="458"/>
        <v>4</v>
      </c>
      <c r="AN623" s="149"/>
      <c r="AO623" s="183"/>
      <c r="AP623" s="149"/>
      <c r="AQ623" s="147">
        <f t="shared" si="459"/>
        <v>1</v>
      </c>
      <c r="AR623" s="229">
        <v>0</v>
      </c>
      <c r="AS623" s="229">
        <v>2</v>
      </c>
      <c r="AT623" s="229">
        <v>4</v>
      </c>
      <c r="AU623" s="229">
        <v>0</v>
      </c>
      <c r="AV623" s="229">
        <v>3</v>
      </c>
      <c r="AW623" s="229">
        <v>3</v>
      </c>
      <c r="AX623" s="229">
        <v>0</v>
      </c>
      <c r="AY623" s="229">
        <v>2</v>
      </c>
      <c r="AZ623" s="229">
        <v>2</v>
      </c>
      <c r="BA623" s="146"/>
      <c r="BB623" s="229">
        <v>0</v>
      </c>
      <c r="BC623" s="229">
        <v>2</v>
      </c>
      <c r="BD623" s="229">
        <v>0</v>
      </c>
      <c r="BE623" s="57">
        <v>3</v>
      </c>
      <c r="BF623" s="57">
        <v>3</v>
      </c>
      <c r="BG623" s="57">
        <v>3</v>
      </c>
      <c r="BH623" s="57">
        <v>10</v>
      </c>
      <c r="BI623" s="57">
        <f t="shared" si="460"/>
        <v>460</v>
      </c>
      <c r="BJ623" s="189" t="str">
        <f t="shared" si="490"/>
        <v>536-10</v>
      </c>
      <c r="BK623" s="189">
        <f t="shared" si="491"/>
        <v>4</v>
      </c>
      <c r="BL623" s="185">
        <v>24</v>
      </c>
      <c r="BM623" s="185"/>
      <c r="BN623" s="185"/>
      <c r="BO623" s="185"/>
      <c r="BP623" s="185"/>
      <c r="BQ623" s="185"/>
      <c r="BR623" s="185"/>
      <c r="BS623" s="185"/>
      <c r="BT623" s="185"/>
      <c r="BU623" s="185"/>
      <c r="BV623" s="185"/>
      <c r="BW623" s="185"/>
      <c r="BX623" s="185"/>
      <c r="BY623" s="185"/>
      <c r="BZ623" s="185"/>
      <c r="CA623" s="235"/>
      <c r="CB623" s="184"/>
      <c r="CC623" s="184"/>
      <c r="CD623" s="184"/>
      <c r="CE623" s="184"/>
      <c r="CF623" s="184"/>
      <c r="CG623" s="184"/>
      <c r="CH623" s="184"/>
      <c r="CI623" s="184"/>
      <c r="CJ623" s="184"/>
      <c r="CK623" s="184"/>
      <c r="CL623" s="184"/>
      <c r="CM623" s="146"/>
      <c r="CN623" s="146"/>
      <c r="CO623" s="146"/>
      <c r="CP623" s="236"/>
      <c r="CQ623" s="236"/>
      <c r="CR623" s="146"/>
      <c r="CS623" s="146"/>
      <c r="CT623" s="146"/>
      <c r="CU623" s="146"/>
      <c r="CV623" s="236"/>
      <c r="CW623" s="146"/>
      <c r="CX623" s="146"/>
      <c r="CY623" s="146"/>
      <c r="CZ623" s="146"/>
      <c r="DA623" s="236"/>
      <c r="DB623" s="146"/>
      <c r="DC623" s="146"/>
      <c r="DD623" s="146"/>
      <c r="DE623" s="146"/>
      <c r="DF623" s="237"/>
      <c r="DG623" s="121">
        <f t="shared" si="461"/>
        <v>0</v>
      </c>
      <c r="DH623" s="121">
        <f t="shared" si="462"/>
        <v>25.380954300228215</v>
      </c>
      <c r="DI623" s="121">
        <f t="shared" si="463"/>
        <v>49.486424600085677</v>
      </c>
      <c r="DJ623" s="121">
        <f t="shared" si="464"/>
        <v>0</v>
      </c>
      <c r="DK623" s="121">
        <f t="shared" si="464"/>
        <v>0.66053623607040512</v>
      </c>
      <c r="DL623" s="121">
        <f t="shared" si="464"/>
        <v>0</v>
      </c>
      <c r="DM623" s="121">
        <f t="shared" si="465"/>
        <v>29.315347825512521</v>
      </c>
      <c r="DN623" s="121">
        <f t="shared" si="466"/>
        <v>0</v>
      </c>
      <c r="DO623" s="121">
        <f t="shared" si="467"/>
        <v>0</v>
      </c>
      <c r="DP623" s="121">
        <f t="shared" si="468"/>
        <v>0</v>
      </c>
      <c r="DQ623" s="121">
        <f t="shared" si="469"/>
        <v>0</v>
      </c>
      <c r="DR623" s="122">
        <f t="shared" si="470"/>
        <v>3.5</v>
      </c>
      <c r="DS623" s="157"/>
      <c r="DT623" s="157" t="str">
        <f t="shared" si="471"/>
        <v>Natural fuels broadcast burn</v>
      </c>
      <c r="DU623" s="157" t="str">
        <f t="shared" si="455"/>
        <v>536-10</v>
      </c>
      <c r="DV623" s="238">
        <f t="shared" si="472"/>
        <v>4</v>
      </c>
      <c r="DW623" s="158"/>
      <c r="DX623" s="158"/>
      <c r="DY623" s="158"/>
      <c r="DZ623" s="158"/>
      <c r="EA623" s="158"/>
      <c r="EB623" s="158"/>
      <c r="EC623" s="158"/>
      <c r="ED623" s="158"/>
      <c r="EE623" s="158"/>
      <c r="EF623" s="158"/>
      <c r="EG623" s="158"/>
      <c r="EH623" s="158"/>
      <c r="EI623" s="158"/>
      <c r="EJ623" s="220"/>
      <c r="EK623" s="220"/>
      <c r="EL623" s="221"/>
      <c r="EM623" s="220"/>
      <c r="EN623" s="220"/>
      <c r="EO623" s="220"/>
      <c r="EP623" s="220"/>
      <c r="EQ623" s="220"/>
      <c r="ER623" s="222"/>
      <c r="ES623" s="222"/>
      <c r="ET623" s="222"/>
      <c r="EU623" s="222"/>
      <c r="EV623" s="222"/>
      <c r="EW623" s="222"/>
      <c r="EX623" s="222"/>
      <c r="EY623" s="222"/>
      <c r="EZ623" s="223"/>
      <c r="FA623" s="224"/>
      <c r="FB623" s="224"/>
      <c r="FC623" s="222"/>
      <c r="FD623" s="222"/>
      <c r="FE623" s="222"/>
      <c r="FF623" s="222"/>
      <c r="FG623" s="222"/>
      <c r="FH623" s="222"/>
      <c r="FI623" s="222"/>
      <c r="FJ623" s="222"/>
      <c r="FK623" s="222"/>
      <c r="FL623" s="222"/>
      <c r="FM623" s="222"/>
      <c r="FN623" s="146"/>
      <c r="FO623" s="225"/>
      <c r="FP623" s="225"/>
      <c r="FQ623" s="225"/>
      <c r="FR623" s="225"/>
      <c r="FS623" s="225"/>
      <c r="FT623" s="225"/>
      <c r="FU623" s="225"/>
      <c r="FV623" s="225"/>
      <c r="FW623" s="225"/>
      <c r="FX623" s="225"/>
      <c r="FY623" s="225"/>
      <c r="FZ623" s="225"/>
      <c r="GA623" s="225"/>
    </row>
    <row r="624" spans="1:183" ht="16.899999999999999" customHeight="1">
      <c r="A624" s="66" t="s">
        <v>377</v>
      </c>
      <c r="B624" s="228" t="s">
        <v>358</v>
      </c>
      <c r="C624" s="228">
        <v>460</v>
      </c>
      <c r="D624" s="228" t="s">
        <v>375</v>
      </c>
      <c r="E624" s="229">
        <v>5</v>
      </c>
      <c r="F624" s="144">
        <v>1.03708398255</v>
      </c>
      <c r="G624" s="144">
        <v>7.6856193820560001</v>
      </c>
      <c r="H624" s="144"/>
      <c r="I624" s="144">
        <v>2.244736950918</v>
      </c>
      <c r="J624" s="144">
        <v>8.042706063084001</v>
      </c>
      <c r="K624" s="144">
        <v>3.4826882479620003</v>
      </c>
      <c r="L624" s="144">
        <v>1.3692085152900002</v>
      </c>
      <c r="M624" s="83"/>
      <c r="N624" s="211"/>
      <c r="O624" s="211"/>
      <c r="P624" s="230">
        <f t="shared" si="456"/>
        <v>23.862043141859999</v>
      </c>
      <c r="Q624" s="52">
        <f t="shared" si="473"/>
        <v>0.72517012286366334</v>
      </c>
      <c r="R624" s="52">
        <f t="shared" si="474"/>
        <v>1.5022608551199348</v>
      </c>
      <c r="S624" s="52">
        <f t="shared" si="475"/>
        <v>1.4138978457167335</v>
      </c>
      <c r="T624" s="53">
        <f t="shared" si="476"/>
        <v>0.13691742944633589</v>
      </c>
      <c r="U624" s="53">
        <f t="shared" si="477"/>
        <v>1.3900766881414581</v>
      </c>
      <c r="V624" s="53">
        <f t="shared" si="478"/>
        <v>17.751083306215602</v>
      </c>
      <c r="W624" s="53">
        <f t="shared" si="479"/>
        <v>98.960711772686651</v>
      </c>
      <c r="X624" s="53">
        <f t="shared" si="480"/>
        <v>1.024349357088133</v>
      </c>
      <c r="Y624" s="53">
        <f t="shared" si="481"/>
        <v>1.0252519308134749</v>
      </c>
      <c r="Z624" s="53">
        <f t="shared" si="482"/>
        <v>1.0256210796792193</v>
      </c>
      <c r="AA624" s="53">
        <f t="shared" si="483"/>
        <v>1.0329380375125019</v>
      </c>
      <c r="AB624" s="53">
        <f t="shared" si="484"/>
        <v>0.57479600082889803</v>
      </c>
      <c r="AC624" s="53">
        <f t="shared" si="485"/>
        <v>0.5633825493611998</v>
      </c>
      <c r="AD624" s="53">
        <f t="shared" si="486"/>
        <v>0.52914401165394309</v>
      </c>
      <c r="AE624" s="53">
        <f t="shared" si="487"/>
        <v>0.39928513109785746</v>
      </c>
      <c r="AF624" s="53">
        <f t="shared" si="488"/>
        <v>0.36</v>
      </c>
      <c r="AG624" s="53">
        <f t="shared" si="489"/>
        <v>0.37964256554892872</v>
      </c>
      <c r="AH624" s="64" t="s">
        <v>152</v>
      </c>
      <c r="AI624" s="146"/>
      <c r="AJ624" s="146"/>
      <c r="AK624" s="45" t="str">
        <f t="shared" si="457"/>
        <v>536-10</v>
      </c>
      <c r="AL624" s="65"/>
      <c r="AM624" s="145">
        <f t="shared" si="458"/>
        <v>5</v>
      </c>
      <c r="AN624" s="149"/>
      <c r="AO624" s="183"/>
      <c r="AP624" s="149"/>
      <c r="AQ624" s="147">
        <f t="shared" si="459"/>
        <v>1</v>
      </c>
      <c r="AR624" s="229">
        <v>0</v>
      </c>
      <c r="AS624" s="229">
        <v>1</v>
      </c>
      <c r="AT624" s="229">
        <v>1</v>
      </c>
      <c r="AU624" s="229">
        <v>0</v>
      </c>
      <c r="AV624" s="229">
        <v>2</v>
      </c>
      <c r="AW624" s="229">
        <v>4</v>
      </c>
      <c r="AX624" s="229">
        <v>0</v>
      </c>
      <c r="AY624" s="229">
        <v>1</v>
      </c>
      <c r="AZ624" s="229">
        <v>2</v>
      </c>
      <c r="BA624" s="146"/>
      <c r="BB624" s="229">
        <v>0</v>
      </c>
      <c r="BC624" s="229">
        <v>0</v>
      </c>
      <c r="BD624" s="229">
        <v>0</v>
      </c>
      <c r="BE624" s="57">
        <v>3</v>
      </c>
      <c r="BF624" s="57">
        <v>3</v>
      </c>
      <c r="BG624" s="57">
        <v>3</v>
      </c>
      <c r="BH624" s="57">
        <v>10</v>
      </c>
      <c r="BI624" s="57">
        <f t="shared" si="460"/>
        <v>460</v>
      </c>
      <c r="BJ624" s="189" t="str">
        <f t="shared" si="490"/>
        <v>536-10</v>
      </c>
      <c r="BK624" s="189">
        <f t="shared" si="491"/>
        <v>5</v>
      </c>
      <c r="BL624" s="185">
        <v>0</v>
      </c>
      <c r="BM624" s="185"/>
      <c r="BN624" s="185"/>
      <c r="BO624" s="185"/>
      <c r="BP624" s="185"/>
      <c r="BQ624" s="185"/>
      <c r="BR624" s="185"/>
      <c r="BS624" s="185"/>
      <c r="BT624" s="185"/>
      <c r="BU624" s="185"/>
      <c r="BV624" s="185"/>
      <c r="BW624" s="185"/>
      <c r="BX624" s="185"/>
      <c r="BY624" s="185"/>
      <c r="BZ624" s="185"/>
      <c r="CA624" s="235"/>
      <c r="CB624" s="184"/>
      <c r="CC624" s="184"/>
      <c r="CD624" s="184"/>
      <c r="CE624" s="184"/>
      <c r="CF624" s="184"/>
      <c r="CG624" s="184"/>
      <c r="CH624" s="184"/>
      <c r="CI624" s="184"/>
      <c r="CJ624" s="184"/>
      <c r="CK624" s="184"/>
      <c r="CL624" s="184"/>
      <c r="CM624" s="146"/>
      <c r="CN624" s="146"/>
      <c r="CO624" s="146"/>
      <c r="CP624" s="236"/>
      <c r="CQ624" s="236"/>
      <c r="CR624" s="146"/>
      <c r="CS624" s="146"/>
      <c r="CT624" s="146"/>
      <c r="CU624" s="146"/>
      <c r="CV624" s="236"/>
      <c r="CW624" s="146"/>
      <c r="CX624" s="146"/>
      <c r="CY624" s="146"/>
      <c r="CZ624" s="146"/>
      <c r="DA624" s="236"/>
      <c r="DB624" s="146"/>
      <c r="DC624" s="146"/>
      <c r="DD624" s="146"/>
      <c r="DE624" s="146"/>
      <c r="DF624" s="237"/>
      <c r="DG624" s="121">
        <f t="shared" si="461"/>
        <v>0</v>
      </c>
      <c r="DH624" s="121">
        <f t="shared" si="462"/>
        <v>14.503402457273268</v>
      </c>
      <c r="DI624" s="121">
        <f t="shared" si="463"/>
        <v>28.27795691433467</v>
      </c>
      <c r="DJ624" s="121">
        <f t="shared" si="464"/>
        <v>0</v>
      </c>
      <c r="DK624" s="121">
        <f t="shared" si="464"/>
        <v>0</v>
      </c>
      <c r="DL624" s="121">
        <f t="shared" si="464"/>
        <v>0</v>
      </c>
      <c r="DM624" s="121">
        <f t="shared" si="465"/>
        <v>0</v>
      </c>
      <c r="DN624" s="121">
        <f t="shared" si="466"/>
        <v>0</v>
      </c>
      <c r="DO624" s="121">
        <f t="shared" si="467"/>
        <v>0</v>
      </c>
      <c r="DP624" s="121">
        <f t="shared" si="468"/>
        <v>0</v>
      </c>
      <c r="DQ624" s="121">
        <f t="shared" si="469"/>
        <v>0</v>
      </c>
      <c r="DR624" s="122">
        <f t="shared" si="470"/>
        <v>2.5</v>
      </c>
      <c r="DS624" s="157"/>
      <c r="DT624" s="157" t="str">
        <f t="shared" si="471"/>
        <v>Natural fuels broadcast burn</v>
      </c>
      <c r="DU624" s="157" t="str">
        <f t="shared" si="455"/>
        <v>536-10</v>
      </c>
      <c r="DV624" s="238">
        <f t="shared" si="472"/>
        <v>5</v>
      </c>
      <c r="DW624" s="158"/>
      <c r="DX624" s="158"/>
      <c r="DY624" s="158"/>
      <c r="DZ624" s="158"/>
      <c r="EA624" s="158"/>
      <c r="EB624" s="158"/>
      <c r="EC624" s="158"/>
      <c r="ED624" s="158"/>
      <c r="EE624" s="158"/>
      <c r="EF624" s="158"/>
      <c r="EG624" s="158"/>
      <c r="EH624" s="158"/>
      <c r="EI624" s="158"/>
      <c r="EJ624" s="220"/>
      <c r="EK624" s="220"/>
      <c r="EL624" s="221"/>
      <c r="EM624" s="220"/>
      <c r="EN624" s="220"/>
      <c r="EO624" s="220"/>
      <c r="EP624" s="220"/>
      <c r="EQ624" s="220"/>
      <c r="ER624" s="222"/>
      <c r="ES624" s="222"/>
      <c r="ET624" s="222"/>
      <c r="EU624" s="222"/>
      <c r="EV624" s="222"/>
      <c r="EW624" s="222"/>
      <c r="EX624" s="222"/>
      <c r="EY624" s="222"/>
      <c r="EZ624" s="223"/>
      <c r="FA624" s="224"/>
      <c r="FB624" s="224"/>
      <c r="FC624" s="222"/>
      <c r="FD624" s="222"/>
      <c r="FE624" s="222"/>
      <c r="FF624" s="222"/>
      <c r="FG624" s="222"/>
      <c r="FH624" s="222"/>
      <c r="FI624" s="222"/>
      <c r="FJ624" s="222"/>
      <c r="FK624" s="222"/>
      <c r="FL624" s="222"/>
      <c r="FM624" s="222"/>
      <c r="FN624" s="146"/>
      <c r="FO624" s="225"/>
      <c r="FP624" s="225"/>
      <c r="FQ624" s="225"/>
      <c r="FR624" s="225"/>
      <c r="FS624" s="225"/>
      <c r="FT624" s="225"/>
      <c r="FU624" s="225"/>
      <c r="FV624" s="225"/>
      <c r="FW624" s="225"/>
      <c r="FX624" s="225"/>
      <c r="FY624" s="225"/>
      <c r="FZ624" s="225"/>
      <c r="GA624" s="225"/>
    </row>
    <row r="625" spans="4:183" ht="16.899999999999999" customHeight="1">
      <c r="F625" s="144"/>
      <c r="G625" s="144"/>
      <c r="H625" s="144"/>
      <c r="I625" s="144"/>
      <c r="J625" s="144"/>
      <c r="K625" s="144"/>
      <c r="L625" s="144"/>
      <c r="M625" s="144"/>
      <c r="N625" s="211"/>
      <c r="O625" s="211"/>
      <c r="P625" s="146"/>
      <c r="Q625" s="215"/>
      <c r="R625" s="215"/>
      <c r="S625" s="215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185"/>
      <c r="AI625" s="146"/>
      <c r="AJ625" s="146"/>
      <c r="AK625" s="146"/>
      <c r="AL625" s="217"/>
      <c r="AM625" s="146"/>
      <c r="AN625" s="149"/>
      <c r="AO625" s="146"/>
      <c r="AP625" s="149"/>
      <c r="AQ625" s="185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146"/>
      <c r="BB625" s="218"/>
      <c r="BC625" s="218"/>
      <c r="BD625" s="218"/>
      <c r="BE625" s="185"/>
      <c r="BF625" s="185"/>
      <c r="BG625" s="185"/>
      <c r="BH625" s="185"/>
      <c r="BI625" s="185"/>
      <c r="BJ625" s="185"/>
      <c r="BK625" s="185"/>
      <c r="BL625" s="185"/>
      <c r="BM625" s="185"/>
      <c r="BN625" s="185"/>
      <c r="BO625" s="185"/>
      <c r="BP625" s="185"/>
      <c r="BQ625" s="185"/>
      <c r="BR625" s="185"/>
      <c r="BS625" s="185"/>
      <c r="BT625" s="185"/>
      <c r="BU625" s="185"/>
      <c r="BV625" s="185"/>
      <c r="BW625" s="185"/>
      <c r="BX625" s="185"/>
      <c r="BY625" s="185"/>
      <c r="BZ625" s="185"/>
      <c r="CA625" s="184"/>
      <c r="CB625" s="184"/>
      <c r="CC625" s="184"/>
      <c r="CD625" s="184"/>
      <c r="CE625" s="184"/>
      <c r="CF625" s="184"/>
      <c r="CG625" s="184"/>
      <c r="CH625" s="184"/>
      <c r="CI625" s="184"/>
      <c r="CJ625" s="184"/>
      <c r="CK625" s="184"/>
      <c r="CL625" s="184"/>
      <c r="CM625" s="146"/>
      <c r="CN625" s="146"/>
      <c r="CO625" s="146"/>
      <c r="CP625" s="146"/>
      <c r="CQ625" s="146"/>
      <c r="CR625" s="146"/>
      <c r="CS625" s="146"/>
      <c r="CT625" s="146"/>
      <c r="CU625" s="146"/>
      <c r="CV625" s="146"/>
      <c r="CW625" s="146"/>
      <c r="CX625" s="146"/>
      <c r="CY625" s="146"/>
      <c r="CZ625" s="146"/>
      <c r="DA625" s="146"/>
      <c r="DB625" s="146"/>
      <c r="DC625" s="146"/>
      <c r="DD625" s="146"/>
      <c r="DE625" s="146"/>
      <c r="DF625" s="146"/>
      <c r="DG625" s="219"/>
      <c r="DH625" s="219"/>
      <c r="DI625" s="219"/>
      <c r="DJ625" s="219"/>
      <c r="DK625" s="219"/>
      <c r="DL625" s="219"/>
      <c r="DM625" s="219"/>
      <c r="DN625" s="219"/>
      <c r="DO625" s="219"/>
      <c r="DP625" s="219"/>
      <c r="DQ625" s="219"/>
      <c r="DR625" s="157"/>
      <c r="DS625" s="157"/>
      <c r="DT625" s="157"/>
      <c r="DU625" s="157"/>
      <c r="DV625" s="158"/>
      <c r="DW625" s="158"/>
      <c r="DX625" s="158"/>
      <c r="DY625" s="158"/>
      <c r="DZ625" s="158"/>
      <c r="EA625" s="158"/>
      <c r="EB625" s="158"/>
      <c r="EC625" s="158"/>
      <c r="ED625" s="158"/>
      <c r="EE625" s="158"/>
      <c r="EF625" s="158"/>
      <c r="EG625" s="158"/>
      <c r="EH625" s="158"/>
      <c r="EI625" s="158"/>
      <c r="EJ625" s="220"/>
      <c r="EK625" s="220"/>
      <c r="EL625" s="221"/>
      <c r="EM625" s="220"/>
      <c r="EN625" s="220"/>
      <c r="EO625" s="220"/>
      <c r="EP625" s="220"/>
      <c r="EQ625" s="220"/>
      <c r="ER625" s="222"/>
      <c r="ES625" s="222"/>
      <c r="ET625" s="222"/>
      <c r="EU625" s="222"/>
      <c r="EV625" s="222"/>
      <c r="EW625" s="222"/>
      <c r="EX625" s="222"/>
      <c r="EY625" s="222"/>
      <c r="EZ625" s="223"/>
      <c r="FA625" s="224"/>
      <c r="FB625" s="224"/>
      <c r="FC625" s="222"/>
      <c r="FD625" s="222"/>
      <c r="FE625" s="222"/>
      <c r="FF625" s="222"/>
      <c r="FG625" s="222"/>
      <c r="FH625" s="222"/>
      <c r="FI625" s="222"/>
      <c r="FJ625" s="222"/>
      <c r="FK625" s="222"/>
      <c r="FL625" s="222"/>
      <c r="FM625" s="222"/>
      <c r="FN625" s="146"/>
      <c r="FO625" s="225"/>
      <c r="FP625" s="225"/>
      <c r="FQ625" s="225"/>
      <c r="FR625" s="225"/>
      <c r="FS625" s="225"/>
      <c r="FT625" s="225"/>
      <c r="FU625" s="225"/>
      <c r="FV625" s="225"/>
      <c r="FW625" s="225"/>
      <c r="FX625" s="225"/>
      <c r="FY625" s="225"/>
      <c r="FZ625" s="225"/>
      <c r="GA625" s="225"/>
    </row>
    <row r="626" spans="4:183" ht="16.899999999999999" customHeight="1">
      <c r="F626" s="144"/>
      <c r="G626" s="144"/>
      <c r="H626" s="144"/>
      <c r="I626" s="144"/>
      <c r="J626" s="144"/>
      <c r="K626" s="144"/>
      <c r="L626" s="144"/>
      <c r="M626" s="144"/>
      <c r="N626" s="211"/>
      <c r="O626" s="211"/>
      <c r="P626" s="146"/>
      <c r="Q626" s="215"/>
      <c r="R626" s="215"/>
      <c r="S626" s="215"/>
      <c r="T626" s="216"/>
      <c r="U626" s="216"/>
      <c r="V626" s="216"/>
      <c r="W626" s="216"/>
      <c r="X626" s="216"/>
      <c r="Y626" s="216"/>
      <c r="Z626" s="216"/>
      <c r="AA626" s="216"/>
      <c r="AB626" s="216"/>
      <c r="AC626" s="216"/>
      <c r="AD626" s="216"/>
      <c r="AE626" s="216"/>
      <c r="AF626" s="216"/>
      <c r="AG626" s="216"/>
      <c r="AH626" s="185"/>
      <c r="AI626" s="146"/>
      <c r="AJ626" s="146"/>
      <c r="AK626" s="146"/>
      <c r="AL626" s="217"/>
      <c r="AM626" s="146"/>
      <c r="AN626" s="149"/>
      <c r="AO626" s="146"/>
      <c r="AP626" s="149"/>
      <c r="AQ626" s="185"/>
      <c r="AR626" s="218"/>
      <c r="AS626" s="218"/>
      <c r="AT626" s="218"/>
      <c r="AU626" s="218"/>
      <c r="AV626" s="218"/>
      <c r="AW626" s="218"/>
      <c r="AX626" s="218"/>
      <c r="AY626" s="218"/>
      <c r="AZ626" s="218"/>
      <c r="BA626" s="146"/>
      <c r="BB626" s="218"/>
      <c r="BC626" s="218"/>
      <c r="BD626" s="218"/>
      <c r="BE626" s="185"/>
      <c r="BF626" s="185"/>
      <c r="BG626" s="185"/>
      <c r="BH626" s="185"/>
      <c r="BI626" s="185"/>
      <c r="BJ626" s="185"/>
      <c r="BK626" s="185"/>
      <c r="BL626" s="185"/>
      <c r="BM626" s="185"/>
      <c r="BN626" s="185"/>
      <c r="BO626" s="185"/>
      <c r="BP626" s="185"/>
      <c r="BQ626" s="185"/>
      <c r="BR626" s="185"/>
      <c r="BS626" s="185"/>
      <c r="BT626" s="185"/>
      <c r="BU626" s="185"/>
      <c r="BV626" s="185"/>
      <c r="BW626" s="185"/>
      <c r="BX626" s="185"/>
      <c r="BY626" s="185"/>
      <c r="BZ626" s="185"/>
      <c r="CA626" s="184"/>
      <c r="CB626" s="184"/>
      <c r="CC626" s="184"/>
      <c r="CD626" s="184"/>
      <c r="CE626" s="184"/>
      <c r="CF626" s="184"/>
      <c r="CG626" s="184"/>
      <c r="CH626" s="184"/>
      <c r="CI626" s="184"/>
      <c r="CJ626" s="184"/>
      <c r="CK626" s="184"/>
      <c r="CL626" s="184"/>
      <c r="CM626" s="146"/>
      <c r="CN626" s="146"/>
      <c r="CO626" s="146"/>
      <c r="CP626" s="146"/>
      <c r="CQ626" s="146"/>
      <c r="CR626" s="146"/>
      <c r="CS626" s="146"/>
      <c r="CT626" s="146"/>
      <c r="CU626" s="146"/>
      <c r="CV626" s="146"/>
      <c r="CW626" s="146"/>
      <c r="CX626" s="146"/>
      <c r="CY626" s="146"/>
      <c r="CZ626" s="146"/>
      <c r="DA626" s="146"/>
      <c r="DB626" s="146"/>
      <c r="DC626" s="146"/>
      <c r="DD626" s="146"/>
      <c r="DE626" s="146"/>
      <c r="DF626" s="146"/>
      <c r="DG626" s="219"/>
      <c r="DH626" s="219"/>
      <c r="DI626" s="219"/>
      <c r="DJ626" s="219"/>
      <c r="DK626" s="219"/>
      <c r="DL626" s="219"/>
      <c r="DM626" s="219"/>
      <c r="DN626" s="219"/>
      <c r="DO626" s="219"/>
      <c r="DP626" s="219"/>
      <c r="DQ626" s="219"/>
      <c r="DR626" s="157"/>
      <c r="DS626" s="157"/>
      <c r="DT626" s="157"/>
      <c r="DU626" s="157"/>
      <c r="DV626" s="158"/>
      <c r="DW626" s="158"/>
      <c r="DX626" s="158"/>
      <c r="DY626" s="158"/>
      <c r="DZ626" s="158"/>
      <c r="EA626" s="158"/>
      <c r="EB626" s="158"/>
      <c r="EC626" s="158"/>
      <c r="ED626" s="158"/>
      <c r="EE626" s="158"/>
      <c r="EF626" s="158"/>
      <c r="EG626" s="158"/>
      <c r="EH626" s="158"/>
      <c r="EI626" s="158"/>
      <c r="EJ626" s="220"/>
      <c r="EK626" s="220"/>
      <c r="EL626" s="221"/>
      <c r="EM626" s="220"/>
      <c r="EN626" s="220"/>
      <c r="EO626" s="220"/>
      <c r="EP626" s="220"/>
      <c r="EQ626" s="220"/>
      <c r="ER626" s="222"/>
      <c r="ES626" s="222"/>
      <c r="ET626" s="222"/>
      <c r="EU626" s="222"/>
      <c r="EV626" s="222"/>
      <c r="EW626" s="222"/>
      <c r="EX626" s="222"/>
      <c r="EY626" s="222"/>
      <c r="EZ626" s="223"/>
      <c r="FA626" s="224"/>
      <c r="FB626" s="224"/>
      <c r="FC626" s="222"/>
      <c r="FD626" s="222"/>
      <c r="FE626" s="222"/>
      <c r="FF626" s="222"/>
      <c r="FG626" s="222"/>
      <c r="FH626" s="222"/>
      <c r="FI626" s="222"/>
      <c r="FJ626" s="222"/>
      <c r="FK626" s="222"/>
      <c r="FL626" s="222"/>
      <c r="FM626" s="222"/>
      <c r="FN626" s="146"/>
      <c r="FO626" s="225"/>
      <c r="FP626" s="225"/>
      <c r="FQ626" s="225"/>
      <c r="FR626" s="225"/>
      <c r="FS626" s="225"/>
      <c r="FT626" s="225"/>
      <c r="FU626" s="225"/>
      <c r="FV626" s="225"/>
      <c r="FW626" s="225"/>
      <c r="FX626" s="225"/>
      <c r="FY626" s="225"/>
      <c r="FZ626" s="225"/>
      <c r="GA626" s="225"/>
    </row>
    <row r="627" spans="4:183" ht="16.899999999999999" customHeight="1">
      <c r="F627" s="144"/>
      <c r="G627" s="144"/>
      <c r="H627" s="144"/>
      <c r="I627" s="144"/>
      <c r="J627" s="144"/>
      <c r="K627" s="144"/>
      <c r="L627" s="144"/>
      <c r="M627" s="144"/>
      <c r="N627" s="211"/>
      <c r="O627" s="211"/>
      <c r="P627" s="146"/>
      <c r="Q627" s="215"/>
      <c r="R627" s="215"/>
      <c r="S627" s="215"/>
      <c r="T627" s="216"/>
      <c r="U627" s="216"/>
      <c r="V627" s="216"/>
      <c r="W627" s="216"/>
      <c r="X627" s="216"/>
      <c r="Y627" s="216"/>
      <c r="Z627" s="216"/>
      <c r="AA627" s="216"/>
      <c r="AB627" s="216"/>
      <c r="AC627" s="216"/>
      <c r="AD627" s="216"/>
      <c r="AE627" s="216"/>
      <c r="AF627" s="216"/>
      <c r="AG627" s="216"/>
      <c r="AH627" s="185"/>
      <c r="AI627" s="146"/>
      <c r="AJ627" s="146"/>
      <c r="AK627" s="146"/>
      <c r="AL627" s="217"/>
      <c r="AM627" s="146"/>
      <c r="AN627" s="149"/>
      <c r="AO627" s="146"/>
      <c r="AP627" s="149"/>
      <c r="AQ627" s="185"/>
      <c r="AR627" s="218"/>
      <c r="AS627" s="218"/>
      <c r="AT627" s="218"/>
      <c r="AU627" s="218"/>
      <c r="AV627" s="218"/>
      <c r="AW627" s="218"/>
      <c r="AX627" s="218"/>
      <c r="AY627" s="218"/>
      <c r="AZ627" s="218"/>
      <c r="BA627" s="146"/>
      <c r="BB627" s="218"/>
      <c r="BC627" s="218"/>
      <c r="BD627" s="218"/>
      <c r="BE627" s="185"/>
      <c r="BF627" s="185"/>
      <c r="BG627" s="185"/>
      <c r="BH627" s="185"/>
      <c r="BI627" s="185"/>
      <c r="BJ627" s="185"/>
      <c r="BK627" s="185"/>
      <c r="BL627" s="185"/>
      <c r="BM627" s="185"/>
      <c r="BN627" s="185"/>
      <c r="BO627" s="185"/>
      <c r="BP627" s="185"/>
      <c r="BQ627" s="185"/>
      <c r="BR627" s="185"/>
      <c r="BS627" s="185"/>
      <c r="BT627" s="185"/>
      <c r="BU627" s="185"/>
      <c r="BV627" s="185"/>
      <c r="BW627" s="185"/>
      <c r="BX627" s="185"/>
      <c r="BY627" s="185"/>
      <c r="BZ627" s="185"/>
      <c r="CA627" s="184"/>
      <c r="CB627" s="184"/>
      <c r="CC627" s="184"/>
      <c r="CD627" s="184"/>
      <c r="CE627" s="184"/>
      <c r="CF627" s="184"/>
      <c r="CG627" s="184"/>
      <c r="CH627" s="184"/>
      <c r="CI627" s="184"/>
      <c r="CJ627" s="184"/>
      <c r="CK627" s="184"/>
      <c r="CL627" s="184"/>
      <c r="CM627" s="146"/>
      <c r="CN627" s="146"/>
      <c r="CO627" s="146"/>
      <c r="CP627" s="146"/>
      <c r="CQ627" s="146"/>
      <c r="CR627" s="146"/>
      <c r="CS627" s="146"/>
      <c r="CT627" s="146"/>
      <c r="CU627" s="146"/>
      <c r="CV627" s="146"/>
      <c r="CW627" s="146"/>
      <c r="CX627" s="146"/>
      <c r="CY627" s="146"/>
      <c r="CZ627" s="146"/>
      <c r="DA627" s="146"/>
      <c r="DB627" s="146"/>
      <c r="DC627" s="146"/>
      <c r="DD627" s="146"/>
      <c r="DE627" s="146"/>
      <c r="DF627" s="146"/>
      <c r="DG627" s="219"/>
      <c r="DH627" s="219"/>
      <c r="DI627" s="219"/>
      <c r="DJ627" s="219"/>
      <c r="DK627" s="219"/>
      <c r="DL627" s="219"/>
      <c r="DM627" s="219"/>
      <c r="DN627" s="219"/>
      <c r="DO627" s="219"/>
      <c r="DP627" s="219"/>
      <c r="DQ627" s="219"/>
      <c r="DR627" s="157"/>
      <c r="DS627" s="157"/>
      <c r="DT627" s="157"/>
      <c r="DU627" s="157"/>
      <c r="DV627" s="158"/>
      <c r="DW627" s="158"/>
      <c r="DX627" s="158"/>
      <c r="DY627" s="158"/>
      <c r="DZ627" s="158"/>
      <c r="EA627" s="158"/>
      <c r="EB627" s="158"/>
      <c r="EC627" s="158"/>
      <c r="ED627" s="158"/>
      <c r="EE627" s="158"/>
      <c r="EF627" s="158"/>
      <c r="EG627" s="158"/>
      <c r="EH627" s="158"/>
      <c r="EI627" s="158"/>
      <c r="EJ627" s="220"/>
      <c r="EK627" s="220"/>
      <c r="EL627" s="221"/>
      <c r="EM627" s="220"/>
      <c r="EN627" s="220"/>
      <c r="EO627" s="220"/>
      <c r="EP627" s="220"/>
      <c r="EQ627" s="220"/>
      <c r="ER627" s="222"/>
      <c r="ES627" s="222"/>
      <c r="ET627" s="222"/>
      <c r="EU627" s="222"/>
      <c r="EV627" s="222"/>
      <c r="EW627" s="222"/>
      <c r="EX627" s="222"/>
      <c r="EY627" s="222"/>
      <c r="EZ627" s="223"/>
      <c r="FA627" s="224"/>
      <c r="FB627" s="224"/>
      <c r="FC627" s="222"/>
      <c r="FD627" s="222"/>
      <c r="FE627" s="222"/>
      <c r="FF627" s="222"/>
      <c r="FG627" s="222"/>
      <c r="FH627" s="222"/>
      <c r="FI627" s="222"/>
      <c r="FJ627" s="222"/>
      <c r="FK627" s="222"/>
      <c r="FL627" s="222"/>
      <c r="FM627" s="222"/>
      <c r="FN627" s="146"/>
      <c r="FO627" s="225"/>
      <c r="FP627" s="225"/>
      <c r="FQ627" s="225"/>
      <c r="FR627" s="225"/>
      <c r="FS627" s="225"/>
      <c r="FT627" s="225"/>
      <c r="FU627" s="225"/>
      <c r="FV627" s="225"/>
      <c r="FW627" s="225"/>
      <c r="FX627" s="225"/>
      <c r="FY627" s="225"/>
      <c r="FZ627" s="225"/>
      <c r="GA627" s="225"/>
    </row>
    <row r="628" spans="4:183" ht="16.899999999999999" customHeight="1">
      <c r="F628" s="83"/>
      <c r="G628" s="83"/>
      <c r="H628" s="83"/>
      <c r="I628" s="83"/>
      <c r="J628" s="83"/>
      <c r="K628" s="83"/>
      <c r="L628" s="83"/>
      <c r="M628" s="83"/>
      <c r="N628" s="211"/>
      <c r="O628" s="211"/>
      <c r="P628" s="146"/>
      <c r="Q628" s="215"/>
      <c r="R628" s="215"/>
      <c r="S628" s="215"/>
      <c r="T628" s="216"/>
      <c r="U628" s="216"/>
      <c r="V628" s="216"/>
      <c r="W628" s="216"/>
      <c r="X628" s="216"/>
      <c r="Y628" s="216"/>
      <c r="Z628" s="216"/>
      <c r="AA628" s="216"/>
      <c r="AB628" s="216"/>
      <c r="AC628" s="216"/>
      <c r="AD628" s="216"/>
      <c r="AE628" s="216"/>
      <c r="AF628" s="216"/>
      <c r="AG628" s="216"/>
      <c r="AH628" s="185"/>
      <c r="AI628" s="146"/>
      <c r="AJ628" s="146"/>
      <c r="AK628" s="146"/>
      <c r="AL628" s="217"/>
      <c r="AM628" s="146"/>
      <c r="AN628" s="149"/>
      <c r="AO628" s="146"/>
      <c r="AP628" s="149"/>
      <c r="AQ628" s="185"/>
      <c r="AR628" s="218"/>
      <c r="AS628" s="218"/>
      <c r="AT628" s="218"/>
      <c r="AU628" s="218"/>
      <c r="AV628" s="218"/>
      <c r="AW628" s="218"/>
      <c r="AX628" s="218"/>
      <c r="AY628" s="218"/>
      <c r="AZ628" s="218"/>
      <c r="BA628" s="146"/>
      <c r="BB628" s="218"/>
      <c r="BC628" s="218"/>
      <c r="BD628" s="218"/>
      <c r="BE628" s="185"/>
      <c r="BF628" s="185"/>
      <c r="BG628" s="185"/>
      <c r="BH628" s="185"/>
      <c r="BI628" s="185"/>
      <c r="BJ628" s="185"/>
      <c r="BK628" s="185"/>
      <c r="BL628" s="185"/>
      <c r="BM628" s="185"/>
      <c r="BN628" s="185"/>
      <c r="BO628" s="185"/>
      <c r="BP628" s="185"/>
      <c r="BQ628" s="185"/>
      <c r="BR628" s="185"/>
      <c r="BS628" s="185"/>
      <c r="BT628" s="185"/>
      <c r="BU628" s="185"/>
      <c r="BV628" s="185"/>
      <c r="BW628" s="185"/>
      <c r="BX628" s="185"/>
      <c r="BY628" s="185"/>
      <c r="BZ628" s="185"/>
      <c r="CA628" s="184"/>
      <c r="CB628" s="184"/>
      <c r="CC628" s="184"/>
      <c r="CD628" s="184"/>
      <c r="CE628" s="184"/>
      <c r="CF628" s="184"/>
      <c r="CG628" s="184"/>
      <c r="CH628" s="184"/>
      <c r="CI628" s="184"/>
      <c r="CJ628" s="184"/>
      <c r="CK628" s="184"/>
      <c r="CL628" s="184"/>
      <c r="CM628" s="146"/>
      <c r="CN628" s="146"/>
      <c r="CO628" s="146"/>
      <c r="CP628" s="146"/>
      <c r="CQ628" s="146"/>
      <c r="CR628" s="146"/>
      <c r="CS628" s="146"/>
      <c r="CT628" s="146"/>
      <c r="CU628" s="146"/>
      <c r="CV628" s="146"/>
      <c r="CW628" s="146"/>
      <c r="CX628" s="146"/>
      <c r="CY628" s="146"/>
      <c r="CZ628" s="146"/>
      <c r="DA628" s="146"/>
      <c r="DB628" s="146"/>
      <c r="DC628" s="146"/>
      <c r="DD628" s="146"/>
      <c r="DE628" s="146"/>
      <c r="DF628" s="146"/>
      <c r="DG628" s="219"/>
      <c r="DH628" s="219"/>
      <c r="DI628" s="219"/>
      <c r="DJ628" s="219"/>
      <c r="DK628" s="219"/>
      <c r="DL628" s="219"/>
      <c r="DM628" s="219"/>
      <c r="DN628" s="219"/>
      <c r="DO628" s="219"/>
      <c r="DP628" s="219"/>
      <c r="DQ628" s="219"/>
      <c r="DR628" s="157"/>
      <c r="DS628" s="157"/>
      <c r="DT628" s="157"/>
      <c r="DU628" s="157"/>
      <c r="DV628" s="158"/>
      <c r="DW628" s="158"/>
      <c r="DX628" s="158"/>
      <c r="DY628" s="158"/>
      <c r="DZ628" s="158"/>
      <c r="EA628" s="158"/>
      <c r="EB628" s="158"/>
      <c r="EC628" s="158"/>
      <c r="ED628" s="158"/>
      <c r="EE628" s="158"/>
      <c r="EF628" s="158"/>
      <c r="EG628" s="158"/>
      <c r="EH628" s="158"/>
      <c r="EI628" s="158"/>
      <c r="EJ628" s="220"/>
      <c r="EK628" s="220"/>
      <c r="EL628" s="221"/>
      <c r="EM628" s="220"/>
      <c r="EN628" s="220"/>
      <c r="EO628" s="220"/>
      <c r="EP628" s="220"/>
      <c r="EQ628" s="220"/>
      <c r="ER628" s="222"/>
      <c r="ES628" s="222"/>
      <c r="ET628" s="222"/>
      <c r="EU628" s="222"/>
      <c r="EV628" s="222"/>
      <c r="EW628" s="222"/>
      <c r="EX628" s="222"/>
      <c r="EY628" s="222"/>
      <c r="EZ628" s="223"/>
      <c r="FA628" s="224"/>
      <c r="FB628" s="224"/>
      <c r="FC628" s="222"/>
      <c r="FD628" s="222"/>
      <c r="FE628" s="222"/>
      <c r="FF628" s="222"/>
      <c r="FG628" s="222"/>
      <c r="FH628" s="222"/>
      <c r="FI628" s="222"/>
      <c r="FJ628" s="222"/>
      <c r="FK628" s="222"/>
      <c r="FL628" s="222"/>
      <c r="FM628" s="222"/>
      <c r="FN628" s="146"/>
      <c r="FO628" s="225"/>
      <c r="FP628" s="225"/>
      <c r="FQ628" s="225"/>
      <c r="FR628" s="225"/>
      <c r="FS628" s="225"/>
      <c r="FT628" s="225"/>
      <c r="FU628" s="225"/>
      <c r="FV628" s="225"/>
      <c r="FW628" s="225"/>
      <c r="FX628" s="225"/>
      <c r="FY628" s="225"/>
      <c r="FZ628" s="225"/>
      <c r="GA628" s="225"/>
    </row>
    <row r="629" spans="4:183" ht="16.899999999999999" customHeight="1">
      <c r="F629" s="144"/>
      <c r="G629" s="144"/>
      <c r="H629" s="144"/>
      <c r="I629" s="144"/>
      <c r="J629" s="144"/>
      <c r="K629" s="144"/>
      <c r="L629" s="144"/>
      <c r="M629" s="83"/>
      <c r="N629" s="211"/>
      <c r="O629" s="211"/>
      <c r="P629" s="146"/>
      <c r="Q629" s="215"/>
      <c r="R629" s="215"/>
      <c r="S629" s="215"/>
      <c r="T629" s="216"/>
      <c r="U629" s="216"/>
      <c r="V629" s="216"/>
      <c r="W629" s="216"/>
      <c r="X629" s="216"/>
      <c r="Y629" s="216"/>
      <c r="Z629" s="216"/>
      <c r="AA629" s="216"/>
      <c r="AB629" s="216"/>
      <c r="AC629" s="216"/>
      <c r="AD629" s="216"/>
      <c r="AE629" s="216"/>
      <c r="AF629" s="216"/>
      <c r="AG629" s="216"/>
      <c r="AH629" s="185"/>
      <c r="AI629" s="146"/>
      <c r="AJ629" s="146"/>
      <c r="AK629" s="146"/>
      <c r="AL629" s="217"/>
      <c r="AM629" s="146"/>
      <c r="AN629" s="149"/>
      <c r="AO629" s="146"/>
      <c r="AP629" s="149"/>
      <c r="AQ629" s="185"/>
      <c r="AR629" s="218"/>
      <c r="AS629" s="218"/>
      <c r="AT629" s="218"/>
      <c r="AU629" s="218"/>
      <c r="AV629" s="218"/>
      <c r="AW629" s="218"/>
      <c r="AX629" s="218"/>
      <c r="AY629" s="218"/>
      <c r="AZ629" s="218"/>
      <c r="BA629" s="146"/>
      <c r="BB629" s="218"/>
      <c r="BC629" s="218"/>
      <c r="BD629" s="218"/>
      <c r="BE629" s="185"/>
      <c r="BF629" s="185"/>
      <c r="BG629" s="185"/>
      <c r="BH629" s="185"/>
      <c r="BI629" s="185"/>
      <c r="BJ629" s="185"/>
      <c r="BK629" s="185"/>
      <c r="BL629" s="185"/>
      <c r="BM629" s="185"/>
      <c r="BN629" s="185"/>
      <c r="BO629" s="185"/>
      <c r="BP629" s="185"/>
      <c r="BQ629" s="185"/>
      <c r="BR629" s="185"/>
      <c r="BS629" s="185"/>
      <c r="BT629" s="185"/>
      <c r="BU629" s="185"/>
      <c r="BV629" s="185"/>
      <c r="BW629" s="185"/>
      <c r="BX629" s="185"/>
      <c r="BY629" s="185"/>
      <c r="BZ629" s="185"/>
      <c r="CA629" s="184"/>
      <c r="CB629" s="184"/>
      <c r="CC629" s="184"/>
      <c r="CD629" s="184"/>
      <c r="CE629" s="184"/>
      <c r="CF629" s="184"/>
      <c r="CG629" s="184"/>
      <c r="CH629" s="184"/>
      <c r="CI629" s="184"/>
      <c r="CJ629" s="184"/>
      <c r="CK629" s="184"/>
      <c r="CL629" s="184"/>
      <c r="CM629" s="146"/>
      <c r="CN629" s="146"/>
      <c r="CO629" s="146"/>
      <c r="CP629" s="146"/>
      <c r="CQ629" s="146"/>
      <c r="CR629" s="146"/>
      <c r="CS629" s="146"/>
      <c r="CT629" s="146"/>
      <c r="CU629" s="146"/>
      <c r="CV629" s="146"/>
      <c r="CW629" s="146"/>
      <c r="CX629" s="146"/>
      <c r="CY629" s="146"/>
      <c r="CZ629" s="146"/>
      <c r="DA629" s="146"/>
      <c r="DB629" s="146"/>
      <c r="DC629" s="146"/>
      <c r="DD629" s="146"/>
      <c r="DE629" s="146"/>
      <c r="DF629" s="146"/>
      <c r="DG629" s="219"/>
      <c r="DH629" s="219"/>
      <c r="DI629" s="219"/>
      <c r="DJ629" s="219"/>
      <c r="DK629" s="219"/>
      <c r="DL629" s="219"/>
      <c r="DM629" s="219"/>
      <c r="DN629" s="219"/>
      <c r="DO629" s="219"/>
      <c r="DP629" s="219"/>
      <c r="DQ629" s="219"/>
      <c r="DR629" s="157"/>
      <c r="DS629" s="157"/>
      <c r="DT629" s="157"/>
      <c r="DU629" s="157"/>
      <c r="DV629" s="158"/>
      <c r="DW629" s="158"/>
      <c r="DX629" s="158"/>
      <c r="DY629" s="158"/>
      <c r="DZ629" s="158"/>
      <c r="EA629" s="158"/>
      <c r="EB629" s="158"/>
      <c r="EC629" s="158"/>
      <c r="ED629" s="158"/>
      <c r="EE629" s="158"/>
      <c r="EF629" s="158"/>
      <c r="EG629" s="158"/>
      <c r="EH629" s="158"/>
      <c r="EI629" s="158"/>
      <c r="EJ629" s="220"/>
      <c r="EK629" s="220"/>
      <c r="EL629" s="221"/>
      <c r="EM629" s="220"/>
      <c r="EN629" s="220"/>
      <c r="EO629" s="220"/>
      <c r="EP629" s="220"/>
      <c r="EQ629" s="220"/>
      <c r="ER629" s="222"/>
      <c r="ES629" s="222"/>
      <c r="ET629" s="222"/>
      <c r="EU629" s="222"/>
      <c r="EV629" s="222"/>
      <c r="EW629" s="222"/>
      <c r="EX629" s="222"/>
      <c r="EY629" s="222"/>
      <c r="EZ629" s="223"/>
      <c r="FA629" s="224"/>
      <c r="FB629" s="224"/>
      <c r="FC629" s="222"/>
      <c r="FD629" s="222"/>
      <c r="FE629" s="222"/>
      <c r="FF629" s="222"/>
      <c r="FG629" s="222"/>
      <c r="FH629" s="222"/>
      <c r="FI629" s="222"/>
      <c r="FJ629" s="222"/>
      <c r="FK629" s="222"/>
      <c r="FL629" s="222"/>
      <c r="FM629" s="222"/>
      <c r="FN629" s="146"/>
      <c r="FO629" s="225"/>
      <c r="FP629" s="225"/>
      <c r="FQ629" s="225"/>
      <c r="FR629" s="225"/>
      <c r="FS629" s="225"/>
      <c r="FT629" s="225"/>
      <c r="FU629" s="225"/>
      <c r="FV629" s="225"/>
      <c r="FW629" s="225"/>
      <c r="FX629" s="225"/>
      <c r="FY629" s="225"/>
      <c r="FZ629" s="225"/>
      <c r="GA629" s="225"/>
    </row>
    <row r="630" spans="4:183" ht="16.899999999999999" customHeight="1">
      <c r="F630" s="83"/>
      <c r="G630" s="83"/>
      <c r="H630" s="144"/>
      <c r="I630" s="144"/>
      <c r="J630" s="144"/>
      <c r="K630" s="144"/>
      <c r="L630" s="144"/>
      <c r="M630" s="83"/>
      <c r="N630" s="211"/>
      <c r="O630" s="211"/>
      <c r="P630" s="146"/>
      <c r="Q630" s="215"/>
      <c r="R630" s="215"/>
      <c r="S630" s="215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185"/>
      <c r="AI630" s="146"/>
      <c r="AJ630" s="146"/>
      <c r="AK630" s="146"/>
      <c r="AL630" s="217"/>
      <c r="AM630" s="146"/>
      <c r="AN630" s="149"/>
      <c r="AO630" s="146"/>
      <c r="AP630" s="149"/>
      <c r="AQ630" s="185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146"/>
      <c r="BB630" s="218"/>
      <c r="BC630" s="218"/>
      <c r="BD630" s="218"/>
      <c r="BE630" s="185"/>
      <c r="BF630" s="185"/>
      <c r="BG630" s="185"/>
      <c r="BH630" s="185"/>
      <c r="BI630" s="185"/>
      <c r="BJ630" s="185"/>
      <c r="BK630" s="185"/>
      <c r="BL630" s="185"/>
      <c r="BM630" s="185"/>
      <c r="BN630" s="185"/>
      <c r="BO630" s="185"/>
      <c r="BP630" s="185"/>
      <c r="BQ630" s="185"/>
      <c r="BR630" s="185"/>
      <c r="BS630" s="185"/>
      <c r="BT630" s="185"/>
      <c r="BU630" s="185"/>
      <c r="BV630" s="185"/>
      <c r="BW630" s="185"/>
      <c r="BX630" s="185"/>
      <c r="BY630" s="185"/>
      <c r="BZ630" s="185"/>
      <c r="CA630" s="184"/>
      <c r="CB630" s="184"/>
      <c r="CC630" s="184"/>
      <c r="CD630" s="184"/>
      <c r="CE630" s="184"/>
      <c r="CF630" s="184"/>
      <c r="CG630" s="184"/>
      <c r="CH630" s="184"/>
      <c r="CI630" s="184"/>
      <c r="CJ630" s="184"/>
      <c r="CK630" s="184"/>
      <c r="CL630" s="184"/>
      <c r="CM630" s="146"/>
      <c r="CN630" s="146"/>
      <c r="CO630" s="146"/>
      <c r="CP630" s="146"/>
      <c r="CQ630" s="146"/>
      <c r="CR630" s="146"/>
      <c r="CS630" s="146"/>
      <c r="CT630" s="146"/>
      <c r="CU630" s="146"/>
      <c r="CV630" s="146"/>
      <c r="CW630" s="146"/>
      <c r="CX630" s="146"/>
      <c r="CY630" s="146"/>
      <c r="CZ630" s="146"/>
      <c r="DA630" s="146"/>
      <c r="DB630" s="146"/>
      <c r="DC630" s="146"/>
      <c r="DD630" s="146"/>
      <c r="DE630" s="146"/>
      <c r="DF630" s="146"/>
      <c r="DG630" s="219"/>
      <c r="DH630" s="219"/>
      <c r="DI630" s="219"/>
      <c r="DJ630" s="219"/>
      <c r="DK630" s="219"/>
      <c r="DL630" s="219"/>
      <c r="DM630" s="219"/>
      <c r="DN630" s="219"/>
      <c r="DO630" s="219"/>
      <c r="DP630" s="219"/>
      <c r="DQ630" s="219"/>
      <c r="DR630" s="157"/>
      <c r="DS630" s="157"/>
      <c r="DT630" s="157"/>
      <c r="DU630" s="157"/>
      <c r="DV630" s="158"/>
      <c r="DW630" s="158"/>
      <c r="DX630" s="158"/>
      <c r="DY630" s="158"/>
      <c r="DZ630" s="158"/>
      <c r="EA630" s="158"/>
      <c r="EB630" s="158"/>
      <c r="EC630" s="158"/>
      <c r="ED630" s="158"/>
      <c r="EE630" s="158"/>
      <c r="EF630" s="158"/>
      <c r="EG630" s="158"/>
      <c r="EH630" s="158"/>
      <c r="EI630" s="158"/>
      <c r="EJ630" s="220"/>
      <c r="EK630" s="220"/>
      <c r="EL630" s="221"/>
      <c r="EM630" s="220"/>
      <c r="EN630" s="220"/>
      <c r="EO630" s="220"/>
      <c r="EP630" s="220"/>
      <c r="EQ630" s="220"/>
      <c r="ER630" s="222"/>
      <c r="ES630" s="222"/>
      <c r="ET630" s="222"/>
      <c r="EU630" s="222"/>
      <c r="EV630" s="222"/>
      <c r="EW630" s="222"/>
      <c r="EX630" s="222"/>
      <c r="EY630" s="222"/>
      <c r="EZ630" s="223"/>
      <c r="FA630" s="224"/>
      <c r="FB630" s="224"/>
      <c r="FC630" s="222"/>
      <c r="FD630" s="222"/>
      <c r="FE630" s="222"/>
      <c r="FF630" s="222"/>
      <c r="FG630" s="222"/>
      <c r="FH630" s="222"/>
      <c r="FI630" s="222"/>
      <c r="FJ630" s="222"/>
      <c r="FK630" s="222"/>
      <c r="FL630" s="222"/>
      <c r="FM630" s="222"/>
      <c r="FN630" s="146"/>
      <c r="FO630" s="225"/>
      <c r="FP630" s="225"/>
      <c r="FQ630" s="225"/>
      <c r="FR630" s="225"/>
      <c r="FS630" s="225"/>
      <c r="FT630" s="225"/>
      <c r="FU630" s="225"/>
      <c r="FV630" s="225"/>
      <c r="FW630" s="225"/>
      <c r="FX630" s="225"/>
      <c r="FY630" s="225"/>
      <c r="FZ630" s="225"/>
      <c r="GA630" s="225"/>
    </row>
    <row r="631" spans="4:183" ht="16.899999999999999" customHeight="1">
      <c r="F631" s="83"/>
      <c r="G631" s="83"/>
      <c r="H631" s="144"/>
      <c r="I631" s="144"/>
      <c r="J631" s="144"/>
      <c r="K631" s="144"/>
      <c r="L631" s="144"/>
      <c r="M631" s="83"/>
      <c r="N631" s="211"/>
      <c r="O631" s="211"/>
      <c r="P631" s="146"/>
      <c r="Q631" s="215"/>
      <c r="R631" s="215"/>
      <c r="S631" s="215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185"/>
      <c r="AI631" s="146"/>
      <c r="AJ631" s="146"/>
      <c r="AK631" s="146"/>
      <c r="AL631" s="217"/>
      <c r="AM631" s="146"/>
      <c r="AN631" s="149"/>
      <c r="AO631" s="146"/>
      <c r="AP631" s="149"/>
      <c r="AQ631" s="185"/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146"/>
      <c r="BB631" s="218"/>
      <c r="BC631" s="218"/>
      <c r="BD631" s="218"/>
      <c r="BE631" s="185"/>
      <c r="BF631" s="185"/>
      <c r="BG631" s="185"/>
      <c r="BH631" s="185"/>
      <c r="BI631" s="185"/>
      <c r="BJ631" s="185"/>
      <c r="BK631" s="185"/>
      <c r="BL631" s="185"/>
      <c r="BM631" s="185"/>
      <c r="BN631" s="185"/>
      <c r="BO631" s="185"/>
      <c r="BP631" s="185"/>
      <c r="BQ631" s="185"/>
      <c r="BR631" s="185"/>
      <c r="BS631" s="185"/>
      <c r="BT631" s="185"/>
      <c r="BU631" s="185"/>
      <c r="BV631" s="185"/>
      <c r="BW631" s="185"/>
      <c r="BX631" s="185"/>
      <c r="BY631" s="185"/>
      <c r="BZ631" s="185"/>
      <c r="CA631" s="184"/>
      <c r="CB631" s="184"/>
      <c r="CC631" s="184"/>
      <c r="CD631" s="184"/>
      <c r="CE631" s="184"/>
      <c r="CF631" s="184"/>
      <c r="CG631" s="184"/>
      <c r="CH631" s="184"/>
      <c r="CI631" s="184"/>
      <c r="CJ631" s="184"/>
      <c r="CK631" s="184"/>
      <c r="CL631" s="184"/>
      <c r="CM631" s="146"/>
      <c r="CN631" s="146"/>
      <c r="CO631" s="146"/>
      <c r="CP631" s="146"/>
      <c r="CQ631" s="146"/>
      <c r="CR631" s="146"/>
      <c r="CS631" s="146"/>
      <c r="CT631" s="146"/>
      <c r="CU631" s="146"/>
      <c r="CV631" s="146"/>
      <c r="CW631" s="146"/>
      <c r="CX631" s="146"/>
      <c r="CY631" s="146"/>
      <c r="CZ631" s="146"/>
      <c r="DA631" s="146"/>
      <c r="DB631" s="146"/>
      <c r="DC631" s="146"/>
      <c r="DD631" s="146"/>
      <c r="DE631" s="146"/>
      <c r="DF631" s="146"/>
      <c r="DG631" s="219"/>
      <c r="DH631" s="219"/>
      <c r="DI631" s="219"/>
      <c r="DJ631" s="219"/>
      <c r="DK631" s="219"/>
      <c r="DL631" s="219"/>
      <c r="DM631" s="219"/>
      <c r="DN631" s="219"/>
      <c r="DO631" s="219"/>
      <c r="DP631" s="219"/>
      <c r="DQ631" s="219"/>
      <c r="DR631" s="157"/>
      <c r="DS631" s="157"/>
      <c r="DT631" s="157"/>
      <c r="DU631" s="157"/>
      <c r="DV631" s="158"/>
      <c r="DW631" s="158"/>
      <c r="DX631" s="158"/>
      <c r="DY631" s="158"/>
      <c r="DZ631" s="158"/>
      <c r="EA631" s="158"/>
      <c r="EB631" s="158"/>
      <c r="EC631" s="158"/>
      <c r="ED631" s="158"/>
      <c r="EE631" s="158"/>
      <c r="EF631" s="158"/>
      <c r="EG631" s="158"/>
      <c r="EH631" s="158"/>
      <c r="EI631" s="158"/>
      <c r="EJ631" s="220"/>
      <c r="EK631" s="220"/>
      <c r="EL631" s="221"/>
      <c r="EM631" s="220"/>
      <c r="EN631" s="220"/>
      <c r="EO631" s="220"/>
      <c r="EP631" s="220"/>
      <c r="EQ631" s="220"/>
      <c r="ER631" s="222"/>
      <c r="ES631" s="222"/>
      <c r="ET631" s="222"/>
      <c r="EU631" s="222"/>
      <c r="EV631" s="222"/>
      <c r="EW631" s="222"/>
      <c r="EX631" s="222"/>
      <c r="EY631" s="222"/>
      <c r="EZ631" s="223"/>
      <c r="FA631" s="224"/>
      <c r="FB631" s="224"/>
      <c r="FC631" s="222"/>
      <c r="FD631" s="222"/>
      <c r="FE631" s="222"/>
      <c r="FF631" s="222"/>
      <c r="FG631" s="222"/>
      <c r="FH631" s="222"/>
      <c r="FI631" s="222"/>
      <c r="FJ631" s="222"/>
      <c r="FK631" s="222"/>
      <c r="FL631" s="222"/>
      <c r="FM631" s="222"/>
      <c r="FN631" s="146"/>
      <c r="FO631" s="225"/>
      <c r="FP631" s="225"/>
      <c r="FQ631" s="225"/>
      <c r="FR631" s="225"/>
      <c r="FS631" s="225"/>
      <c r="FT631" s="225"/>
      <c r="FU631" s="225"/>
      <c r="FV631" s="225"/>
      <c r="FW631" s="225"/>
      <c r="FX631" s="225"/>
      <c r="FY631" s="225"/>
      <c r="FZ631" s="225"/>
      <c r="GA631" s="225"/>
    </row>
    <row r="632" spans="4:183" ht="16.899999999999999" customHeight="1">
      <c r="F632" s="83"/>
      <c r="G632" s="83"/>
      <c r="H632" s="83"/>
      <c r="I632" s="83"/>
      <c r="J632" s="83"/>
      <c r="K632" s="83"/>
      <c r="L632" s="83"/>
      <c r="M632" s="83"/>
      <c r="N632" s="211"/>
      <c r="O632" s="211"/>
      <c r="P632" s="146"/>
      <c r="Q632" s="215"/>
      <c r="R632" s="215"/>
      <c r="S632" s="215"/>
      <c r="T632" s="216"/>
      <c r="U632" s="216"/>
      <c r="V632" s="216"/>
      <c r="W632" s="216"/>
      <c r="X632" s="216"/>
      <c r="Y632" s="216"/>
      <c r="Z632" s="216"/>
      <c r="AA632" s="216"/>
      <c r="AB632" s="216"/>
      <c r="AC632" s="216"/>
      <c r="AD632" s="216"/>
      <c r="AE632" s="216"/>
      <c r="AF632" s="216"/>
      <c r="AG632" s="216"/>
      <c r="AH632" s="185"/>
      <c r="AI632" s="146"/>
      <c r="AJ632" s="146"/>
      <c r="AK632" s="146"/>
      <c r="AL632" s="217"/>
      <c r="AM632" s="146"/>
      <c r="AN632" s="149"/>
      <c r="AO632" s="146"/>
      <c r="AP632" s="149"/>
      <c r="AQ632" s="185"/>
      <c r="AR632" s="218"/>
      <c r="AS632" s="218"/>
      <c r="AT632" s="218"/>
      <c r="AU632" s="218"/>
      <c r="AV632" s="218"/>
      <c r="AW632" s="218"/>
      <c r="AX632" s="218"/>
      <c r="AY632" s="218"/>
      <c r="AZ632" s="218"/>
      <c r="BA632" s="146"/>
      <c r="BB632" s="218"/>
      <c r="BC632" s="218"/>
      <c r="BD632" s="218"/>
      <c r="BE632" s="185"/>
      <c r="BF632" s="185"/>
      <c r="BG632" s="185"/>
      <c r="BH632" s="185"/>
      <c r="BI632" s="185"/>
      <c r="BJ632" s="185"/>
      <c r="BK632" s="185"/>
      <c r="BL632" s="146"/>
      <c r="BM632" s="146"/>
      <c r="BN632" s="184"/>
      <c r="BO632" s="184"/>
      <c r="BP632" s="184"/>
      <c r="BQ632" s="184"/>
      <c r="BR632" s="184"/>
      <c r="BS632" s="184"/>
      <c r="BT632" s="184"/>
      <c r="BU632" s="184"/>
      <c r="BV632" s="184"/>
      <c r="BW632" s="184"/>
      <c r="BX632" s="184"/>
      <c r="BY632" s="184"/>
      <c r="BZ632" s="184"/>
      <c r="CA632" s="184"/>
      <c r="CB632" s="184"/>
      <c r="CC632" s="184"/>
      <c r="CD632" s="184"/>
      <c r="CE632" s="184"/>
      <c r="CF632" s="184"/>
      <c r="CG632" s="184"/>
      <c r="CH632" s="184"/>
      <c r="CI632" s="184"/>
      <c r="CJ632" s="184"/>
      <c r="CK632" s="184"/>
      <c r="CL632" s="184"/>
      <c r="CM632" s="146"/>
      <c r="CN632" s="146"/>
      <c r="CO632" s="146"/>
      <c r="CP632" s="146"/>
      <c r="CQ632" s="146"/>
      <c r="CR632" s="146"/>
      <c r="CS632" s="146"/>
      <c r="CT632" s="146"/>
      <c r="CU632" s="146"/>
      <c r="CV632" s="146"/>
      <c r="CW632" s="146"/>
      <c r="CX632" s="146"/>
      <c r="CY632" s="146"/>
      <c r="CZ632" s="146"/>
      <c r="DA632" s="146"/>
      <c r="DB632" s="146"/>
      <c r="DC632" s="146"/>
      <c r="DD632" s="146"/>
      <c r="DE632" s="146"/>
      <c r="DF632" s="146"/>
      <c r="DG632" s="219"/>
      <c r="DH632" s="219"/>
      <c r="DI632" s="219"/>
      <c r="DJ632" s="219"/>
      <c r="DK632" s="219"/>
      <c r="DL632" s="219"/>
      <c r="DM632" s="219"/>
      <c r="DN632" s="219"/>
      <c r="DO632" s="219"/>
      <c r="DP632" s="219"/>
      <c r="DQ632" s="219"/>
      <c r="DR632" s="157"/>
      <c r="DS632" s="157"/>
      <c r="DT632" s="157"/>
      <c r="DU632" s="157"/>
      <c r="DV632" s="158"/>
      <c r="DW632" s="158"/>
      <c r="DX632" s="158"/>
      <c r="DY632" s="158"/>
      <c r="DZ632" s="158"/>
      <c r="EA632" s="158"/>
      <c r="EB632" s="158"/>
      <c r="EC632" s="158"/>
      <c r="ED632" s="158"/>
      <c r="EE632" s="158"/>
      <c r="EF632" s="158"/>
      <c r="EG632" s="158"/>
      <c r="EH632" s="158"/>
      <c r="EI632" s="158"/>
      <c r="EJ632" s="220"/>
      <c r="EK632" s="220"/>
      <c r="EL632" s="221"/>
      <c r="EM632" s="220"/>
      <c r="EN632" s="220"/>
      <c r="EO632" s="220"/>
      <c r="EP632" s="220"/>
      <c r="EQ632" s="220"/>
      <c r="ER632" s="222"/>
      <c r="ES632" s="222"/>
      <c r="ET632" s="222"/>
      <c r="EU632" s="222"/>
      <c r="EV632" s="222"/>
      <c r="EW632" s="222"/>
      <c r="EX632" s="222"/>
      <c r="EY632" s="222"/>
      <c r="EZ632" s="223"/>
      <c r="FA632" s="224"/>
      <c r="FB632" s="224"/>
      <c r="FC632" s="222"/>
      <c r="FD632" s="222"/>
      <c r="FE632" s="222"/>
      <c r="FF632" s="222"/>
      <c r="FG632" s="222"/>
      <c r="FH632" s="222"/>
      <c r="FI632" s="222"/>
      <c r="FJ632" s="222"/>
      <c r="FK632" s="222"/>
      <c r="FL632" s="222"/>
      <c r="FM632" s="222"/>
      <c r="FN632" s="146"/>
      <c r="FO632" s="225"/>
      <c r="FP632" s="225"/>
      <c r="FQ632" s="225"/>
      <c r="FR632" s="225"/>
      <c r="FS632" s="225"/>
      <c r="FT632" s="225"/>
      <c r="FU632" s="225"/>
      <c r="FV632" s="225"/>
      <c r="FW632" s="225"/>
      <c r="FX632" s="225"/>
      <c r="FY632" s="225"/>
      <c r="FZ632" s="225"/>
      <c r="GA632" s="225"/>
    </row>
    <row r="633" spans="4:183" ht="16.899999999999999" customHeight="1">
      <c r="F633" s="144"/>
      <c r="G633" s="144"/>
      <c r="H633" s="144"/>
      <c r="I633" s="144"/>
      <c r="J633" s="144"/>
      <c r="K633" s="144"/>
      <c r="L633" s="144"/>
      <c r="M633" s="144"/>
      <c r="N633" s="211"/>
      <c r="O633" s="211"/>
      <c r="P633" s="146"/>
      <c r="Q633" s="215"/>
      <c r="R633" s="215"/>
      <c r="S633" s="215"/>
      <c r="T633" s="216"/>
      <c r="U633" s="216"/>
      <c r="V633" s="216"/>
      <c r="W633" s="216"/>
      <c r="X633" s="216"/>
      <c r="Y633" s="216"/>
      <c r="Z633" s="216"/>
      <c r="AA633" s="216"/>
      <c r="AB633" s="216"/>
      <c r="AC633" s="216"/>
      <c r="AD633" s="216"/>
      <c r="AE633" s="216"/>
      <c r="AF633" s="216"/>
      <c r="AG633" s="216"/>
      <c r="AH633" s="185"/>
      <c r="AI633" s="146"/>
      <c r="AJ633" s="146"/>
      <c r="AK633" s="146"/>
      <c r="AL633" s="217"/>
      <c r="AM633" s="146"/>
      <c r="AN633" s="149"/>
      <c r="AO633" s="146"/>
      <c r="AP633" s="149"/>
      <c r="AQ633" s="185"/>
      <c r="AR633" s="218"/>
      <c r="AS633" s="218"/>
      <c r="AT633" s="218"/>
      <c r="AU633" s="218"/>
      <c r="AV633" s="218"/>
      <c r="AW633" s="218"/>
      <c r="AX633" s="218"/>
      <c r="AY633" s="218"/>
      <c r="AZ633" s="218"/>
      <c r="BA633" s="146"/>
      <c r="BB633" s="218"/>
      <c r="BC633" s="218"/>
      <c r="BD633" s="218"/>
      <c r="BE633" s="185"/>
      <c r="BF633" s="185"/>
      <c r="BG633" s="185"/>
      <c r="BH633" s="185"/>
      <c r="BI633" s="185"/>
      <c r="BJ633" s="185"/>
      <c r="BK633" s="185"/>
      <c r="BL633" s="146"/>
      <c r="BM633" s="146"/>
      <c r="BN633" s="184"/>
      <c r="BO633" s="184"/>
      <c r="BP633" s="184"/>
      <c r="BQ633" s="184"/>
      <c r="BR633" s="184"/>
      <c r="BS633" s="184"/>
      <c r="BT633" s="184"/>
      <c r="BU633" s="184"/>
      <c r="BV633" s="184"/>
      <c r="BW633" s="184"/>
      <c r="BX633" s="184"/>
      <c r="BY633" s="184"/>
      <c r="BZ633" s="184"/>
      <c r="CA633" s="184"/>
      <c r="CB633" s="184"/>
      <c r="CC633" s="184"/>
      <c r="CD633" s="184"/>
      <c r="CE633" s="184"/>
      <c r="CF633" s="184"/>
      <c r="CG633" s="184"/>
      <c r="CH633" s="184"/>
      <c r="CI633" s="184"/>
      <c r="CJ633" s="184"/>
      <c r="CK633" s="184"/>
      <c r="CL633" s="184"/>
      <c r="CM633" s="146"/>
      <c r="CN633" s="146"/>
      <c r="CO633" s="146"/>
      <c r="CP633" s="146"/>
      <c r="CQ633" s="146"/>
      <c r="CR633" s="146"/>
      <c r="CS633" s="146"/>
      <c r="CT633" s="146"/>
      <c r="CU633" s="146"/>
      <c r="CV633" s="146"/>
      <c r="CW633" s="146"/>
      <c r="CX633" s="146"/>
      <c r="CY633" s="146"/>
      <c r="CZ633" s="146"/>
      <c r="DA633" s="146"/>
      <c r="DB633" s="146"/>
      <c r="DC633" s="146"/>
      <c r="DD633" s="146"/>
      <c r="DE633" s="146"/>
      <c r="DF633" s="146"/>
      <c r="DG633" s="219"/>
      <c r="DH633" s="219"/>
      <c r="DI633" s="219"/>
      <c r="DJ633" s="219"/>
      <c r="DK633" s="219"/>
      <c r="DL633" s="219"/>
      <c r="DM633" s="219"/>
      <c r="DN633" s="219"/>
      <c r="DO633" s="219"/>
      <c r="DP633" s="219"/>
      <c r="DQ633" s="219"/>
      <c r="DR633" s="157"/>
      <c r="DS633" s="157"/>
      <c r="DT633" s="157"/>
      <c r="DU633" s="157"/>
      <c r="DV633" s="158"/>
      <c r="DW633" s="158"/>
      <c r="DX633" s="158"/>
      <c r="DY633" s="158"/>
      <c r="DZ633" s="158"/>
      <c r="EA633" s="158"/>
      <c r="EB633" s="158"/>
      <c r="EC633" s="158"/>
      <c r="ED633" s="158"/>
      <c r="EE633" s="158"/>
      <c r="EF633" s="158"/>
      <c r="EG633" s="158"/>
      <c r="EH633" s="158"/>
      <c r="EI633" s="158"/>
      <c r="EJ633" s="220"/>
      <c r="EK633" s="220"/>
      <c r="EL633" s="221"/>
      <c r="EM633" s="220"/>
      <c r="EN633" s="220"/>
      <c r="EO633" s="220"/>
      <c r="EP633" s="220"/>
      <c r="EQ633" s="220"/>
      <c r="ER633" s="222"/>
      <c r="ES633" s="222"/>
      <c r="ET633" s="222"/>
      <c r="EU633" s="222"/>
      <c r="EV633" s="222"/>
      <c r="EW633" s="222"/>
      <c r="EX633" s="222"/>
      <c r="EY633" s="222"/>
      <c r="EZ633" s="223"/>
      <c r="FA633" s="224"/>
      <c r="FB633" s="224"/>
      <c r="FC633" s="222"/>
      <c r="FD633" s="222"/>
      <c r="FE633" s="222"/>
      <c r="FF633" s="222"/>
      <c r="FG633" s="222"/>
      <c r="FH633" s="222"/>
      <c r="FI633" s="222"/>
      <c r="FJ633" s="222"/>
      <c r="FK633" s="222"/>
      <c r="FL633" s="222"/>
      <c r="FM633" s="222"/>
      <c r="FN633" s="146"/>
      <c r="FO633" s="225"/>
      <c r="FP633" s="225"/>
      <c r="FQ633" s="225"/>
      <c r="FR633" s="225"/>
      <c r="FS633" s="225"/>
      <c r="FT633" s="225"/>
      <c r="FU633" s="225"/>
      <c r="FV633" s="225"/>
      <c r="FW633" s="225"/>
      <c r="FX633" s="225"/>
      <c r="FY633" s="225"/>
      <c r="FZ633" s="225"/>
      <c r="GA633" s="225"/>
    </row>
    <row r="634" spans="4:183" ht="16.899999999999999" customHeight="1">
      <c r="F634" s="144"/>
      <c r="G634" s="144"/>
      <c r="H634" s="144"/>
      <c r="I634" s="83"/>
      <c r="J634" s="83"/>
      <c r="K634" s="83"/>
      <c r="L634" s="83"/>
      <c r="M634" s="144"/>
      <c r="N634" s="211"/>
      <c r="O634" s="211"/>
      <c r="P634" s="146"/>
      <c r="Q634" s="215"/>
      <c r="R634" s="215"/>
      <c r="S634" s="215"/>
      <c r="T634" s="216"/>
      <c r="U634" s="216"/>
      <c r="V634" s="216"/>
      <c r="W634" s="216"/>
      <c r="X634" s="216"/>
      <c r="Y634" s="216"/>
      <c r="Z634" s="216"/>
      <c r="AA634" s="216"/>
      <c r="AB634" s="216"/>
      <c r="AC634" s="216"/>
      <c r="AD634" s="216"/>
      <c r="AE634" s="216"/>
      <c r="AF634" s="216"/>
      <c r="AG634" s="216"/>
      <c r="AH634" s="185"/>
      <c r="AI634" s="146"/>
      <c r="AJ634" s="146"/>
      <c r="AK634" s="146"/>
      <c r="AL634" s="217"/>
      <c r="AM634" s="146"/>
      <c r="AN634" s="149"/>
      <c r="AO634" s="146"/>
      <c r="AP634" s="149"/>
      <c r="AQ634" s="185"/>
      <c r="AR634" s="218"/>
      <c r="AS634" s="218"/>
      <c r="AT634" s="218"/>
      <c r="AU634" s="218"/>
      <c r="AV634" s="218"/>
      <c r="AW634" s="218"/>
      <c r="AX634" s="218"/>
      <c r="AY634" s="218"/>
      <c r="AZ634" s="218"/>
      <c r="BA634" s="146"/>
      <c r="BB634" s="218"/>
      <c r="BC634" s="218"/>
      <c r="BD634" s="218"/>
      <c r="BE634" s="185"/>
      <c r="BF634" s="185"/>
      <c r="BG634" s="185"/>
      <c r="BH634" s="185"/>
      <c r="BI634" s="185"/>
      <c r="BJ634" s="185"/>
      <c r="BK634" s="185"/>
      <c r="BL634" s="146"/>
      <c r="BM634" s="146"/>
      <c r="BN634" s="184"/>
      <c r="BO634" s="184"/>
      <c r="BP634" s="184"/>
      <c r="BQ634" s="184"/>
      <c r="BR634" s="184"/>
      <c r="BS634" s="184"/>
      <c r="BT634" s="184"/>
      <c r="BU634" s="184"/>
      <c r="BV634" s="184"/>
      <c r="BW634" s="184"/>
      <c r="BX634" s="184"/>
      <c r="BY634" s="184"/>
      <c r="BZ634" s="184"/>
      <c r="CA634" s="184"/>
      <c r="CB634" s="184"/>
      <c r="CC634" s="184"/>
      <c r="CD634" s="184"/>
      <c r="CE634" s="184"/>
      <c r="CF634" s="184"/>
      <c r="CG634" s="184"/>
      <c r="CH634" s="184"/>
      <c r="CI634" s="184"/>
      <c r="CJ634" s="184"/>
      <c r="CK634" s="184"/>
      <c r="CL634" s="184"/>
      <c r="CM634" s="146"/>
      <c r="CN634" s="146"/>
      <c r="CO634" s="146"/>
      <c r="CP634" s="146"/>
      <c r="CQ634" s="146"/>
      <c r="CR634" s="146"/>
      <c r="CS634" s="146"/>
      <c r="CT634" s="146"/>
      <c r="CU634" s="146"/>
      <c r="CV634" s="146"/>
      <c r="CW634" s="146"/>
      <c r="CX634" s="146"/>
      <c r="CY634" s="146"/>
      <c r="CZ634" s="146"/>
      <c r="DA634" s="146"/>
      <c r="DB634" s="146"/>
      <c r="DC634" s="146"/>
      <c r="DD634" s="146"/>
      <c r="DE634" s="146"/>
      <c r="DF634" s="146"/>
      <c r="DG634" s="219"/>
      <c r="DH634" s="219"/>
      <c r="DI634" s="219"/>
      <c r="DJ634" s="219"/>
      <c r="DK634" s="219"/>
      <c r="DL634" s="219"/>
      <c r="DM634" s="219"/>
      <c r="DN634" s="219"/>
      <c r="DO634" s="219"/>
      <c r="DP634" s="219"/>
      <c r="DQ634" s="219"/>
      <c r="DR634" s="157"/>
      <c r="DS634" s="157"/>
      <c r="DT634" s="157"/>
      <c r="DU634" s="157"/>
      <c r="DV634" s="158"/>
      <c r="DW634" s="158"/>
      <c r="DX634" s="158"/>
      <c r="DY634" s="158"/>
      <c r="DZ634" s="158"/>
      <c r="EA634" s="158"/>
      <c r="EB634" s="158"/>
      <c r="EC634" s="158"/>
      <c r="ED634" s="158"/>
      <c r="EE634" s="158"/>
      <c r="EF634" s="158"/>
      <c r="EG634" s="158"/>
      <c r="EH634" s="158"/>
      <c r="EI634" s="158"/>
      <c r="EJ634" s="220"/>
      <c r="EK634" s="220"/>
      <c r="EL634" s="221"/>
      <c r="EM634" s="220"/>
      <c r="EN634" s="220"/>
      <c r="EO634" s="220"/>
      <c r="EP634" s="220"/>
      <c r="EQ634" s="220"/>
      <c r="ER634" s="222"/>
      <c r="ES634" s="222"/>
      <c r="ET634" s="222"/>
      <c r="EU634" s="222"/>
      <c r="EV634" s="222"/>
      <c r="EW634" s="222"/>
      <c r="EX634" s="222"/>
      <c r="EY634" s="222"/>
      <c r="EZ634" s="223"/>
      <c r="FA634" s="224"/>
      <c r="FB634" s="224"/>
      <c r="FC634" s="222"/>
      <c r="FD634" s="222"/>
      <c r="FE634" s="222"/>
      <c r="FF634" s="222"/>
      <c r="FG634" s="222"/>
      <c r="FH634" s="222"/>
      <c r="FI634" s="222"/>
      <c r="FJ634" s="222"/>
      <c r="FK634" s="222"/>
      <c r="FL634" s="222"/>
      <c r="FM634" s="222"/>
      <c r="FN634" s="146"/>
      <c r="FO634" s="225"/>
      <c r="FP634" s="225"/>
      <c r="FQ634" s="225"/>
      <c r="FR634" s="225"/>
      <c r="FS634" s="225"/>
      <c r="FT634" s="225"/>
      <c r="FU634" s="225"/>
      <c r="FV634" s="225"/>
      <c r="FW634" s="225"/>
      <c r="FX634" s="225"/>
      <c r="FY634" s="225"/>
      <c r="FZ634" s="225"/>
      <c r="GA634" s="225"/>
    </row>
    <row r="635" spans="4:183" ht="16.899999999999999" customHeight="1">
      <c r="D635" s="45"/>
      <c r="F635" s="144"/>
      <c r="G635" s="144"/>
      <c r="H635" s="144"/>
      <c r="I635" s="83"/>
      <c r="J635" s="83"/>
      <c r="K635" s="83"/>
      <c r="L635" s="83"/>
      <c r="M635" s="144"/>
      <c r="N635" s="211"/>
      <c r="O635" s="211"/>
      <c r="P635" s="146"/>
      <c r="Q635" s="215"/>
      <c r="R635" s="215"/>
      <c r="S635" s="215"/>
      <c r="T635" s="216"/>
      <c r="U635" s="216"/>
      <c r="V635" s="216"/>
      <c r="W635" s="216"/>
      <c r="X635" s="216"/>
      <c r="Y635" s="216"/>
      <c r="Z635" s="216"/>
      <c r="AA635" s="216"/>
      <c r="AB635" s="216"/>
      <c r="AC635" s="216"/>
      <c r="AD635" s="216"/>
      <c r="AE635" s="216"/>
      <c r="AF635" s="216"/>
      <c r="AG635" s="216"/>
      <c r="AH635" s="185"/>
      <c r="AI635" s="146"/>
      <c r="AJ635" s="146"/>
      <c r="AK635" s="146"/>
      <c r="AL635" s="217"/>
      <c r="AM635" s="146"/>
      <c r="AN635" s="149"/>
      <c r="AO635" s="146"/>
      <c r="AP635" s="149"/>
      <c r="AQ635" s="185"/>
      <c r="AR635" s="218"/>
      <c r="AS635" s="218"/>
      <c r="AT635" s="218"/>
      <c r="AU635" s="218"/>
      <c r="AV635" s="218"/>
      <c r="AW635" s="218"/>
      <c r="AX635" s="218"/>
      <c r="AY635" s="218"/>
      <c r="AZ635" s="218"/>
      <c r="BA635" s="146"/>
      <c r="BB635" s="218"/>
      <c r="BC635" s="218"/>
      <c r="BD635" s="218"/>
      <c r="BE635" s="185"/>
      <c r="BF635" s="185"/>
      <c r="BG635" s="185"/>
      <c r="BH635" s="185"/>
      <c r="BI635" s="185"/>
      <c r="BJ635" s="185"/>
      <c r="BK635" s="185"/>
      <c r="BL635" s="146"/>
      <c r="BM635" s="146"/>
      <c r="BN635" s="184"/>
      <c r="BO635" s="184"/>
      <c r="BP635" s="184"/>
      <c r="BQ635" s="184"/>
      <c r="BR635" s="184"/>
      <c r="BS635" s="184"/>
      <c r="BT635" s="184"/>
      <c r="BU635" s="184"/>
      <c r="BV635" s="184"/>
      <c r="BW635" s="184"/>
      <c r="BX635" s="184"/>
      <c r="BY635" s="184"/>
      <c r="BZ635" s="184"/>
      <c r="CA635" s="184"/>
      <c r="CB635" s="184"/>
      <c r="CC635" s="184"/>
      <c r="CD635" s="184"/>
      <c r="CE635" s="184"/>
      <c r="CF635" s="184"/>
      <c r="CG635" s="184"/>
      <c r="CH635" s="184"/>
      <c r="CI635" s="184"/>
      <c r="CJ635" s="184"/>
      <c r="CK635" s="184"/>
      <c r="CL635" s="184"/>
      <c r="CM635" s="146"/>
      <c r="CN635" s="146"/>
      <c r="CO635" s="146"/>
      <c r="CP635" s="146"/>
      <c r="CQ635" s="146"/>
      <c r="CR635" s="146"/>
      <c r="CS635" s="146"/>
      <c r="CT635" s="146"/>
      <c r="CU635" s="146"/>
      <c r="CV635" s="146"/>
      <c r="CW635" s="146"/>
      <c r="CX635" s="146"/>
      <c r="CY635" s="146"/>
      <c r="CZ635" s="146"/>
      <c r="DA635" s="146"/>
      <c r="DB635" s="146"/>
      <c r="DC635" s="146"/>
      <c r="DD635" s="146"/>
      <c r="DE635" s="146"/>
      <c r="DF635" s="146"/>
      <c r="DG635" s="219"/>
      <c r="DH635" s="219"/>
      <c r="DI635" s="219"/>
      <c r="DJ635" s="219"/>
      <c r="DK635" s="219"/>
      <c r="DL635" s="219"/>
      <c r="DM635" s="219"/>
      <c r="DN635" s="219"/>
      <c r="DO635" s="219"/>
      <c r="DP635" s="219"/>
      <c r="DQ635" s="219"/>
      <c r="DR635" s="157"/>
      <c r="DS635" s="157"/>
      <c r="DT635" s="157"/>
      <c r="DU635" s="157"/>
      <c r="DV635" s="158"/>
      <c r="DW635" s="158"/>
      <c r="DX635" s="158"/>
      <c r="DY635" s="158"/>
      <c r="DZ635" s="158"/>
      <c r="EA635" s="158"/>
      <c r="EB635" s="158"/>
      <c r="EC635" s="158"/>
      <c r="ED635" s="158"/>
      <c r="EE635" s="158"/>
      <c r="EF635" s="158"/>
      <c r="EG635" s="158"/>
      <c r="EH635" s="158"/>
      <c r="EI635" s="158"/>
      <c r="EJ635" s="220"/>
      <c r="EK635" s="220"/>
      <c r="EL635" s="221"/>
      <c r="EM635" s="220"/>
      <c r="EN635" s="220"/>
      <c r="EO635" s="220"/>
      <c r="EP635" s="220"/>
      <c r="EQ635" s="220"/>
      <c r="ER635" s="222"/>
      <c r="ES635" s="222"/>
      <c r="ET635" s="222"/>
      <c r="EU635" s="222"/>
      <c r="EV635" s="222"/>
      <c r="EW635" s="222"/>
      <c r="EX635" s="222"/>
      <c r="EY635" s="222"/>
      <c r="EZ635" s="223"/>
      <c r="FA635" s="224"/>
      <c r="FB635" s="224"/>
      <c r="FC635" s="222"/>
      <c r="FD635" s="222"/>
      <c r="FE635" s="222"/>
      <c r="FF635" s="222"/>
      <c r="FG635" s="222"/>
      <c r="FH635" s="222"/>
      <c r="FI635" s="222"/>
      <c r="FJ635" s="222"/>
      <c r="FK635" s="222"/>
      <c r="FL635" s="222"/>
      <c r="FM635" s="222"/>
      <c r="FN635" s="146"/>
      <c r="FO635" s="225"/>
      <c r="FP635" s="225"/>
      <c r="FQ635" s="225"/>
      <c r="FR635" s="225"/>
      <c r="FS635" s="225"/>
      <c r="FT635" s="225"/>
      <c r="FU635" s="225"/>
      <c r="FV635" s="225"/>
      <c r="FW635" s="225"/>
      <c r="FX635" s="225"/>
      <c r="FY635" s="225"/>
      <c r="FZ635" s="225"/>
      <c r="GA635" s="225"/>
    </row>
    <row r="636" spans="4:183" ht="16.899999999999999" customHeight="1">
      <c r="D636" s="45"/>
      <c r="F636" s="83"/>
      <c r="G636" s="83"/>
      <c r="H636" s="83"/>
      <c r="I636" s="83"/>
      <c r="J636" s="83"/>
      <c r="K636" s="83"/>
      <c r="L636" s="83"/>
      <c r="M636" s="83"/>
      <c r="N636" s="211"/>
      <c r="O636" s="211"/>
      <c r="P636" s="146"/>
      <c r="Q636" s="215"/>
      <c r="R636" s="215"/>
      <c r="S636" s="215"/>
      <c r="T636" s="216"/>
      <c r="U636" s="216"/>
      <c r="V636" s="216"/>
      <c r="W636" s="216"/>
      <c r="X636" s="216"/>
      <c r="Y636" s="216"/>
      <c r="Z636" s="216"/>
      <c r="AA636" s="216"/>
      <c r="AB636" s="216"/>
      <c r="AC636" s="216"/>
      <c r="AD636" s="216"/>
      <c r="AE636" s="216"/>
      <c r="AF636" s="216"/>
      <c r="AG636" s="216"/>
      <c r="AH636" s="185"/>
      <c r="AI636" s="146"/>
      <c r="AJ636" s="146"/>
      <c r="AK636" s="146"/>
      <c r="AL636" s="217"/>
      <c r="AM636" s="146"/>
      <c r="AN636" s="149"/>
      <c r="AO636" s="146"/>
      <c r="AP636" s="149"/>
      <c r="AQ636" s="185"/>
      <c r="AR636" s="218"/>
      <c r="AS636" s="218"/>
      <c r="AT636" s="218"/>
      <c r="AU636" s="218"/>
      <c r="AV636" s="218"/>
      <c r="AW636" s="218"/>
      <c r="AX636" s="218"/>
      <c r="AY636" s="218"/>
      <c r="AZ636" s="218"/>
      <c r="BA636" s="146"/>
      <c r="BB636" s="218"/>
      <c r="BC636" s="218"/>
      <c r="BD636" s="218"/>
      <c r="BE636" s="185"/>
      <c r="BF636" s="185"/>
      <c r="BG636" s="185"/>
      <c r="BH636" s="185"/>
      <c r="BI636" s="185"/>
      <c r="BJ636" s="185"/>
      <c r="BK636" s="185"/>
      <c r="BL636" s="146"/>
      <c r="BM636" s="146"/>
      <c r="BN636" s="184"/>
      <c r="BO636" s="184"/>
      <c r="BP636" s="184"/>
      <c r="BQ636" s="184"/>
      <c r="BR636" s="184"/>
      <c r="BS636" s="184"/>
      <c r="BT636" s="184"/>
      <c r="BU636" s="184"/>
      <c r="BV636" s="184"/>
      <c r="BW636" s="184"/>
      <c r="BX636" s="184"/>
      <c r="BY636" s="184"/>
      <c r="BZ636" s="184"/>
      <c r="CA636" s="184"/>
      <c r="CB636" s="184"/>
      <c r="CC636" s="184"/>
      <c r="CD636" s="184"/>
      <c r="CE636" s="184"/>
      <c r="CF636" s="184"/>
      <c r="CG636" s="184"/>
      <c r="CH636" s="184"/>
      <c r="CI636" s="184"/>
      <c r="CJ636" s="184"/>
      <c r="CK636" s="184"/>
      <c r="CL636" s="184"/>
      <c r="CM636" s="146"/>
      <c r="CN636" s="146"/>
      <c r="CO636" s="146"/>
      <c r="CP636" s="146"/>
      <c r="CQ636" s="146"/>
      <c r="CR636" s="146"/>
      <c r="CS636" s="146"/>
      <c r="CT636" s="146"/>
      <c r="CU636" s="146"/>
      <c r="CV636" s="146"/>
      <c r="CW636" s="146"/>
      <c r="CX636" s="146"/>
      <c r="CY636" s="146"/>
      <c r="CZ636" s="146"/>
      <c r="DA636" s="146"/>
      <c r="DB636" s="146"/>
      <c r="DC636" s="146"/>
      <c r="DD636" s="146"/>
      <c r="DE636" s="146"/>
      <c r="DF636" s="146"/>
      <c r="DG636" s="219"/>
      <c r="DH636" s="219"/>
      <c r="DI636" s="219"/>
      <c r="DJ636" s="219"/>
      <c r="DK636" s="219"/>
      <c r="DL636" s="219"/>
      <c r="DM636" s="219"/>
      <c r="DN636" s="219"/>
      <c r="DO636" s="219"/>
      <c r="DP636" s="219"/>
      <c r="DQ636" s="219"/>
      <c r="DR636" s="157"/>
      <c r="DS636" s="157"/>
      <c r="DT636" s="157"/>
      <c r="DU636" s="157"/>
      <c r="DV636" s="158"/>
      <c r="DW636" s="158"/>
      <c r="DX636" s="158"/>
      <c r="DY636" s="158"/>
      <c r="DZ636" s="158"/>
      <c r="EA636" s="158"/>
      <c r="EB636" s="158"/>
      <c r="EC636" s="158"/>
      <c r="ED636" s="158"/>
      <c r="EE636" s="158"/>
      <c r="EF636" s="158"/>
      <c r="EG636" s="158"/>
      <c r="EH636" s="158"/>
      <c r="EI636" s="158"/>
      <c r="EJ636" s="220"/>
      <c r="EK636" s="220"/>
      <c r="EL636" s="221"/>
      <c r="EM636" s="220"/>
      <c r="EN636" s="220"/>
      <c r="EO636" s="220"/>
      <c r="EP636" s="220"/>
      <c r="EQ636" s="220"/>
      <c r="ER636" s="222"/>
      <c r="ES636" s="222"/>
      <c r="ET636" s="222"/>
      <c r="EU636" s="222"/>
      <c r="EV636" s="222"/>
      <c r="EW636" s="222"/>
      <c r="EX636" s="222"/>
      <c r="EY636" s="222"/>
      <c r="EZ636" s="223"/>
      <c r="FA636" s="224"/>
      <c r="FB636" s="224"/>
      <c r="FC636" s="222"/>
      <c r="FD636" s="222"/>
      <c r="FE636" s="222"/>
      <c r="FF636" s="222"/>
      <c r="FG636" s="222"/>
      <c r="FH636" s="222"/>
      <c r="FI636" s="222"/>
      <c r="FJ636" s="222"/>
      <c r="FK636" s="222"/>
      <c r="FL636" s="222"/>
      <c r="FM636" s="222"/>
      <c r="FN636" s="146"/>
      <c r="FO636" s="225"/>
      <c r="FP636" s="225"/>
      <c r="FQ636" s="225"/>
      <c r="FR636" s="225"/>
      <c r="FS636" s="225"/>
      <c r="FT636" s="225"/>
      <c r="FU636" s="225"/>
      <c r="FV636" s="225"/>
      <c r="FW636" s="225"/>
      <c r="FX636" s="225"/>
      <c r="FY636" s="225"/>
      <c r="FZ636" s="225"/>
      <c r="GA636" s="225"/>
    </row>
    <row r="637" spans="4:183" ht="16.899999999999999" customHeight="1">
      <c r="D637" s="45"/>
      <c r="F637" s="144"/>
      <c r="G637" s="144"/>
      <c r="H637" s="144"/>
      <c r="I637" s="144"/>
      <c r="J637" s="144"/>
      <c r="K637" s="144"/>
      <c r="L637" s="144"/>
      <c r="M637" s="144"/>
      <c r="N637" s="211"/>
      <c r="O637" s="211"/>
      <c r="P637" s="146"/>
      <c r="Q637" s="215"/>
      <c r="R637" s="215"/>
      <c r="S637" s="215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216"/>
      <c r="AF637" s="216"/>
      <c r="AG637" s="216"/>
      <c r="AH637" s="185"/>
      <c r="AI637" s="146"/>
      <c r="AJ637" s="146"/>
      <c r="AK637" s="146"/>
      <c r="AL637" s="217"/>
      <c r="AM637" s="146"/>
      <c r="AN637" s="149"/>
      <c r="AO637" s="146"/>
      <c r="AP637" s="149"/>
      <c r="AQ637" s="185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146"/>
      <c r="BB637" s="218"/>
      <c r="BC637" s="218"/>
      <c r="BD637" s="218"/>
      <c r="BE637" s="185"/>
      <c r="BF637" s="185"/>
      <c r="BG637" s="185"/>
      <c r="BH637" s="185"/>
      <c r="BI637" s="185"/>
      <c r="BJ637" s="185"/>
      <c r="BK637" s="185"/>
      <c r="BL637" s="146"/>
      <c r="BM637" s="146"/>
      <c r="BN637" s="184"/>
      <c r="BO637" s="184"/>
      <c r="BP637" s="184"/>
      <c r="BQ637" s="184"/>
      <c r="BR637" s="184"/>
      <c r="BS637" s="184"/>
      <c r="BT637" s="184"/>
      <c r="BU637" s="184"/>
      <c r="BV637" s="184"/>
      <c r="BW637" s="184"/>
      <c r="BX637" s="184"/>
      <c r="BY637" s="184"/>
      <c r="BZ637" s="184"/>
      <c r="CA637" s="184"/>
      <c r="CB637" s="184"/>
      <c r="CC637" s="184"/>
      <c r="CD637" s="184"/>
      <c r="CE637" s="184"/>
      <c r="CF637" s="184"/>
      <c r="CG637" s="184"/>
      <c r="CH637" s="184"/>
      <c r="CI637" s="184"/>
      <c r="CJ637" s="184"/>
      <c r="CK637" s="184"/>
      <c r="CL637" s="184"/>
      <c r="CM637" s="146"/>
      <c r="CN637" s="146"/>
      <c r="CO637" s="146"/>
      <c r="CP637" s="146"/>
      <c r="CQ637" s="146"/>
      <c r="CR637" s="146"/>
      <c r="CS637" s="146"/>
      <c r="CT637" s="146"/>
      <c r="CU637" s="146"/>
      <c r="CV637" s="146"/>
      <c r="CW637" s="146"/>
      <c r="CX637" s="146"/>
      <c r="CY637" s="146"/>
      <c r="CZ637" s="146"/>
      <c r="DA637" s="146"/>
      <c r="DB637" s="146"/>
      <c r="DC637" s="146"/>
      <c r="DD637" s="146"/>
      <c r="DE637" s="146"/>
      <c r="DF637" s="146"/>
      <c r="DG637" s="219"/>
      <c r="DH637" s="219"/>
      <c r="DI637" s="219"/>
      <c r="DJ637" s="219"/>
      <c r="DK637" s="219"/>
      <c r="DL637" s="219"/>
      <c r="DM637" s="219"/>
      <c r="DN637" s="219"/>
      <c r="DO637" s="219"/>
      <c r="DP637" s="219"/>
      <c r="DQ637" s="219"/>
      <c r="DR637" s="157"/>
      <c r="DS637" s="157"/>
      <c r="DT637" s="157"/>
      <c r="DU637" s="157"/>
      <c r="DV637" s="158"/>
      <c r="DW637" s="158"/>
      <c r="DX637" s="158"/>
      <c r="DY637" s="158"/>
      <c r="DZ637" s="158"/>
      <c r="EA637" s="158"/>
      <c r="EB637" s="158"/>
      <c r="EC637" s="158"/>
      <c r="ED637" s="158"/>
      <c r="EE637" s="158"/>
      <c r="EF637" s="158"/>
      <c r="EG637" s="158"/>
      <c r="EH637" s="158"/>
      <c r="EI637" s="158"/>
      <c r="EJ637" s="220"/>
      <c r="EK637" s="220"/>
      <c r="EL637" s="221"/>
      <c r="EM637" s="220"/>
      <c r="EN637" s="220"/>
      <c r="EO637" s="220"/>
      <c r="EP637" s="220"/>
      <c r="EQ637" s="220"/>
      <c r="ER637" s="222"/>
      <c r="ES637" s="222"/>
      <c r="ET637" s="222"/>
      <c r="EU637" s="222"/>
      <c r="EV637" s="222"/>
      <c r="EW637" s="222"/>
      <c r="EX637" s="222"/>
      <c r="EY637" s="222"/>
      <c r="EZ637" s="223"/>
      <c r="FA637" s="224"/>
      <c r="FB637" s="224"/>
      <c r="FC637" s="222"/>
      <c r="FD637" s="222"/>
      <c r="FE637" s="222"/>
      <c r="FF637" s="222"/>
      <c r="FG637" s="222"/>
      <c r="FH637" s="222"/>
      <c r="FI637" s="222"/>
      <c r="FJ637" s="222"/>
      <c r="FK637" s="222"/>
      <c r="FL637" s="222"/>
      <c r="FM637" s="222"/>
      <c r="FN637" s="146"/>
      <c r="FO637" s="225"/>
      <c r="FP637" s="225"/>
      <c r="FQ637" s="225"/>
      <c r="FR637" s="225"/>
      <c r="FS637" s="225"/>
      <c r="FT637" s="225"/>
      <c r="FU637" s="225"/>
      <c r="FV637" s="225"/>
      <c r="FW637" s="225"/>
      <c r="FX637" s="225"/>
      <c r="FY637" s="225"/>
      <c r="FZ637" s="225"/>
      <c r="GA637" s="225"/>
    </row>
    <row r="638" spans="4:183" ht="16.899999999999999" customHeight="1">
      <c r="D638" s="45"/>
      <c r="F638" s="144"/>
      <c r="G638" s="83"/>
      <c r="H638" s="83"/>
      <c r="I638" s="83"/>
      <c r="J638" s="83"/>
      <c r="K638" s="83"/>
      <c r="L638" s="144"/>
      <c r="M638" s="144"/>
      <c r="N638" s="211"/>
      <c r="O638" s="211"/>
      <c r="P638" s="146"/>
      <c r="Q638" s="215"/>
      <c r="R638" s="215"/>
      <c r="S638" s="215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16"/>
      <c r="AF638" s="216"/>
      <c r="AG638" s="216"/>
      <c r="AH638" s="185"/>
      <c r="AI638" s="146"/>
      <c r="AJ638" s="146"/>
      <c r="AK638" s="146"/>
      <c r="AL638" s="217"/>
      <c r="AM638" s="146"/>
      <c r="AN638" s="149"/>
      <c r="AO638" s="146"/>
      <c r="AP638" s="149"/>
      <c r="AQ638" s="185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146"/>
      <c r="BB638" s="218"/>
      <c r="BC638" s="218"/>
      <c r="BD638" s="218"/>
      <c r="BE638" s="185"/>
      <c r="BF638" s="185"/>
      <c r="BG638" s="185"/>
      <c r="BH638" s="185"/>
      <c r="BI638" s="185"/>
      <c r="BJ638" s="185"/>
      <c r="BK638" s="185"/>
      <c r="BL638" s="146"/>
      <c r="BM638" s="146"/>
      <c r="BN638" s="184"/>
      <c r="BO638" s="184"/>
      <c r="BP638" s="184"/>
      <c r="BQ638" s="184"/>
      <c r="BR638" s="184"/>
      <c r="BS638" s="184"/>
      <c r="BT638" s="184"/>
      <c r="BU638" s="184"/>
      <c r="BV638" s="184"/>
      <c r="BW638" s="184"/>
      <c r="BX638" s="184"/>
      <c r="BY638" s="184"/>
      <c r="BZ638" s="184"/>
      <c r="CA638" s="184"/>
      <c r="CB638" s="184"/>
      <c r="CC638" s="184"/>
      <c r="CD638" s="184"/>
      <c r="CE638" s="184"/>
      <c r="CF638" s="184"/>
      <c r="CG638" s="184"/>
      <c r="CH638" s="184"/>
      <c r="CI638" s="184"/>
      <c r="CJ638" s="184"/>
      <c r="CK638" s="184"/>
      <c r="CL638" s="184"/>
      <c r="CM638" s="146"/>
      <c r="CN638" s="146"/>
      <c r="CO638" s="146"/>
      <c r="CP638" s="146"/>
      <c r="CQ638" s="146"/>
      <c r="CR638" s="146"/>
      <c r="CS638" s="146"/>
      <c r="CT638" s="146"/>
      <c r="CU638" s="146"/>
      <c r="CV638" s="146"/>
      <c r="CW638" s="146"/>
      <c r="CX638" s="146"/>
      <c r="CY638" s="146"/>
      <c r="CZ638" s="146"/>
      <c r="DA638" s="146"/>
      <c r="DB638" s="146"/>
      <c r="DC638" s="146"/>
      <c r="DD638" s="146"/>
      <c r="DE638" s="146"/>
      <c r="DF638" s="146"/>
      <c r="DG638" s="219"/>
      <c r="DH638" s="219"/>
      <c r="DI638" s="219"/>
      <c r="DJ638" s="219"/>
      <c r="DK638" s="219"/>
      <c r="DL638" s="219"/>
      <c r="DM638" s="219"/>
      <c r="DN638" s="219"/>
      <c r="DO638" s="219"/>
      <c r="DP638" s="219"/>
      <c r="DQ638" s="219"/>
      <c r="DR638" s="157"/>
      <c r="DS638" s="157"/>
      <c r="DT638" s="157"/>
      <c r="DU638" s="157"/>
      <c r="DV638" s="158"/>
      <c r="DW638" s="158"/>
      <c r="DX638" s="158"/>
      <c r="DY638" s="158"/>
      <c r="DZ638" s="158"/>
      <c r="EA638" s="158"/>
      <c r="EB638" s="158"/>
      <c r="EC638" s="158"/>
      <c r="ED638" s="158"/>
      <c r="EE638" s="158"/>
      <c r="EF638" s="158"/>
      <c r="EG638" s="158"/>
      <c r="EH638" s="158"/>
      <c r="EI638" s="158"/>
      <c r="EJ638" s="220"/>
      <c r="EK638" s="220"/>
      <c r="EL638" s="221"/>
      <c r="EM638" s="220"/>
      <c r="EN638" s="220"/>
      <c r="EO638" s="220"/>
      <c r="EP638" s="220"/>
      <c r="EQ638" s="220"/>
      <c r="ER638" s="222"/>
      <c r="ES638" s="222"/>
      <c r="ET638" s="222"/>
      <c r="EU638" s="222"/>
      <c r="EV638" s="222"/>
      <c r="EW638" s="222"/>
      <c r="EX638" s="222"/>
      <c r="EY638" s="222"/>
      <c r="EZ638" s="223"/>
      <c r="FA638" s="224"/>
      <c r="FB638" s="224"/>
      <c r="FC638" s="222"/>
      <c r="FD638" s="222"/>
      <c r="FE638" s="222"/>
      <c r="FF638" s="222"/>
      <c r="FG638" s="222"/>
      <c r="FH638" s="222"/>
      <c r="FI638" s="222"/>
      <c r="FJ638" s="222"/>
      <c r="FK638" s="222"/>
      <c r="FL638" s="222"/>
      <c r="FM638" s="222"/>
      <c r="FN638" s="146"/>
      <c r="FO638" s="225"/>
      <c r="FP638" s="225"/>
      <c r="FQ638" s="225"/>
      <c r="FR638" s="225"/>
      <c r="FS638" s="225"/>
      <c r="FT638" s="225"/>
      <c r="FU638" s="225"/>
      <c r="FV638" s="225"/>
      <c r="FW638" s="225"/>
      <c r="FX638" s="225"/>
      <c r="FY638" s="225"/>
      <c r="FZ638" s="225"/>
      <c r="GA638" s="225"/>
    </row>
    <row r="639" spans="4:183" ht="16.899999999999999" customHeight="1">
      <c r="D639" s="45"/>
      <c r="F639" s="144"/>
      <c r="G639" s="83"/>
      <c r="H639" s="83"/>
      <c r="I639" s="83"/>
      <c r="J639" s="83"/>
      <c r="K639" s="83"/>
      <c r="L639" s="144"/>
      <c r="M639" s="144"/>
      <c r="N639" s="211"/>
      <c r="O639" s="211"/>
      <c r="P639" s="146"/>
      <c r="Q639" s="215"/>
      <c r="R639" s="215"/>
      <c r="S639" s="215"/>
      <c r="T639" s="216"/>
      <c r="U639" s="216"/>
      <c r="V639" s="216"/>
      <c r="W639" s="216"/>
      <c r="X639" s="216"/>
      <c r="Y639" s="216"/>
      <c r="Z639" s="216"/>
      <c r="AA639" s="216"/>
      <c r="AB639" s="216"/>
      <c r="AC639" s="216"/>
      <c r="AD639" s="216"/>
      <c r="AE639" s="216"/>
      <c r="AF639" s="216"/>
      <c r="AG639" s="216"/>
      <c r="AH639" s="185"/>
      <c r="AI639" s="146"/>
      <c r="AJ639" s="146"/>
      <c r="AK639" s="146"/>
      <c r="AL639" s="217"/>
      <c r="AM639" s="146"/>
      <c r="AN639" s="149"/>
      <c r="AO639" s="146"/>
      <c r="AP639" s="149"/>
      <c r="AQ639" s="185"/>
      <c r="AR639" s="218"/>
      <c r="AS639" s="218"/>
      <c r="AT639" s="218"/>
      <c r="AU639" s="218"/>
      <c r="AV639" s="218"/>
      <c r="AW639" s="218"/>
      <c r="AX639" s="218"/>
      <c r="AY639" s="218"/>
      <c r="AZ639" s="218"/>
      <c r="BA639" s="146"/>
      <c r="BB639" s="218"/>
      <c r="BC639" s="218"/>
      <c r="BD639" s="218"/>
      <c r="BE639" s="185"/>
      <c r="BF639" s="185"/>
      <c r="BG639" s="185"/>
      <c r="BH639" s="185"/>
      <c r="BI639" s="185"/>
      <c r="BJ639" s="185"/>
      <c r="BK639" s="185"/>
      <c r="BL639" s="146"/>
      <c r="BM639" s="146"/>
      <c r="BN639" s="184"/>
      <c r="BO639" s="184"/>
      <c r="BP639" s="184"/>
      <c r="BQ639" s="184"/>
      <c r="BR639" s="184"/>
      <c r="BS639" s="184"/>
      <c r="BT639" s="184"/>
      <c r="BU639" s="184"/>
      <c r="BV639" s="184"/>
      <c r="BW639" s="184"/>
      <c r="BX639" s="184"/>
      <c r="BY639" s="184"/>
      <c r="BZ639" s="184"/>
      <c r="CA639" s="184"/>
      <c r="CB639" s="184"/>
      <c r="CC639" s="184"/>
      <c r="CD639" s="184"/>
      <c r="CE639" s="184"/>
      <c r="CF639" s="184"/>
      <c r="CG639" s="184"/>
      <c r="CH639" s="184"/>
      <c r="CI639" s="184"/>
      <c r="CJ639" s="184"/>
      <c r="CK639" s="184"/>
      <c r="CL639" s="184"/>
      <c r="CM639" s="146"/>
      <c r="CN639" s="146"/>
      <c r="CO639" s="146"/>
      <c r="CP639" s="146"/>
      <c r="CQ639" s="146"/>
      <c r="CR639" s="146"/>
      <c r="CS639" s="146"/>
      <c r="CT639" s="146"/>
      <c r="CU639" s="146"/>
      <c r="CV639" s="146"/>
      <c r="CW639" s="146"/>
      <c r="CX639" s="146"/>
      <c r="CY639" s="146"/>
      <c r="CZ639" s="146"/>
      <c r="DA639" s="146"/>
      <c r="DB639" s="146"/>
      <c r="DC639" s="146"/>
      <c r="DD639" s="146"/>
      <c r="DE639" s="146"/>
      <c r="DF639" s="146"/>
      <c r="DG639" s="219"/>
      <c r="DH639" s="219"/>
      <c r="DI639" s="219"/>
      <c r="DJ639" s="219"/>
      <c r="DK639" s="219"/>
      <c r="DL639" s="219"/>
      <c r="DM639" s="219"/>
      <c r="DN639" s="219"/>
      <c r="DO639" s="219"/>
      <c r="DP639" s="219"/>
      <c r="DQ639" s="219"/>
      <c r="DR639" s="157"/>
      <c r="DS639" s="157"/>
      <c r="DT639" s="157"/>
      <c r="DU639" s="157"/>
      <c r="DV639" s="158"/>
      <c r="DW639" s="158"/>
      <c r="DX639" s="158"/>
      <c r="DY639" s="158"/>
      <c r="DZ639" s="158"/>
      <c r="EA639" s="158"/>
      <c r="EB639" s="158"/>
      <c r="EC639" s="158"/>
      <c r="ED639" s="158"/>
      <c r="EE639" s="158"/>
      <c r="EF639" s="158"/>
      <c r="EG639" s="158"/>
      <c r="EH639" s="158"/>
      <c r="EI639" s="158"/>
      <c r="EJ639" s="220"/>
      <c r="EK639" s="220"/>
      <c r="EL639" s="221"/>
      <c r="EM639" s="220"/>
      <c r="EN639" s="220"/>
      <c r="EO639" s="220"/>
      <c r="EP639" s="220"/>
      <c r="EQ639" s="220"/>
      <c r="ER639" s="222"/>
      <c r="ES639" s="222"/>
      <c r="ET639" s="222"/>
      <c r="EU639" s="222"/>
      <c r="EV639" s="222"/>
      <c r="EW639" s="222"/>
      <c r="EX639" s="222"/>
      <c r="EY639" s="222"/>
      <c r="EZ639" s="223"/>
      <c r="FA639" s="224"/>
      <c r="FB639" s="224"/>
      <c r="FC639" s="222"/>
      <c r="FD639" s="222"/>
      <c r="FE639" s="222"/>
      <c r="FF639" s="222"/>
      <c r="FG639" s="222"/>
      <c r="FH639" s="222"/>
      <c r="FI639" s="222"/>
      <c r="FJ639" s="222"/>
      <c r="FK639" s="222"/>
      <c r="FL639" s="222"/>
      <c r="FM639" s="222"/>
      <c r="FN639" s="146"/>
      <c r="FO639" s="225"/>
      <c r="FP639" s="225"/>
      <c r="FQ639" s="225"/>
      <c r="FR639" s="225"/>
      <c r="FS639" s="225"/>
      <c r="FT639" s="225"/>
      <c r="FU639" s="225"/>
      <c r="FV639" s="225"/>
      <c r="FW639" s="225"/>
      <c r="FX639" s="225"/>
      <c r="FY639" s="225"/>
      <c r="FZ639" s="225"/>
      <c r="GA639" s="225"/>
    </row>
    <row r="640" spans="4:183" ht="16.899999999999999" customHeight="1">
      <c r="D640" s="45"/>
      <c r="F640" s="83"/>
      <c r="G640" s="83"/>
      <c r="H640" s="83"/>
      <c r="I640" s="83"/>
      <c r="J640" s="83"/>
      <c r="K640" s="83"/>
      <c r="L640" s="83"/>
      <c r="M640" s="83"/>
      <c r="N640" s="211"/>
      <c r="O640" s="211"/>
      <c r="P640" s="146"/>
      <c r="Q640" s="215"/>
      <c r="R640" s="215"/>
      <c r="S640" s="215"/>
      <c r="T640" s="216"/>
      <c r="U640" s="216"/>
      <c r="V640" s="216"/>
      <c r="W640" s="216"/>
      <c r="X640" s="216"/>
      <c r="Y640" s="216"/>
      <c r="Z640" s="216"/>
      <c r="AA640" s="216"/>
      <c r="AB640" s="216"/>
      <c r="AC640" s="216"/>
      <c r="AD640" s="216"/>
      <c r="AE640" s="216"/>
      <c r="AF640" s="216"/>
      <c r="AG640" s="216"/>
      <c r="AH640" s="185"/>
      <c r="AI640" s="146"/>
      <c r="AJ640" s="146"/>
      <c r="AK640" s="146"/>
      <c r="AL640" s="217"/>
      <c r="AM640" s="146"/>
      <c r="AN640" s="149"/>
      <c r="AO640" s="146"/>
      <c r="AP640" s="149"/>
      <c r="AQ640" s="185"/>
      <c r="AR640" s="218"/>
      <c r="AS640" s="218"/>
      <c r="AT640" s="218"/>
      <c r="AU640" s="218"/>
      <c r="AV640" s="218"/>
      <c r="AW640" s="218"/>
      <c r="AX640" s="218"/>
      <c r="AY640" s="218"/>
      <c r="AZ640" s="218"/>
      <c r="BA640" s="146"/>
      <c r="BB640" s="218"/>
      <c r="BC640" s="218"/>
      <c r="BD640" s="218"/>
      <c r="BE640" s="185"/>
      <c r="BF640" s="185"/>
      <c r="BG640" s="185"/>
      <c r="BH640" s="185"/>
      <c r="BI640" s="185"/>
      <c r="BJ640" s="185"/>
      <c r="BK640" s="185"/>
      <c r="BL640" s="146"/>
      <c r="BM640" s="146"/>
      <c r="BN640" s="184"/>
      <c r="BO640" s="184"/>
      <c r="BP640" s="184"/>
      <c r="BQ640" s="184"/>
      <c r="BR640" s="184"/>
      <c r="BS640" s="184"/>
      <c r="BT640" s="184"/>
      <c r="BU640" s="184"/>
      <c r="BV640" s="184"/>
      <c r="BW640" s="184"/>
      <c r="BX640" s="184"/>
      <c r="BY640" s="184"/>
      <c r="BZ640" s="184"/>
      <c r="CA640" s="184"/>
      <c r="CB640" s="184"/>
      <c r="CC640" s="184"/>
      <c r="CD640" s="184"/>
      <c r="CE640" s="184"/>
      <c r="CF640" s="184"/>
      <c r="CG640" s="184"/>
      <c r="CH640" s="184"/>
      <c r="CI640" s="184"/>
      <c r="CJ640" s="184"/>
      <c r="CK640" s="184"/>
      <c r="CL640" s="184"/>
      <c r="CM640" s="146"/>
      <c r="CN640" s="146"/>
      <c r="CO640" s="146"/>
      <c r="CP640" s="146"/>
      <c r="CQ640" s="146"/>
      <c r="CR640" s="146"/>
      <c r="CS640" s="146"/>
      <c r="CT640" s="146"/>
      <c r="CU640" s="146"/>
      <c r="CV640" s="146"/>
      <c r="CW640" s="146"/>
      <c r="CX640" s="146"/>
      <c r="CY640" s="146"/>
      <c r="CZ640" s="146"/>
      <c r="DA640" s="146"/>
      <c r="DB640" s="146"/>
      <c r="DC640" s="146"/>
      <c r="DD640" s="146"/>
      <c r="DE640" s="146"/>
      <c r="DF640" s="146"/>
      <c r="DG640" s="219"/>
      <c r="DH640" s="219"/>
      <c r="DI640" s="219"/>
      <c r="DJ640" s="219"/>
      <c r="DK640" s="219"/>
      <c r="DL640" s="219"/>
      <c r="DM640" s="219"/>
      <c r="DN640" s="219"/>
      <c r="DO640" s="219"/>
      <c r="DP640" s="219"/>
      <c r="DQ640" s="219"/>
      <c r="DR640" s="157"/>
      <c r="DS640" s="157"/>
      <c r="DT640" s="157"/>
      <c r="DU640" s="157"/>
      <c r="DV640" s="158"/>
      <c r="DW640" s="158"/>
      <c r="DX640" s="158"/>
      <c r="DY640" s="158"/>
      <c r="DZ640" s="158"/>
      <c r="EA640" s="158"/>
      <c r="EB640" s="158"/>
      <c r="EC640" s="158"/>
      <c r="ED640" s="158"/>
      <c r="EE640" s="158"/>
      <c r="EF640" s="158"/>
      <c r="EG640" s="158"/>
      <c r="EH640" s="158"/>
      <c r="EI640" s="158"/>
      <c r="EJ640" s="220"/>
      <c r="EK640" s="220"/>
      <c r="EL640" s="221"/>
      <c r="EM640" s="220"/>
      <c r="EN640" s="220"/>
      <c r="EO640" s="220"/>
      <c r="EP640" s="220"/>
      <c r="EQ640" s="220"/>
      <c r="ER640" s="222"/>
      <c r="ES640" s="222"/>
      <c r="ET640" s="222"/>
      <c r="EU640" s="222"/>
      <c r="EV640" s="222"/>
      <c r="EW640" s="222"/>
      <c r="EX640" s="222"/>
      <c r="EY640" s="222"/>
      <c r="EZ640" s="223"/>
      <c r="FA640" s="224"/>
      <c r="FB640" s="224"/>
      <c r="FC640" s="222"/>
      <c r="FD640" s="222"/>
      <c r="FE640" s="222"/>
      <c r="FF640" s="222"/>
      <c r="FG640" s="222"/>
      <c r="FH640" s="222"/>
      <c r="FI640" s="222"/>
      <c r="FJ640" s="222"/>
      <c r="FK640" s="222"/>
      <c r="FL640" s="222"/>
      <c r="FM640" s="222"/>
      <c r="FN640" s="146"/>
      <c r="FO640" s="225"/>
      <c r="FP640" s="225"/>
      <c r="FQ640" s="225"/>
      <c r="FR640" s="225"/>
      <c r="FS640" s="225"/>
      <c r="FT640" s="225"/>
      <c r="FU640" s="225"/>
      <c r="FV640" s="225"/>
      <c r="FW640" s="225"/>
      <c r="FX640" s="225"/>
      <c r="FY640" s="225"/>
      <c r="FZ640" s="225"/>
      <c r="GA640" s="225"/>
    </row>
    <row r="641" spans="4:183" ht="16.899999999999999" customHeight="1">
      <c r="D641" s="45"/>
      <c r="F641" s="144"/>
      <c r="G641" s="144"/>
      <c r="H641" s="144"/>
      <c r="I641" s="144"/>
      <c r="J641" s="144"/>
      <c r="K641" s="144"/>
      <c r="L641" s="144"/>
      <c r="M641" s="83"/>
      <c r="N641" s="211"/>
      <c r="O641" s="211"/>
      <c r="P641" s="146"/>
      <c r="Q641" s="215"/>
      <c r="R641" s="215"/>
      <c r="S641" s="215"/>
      <c r="T641" s="216"/>
      <c r="U641" s="216"/>
      <c r="V641" s="216"/>
      <c r="W641" s="216"/>
      <c r="X641" s="216"/>
      <c r="Y641" s="216"/>
      <c r="Z641" s="216"/>
      <c r="AA641" s="216"/>
      <c r="AB641" s="216"/>
      <c r="AC641" s="216"/>
      <c r="AD641" s="216"/>
      <c r="AE641" s="216"/>
      <c r="AF641" s="216"/>
      <c r="AG641" s="216"/>
      <c r="AH641" s="185"/>
      <c r="AI641" s="146"/>
      <c r="AJ641" s="146"/>
      <c r="AK641" s="146"/>
      <c r="AL641" s="217"/>
      <c r="AM641" s="146"/>
      <c r="AN641" s="149"/>
      <c r="AO641" s="146"/>
      <c r="AP641" s="149"/>
      <c r="AQ641" s="185"/>
      <c r="AR641" s="218"/>
      <c r="AS641" s="218"/>
      <c r="AT641" s="218"/>
      <c r="AU641" s="218"/>
      <c r="AV641" s="218"/>
      <c r="AW641" s="218"/>
      <c r="AX641" s="218"/>
      <c r="AY641" s="218"/>
      <c r="AZ641" s="218"/>
      <c r="BA641" s="146"/>
      <c r="BB641" s="218"/>
      <c r="BC641" s="218"/>
      <c r="BD641" s="218"/>
      <c r="BE641" s="185"/>
      <c r="BF641" s="185"/>
      <c r="BG641" s="185"/>
      <c r="BH641" s="185"/>
      <c r="BI641" s="185"/>
      <c r="BJ641" s="185"/>
      <c r="BK641" s="185"/>
      <c r="BL641" s="146"/>
      <c r="BM641" s="146"/>
      <c r="BN641" s="184"/>
      <c r="BO641" s="184"/>
      <c r="BP641" s="184"/>
      <c r="BQ641" s="184"/>
      <c r="BR641" s="184"/>
      <c r="BS641" s="184"/>
      <c r="BT641" s="184"/>
      <c r="BU641" s="184"/>
      <c r="BV641" s="184"/>
      <c r="BW641" s="184"/>
      <c r="BX641" s="184"/>
      <c r="BY641" s="184"/>
      <c r="BZ641" s="184"/>
      <c r="CA641" s="184"/>
      <c r="CB641" s="184"/>
      <c r="CC641" s="184"/>
      <c r="CD641" s="184"/>
      <c r="CE641" s="184"/>
      <c r="CF641" s="184"/>
      <c r="CG641" s="184"/>
      <c r="CH641" s="184"/>
      <c r="CI641" s="184"/>
      <c r="CJ641" s="184"/>
      <c r="CK641" s="184"/>
      <c r="CL641" s="184"/>
      <c r="CM641" s="146"/>
      <c r="CN641" s="146"/>
      <c r="CO641" s="146"/>
      <c r="CP641" s="146"/>
      <c r="CQ641" s="146"/>
      <c r="CR641" s="146"/>
      <c r="CS641" s="146"/>
      <c r="CT641" s="146"/>
      <c r="CU641" s="146"/>
      <c r="CV641" s="146"/>
      <c r="CW641" s="146"/>
      <c r="CX641" s="146"/>
      <c r="CY641" s="146"/>
      <c r="CZ641" s="146"/>
      <c r="DA641" s="146"/>
      <c r="DB641" s="146"/>
      <c r="DC641" s="146"/>
      <c r="DD641" s="146"/>
      <c r="DE641" s="146"/>
      <c r="DF641" s="146"/>
      <c r="DG641" s="219"/>
      <c r="DH641" s="219"/>
      <c r="DI641" s="219"/>
      <c r="DJ641" s="219"/>
      <c r="DK641" s="219"/>
      <c r="DL641" s="219"/>
      <c r="DM641" s="219"/>
      <c r="DN641" s="219"/>
      <c r="DO641" s="219"/>
      <c r="DP641" s="219"/>
      <c r="DQ641" s="219"/>
      <c r="DR641" s="157"/>
      <c r="DS641" s="157"/>
      <c r="DT641" s="157"/>
      <c r="DU641" s="157"/>
      <c r="DV641" s="158"/>
      <c r="DW641" s="158"/>
      <c r="DX641" s="158"/>
      <c r="DY641" s="158"/>
      <c r="DZ641" s="158"/>
      <c r="EA641" s="158"/>
      <c r="EB641" s="158"/>
      <c r="EC641" s="158"/>
      <c r="ED641" s="158"/>
      <c r="EE641" s="158"/>
      <c r="EF641" s="158"/>
      <c r="EG641" s="158"/>
      <c r="EH641" s="158"/>
      <c r="EI641" s="158"/>
      <c r="EJ641" s="220"/>
      <c r="EK641" s="220"/>
      <c r="EL641" s="221"/>
      <c r="EM641" s="220"/>
      <c r="EN641" s="220"/>
      <c r="EO641" s="220"/>
      <c r="EP641" s="220"/>
      <c r="EQ641" s="220"/>
      <c r="ER641" s="222"/>
      <c r="ES641" s="222"/>
      <c r="ET641" s="222"/>
      <c r="EU641" s="222"/>
      <c r="EV641" s="222"/>
      <c r="EW641" s="222"/>
      <c r="EX641" s="222"/>
      <c r="EY641" s="222"/>
      <c r="EZ641" s="223"/>
      <c r="FA641" s="224"/>
      <c r="FB641" s="224"/>
      <c r="FC641" s="222"/>
      <c r="FD641" s="222"/>
      <c r="FE641" s="222"/>
      <c r="FF641" s="222"/>
      <c r="FG641" s="222"/>
      <c r="FH641" s="222"/>
      <c r="FI641" s="222"/>
      <c r="FJ641" s="222"/>
      <c r="FK641" s="222"/>
      <c r="FL641" s="222"/>
      <c r="FM641" s="222"/>
      <c r="FN641" s="146"/>
      <c r="FO641" s="225"/>
      <c r="FP641" s="225"/>
      <c r="FQ641" s="225"/>
      <c r="FR641" s="225"/>
      <c r="FS641" s="225"/>
      <c r="FT641" s="225"/>
      <c r="FU641" s="225"/>
      <c r="FV641" s="225"/>
      <c r="FW641" s="225"/>
      <c r="FX641" s="225"/>
      <c r="FY641" s="225"/>
      <c r="FZ641" s="225"/>
      <c r="GA641" s="225"/>
    </row>
    <row r="642" spans="4:183" ht="16.899999999999999" customHeight="1">
      <c r="D642" s="45"/>
      <c r="F642" s="83"/>
      <c r="G642" s="83"/>
      <c r="H642" s="83"/>
      <c r="I642" s="83"/>
      <c r="J642" s="83"/>
      <c r="K642" s="144"/>
      <c r="L642" s="144"/>
      <c r="M642" s="83"/>
      <c r="N642" s="211"/>
      <c r="O642" s="211"/>
      <c r="P642" s="146"/>
      <c r="Q642" s="215"/>
      <c r="R642" s="215"/>
      <c r="S642" s="215"/>
      <c r="T642" s="216"/>
      <c r="U642" s="216"/>
      <c r="V642" s="216"/>
      <c r="W642" s="216"/>
      <c r="X642" s="216"/>
      <c r="Y642" s="216"/>
      <c r="Z642" s="216"/>
      <c r="AA642" s="216"/>
      <c r="AB642" s="216"/>
      <c r="AC642" s="216"/>
      <c r="AD642" s="216"/>
      <c r="AE642" s="216"/>
      <c r="AF642" s="216"/>
      <c r="AG642" s="216"/>
      <c r="AH642" s="185"/>
      <c r="AI642" s="146"/>
      <c r="AJ642" s="146"/>
      <c r="AK642" s="146"/>
      <c r="AL642" s="217"/>
      <c r="AM642" s="146"/>
      <c r="AN642" s="149"/>
      <c r="AO642" s="146"/>
      <c r="AP642" s="149"/>
      <c r="AQ642" s="185"/>
      <c r="AR642" s="218"/>
      <c r="AS642" s="218"/>
      <c r="AT642" s="218"/>
      <c r="AU642" s="218"/>
      <c r="AV642" s="218"/>
      <c r="AW642" s="218"/>
      <c r="AX642" s="218"/>
      <c r="AY642" s="218"/>
      <c r="AZ642" s="218"/>
      <c r="BA642" s="146"/>
      <c r="BB642" s="218"/>
      <c r="BC642" s="218"/>
      <c r="BD642" s="218"/>
      <c r="BE642" s="185"/>
      <c r="BF642" s="185"/>
      <c r="BG642" s="185"/>
      <c r="BH642" s="185"/>
      <c r="BI642" s="185"/>
      <c r="BJ642" s="185"/>
      <c r="BK642" s="185"/>
      <c r="BL642" s="146"/>
      <c r="BM642" s="146"/>
      <c r="BN642" s="184"/>
      <c r="BO642" s="184"/>
      <c r="BP642" s="184"/>
      <c r="BQ642" s="184"/>
      <c r="BR642" s="184"/>
      <c r="BS642" s="184"/>
      <c r="BT642" s="184"/>
      <c r="BU642" s="184"/>
      <c r="BV642" s="184"/>
      <c r="BW642" s="184"/>
      <c r="BX642" s="184"/>
      <c r="BY642" s="184"/>
      <c r="BZ642" s="184"/>
      <c r="CA642" s="184"/>
      <c r="CB642" s="184"/>
      <c r="CC642" s="184"/>
      <c r="CD642" s="184"/>
      <c r="CE642" s="184"/>
      <c r="CF642" s="184"/>
      <c r="CG642" s="184"/>
      <c r="CH642" s="184"/>
      <c r="CI642" s="184"/>
      <c r="CJ642" s="184"/>
      <c r="CK642" s="184"/>
      <c r="CL642" s="184"/>
      <c r="CM642" s="146"/>
      <c r="CN642" s="146"/>
      <c r="CO642" s="146"/>
      <c r="CP642" s="146"/>
      <c r="CQ642" s="146"/>
      <c r="CR642" s="146"/>
      <c r="CS642" s="146"/>
      <c r="CT642" s="146"/>
      <c r="CU642" s="146"/>
      <c r="CV642" s="146"/>
      <c r="CW642" s="146"/>
      <c r="CX642" s="146"/>
      <c r="CY642" s="146"/>
      <c r="CZ642" s="146"/>
      <c r="DA642" s="146"/>
      <c r="DB642" s="146"/>
      <c r="DC642" s="146"/>
      <c r="DD642" s="146"/>
      <c r="DE642" s="146"/>
      <c r="DF642" s="146"/>
      <c r="DG642" s="219"/>
      <c r="DH642" s="219"/>
      <c r="DI642" s="219"/>
      <c r="DJ642" s="219"/>
      <c r="DK642" s="219"/>
      <c r="DL642" s="219"/>
      <c r="DM642" s="219"/>
      <c r="DN642" s="219"/>
      <c r="DO642" s="219"/>
      <c r="DP642" s="219"/>
      <c r="DQ642" s="219"/>
      <c r="DR642" s="157"/>
      <c r="DS642" s="157"/>
      <c r="DT642" s="157"/>
      <c r="DU642" s="157"/>
      <c r="DV642" s="158"/>
      <c r="DW642" s="158"/>
      <c r="DX642" s="158"/>
      <c r="DY642" s="158"/>
      <c r="DZ642" s="158"/>
      <c r="EA642" s="158"/>
      <c r="EB642" s="158"/>
      <c r="EC642" s="158"/>
      <c r="ED642" s="158"/>
      <c r="EE642" s="158"/>
      <c r="EF642" s="158"/>
      <c r="EG642" s="158"/>
      <c r="EH642" s="158"/>
      <c r="EI642" s="158"/>
      <c r="EJ642" s="220"/>
      <c r="EK642" s="220"/>
      <c r="EL642" s="221"/>
      <c r="EM642" s="220"/>
      <c r="EN642" s="220"/>
      <c r="EO642" s="220"/>
      <c r="EP642" s="220"/>
      <c r="EQ642" s="220"/>
      <c r="ER642" s="222"/>
      <c r="ES642" s="222"/>
      <c r="ET642" s="222"/>
      <c r="EU642" s="222"/>
      <c r="EV642" s="222"/>
      <c r="EW642" s="222"/>
      <c r="EX642" s="222"/>
      <c r="EY642" s="222"/>
      <c r="EZ642" s="223"/>
      <c r="FA642" s="224"/>
      <c r="FB642" s="224"/>
      <c r="FC642" s="222"/>
      <c r="FD642" s="222"/>
      <c r="FE642" s="222"/>
      <c r="FF642" s="222"/>
      <c r="FG642" s="222"/>
      <c r="FH642" s="222"/>
      <c r="FI642" s="222"/>
      <c r="FJ642" s="222"/>
      <c r="FK642" s="222"/>
      <c r="FL642" s="222"/>
      <c r="FM642" s="222"/>
      <c r="FN642" s="146"/>
      <c r="FO642" s="225"/>
      <c r="FP642" s="225"/>
      <c r="FQ642" s="225"/>
      <c r="FR642" s="225"/>
      <c r="FS642" s="225"/>
      <c r="FT642" s="225"/>
      <c r="FU642" s="225"/>
      <c r="FV642" s="225"/>
      <c r="FW642" s="225"/>
      <c r="FX642" s="225"/>
      <c r="FY642" s="225"/>
      <c r="FZ642" s="225"/>
      <c r="GA642" s="225"/>
    </row>
    <row r="643" spans="4:183" ht="16.899999999999999" customHeight="1">
      <c r="D643" s="45"/>
      <c r="F643" s="83"/>
      <c r="G643" s="83"/>
      <c r="H643" s="83"/>
      <c r="I643" s="83"/>
      <c r="J643" s="83"/>
      <c r="K643" s="144"/>
      <c r="L643" s="144"/>
      <c r="M643" s="83"/>
      <c r="N643" s="211"/>
      <c r="O643" s="211"/>
      <c r="P643" s="146"/>
      <c r="Q643" s="215"/>
      <c r="R643" s="215"/>
      <c r="S643" s="215"/>
      <c r="T643" s="216"/>
      <c r="U643" s="216"/>
      <c r="V643" s="216"/>
      <c r="W643" s="216"/>
      <c r="X643" s="216"/>
      <c r="Y643" s="216"/>
      <c r="Z643" s="216"/>
      <c r="AA643" s="216"/>
      <c r="AB643" s="216"/>
      <c r="AC643" s="216"/>
      <c r="AD643" s="216"/>
      <c r="AE643" s="216"/>
      <c r="AF643" s="216"/>
      <c r="AG643" s="216"/>
      <c r="AH643" s="185"/>
      <c r="AI643" s="146"/>
      <c r="AJ643" s="146"/>
      <c r="AK643" s="146"/>
      <c r="AL643" s="217"/>
      <c r="AM643" s="146"/>
      <c r="AN643" s="149"/>
      <c r="AO643" s="146"/>
      <c r="AP643" s="149"/>
      <c r="AQ643" s="185"/>
      <c r="AR643" s="218"/>
      <c r="AS643" s="218"/>
      <c r="AT643" s="218"/>
      <c r="AU643" s="218"/>
      <c r="AV643" s="218"/>
      <c r="AW643" s="218"/>
      <c r="AX643" s="218"/>
      <c r="AY643" s="218"/>
      <c r="AZ643" s="218"/>
      <c r="BA643" s="146"/>
      <c r="BB643" s="218"/>
      <c r="BC643" s="218"/>
      <c r="BD643" s="218"/>
      <c r="BE643" s="185"/>
      <c r="BF643" s="185"/>
      <c r="BG643" s="185"/>
      <c r="BH643" s="185"/>
      <c r="BI643" s="185"/>
      <c r="BJ643" s="185"/>
      <c r="BK643" s="185"/>
      <c r="BL643" s="146"/>
      <c r="BM643" s="146"/>
      <c r="BN643" s="184"/>
      <c r="BO643" s="184"/>
      <c r="BP643" s="184"/>
      <c r="BQ643" s="184"/>
      <c r="BR643" s="184"/>
      <c r="BS643" s="184"/>
      <c r="BT643" s="184"/>
      <c r="BU643" s="184"/>
      <c r="BV643" s="184"/>
      <c r="BW643" s="184"/>
      <c r="BX643" s="184"/>
      <c r="BY643" s="184"/>
      <c r="BZ643" s="184"/>
      <c r="CA643" s="184"/>
      <c r="CB643" s="184"/>
      <c r="CC643" s="184"/>
      <c r="CD643" s="184"/>
      <c r="CE643" s="184"/>
      <c r="CF643" s="184"/>
      <c r="CG643" s="184"/>
      <c r="CH643" s="184"/>
      <c r="CI643" s="184"/>
      <c r="CJ643" s="184"/>
      <c r="CK643" s="184"/>
      <c r="CL643" s="184"/>
      <c r="CM643" s="146"/>
      <c r="CN643" s="146"/>
      <c r="CO643" s="146"/>
      <c r="CP643" s="146"/>
      <c r="CQ643" s="146"/>
      <c r="CR643" s="146"/>
      <c r="CS643" s="146"/>
      <c r="CT643" s="146"/>
      <c r="CU643" s="146"/>
      <c r="CV643" s="146"/>
      <c r="CW643" s="146"/>
      <c r="CX643" s="146"/>
      <c r="CY643" s="146"/>
      <c r="CZ643" s="146"/>
      <c r="DA643" s="146"/>
      <c r="DB643" s="146"/>
      <c r="DC643" s="146"/>
      <c r="DD643" s="146"/>
      <c r="DE643" s="146"/>
      <c r="DF643" s="146"/>
      <c r="DG643" s="219"/>
      <c r="DH643" s="219"/>
      <c r="DI643" s="219"/>
      <c r="DJ643" s="219"/>
      <c r="DK643" s="219"/>
      <c r="DL643" s="219"/>
      <c r="DM643" s="219"/>
      <c r="DN643" s="219"/>
      <c r="DO643" s="219"/>
      <c r="DP643" s="219"/>
      <c r="DQ643" s="219"/>
      <c r="DR643" s="157"/>
      <c r="DS643" s="157"/>
      <c r="DT643" s="157"/>
      <c r="DU643" s="157"/>
      <c r="DV643" s="158"/>
      <c r="DW643" s="158"/>
      <c r="DX643" s="158"/>
      <c r="DY643" s="158"/>
      <c r="DZ643" s="158"/>
      <c r="EA643" s="158"/>
      <c r="EB643" s="158"/>
      <c r="EC643" s="158"/>
      <c r="ED643" s="158"/>
      <c r="EE643" s="158"/>
      <c r="EF643" s="158"/>
      <c r="EG643" s="158"/>
      <c r="EH643" s="158"/>
      <c r="EI643" s="158"/>
      <c r="EJ643" s="220"/>
      <c r="EK643" s="220"/>
      <c r="EL643" s="221"/>
      <c r="EM643" s="220"/>
      <c r="EN643" s="220"/>
      <c r="EO643" s="220"/>
      <c r="EP643" s="220"/>
      <c r="EQ643" s="220"/>
      <c r="ER643" s="222"/>
      <c r="ES643" s="222"/>
      <c r="ET643" s="222"/>
      <c r="EU643" s="222"/>
      <c r="EV643" s="222"/>
      <c r="EW643" s="222"/>
      <c r="EX643" s="222"/>
      <c r="EY643" s="222"/>
      <c r="EZ643" s="223"/>
      <c r="FA643" s="224"/>
      <c r="FB643" s="224"/>
      <c r="FC643" s="222"/>
      <c r="FD643" s="222"/>
      <c r="FE643" s="222"/>
      <c r="FF643" s="222"/>
      <c r="FG643" s="222"/>
      <c r="FH643" s="222"/>
      <c r="FI643" s="222"/>
      <c r="FJ643" s="222"/>
      <c r="FK643" s="222"/>
      <c r="FL643" s="222"/>
      <c r="FM643" s="222"/>
      <c r="FN643" s="146"/>
      <c r="FO643" s="225"/>
      <c r="FP643" s="225"/>
      <c r="FQ643" s="225"/>
      <c r="FR643" s="225"/>
      <c r="FS643" s="225"/>
      <c r="FT643" s="225"/>
      <c r="FU643" s="225"/>
      <c r="FV643" s="225"/>
      <c r="FW643" s="225"/>
      <c r="FX643" s="225"/>
      <c r="FY643" s="225"/>
      <c r="FZ643" s="225"/>
      <c r="GA643" s="225"/>
    </row>
    <row r="644" spans="4:183" ht="16.899999999999999" customHeight="1">
      <c r="D644" s="45"/>
      <c r="F644" s="83"/>
      <c r="G644" s="83"/>
      <c r="H644" s="83"/>
      <c r="I644" s="83"/>
      <c r="J644" s="83"/>
      <c r="K644" s="83"/>
      <c r="L644" s="83"/>
      <c r="M644" s="83"/>
      <c r="N644" s="211"/>
      <c r="O644" s="211"/>
      <c r="P644" s="146"/>
      <c r="Q644" s="215"/>
      <c r="R644" s="215"/>
      <c r="S644" s="215"/>
      <c r="T644" s="216"/>
      <c r="U644" s="216"/>
      <c r="V644" s="216"/>
      <c r="W644" s="216"/>
      <c r="X644" s="216"/>
      <c r="Y644" s="216"/>
      <c r="Z644" s="216"/>
      <c r="AA644" s="216"/>
      <c r="AB644" s="216"/>
      <c r="AC644" s="216"/>
      <c r="AD644" s="216"/>
      <c r="AE644" s="216"/>
      <c r="AF644" s="216"/>
      <c r="AG644" s="216"/>
      <c r="AH644" s="185"/>
      <c r="AI644" s="146"/>
      <c r="AJ644" s="146"/>
      <c r="AK644" s="146"/>
      <c r="AL644" s="217"/>
      <c r="AM644" s="146"/>
      <c r="AN644" s="149"/>
      <c r="AO644" s="146"/>
      <c r="AP644" s="149"/>
      <c r="AQ644" s="185"/>
      <c r="AR644" s="218"/>
      <c r="AS644" s="218"/>
      <c r="AT644" s="218"/>
      <c r="AU644" s="218"/>
      <c r="AV644" s="218"/>
      <c r="AW644" s="218"/>
      <c r="AX644" s="218"/>
      <c r="AY644" s="218"/>
      <c r="AZ644" s="218"/>
      <c r="BA644" s="146"/>
      <c r="BB644" s="218"/>
      <c r="BC644" s="218"/>
      <c r="BD644" s="218"/>
      <c r="BE644" s="185"/>
      <c r="BF644" s="185"/>
      <c r="BG644" s="185"/>
      <c r="BH644" s="185"/>
      <c r="BI644" s="185"/>
      <c r="BJ644" s="185"/>
      <c r="BK644" s="185"/>
      <c r="BL644" s="146"/>
      <c r="BM644" s="146"/>
      <c r="BN644" s="184"/>
      <c r="BO644" s="184"/>
      <c r="BP644" s="184"/>
      <c r="BQ644" s="184"/>
      <c r="BR644" s="184"/>
      <c r="BS644" s="184"/>
      <c r="BT644" s="184"/>
      <c r="BU644" s="184"/>
      <c r="BV644" s="184"/>
      <c r="BW644" s="184"/>
      <c r="BX644" s="184"/>
      <c r="BY644" s="184"/>
      <c r="BZ644" s="184"/>
      <c r="CA644" s="184"/>
      <c r="CB644" s="184"/>
      <c r="CC644" s="184"/>
      <c r="CD644" s="184"/>
      <c r="CE644" s="184"/>
      <c r="CF644" s="184"/>
      <c r="CG644" s="184"/>
      <c r="CH644" s="184"/>
      <c r="CI644" s="184"/>
      <c r="CJ644" s="184"/>
      <c r="CK644" s="184"/>
      <c r="CL644" s="184"/>
      <c r="CM644" s="146"/>
      <c r="CN644" s="146"/>
      <c r="CO644" s="146"/>
      <c r="CP644" s="146"/>
      <c r="CQ644" s="146"/>
      <c r="CR644" s="146"/>
      <c r="CS644" s="146"/>
      <c r="CT644" s="146"/>
      <c r="CU644" s="146"/>
      <c r="CV644" s="146"/>
      <c r="CW644" s="146"/>
      <c r="CX644" s="146"/>
      <c r="CY644" s="146"/>
      <c r="CZ644" s="146"/>
      <c r="DA644" s="146"/>
      <c r="DB644" s="146"/>
      <c r="DC644" s="146"/>
      <c r="DD644" s="146"/>
      <c r="DE644" s="146"/>
      <c r="DF644" s="146"/>
      <c r="DG644" s="219"/>
      <c r="DH644" s="219"/>
      <c r="DI644" s="219"/>
      <c r="DJ644" s="219"/>
      <c r="DK644" s="219"/>
      <c r="DL644" s="219"/>
      <c r="DM644" s="219"/>
      <c r="DN644" s="219"/>
      <c r="DO644" s="219"/>
      <c r="DP644" s="219"/>
      <c r="DQ644" s="219"/>
      <c r="DR644" s="157"/>
      <c r="DS644" s="157"/>
      <c r="DT644" s="157"/>
      <c r="DU644" s="157"/>
      <c r="DV644" s="158"/>
      <c r="DW644" s="158"/>
      <c r="DX644" s="158"/>
      <c r="DY644" s="158"/>
      <c r="DZ644" s="158"/>
      <c r="EA644" s="158"/>
      <c r="EB644" s="158"/>
      <c r="EC644" s="158"/>
      <c r="ED644" s="158"/>
      <c r="EE644" s="158"/>
      <c r="EF644" s="158"/>
      <c r="EG644" s="158"/>
      <c r="EH644" s="158"/>
      <c r="EI644" s="158"/>
      <c r="EJ644" s="220"/>
      <c r="EK644" s="220"/>
      <c r="EL644" s="221"/>
      <c r="EM644" s="220"/>
      <c r="EN644" s="220"/>
      <c r="EO644" s="220"/>
      <c r="EP644" s="220"/>
      <c r="EQ644" s="220"/>
      <c r="ER644" s="222"/>
      <c r="ES644" s="222"/>
      <c r="ET644" s="222"/>
      <c r="EU644" s="222"/>
      <c r="EV644" s="222"/>
      <c r="EW644" s="222"/>
      <c r="EX644" s="222"/>
      <c r="EY644" s="222"/>
      <c r="EZ644" s="223"/>
      <c r="FA644" s="224"/>
      <c r="FB644" s="224"/>
      <c r="FC644" s="222"/>
      <c r="FD644" s="222"/>
      <c r="FE644" s="222"/>
      <c r="FF644" s="222"/>
      <c r="FG644" s="222"/>
      <c r="FH644" s="222"/>
      <c r="FI644" s="222"/>
      <c r="FJ644" s="222"/>
      <c r="FK644" s="222"/>
      <c r="FL644" s="222"/>
      <c r="FM644" s="222"/>
      <c r="FN644" s="146"/>
      <c r="FO644" s="225"/>
      <c r="FP644" s="225"/>
      <c r="FQ644" s="225"/>
      <c r="FR644" s="225"/>
      <c r="FS644" s="225"/>
      <c r="FT644" s="225"/>
      <c r="FU644" s="225"/>
      <c r="FV644" s="225"/>
      <c r="FW644" s="225"/>
      <c r="FX644" s="225"/>
      <c r="FY644" s="225"/>
      <c r="FZ644" s="225"/>
      <c r="GA644" s="225"/>
    </row>
    <row r="645" spans="4:183" ht="16.899999999999999" customHeight="1">
      <c r="D645" s="45"/>
      <c r="F645" s="144"/>
      <c r="G645" s="144"/>
      <c r="H645" s="144"/>
      <c r="I645" s="144"/>
      <c r="J645" s="144"/>
      <c r="K645" s="144"/>
      <c r="L645" s="144"/>
      <c r="M645" s="83"/>
      <c r="N645" s="211"/>
      <c r="O645" s="211"/>
      <c r="P645" s="146"/>
      <c r="Q645" s="215"/>
      <c r="R645" s="215"/>
      <c r="S645" s="215"/>
      <c r="T645" s="216"/>
      <c r="U645" s="216"/>
      <c r="V645" s="216"/>
      <c r="W645" s="216"/>
      <c r="X645" s="216"/>
      <c r="Y645" s="216"/>
      <c r="Z645" s="216"/>
      <c r="AA645" s="216"/>
      <c r="AB645" s="216"/>
      <c r="AC645" s="216"/>
      <c r="AD645" s="216"/>
      <c r="AE645" s="216"/>
      <c r="AF645" s="216"/>
      <c r="AG645" s="216"/>
      <c r="AH645" s="185"/>
      <c r="AI645" s="146"/>
      <c r="AJ645" s="146"/>
      <c r="AK645" s="146"/>
      <c r="AL645" s="217"/>
      <c r="AM645" s="146"/>
      <c r="AN645" s="149"/>
      <c r="AO645" s="146"/>
      <c r="AP645" s="149"/>
      <c r="AQ645" s="185"/>
      <c r="AR645" s="218"/>
      <c r="AS645" s="218"/>
      <c r="AT645" s="218"/>
      <c r="AU645" s="218"/>
      <c r="AV645" s="218"/>
      <c r="AW645" s="218"/>
      <c r="AX645" s="218"/>
      <c r="AY645" s="218"/>
      <c r="AZ645" s="218"/>
      <c r="BA645" s="146"/>
      <c r="BB645" s="218"/>
      <c r="BC645" s="218"/>
      <c r="BD645" s="218"/>
      <c r="BE645" s="185"/>
      <c r="BF645" s="185"/>
      <c r="BG645" s="185"/>
      <c r="BH645" s="185"/>
      <c r="BI645" s="185"/>
      <c r="BJ645" s="185"/>
      <c r="BK645" s="185"/>
      <c r="BL645" s="146"/>
      <c r="BM645" s="146"/>
      <c r="BN645" s="184"/>
      <c r="BO645" s="184"/>
      <c r="BP645" s="184"/>
      <c r="BQ645" s="184"/>
      <c r="BR645" s="184"/>
      <c r="BS645" s="184"/>
      <c r="BT645" s="184"/>
      <c r="BU645" s="184"/>
      <c r="BV645" s="184"/>
      <c r="BW645" s="184"/>
      <c r="BX645" s="184"/>
      <c r="BY645" s="184"/>
      <c r="BZ645" s="184"/>
      <c r="CA645" s="184"/>
      <c r="CB645" s="184"/>
      <c r="CC645" s="184"/>
      <c r="CD645" s="184"/>
      <c r="CE645" s="184"/>
      <c r="CF645" s="184"/>
      <c r="CG645" s="184"/>
      <c r="CH645" s="184"/>
      <c r="CI645" s="184"/>
      <c r="CJ645" s="184"/>
      <c r="CK645" s="184"/>
      <c r="CL645" s="184"/>
      <c r="CM645" s="146"/>
      <c r="CN645" s="146"/>
      <c r="CO645" s="146"/>
      <c r="CP645" s="146"/>
      <c r="CQ645" s="146"/>
      <c r="CR645" s="146"/>
      <c r="CS645" s="146"/>
      <c r="CT645" s="146"/>
      <c r="CU645" s="146"/>
      <c r="CV645" s="146"/>
      <c r="CW645" s="146"/>
      <c r="CX645" s="146"/>
      <c r="CY645" s="146"/>
      <c r="CZ645" s="146"/>
      <c r="DA645" s="146"/>
      <c r="DB645" s="146"/>
      <c r="DC645" s="146"/>
      <c r="DD645" s="146"/>
      <c r="DE645" s="146"/>
      <c r="DF645" s="146"/>
      <c r="DG645" s="219"/>
      <c r="DH645" s="219"/>
      <c r="DI645" s="219"/>
      <c r="DJ645" s="219"/>
      <c r="DK645" s="219"/>
      <c r="DL645" s="219"/>
      <c r="DM645" s="219"/>
      <c r="DN645" s="219"/>
      <c r="DO645" s="219"/>
      <c r="DP645" s="219"/>
      <c r="DQ645" s="219"/>
      <c r="DR645" s="157"/>
      <c r="DS645" s="157"/>
      <c r="DT645" s="157"/>
      <c r="DU645" s="157"/>
      <c r="DV645" s="158"/>
      <c r="DW645" s="158"/>
      <c r="DX645" s="158"/>
      <c r="DY645" s="158"/>
      <c r="DZ645" s="158"/>
      <c r="EA645" s="158"/>
      <c r="EB645" s="158"/>
      <c r="EC645" s="158"/>
      <c r="ED645" s="158"/>
      <c r="EE645" s="158"/>
      <c r="EF645" s="158"/>
      <c r="EG645" s="158"/>
      <c r="EH645" s="158"/>
      <c r="EI645" s="158"/>
      <c r="EJ645" s="220"/>
      <c r="EK645" s="220"/>
      <c r="EL645" s="221"/>
      <c r="EM645" s="220"/>
      <c r="EN645" s="220"/>
      <c r="EO645" s="220"/>
      <c r="EP645" s="220"/>
      <c r="EQ645" s="220"/>
      <c r="ER645" s="222"/>
      <c r="ES645" s="222"/>
      <c r="ET645" s="222"/>
      <c r="EU645" s="222"/>
      <c r="EV645" s="222"/>
      <c r="EW645" s="222"/>
      <c r="EX645" s="222"/>
      <c r="EY645" s="222"/>
      <c r="EZ645" s="223"/>
      <c r="FA645" s="224"/>
      <c r="FB645" s="224"/>
      <c r="FC645" s="222"/>
      <c r="FD645" s="222"/>
      <c r="FE645" s="222"/>
      <c r="FF645" s="222"/>
      <c r="FG645" s="222"/>
      <c r="FH645" s="222"/>
      <c r="FI645" s="222"/>
      <c r="FJ645" s="222"/>
      <c r="FK645" s="222"/>
      <c r="FL645" s="222"/>
      <c r="FM645" s="222"/>
      <c r="FN645" s="146"/>
      <c r="FO645" s="225"/>
      <c r="FP645" s="225"/>
      <c r="FQ645" s="225"/>
      <c r="FR645" s="225"/>
      <c r="FS645" s="225"/>
      <c r="FT645" s="225"/>
      <c r="FU645" s="225"/>
      <c r="FV645" s="225"/>
      <c r="FW645" s="225"/>
      <c r="FX645" s="225"/>
      <c r="FY645" s="225"/>
      <c r="FZ645" s="225"/>
      <c r="GA645" s="225"/>
    </row>
    <row r="646" spans="4:183" ht="16.899999999999999" customHeight="1">
      <c r="D646" s="45"/>
      <c r="F646" s="83"/>
      <c r="G646" s="83"/>
      <c r="H646" s="83"/>
      <c r="I646" s="83"/>
      <c r="J646" s="83"/>
      <c r="K646" s="83"/>
      <c r="L646" s="144"/>
      <c r="M646" s="83"/>
      <c r="N646" s="211"/>
      <c r="O646" s="211"/>
      <c r="P646" s="146"/>
      <c r="Q646" s="215"/>
      <c r="R646" s="215"/>
      <c r="S646" s="215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185"/>
      <c r="AI646" s="146"/>
      <c r="AJ646" s="146"/>
      <c r="AK646" s="146"/>
      <c r="AL646" s="217"/>
      <c r="AM646" s="146"/>
      <c r="AN646" s="149"/>
      <c r="AO646" s="146"/>
      <c r="AP646" s="149"/>
      <c r="AQ646" s="185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146"/>
      <c r="BB646" s="218"/>
      <c r="BC646" s="218"/>
      <c r="BD646" s="218"/>
      <c r="BE646" s="185"/>
      <c r="BF646" s="185"/>
      <c r="BG646" s="185"/>
      <c r="BH646" s="185"/>
      <c r="BI646" s="185"/>
      <c r="BJ646" s="185"/>
      <c r="BK646" s="185"/>
      <c r="BL646" s="146"/>
      <c r="BM646" s="146"/>
      <c r="BN646" s="184"/>
      <c r="BO646" s="184"/>
      <c r="BP646" s="184"/>
      <c r="BQ646" s="184"/>
      <c r="BR646" s="184"/>
      <c r="BS646" s="184"/>
      <c r="BT646" s="184"/>
      <c r="BU646" s="184"/>
      <c r="BV646" s="184"/>
      <c r="BW646" s="184"/>
      <c r="BX646" s="184"/>
      <c r="BY646" s="184"/>
      <c r="BZ646" s="184"/>
      <c r="CA646" s="184"/>
      <c r="CB646" s="184"/>
      <c r="CC646" s="184"/>
      <c r="CD646" s="184"/>
      <c r="CE646" s="184"/>
      <c r="CF646" s="184"/>
      <c r="CG646" s="184"/>
      <c r="CH646" s="184"/>
      <c r="CI646" s="184"/>
      <c r="CJ646" s="184"/>
      <c r="CK646" s="184"/>
      <c r="CL646" s="184"/>
      <c r="CM646" s="146"/>
      <c r="CN646" s="146"/>
      <c r="CO646" s="146"/>
      <c r="CP646" s="146"/>
      <c r="CQ646" s="146"/>
      <c r="CR646" s="146"/>
      <c r="CS646" s="146"/>
      <c r="CT646" s="146"/>
      <c r="CU646" s="146"/>
      <c r="CV646" s="146"/>
      <c r="CW646" s="146"/>
      <c r="CX646" s="146"/>
      <c r="CY646" s="146"/>
      <c r="CZ646" s="146"/>
      <c r="DA646" s="146"/>
      <c r="DB646" s="146"/>
      <c r="DC646" s="146"/>
      <c r="DD646" s="146"/>
      <c r="DE646" s="146"/>
      <c r="DF646" s="146"/>
      <c r="DG646" s="219"/>
      <c r="DH646" s="219"/>
      <c r="DI646" s="219"/>
      <c r="DJ646" s="219"/>
      <c r="DK646" s="219"/>
      <c r="DL646" s="219"/>
      <c r="DM646" s="219"/>
      <c r="DN646" s="219"/>
      <c r="DO646" s="219"/>
      <c r="DP646" s="219"/>
      <c r="DQ646" s="219"/>
      <c r="DR646" s="157"/>
      <c r="DS646" s="157"/>
      <c r="DT646" s="157"/>
      <c r="DU646" s="157"/>
      <c r="DV646" s="158"/>
      <c r="DW646" s="158"/>
      <c r="DX646" s="158"/>
      <c r="DY646" s="158"/>
      <c r="DZ646" s="158"/>
      <c r="EA646" s="158"/>
      <c r="EB646" s="158"/>
      <c r="EC646" s="158"/>
      <c r="ED646" s="158"/>
      <c r="EE646" s="158"/>
      <c r="EF646" s="158"/>
      <c r="EG646" s="158"/>
      <c r="EH646" s="158"/>
      <c r="EI646" s="158"/>
      <c r="EJ646" s="220"/>
      <c r="EK646" s="220"/>
      <c r="EL646" s="221"/>
      <c r="EM646" s="220"/>
      <c r="EN646" s="220"/>
      <c r="EO646" s="220"/>
      <c r="EP646" s="220"/>
      <c r="EQ646" s="220"/>
      <c r="ER646" s="222"/>
      <c r="ES646" s="222"/>
      <c r="ET646" s="222"/>
      <c r="EU646" s="222"/>
      <c r="EV646" s="222"/>
      <c r="EW646" s="222"/>
      <c r="EX646" s="222"/>
      <c r="EY646" s="222"/>
      <c r="EZ646" s="223"/>
      <c r="FA646" s="224"/>
      <c r="FB646" s="224"/>
      <c r="FC646" s="222"/>
      <c r="FD646" s="222"/>
      <c r="FE646" s="222"/>
      <c r="FF646" s="222"/>
      <c r="FG646" s="222"/>
      <c r="FH646" s="222"/>
      <c r="FI646" s="222"/>
      <c r="FJ646" s="222"/>
      <c r="FK646" s="222"/>
      <c r="FL646" s="222"/>
      <c r="FM646" s="222"/>
      <c r="FN646" s="146"/>
      <c r="FO646" s="225"/>
      <c r="FP646" s="225"/>
      <c r="FQ646" s="225"/>
      <c r="FR646" s="225"/>
      <c r="FS646" s="225"/>
      <c r="FT646" s="225"/>
      <c r="FU646" s="225"/>
      <c r="FV646" s="225"/>
      <c r="FW646" s="225"/>
      <c r="FX646" s="225"/>
      <c r="FY646" s="225"/>
      <c r="FZ646" s="225"/>
      <c r="GA646" s="225"/>
    </row>
    <row r="647" spans="4:183" ht="16.899999999999999" customHeight="1">
      <c r="D647" s="45"/>
      <c r="F647" s="83"/>
      <c r="G647" s="83"/>
      <c r="H647" s="83"/>
      <c r="I647" s="83"/>
      <c r="J647" s="83"/>
      <c r="K647" s="83"/>
      <c r="L647" s="144"/>
      <c r="M647" s="83"/>
      <c r="N647" s="211"/>
      <c r="O647" s="211"/>
      <c r="P647" s="146"/>
      <c r="Q647" s="215"/>
      <c r="R647" s="215"/>
      <c r="S647" s="215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185"/>
      <c r="AI647" s="146"/>
      <c r="AJ647" s="146"/>
      <c r="AK647" s="146"/>
      <c r="AL647" s="217"/>
      <c r="AM647" s="146"/>
      <c r="AN647" s="149"/>
      <c r="AO647" s="146"/>
      <c r="AP647" s="149"/>
      <c r="AQ647" s="185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146"/>
      <c r="BB647" s="218"/>
      <c r="BC647" s="218"/>
      <c r="BD647" s="218"/>
      <c r="BE647" s="185"/>
      <c r="BF647" s="185"/>
      <c r="BG647" s="185"/>
      <c r="BH647" s="185"/>
      <c r="BI647" s="185"/>
      <c r="BJ647" s="185"/>
      <c r="BK647" s="185"/>
      <c r="BL647" s="146"/>
      <c r="BM647" s="146"/>
      <c r="BN647" s="184"/>
      <c r="BO647" s="184"/>
      <c r="BP647" s="184"/>
      <c r="BQ647" s="184"/>
      <c r="BR647" s="184"/>
      <c r="BS647" s="184"/>
      <c r="BT647" s="184"/>
      <c r="BU647" s="184"/>
      <c r="BV647" s="184"/>
      <c r="BW647" s="184"/>
      <c r="BX647" s="184"/>
      <c r="BY647" s="184"/>
      <c r="BZ647" s="184"/>
      <c r="CA647" s="184"/>
      <c r="CB647" s="184"/>
      <c r="CC647" s="184"/>
      <c r="CD647" s="184"/>
      <c r="CE647" s="184"/>
      <c r="CF647" s="184"/>
      <c r="CG647" s="184"/>
      <c r="CH647" s="184"/>
      <c r="CI647" s="184"/>
      <c r="CJ647" s="184"/>
      <c r="CK647" s="184"/>
      <c r="CL647" s="184"/>
      <c r="CM647" s="146"/>
      <c r="CN647" s="146"/>
      <c r="CO647" s="146"/>
      <c r="CP647" s="146"/>
      <c r="CQ647" s="146"/>
      <c r="CR647" s="146"/>
      <c r="CS647" s="146"/>
      <c r="CT647" s="146"/>
      <c r="CU647" s="146"/>
      <c r="CV647" s="146"/>
      <c r="CW647" s="146"/>
      <c r="CX647" s="146"/>
      <c r="CY647" s="146"/>
      <c r="CZ647" s="146"/>
      <c r="DA647" s="146"/>
      <c r="DB647" s="146"/>
      <c r="DC647" s="146"/>
      <c r="DD647" s="146"/>
      <c r="DE647" s="146"/>
      <c r="DF647" s="146"/>
      <c r="DG647" s="219"/>
      <c r="DH647" s="219"/>
      <c r="DI647" s="219"/>
      <c r="DJ647" s="219"/>
      <c r="DK647" s="219"/>
      <c r="DL647" s="219"/>
      <c r="DM647" s="219"/>
      <c r="DN647" s="219"/>
      <c r="DO647" s="219"/>
      <c r="DP647" s="219"/>
      <c r="DQ647" s="219"/>
      <c r="DR647" s="157"/>
      <c r="DS647" s="157"/>
      <c r="DT647" s="157"/>
      <c r="DU647" s="157"/>
      <c r="DV647" s="158"/>
      <c r="DW647" s="158"/>
      <c r="DX647" s="158"/>
      <c r="DY647" s="158"/>
      <c r="DZ647" s="158"/>
      <c r="EA647" s="158"/>
      <c r="EB647" s="158"/>
      <c r="EC647" s="158"/>
      <c r="ED647" s="158"/>
      <c r="EE647" s="158"/>
      <c r="EF647" s="158"/>
      <c r="EG647" s="158"/>
      <c r="EH647" s="158"/>
      <c r="EI647" s="158"/>
      <c r="EJ647" s="220"/>
      <c r="EK647" s="220"/>
      <c r="EL647" s="221"/>
      <c r="EM647" s="220"/>
      <c r="EN647" s="220"/>
      <c r="EO647" s="220"/>
      <c r="EP647" s="220"/>
      <c r="EQ647" s="220"/>
      <c r="ER647" s="222"/>
      <c r="ES647" s="222"/>
      <c r="ET647" s="222"/>
      <c r="EU647" s="222"/>
      <c r="EV647" s="222"/>
      <c r="EW647" s="222"/>
      <c r="EX647" s="222"/>
      <c r="EY647" s="222"/>
      <c r="EZ647" s="223"/>
      <c r="FA647" s="224"/>
      <c r="FB647" s="224"/>
      <c r="FC647" s="222"/>
      <c r="FD647" s="222"/>
      <c r="FE647" s="222"/>
      <c r="FF647" s="222"/>
      <c r="FG647" s="222"/>
      <c r="FH647" s="222"/>
      <c r="FI647" s="222"/>
      <c r="FJ647" s="222"/>
      <c r="FK647" s="222"/>
      <c r="FL647" s="222"/>
      <c r="FM647" s="222"/>
      <c r="FN647" s="146"/>
      <c r="FO647" s="225"/>
      <c r="FP647" s="225"/>
      <c r="FQ647" s="225"/>
      <c r="FR647" s="225"/>
      <c r="FS647" s="225"/>
      <c r="FT647" s="225"/>
      <c r="FU647" s="225"/>
      <c r="FV647" s="225"/>
      <c r="FW647" s="225"/>
      <c r="FX647" s="225"/>
      <c r="FY647" s="225"/>
      <c r="FZ647" s="225"/>
      <c r="GA647" s="225"/>
    </row>
    <row r="648" spans="4:183" ht="16.899999999999999" customHeight="1">
      <c r="D648" s="45"/>
      <c r="F648" s="83"/>
      <c r="G648" s="83"/>
      <c r="H648" s="83"/>
      <c r="I648" s="83"/>
      <c r="J648" s="83"/>
      <c r="K648" s="83"/>
      <c r="L648" s="83"/>
      <c r="M648" s="83"/>
      <c r="N648" s="211"/>
      <c r="O648" s="211"/>
      <c r="P648" s="146"/>
      <c r="Q648" s="215"/>
      <c r="R648" s="215"/>
      <c r="S648" s="215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185"/>
      <c r="AI648" s="146"/>
      <c r="AJ648" s="146"/>
      <c r="AK648" s="146"/>
      <c r="AL648" s="217"/>
      <c r="AM648" s="146"/>
      <c r="AN648" s="149"/>
      <c r="AO648" s="146"/>
      <c r="AP648" s="149"/>
      <c r="AQ648" s="185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146"/>
      <c r="BB648" s="218"/>
      <c r="BC648" s="218"/>
      <c r="BD648" s="218"/>
      <c r="BE648" s="185"/>
      <c r="BF648" s="185"/>
      <c r="BG648" s="185"/>
      <c r="BH648" s="185"/>
      <c r="BI648" s="185"/>
      <c r="BJ648" s="185"/>
      <c r="BK648" s="185"/>
      <c r="BL648" s="146"/>
      <c r="BM648" s="146"/>
      <c r="BN648" s="184"/>
      <c r="BO648" s="184"/>
      <c r="BP648" s="184"/>
      <c r="BQ648" s="184"/>
      <c r="BR648" s="184"/>
      <c r="BS648" s="184"/>
      <c r="BT648" s="184"/>
      <c r="BU648" s="184"/>
      <c r="BV648" s="184"/>
      <c r="BW648" s="184"/>
      <c r="BX648" s="184"/>
      <c r="BY648" s="184"/>
      <c r="BZ648" s="184"/>
      <c r="CA648" s="184"/>
      <c r="CB648" s="184"/>
      <c r="CC648" s="184"/>
      <c r="CD648" s="184"/>
      <c r="CE648" s="184"/>
      <c r="CF648" s="184"/>
      <c r="CG648" s="184"/>
      <c r="CH648" s="184"/>
      <c r="CI648" s="184"/>
      <c r="CJ648" s="184"/>
      <c r="CK648" s="184"/>
      <c r="CL648" s="184"/>
      <c r="CM648" s="146"/>
      <c r="CN648" s="146"/>
      <c r="CO648" s="146"/>
      <c r="CP648" s="146"/>
      <c r="CQ648" s="146"/>
      <c r="CR648" s="146"/>
      <c r="CS648" s="146"/>
      <c r="CT648" s="146"/>
      <c r="CU648" s="146"/>
      <c r="CV648" s="146"/>
      <c r="CW648" s="146"/>
      <c r="CX648" s="146"/>
      <c r="CY648" s="146"/>
      <c r="CZ648" s="146"/>
      <c r="DA648" s="146"/>
      <c r="DB648" s="146"/>
      <c r="DC648" s="146"/>
      <c r="DD648" s="146"/>
      <c r="DE648" s="146"/>
      <c r="DF648" s="146"/>
      <c r="DG648" s="219"/>
      <c r="DH648" s="219"/>
      <c r="DI648" s="219"/>
      <c r="DJ648" s="219"/>
      <c r="DK648" s="219"/>
      <c r="DL648" s="219"/>
      <c r="DM648" s="219"/>
      <c r="DN648" s="219"/>
      <c r="DO648" s="219"/>
      <c r="DP648" s="219"/>
      <c r="DQ648" s="219"/>
      <c r="DR648" s="157"/>
      <c r="DS648" s="157"/>
      <c r="DT648" s="157"/>
      <c r="DU648" s="157"/>
      <c r="DV648" s="158"/>
      <c r="DW648" s="158"/>
      <c r="DX648" s="158"/>
      <c r="DY648" s="158"/>
      <c r="DZ648" s="158"/>
      <c r="EA648" s="158"/>
      <c r="EB648" s="158"/>
      <c r="EC648" s="158"/>
      <c r="ED648" s="158"/>
      <c r="EE648" s="158"/>
      <c r="EF648" s="158"/>
      <c r="EG648" s="158"/>
      <c r="EH648" s="158"/>
      <c r="EI648" s="158"/>
      <c r="EJ648" s="220"/>
      <c r="EK648" s="220"/>
      <c r="EL648" s="221"/>
      <c r="EM648" s="220"/>
      <c r="EN648" s="220"/>
      <c r="EO648" s="220"/>
      <c r="EP648" s="220"/>
      <c r="EQ648" s="220"/>
      <c r="ER648" s="222"/>
      <c r="ES648" s="222"/>
      <c r="ET648" s="222"/>
      <c r="EU648" s="222"/>
      <c r="EV648" s="222"/>
      <c r="EW648" s="222"/>
      <c r="EX648" s="222"/>
      <c r="EY648" s="222"/>
      <c r="EZ648" s="223"/>
      <c r="FA648" s="224"/>
      <c r="FB648" s="224"/>
      <c r="FC648" s="222"/>
      <c r="FD648" s="222"/>
      <c r="FE648" s="222"/>
      <c r="FF648" s="222"/>
      <c r="FG648" s="222"/>
      <c r="FH648" s="222"/>
      <c r="FI648" s="222"/>
      <c r="FJ648" s="222"/>
      <c r="FK648" s="222"/>
      <c r="FL648" s="222"/>
      <c r="FM648" s="222"/>
      <c r="FN648" s="146"/>
      <c r="FO648" s="225"/>
      <c r="FP648" s="225"/>
      <c r="FQ648" s="225"/>
      <c r="FR648" s="225"/>
      <c r="FS648" s="225"/>
      <c r="FT648" s="225"/>
      <c r="FU648" s="225"/>
      <c r="FV648" s="225"/>
      <c r="FW648" s="225"/>
      <c r="FX648" s="225"/>
      <c r="FY648" s="225"/>
      <c r="FZ648" s="225"/>
      <c r="GA648" s="225"/>
    </row>
    <row r="649" spans="4:183" ht="16.899999999999999" customHeight="1">
      <c r="D649" s="45"/>
      <c r="F649" s="144"/>
      <c r="G649" s="144"/>
      <c r="H649" s="144"/>
      <c r="I649" s="144"/>
      <c r="J649" s="144"/>
      <c r="K649" s="144"/>
      <c r="L649" s="144"/>
      <c r="M649" s="83"/>
      <c r="N649" s="211"/>
      <c r="O649" s="211"/>
      <c r="P649" s="146"/>
      <c r="Q649" s="215"/>
      <c r="R649" s="215"/>
      <c r="S649" s="215"/>
      <c r="T649" s="216"/>
      <c r="U649" s="216"/>
      <c r="V649" s="216"/>
      <c r="W649" s="216"/>
      <c r="X649" s="216"/>
      <c r="Y649" s="216"/>
      <c r="Z649" s="216"/>
      <c r="AA649" s="216"/>
      <c r="AB649" s="216"/>
      <c r="AC649" s="216"/>
      <c r="AD649" s="216"/>
      <c r="AE649" s="216"/>
      <c r="AF649" s="216"/>
      <c r="AG649" s="216"/>
      <c r="AH649" s="185"/>
      <c r="AI649" s="146"/>
      <c r="AJ649" s="146"/>
      <c r="AK649" s="146"/>
      <c r="AL649" s="217"/>
      <c r="AM649" s="146"/>
      <c r="AN649" s="149"/>
      <c r="AO649" s="146"/>
      <c r="AP649" s="149"/>
      <c r="AQ649" s="185"/>
      <c r="AR649" s="218"/>
      <c r="AS649" s="218"/>
      <c r="AT649" s="218"/>
      <c r="AU649" s="218"/>
      <c r="AV649" s="218"/>
      <c r="AW649" s="218"/>
      <c r="AX649" s="218"/>
      <c r="AY649" s="218"/>
      <c r="AZ649" s="218"/>
      <c r="BA649" s="146"/>
      <c r="BB649" s="218"/>
      <c r="BC649" s="218"/>
      <c r="BD649" s="218"/>
      <c r="BE649" s="185"/>
      <c r="BF649" s="185"/>
      <c r="BG649" s="185"/>
      <c r="BH649" s="185"/>
      <c r="BI649" s="185"/>
      <c r="BJ649" s="185"/>
      <c r="BK649" s="185"/>
      <c r="BL649" s="146"/>
      <c r="BM649" s="146"/>
      <c r="BN649" s="184"/>
      <c r="BO649" s="184"/>
      <c r="BP649" s="184"/>
      <c r="BQ649" s="184"/>
      <c r="BR649" s="184"/>
      <c r="BS649" s="184"/>
      <c r="BT649" s="184"/>
      <c r="BU649" s="184"/>
      <c r="BV649" s="184"/>
      <c r="BW649" s="184"/>
      <c r="BX649" s="184"/>
      <c r="BY649" s="184"/>
      <c r="BZ649" s="184"/>
      <c r="CA649" s="184"/>
      <c r="CB649" s="184"/>
      <c r="CC649" s="184"/>
      <c r="CD649" s="184"/>
      <c r="CE649" s="184"/>
      <c r="CF649" s="184"/>
      <c r="CG649" s="184"/>
      <c r="CH649" s="184"/>
      <c r="CI649" s="184"/>
      <c r="CJ649" s="184"/>
      <c r="CK649" s="184"/>
      <c r="CL649" s="184"/>
      <c r="CM649" s="146"/>
      <c r="CN649" s="146"/>
      <c r="CO649" s="146"/>
      <c r="CP649" s="146"/>
      <c r="CQ649" s="146"/>
      <c r="CR649" s="146"/>
      <c r="CS649" s="146"/>
      <c r="CT649" s="146"/>
      <c r="CU649" s="146"/>
      <c r="CV649" s="146"/>
      <c r="CW649" s="146"/>
      <c r="CX649" s="146"/>
      <c r="CY649" s="146"/>
      <c r="CZ649" s="146"/>
      <c r="DA649" s="146"/>
      <c r="DB649" s="146"/>
      <c r="DC649" s="146"/>
      <c r="DD649" s="146"/>
      <c r="DE649" s="146"/>
      <c r="DF649" s="146"/>
      <c r="DG649" s="219"/>
      <c r="DH649" s="219"/>
      <c r="DI649" s="219"/>
      <c r="DJ649" s="219"/>
      <c r="DK649" s="219"/>
      <c r="DL649" s="219"/>
      <c r="DM649" s="219"/>
      <c r="DN649" s="219"/>
      <c r="DO649" s="219"/>
      <c r="DP649" s="219"/>
      <c r="DQ649" s="219"/>
      <c r="DR649" s="157"/>
      <c r="DS649" s="157"/>
      <c r="DT649" s="157"/>
      <c r="DU649" s="157"/>
      <c r="DV649" s="158"/>
      <c r="DW649" s="158"/>
      <c r="DX649" s="158"/>
      <c r="DY649" s="158"/>
      <c r="DZ649" s="158"/>
      <c r="EA649" s="158"/>
      <c r="EB649" s="158"/>
      <c r="EC649" s="158"/>
      <c r="ED649" s="158"/>
      <c r="EE649" s="158"/>
      <c r="EF649" s="158"/>
      <c r="EG649" s="158"/>
      <c r="EH649" s="158"/>
      <c r="EI649" s="158"/>
      <c r="EJ649" s="220"/>
      <c r="EK649" s="220"/>
      <c r="EL649" s="221"/>
      <c r="EM649" s="220"/>
      <c r="EN649" s="220"/>
      <c r="EO649" s="220"/>
      <c r="EP649" s="220"/>
      <c r="EQ649" s="220"/>
      <c r="ER649" s="222"/>
      <c r="ES649" s="222"/>
      <c r="ET649" s="222"/>
      <c r="EU649" s="222"/>
      <c r="EV649" s="222"/>
      <c r="EW649" s="222"/>
      <c r="EX649" s="222"/>
      <c r="EY649" s="222"/>
      <c r="EZ649" s="223"/>
      <c r="FA649" s="224"/>
      <c r="FB649" s="224"/>
      <c r="FC649" s="222"/>
      <c r="FD649" s="222"/>
      <c r="FE649" s="222"/>
      <c r="FF649" s="222"/>
      <c r="FG649" s="222"/>
      <c r="FH649" s="222"/>
      <c r="FI649" s="222"/>
      <c r="FJ649" s="222"/>
      <c r="FK649" s="222"/>
      <c r="FL649" s="222"/>
      <c r="FM649" s="222"/>
      <c r="FN649" s="146"/>
      <c r="FO649" s="225"/>
      <c r="FP649" s="225"/>
      <c r="FQ649" s="225"/>
      <c r="FR649" s="225"/>
      <c r="FS649" s="225"/>
      <c r="FT649" s="225"/>
      <c r="FU649" s="225"/>
      <c r="FV649" s="225"/>
      <c r="FW649" s="225"/>
      <c r="FX649" s="225"/>
      <c r="FY649" s="225"/>
      <c r="FZ649" s="225"/>
      <c r="GA649" s="225"/>
    </row>
    <row r="650" spans="4:183" ht="16.899999999999999" customHeight="1">
      <c r="D650" s="45"/>
      <c r="F650" s="144"/>
      <c r="G650" s="83"/>
      <c r="H650" s="83"/>
      <c r="I650" s="144"/>
      <c r="J650" s="144"/>
      <c r="K650" s="144"/>
      <c r="L650" s="144"/>
      <c r="M650" s="83"/>
      <c r="N650" s="211"/>
      <c r="O650" s="211"/>
      <c r="P650" s="146"/>
      <c r="Q650" s="215"/>
      <c r="R650" s="215"/>
      <c r="S650" s="215"/>
      <c r="T650" s="216"/>
      <c r="U650" s="216"/>
      <c r="V650" s="216"/>
      <c r="W650" s="216"/>
      <c r="X650" s="216"/>
      <c r="Y650" s="216"/>
      <c r="Z650" s="216"/>
      <c r="AA650" s="216"/>
      <c r="AB650" s="216"/>
      <c r="AC650" s="216"/>
      <c r="AD650" s="216"/>
      <c r="AE650" s="216"/>
      <c r="AF650" s="216"/>
      <c r="AG650" s="216"/>
      <c r="AH650" s="185"/>
      <c r="AI650" s="146"/>
      <c r="AJ650" s="146"/>
      <c r="AK650" s="146"/>
      <c r="AL650" s="217"/>
      <c r="AM650" s="146"/>
      <c r="AN650" s="149"/>
      <c r="AO650" s="146"/>
      <c r="AP650" s="149"/>
      <c r="AQ650" s="185"/>
      <c r="AR650" s="218"/>
      <c r="AS650" s="218"/>
      <c r="AT650" s="218"/>
      <c r="AU650" s="218"/>
      <c r="AV650" s="218"/>
      <c r="AW650" s="218"/>
      <c r="AX650" s="218"/>
      <c r="AY650" s="218"/>
      <c r="AZ650" s="218"/>
      <c r="BA650" s="146"/>
      <c r="BB650" s="218"/>
      <c r="BC650" s="218"/>
      <c r="BD650" s="218"/>
      <c r="BE650" s="185"/>
      <c r="BF650" s="185"/>
      <c r="BG650" s="185"/>
      <c r="BH650" s="185"/>
      <c r="BI650" s="185"/>
      <c r="BJ650" s="185"/>
      <c r="BK650" s="185"/>
      <c r="BL650" s="146"/>
      <c r="BM650" s="146"/>
      <c r="BN650" s="184"/>
      <c r="BO650" s="184"/>
      <c r="BP650" s="184"/>
      <c r="BQ650" s="184"/>
      <c r="BR650" s="184"/>
      <c r="BS650" s="184"/>
      <c r="BT650" s="184"/>
      <c r="BU650" s="184"/>
      <c r="BV650" s="184"/>
      <c r="BW650" s="184"/>
      <c r="BX650" s="184"/>
      <c r="BY650" s="184"/>
      <c r="BZ650" s="184"/>
      <c r="CA650" s="184"/>
      <c r="CB650" s="184"/>
      <c r="CC650" s="184"/>
      <c r="CD650" s="184"/>
      <c r="CE650" s="184"/>
      <c r="CF650" s="184"/>
      <c r="CG650" s="184"/>
      <c r="CH650" s="184"/>
      <c r="CI650" s="184"/>
      <c r="CJ650" s="184"/>
      <c r="CK650" s="184"/>
      <c r="CL650" s="184"/>
      <c r="CM650" s="146"/>
      <c r="CN650" s="146"/>
      <c r="CO650" s="146"/>
      <c r="CP650" s="146"/>
      <c r="CQ650" s="146"/>
      <c r="CR650" s="146"/>
      <c r="CS650" s="146"/>
      <c r="CT650" s="146"/>
      <c r="CU650" s="146"/>
      <c r="CV650" s="146"/>
      <c r="CW650" s="146"/>
      <c r="CX650" s="146"/>
      <c r="CY650" s="146"/>
      <c r="CZ650" s="146"/>
      <c r="DA650" s="146"/>
      <c r="DB650" s="146"/>
      <c r="DC650" s="146"/>
      <c r="DD650" s="146"/>
      <c r="DE650" s="146"/>
      <c r="DF650" s="146"/>
      <c r="DG650" s="219"/>
      <c r="DH650" s="219"/>
      <c r="DI650" s="219"/>
      <c r="DJ650" s="219"/>
      <c r="DK650" s="219"/>
      <c r="DL650" s="219"/>
      <c r="DM650" s="219"/>
      <c r="DN650" s="219"/>
      <c r="DO650" s="219"/>
      <c r="DP650" s="219"/>
      <c r="DQ650" s="219"/>
      <c r="DR650" s="157"/>
      <c r="DS650" s="157"/>
      <c r="DT650" s="157"/>
      <c r="DU650" s="157"/>
      <c r="DV650" s="158"/>
      <c r="DW650" s="158"/>
      <c r="DX650" s="158"/>
      <c r="DY650" s="158"/>
      <c r="DZ650" s="158"/>
      <c r="EA650" s="158"/>
      <c r="EB650" s="158"/>
      <c r="EC650" s="158"/>
      <c r="ED650" s="158"/>
      <c r="EE650" s="158"/>
      <c r="EF650" s="158"/>
      <c r="EG650" s="158"/>
      <c r="EH650" s="158"/>
      <c r="EI650" s="158"/>
      <c r="EJ650" s="220"/>
      <c r="EK650" s="220"/>
      <c r="EL650" s="221"/>
      <c r="EM650" s="220"/>
      <c r="EN650" s="220"/>
      <c r="EO650" s="220"/>
      <c r="EP650" s="220"/>
      <c r="EQ650" s="220"/>
      <c r="ER650" s="222"/>
      <c r="ES650" s="222"/>
      <c r="ET650" s="222"/>
      <c r="EU650" s="222"/>
      <c r="EV650" s="222"/>
      <c r="EW650" s="222"/>
      <c r="EX650" s="222"/>
      <c r="EY650" s="222"/>
      <c r="EZ650" s="223"/>
      <c r="FA650" s="224"/>
      <c r="FB650" s="224"/>
      <c r="FC650" s="222"/>
      <c r="FD650" s="222"/>
      <c r="FE650" s="222"/>
      <c r="FF650" s="222"/>
      <c r="FG650" s="222"/>
      <c r="FH650" s="222"/>
      <c r="FI650" s="222"/>
      <c r="FJ650" s="222"/>
      <c r="FK650" s="222"/>
      <c r="FL650" s="222"/>
      <c r="FM650" s="222"/>
      <c r="FN650" s="146"/>
      <c r="FO650" s="225"/>
      <c r="FP650" s="225"/>
      <c r="FQ650" s="225"/>
      <c r="FR650" s="225"/>
      <c r="FS650" s="225"/>
      <c r="FT650" s="225"/>
      <c r="FU650" s="225"/>
      <c r="FV650" s="225"/>
      <c r="FW650" s="225"/>
      <c r="FX650" s="225"/>
      <c r="FY650" s="225"/>
      <c r="FZ650" s="225"/>
      <c r="GA650" s="225"/>
    </row>
    <row r="651" spans="4:183" ht="16.899999999999999" customHeight="1">
      <c r="D651" s="45"/>
      <c r="F651" s="144"/>
      <c r="G651" s="83"/>
      <c r="H651" s="83"/>
      <c r="I651" s="144"/>
      <c r="J651" s="144"/>
      <c r="K651" s="144"/>
      <c r="L651" s="144"/>
      <c r="M651" s="83"/>
      <c r="N651" s="211"/>
      <c r="O651" s="211"/>
      <c r="P651" s="146"/>
      <c r="Q651" s="215"/>
      <c r="R651" s="215"/>
      <c r="S651" s="215"/>
      <c r="T651" s="216"/>
      <c r="U651" s="216"/>
      <c r="V651" s="216"/>
      <c r="W651" s="216"/>
      <c r="X651" s="216"/>
      <c r="Y651" s="216"/>
      <c r="Z651" s="216"/>
      <c r="AA651" s="216"/>
      <c r="AB651" s="216"/>
      <c r="AC651" s="216"/>
      <c r="AD651" s="216"/>
      <c r="AE651" s="216"/>
      <c r="AF651" s="216"/>
      <c r="AG651" s="216"/>
      <c r="AH651" s="185"/>
      <c r="AI651" s="146"/>
      <c r="AJ651" s="146"/>
      <c r="AK651" s="146"/>
      <c r="AL651" s="217"/>
      <c r="AM651" s="146"/>
      <c r="AN651" s="149"/>
      <c r="AO651" s="146"/>
      <c r="AP651" s="149"/>
      <c r="AQ651" s="185"/>
      <c r="AR651" s="218"/>
      <c r="AS651" s="218"/>
      <c r="AT651" s="218"/>
      <c r="AU651" s="218"/>
      <c r="AV651" s="218"/>
      <c r="AW651" s="218"/>
      <c r="AX651" s="218"/>
      <c r="AY651" s="218"/>
      <c r="AZ651" s="218"/>
      <c r="BA651" s="146"/>
      <c r="BB651" s="218"/>
      <c r="BC651" s="218"/>
      <c r="BD651" s="218"/>
      <c r="BE651" s="185"/>
      <c r="BF651" s="185"/>
      <c r="BG651" s="185"/>
      <c r="BH651" s="185"/>
      <c r="BI651" s="185"/>
      <c r="BJ651" s="185"/>
      <c r="BK651" s="185"/>
      <c r="BL651" s="146"/>
      <c r="BM651" s="146"/>
      <c r="BN651" s="184"/>
      <c r="BO651" s="184"/>
      <c r="BP651" s="184"/>
      <c r="BQ651" s="184"/>
      <c r="BR651" s="184"/>
      <c r="BS651" s="184"/>
      <c r="BT651" s="184"/>
      <c r="BU651" s="184"/>
      <c r="BV651" s="184"/>
      <c r="BW651" s="184"/>
      <c r="BX651" s="184"/>
      <c r="BY651" s="184"/>
      <c r="BZ651" s="184"/>
      <c r="CA651" s="184"/>
      <c r="CB651" s="184"/>
      <c r="CC651" s="184"/>
      <c r="CD651" s="184"/>
      <c r="CE651" s="184"/>
      <c r="CF651" s="184"/>
      <c r="CG651" s="184"/>
      <c r="CH651" s="184"/>
      <c r="CI651" s="184"/>
      <c r="CJ651" s="184"/>
      <c r="CK651" s="184"/>
      <c r="CL651" s="184"/>
      <c r="CM651" s="146"/>
      <c r="CN651" s="146"/>
      <c r="CO651" s="146"/>
      <c r="CP651" s="146"/>
      <c r="CQ651" s="146"/>
      <c r="CR651" s="146"/>
      <c r="CS651" s="146"/>
      <c r="CT651" s="146"/>
      <c r="CU651" s="146"/>
      <c r="CV651" s="146"/>
      <c r="CW651" s="146"/>
      <c r="CX651" s="146"/>
      <c r="CY651" s="146"/>
      <c r="CZ651" s="146"/>
      <c r="DA651" s="146"/>
      <c r="DB651" s="146"/>
      <c r="DC651" s="146"/>
      <c r="DD651" s="146"/>
      <c r="DE651" s="146"/>
      <c r="DF651" s="146"/>
      <c r="DG651" s="219"/>
      <c r="DH651" s="219"/>
      <c r="DI651" s="219"/>
      <c r="DJ651" s="219"/>
      <c r="DK651" s="219"/>
      <c r="DL651" s="219"/>
      <c r="DM651" s="219"/>
      <c r="DN651" s="219"/>
      <c r="DO651" s="219"/>
      <c r="DP651" s="219"/>
      <c r="DQ651" s="219"/>
      <c r="DR651" s="157"/>
      <c r="DS651" s="157"/>
      <c r="DT651" s="157"/>
      <c r="DU651" s="157"/>
      <c r="DV651" s="158"/>
      <c r="DW651" s="158"/>
      <c r="DX651" s="158"/>
      <c r="DY651" s="158"/>
      <c r="DZ651" s="158"/>
      <c r="EA651" s="158"/>
      <c r="EB651" s="158"/>
      <c r="EC651" s="158"/>
      <c r="ED651" s="158"/>
      <c r="EE651" s="158"/>
      <c r="EF651" s="158"/>
      <c r="EG651" s="158"/>
      <c r="EH651" s="158"/>
      <c r="EI651" s="158"/>
      <c r="EJ651" s="220"/>
      <c r="EK651" s="220"/>
      <c r="EL651" s="221"/>
      <c r="EM651" s="220"/>
      <c r="EN651" s="220"/>
      <c r="EO651" s="220"/>
      <c r="EP651" s="220"/>
      <c r="EQ651" s="220"/>
      <c r="ER651" s="222"/>
      <c r="ES651" s="222"/>
      <c r="ET651" s="222"/>
      <c r="EU651" s="222"/>
      <c r="EV651" s="222"/>
      <c r="EW651" s="222"/>
      <c r="EX651" s="222"/>
      <c r="EY651" s="222"/>
      <c r="EZ651" s="223"/>
      <c r="FA651" s="224"/>
      <c r="FB651" s="224"/>
      <c r="FC651" s="222"/>
      <c r="FD651" s="222"/>
      <c r="FE651" s="222"/>
      <c r="FF651" s="222"/>
      <c r="FG651" s="222"/>
      <c r="FH651" s="222"/>
      <c r="FI651" s="222"/>
      <c r="FJ651" s="222"/>
      <c r="FK651" s="222"/>
      <c r="FL651" s="222"/>
      <c r="FM651" s="222"/>
      <c r="FN651" s="146"/>
      <c r="FO651" s="225"/>
      <c r="FP651" s="225"/>
      <c r="FQ651" s="225"/>
      <c r="FR651" s="225"/>
      <c r="FS651" s="225"/>
      <c r="FT651" s="225"/>
      <c r="FU651" s="225"/>
      <c r="FV651" s="225"/>
      <c r="FW651" s="225"/>
      <c r="FX651" s="225"/>
      <c r="FY651" s="225"/>
      <c r="FZ651" s="225"/>
      <c r="GA651" s="225"/>
    </row>
    <row r="652" spans="4:183" ht="16.899999999999999" customHeight="1">
      <c r="D652" s="45"/>
      <c r="F652" s="83"/>
      <c r="G652" s="83"/>
      <c r="H652" s="83"/>
      <c r="I652" s="83"/>
      <c r="J652" s="83"/>
      <c r="K652" s="83"/>
      <c r="L652" s="83"/>
      <c r="M652" s="83"/>
      <c r="N652" s="211"/>
      <c r="O652" s="211"/>
      <c r="P652" s="146"/>
      <c r="Q652" s="215"/>
      <c r="R652" s="215"/>
      <c r="S652" s="215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16"/>
      <c r="AF652" s="216"/>
      <c r="AG652" s="216"/>
      <c r="AH652" s="185"/>
      <c r="AI652" s="146"/>
      <c r="AJ652" s="146"/>
      <c r="AK652" s="146"/>
      <c r="AL652" s="217"/>
      <c r="AM652" s="146"/>
      <c r="AN652" s="149"/>
      <c r="AO652" s="146"/>
      <c r="AP652" s="149"/>
      <c r="AQ652" s="185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146"/>
      <c r="BB652" s="218"/>
      <c r="BC652" s="218"/>
      <c r="BD652" s="218"/>
      <c r="BE652" s="185"/>
      <c r="BF652" s="185"/>
      <c r="BG652" s="185"/>
      <c r="BH652" s="185"/>
      <c r="BI652" s="185"/>
      <c r="BJ652" s="185"/>
      <c r="BK652" s="185"/>
      <c r="BL652" s="146"/>
      <c r="BM652" s="146"/>
      <c r="BN652" s="184"/>
      <c r="BO652" s="184"/>
      <c r="BP652" s="184"/>
      <c r="BQ652" s="184"/>
      <c r="BR652" s="184"/>
      <c r="BS652" s="184"/>
      <c r="BT652" s="184"/>
      <c r="BU652" s="184"/>
      <c r="BV652" s="184"/>
      <c r="BW652" s="184"/>
      <c r="BX652" s="184"/>
      <c r="BY652" s="184"/>
      <c r="BZ652" s="184"/>
      <c r="CA652" s="184"/>
      <c r="CB652" s="184"/>
      <c r="CC652" s="184"/>
      <c r="CD652" s="184"/>
      <c r="CE652" s="184"/>
      <c r="CF652" s="184"/>
      <c r="CG652" s="184"/>
      <c r="CH652" s="184"/>
      <c r="CI652" s="184"/>
      <c r="CJ652" s="184"/>
      <c r="CK652" s="184"/>
      <c r="CL652" s="184"/>
      <c r="CM652" s="146"/>
      <c r="CN652" s="146"/>
      <c r="CO652" s="146"/>
      <c r="CP652" s="146"/>
      <c r="CQ652" s="146"/>
      <c r="CR652" s="146"/>
      <c r="CS652" s="146"/>
      <c r="CT652" s="146"/>
      <c r="CU652" s="146"/>
      <c r="CV652" s="146"/>
      <c r="CW652" s="146"/>
      <c r="CX652" s="146"/>
      <c r="CY652" s="146"/>
      <c r="CZ652" s="146"/>
      <c r="DA652" s="146"/>
      <c r="DB652" s="146"/>
      <c r="DC652" s="146"/>
      <c r="DD652" s="146"/>
      <c r="DE652" s="146"/>
      <c r="DF652" s="146"/>
      <c r="DG652" s="219"/>
      <c r="DH652" s="219"/>
      <c r="DI652" s="219"/>
      <c r="DJ652" s="219"/>
      <c r="DK652" s="219"/>
      <c r="DL652" s="219"/>
      <c r="DM652" s="219"/>
      <c r="DN652" s="219"/>
      <c r="DO652" s="219"/>
      <c r="DP652" s="219"/>
      <c r="DQ652" s="219"/>
      <c r="DR652" s="157"/>
      <c r="DS652" s="157"/>
      <c r="DT652" s="157"/>
      <c r="DU652" s="157"/>
      <c r="DV652" s="158"/>
      <c r="DW652" s="158"/>
      <c r="DX652" s="158"/>
      <c r="DY652" s="158"/>
      <c r="DZ652" s="158"/>
      <c r="EA652" s="158"/>
      <c r="EB652" s="158"/>
      <c r="EC652" s="158"/>
      <c r="ED652" s="158"/>
      <c r="EE652" s="158"/>
      <c r="EF652" s="158"/>
      <c r="EG652" s="158"/>
      <c r="EH652" s="158"/>
      <c r="EI652" s="158"/>
      <c r="EJ652" s="220"/>
      <c r="EK652" s="220"/>
      <c r="EL652" s="221"/>
      <c r="EM652" s="220"/>
      <c r="EN652" s="220"/>
      <c r="EO652" s="220"/>
      <c r="EP652" s="220"/>
      <c r="EQ652" s="220"/>
      <c r="ER652" s="222"/>
      <c r="ES652" s="222"/>
      <c r="ET652" s="222"/>
      <c r="EU652" s="222"/>
      <c r="EV652" s="222"/>
      <c r="EW652" s="222"/>
      <c r="EX652" s="222"/>
      <c r="EY652" s="222"/>
      <c r="EZ652" s="223"/>
      <c r="FA652" s="224"/>
      <c r="FB652" s="224"/>
      <c r="FC652" s="222"/>
      <c r="FD652" s="222"/>
      <c r="FE652" s="222"/>
      <c r="FF652" s="222"/>
      <c r="FG652" s="222"/>
      <c r="FH652" s="222"/>
      <c r="FI652" s="222"/>
      <c r="FJ652" s="222"/>
      <c r="FK652" s="222"/>
      <c r="FL652" s="222"/>
      <c r="FM652" s="222"/>
      <c r="FN652" s="146"/>
      <c r="FO652" s="225"/>
      <c r="FP652" s="225"/>
      <c r="FQ652" s="225"/>
      <c r="FR652" s="225"/>
      <c r="FS652" s="225"/>
      <c r="FT652" s="225"/>
      <c r="FU652" s="225"/>
      <c r="FV652" s="225"/>
      <c r="FW652" s="225"/>
      <c r="FX652" s="225"/>
      <c r="FY652" s="225"/>
      <c r="FZ652" s="225"/>
      <c r="GA652" s="225"/>
    </row>
    <row r="653" spans="4:183" ht="16.899999999999999" customHeight="1">
      <c r="D653" s="45"/>
      <c r="F653" s="144"/>
      <c r="G653" s="144"/>
      <c r="H653" s="144"/>
      <c r="I653" s="144"/>
      <c r="J653" s="144"/>
      <c r="K653" s="144"/>
      <c r="L653" s="83"/>
      <c r="M653" s="83"/>
      <c r="N653" s="211"/>
      <c r="O653" s="211"/>
      <c r="P653" s="146"/>
      <c r="Q653" s="215"/>
      <c r="R653" s="215"/>
      <c r="S653" s="215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16"/>
      <c r="AF653" s="216"/>
      <c r="AG653" s="216"/>
      <c r="AH653" s="185"/>
      <c r="AI653" s="146"/>
      <c r="AJ653" s="146"/>
      <c r="AK653" s="146"/>
      <c r="AL653" s="217"/>
      <c r="AM653" s="146"/>
      <c r="AN653" s="149"/>
      <c r="AO653" s="146"/>
      <c r="AP653" s="149"/>
      <c r="AQ653" s="185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146"/>
      <c r="BB653" s="218"/>
      <c r="BC653" s="218"/>
      <c r="BD653" s="218"/>
      <c r="BE653" s="185"/>
      <c r="BF653" s="185"/>
      <c r="BG653" s="185"/>
      <c r="BH653" s="185"/>
      <c r="BI653" s="185"/>
      <c r="BJ653" s="185"/>
      <c r="BK653" s="185"/>
      <c r="BL653" s="146"/>
      <c r="BM653" s="146"/>
      <c r="BN653" s="184"/>
      <c r="BO653" s="184"/>
      <c r="BP653" s="184"/>
      <c r="BQ653" s="184"/>
      <c r="BR653" s="184"/>
      <c r="BS653" s="184"/>
      <c r="BT653" s="184"/>
      <c r="BU653" s="184"/>
      <c r="BV653" s="184"/>
      <c r="BW653" s="184"/>
      <c r="BX653" s="184"/>
      <c r="BY653" s="184"/>
      <c r="BZ653" s="184"/>
      <c r="CA653" s="184"/>
      <c r="CB653" s="184"/>
      <c r="CC653" s="184"/>
      <c r="CD653" s="184"/>
      <c r="CE653" s="184"/>
      <c r="CF653" s="184"/>
      <c r="CG653" s="184"/>
      <c r="CH653" s="184"/>
      <c r="CI653" s="184"/>
      <c r="CJ653" s="184"/>
      <c r="CK653" s="184"/>
      <c r="CL653" s="184"/>
      <c r="CM653" s="146"/>
      <c r="CN653" s="146"/>
      <c r="CO653" s="146"/>
      <c r="CP653" s="146"/>
      <c r="CQ653" s="146"/>
      <c r="CR653" s="146"/>
      <c r="CS653" s="146"/>
      <c r="CT653" s="146"/>
      <c r="CU653" s="146"/>
      <c r="CV653" s="146"/>
      <c r="CW653" s="146"/>
      <c r="CX653" s="146"/>
      <c r="CY653" s="146"/>
      <c r="CZ653" s="146"/>
      <c r="DA653" s="146"/>
      <c r="DB653" s="146"/>
      <c r="DC653" s="146"/>
      <c r="DD653" s="146"/>
      <c r="DE653" s="146"/>
      <c r="DF653" s="146"/>
      <c r="DG653" s="219"/>
      <c r="DH653" s="219"/>
      <c r="DI653" s="219"/>
      <c r="DJ653" s="219"/>
      <c r="DK653" s="219"/>
      <c r="DL653" s="219"/>
      <c r="DM653" s="219"/>
      <c r="DN653" s="219"/>
      <c r="DO653" s="219"/>
      <c r="DP653" s="219"/>
      <c r="DQ653" s="219"/>
      <c r="DR653" s="157"/>
      <c r="DS653" s="157"/>
      <c r="DT653" s="157"/>
      <c r="DU653" s="157"/>
      <c r="DV653" s="158"/>
      <c r="DW653" s="158"/>
      <c r="DX653" s="158"/>
      <c r="DY653" s="158"/>
      <c r="DZ653" s="158"/>
      <c r="EA653" s="158"/>
      <c r="EB653" s="158"/>
      <c r="EC653" s="158"/>
      <c r="ED653" s="158"/>
      <c r="EE653" s="158"/>
      <c r="EF653" s="158"/>
      <c r="EG653" s="158"/>
      <c r="EH653" s="158"/>
      <c r="EI653" s="158"/>
      <c r="EJ653" s="220"/>
      <c r="EK653" s="220"/>
      <c r="EL653" s="221"/>
      <c r="EM653" s="220"/>
      <c r="EN653" s="220"/>
      <c r="EO653" s="220"/>
      <c r="EP653" s="220"/>
      <c r="EQ653" s="220"/>
      <c r="ER653" s="222"/>
      <c r="ES653" s="222"/>
      <c r="ET653" s="222"/>
      <c r="EU653" s="222"/>
      <c r="EV653" s="222"/>
      <c r="EW653" s="222"/>
      <c r="EX653" s="222"/>
      <c r="EY653" s="222"/>
      <c r="EZ653" s="223"/>
      <c r="FA653" s="224"/>
      <c r="FB653" s="224"/>
      <c r="FC653" s="222"/>
      <c r="FD653" s="222"/>
      <c r="FE653" s="222"/>
      <c r="FF653" s="222"/>
      <c r="FG653" s="222"/>
      <c r="FH653" s="222"/>
      <c r="FI653" s="222"/>
      <c r="FJ653" s="222"/>
      <c r="FK653" s="222"/>
      <c r="FL653" s="222"/>
      <c r="FM653" s="222"/>
      <c r="FN653" s="146"/>
      <c r="FO653" s="225"/>
      <c r="FP653" s="225"/>
      <c r="FQ653" s="225"/>
      <c r="FR653" s="225"/>
      <c r="FS653" s="225"/>
      <c r="FT653" s="225"/>
      <c r="FU653" s="225"/>
      <c r="FV653" s="225"/>
      <c r="FW653" s="225"/>
      <c r="FX653" s="225"/>
      <c r="FY653" s="225"/>
      <c r="FZ653" s="225"/>
      <c r="GA653" s="225"/>
    </row>
    <row r="654" spans="4:183" ht="16.899999999999999" customHeight="1">
      <c r="D654" s="45"/>
      <c r="F654" s="83"/>
      <c r="G654" s="83"/>
      <c r="H654" s="83"/>
      <c r="I654" s="144"/>
      <c r="J654" s="144"/>
      <c r="K654" s="144"/>
      <c r="L654" s="83"/>
      <c r="M654" s="83"/>
      <c r="N654" s="211"/>
      <c r="O654" s="211"/>
      <c r="P654" s="146"/>
      <c r="Q654" s="215"/>
      <c r="R654" s="215"/>
      <c r="S654" s="215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16"/>
      <c r="AF654" s="216"/>
      <c r="AG654" s="216"/>
      <c r="AH654" s="185"/>
      <c r="AI654" s="146"/>
      <c r="AJ654" s="146"/>
      <c r="AK654" s="146"/>
      <c r="AL654" s="217"/>
      <c r="AM654" s="146"/>
      <c r="AN654" s="149"/>
      <c r="AO654" s="146"/>
      <c r="AP654" s="149"/>
      <c r="AQ654" s="185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146"/>
      <c r="BB654" s="218"/>
      <c r="BC654" s="218"/>
      <c r="BD654" s="218"/>
      <c r="BE654" s="185"/>
      <c r="BF654" s="185"/>
      <c r="BG654" s="185"/>
      <c r="BH654" s="185"/>
      <c r="BI654" s="185"/>
      <c r="BJ654" s="185"/>
      <c r="BK654" s="185"/>
      <c r="BL654" s="146"/>
      <c r="BM654" s="146"/>
      <c r="BN654" s="184"/>
      <c r="BO654" s="184"/>
      <c r="BP654" s="184"/>
      <c r="BQ654" s="184"/>
      <c r="BR654" s="184"/>
      <c r="BS654" s="184"/>
      <c r="BT654" s="184"/>
      <c r="BU654" s="184"/>
      <c r="BV654" s="184"/>
      <c r="BW654" s="184"/>
      <c r="BX654" s="184"/>
      <c r="BY654" s="184"/>
      <c r="BZ654" s="184"/>
      <c r="CA654" s="184"/>
      <c r="CB654" s="184"/>
      <c r="CC654" s="184"/>
      <c r="CD654" s="184"/>
      <c r="CE654" s="184"/>
      <c r="CF654" s="184"/>
      <c r="CG654" s="184"/>
      <c r="CH654" s="184"/>
      <c r="CI654" s="184"/>
      <c r="CJ654" s="184"/>
      <c r="CK654" s="184"/>
      <c r="CL654" s="184"/>
      <c r="CM654" s="146"/>
      <c r="CN654" s="146"/>
      <c r="CO654" s="146"/>
      <c r="CP654" s="146"/>
      <c r="CQ654" s="146"/>
      <c r="CR654" s="146"/>
      <c r="CS654" s="146"/>
      <c r="CT654" s="146"/>
      <c r="CU654" s="146"/>
      <c r="CV654" s="146"/>
      <c r="CW654" s="146"/>
      <c r="CX654" s="146"/>
      <c r="CY654" s="146"/>
      <c r="CZ654" s="146"/>
      <c r="DA654" s="146"/>
      <c r="DB654" s="146"/>
      <c r="DC654" s="146"/>
      <c r="DD654" s="146"/>
      <c r="DE654" s="146"/>
      <c r="DF654" s="146"/>
      <c r="DG654" s="219"/>
      <c r="DH654" s="219"/>
      <c r="DI654" s="219"/>
      <c r="DJ654" s="219"/>
      <c r="DK654" s="219"/>
      <c r="DL654" s="219"/>
      <c r="DM654" s="219"/>
      <c r="DN654" s="219"/>
      <c r="DO654" s="219"/>
      <c r="DP654" s="219"/>
      <c r="DQ654" s="219"/>
      <c r="DR654" s="157"/>
      <c r="DS654" s="157"/>
      <c r="DT654" s="157"/>
      <c r="DU654" s="157"/>
      <c r="DV654" s="158"/>
      <c r="DW654" s="158"/>
      <c r="DX654" s="158"/>
      <c r="DY654" s="158"/>
      <c r="DZ654" s="158"/>
      <c r="EA654" s="158"/>
      <c r="EB654" s="158"/>
      <c r="EC654" s="158"/>
      <c r="ED654" s="158"/>
      <c r="EE654" s="158"/>
      <c r="EF654" s="158"/>
      <c r="EG654" s="158"/>
      <c r="EH654" s="158"/>
      <c r="EI654" s="158"/>
      <c r="EJ654" s="220"/>
      <c r="EK654" s="220"/>
      <c r="EL654" s="221"/>
      <c r="EM654" s="220"/>
      <c r="EN654" s="220"/>
      <c r="EO654" s="220"/>
      <c r="EP654" s="220"/>
      <c r="EQ654" s="220"/>
      <c r="ER654" s="222"/>
      <c r="ES654" s="222"/>
      <c r="ET654" s="222"/>
      <c r="EU654" s="222"/>
      <c r="EV654" s="222"/>
      <c r="EW654" s="222"/>
      <c r="EX654" s="222"/>
      <c r="EY654" s="222"/>
      <c r="EZ654" s="223"/>
      <c r="FA654" s="224"/>
      <c r="FB654" s="224"/>
      <c r="FC654" s="222"/>
      <c r="FD654" s="222"/>
      <c r="FE654" s="222"/>
      <c r="FF654" s="222"/>
      <c r="FG654" s="222"/>
      <c r="FH654" s="222"/>
      <c r="FI654" s="222"/>
      <c r="FJ654" s="222"/>
      <c r="FK654" s="222"/>
      <c r="FL654" s="222"/>
      <c r="FM654" s="222"/>
      <c r="FN654" s="146"/>
      <c r="FO654" s="225"/>
      <c r="FP654" s="225"/>
      <c r="FQ654" s="225"/>
      <c r="FR654" s="225"/>
      <c r="FS654" s="225"/>
      <c r="FT654" s="225"/>
      <c r="FU654" s="225"/>
      <c r="FV654" s="225"/>
      <c r="FW654" s="225"/>
      <c r="FX654" s="225"/>
      <c r="FY654" s="225"/>
      <c r="FZ654" s="225"/>
      <c r="GA654" s="225"/>
    </row>
    <row r="655" spans="4:183" ht="16.899999999999999" customHeight="1">
      <c r="D655" s="45"/>
      <c r="F655" s="83"/>
      <c r="G655" s="83"/>
      <c r="H655" s="83"/>
      <c r="I655" s="144"/>
      <c r="J655" s="144"/>
      <c r="K655" s="144"/>
      <c r="L655" s="83"/>
      <c r="M655" s="83"/>
      <c r="N655" s="211"/>
      <c r="O655" s="211"/>
      <c r="P655" s="146"/>
      <c r="Q655" s="215"/>
      <c r="R655" s="215"/>
      <c r="S655" s="215"/>
      <c r="T655" s="216"/>
      <c r="U655" s="216"/>
      <c r="V655" s="216"/>
      <c r="W655" s="216"/>
      <c r="X655" s="216"/>
      <c r="Y655" s="216"/>
      <c r="Z655" s="216"/>
      <c r="AA655" s="216"/>
      <c r="AB655" s="216"/>
      <c r="AC655" s="216"/>
      <c r="AD655" s="216"/>
      <c r="AE655" s="216"/>
      <c r="AF655" s="216"/>
      <c r="AG655" s="216"/>
      <c r="AH655" s="185"/>
      <c r="AI655" s="146"/>
      <c r="AJ655" s="146"/>
      <c r="AK655" s="146"/>
      <c r="AL655" s="217"/>
      <c r="AM655" s="146"/>
      <c r="AN655" s="149"/>
      <c r="AO655" s="146"/>
      <c r="AP655" s="149"/>
      <c r="AQ655" s="185"/>
      <c r="AR655" s="218"/>
      <c r="AS655" s="218"/>
      <c r="AT655" s="218"/>
      <c r="AU655" s="218"/>
      <c r="AV655" s="218"/>
      <c r="AW655" s="218"/>
      <c r="AX655" s="218"/>
      <c r="AY655" s="218"/>
      <c r="AZ655" s="218"/>
      <c r="BA655" s="146"/>
      <c r="BB655" s="218"/>
      <c r="BC655" s="218"/>
      <c r="BD655" s="218"/>
      <c r="BE655" s="185"/>
      <c r="BF655" s="185"/>
      <c r="BG655" s="185"/>
      <c r="BH655" s="185"/>
      <c r="BI655" s="185"/>
      <c r="BJ655" s="185"/>
      <c r="BK655" s="185"/>
      <c r="BL655" s="146"/>
      <c r="BM655" s="146"/>
      <c r="BN655" s="184"/>
      <c r="BO655" s="184"/>
      <c r="BP655" s="184"/>
      <c r="BQ655" s="184"/>
      <c r="BR655" s="184"/>
      <c r="BS655" s="184"/>
      <c r="BT655" s="184"/>
      <c r="BU655" s="184"/>
      <c r="BV655" s="184"/>
      <c r="BW655" s="184"/>
      <c r="BX655" s="184"/>
      <c r="BY655" s="184"/>
      <c r="BZ655" s="184"/>
      <c r="CA655" s="184"/>
      <c r="CB655" s="184"/>
      <c r="CC655" s="184"/>
      <c r="CD655" s="184"/>
      <c r="CE655" s="184"/>
      <c r="CF655" s="184"/>
      <c r="CG655" s="184"/>
      <c r="CH655" s="184"/>
      <c r="CI655" s="184"/>
      <c r="CJ655" s="184"/>
      <c r="CK655" s="184"/>
      <c r="CL655" s="184"/>
      <c r="CM655" s="146"/>
      <c r="CN655" s="146"/>
      <c r="CO655" s="146"/>
      <c r="CP655" s="146"/>
      <c r="CQ655" s="146"/>
      <c r="CR655" s="146"/>
      <c r="CS655" s="146"/>
      <c r="CT655" s="146"/>
      <c r="CU655" s="146"/>
      <c r="CV655" s="146"/>
      <c r="CW655" s="146"/>
      <c r="CX655" s="146"/>
      <c r="CY655" s="146"/>
      <c r="CZ655" s="146"/>
      <c r="DA655" s="146"/>
      <c r="DB655" s="146"/>
      <c r="DC655" s="146"/>
      <c r="DD655" s="146"/>
      <c r="DE655" s="146"/>
      <c r="DF655" s="146"/>
      <c r="DG655" s="219"/>
      <c r="DH655" s="219"/>
      <c r="DI655" s="219"/>
      <c r="DJ655" s="219"/>
      <c r="DK655" s="219"/>
      <c r="DL655" s="219"/>
      <c r="DM655" s="219"/>
      <c r="DN655" s="219"/>
      <c r="DO655" s="219"/>
      <c r="DP655" s="219"/>
      <c r="DQ655" s="219"/>
      <c r="DR655" s="157"/>
      <c r="DS655" s="157"/>
      <c r="DT655" s="157"/>
      <c r="DU655" s="157"/>
      <c r="DV655" s="158"/>
      <c r="DW655" s="158"/>
      <c r="DX655" s="158"/>
      <c r="DY655" s="158"/>
      <c r="DZ655" s="158"/>
      <c r="EA655" s="158"/>
      <c r="EB655" s="158"/>
      <c r="EC655" s="158"/>
      <c r="ED655" s="158"/>
      <c r="EE655" s="158"/>
      <c r="EF655" s="158"/>
      <c r="EG655" s="158"/>
      <c r="EH655" s="158"/>
      <c r="EI655" s="158"/>
      <c r="EJ655" s="220"/>
      <c r="EK655" s="220"/>
      <c r="EL655" s="221"/>
      <c r="EM655" s="220"/>
      <c r="EN655" s="220"/>
      <c r="EO655" s="220"/>
      <c r="EP655" s="220"/>
      <c r="EQ655" s="220"/>
      <c r="ER655" s="222"/>
      <c r="ES655" s="222"/>
      <c r="ET655" s="222"/>
      <c r="EU655" s="222"/>
      <c r="EV655" s="222"/>
      <c r="EW655" s="222"/>
      <c r="EX655" s="222"/>
      <c r="EY655" s="222"/>
      <c r="EZ655" s="223"/>
      <c r="FA655" s="224"/>
      <c r="FB655" s="224"/>
      <c r="FC655" s="222"/>
      <c r="FD655" s="222"/>
      <c r="FE655" s="222"/>
      <c r="FF655" s="222"/>
      <c r="FG655" s="222"/>
      <c r="FH655" s="222"/>
      <c r="FI655" s="222"/>
      <c r="FJ655" s="222"/>
      <c r="FK655" s="222"/>
      <c r="FL655" s="222"/>
      <c r="FM655" s="222"/>
      <c r="FN655" s="146"/>
      <c r="FO655" s="225"/>
      <c r="FP655" s="225"/>
      <c r="FQ655" s="225"/>
      <c r="FR655" s="225"/>
      <c r="FS655" s="225"/>
      <c r="FT655" s="225"/>
      <c r="FU655" s="225"/>
      <c r="FV655" s="225"/>
      <c r="FW655" s="225"/>
      <c r="FX655" s="225"/>
      <c r="FY655" s="225"/>
      <c r="FZ655" s="225"/>
      <c r="GA655" s="225"/>
    </row>
    <row r="656" spans="4:183" ht="16.899999999999999" customHeight="1">
      <c r="D656" s="45"/>
      <c r="F656" s="83"/>
      <c r="G656" s="83"/>
      <c r="H656" s="83"/>
      <c r="I656" s="83"/>
      <c r="J656" s="83"/>
      <c r="K656" s="83"/>
      <c r="L656" s="83"/>
      <c r="M656" s="83"/>
      <c r="N656" s="211"/>
      <c r="O656" s="211"/>
      <c r="P656" s="146"/>
      <c r="Q656" s="215"/>
      <c r="R656" s="215"/>
      <c r="S656" s="215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216"/>
      <c r="AF656" s="216"/>
      <c r="AG656" s="216"/>
      <c r="AH656" s="185"/>
      <c r="AI656" s="146"/>
      <c r="AJ656" s="146"/>
      <c r="AK656" s="146"/>
      <c r="AL656" s="217"/>
      <c r="AM656" s="146"/>
      <c r="AN656" s="149"/>
      <c r="AO656" s="146"/>
      <c r="AP656" s="149"/>
      <c r="AQ656" s="185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146"/>
      <c r="BB656" s="218"/>
      <c r="BC656" s="218"/>
      <c r="BD656" s="218"/>
      <c r="BE656" s="185"/>
      <c r="BF656" s="185"/>
      <c r="BG656" s="185"/>
      <c r="BH656" s="185"/>
      <c r="BI656" s="185"/>
      <c r="BJ656" s="185"/>
      <c r="BK656" s="185"/>
      <c r="BL656" s="146"/>
      <c r="BM656" s="146"/>
      <c r="BN656" s="184"/>
      <c r="BO656" s="184"/>
      <c r="BP656" s="184"/>
      <c r="BQ656" s="184"/>
      <c r="BR656" s="184"/>
      <c r="BS656" s="184"/>
      <c r="BT656" s="184"/>
      <c r="BU656" s="184"/>
      <c r="BV656" s="184"/>
      <c r="BW656" s="184"/>
      <c r="BX656" s="184"/>
      <c r="BY656" s="184"/>
      <c r="BZ656" s="184"/>
      <c r="CA656" s="184"/>
      <c r="CB656" s="184"/>
      <c r="CC656" s="184"/>
      <c r="CD656" s="184"/>
      <c r="CE656" s="184"/>
      <c r="CF656" s="184"/>
      <c r="CG656" s="184"/>
      <c r="CH656" s="184"/>
      <c r="CI656" s="184"/>
      <c r="CJ656" s="184"/>
      <c r="CK656" s="184"/>
      <c r="CL656" s="184"/>
      <c r="CM656" s="146"/>
      <c r="CN656" s="146"/>
      <c r="CO656" s="146"/>
      <c r="CP656" s="146"/>
      <c r="CQ656" s="146"/>
      <c r="CR656" s="146"/>
      <c r="CS656" s="146"/>
      <c r="CT656" s="146"/>
      <c r="CU656" s="146"/>
      <c r="CV656" s="146"/>
      <c r="CW656" s="146"/>
      <c r="CX656" s="146"/>
      <c r="CY656" s="146"/>
      <c r="CZ656" s="146"/>
      <c r="DA656" s="146"/>
      <c r="DB656" s="146"/>
      <c r="DC656" s="146"/>
      <c r="DD656" s="146"/>
      <c r="DE656" s="146"/>
      <c r="DF656" s="146"/>
      <c r="DG656" s="219"/>
      <c r="DH656" s="219"/>
      <c r="DI656" s="219"/>
      <c r="DJ656" s="219"/>
      <c r="DK656" s="219"/>
      <c r="DL656" s="219"/>
      <c r="DM656" s="219"/>
      <c r="DN656" s="219"/>
      <c r="DO656" s="219"/>
      <c r="DP656" s="219"/>
      <c r="DQ656" s="219"/>
      <c r="DR656" s="157"/>
      <c r="DS656" s="157"/>
      <c r="DT656" s="157"/>
      <c r="DU656" s="157"/>
      <c r="DV656" s="158"/>
      <c r="DW656" s="158"/>
      <c r="DX656" s="158"/>
      <c r="DY656" s="158"/>
      <c r="DZ656" s="158"/>
      <c r="EA656" s="158"/>
      <c r="EB656" s="158"/>
      <c r="EC656" s="158"/>
      <c r="ED656" s="158"/>
      <c r="EE656" s="158"/>
      <c r="EF656" s="158"/>
      <c r="EG656" s="158"/>
      <c r="EH656" s="158"/>
      <c r="EI656" s="158"/>
      <c r="EJ656" s="220"/>
      <c r="EK656" s="220"/>
      <c r="EL656" s="221"/>
      <c r="EM656" s="220"/>
      <c r="EN656" s="220"/>
      <c r="EO656" s="220"/>
      <c r="EP656" s="220"/>
      <c r="EQ656" s="220"/>
      <c r="ER656" s="222"/>
      <c r="ES656" s="222"/>
      <c r="ET656" s="222"/>
      <c r="EU656" s="222"/>
      <c r="EV656" s="222"/>
      <c r="EW656" s="222"/>
      <c r="EX656" s="222"/>
      <c r="EY656" s="222"/>
      <c r="EZ656" s="223"/>
      <c r="FA656" s="224"/>
      <c r="FB656" s="224"/>
      <c r="FC656" s="222"/>
      <c r="FD656" s="222"/>
      <c r="FE656" s="222"/>
      <c r="FF656" s="222"/>
      <c r="FG656" s="222"/>
      <c r="FH656" s="222"/>
      <c r="FI656" s="222"/>
      <c r="FJ656" s="222"/>
      <c r="FK656" s="222"/>
      <c r="FL656" s="222"/>
      <c r="FM656" s="222"/>
      <c r="FN656" s="146"/>
      <c r="FO656" s="225"/>
      <c r="FP656" s="225"/>
      <c r="FQ656" s="225"/>
      <c r="FR656" s="225"/>
      <c r="FS656" s="225"/>
      <c r="FT656" s="225"/>
      <c r="FU656" s="225"/>
      <c r="FV656" s="225"/>
      <c r="FW656" s="225"/>
      <c r="FX656" s="225"/>
      <c r="FY656" s="225"/>
      <c r="FZ656" s="225"/>
      <c r="GA656" s="225"/>
    </row>
    <row r="657" spans="4:183" ht="16.899999999999999" customHeight="1">
      <c r="D657" s="45"/>
      <c r="F657" s="144"/>
      <c r="G657" s="144"/>
      <c r="H657" s="144"/>
      <c r="I657" s="144"/>
      <c r="J657" s="144"/>
      <c r="K657" s="144"/>
      <c r="L657" s="144"/>
      <c r="M657" s="83"/>
      <c r="N657" s="211"/>
      <c r="O657" s="211"/>
      <c r="P657" s="146"/>
      <c r="Q657" s="215"/>
      <c r="R657" s="215"/>
      <c r="S657" s="215"/>
      <c r="T657" s="216"/>
      <c r="U657" s="216"/>
      <c r="V657" s="216"/>
      <c r="W657" s="216"/>
      <c r="X657" s="216"/>
      <c r="Y657" s="216"/>
      <c r="Z657" s="216"/>
      <c r="AA657" s="216"/>
      <c r="AB657" s="216"/>
      <c r="AC657" s="216"/>
      <c r="AD657" s="216"/>
      <c r="AE657" s="216"/>
      <c r="AF657" s="216"/>
      <c r="AG657" s="216"/>
      <c r="AH657" s="185"/>
      <c r="AI657" s="146"/>
      <c r="AJ657" s="146"/>
      <c r="AK657" s="146"/>
      <c r="AL657" s="217"/>
      <c r="AM657" s="146"/>
      <c r="AN657" s="149"/>
      <c r="AO657" s="146"/>
      <c r="AP657" s="149"/>
      <c r="AQ657" s="185"/>
      <c r="AR657" s="218"/>
      <c r="AS657" s="218"/>
      <c r="AT657" s="218"/>
      <c r="AU657" s="218"/>
      <c r="AV657" s="218"/>
      <c r="AW657" s="218"/>
      <c r="AX657" s="218"/>
      <c r="AY657" s="218"/>
      <c r="AZ657" s="218"/>
      <c r="BA657" s="146"/>
      <c r="BB657" s="218"/>
      <c r="BC657" s="218"/>
      <c r="BD657" s="218"/>
      <c r="BE657" s="185"/>
      <c r="BF657" s="185"/>
      <c r="BG657" s="185"/>
      <c r="BH657" s="185"/>
      <c r="BI657" s="185"/>
      <c r="BJ657" s="185"/>
      <c r="BK657" s="185"/>
      <c r="BL657" s="146"/>
      <c r="BM657" s="146"/>
      <c r="BN657" s="184"/>
      <c r="BO657" s="184"/>
      <c r="BP657" s="184"/>
      <c r="BQ657" s="184"/>
      <c r="BR657" s="184"/>
      <c r="BS657" s="184"/>
      <c r="BT657" s="184"/>
      <c r="BU657" s="184"/>
      <c r="BV657" s="184"/>
      <c r="BW657" s="184"/>
      <c r="BX657" s="184"/>
      <c r="BY657" s="184"/>
      <c r="BZ657" s="184"/>
      <c r="CA657" s="184"/>
      <c r="CB657" s="184"/>
      <c r="CC657" s="184"/>
      <c r="CD657" s="184"/>
      <c r="CE657" s="184"/>
      <c r="CF657" s="184"/>
      <c r="CG657" s="184"/>
      <c r="CH657" s="184"/>
      <c r="CI657" s="184"/>
      <c r="CJ657" s="184"/>
      <c r="CK657" s="184"/>
      <c r="CL657" s="184"/>
      <c r="CM657" s="146"/>
      <c r="CN657" s="146"/>
      <c r="CO657" s="146"/>
      <c r="CP657" s="146"/>
      <c r="CQ657" s="146"/>
      <c r="CR657" s="146"/>
      <c r="CS657" s="146"/>
      <c r="CT657" s="146"/>
      <c r="CU657" s="146"/>
      <c r="CV657" s="146"/>
      <c r="CW657" s="146"/>
      <c r="CX657" s="146"/>
      <c r="CY657" s="146"/>
      <c r="CZ657" s="146"/>
      <c r="DA657" s="146"/>
      <c r="DB657" s="146"/>
      <c r="DC657" s="146"/>
      <c r="DD657" s="146"/>
      <c r="DE657" s="146"/>
      <c r="DF657" s="146"/>
      <c r="DG657" s="219"/>
      <c r="DH657" s="219"/>
      <c r="DI657" s="219"/>
      <c r="DJ657" s="219"/>
      <c r="DK657" s="219"/>
      <c r="DL657" s="219"/>
      <c r="DM657" s="219"/>
      <c r="DN657" s="219"/>
      <c r="DO657" s="219"/>
      <c r="DP657" s="219"/>
      <c r="DQ657" s="219"/>
      <c r="DR657" s="157"/>
      <c r="DS657" s="157"/>
      <c r="DT657" s="157"/>
      <c r="DU657" s="157"/>
      <c r="DV657" s="158"/>
      <c r="DW657" s="158"/>
      <c r="DX657" s="158"/>
      <c r="DY657" s="158"/>
      <c r="DZ657" s="158"/>
      <c r="EA657" s="158"/>
      <c r="EB657" s="158"/>
      <c r="EC657" s="158"/>
      <c r="ED657" s="158"/>
      <c r="EE657" s="158"/>
      <c r="EF657" s="158"/>
      <c r="EG657" s="158"/>
      <c r="EH657" s="158"/>
      <c r="EI657" s="158"/>
      <c r="EJ657" s="220"/>
      <c r="EK657" s="220"/>
      <c r="EL657" s="221"/>
      <c r="EM657" s="220"/>
      <c r="EN657" s="220"/>
      <c r="EO657" s="220"/>
      <c r="EP657" s="220"/>
      <c r="EQ657" s="220"/>
      <c r="ER657" s="222"/>
      <c r="ES657" s="222"/>
      <c r="ET657" s="222"/>
      <c r="EU657" s="222"/>
      <c r="EV657" s="222"/>
      <c r="EW657" s="222"/>
      <c r="EX657" s="222"/>
      <c r="EY657" s="222"/>
      <c r="EZ657" s="223"/>
      <c r="FA657" s="224"/>
      <c r="FB657" s="224"/>
      <c r="FC657" s="222"/>
      <c r="FD657" s="222"/>
      <c r="FE657" s="222"/>
      <c r="FF657" s="222"/>
      <c r="FG657" s="222"/>
      <c r="FH657" s="222"/>
      <c r="FI657" s="222"/>
      <c r="FJ657" s="222"/>
      <c r="FK657" s="222"/>
      <c r="FL657" s="222"/>
      <c r="FM657" s="222"/>
      <c r="FN657" s="146"/>
      <c r="FO657" s="225"/>
      <c r="FP657" s="225"/>
      <c r="FQ657" s="225"/>
      <c r="FR657" s="225"/>
      <c r="FS657" s="225"/>
      <c r="FT657" s="225"/>
      <c r="FU657" s="225"/>
      <c r="FV657" s="225"/>
      <c r="FW657" s="225"/>
      <c r="FX657" s="225"/>
      <c r="FY657" s="225"/>
      <c r="FZ657" s="225"/>
      <c r="GA657" s="225"/>
    </row>
    <row r="658" spans="4:183" ht="16.899999999999999" customHeight="1">
      <c r="D658" s="45"/>
      <c r="F658" s="144"/>
      <c r="G658" s="144"/>
      <c r="H658" s="144"/>
      <c r="I658" s="144"/>
      <c r="J658" s="144"/>
      <c r="K658" s="144"/>
      <c r="L658" s="144"/>
      <c r="M658" s="83"/>
      <c r="N658" s="211"/>
      <c r="O658" s="211"/>
      <c r="P658" s="146"/>
      <c r="Q658" s="215"/>
      <c r="R658" s="215"/>
      <c r="S658" s="215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16"/>
      <c r="AF658" s="216"/>
      <c r="AG658" s="216"/>
      <c r="AH658" s="185"/>
      <c r="AI658" s="146"/>
      <c r="AJ658" s="146"/>
      <c r="AK658" s="146"/>
      <c r="AL658" s="217"/>
      <c r="AM658" s="146"/>
      <c r="AN658" s="149"/>
      <c r="AO658" s="146"/>
      <c r="AP658" s="149"/>
      <c r="AQ658" s="185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146"/>
      <c r="BB658" s="218"/>
      <c r="BC658" s="218"/>
      <c r="BD658" s="218"/>
      <c r="BE658" s="185"/>
      <c r="BF658" s="185"/>
      <c r="BG658" s="185"/>
      <c r="BH658" s="185"/>
      <c r="BI658" s="185"/>
      <c r="BJ658" s="185"/>
      <c r="BK658" s="185"/>
      <c r="BL658" s="146"/>
      <c r="BM658" s="146"/>
      <c r="BN658" s="184"/>
      <c r="BO658" s="184"/>
      <c r="BP658" s="184"/>
      <c r="BQ658" s="184"/>
      <c r="BR658" s="184"/>
      <c r="BS658" s="184"/>
      <c r="BT658" s="184"/>
      <c r="BU658" s="184"/>
      <c r="BV658" s="184"/>
      <c r="BW658" s="184"/>
      <c r="BX658" s="184"/>
      <c r="BY658" s="184"/>
      <c r="BZ658" s="184"/>
      <c r="CA658" s="184"/>
      <c r="CB658" s="184"/>
      <c r="CC658" s="184"/>
      <c r="CD658" s="184"/>
      <c r="CE658" s="184"/>
      <c r="CF658" s="184"/>
      <c r="CG658" s="184"/>
      <c r="CH658" s="184"/>
      <c r="CI658" s="184"/>
      <c r="CJ658" s="184"/>
      <c r="CK658" s="184"/>
      <c r="CL658" s="184"/>
      <c r="CM658" s="146"/>
      <c r="CN658" s="146"/>
      <c r="CO658" s="146"/>
      <c r="CP658" s="146"/>
      <c r="CQ658" s="146"/>
      <c r="CR658" s="146"/>
      <c r="CS658" s="146"/>
      <c r="CT658" s="146"/>
      <c r="CU658" s="146"/>
      <c r="CV658" s="146"/>
      <c r="CW658" s="146"/>
      <c r="CX658" s="146"/>
      <c r="CY658" s="146"/>
      <c r="CZ658" s="146"/>
      <c r="DA658" s="146"/>
      <c r="DB658" s="146"/>
      <c r="DC658" s="146"/>
      <c r="DD658" s="146"/>
      <c r="DE658" s="146"/>
      <c r="DF658" s="146"/>
      <c r="DG658" s="219"/>
      <c r="DH658" s="219"/>
      <c r="DI658" s="219"/>
      <c r="DJ658" s="219"/>
      <c r="DK658" s="219"/>
      <c r="DL658" s="219"/>
      <c r="DM658" s="219"/>
      <c r="DN658" s="219"/>
      <c r="DO658" s="219"/>
      <c r="DP658" s="219"/>
      <c r="DQ658" s="219"/>
      <c r="DR658" s="157"/>
      <c r="DS658" s="157"/>
      <c r="DT658" s="157"/>
      <c r="DU658" s="157"/>
      <c r="DV658" s="158"/>
      <c r="DW658" s="158"/>
      <c r="DX658" s="158"/>
      <c r="DY658" s="158"/>
      <c r="DZ658" s="158"/>
      <c r="EA658" s="158"/>
      <c r="EB658" s="158"/>
      <c r="EC658" s="158"/>
      <c r="ED658" s="158"/>
      <c r="EE658" s="158"/>
      <c r="EF658" s="158"/>
      <c r="EG658" s="158"/>
      <c r="EH658" s="158"/>
      <c r="EI658" s="158"/>
      <c r="EJ658" s="220"/>
      <c r="EK658" s="220"/>
      <c r="EL658" s="221"/>
      <c r="EM658" s="220"/>
      <c r="EN658" s="220"/>
      <c r="EO658" s="220"/>
      <c r="EP658" s="220"/>
      <c r="EQ658" s="220"/>
      <c r="ER658" s="222"/>
      <c r="ES658" s="222"/>
      <c r="ET658" s="222"/>
      <c r="EU658" s="222"/>
      <c r="EV658" s="222"/>
      <c r="EW658" s="222"/>
      <c r="EX658" s="222"/>
      <c r="EY658" s="222"/>
      <c r="EZ658" s="223"/>
      <c r="FA658" s="224"/>
      <c r="FB658" s="224"/>
      <c r="FC658" s="222"/>
      <c r="FD658" s="222"/>
      <c r="FE658" s="222"/>
      <c r="FF658" s="222"/>
      <c r="FG658" s="222"/>
      <c r="FH658" s="222"/>
      <c r="FI658" s="222"/>
      <c r="FJ658" s="222"/>
      <c r="FK658" s="222"/>
      <c r="FL658" s="222"/>
      <c r="FM658" s="222"/>
      <c r="FN658" s="146"/>
      <c r="FO658" s="225"/>
      <c r="FP658" s="225"/>
      <c r="FQ658" s="225"/>
      <c r="FR658" s="225"/>
      <c r="FS658" s="225"/>
      <c r="FT658" s="225"/>
      <c r="FU658" s="225"/>
      <c r="FV658" s="225"/>
      <c r="FW658" s="225"/>
      <c r="FX658" s="225"/>
      <c r="FY658" s="225"/>
      <c r="FZ658" s="225"/>
      <c r="GA658" s="225"/>
    </row>
    <row r="659" spans="4:183" ht="16.899999999999999" customHeight="1">
      <c r="D659" s="45"/>
      <c r="F659" s="144"/>
      <c r="G659" s="144"/>
      <c r="H659" s="144"/>
      <c r="I659" s="144"/>
      <c r="J659" s="144"/>
      <c r="K659" s="144"/>
      <c r="L659" s="144"/>
      <c r="M659" s="83"/>
      <c r="N659" s="211"/>
      <c r="O659" s="211"/>
      <c r="P659" s="146"/>
      <c r="Q659" s="215"/>
      <c r="R659" s="215"/>
      <c r="S659" s="215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16"/>
      <c r="AF659" s="216"/>
      <c r="AG659" s="216"/>
      <c r="AH659" s="185"/>
      <c r="AI659" s="146"/>
      <c r="AJ659" s="146"/>
      <c r="AK659" s="146"/>
      <c r="AL659" s="217"/>
      <c r="AM659" s="146"/>
      <c r="AN659" s="149"/>
      <c r="AO659" s="146"/>
      <c r="AP659" s="149"/>
      <c r="AQ659" s="185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146"/>
      <c r="BB659" s="218"/>
      <c r="BC659" s="218"/>
      <c r="BD659" s="218"/>
      <c r="BE659" s="185"/>
      <c r="BF659" s="185"/>
      <c r="BG659" s="185"/>
      <c r="BH659" s="185"/>
      <c r="BI659" s="185"/>
      <c r="BJ659" s="185"/>
      <c r="BK659" s="185"/>
      <c r="BL659" s="146"/>
      <c r="BM659" s="146"/>
      <c r="BN659" s="184"/>
      <c r="BO659" s="184"/>
      <c r="BP659" s="184"/>
      <c r="BQ659" s="184"/>
      <c r="BR659" s="184"/>
      <c r="BS659" s="184"/>
      <c r="BT659" s="184"/>
      <c r="BU659" s="184"/>
      <c r="BV659" s="184"/>
      <c r="BW659" s="184"/>
      <c r="BX659" s="184"/>
      <c r="BY659" s="184"/>
      <c r="BZ659" s="184"/>
      <c r="CA659" s="184"/>
      <c r="CB659" s="184"/>
      <c r="CC659" s="184"/>
      <c r="CD659" s="184"/>
      <c r="CE659" s="184"/>
      <c r="CF659" s="184"/>
      <c r="CG659" s="184"/>
      <c r="CH659" s="184"/>
      <c r="CI659" s="184"/>
      <c r="CJ659" s="184"/>
      <c r="CK659" s="184"/>
      <c r="CL659" s="184"/>
      <c r="CM659" s="146"/>
      <c r="CN659" s="146"/>
      <c r="CO659" s="146"/>
      <c r="CP659" s="146"/>
      <c r="CQ659" s="146"/>
      <c r="CR659" s="146"/>
      <c r="CS659" s="146"/>
      <c r="CT659" s="146"/>
      <c r="CU659" s="146"/>
      <c r="CV659" s="146"/>
      <c r="CW659" s="146"/>
      <c r="CX659" s="146"/>
      <c r="CY659" s="146"/>
      <c r="CZ659" s="146"/>
      <c r="DA659" s="146"/>
      <c r="DB659" s="146"/>
      <c r="DC659" s="146"/>
      <c r="DD659" s="146"/>
      <c r="DE659" s="146"/>
      <c r="DF659" s="146"/>
      <c r="DG659" s="219"/>
      <c r="DH659" s="219"/>
      <c r="DI659" s="219"/>
      <c r="DJ659" s="219"/>
      <c r="DK659" s="219"/>
      <c r="DL659" s="219"/>
      <c r="DM659" s="219"/>
      <c r="DN659" s="219"/>
      <c r="DO659" s="219"/>
      <c r="DP659" s="219"/>
      <c r="DQ659" s="219"/>
      <c r="DR659" s="157"/>
      <c r="DS659" s="157"/>
      <c r="DT659" s="157"/>
      <c r="DU659" s="157"/>
      <c r="DV659" s="158"/>
      <c r="DW659" s="158"/>
      <c r="DX659" s="158"/>
      <c r="DY659" s="158"/>
      <c r="DZ659" s="158"/>
      <c r="EA659" s="158"/>
      <c r="EB659" s="158"/>
      <c r="EC659" s="158"/>
      <c r="ED659" s="158"/>
      <c r="EE659" s="158"/>
      <c r="EF659" s="158"/>
      <c r="EG659" s="158"/>
      <c r="EH659" s="158"/>
      <c r="EI659" s="158"/>
      <c r="EJ659" s="220"/>
      <c r="EK659" s="220"/>
      <c r="EL659" s="221"/>
      <c r="EM659" s="220"/>
      <c r="EN659" s="220"/>
      <c r="EO659" s="220"/>
      <c r="EP659" s="220"/>
      <c r="EQ659" s="220"/>
      <c r="ER659" s="222"/>
      <c r="ES659" s="222"/>
      <c r="ET659" s="222"/>
      <c r="EU659" s="222"/>
      <c r="EV659" s="222"/>
      <c r="EW659" s="222"/>
      <c r="EX659" s="222"/>
      <c r="EY659" s="222"/>
      <c r="EZ659" s="223"/>
      <c r="FA659" s="224"/>
      <c r="FB659" s="224"/>
      <c r="FC659" s="222"/>
      <c r="FD659" s="222"/>
      <c r="FE659" s="222"/>
      <c r="FF659" s="222"/>
      <c r="FG659" s="222"/>
      <c r="FH659" s="222"/>
      <c r="FI659" s="222"/>
      <c r="FJ659" s="222"/>
      <c r="FK659" s="222"/>
      <c r="FL659" s="222"/>
      <c r="FM659" s="222"/>
      <c r="FN659" s="146"/>
      <c r="FO659" s="225"/>
      <c r="FP659" s="225"/>
      <c r="FQ659" s="225"/>
      <c r="FR659" s="225"/>
      <c r="FS659" s="225"/>
      <c r="FT659" s="225"/>
      <c r="FU659" s="225"/>
      <c r="FV659" s="225"/>
      <c r="FW659" s="225"/>
      <c r="FX659" s="225"/>
      <c r="FY659" s="225"/>
      <c r="FZ659" s="225"/>
      <c r="GA659" s="225"/>
    </row>
    <row r="660" spans="4:183" ht="16.899999999999999" customHeight="1">
      <c r="D660" s="45"/>
      <c r="F660" s="83"/>
      <c r="G660" s="83"/>
      <c r="H660" s="83"/>
      <c r="I660" s="83"/>
      <c r="J660" s="83"/>
      <c r="K660" s="83"/>
      <c r="L660" s="83"/>
      <c r="M660" s="83"/>
      <c r="N660" s="211"/>
      <c r="O660" s="211"/>
      <c r="P660" s="146"/>
      <c r="Q660" s="215"/>
      <c r="R660" s="215"/>
      <c r="S660" s="215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16"/>
      <c r="AF660" s="216"/>
      <c r="AG660" s="216"/>
      <c r="AH660" s="185"/>
      <c r="AI660" s="146"/>
      <c r="AJ660" s="146"/>
      <c r="AK660" s="146"/>
      <c r="AL660" s="217"/>
      <c r="AM660" s="146"/>
      <c r="AN660" s="149"/>
      <c r="AO660" s="146"/>
      <c r="AP660" s="149"/>
      <c r="AQ660" s="185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146"/>
      <c r="BB660" s="218"/>
      <c r="BC660" s="218"/>
      <c r="BD660" s="218"/>
      <c r="BE660" s="185"/>
      <c r="BF660" s="185"/>
      <c r="BG660" s="185"/>
      <c r="BH660" s="185"/>
      <c r="BI660" s="185"/>
      <c r="BJ660" s="185"/>
      <c r="BK660" s="185"/>
      <c r="BL660" s="146"/>
      <c r="BM660" s="146"/>
      <c r="BN660" s="184"/>
      <c r="BO660" s="184"/>
      <c r="BP660" s="184"/>
      <c r="BQ660" s="184"/>
      <c r="BR660" s="184"/>
      <c r="BS660" s="184"/>
      <c r="BT660" s="184"/>
      <c r="BU660" s="184"/>
      <c r="BV660" s="184"/>
      <c r="BW660" s="184"/>
      <c r="BX660" s="184"/>
      <c r="BY660" s="184"/>
      <c r="BZ660" s="184"/>
      <c r="CA660" s="184"/>
      <c r="CB660" s="184"/>
      <c r="CC660" s="184"/>
      <c r="CD660" s="184"/>
      <c r="CE660" s="184"/>
      <c r="CF660" s="184"/>
      <c r="CG660" s="184"/>
      <c r="CH660" s="184"/>
      <c r="CI660" s="184"/>
      <c r="CJ660" s="184"/>
      <c r="CK660" s="184"/>
      <c r="CL660" s="184"/>
      <c r="CM660" s="146"/>
      <c r="CN660" s="146"/>
      <c r="CO660" s="146"/>
      <c r="CP660" s="146"/>
      <c r="CQ660" s="146"/>
      <c r="CR660" s="146"/>
      <c r="CS660" s="146"/>
      <c r="CT660" s="146"/>
      <c r="CU660" s="146"/>
      <c r="CV660" s="146"/>
      <c r="CW660" s="146"/>
      <c r="CX660" s="146"/>
      <c r="CY660" s="146"/>
      <c r="CZ660" s="146"/>
      <c r="DA660" s="146"/>
      <c r="DB660" s="146"/>
      <c r="DC660" s="146"/>
      <c r="DD660" s="146"/>
      <c r="DE660" s="146"/>
      <c r="DF660" s="146"/>
      <c r="DG660" s="219"/>
      <c r="DH660" s="219"/>
      <c r="DI660" s="219"/>
      <c r="DJ660" s="219"/>
      <c r="DK660" s="219"/>
      <c r="DL660" s="219"/>
      <c r="DM660" s="219"/>
      <c r="DN660" s="219"/>
      <c r="DO660" s="219"/>
      <c r="DP660" s="219"/>
      <c r="DQ660" s="219"/>
      <c r="DR660" s="157"/>
      <c r="DS660" s="157"/>
      <c r="DT660" s="157"/>
      <c r="DU660" s="157"/>
      <c r="DV660" s="158"/>
      <c r="DW660" s="158"/>
      <c r="DX660" s="158"/>
      <c r="DY660" s="158"/>
      <c r="DZ660" s="158"/>
      <c r="EA660" s="158"/>
      <c r="EB660" s="158"/>
      <c r="EC660" s="158"/>
      <c r="ED660" s="158"/>
      <c r="EE660" s="158"/>
      <c r="EF660" s="158"/>
      <c r="EG660" s="158"/>
      <c r="EH660" s="158"/>
      <c r="EI660" s="158"/>
      <c r="EJ660" s="220"/>
      <c r="EK660" s="220"/>
      <c r="EL660" s="221"/>
      <c r="EM660" s="220"/>
      <c r="EN660" s="220"/>
      <c r="EO660" s="220"/>
      <c r="EP660" s="220"/>
      <c r="EQ660" s="220"/>
      <c r="ER660" s="222"/>
      <c r="ES660" s="222"/>
      <c r="ET660" s="222"/>
      <c r="EU660" s="222"/>
      <c r="EV660" s="222"/>
      <c r="EW660" s="222"/>
      <c r="EX660" s="222"/>
      <c r="EY660" s="222"/>
      <c r="EZ660" s="223"/>
      <c r="FA660" s="224"/>
      <c r="FB660" s="224"/>
      <c r="FC660" s="222"/>
      <c r="FD660" s="222"/>
      <c r="FE660" s="222"/>
      <c r="FF660" s="222"/>
      <c r="FG660" s="222"/>
      <c r="FH660" s="222"/>
      <c r="FI660" s="222"/>
      <c r="FJ660" s="222"/>
      <c r="FK660" s="222"/>
      <c r="FL660" s="222"/>
      <c r="FM660" s="222"/>
      <c r="FN660" s="146"/>
      <c r="FO660" s="225"/>
      <c r="FP660" s="225"/>
      <c r="FQ660" s="225"/>
      <c r="FR660" s="225"/>
      <c r="FS660" s="225"/>
      <c r="FT660" s="225"/>
      <c r="FU660" s="225"/>
      <c r="FV660" s="225"/>
      <c r="FW660" s="225"/>
      <c r="FX660" s="225"/>
      <c r="FY660" s="225"/>
      <c r="FZ660" s="225"/>
      <c r="GA660" s="225"/>
    </row>
    <row r="661" spans="4:183" ht="16.899999999999999" customHeight="1">
      <c r="D661" s="45"/>
      <c r="F661" s="144"/>
      <c r="G661" s="144"/>
      <c r="H661" s="144"/>
      <c r="I661" s="144"/>
      <c r="J661" s="144"/>
      <c r="K661" s="144"/>
      <c r="L661" s="144"/>
      <c r="M661" s="83"/>
      <c r="N661" s="211"/>
      <c r="O661" s="211"/>
      <c r="P661" s="146"/>
      <c r="Q661" s="215"/>
      <c r="R661" s="215"/>
      <c r="S661" s="215"/>
      <c r="T661" s="216"/>
      <c r="U661" s="216"/>
      <c r="V661" s="216"/>
      <c r="W661" s="216"/>
      <c r="X661" s="216"/>
      <c r="Y661" s="216"/>
      <c r="Z661" s="216"/>
      <c r="AA661" s="216"/>
      <c r="AB661" s="216"/>
      <c r="AC661" s="216"/>
      <c r="AD661" s="216"/>
      <c r="AE661" s="216"/>
      <c r="AF661" s="216"/>
      <c r="AG661" s="216"/>
      <c r="AH661" s="185"/>
      <c r="AI661" s="146"/>
      <c r="AJ661" s="146"/>
      <c r="AK661" s="146"/>
      <c r="AL661" s="217"/>
      <c r="AM661" s="146"/>
      <c r="AN661" s="149"/>
      <c r="AO661" s="146"/>
      <c r="AP661" s="149"/>
      <c r="AQ661" s="185"/>
      <c r="AR661" s="218"/>
      <c r="AS661" s="218"/>
      <c r="AT661" s="218"/>
      <c r="AU661" s="218"/>
      <c r="AV661" s="218"/>
      <c r="AW661" s="218"/>
      <c r="AX661" s="218"/>
      <c r="AY661" s="218"/>
      <c r="AZ661" s="218"/>
      <c r="BA661" s="146"/>
      <c r="BB661" s="218"/>
      <c r="BC661" s="218"/>
      <c r="BD661" s="218"/>
      <c r="BE661" s="185"/>
      <c r="BF661" s="185"/>
      <c r="BG661" s="185"/>
      <c r="BH661" s="185"/>
      <c r="BI661" s="185"/>
      <c r="BJ661" s="185"/>
      <c r="BK661" s="185"/>
      <c r="BL661" s="146"/>
      <c r="BM661" s="146"/>
      <c r="BN661" s="184"/>
      <c r="BO661" s="184"/>
      <c r="BP661" s="184"/>
      <c r="BQ661" s="184"/>
      <c r="BR661" s="184"/>
      <c r="BS661" s="184"/>
      <c r="BT661" s="184"/>
      <c r="BU661" s="184"/>
      <c r="BV661" s="184"/>
      <c r="BW661" s="184"/>
      <c r="BX661" s="184"/>
      <c r="BY661" s="184"/>
      <c r="BZ661" s="184"/>
      <c r="CA661" s="184"/>
      <c r="CB661" s="184"/>
      <c r="CC661" s="184"/>
      <c r="CD661" s="184"/>
      <c r="CE661" s="184"/>
      <c r="CF661" s="184"/>
      <c r="CG661" s="184"/>
      <c r="CH661" s="184"/>
      <c r="CI661" s="184"/>
      <c r="CJ661" s="184"/>
      <c r="CK661" s="184"/>
      <c r="CL661" s="184"/>
      <c r="CM661" s="146"/>
      <c r="CN661" s="146"/>
      <c r="CO661" s="146"/>
      <c r="CP661" s="146"/>
      <c r="CQ661" s="146"/>
      <c r="CR661" s="146"/>
      <c r="CS661" s="146"/>
      <c r="CT661" s="146"/>
      <c r="CU661" s="146"/>
      <c r="CV661" s="146"/>
      <c r="CW661" s="146"/>
      <c r="CX661" s="146"/>
      <c r="CY661" s="146"/>
      <c r="CZ661" s="146"/>
      <c r="DA661" s="146"/>
      <c r="DB661" s="146"/>
      <c r="DC661" s="146"/>
      <c r="DD661" s="146"/>
      <c r="DE661" s="146"/>
      <c r="DF661" s="146"/>
      <c r="DG661" s="219"/>
      <c r="DH661" s="219"/>
      <c r="DI661" s="219"/>
      <c r="DJ661" s="219"/>
      <c r="DK661" s="219"/>
      <c r="DL661" s="219"/>
      <c r="DM661" s="219"/>
      <c r="DN661" s="219"/>
      <c r="DO661" s="219"/>
      <c r="DP661" s="219"/>
      <c r="DQ661" s="219"/>
      <c r="DR661" s="157"/>
      <c r="DS661" s="157"/>
      <c r="DT661" s="157"/>
      <c r="DU661" s="157"/>
      <c r="DV661" s="158"/>
      <c r="DW661" s="158"/>
      <c r="DX661" s="158"/>
      <c r="DY661" s="158"/>
      <c r="DZ661" s="158"/>
      <c r="EA661" s="158"/>
      <c r="EB661" s="158"/>
      <c r="EC661" s="158"/>
      <c r="ED661" s="158"/>
      <c r="EE661" s="158"/>
      <c r="EF661" s="158"/>
      <c r="EG661" s="158"/>
      <c r="EH661" s="158"/>
      <c r="EI661" s="158"/>
      <c r="EJ661" s="220"/>
      <c r="EK661" s="220"/>
      <c r="EL661" s="221"/>
      <c r="EM661" s="220"/>
      <c r="EN661" s="220"/>
      <c r="EO661" s="220"/>
      <c r="EP661" s="220"/>
      <c r="EQ661" s="220"/>
      <c r="ER661" s="222"/>
      <c r="ES661" s="222"/>
      <c r="ET661" s="222"/>
      <c r="EU661" s="222"/>
      <c r="EV661" s="222"/>
      <c r="EW661" s="222"/>
      <c r="EX661" s="222"/>
      <c r="EY661" s="222"/>
      <c r="EZ661" s="223"/>
      <c r="FA661" s="224"/>
      <c r="FB661" s="224"/>
      <c r="FC661" s="222"/>
      <c r="FD661" s="222"/>
      <c r="FE661" s="222"/>
      <c r="FF661" s="222"/>
      <c r="FG661" s="222"/>
      <c r="FH661" s="222"/>
      <c r="FI661" s="222"/>
      <c r="FJ661" s="222"/>
      <c r="FK661" s="222"/>
      <c r="FL661" s="222"/>
      <c r="FM661" s="222"/>
      <c r="FN661" s="146"/>
      <c r="FO661" s="225"/>
      <c r="FP661" s="225"/>
      <c r="FQ661" s="225"/>
      <c r="FR661" s="225"/>
      <c r="FS661" s="225"/>
      <c r="FT661" s="225"/>
      <c r="FU661" s="225"/>
      <c r="FV661" s="225"/>
      <c r="FW661" s="225"/>
      <c r="FX661" s="225"/>
      <c r="FY661" s="225"/>
      <c r="FZ661" s="225"/>
      <c r="GA661" s="225"/>
    </row>
    <row r="662" spans="4:183" ht="16.899999999999999" customHeight="1">
      <c r="D662" s="45"/>
      <c r="F662" s="144"/>
      <c r="G662" s="144"/>
      <c r="H662" s="144"/>
      <c r="I662" s="144"/>
      <c r="J662" s="144"/>
      <c r="K662" s="144"/>
      <c r="L662" s="144"/>
      <c r="M662" s="83"/>
      <c r="N662" s="211"/>
      <c r="O662" s="211"/>
      <c r="P662" s="146"/>
      <c r="Q662" s="215"/>
      <c r="R662" s="215"/>
      <c r="S662" s="215"/>
      <c r="T662" s="216"/>
      <c r="U662" s="216"/>
      <c r="V662" s="216"/>
      <c r="W662" s="216"/>
      <c r="X662" s="216"/>
      <c r="Y662" s="216"/>
      <c r="Z662" s="216"/>
      <c r="AA662" s="216"/>
      <c r="AB662" s="216"/>
      <c r="AC662" s="216"/>
      <c r="AD662" s="216"/>
      <c r="AE662" s="216"/>
      <c r="AF662" s="216"/>
      <c r="AG662" s="216"/>
      <c r="AH662" s="185"/>
      <c r="AI662" s="146"/>
      <c r="AJ662" s="146"/>
      <c r="AK662" s="146"/>
      <c r="AL662" s="217"/>
      <c r="AM662" s="146"/>
      <c r="AN662" s="149"/>
      <c r="AO662" s="146"/>
      <c r="AP662" s="149"/>
      <c r="AQ662" s="185"/>
      <c r="AR662" s="218"/>
      <c r="AS662" s="218"/>
      <c r="AT662" s="218"/>
      <c r="AU662" s="218"/>
      <c r="AV662" s="218"/>
      <c r="AW662" s="218"/>
      <c r="AX662" s="218"/>
      <c r="AY662" s="218"/>
      <c r="AZ662" s="218"/>
      <c r="BA662" s="146"/>
      <c r="BB662" s="218"/>
      <c r="BC662" s="218"/>
      <c r="BD662" s="218"/>
      <c r="BE662" s="185"/>
      <c r="BF662" s="185"/>
      <c r="BG662" s="185"/>
      <c r="BH662" s="185"/>
      <c r="BI662" s="185"/>
      <c r="BJ662" s="185"/>
      <c r="BK662" s="185"/>
      <c r="BL662" s="146"/>
      <c r="BM662" s="146"/>
      <c r="BN662" s="184"/>
      <c r="BO662" s="184"/>
      <c r="BP662" s="184"/>
      <c r="BQ662" s="184"/>
      <c r="BR662" s="184"/>
      <c r="BS662" s="184"/>
      <c r="BT662" s="184"/>
      <c r="BU662" s="184"/>
      <c r="BV662" s="184"/>
      <c r="BW662" s="184"/>
      <c r="BX662" s="184"/>
      <c r="BY662" s="184"/>
      <c r="BZ662" s="184"/>
      <c r="CA662" s="184"/>
      <c r="CB662" s="184"/>
      <c r="CC662" s="184"/>
      <c r="CD662" s="184"/>
      <c r="CE662" s="184"/>
      <c r="CF662" s="184"/>
      <c r="CG662" s="184"/>
      <c r="CH662" s="184"/>
      <c r="CI662" s="184"/>
      <c r="CJ662" s="184"/>
      <c r="CK662" s="184"/>
      <c r="CL662" s="184"/>
      <c r="CM662" s="146"/>
      <c r="CN662" s="146"/>
      <c r="CO662" s="146"/>
      <c r="CP662" s="146"/>
      <c r="CQ662" s="146"/>
      <c r="CR662" s="146"/>
      <c r="CS662" s="146"/>
      <c r="CT662" s="146"/>
      <c r="CU662" s="146"/>
      <c r="CV662" s="146"/>
      <c r="CW662" s="146"/>
      <c r="CX662" s="146"/>
      <c r="CY662" s="146"/>
      <c r="CZ662" s="146"/>
      <c r="DA662" s="146"/>
      <c r="DB662" s="146"/>
      <c r="DC662" s="146"/>
      <c r="DD662" s="146"/>
      <c r="DE662" s="146"/>
      <c r="DF662" s="146"/>
      <c r="DG662" s="219"/>
      <c r="DH662" s="219"/>
      <c r="DI662" s="219"/>
      <c r="DJ662" s="219"/>
      <c r="DK662" s="219"/>
      <c r="DL662" s="219"/>
      <c r="DM662" s="219"/>
      <c r="DN662" s="219"/>
      <c r="DO662" s="219"/>
      <c r="DP662" s="219"/>
      <c r="DQ662" s="219"/>
      <c r="DR662" s="157"/>
      <c r="DS662" s="157"/>
      <c r="DT662" s="157"/>
      <c r="DU662" s="157"/>
      <c r="DV662" s="158"/>
      <c r="DW662" s="158"/>
      <c r="DX662" s="158"/>
      <c r="DY662" s="158"/>
      <c r="DZ662" s="158"/>
      <c r="EA662" s="158"/>
      <c r="EB662" s="158"/>
      <c r="EC662" s="158"/>
      <c r="ED662" s="158"/>
      <c r="EE662" s="158"/>
      <c r="EF662" s="158"/>
      <c r="EG662" s="158"/>
      <c r="EH662" s="158"/>
      <c r="EI662" s="158"/>
      <c r="EJ662" s="220"/>
      <c r="EK662" s="220"/>
      <c r="EL662" s="221"/>
      <c r="EM662" s="220"/>
      <c r="EN662" s="220"/>
      <c r="EO662" s="220"/>
      <c r="EP662" s="220"/>
      <c r="EQ662" s="220"/>
      <c r="ER662" s="222"/>
      <c r="ES662" s="222"/>
      <c r="ET662" s="222"/>
      <c r="EU662" s="222"/>
      <c r="EV662" s="222"/>
      <c r="EW662" s="222"/>
      <c r="EX662" s="222"/>
      <c r="EY662" s="222"/>
      <c r="EZ662" s="223"/>
      <c r="FA662" s="224"/>
      <c r="FB662" s="224"/>
      <c r="FC662" s="222"/>
      <c r="FD662" s="222"/>
      <c r="FE662" s="222"/>
      <c r="FF662" s="222"/>
      <c r="FG662" s="222"/>
      <c r="FH662" s="222"/>
      <c r="FI662" s="222"/>
      <c r="FJ662" s="222"/>
      <c r="FK662" s="222"/>
      <c r="FL662" s="222"/>
      <c r="FM662" s="222"/>
      <c r="FN662" s="146"/>
      <c r="FO662" s="225"/>
      <c r="FP662" s="225"/>
      <c r="FQ662" s="225"/>
      <c r="FR662" s="225"/>
      <c r="FS662" s="225"/>
      <c r="FT662" s="225"/>
      <c r="FU662" s="225"/>
      <c r="FV662" s="225"/>
      <c r="FW662" s="225"/>
      <c r="FX662" s="225"/>
      <c r="FY662" s="225"/>
      <c r="FZ662" s="225"/>
      <c r="GA662" s="225"/>
    </row>
    <row r="663" spans="4:183" ht="16.899999999999999" customHeight="1">
      <c r="D663" s="45"/>
      <c r="F663" s="144"/>
      <c r="G663" s="144"/>
      <c r="H663" s="144"/>
      <c r="I663" s="144"/>
      <c r="J663" s="144"/>
      <c r="K663" s="144"/>
      <c r="L663" s="144"/>
      <c r="M663" s="83"/>
      <c r="N663" s="211"/>
      <c r="O663" s="211"/>
      <c r="P663" s="146"/>
      <c r="Q663" s="215"/>
      <c r="R663" s="215"/>
      <c r="S663" s="215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185"/>
      <c r="AI663" s="146"/>
      <c r="AJ663" s="146"/>
      <c r="AK663" s="146"/>
      <c r="AL663" s="217"/>
      <c r="AM663" s="146"/>
      <c r="AN663" s="149"/>
      <c r="AO663" s="146"/>
      <c r="AP663" s="149"/>
      <c r="AQ663" s="185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146"/>
      <c r="BB663" s="218"/>
      <c r="BC663" s="218"/>
      <c r="BD663" s="218"/>
      <c r="BE663" s="185"/>
      <c r="BF663" s="185"/>
      <c r="BG663" s="185"/>
      <c r="BH663" s="185"/>
      <c r="BI663" s="185"/>
      <c r="BJ663" s="185"/>
      <c r="BK663" s="185"/>
      <c r="BL663" s="146"/>
      <c r="BM663" s="146"/>
      <c r="BN663" s="184"/>
      <c r="BO663" s="184"/>
      <c r="BP663" s="184"/>
      <c r="BQ663" s="184"/>
      <c r="BR663" s="184"/>
      <c r="BS663" s="184"/>
      <c r="BT663" s="184"/>
      <c r="BU663" s="184"/>
      <c r="BV663" s="184"/>
      <c r="BW663" s="184"/>
      <c r="BX663" s="184"/>
      <c r="BY663" s="184"/>
      <c r="BZ663" s="184"/>
      <c r="CA663" s="184"/>
      <c r="CB663" s="184"/>
      <c r="CC663" s="184"/>
      <c r="CD663" s="184"/>
      <c r="CE663" s="184"/>
      <c r="CF663" s="184"/>
      <c r="CG663" s="184"/>
      <c r="CH663" s="184"/>
      <c r="CI663" s="184"/>
      <c r="CJ663" s="184"/>
      <c r="CK663" s="184"/>
      <c r="CL663" s="184"/>
      <c r="CM663" s="146"/>
      <c r="CN663" s="146"/>
      <c r="CO663" s="146"/>
      <c r="CP663" s="146"/>
      <c r="CQ663" s="146"/>
      <c r="CR663" s="146"/>
      <c r="CS663" s="146"/>
      <c r="CT663" s="146"/>
      <c r="CU663" s="146"/>
      <c r="CV663" s="146"/>
      <c r="CW663" s="146"/>
      <c r="CX663" s="146"/>
      <c r="CY663" s="146"/>
      <c r="CZ663" s="146"/>
      <c r="DA663" s="146"/>
      <c r="DB663" s="146"/>
      <c r="DC663" s="146"/>
      <c r="DD663" s="146"/>
      <c r="DE663" s="146"/>
      <c r="DF663" s="146"/>
      <c r="DG663" s="219"/>
      <c r="DH663" s="219"/>
      <c r="DI663" s="219"/>
      <c r="DJ663" s="219"/>
      <c r="DK663" s="219"/>
      <c r="DL663" s="219"/>
      <c r="DM663" s="219"/>
      <c r="DN663" s="219"/>
      <c r="DO663" s="219"/>
      <c r="DP663" s="219"/>
      <c r="DQ663" s="219"/>
      <c r="DR663" s="157"/>
      <c r="DS663" s="157"/>
      <c r="DT663" s="157"/>
      <c r="DU663" s="157"/>
      <c r="DV663" s="158"/>
      <c r="DW663" s="158"/>
      <c r="DX663" s="158"/>
      <c r="DY663" s="158"/>
      <c r="DZ663" s="158"/>
      <c r="EA663" s="158"/>
      <c r="EB663" s="158"/>
      <c r="EC663" s="158"/>
      <c r="ED663" s="158"/>
      <c r="EE663" s="158"/>
      <c r="EF663" s="158"/>
      <c r="EG663" s="158"/>
      <c r="EH663" s="158"/>
      <c r="EI663" s="158"/>
      <c r="EJ663" s="220"/>
      <c r="EK663" s="220"/>
      <c r="EL663" s="221"/>
      <c r="EM663" s="220"/>
      <c r="EN663" s="220"/>
      <c r="EO663" s="220"/>
      <c r="EP663" s="220"/>
      <c r="EQ663" s="220"/>
      <c r="ER663" s="222"/>
      <c r="ES663" s="222"/>
      <c r="ET663" s="222"/>
      <c r="EU663" s="222"/>
      <c r="EV663" s="222"/>
      <c r="EW663" s="222"/>
      <c r="EX663" s="222"/>
      <c r="EY663" s="222"/>
      <c r="EZ663" s="223"/>
      <c r="FA663" s="224"/>
      <c r="FB663" s="224"/>
      <c r="FC663" s="222"/>
      <c r="FD663" s="222"/>
      <c r="FE663" s="222"/>
      <c r="FF663" s="222"/>
      <c r="FG663" s="222"/>
      <c r="FH663" s="222"/>
      <c r="FI663" s="222"/>
      <c r="FJ663" s="222"/>
      <c r="FK663" s="222"/>
      <c r="FL663" s="222"/>
      <c r="FM663" s="222"/>
      <c r="FN663" s="146"/>
      <c r="FO663" s="225"/>
      <c r="FP663" s="225"/>
      <c r="FQ663" s="225"/>
      <c r="FR663" s="225"/>
      <c r="FS663" s="225"/>
      <c r="FT663" s="225"/>
      <c r="FU663" s="225"/>
      <c r="FV663" s="225"/>
      <c r="FW663" s="225"/>
      <c r="FX663" s="225"/>
      <c r="FY663" s="225"/>
      <c r="FZ663" s="225"/>
      <c r="GA663" s="225"/>
    </row>
    <row r="664" spans="4:183" ht="16.899999999999999" customHeight="1">
      <c r="D664" s="45"/>
      <c r="F664" s="83"/>
      <c r="G664" s="83"/>
      <c r="H664" s="83"/>
      <c r="I664" s="83"/>
      <c r="J664" s="83"/>
      <c r="K664" s="83"/>
      <c r="L664" s="83"/>
      <c r="M664" s="83"/>
      <c r="N664" s="211"/>
      <c r="O664" s="211"/>
      <c r="P664" s="146"/>
      <c r="Q664" s="215"/>
      <c r="R664" s="215"/>
      <c r="S664" s="215"/>
      <c r="T664" s="216"/>
      <c r="U664" s="216"/>
      <c r="V664" s="216"/>
      <c r="W664" s="216"/>
      <c r="X664" s="216"/>
      <c r="Y664" s="216"/>
      <c r="Z664" s="216"/>
      <c r="AA664" s="216"/>
      <c r="AB664" s="216"/>
      <c r="AC664" s="216"/>
      <c r="AD664" s="216"/>
      <c r="AE664" s="216"/>
      <c r="AF664" s="216"/>
      <c r="AG664" s="216"/>
      <c r="AH664" s="185"/>
      <c r="AI664" s="146"/>
      <c r="AJ664" s="146"/>
      <c r="AK664" s="146"/>
      <c r="AL664" s="217"/>
      <c r="AM664" s="146"/>
      <c r="AN664" s="149"/>
      <c r="AO664" s="146"/>
      <c r="AP664" s="149"/>
      <c r="AQ664" s="185"/>
      <c r="AR664" s="218"/>
      <c r="AS664" s="218"/>
      <c r="AT664" s="218"/>
      <c r="AU664" s="218"/>
      <c r="AV664" s="218"/>
      <c r="AW664" s="218"/>
      <c r="AX664" s="218"/>
      <c r="AY664" s="218"/>
      <c r="AZ664" s="218"/>
      <c r="BA664" s="146"/>
      <c r="BB664" s="218"/>
      <c r="BC664" s="218"/>
      <c r="BD664" s="218"/>
      <c r="BE664" s="185"/>
      <c r="BF664" s="185"/>
      <c r="BG664" s="185"/>
      <c r="BH664" s="185"/>
      <c r="BI664" s="185"/>
      <c r="BJ664" s="185"/>
      <c r="BK664" s="185"/>
      <c r="BL664" s="146"/>
      <c r="BM664" s="146"/>
      <c r="BN664" s="184"/>
      <c r="BO664" s="184"/>
      <c r="BP664" s="184"/>
      <c r="BQ664" s="184"/>
      <c r="BR664" s="184"/>
      <c r="BS664" s="184"/>
      <c r="BT664" s="184"/>
      <c r="BU664" s="184"/>
      <c r="BV664" s="184"/>
      <c r="BW664" s="184"/>
      <c r="BX664" s="184"/>
      <c r="BY664" s="184"/>
      <c r="BZ664" s="184"/>
      <c r="CA664" s="184"/>
      <c r="CB664" s="184"/>
      <c r="CC664" s="184"/>
      <c r="CD664" s="184"/>
      <c r="CE664" s="184"/>
      <c r="CF664" s="184"/>
      <c r="CG664" s="184"/>
      <c r="CH664" s="184"/>
      <c r="CI664" s="184"/>
      <c r="CJ664" s="184"/>
      <c r="CK664" s="184"/>
      <c r="CL664" s="184"/>
      <c r="CM664" s="146"/>
      <c r="CN664" s="146"/>
      <c r="CO664" s="146"/>
      <c r="CP664" s="146"/>
      <c r="CQ664" s="146"/>
      <c r="CR664" s="146"/>
      <c r="CS664" s="146"/>
      <c r="CT664" s="146"/>
      <c r="CU664" s="146"/>
      <c r="CV664" s="146"/>
      <c r="CW664" s="146"/>
      <c r="CX664" s="146"/>
      <c r="CY664" s="146"/>
      <c r="CZ664" s="146"/>
      <c r="DA664" s="146"/>
      <c r="DB664" s="146"/>
      <c r="DC664" s="146"/>
      <c r="DD664" s="146"/>
      <c r="DE664" s="146"/>
      <c r="DF664" s="146"/>
      <c r="DG664" s="219"/>
      <c r="DH664" s="219"/>
      <c r="DI664" s="219"/>
      <c r="DJ664" s="219"/>
      <c r="DK664" s="219"/>
      <c r="DL664" s="219"/>
      <c r="DM664" s="219"/>
      <c r="DN664" s="219"/>
      <c r="DO664" s="219"/>
      <c r="DP664" s="219"/>
      <c r="DQ664" s="219"/>
      <c r="DR664" s="157"/>
      <c r="DS664" s="157"/>
      <c r="DT664" s="157"/>
      <c r="DU664" s="157"/>
      <c r="DV664" s="158"/>
      <c r="DW664" s="158"/>
      <c r="DX664" s="158"/>
      <c r="DY664" s="158"/>
      <c r="DZ664" s="158"/>
      <c r="EA664" s="158"/>
      <c r="EB664" s="158"/>
      <c r="EC664" s="158"/>
      <c r="ED664" s="158"/>
      <c r="EE664" s="158"/>
      <c r="EF664" s="158"/>
      <c r="EG664" s="158"/>
      <c r="EH664" s="158"/>
      <c r="EI664" s="158"/>
      <c r="EJ664" s="220"/>
      <c r="EK664" s="220"/>
      <c r="EL664" s="221"/>
      <c r="EM664" s="220"/>
      <c r="EN664" s="220"/>
      <c r="EO664" s="220"/>
      <c r="EP664" s="220"/>
      <c r="EQ664" s="220"/>
      <c r="ER664" s="222"/>
      <c r="ES664" s="222"/>
      <c r="ET664" s="222"/>
      <c r="EU664" s="222"/>
      <c r="EV664" s="222"/>
      <c r="EW664" s="222"/>
      <c r="EX664" s="222"/>
      <c r="EY664" s="222"/>
      <c r="EZ664" s="223"/>
      <c r="FA664" s="224"/>
      <c r="FB664" s="224"/>
      <c r="FC664" s="222"/>
      <c r="FD664" s="222"/>
      <c r="FE664" s="222"/>
      <c r="FF664" s="222"/>
      <c r="FG664" s="222"/>
      <c r="FH664" s="222"/>
      <c r="FI664" s="222"/>
      <c r="FJ664" s="222"/>
      <c r="FK664" s="222"/>
      <c r="FL664" s="222"/>
      <c r="FM664" s="222"/>
      <c r="FN664" s="146"/>
      <c r="FO664" s="225"/>
      <c r="FP664" s="225"/>
      <c r="FQ664" s="225"/>
      <c r="FR664" s="225"/>
      <c r="FS664" s="225"/>
      <c r="FT664" s="225"/>
      <c r="FU664" s="225"/>
      <c r="FV664" s="225"/>
      <c r="FW664" s="225"/>
      <c r="FX664" s="225"/>
      <c r="FY664" s="225"/>
      <c r="FZ664" s="225"/>
      <c r="GA664" s="225"/>
    </row>
    <row r="665" spans="4:183" ht="16.899999999999999" customHeight="1">
      <c r="D665" s="45"/>
      <c r="F665" s="144"/>
      <c r="G665" s="144"/>
      <c r="H665" s="144"/>
      <c r="I665" s="144"/>
      <c r="J665" s="144"/>
      <c r="K665" s="144"/>
      <c r="L665" s="144"/>
      <c r="M665" s="83"/>
      <c r="N665" s="211"/>
      <c r="O665" s="211"/>
      <c r="P665" s="146"/>
      <c r="Q665" s="215"/>
      <c r="R665" s="215"/>
      <c r="S665" s="215"/>
      <c r="T665" s="216"/>
      <c r="U665" s="216"/>
      <c r="V665" s="216"/>
      <c r="W665" s="216"/>
      <c r="X665" s="216"/>
      <c r="Y665" s="216"/>
      <c r="Z665" s="216"/>
      <c r="AA665" s="216"/>
      <c r="AB665" s="216"/>
      <c r="AC665" s="216"/>
      <c r="AD665" s="216"/>
      <c r="AE665" s="216"/>
      <c r="AF665" s="216"/>
      <c r="AG665" s="216"/>
      <c r="AH665" s="185"/>
      <c r="AI665" s="146"/>
      <c r="AJ665" s="146"/>
      <c r="AK665" s="146"/>
      <c r="AL665" s="217"/>
      <c r="AM665" s="146"/>
      <c r="AN665" s="149"/>
      <c r="AO665" s="146"/>
      <c r="AP665" s="149"/>
      <c r="AQ665" s="185"/>
      <c r="AR665" s="218"/>
      <c r="AS665" s="218"/>
      <c r="AT665" s="218"/>
      <c r="AU665" s="218"/>
      <c r="AV665" s="218"/>
      <c r="AW665" s="218"/>
      <c r="AX665" s="218"/>
      <c r="AY665" s="218"/>
      <c r="AZ665" s="218"/>
      <c r="BA665" s="146"/>
      <c r="BB665" s="218"/>
      <c r="BC665" s="218"/>
      <c r="BD665" s="218"/>
      <c r="BE665" s="185"/>
      <c r="BF665" s="185"/>
      <c r="BG665" s="185"/>
      <c r="BH665" s="185"/>
      <c r="BI665" s="185"/>
      <c r="BJ665" s="185"/>
      <c r="BK665" s="185"/>
      <c r="BL665" s="146"/>
      <c r="BM665" s="146"/>
      <c r="BN665" s="184"/>
      <c r="BO665" s="184"/>
      <c r="BP665" s="184"/>
      <c r="BQ665" s="184"/>
      <c r="BR665" s="184"/>
      <c r="BS665" s="184"/>
      <c r="BT665" s="184"/>
      <c r="BU665" s="184"/>
      <c r="BV665" s="184"/>
      <c r="BW665" s="184"/>
      <c r="BX665" s="184"/>
      <c r="BY665" s="184"/>
      <c r="BZ665" s="184"/>
      <c r="CA665" s="184"/>
      <c r="CB665" s="184"/>
      <c r="CC665" s="184"/>
      <c r="CD665" s="184"/>
      <c r="CE665" s="184"/>
      <c r="CF665" s="184"/>
      <c r="CG665" s="184"/>
      <c r="CH665" s="184"/>
      <c r="CI665" s="184"/>
      <c r="CJ665" s="184"/>
      <c r="CK665" s="184"/>
      <c r="CL665" s="184"/>
      <c r="CM665" s="146"/>
      <c r="CN665" s="146"/>
      <c r="CO665" s="146"/>
      <c r="CP665" s="146"/>
      <c r="CQ665" s="146"/>
      <c r="CR665" s="146"/>
      <c r="CS665" s="146"/>
      <c r="CT665" s="146"/>
      <c r="CU665" s="146"/>
      <c r="CV665" s="146"/>
      <c r="CW665" s="146"/>
      <c r="CX665" s="146"/>
      <c r="CY665" s="146"/>
      <c r="CZ665" s="146"/>
      <c r="DA665" s="146"/>
      <c r="DB665" s="146"/>
      <c r="DC665" s="146"/>
      <c r="DD665" s="146"/>
      <c r="DE665" s="146"/>
      <c r="DF665" s="146"/>
      <c r="DG665" s="219"/>
      <c r="DH665" s="219"/>
      <c r="DI665" s="219"/>
      <c r="DJ665" s="219"/>
      <c r="DK665" s="219"/>
      <c r="DL665" s="219"/>
      <c r="DM665" s="219"/>
      <c r="DN665" s="219"/>
      <c r="DO665" s="219"/>
      <c r="DP665" s="219"/>
      <c r="DQ665" s="219"/>
      <c r="DR665" s="157"/>
      <c r="DS665" s="157"/>
      <c r="DT665" s="157"/>
      <c r="DU665" s="157"/>
      <c r="DV665" s="158"/>
      <c r="DW665" s="158"/>
      <c r="DX665" s="158"/>
      <c r="DY665" s="158"/>
      <c r="DZ665" s="158"/>
      <c r="EA665" s="158"/>
      <c r="EB665" s="158"/>
      <c r="EC665" s="158"/>
      <c r="ED665" s="158"/>
      <c r="EE665" s="158"/>
      <c r="EF665" s="158"/>
      <c r="EG665" s="158"/>
      <c r="EH665" s="158"/>
      <c r="EI665" s="158"/>
      <c r="EJ665" s="220"/>
      <c r="EK665" s="220"/>
      <c r="EL665" s="221"/>
      <c r="EM665" s="220"/>
      <c r="EN665" s="220"/>
      <c r="EO665" s="220"/>
      <c r="EP665" s="220"/>
      <c r="EQ665" s="220"/>
      <c r="ER665" s="222"/>
      <c r="ES665" s="222"/>
      <c r="ET665" s="222"/>
      <c r="EU665" s="222"/>
      <c r="EV665" s="222"/>
      <c r="EW665" s="222"/>
      <c r="EX665" s="222"/>
      <c r="EY665" s="222"/>
      <c r="EZ665" s="223"/>
      <c r="FA665" s="224"/>
      <c r="FB665" s="224"/>
      <c r="FC665" s="222"/>
      <c r="FD665" s="222"/>
      <c r="FE665" s="222"/>
      <c r="FF665" s="222"/>
      <c r="FG665" s="222"/>
      <c r="FH665" s="222"/>
      <c r="FI665" s="222"/>
      <c r="FJ665" s="222"/>
      <c r="FK665" s="222"/>
      <c r="FL665" s="222"/>
      <c r="FM665" s="222"/>
      <c r="FN665" s="146"/>
      <c r="FO665" s="225"/>
      <c r="FP665" s="225"/>
      <c r="FQ665" s="225"/>
      <c r="FR665" s="225"/>
      <c r="FS665" s="225"/>
      <c r="FT665" s="225"/>
      <c r="FU665" s="225"/>
      <c r="FV665" s="225"/>
      <c r="FW665" s="225"/>
      <c r="FX665" s="225"/>
      <c r="FY665" s="225"/>
      <c r="FZ665" s="225"/>
      <c r="GA665" s="225"/>
    </row>
    <row r="666" spans="4:183" ht="16.899999999999999" customHeight="1">
      <c r="D666" s="45"/>
      <c r="F666" s="83"/>
      <c r="G666" s="83"/>
      <c r="H666" s="83"/>
      <c r="I666" s="144"/>
      <c r="J666" s="144"/>
      <c r="K666" s="144"/>
      <c r="L666" s="144"/>
      <c r="M666" s="83"/>
      <c r="N666" s="211"/>
      <c r="O666" s="211"/>
      <c r="P666" s="146"/>
      <c r="Q666" s="215"/>
      <c r="R666" s="215"/>
      <c r="S666" s="215"/>
      <c r="T666" s="216"/>
      <c r="U666" s="216"/>
      <c r="V666" s="216"/>
      <c r="W666" s="216"/>
      <c r="X666" s="216"/>
      <c r="Y666" s="216"/>
      <c r="Z666" s="216"/>
      <c r="AA666" s="216"/>
      <c r="AB666" s="216"/>
      <c r="AC666" s="216"/>
      <c r="AD666" s="216"/>
      <c r="AE666" s="216"/>
      <c r="AF666" s="216"/>
      <c r="AG666" s="216"/>
      <c r="AH666" s="185"/>
      <c r="AI666" s="146"/>
      <c r="AJ666" s="146"/>
      <c r="AK666" s="146"/>
      <c r="AL666" s="217"/>
      <c r="AM666" s="146"/>
      <c r="AN666" s="149"/>
      <c r="AO666" s="146"/>
      <c r="AP666" s="149"/>
      <c r="AQ666" s="185"/>
      <c r="AR666" s="218"/>
      <c r="AS666" s="218"/>
      <c r="AT666" s="218"/>
      <c r="AU666" s="218"/>
      <c r="AV666" s="218"/>
      <c r="AW666" s="218"/>
      <c r="AX666" s="218"/>
      <c r="AY666" s="218"/>
      <c r="AZ666" s="218"/>
      <c r="BA666" s="146"/>
      <c r="BB666" s="218"/>
      <c r="BC666" s="218"/>
      <c r="BD666" s="218"/>
      <c r="BE666" s="185"/>
      <c r="BF666" s="185"/>
      <c r="BG666" s="185"/>
      <c r="BH666" s="185"/>
      <c r="BI666" s="185"/>
      <c r="BJ666" s="185"/>
      <c r="BK666" s="185"/>
      <c r="BL666" s="146"/>
      <c r="BM666" s="146"/>
      <c r="BN666" s="184"/>
      <c r="BO666" s="184"/>
      <c r="BP666" s="184"/>
      <c r="BQ666" s="184"/>
      <c r="BR666" s="184"/>
      <c r="BS666" s="184"/>
      <c r="BT666" s="184"/>
      <c r="BU666" s="184"/>
      <c r="BV666" s="184"/>
      <c r="BW666" s="184"/>
      <c r="BX666" s="184"/>
      <c r="BY666" s="184"/>
      <c r="BZ666" s="184"/>
      <c r="CA666" s="184"/>
      <c r="CB666" s="184"/>
      <c r="CC666" s="184"/>
      <c r="CD666" s="184"/>
      <c r="CE666" s="184"/>
      <c r="CF666" s="184"/>
      <c r="CG666" s="184"/>
      <c r="CH666" s="184"/>
      <c r="CI666" s="184"/>
      <c r="CJ666" s="184"/>
      <c r="CK666" s="184"/>
      <c r="CL666" s="184"/>
      <c r="CM666" s="146"/>
      <c r="CN666" s="146"/>
      <c r="CO666" s="146"/>
      <c r="CP666" s="146"/>
      <c r="CQ666" s="146"/>
      <c r="CR666" s="146"/>
      <c r="CS666" s="146"/>
      <c r="CT666" s="146"/>
      <c r="CU666" s="146"/>
      <c r="CV666" s="146"/>
      <c r="CW666" s="146"/>
      <c r="CX666" s="146"/>
      <c r="CY666" s="146"/>
      <c r="CZ666" s="146"/>
      <c r="DA666" s="146"/>
      <c r="DB666" s="146"/>
      <c r="DC666" s="146"/>
      <c r="DD666" s="146"/>
      <c r="DE666" s="146"/>
      <c r="DF666" s="146"/>
      <c r="DG666" s="219"/>
      <c r="DH666" s="219"/>
      <c r="DI666" s="219"/>
      <c r="DJ666" s="219"/>
      <c r="DK666" s="219"/>
      <c r="DL666" s="219"/>
      <c r="DM666" s="219"/>
      <c r="DN666" s="219"/>
      <c r="DO666" s="219"/>
      <c r="DP666" s="219"/>
      <c r="DQ666" s="219"/>
      <c r="DR666" s="157"/>
      <c r="DS666" s="157"/>
      <c r="DT666" s="157"/>
      <c r="DU666" s="157"/>
      <c r="DV666" s="158"/>
      <c r="DW666" s="158"/>
      <c r="DX666" s="158"/>
      <c r="DY666" s="158"/>
      <c r="DZ666" s="158"/>
      <c r="EA666" s="158"/>
      <c r="EB666" s="158"/>
      <c r="EC666" s="158"/>
      <c r="ED666" s="158"/>
      <c r="EE666" s="158"/>
      <c r="EF666" s="158"/>
      <c r="EG666" s="158"/>
      <c r="EH666" s="158"/>
      <c r="EI666" s="158"/>
      <c r="EJ666" s="220"/>
      <c r="EK666" s="220"/>
      <c r="EL666" s="221"/>
      <c r="EM666" s="220"/>
      <c r="EN666" s="220"/>
      <c r="EO666" s="220"/>
      <c r="EP666" s="220"/>
      <c r="EQ666" s="220"/>
      <c r="ER666" s="222"/>
      <c r="ES666" s="222"/>
      <c r="ET666" s="222"/>
      <c r="EU666" s="222"/>
      <c r="EV666" s="222"/>
      <c r="EW666" s="222"/>
      <c r="EX666" s="222"/>
      <c r="EY666" s="222"/>
      <c r="EZ666" s="223"/>
      <c r="FA666" s="224"/>
      <c r="FB666" s="224"/>
      <c r="FC666" s="222"/>
      <c r="FD666" s="222"/>
      <c r="FE666" s="222"/>
      <c r="FF666" s="222"/>
      <c r="FG666" s="222"/>
      <c r="FH666" s="222"/>
      <c r="FI666" s="222"/>
      <c r="FJ666" s="222"/>
      <c r="FK666" s="222"/>
      <c r="FL666" s="222"/>
      <c r="FM666" s="222"/>
      <c r="FN666" s="146"/>
      <c r="FO666" s="225"/>
      <c r="FP666" s="225"/>
      <c r="FQ666" s="225"/>
      <c r="FR666" s="225"/>
      <c r="FS666" s="225"/>
      <c r="FT666" s="225"/>
      <c r="FU666" s="225"/>
      <c r="FV666" s="225"/>
      <c r="FW666" s="225"/>
      <c r="FX666" s="225"/>
      <c r="FY666" s="225"/>
      <c r="FZ666" s="225"/>
      <c r="GA666" s="225"/>
    </row>
    <row r="667" spans="4:183" ht="16.899999999999999" customHeight="1">
      <c r="D667" s="45"/>
      <c r="F667" s="83"/>
      <c r="G667" s="83"/>
      <c r="H667" s="83"/>
      <c r="I667" s="144"/>
      <c r="J667" s="144"/>
      <c r="K667" s="144"/>
      <c r="L667" s="144"/>
      <c r="M667" s="83"/>
      <c r="N667" s="211"/>
      <c r="O667" s="211"/>
      <c r="P667" s="146"/>
      <c r="Q667" s="215"/>
      <c r="R667" s="215"/>
      <c r="S667" s="215"/>
      <c r="T667" s="216"/>
      <c r="U667" s="216"/>
      <c r="V667" s="216"/>
      <c r="W667" s="216"/>
      <c r="X667" s="216"/>
      <c r="Y667" s="216"/>
      <c r="Z667" s="216"/>
      <c r="AA667" s="216"/>
      <c r="AB667" s="216"/>
      <c r="AC667" s="216"/>
      <c r="AD667" s="216"/>
      <c r="AE667" s="216"/>
      <c r="AF667" s="216"/>
      <c r="AG667" s="216"/>
      <c r="AH667" s="185"/>
      <c r="AI667" s="146"/>
      <c r="AJ667" s="146"/>
      <c r="AK667" s="146"/>
      <c r="AL667" s="217"/>
      <c r="AM667" s="146"/>
      <c r="AN667" s="149"/>
      <c r="AO667" s="146"/>
      <c r="AP667" s="149"/>
      <c r="AQ667" s="185"/>
      <c r="AR667" s="218"/>
      <c r="AS667" s="218"/>
      <c r="AT667" s="218"/>
      <c r="AU667" s="218"/>
      <c r="AV667" s="218"/>
      <c r="AW667" s="218"/>
      <c r="AX667" s="218"/>
      <c r="AY667" s="218"/>
      <c r="AZ667" s="218"/>
      <c r="BA667" s="146"/>
      <c r="BB667" s="218"/>
      <c r="BC667" s="218"/>
      <c r="BD667" s="218"/>
      <c r="BE667" s="185"/>
      <c r="BF667" s="185"/>
      <c r="BG667" s="185"/>
      <c r="BH667" s="185"/>
      <c r="BI667" s="185"/>
      <c r="BJ667" s="185"/>
      <c r="BK667" s="185"/>
      <c r="BL667" s="146"/>
      <c r="BM667" s="146"/>
      <c r="BN667" s="184"/>
      <c r="BO667" s="184"/>
      <c r="BP667" s="184"/>
      <c r="BQ667" s="184"/>
      <c r="BR667" s="184"/>
      <c r="BS667" s="184"/>
      <c r="BT667" s="184"/>
      <c r="BU667" s="184"/>
      <c r="BV667" s="184"/>
      <c r="BW667" s="184"/>
      <c r="BX667" s="184"/>
      <c r="BY667" s="184"/>
      <c r="BZ667" s="184"/>
      <c r="CA667" s="184"/>
      <c r="CB667" s="184"/>
      <c r="CC667" s="184"/>
      <c r="CD667" s="184"/>
      <c r="CE667" s="184"/>
      <c r="CF667" s="184"/>
      <c r="CG667" s="184"/>
      <c r="CH667" s="184"/>
      <c r="CI667" s="184"/>
      <c r="CJ667" s="184"/>
      <c r="CK667" s="184"/>
      <c r="CL667" s="184"/>
      <c r="CM667" s="146"/>
      <c r="CN667" s="146"/>
      <c r="CO667" s="146"/>
      <c r="CP667" s="146"/>
      <c r="CQ667" s="146"/>
      <c r="CR667" s="146"/>
      <c r="CS667" s="146"/>
      <c r="CT667" s="146"/>
      <c r="CU667" s="146"/>
      <c r="CV667" s="146"/>
      <c r="CW667" s="146"/>
      <c r="CX667" s="146"/>
      <c r="CY667" s="146"/>
      <c r="CZ667" s="146"/>
      <c r="DA667" s="146"/>
      <c r="DB667" s="146"/>
      <c r="DC667" s="146"/>
      <c r="DD667" s="146"/>
      <c r="DE667" s="146"/>
      <c r="DF667" s="146"/>
      <c r="DG667" s="219"/>
      <c r="DH667" s="219"/>
      <c r="DI667" s="219"/>
      <c r="DJ667" s="219"/>
      <c r="DK667" s="219"/>
      <c r="DL667" s="219"/>
      <c r="DM667" s="219"/>
      <c r="DN667" s="219"/>
      <c r="DO667" s="219"/>
      <c r="DP667" s="219"/>
      <c r="DQ667" s="219"/>
      <c r="DR667" s="157"/>
      <c r="DS667" s="157"/>
      <c r="DT667" s="157"/>
      <c r="DU667" s="157"/>
      <c r="DV667" s="158"/>
      <c r="DW667" s="158"/>
      <c r="DX667" s="158"/>
      <c r="DY667" s="158"/>
      <c r="DZ667" s="158"/>
      <c r="EA667" s="158"/>
      <c r="EB667" s="158"/>
      <c r="EC667" s="158"/>
      <c r="ED667" s="158"/>
      <c r="EE667" s="158"/>
      <c r="EF667" s="158"/>
      <c r="EG667" s="158"/>
      <c r="EH667" s="158"/>
      <c r="EI667" s="158"/>
      <c r="EJ667" s="220"/>
      <c r="EK667" s="220"/>
      <c r="EL667" s="221"/>
      <c r="EM667" s="220"/>
      <c r="EN667" s="220"/>
      <c r="EO667" s="220"/>
      <c r="EP667" s="220"/>
      <c r="EQ667" s="220"/>
      <c r="ER667" s="222"/>
      <c r="ES667" s="222"/>
      <c r="ET667" s="222"/>
      <c r="EU667" s="222"/>
      <c r="EV667" s="222"/>
      <c r="EW667" s="222"/>
      <c r="EX667" s="222"/>
      <c r="EY667" s="222"/>
      <c r="EZ667" s="223"/>
      <c r="FA667" s="224"/>
      <c r="FB667" s="224"/>
      <c r="FC667" s="222"/>
      <c r="FD667" s="222"/>
      <c r="FE667" s="222"/>
      <c r="FF667" s="222"/>
      <c r="FG667" s="222"/>
      <c r="FH667" s="222"/>
      <c r="FI667" s="222"/>
      <c r="FJ667" s="222"/>
      <c r="FK667" s="222"/>
      <c r="FL667" s="222"/>
      <c r="FM667" s="222"/>
      <c r="FN667" s="146"/>
      <c r="FO667" s="225"/>
      <c r="FP667" s="225"/>
      <c r="FQ667" s="225"/>
      <c r="FR667" s="225"/>
      <c r="FS667" s="225"/>
      <c r="FT667" s="225"/>
      <c r="FU667" s="225"/>
      <c r="FV667" s="225"/>
      <c r="FW667" s="225"/>
      <c r="FX667" s="225"/>
      <c r="FY667" s="225"/>
      <c r="FZ667" s="225"/>
      <c r="GA667" s="225"/>
    </row>
    <row r="668" spans="4:183" ht="16.899999999999999" customHeight="1">
      <c r="D668" s="45"/>
      <c r="F668" s="83"/>
      <c r="G668" s="83"/>
      <c r="H668" s="83"/>
      <c r="I668" s="83"/>
      <c r="J668" s="83"/>
      <c r="K668" s="83"/>
      <c r="L668" s="83"/>
      <c r="M668" s="83"/>
      <c r="N668" s="211"/>
      <c r="O668" s="211"/>
      <c r="P668" s="146"/>
      <c r="Q668" s="215"/>
      <c r="R668" s="215"/>
      <c r="S668" s="215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185"/>
      <c r="AI668" s="146"/>
      <c r="AJ668" s="146"/>
      <c r="AK668" s="146"/>
      <c r="AL668" s="217"/>
      <c r="AM668" s="146"/>
      <c r="AN668" s="149"/>
      <c r="AO668" s="146"/>
      <c r="AP668" s="149"/>
      <c r="AQ668" s="185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146"/>
      <c r="BB668" s="218"/>
      <c r="BC668" s="218"/>
      <c r="BD668" s="218"/>
      <c r="BE668" s="185"/>
      <c r="BF668" s="185"/>
      <c r="BG668" s="185"/>
      <c r="BH668" s="185"/>
      <c r="BI668" s="185"/>
      <c r="BJ668" s="185"/>
      <c r="BK668" s="185"/>
      <c r="BL668" s="146"/>
      <c r="BM668" s="146"/>
      <c r="BN668" s="184"/>
      <c r="BO668" s="184"/>
      <c r="BP668" s="184"/>
      <c r="BQ668" s="184"/>
      <c r="BR668" s="184"/>
      <c r="BS668" s="184"/>
      <c r="BT668" s="184"/>
      <c r="BU668" s="184"/>
      <c r="BV668" s="184"/>
      <c r="BW668" s="184"/>
      <c r="BX668" s="184"/>
      <c r="BY668" s="184"/>
      <c r="BZ668" s="184"/>
      <c r="CA668" s="184"/>
      <c r="CB668" s="184"/>
      <c r="CC668" s="184"/>
      <c r="CD668" s="184"/>
      <c r="CE668" s="184"/>
      <c r="CF668" s="184"/>
      <c r="CG668" s="184"/>
      <c r="CH668" s="184"/>
      <c r="CI668" s="184"/>
      <c r="CJ668" s="184"/>
      <c r="CK668" s="184"/>
      <c r="CL668" s="184"/>
      <c r="CM668" s="146"/>
      <c r="CN668" s="146"/>
      <c r="CO668" s="146"/>
      <c r="CP668" s="146"/>
      <c r="CQ668" s="146"/>
      <c r="CR668" s="146"/>
      <c r="CS668" s="146"/>
      <c r="CT668" s="146"/>
      <c r="CU668" s="146"/>
      <c r="CV668" s="146"/>
      <c r="CW668" s="146"/>
      <c r="CX668" s="146"/>
      <c r="CY668" s="146"/>
      <c r="CZ668" s="146"/>
      <c r="DA668" s="146"/>
      <c r="DB668" s="146"/>
      <c r="DC668" s="146"/>
      <c r="DD668" s="146"/>
      <c r="DE668" s="146"/>
      <c r="DF668" s="146"/>
      <c r="DG668" s="219"/>
      <c r="DH668" s="219"/>
      <c r="DI668" s="219"/>
      <c r="DJ668" s="219"/>
      <c r="DK668" s="219"/>
      <c r="DL668" s="219"/>
      <c r="DM668" s="219"/>
      <c r="DN668" s="219"/>
      <c r="DO668" s="219"/>
      <c r="DP668" s="219"/>
      <c r="DQ668" s="219"/>
      <c r="DR668" s="157"/>
      <c r="DS668" s="157"/>
      <c r="DT668" s="157"/>
      <c r="DU668" s="157"/>
      <c r="DV668" s="158"/>
      <c r="DW668" s="158"/>
      <c r="DX668" s="158"/>
      <c r="DY668" s="158"/>
      <c r="DZ668" s="158"/>
      <c r="EA668" s="158"/>
      <c r="EB668" s="158"/>
      <c r="EC668" s="158"/>
      <c r="ED668" s="158"/>
      <c r="EE668" s="158"/>
      <c r="EF668" s="158"/>
      <c r="EG668" s="158"/>
      <c r="EH668" s="158"/>
      <c r="EI668" s="158"/>
      <c r="EJ668" s="220"/>
      <c r="EK668" s="220"/>
      <c r="EL668" s="221"/>
      <c r="EM668" s="220"/>
      <c r="EN668" s="220"/>
      <c r="EO668" s="220"/>
      <c r="EP668" s="220"/>
      <c r="EQ668" s="220"/>
      <c r="ER668" s="222"/>
      <c r="ES668" s="222"/>
      <c r="ET668" s="222"/>
      <c r="EU668" s="222"/>
      <c r="EV668" s="222"/>
      <c r="EW668" s="222"/>
      <c r="EX668" s="222"/>
      <c r="EY668" s="222"/>
      <c r="EZ668" s="223"/>
      <c r="FA668" s="224"/>
      <c r="FB668" s="224"/>
      <c r="FC668" s="222"/>
      <c r="FD668" s="222"/>
      <c r="FE668" s="222"/>
      <c r="FF668" s="222"/>
      <c r="FG668" s="222"/>
      <c r="FH668" s="222"/>
      <c r="FI668" s="222"/>
      <c r="FJ668" s="222"/>
      <c r="FK668" s="222"/>
      <c r="FL668" s="222"/>
      <c r="FM668" s="222"/>
      <c r="FN668" s="146"/>
      <c r="FO668" s="225"/>
      <c r="FP668" s="225"/>
      <c r="FQ668" s="225"/>
      <c r="FR668" s="225"/>
      <c r="FS668" s="225"/>
      <c r="FT668" s="225"/>
      <c r="FU668" s="225"/>
      <c r="FV668" s="225"/>
      <c r="FW668" s="225"/>
      <c r="FX668" s="225"/>
      <c r="FY668" s="225"/>
      <c r="FZ668" s="225"/>
      <c r="GA668" s="225"/>
    </row>
    <row r="669" spans="4:183" ht="16.899999999999999" customHeight="1">
      <c r="D669" s="45"/>
      <c r="F669" s="144"/>
      <c r="G669" s="144"/>
      <c r="H669" s="144"/>
      <c r="I669" s="144"/>
      <c r="J669" s="144"/>
      <c r="K669" s="144"/>
      <c r="L669" s="144"/>
      <c r="M669" s="83"/>
      <c r="N669" s="211"/>
      <c r="O669" s="211"/>
      <c r="P669" s="146"/>
      <c r="Q669" s="215"/>
      <c r="R669" s="215"/>
      <c r="S669" s="215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185"/>
      <c r="AI669" s="146"/>
      <c r="AJ669" s="146"/>
      <c r="AK669" s="146"/>
      <c r="AL669" s="217"/>
      <c r="AM669" s="146"/>
      <c r="AN669" s="149"/>
      <c r="AO669" s="146"/>
      <c r="AP669" s="149"/>
      <c r="AQ669" s="185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146"/>
      <c r="BB669" s="218"/>
      <c r="BC669" s="218"/>
      <c r="BD669" s="218"/>
      <c r="BE669" s="185"/>
      <c r="BF669" s="185"/>
      <c r="BG669" s="185"/>
      <c r="BH669" s="185"/>
      <c r="BI669" s="185"/>
      <c r="BJ669" s="185"/>
      <c r="BK669" s="185"/>
      <c r="BL669" s="146"/>
      <c r="BM669" s="146"/>
      <c r="BN669" s="184"/>
      <c r="BO669" s="184"/>
      <c r="BP669" s="184"/>
      <c r="BQ669" s="184"/>
      <c r="BR669" s="184"/>
      <c r="BS669" s="184"/>
      <c r="BT669" s="184"/>
      <c r="BU669" s="184"/>
      <c r="BV669" s="184"/>
      <c r="BW669" s="184"/>
      <c r="BX669" s="184"/>
      <c r="BY669" s="184"/>
      <c r="BZ669" s="184"/>
      <c r="CA669" s="184"/>
      <c r="CB669" s="184"/>
      <c r="CC669" s="184"/>
      <c r="CD669" s="184"/>
      <c r="CE669" s="184"/>
      <c r="CF669" s="184"/>
      <c r="CG669" s="184"/>
      <c r="CH669" s="184"/>
      <c r="CI669" s="184"/>
      <c r="CJ669" s="184"/>
      <c r="CK669" s="184"/>
      <c r="CL669" s="184"/>
      <c r="CM669" s="146"/>
      <c r="CN669" s="146"/>
      <c r="CO669" s="146"/>
      <c r="CP669" s="146"/>
      <c r="CQ669" s="146"/>
      <c r="CR669" s="146"/>
      <c r="CS669" s="146"/>
      <c r="CT669" s="146"/>
      <c r="CU669" s="146"/>
      <c r="CV669" s="146"/>
      <c r="CW669" s="146"/>
      <c r="CX669" s="146"/>
      <c r="CY669" s="146"/>
      <c r="CZ669" s="146"/>
      <c r="DA669" s="146"/>
      <c r="DB669" s="146"/>
      <c r="DC669" s="146"/>
      <c r="DD669" s="146"/>
      <c r="DE669" s="146"/>
      <c r="DF669" s="146"/>
      <c r="DG669" s="219"/>
      <c r="DH669" s="219"/>
      <c r="DI669" s="219"/>
      <c r="DJ669" s="219"/>
      <c r="DK669" s="219"/>
      <c r="DL669" s="219"/>
      <c r="DM669" s="219"/>
      <c r="DN669" s="219"/>
      <c r="DO669" s="219"/>
      <c r="DP669" s="219"/>
      <c r="DQ669" s="219"/>
      <c r="DR669" s="157"/>
      <c r="DS669" s="157"/>
      <c r="DT669" s="157"/>
      <c r="DU669" s="157"/>
      <c r="DV669" s="158"/>
      <c r="DW669" s="158"/>
      <c r="DX669" s="158"/>
      <c r="DY669" s="158"/>
      <c r="DZ669" s="158"/>
      <c r="EA669" s="158"/>
      <c r="EB669" s="158"/>
      <c r="EC669" s="158"/>
      <c r="ED669" s="158"/>
      <c r="EE669" s="158"/>
      <c r="EF669" s="158"/>
      <c r="EG669" s="158"/>
      <c r="EH669" s="158"/>
      <c r="EI669" s="158"/>
      <c r="EJ669" s="220"/>
      <c r="EK669" s="220"/>
      <c r="EL669" s="221"/>
      <c r="EM669" s="220"/>
      <c r="EN669" s="220"/>
      <c r="EO669" s="220"/>
      <c r="EP669" s="220"/>
      <c r="EQ669" s="220"/>
      <c r="ER669" s="222"/>
      <c r="ES669" s="222"/>
      <c r="ET669" s="222"/>
      <c r="EU669" s="222"/>
      <c r="EV669" s="222"/>
      <c r="EW669" s="222"/>
      <c r="EX669" s="222"/>
      <c r="EY669" s="222"/>
      <c r="EZ669" s="223"/>
      <c r="FA669" s="224"/>
      <c r="FB669" s="224"/>
      <c r="FC669" s="222"/>
      <c r="FD669" s="222"/>
      <c r="FE669" s="222"/>
      <c r="FF669" s="222"/>
      <c r="FG669" s="222"/>
      <c r="FH669" s="222"/>
      <c r="FI669" s="222"/>
      <c r="FJ669" s="222"/>
      <c r="FK669" s="222"/>
      <c r="FL669" s="222"/>
      <c r="FM669" s="222"/>
      <c r="FN669" s="146"/>
      <c r="FO669" s="225"/>
      <c r="FP669" s="225"/>
      <c r="FQ669" s="225"/>
      <c r="FR669" s="225"/>
      <c r="FS669" s="225"/>
      <c r="FT669" s="225"/>
      <c r="FU669" s="225"/>
      <c r="FV669" s="225"/>
      <c r="FW669" s="225"/>
      <c r="FX669" s="225"/>
      <c r="FY669" s="225"/>
      <c r="FZ669" s="225"/>
      <c r="GA669" s="225"/>
    </row>
    <row r="670" spans="4:183" ht="16.899999999999999" customHeight="1">
      <c r="D670" s="45"/>
      <c r="F670" s="144"/>
      <c r="G670" s="144"/>
      <c r="H670" s="144"/>
      <c r="I670" s="144"/>
      <c r="J670" s="144"/>
      <c r="K670" s="144"/>
      <c r="L670" s="144"/>
      <c r="M670" s="83"/>
      <c r="N670" s="211"/>
      <c r="O670" s="211"/>
      <c r="P670" s="146"/>
      <c r="Q670" s="215"/>
      <c r="R670" s="215"/>
      <c r="S670" s="215"/>
      <c r="T670" s="216"/>
      <c r="U670" s="216"/>
      <c r="V670" s="216"/>
      <c r="W670" s="216"/>
      <c r="X670" s="216"/>
      <c r="Y670" s="216"/>
      <c r="Z670" s="216"/>
      <c r="AA670" s="216"/>
      <c r="AB670" s="216"/>
      <c r="AC670" s="216"/>
      <c r="AD670" s="216"/>
      <c r="AE670" s="216"/>
      <c r="AF670" s="216"/>
      <c r="AG670" s="216"/>
      <c r="AH670" s="185"/>
      <c r="AI670" s="146"/>
      <c r="AJ670" s="146"/>
      <c r="AK670" s="146"/>
      <c r="AL670" s="217"/>
      <c r="AM670" s="146"/>
      <c r="AN670" s="149"/>
      <c r="AO670" s="146"/>
      <c r="AP670" s="149"/>
      <c r="AQ670" s="185"/>
      <c r="AR670" s="218"/>
      <c r="AS670" s="218"/>
      <c r="AT670" s="218"/>
      <c r="AU670" s="218"/>
      <c r="AV670" s="218"/>
      <c r="AW670" s="218"/>
      <c r="AX670" s="218"/>
      <c r="AY670" s="218"/>
      <c r="AZ670" s="218"/>
      <c r="BA670" s="146"/>
      <c r="BB670" s="218"/>
      <c r="BC670" s="218"/>
      <c r="BD670" s="218"/>
      <c r="BE670" s="185"/>
      <c r="BF670" s="185"/>
      <c r="BG670" s="185"/>
      <c r="BH670" s="185"/>
      <c r="BI670" s="185"/>
      <c r="BJ670" s="185"/>
      <c r="BK670" s="185"/>
      <c r="BL670" s="146"/>
      <c r="BM670" s="146"/>
      <c r="BN670" s="184"/>
      <c r="BO670" s="184"/>
      <c r="BP670" s="184"/>
      <c r="BQ670" s="184"/>
      <c r="BR670" s="184"/>
      <c r="BS670" s="184"/>
      <c r="BT670" s="184"/>
      <c r="BU670" s="184"/>
      <c r="BV670" s="184"/>
      <c r="BW670" s="184"/>
      <c r="BX670" s="184"/>
      <c r="BY670" s="184"/>
      <c r="BZ670" s="184"/>
      <c r="CA670" s="184"/>
      <c r="CB670" s="184"/>
      <c r="CC670" s="184"/>
      <c r="CD670" s="184"/>
      <c r="CE670" s="184"/>
      <c r="CF670" s="184"/>
      <c r="CG670" s="184"/>
      <c r="CH670" s="184"/>
      <c r="CI670" s="184"/>
      <c r="CJ670" s="184"/>
      <c r="CK670" s="184"/>
      <c r="CL670" s="184"/>
      <c r="CM670" s="146"/>
      <c r="CN670" s="146"/>
      <c r="CO670" s="146"/>
      <c r="CP670" s="146"/>
      <c r="CQ670" s="146"/>
      <c r="CR670" s="146"/>
      <c r="CS670" s="146"/>
      <c r="CT670" s="146"/>
      <c r="CU670" s="146"/>
      <c r="CV670" s="146"/>
      <c r="CW670" s="146"/>
      <c r="CX670" s="146"/>
      <c r="CY670" s="146"/>
      <c r="CZ670" s="146"/>
      <c r="DA670" s="146"/>
      <c r="DB670" s="146"/>
      <c r="DC670" s="146"/>
      <c r="DD670" s="146"/>
      <c r="DE670" s="146"/>
      <c r="DF670" s="146"/>
      <c r="DG670" s="219"/>
      <c r="DH670" s="219"/>
      <c r="DI670" s="219"/>
      <c r="DJ670" s="219"/>
      <c r="DK670" s="219"/>
      <c r="DL670" s="219"/>
      <c r="DM670" s="219"/>
      <c r="DN670" s="219"/>
      <c r="DO670" s="219"/>
      <c r="DP670" s="219"/>
      <c r="DQ670" s="219"/>
      <c r="DR670" s="157"/>
      <c r="DS670" s="157"/>
      <c r="DT670" s="157"/>
      <c r="DU670" s="157"/>
      <c r="DV670" s="158"/>
      <c r="DW670" s="158"/>
      <c r="DX670" s="158"/>
      <c r="DY670" s="158"/>
      <c r="DZ670" s="158"/>
      <c r="EA670" s="158"/>
      <c r="EB670" s="158"/>
      <c r="EC670" s="158"/>
      <c r="ED670" s="158"/>
      <c r="EE670" s="158"/>
      <c r="EF670" s="158"/>
      <c r="EG670" s="158"/>
      <c r="EH670" s="158"/>
      <c r="EI670" s="158"/>
      <c r="EJ670" s="220"/>
      <c r="EK670" s="220"/>
      <c r="EL670" s="221"/>
      <c r="EM670" s="220"/>
      <c r="EN670" s="220"/>
      <c r="EO670" s="220"/>
      <c r="EP670" s="220"/>
      <c r="EQ670" s="220"/>
      <c r="ER670" s="222"/>
      <c r="ES670" s="222"/>
      <c r="ET670" s="222"/>
      <c r="EU670" s="222"/>
      <c r="EV670" s="222"/>
      <c r="EW670" s="222"/>
      <c r="EX670" s="222"/>
      <c r="EY670" s="222"/>
      <c r="EZ670" s="223"/>
      <c r="FA670" s="224"/>
      <c r="FB670" s="224"/>
      <c r="FC670" s="222"/>
      <c r="FD670" s="222"/>
      <c r="FE670" s="222"/>
      <c r="FF670" s="222"/>
      <c r="FG670" s="222"/>
      <c r="FH670" s="222"/>
      <c r="FI670" s="222"/>
      <c r="FJ670" s="222"/>
      <c r="FK670" s="222"/>
      <c r="FL670" s="222"/>
      <c r="FM670" s="222"/>
      <c r="FN670" s="146"/>
      <c r="FO670" s="225"/>
      <c r="FP670" s="225"/>
      <c r="FQ670" s="225"/>
      <c r="FR670" s="225"/>
      <c r="FS670" s="225"/>
      <c r="FT670" s="225"/>
      <c r="FU670" s="225"/>
      <c r="FV670" s="225"/>
      <c r="FW670" s="225"/>
      <c r="FX670" s="225"/>
      <c r="FY670" s="225"/>
      <c r="FZ670" s="225"/>
      <c r="GA670" s="225"/>
    </row>
    <row r="671" spans="4:183" ht="16.899999999999999" customHeight="1">
      <c r="D671" s="45"/>
      <c r="F671" s="144"/>
      <c r="G671" s="144"/>
      <c r="H671" s="144"/>
      <c r="I671" s="144"/>
      <c r="J671" s="144"/>
      <c r="K671" s="144"/>
      <c r="L671" s="144"/>
      <c r="M671" s="83"/>
      <c r="N671" s="211"/>
      <c r="O671" s="211"/>
      <c r="P671" s="146"/>
      <c r="Q671" s="215"/>
      <c r="R671" s="215"/>
      <c r="S671" s="215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185"/>
      <c r="AI671" s="146"/>
      <c r="AJ671" s="146"/>
      <c r="AK671" s="146"/>
      <c r="AL671" s="217"/>
      <c r="AM671" s="146"/>
      <c r="AN671" s="149"/>
      <c r="AO671" s="146"/>
      <c r="AP671" s="149"/>
      <c r="AQ671" s="185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146"/>
      <c r="BB671" s="218"/>
      <c r="BC671" s="218"/>
      <c r="BD671" s="218"/>
      <c r="BE671" s="185"/>
      <c r="BF671" s="185"/>
      <c r="BG671" s="185"/>
      <c r="BH671" s="185"/>
      <c r="BI671" s="185"/>
      <c r="BJ671" s="185"/>
      <c r="BK671" s="185"/>
      <c r="BL671" s="146"/>
      <c r="BM671" s="146"/>
      <c r="BN671" s="184"/>
      <c r="BO671" s="184"/>
      <c r="BP671" s="184"/>
      <c r="BQ671" s="184"/>
      <c r="BR671" s="184"/>
      <c r="BS671" s="184"/>
      <c r="BT671" s="184"/>
      <c r="BU671" s="184"/>
      <c r="BV671" s="184"/>
      <c r="BW671" s="184"/>
      <c r="BX671" s="184"/>
      <c r="BY671" s="184"/>
      <c r="BZ671" s="184"/>
      <c r="CA671" s="184"/>
      <c r="CB671" s="184"/>
      <c r="CC671" s="184"/>
      <c r="CD671" s="184"/>
      <c r="CE671" s="184"/>
      <c r="CF671" s="184"/>
      <c r="CG671" s="184"/>
      <c r="CH671" s="184"/>
      <c r="CI671" s="184"/>
      <c r="CJ671" s="184"/>
      <c r="CK671" s="184"/>
      <c r="CL671" s="184"/>
      <c r="CM671" s="146"/>
      <c r="CN671" s="146"/>
      <c r="CO671" s="146"/>
      <c r="CP671" s="146"/>
      <c r="CQ671" s="146"/>
      <c r="CR671" s="146"/>
      <c r="CS671" s="146"/>
      <c r="CT671" s="146"/>
      <c r="CU671" s="146"/>
      <c r="CV671" s="146"/>
      <c r="CW671" s="146"/>
      <c r="CX671" s="146"/>
      <c r="CY671" s="146"/>
      <c r="CZ671" s="146"/>
      <c r="DA671" s="146"/>
      <c r="DB671" s="146"/>
      <c r="DC671" s="146"/>
      <c r="DD671" s="146"/>
      <c r="DE671" s="146"/>
      <c r="DF671" s="146"/>
      <c r="DG671" s="219"/>
      <c r="DH671" s="219"/>
      <c r="DI671" s="219"/>
      <c r="DJ671" s="219"/>
      <c r="DK671" s="219"/>
      <c r="DL671" s="219"/>
      <c r="DM671" s="219"/>
      <c r="DN671" s="219"/>
      <c r="DO671" s="219"/>
      <c r="DP671" s="219"/>
      <c r="DQ671" s="219"/>
      <c r="DR671" s="157"/>
      <c r="DS671" s="157"/>
      <c r="DT671" s="157"/>
      <c r="DU671" s="157"/>
      <c r="DV671" s="158"/>
      <c r="DW671" s="158"/>
      <c r="DX671" s="158"/>
      <c r="DY671" s="158"/>
      <c r="DZ671" s="158"/>
      <c r="EA671" s="158"/>
      <c r="EB671" s="158"/>
      <c r="EC671" s="158"/>
      <c r="ED671" s="158"/>
      <c r="EE671" s="158"/>
      <c r="EF671" s="158"/>
      <c r="EG671" s="158"/>
      <c r="EH671" s="158"/>
      <c r="EI671" s="158"/>
      <c r="EJ671" s="220"/>
      <c r="EK671" s="220"/>
      <c r="EL671" s="221"/>
      <c r="EM671" s="220"/>
      <c r="EN671" s="220"/>
      <c r="EO671" s="220"/>
      <c r="EP671" s="220"/>
      <c r="EQ671" s="220"/>
      <c r="ER671" s="222"/>
      <c r="ES671" s="222"/>
      <c r="ET671" s="222"/>
      <c r="EU671" s="222"/>
      <c r="EV671" s="222"/>
      <c r="EW671" s="222"/>
      <c r="EX671" s="222"/>
      <c r="EY671" s="222"/>
      <c r="EZ671" s="223"/>
      <c r="FA671" s="224"/>
      <c r="FB671" s="224"/>
      <c r="FC671" s="222"/>
      <c r="FD671" s="222"/>
      <c r="FE671" s="222"/>
      <c r="FF671" s="222"/>
      <c r="FG671" s="222"/>
      <c r="FH671" s="222"/>
      <c r="FI671" s="222"/>
      <c r="FJ671" s="222"/>
      <c r="FK671" s="222"/>
      <c r="FL671" s="222"/>
      <c r="FM671" s="222"/>
      <c r="FN671" s="146"/>
      <c r="FO671" s="225"/>
      <c r="FP671" s="225"/>
      <c r="FQ671" s="225"/>
      <c r="FR671" s="225"/>
      <c r="FS671" s="225"/>
      <c r="FT671" s="225"/>
      <c r="FU671" s="225"/>
      <c r="FV671" s="225"/>
      <c r="FW671" s="225"/>
      <c r="FX671" s="225"/>
      <c r="FY671" s="225"/>
      <c r="FZ671" s="225"/>
      <c r="GA671" s="225"/>
    </row>
    <row r="672" spans="4:183" ht="16.899999999999999" customHeight="1">
      <c r="D672" s="45"/>
      <c r="F672" s="83"/>
      <c r="G672" s="83"/>
      <c r="H672" s="83"/>
      <c r="I672" s="83"/>
      <c r="J672" s="83"/>
      <c r="K672" s="83"/>
      <c r="L672" s="83"/>
      <c r="M672" s="83"/>
      <c r="N672" s="211"/>
      <c r="O672" s="211"/>
      <c r="P672" s="146"/>
      <c r="Q672" s="215"/>
      <c r="R672" s="215"/>
      <c r="S672" s="215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185"/>
      <c r="AI672" s="146"/>
      <c r="AJ672" s="146"/>
      <c r="AK672" s="146"/>
      <c r="AL672" s="217"/>
      <c r="AM672" s="146"/>
      <c r="AN672" s="149"/>
      <c r="AO672" s="146"/>
      <c r="AP672" s="149"/>
      <c r="AQ672" s="185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146"/>
      <c r="BB672" s="218"/>
      <c r="BC672" s="218"/>
      <c r="BD672" s="218"/>
      <c r="BE672" s="185"/>
      <c r="BF672" s="185"/>
      <c r="BG672" s="185"/>
      <c r="BH672" s="185"/>
      <c r="BI672" s="185"/>
      <c r="BJ672" s="185"/>
      <c r="BK672" s="185"/>
      <c r="BL672" s="146"/>
      <c r="BM672" s="146"/>
      <c r="BN672" s="184"/>
      <c r="BO672" s="184"/>
      <c r="BP672" s="184"/>
      <c r="BQ672" s="184"/>
      <c r="BR672" s="184"/>
      <c r="BS672" s="184"/>
      <c r="BT672" s="184"/>
      <c r="BU672" s="184"/>
      <c r="BV672" s="184"/>
      <c r="BW672" s="184"/>
      <c r="BX672" s="184"/>
      <c r="BY672" s="184"/>
      <c r="BZ672" s="184"/>
      <c r="CA672" s="184"/>
      <c r="CB672" s="184"/>
      <c r="CC672" s="184"/>
      <c r="CD672" s="184"/>
      <c r="CE672" s="184"/>
      <c r="CF672" s="184"/>
      <c r="CG672" s="184"/>
      <c r="CH672" s="184"/>
      <c r="CI672" s="184"/>
      <c r="CJ672" s="184"/>
      <c r="CK672" s="184"/>
      <c r="CL672" s="184"/>
      <c r="CM672" s="146"/>
      <c r="CN672" s="146"/>
      <c r="CO672" s="146"/>
      <c r="CP672" s="146"/>
      <c r="CQ672" s="146"/>
      <c r="CR672" s="146"/>
      <c r="CS672" s="146"/>
      <c r="CT672" s="146"/>
      <c r="CU672" s="146"/>
      <c r="CV672" s="146"/>
      <c r="CW672" s="146"/>
      <c r="CX672" s="146"/>
      <c r="CY672" s="146"/>
      <c r="CZ672" s="146"/>
      <c r="DA672" s="146"/>
      <c r="DB672" s="146"/>
      <c r="DC672" s="146"/>
      <c r="DD672" s="146"/>
      <c r="DE672" s="146"/>
      <c r="DF672" s="146"/>
      <c r="DG672" s="219"/>
      <c r="DH672" s="219"/>
      <c r="DI672" s="219"/>
      <c r="DJ672" s="219"/>
      <c r="DK672" s="219"/>
      <c r="DL672" s="219"/>
      <c r="DM672" s="219"/>
      <c r="DN672" s="219"/>
      <c r="DO672" s="219"/>
      <c r="DP672" s="219"/>
      <c r="DQ672" s="219"/>
      <c r="DR672" s="157"/>
      <c r="DS672" s="157"/>
      <c r="DT672" s="157"/>
      <c r="DU672" s="157"/>
      <c r="DV672" s="158"/>
      <c r="DW672" s="158"/>
      <c r="DX672" s="158"/>
      <c r="DY672" s="158"/>
      <c r="DZ672" s="158"/>
      <c r="EA672" s="158"/>
      <c r="EB672" s="158"/>
      <c r="EC672" s="158"/>
      <c r="ED672" s="158"/>
      <c r="EE672" s="158"/>
      <c r="EF672" s="158"/>
      <c r="EG672" s="158"/>
      <c r="EH672" s="158"/>
      <c r="EI672" s="158"/>
      <c r="EJ672" s="220"/>
      <c r="EK672" s="220"/>
      <c r="EL672" s="221"/>
      <c r="EM672" s="220"/>
      <c r="EN672" s="220"/>
      <c r="EO672" s="220"/>
      <c r="EP672" s="220"/>
      <c r="EQ672" s="220"/>
      <c r="ER672" s="222"/>
      <c r="ES672" s="222"/>
      <c r="ET672" s="222"/>
      <c r="EU672" s="222"/>
      <c r="EV672" s="222"/>
      <c r="EW672" s="222"/>
      <c r="EX672" s="222"/>
      <c r="EY672" s="222"/>
      <c r="EZ672" s="223"/>
      <c r="FA672" s="224"/>
      <c r="FB672" s="224"/>
      <c r="FC672" s="222"/>
      <c r="FD672" s="222"/>
      <c r="FE672" s="222"/>
      <c r="FF672" s="222"/>
      <c r="FG672" s="222"/>
      <c r="FH672" s="222"/>
      <c r="FI672" s="222"/>
      <c r="FJ672" s="222"/>
      <c r="FK672" s="222"/>
      <c r="FL672" s="222"/>
      <c r="FM672" s="222"/>
      <c r="FN672" s="146"/>
      <c r="FO672" s="225"/>
      <c r="FP672" s="225"/>
      <c r="FQ672" s="225"/>
      <c r="FR672" s="225"/>
      <c r="FS672" s="225"/>
      <c r="FT672" s="225"/>
      <c r="FU672" s="225"/>
      <c r="FV672" s="225"/>
      <c r="FW672" s="225"/>
      <c r="FX672" s="225"/>
      <c r="FY672" s="225"/>
      <c r="FZ672" s="225"/>
      <c r="GA672" s="225"/>
    </row>
    <row r="673" spans="4:183" ht="16.899999999999999" customHeight="1">
      <c r="D673" s="45"/>
      <c r="F673" s="144"/>
      <c r="G673" s="83"/>
      <c r="H673" s="83"/>
      <c r="I673" s="83"/>
      <c r="J673" s="83"/>
      <c r="K673" s="83"/>
      <c r="L673" s="83"/>
      <c r="M673" s="83"/>
      <c r="N673" s="211"/>
      <c r="O673" s="211"/>
      <c r="P673" s="146"/>
      <c r="Q673" s="215"/>
      <c r="R673" s="215"/>
      <c r="S673" s="215"/>
      <c r="T673" s="216"/>
      <c r="U673" s="216"/>
      <c r="V673" s="216"/>
      <c r="W673" s="216"/>
      <c r="X673" s="216"/>
      <c r="Y673" s="216"/>
      <c r="Z673" s="216"/>
      <c r="AA673" s="216"/>
      <c r="AB673" s="216"/>
      <c r="AC673" s="216"/>
      <c r="AD673" s="216"/>
      <c r="AE673" s="216"/>
      <c r="AF673" s="216"/>
      <c r="AG673" s="216"/>
      <c r="AH673" s="185"/>
      <c r="AI673" s="146"/>
      <c r="AJ673" s="146"/>
      <c r="AK673" s="146"/>
      <c r="AL673" s="217"/>
      <c r="AM673" s="146"/>
      <c r="AN673" s="149"/>
      <c r="AO673" s="146"/>
      <c r="AP673" s="149"/>
      <c r="AQ673" s="185"/>
      <c r="AR673" s="218"/>
      <c r="AS673" s="218"/>
      <c r="AT673" s="218"/>
      <c r="AU673" s="218"/>
      <c r="AV673" s="218"/>
      <c r="AW673" s="218"/>
      <c r="AX673" s="218"/>
      <c r="AY673" s="218"/>
      <c r="AZ673" s="218"/>
      <c r="BA673" s="146"/>
      <c r="BB673" s="218"/>
      <c r="BC673" s="218"/>
      <c r="BD673" s="218"/>
      <c r="BE673" s="185"/>
      <c r="BF673" s="185"/>
      <c r="BG673" s="185"/>
      <c r="BH673" s="185"/>
      <c r="BI673" s="185"/>
      <c r="BJ673" s="185"/>
      <c r="BK673" s="185"/>
      <c r="BL673" s="146"/>
      <c r="BM673" s="146"/>
      <c r="BN673" s="184"/>
      <c r="BO673" s="184"/>
      <c r="BP673" s="184"/>
      <c r="BQ673" s="184"/>
      <c r="BR673" s="184"/>
      <c r="BS673" s="184"/>
      <c r="BT673" s="184"/>
      <c r="BU673" s="184"/>
      <c r="BV673" s="184"/>
      <c r="BW673" s="184"/>
      <c r="BX673" s="184"/>
      <c r="BY673" s="184"/>
      <c r="BZ673" s="184"/>
      <c r="CA673" s="184"/>
      <c r="CB673" s="184"/>
      <c r="CC673" s="184"/>
      <c r="CD673" s="184"/>
      <c r="CE673" s="184"/>
      <c r="CF673" s="184"/>
      <c r="CG673" s="184"/>
      <c r="CH673" s="184"/>
      <c r="CI673" s="184"/>
      <c r="CJ673" s="184"/>
      <c r="CK673" s="184"/>
      <c r="CL673" s="184"/>
      <c r="CM673" s="146"/>
      <c r="CN673" s="146"/>
      <c r="CO673" s="146"/>
      <c r="CP673" s="146"/>
      <c r="CQ673" s="146"/>
      <c r="CR673" s="146"/>
      <c r="CS673" s="146"/>
      <c r="CT673" s="146"/>
      <c r="CU673" s="146"/>
      <c r="CV673" s="146"/>
      <c r="CW673" s="146"/>
      <c r="CX673" s="146"/>
      <c r="CY673" s="146"/>
      <c r="CZ673" s="146"/>
      <c r="DA673" s="146"/>
      <c r="DB673" s="146"/>
      <c r="DC673" s="146"/>
      <c r="DD673" s="146"/>
      <c r="DE673" s="146"/>
      <c r="DF673" s="146"/>
      <c r="DG673" s="219"/>
      <c r="DH673" s="219"/>
      <c r="DI673" s="219"/>
      <c r="DJ673" s="219"/>
      <c r="DK673" s="219"/>
      <c r="DL673" s="219"/>
      <c r="DM673" s="219"/>
      <c r="DN673" s="219"/>
      <c r="DO673" s="219"/>
      <c r="DP673" s="219"/>
      <c r="DQ673" s="219"/>
      <c r="DR673" s="157"/>
      <c r="DS673" s="157"/>
      <c r="DT673" s="157"/>
      <c r="DU673" s="157"/>
      <c r="DV673" s="158"/>
      <c r="DW673" s="158"/>
      <c r="DX673" s="158"/>
      <c r="DY673" s="158"/>
      <c r="DZ673" s="158"/>
      <c r="EA673" s="158"/>
      <c r="EB673" s="158"/>
      <c r="EC673" s="158"/>
      <c r="ED673" s="158"/>
      <c r="EE673" s="158"/>
      <c r="EF673" s="158"/>
      <c r="EG673" s="158"/>
      <c r="EH673" s="158"/>
      <c r="EI673" s="158"/>
      <c r="EJ673" s="220"/>
      <c r="EK673" s="220"/>
      <c r="EL673" s="221"/>
      <c r="EM673" s="220"/>
      <c r="EN673" s="220"/>
      <c r="EO673" s="220"/>
      <c r="EP673" s="220"/>
      <c r="EQ673" s="220"/>
      <c r="ER673" s="222"/>
      <c r="ES673" s="222"/>
      <c r="ET673" s="222"/>
      <c r="EU673" s="222"/>
      <c r="EV673" s="222"/>
      <c r="EW673" s="222"/>
      <c r="EX673" s="222"/>
      <c r="EY673" s="222"/>
      <c r="EZ673" s="223"/>
      <c r="FA673" s="224"/>
      <c r="FB673" s="224"/>
      <c r="FC673" s="222"/>
      <c r="FD673" s="222"/>
      <c r="FE673" s="222"/>
      <c r="FF673" s="222"/>
      <c r="FG673" s="222"/>
      <c r="FH673" s="222"/>
      <c r="FI673" s="222"/>
      <c r="FJ673" s="222"/>
      <c r="FK673" s="222"/>
      <c r="FL673" s="222"/>
      <c r="FM673" s="222"/>
      <c r="FN673" s="146"/>
      <c r="FO673" s="225"/>
      <c r="FP673" s="225"/>
      <c r="FQ673" s="225"/>
      <c r="FR673" s="225"/>
      <c r="FS673" s="225"/>
      <c r="FT673" s="225"/>
      <c r="FU673" s="225"/>
      <c r="FV673" s="225"/>
      <c r="FW673" s="225"/>
      <c r="FX673" s="225"/>
      <c r="FY673" s="225"/>
      <c r="FZ673" s="225"/>
      <c r="GA673" s="225"/>
    </row>
    <row r="674" spans="4:183" ht="16.899999999999999" customHeight="1">
      <c r="D674" s="45"/>
      <c r="F674" s="144"/>
      <c r="G674" s="83"/>
      <c r="H674" s="83"/>
      <c r="I674" s="83"/>
      <c r="J674" s="83"/>
      <c r="K674" s="83"/>
      <c r="L674" s="83"/>
      <c r="M674" s="83"/>
      <c r="N674" s="211"/>
      <c r="O674" s="211"/>
      <c r="P674" s="146"/>
      <c r="Q674" s="215"/>
      <c r="R674" s="215"/>
      <c r="S674" s="215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185"/>
      <c r="AI674" s="146"/>
      <c r="AJ674" s="146"/>
      <c r="AK674" s="146"/>
      <c r="AL674" s="217"/>
      <c r="AM674" s="146"/>
      <c r="AN674" s="149"/>
      <c r="AO674" s="146"/>
      <c r="AP674" s="149"/>
      <c r="AQ674" s="185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146"/>
      <c r="BB674" s="218"/>
      <c r="BC674" s="218"/>
      <c r="BD674" s="218"/>
      <c r="BE674" s="185"/>
      <c r="BF674" s="185"/>
      <c r="BG674" s="185"/>
      <c r="BH674" s="185"/>
      <c r="BI674" s="185"/>
      <c r="BJ674" s="185"/>
      <c r="BK674" s="185"/>
      <c r="BL674" s="146"/>
      <c r="BM674" s="146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46"/>
      <c r="CN674" s="146"/>
      <c r="CO674" s="146"/>
      <c r="CP674" s="146"/>
      <c r="CQ674" s="146"/>
      <c r="CR674" s="146"/>
      <c r="CS674" s="146"/>
      <c r="CT674" s="146"/>
      <c r="CU674" s="146"/>
      <c r="CV674" s="146"/>
      <c r="CW674" s="146"/>
      <c r="CX674" s="146"/>
      <c r="CY674" s="146"/>
      <c r="CZ674" s="146"/>
      <c r="DA674" s="146"/>
      <c r="DB674" s="146"/>
      <c r="DC674" s="146"/>
      <c r="DD674" s="146"/>
      <c r="DE674" s="146"/>
      <c r="DF674" s="146"/>
      <c r="DG674" s="219"/>
      <c r="DH674" s="219"/>
      <c r="DI674" s="219"/>
      <c r="DJ674" s="219"/>
      <c r="DK674" s="219"/>
      <c r="DL674" s="219"/>
      <c r="DM674" s="219"/>
      <c r="DN674" s="219"/>
      <c r="DO674" s="219"/>
      <c r="DP674" s="219"/>
      <c r="DQ674" s="219"/>
      <c r="DR674" s="157"/>
      <c r="DS674" s="157"/>
      <c r="DT674" s="157"/>
      <c r="DU674" s="157"/>
      <c r="DV674" s="158"/>
      <c r="DW674" s="158"/>
      <c r="DX674" s="158"/>
      <c r="DY674" s="158"/>
      <c r="DZ674" s="158"/>
      <c r="EA674" s="158"/>
      <c r="EB674" s="158"/>
      <c r="EC674" s="158"/>
      <c r="ED674" s="158"/>
      <c r="EE674" s="158"/>
      <c r="EF674" s="158"/>
      <c r="EG674" s="158"/>
      <c r="EH674" s="158"/>
      <c r="EI674" s="158"/>
      <c r="EJ674" s="220"/>
      <c r="EK674" s="220"/>
      <c r="EL674" s="221"/>
      <c r="EM674" s="220"/>
      <c r="EN674" s="220"/>
      <c r="EO674" s="220"/>
      <c r="EP674" s="220"/>
      <c r="EQ674" s="220"/>
      <c r="ER674" s="222"/>
      <c r="ES674" s="222"/>
      <c r="ET674" s="222"/>
      <c r="EU674" s="222"/>
      <c r="EV674" s="222"/>
      <c r="EW674" s="222"/>
      <c r="EX674" s="222"/>
      <c r="EY674" s="222"/>
      <c r="EZ674" s="223"/>
      <c r="FA674" s="224"/>
      <c r="FB674" s="224"/>
      <c r="FC674" s="222"/>
      <c r="FD674" s="222"/>
      <c r="FE674" s="222"/>
      <c r="FF674" s="222"/>
      <c r="FG674" s="222"/>
      <c r="FH674" s="222"/>
      <c r="FI674" s="222"/>
      <c r="FJ674" s="222"/>
      <c r="FK674" s="222"/>
      <c r="FL674" s="222"/>
      <c r="FM674" s="222"/>
      <c r="FN674" s="146"/>
      <c r="FO674" s="225"/>
      <c r="FP674" s="225"/>
      <c r="FQ674" s="225"/>
      <c r="FR674" s="225"/>
      <c r="FS674" s="225"/>
      <c r="FT674" s="225"/>
      <c r="FU674" s="225"/>
      <c r="FV674" s="225"/>
      <c r="FW674" s="225"/>
      <c r="FX674" s="225"/>
      <c r="FY674" s="225"/>
      <c r="FZ674" s="225"/>
      <c r="GA674" s="225"/>
    </row>
    <row r="675" spans="4:183" ht="16.899999999999999" customHeight="1">
      <c r="D675" s="45"/>
      <c r="F675" s="144"/>
      <c r="G675" s="83"/>
      <c r="H675" s="83"/>
      <c r="I675" s="83"/>
      <c r="J675" s="83"/>
      <c r="K675" s="83"/>
      <c r="L675" s="83"/>
      <c r="M675" s="83"/>
      <c r="N675" s="211"/>
      <c r="O675" s="211"/>
      <c r="P675" s="146"/>
      <c r="Q675" s="215"/>
      <c r="R675" s="215"/>
      <c r="S675" s="215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185"/>
      <c r="AI675" s="146"/>
      <c r="AJ675" s="146"/>
      <c r="AK675" s="146"/>
      <c r="AL675" s="217"/>
      <c r="AM675" s="146"/>
      <c r="AN675" s="149"/>
      <c r="AO675" s="146"/>
      <c r="AP675" s="149"/>
      <c r="AQ675" s="185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146"/>
      <c r="BB675" s="218"/>
      <c r="BC675" s="218"/>
      <c r="BD675" s="218"/>
      <c r="BE675" s="185"/>
      <c r="BF675" s="185"/>
      <c r="BG675" s="185"/>
      <c r="BH675" s="185"/>
      <c r="BI675" s="185"/>
      <c r="BJ675" s="185"/>
      <c r="BK675" s="185"/>
      <c r="BL675" s="146"/>
      <c r="BM675" s="146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46"/>
      <c r="CN675" s="146"/>
      <c r="CO675" s="146"/>
      <c r="CP675" s="146"/>
      <c r="CQ675" s="146"/>
      <c r="CR675" s="146"/>
      <c r="CS675" s="146"/>
      <c r="CT675" s="146"/>
      <c r="CU675" s="146"/>
      <c r="CV675" s="146"/>
      <c r="CW675" s="146"/>
      <c r="CX675" s="146"/>
      <c r="CY675" s="146"/>
      <c r="CZ675" s="146"/>
      <c r="DA675" s="146"/>
      <c r="DB675" s="146"/>
      <c r="DC675" s="146"/>
      <c r="DD675" s="146"/>
      <c r="DE675" s="146"/>
      <c r="DF675" s="146"/>
      <c r="DG675" s="219"/>
      <c r="DH675" s="219"/>
      <c r="DI675" s="219"/>
      <c r="DJ675" s="219"/>
      <c r="DK675" s="219"/>
      <c r="DL675" s="219"/>
      <c r="DM675" s="219"/>
      <c r="DN675" s="219"/>
      <c r="DO675" s="219"/>
      <c r="DP675" s="219"/>
      <c r="DQ675" s="219"/>
      <c r="DR675" s="157"/>
      <c r="DS675" s="157"/>
      <c r="DT675" s="157"/>
      <c r="DU675" s="157"/>
      <c r="DV675" s="158"/>
      <c r="DW675" s="158"/>
      <c r="DX675" s="158"/>
      <c r="DY675" s="158"/>
      <c r="DZ675" s="158"/>
      <c r="EA675" s="158"/>
      <c r="EB675" s="158"/>
      <c r="EC675" s="158"/>
      <c r="ED675" s="158"/>
      <c r="EE675" s="158"/>
      <c r="EF675" s="158"/>
      <c r="EG675" s="158"/>
      <c r="EH675" s="158"/>
      <c r="EI675" s="158"/>
      <c r="EJ675" s="220"/>
      <c r="EK675" s="220"/>
      <c r="EL675" s="221"/>
      <c r="EM675" s="220"/>
      <c r="EN675" s="220"/>
      <c r="EO675" s="220"/>
      <c r="EP675" s="220"/>
      <c r="EQ675" s="220"/>
      <c r="ER675" s="222"/>
      <c r="ES675" s="222"/>
      <c r="ET675" s="222"/>
      <c r="EU675" s="222"/>
      <c r="EV675" s="222"/>
      <c r="EW675" s="222"/>
      <c r="EX675" s="222"/>
      <c r="EY675" s="222"/>
      <c r="EZ675" s="223"/>
      <c r="FA675" s="224"/>
      <c r="FB675" s="224"/>
      <c r="FC675" s="222"/>
      <c r="FD675" s="222"/>
      <c r="FE675" s="222"/>
      <c r="FF675" s="222"/>
      <c r="FG675" s="222"/>
      <c r="FH675" s="222"/>
      <c r="FI675" s="222"/>
      <c r="FJ675" s="222"/>
      <c r="FK675" s="222"/>
      <c r="FL675" s="222"/>
      <c r="FM675" s="222"/>
      <c r="FN675" s="146"/>
      <c r="FO675" s="225"/>
      <c r="FP675" s="225"/>
      <c r="FQ675" s="225"/>
      <c r="FR675" s="225"/>
      <c r="FS675" s="225"/>
      <c r="FT675" s="225"/>
      <c r="FU675" s="225"/>
      <c r="FV675" s="225"/>
      <c r="FW675" s="225"/>
      <c r="FX675" s="225"/>
      <c r="FY675" s="225"/>
      <c r="FZ675" s="225"/>
      <c r="GA675" s="225"/>
    </row>
    <row r="676" spans="4:183" ht="16.899999999999999" customHeight="1">
      <c r="D676" s="45"/>
      <c r="F676" s="83"/>
      <c r="G676" s="83"/>
      <c r="H676" s="83"/>
      <c r="I676" s="83"/>
      <c r="J676" s="83"/>
      <c r="K676" s="83"/>
      <c r="L676" s="83"/>
      <c r="M676" s="83"/>
      <c r="N676" s="211"/>
      <c r="O676" s="211"/>
      <c r="P676" s="146"/>
      <c r="Q676" s="215"/>
      <c r="R676" s="215"/>
      <c r="S676" s="215"/>
      <c r="T676" s="216"/>
      <c r="U676" s="216"/>
      <c r="V676" s="216"/>
      <c r="W676" s="216"/>
      <c r="X676" s="216"/>
      <c r="Y676" s="216"/>
      <c r="Z676" s="216"/>
      <c r="AA676" s="216"/>
      <c r="AB676" s="216"/>
      <c r="AC676" s="216"/>
      <c r="AD676" s="216"/>
      <c r="AE676" s="216"/>
      <c r="AF676" s="216"/>
      <c r="AG676" s="216"/>
      <c r="AH676" s="185"/>
      <c r="AI676" s="146"/>
      <c r="AJ676" s="146"/>
      <c r="AK676" s="146"/>
      <c r="AL676" s="217"/>
      <c r="AM676" s="146"/>
      <c r="AN676" s="149"/>
      <c r="AO676" s="146"/>
      <c r="AP676" s="149"/>
      <c r="AQ676" s="185"/>
      <c r="AR676" s="218"/>
      <c r="AS676" s="218"/>
      <c r="AT676" s="218"/>
      <c r="AU676" s="218"/>
      <c r="AV676" s="218"/>
      <c r="AW676" s="218"/>
      <c r="AX676" s="218"/>
      <c r="AY676" s="218"/>
      <c r="AZ676" s="218"/>
      <c r="BA676" s="146"/>
      <c r="BB676" s="218"/>
      <c r="BC676" s="218"/>
      <c r="BD676" s="218"/>
      <c r="BE676" s="185"/>
      <c r="BF676" s="185"/>
      <c r="BG676" s="185"/>
      <c r="BH676" s="185"/>
      <c r="BI676" s="185"/>
      <c r="BJ676" s="185"/>
      <c r="BK676" s="185"/>
      <c r="BL676" s="146"/>
      <c r="BM676" s="146"/>
      <c r="BN676" s="184"/>
      <c r="BO676" s="184"/>
      <c r="BP676" s="184"/>
      <c r="BQ676" s="184"/>
      <c r="BR676" s="184"/>
      <c r="BS676" s="184"/>
      <c r="BT676" s="184"/>
      <c r="BU676" s="184"/>
      <c r="BV676" s="184"/>
      <c r="BW676" s="184"/>
      <c r="BX676" s="184"/>
      <c r="BY676" s="184"/>
      <c r="BZ676" s="184"/>
      <c r="CA676" s="184"/>
      <c r="CB676" s="184"/>
      <c r="CC676" s="184"/>
      <c r="CD676" s="184"/>
      <c r="CE676" s="184"/>
      <c r="CF676" s="184"/>
      <c r="CG676" s="184"/>
      <c r="CH676" s="184"/>
      <c r="CI676" s="184"/>
      <c r="CJ676" s="184"/>
      <c r="CK676" s="184"/>
      <c r="CL676" s="184"/>
      <c r="CM676" s="146"/>
      <c r="CN676" s="146"/>
      <c r="CO676" s="146"/>
      <c r="CP676" s="146"/>
      <c r="CQ676" s="146"/>
      <c r="CR676" s="146"/>
      <c r="CS676" s="146"/>
      <c r="CT676" s="146"/>
      <c r="CU676" s="146"/>
      <c r="CV676" s="146"/>
      <c r="CW676" s="146"/>
      <c r="CX676" s="146"/>
      <c r="CY676" s="146"/>
      <c r="CZ676" s="146"/>
      <c r="DA676" s="146"/>
      <c r="DB676" s="146"/>
      <c r="DC676" s="146"/>
      <c r="DD676" s="146"/>
      <c r="DE676" s="146"/>
      <c r="DF676" s="146"/>
      <c r="DG676" s="219"/>
      <c r="DH676" s="219"/>
      <c r="DI676" s="219"/>
      <c r="DJ676" s="219"/>
      <c r="DK676" s="219"/>
      <c r="DL676" s="219"/>
      <c r="DM676" s="219"/>
      <c r="DN676" s="219"/>
      <c r="DO676" s="219"/>
      <c r="DP676" s="219"/>
      <c r="DQ676" s="219"/>
      <c r="DR676" s="157"/>
      <c r="DS676" s="157"/>
      <c r="DT676" s="157"/>
      <c r="DU676" s="157"/>
      <c r="DV676" s="158"/>
      <c r="DW676" s="158"/>
      <c r="DX676" s="158"/>
      <c r="DY676" s="158"/>
      <c r="DZ676" s="158"/>
      <c r="EA676" s="158"/>
      <c r="EB676" s="158"/>
      <c r="EC676" s="158"/>
      <c r="ED676" s="158"/>
      <c r="EE676" s="158"/>
      <c r="EF676" s="158"/>
      <c r="EG676" s="158"/>
      <c r="EH676" s="158"/>
      <c r="EI676" s="158"/>
      <c r="EJ676" s="220"/>
      <c r="EK676" s="220"/>
      <c r="EL676" s="221"/>
      <c r="EM676" s="220"/>
      <c r="EN676" s="220"/>
      <c r="EO676" s="220"/>
      <c r="EP676" s="220"/>
      <c r="EQ676" s="220"/>
      <c r="ER676" s="222"/>
      <c r="ES676" s="222"/>
      <c r="ET676" s="222"/>
      <c r="EU676" s="222"/>
      <c r="EV676" s="222"/>
      <c r="EW676" s="222"/>
      <c r="EX676" s="222"/>
      <c r="EY676" s="222"/>
      <c r="EZ676" s="223"/>
      <c r="FA676" s="224"/>
      <c r="FB676" s="224"/>
      <c r="FC676" s="222"/>
      <c r="FD676" s="222"/>
      <c r="FE676" s="222"/>
      <c r="FF676" s="222"/>
      <c r="FG676" s="222"/>
      <c r="FH676" s="222"/>
      <c r="FI676" s="222"/>
      <c r="FJ676" s="222"/>
      <c r="FK676" s="222"/>
      <c r="FL676" s="222"/>
      <c r="FM676" s="222"/>
      <c r="FN676" s="146"/>
      <c r="FO676" s="225"/>
      <c r="FP676" s="225"/>
      <c r="FQ676" s="225"/>
      <c r="FR676" s="225"/>
      <c r="FS676" s="225"/>
      <c r="FT676" s="225"/>
      <c r="FU676" s="225"/>
      <c r="FV676" s="225"/>
      <c r="FW676" s="225"/>
      <c r="FX676" s="225"/>
      <c r="FY676" s="225"/>
      <c r="FZ676" s="225"/>
      <c r="GA676" s="225"/>
    </row>
    <row r="677" spans="4:183" ht="16.899999999999999" customHeight="1">
      <c r="D677" s="45"/>
      <c r="F677" s="144"/>
      <c r="G677" s="144"/>
      <c r="H677" s="144"/>
      <c r="I677" s="144"/>
      <c r="J677" s="144"/>
      <c r="K677" s="144"/>
      <c r="L677" s="144"/>
      <c r="M677" s="144"/>
      <c r="N677" s="187"/>
      <c r="O677" s="211"/>
      <c r="P677" s="146"/>
      <c r="Q677" s="215"/>
      <c r="R677" s="215"/>
      <c r="S677" s="215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185"/>
      <c r="AI677" s="146"/>
      <c r="AJ677" s="146"/>
      <c r="AK677" s="146"/>
      <c r="AL677" s="217"/>
      <c r="AM677" s="146"/>
      <c r="AN677" s="149"/>
      <c r="AO677" s="146"/>
      <c r="AP677" s="149"/>
      <c r="AQ677" s="185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146"/>
      <c r="BB677" s="218"/>
      <c r="BC677" s="218"/>
      <c r="BD677" s="218"/>
      <c r="BE677" s="185"/>
      <c r="BF677" s="185"/>
      <c r="BG677" s="185"/>
      <c r="BH677" s="185"/>
      <c r="BI677" s="185"/>
      <c r="BJ677" s="185"/>
      <c r="BK677" s="185"/>
      <c r="BL677" s="146"/>
      <c r="BM677" s="146"/>
      <c r="BN677" s="184"/>
      <c r="BO677" s="184"/>
      <c r="BP677" s="184"/>
      <c r="BQ677" s="184"/>
      <c r="BR677" s="184"/>
      <c r="BS677" s="184"/>
      <c r="BT677" s="184"/>
      <c r="BU677" s="184"/>
      <c r="BV677" s="184"/>
      <c r="BW677" s="184"/>
      <c r="BX677" s="184"/>
      <c r="BY677" s="184"/>
      <c r="BZ677" s="184"/>
      <c r="CA677" s="184"/>
      <c r="CB677" s="184"/>
      <c r="CC677" s="184"/>
      <c r="CD677" s="184"/>
      <c r="CE677" s="184"/>
      <c r="CF677" s="184"/>
      <c r="CG677" s="184"/>
      <c r="CH677" s="184"/>
      <c r="CI677" s="184"/>
      <c r="CJ677" s="184"/>
      <c r="CK677" s="184"/>
      <c r="CL677" s="184"/>
      <c r="CM677" s="146"/>
      <c r="CN677" s="146"/>
      <c r="CO677" s="146"/>
      <c r="CP677" s="146"/>
      <c r="CQ677" s="146"/>
      <c r="CR677" s="146"/>
      <c r="CS677" s="146"/>
      <c r="CT677" s="146"/>
      <c r="CU677" s="146"/>
      <c r="CV677" s="146"/>
      <c r="CW677" s="146"/>
      <c r="CX677" s="146"/>
      <c r="CY677" s="146"/>
      <c r="CZ677" s="146"/>
      <c r="DA677" s="146"/>
      <c r="DB677" s="146"/>
      <c r="DC677" s="146"/>
      <c r="DD677" s="146"/>
      <c r="DE677" s="146"/>
      <c r="DF677" s="146"/>
      <c r="DG677" s="219"/>
      <c r="DH677" s="219"/>
      <c r="DI677" s="219"/>
      <c r="DJ677" s="219"/>
      <c r="DK677" s="219"/>
      <c r="DL677" s="219"/>
      <c r="DM677" s="219"/>
      <c r="DN677" s="219"/>
      <c r="DO677" s="219"/>
      <c r="DP677" s="219"/>
      <c r="DQ677" s="219"/>
      <c r="DR677" s="157"/>
      <c r="DS677" s="157"/>
      <c r="DT677" s="157"/>
      <c r="DU677" s="157"/>
      <c r="DV677" s="158"/>
      <c r="DW677" s="158"/>
      <c r="DX677" s="158"/>
      <c r="DY677" s="158"/>
      <c r="DZ677" s="158"/>
      <c r="EA677" s="158"/>
      <c r="EB677" s="158"/>
      <c r="EC677" s="158"/>
      <c r="ED677" s="158"/>
      <c r="EE677" s="158"/>
      <c r="EF677" s="158"/>
      <c r="EG677" s="158"/>
      <c r="EH677" s="158"/>
      <c r="EI677" s="158"/>
      <c r="EJ677" s="220"/>
      <c r="EK677" s="220"/>
      <c r="EL677" s="221"/>
      <c r="EM677" s="220"/>
      <c r="EN677" s="220"/>
      <c r="EO677" s="220"/>
      <c r="EP677" s="220"/>
      <c r="EQ677" s="220"/>
      <c r="ER677" s="222"/>
      <c r="ES677" s="222"/>
      <c r="ET677" s="222"/>
      <c r="EU677" s="222"/>
      <c r="EV677" s="222"/>
      <c r="EW677" s="222"/>
      <c r="EX677" s="222"/>
      <c r="EY677" s="222"/>
      <c r="EZ677" s="223"/>
      <c r="FA677" s="224"/>
      <c r="FB677" s="224"/>
      <c r="FC677" s="222"/>
      <c r="FD677" s="222"/>
      <c r="FE677" s="222"/>
      <c r="FF677" s="222"/>
      <c r="FG677" s="222"/>
      <c r="FH677" s="222"/>
      <c r="FI677" s="222"/>
      <c r="FJ677" s="222"/>
      <c r="FK677" s="222"/>
      <c r="FL677" s="222"/>
      <c r="FM677" s="222"/>
      <c r="FN677" s="146"/>
      <c r="FO677" s="225"/>
      <c r="FP677" s="225"/>
      <c r="FQ677" s="225"/>
      <c r="FR677" s="225"/>
      <c r="FS677" s="225"/>
      <c r="FT677" s="225"/>
      <c r="FU677" s="225"/>
      <c r="FV677" s="225"/>
      <c r="FW677" s="225"/>
      <c r="FX677" s="225"/>
      <c r="FY677" s="225"/>
      <c r="FZ677" s="225"/>
      <c r="GA677" s="225"/>
    </row>
    <row r="678" spans="4:183" ht="16.899999999999999" customHeight="1">
      <c r="D678" s="45"/>
      <c r="F678" s="83"/>
      <c r="G678" s="83"/>
      <c r="H678" s="144"/>
      <c r="I678" s="83"/>
      <c r="J678" s="83"/>
      <c r="K678" s="144"/>
      <c r="L678" s="144"/>
      <c r="M678" s="144"/>
      <c r="N678" s="211"/>
      <c r="O678" s="211"/>
      <c r="P678" s="146"/>
      <c r="Q678" s="215"/>
      <c r="R678" s="215"/>
      <c r="S678" s="215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185"/>
      <c r="AI678" s="146"/>
      <c r="AJ678" s="146"/>
      <c r="AK678" s="146"/>
      <c r="AL678" s="217"/>
      <c r="AM678" s="146"/>
      <c r="AN678" s="149"/>
      <c r="AO678" s="146"/>
      <c r="AP678" s="149"/>
      <c r="AQ678" s="185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146"/>
      <c r="BB678" s="218"/>
      <c r="BC678" s="218"/>
      <c r="BD678" s="218"/>
      <c r="BE678" s="185"/>
      <c r="BF678" s="185"/>
      <c r="BG678" s="185"/>
      <c r="BH678" s="185"/>
      <c r="BI678" s="185"/>
      <c r="BJ678" s="185"/>
      <c r="BK678" s="185"/>
      <c r="BL678" s="146"/>
      <c r="BM678" s="146"/>
      <c r="BN678" s="184"/>
      <c r="BO678" s="184"/>
      <c r="BP678" s="184"/>
      <c r="BQ678" s="184"/>
      <c r="BR678" s="184"/>
      <c r="BS678" s="184"/>
      <c r="BT678" s="184"/>
      <c r="BU678" s="184"/>
      <c r="BV678" s="184"/>
      <c r="BW678" s="184"/>
      <c r="BX678" s="184"/>
      <c r="BY678" s="184"/>
      <c r="BZ678" s="184"/>
      <c r="CA678" s="184"/>
      <c r="CB678" s="184"/>
      <c r="CC678" s="184"/>
      <c r="CD678" s="184"/>
      <c r="CE678" s="184"/>
      <c r="CF678" s="184"/>
      <c r="CG678" s="184"/>
      <c r="CH678" s="184"/>
      <c r="CI678" s="184"/>
      <c r="CJ678" s="184"/>
      <c r="CK678" s="184"/>
      <c r="CL678" s="184"/>
      <c r="CM678" s="146"/>
      <c r="CN678" s="146"/>
      <c r="CO678" s="146"/>
      <c r="CP678" s="146"/>
      <c r="CQ678" s="146"/>
      <c r="CR678" s="146"/>
      <c r="CS678" s="146"/>
      <c r="CT678" s="146"/>
      <c r="CU678" s="146"/>
      <c r="CV678" s="146"/>
      <c r="CW678" s="146"/>
      <c r="CX678" s="146"/>
      <c r="CY678" s="146"/>
      <c r="CZ678" s="146"/>
      <c r="DA678" s="146"/>
      <c r="DB678" s="146"/>
      <c r="DC678" s="146"/>
      <c r="DD678" s="146"/>
      <c r="DE678" s="146"/>
      <c r="DF678" s="146"/>
      <c r="DG678" s="219"/>
      <c r="DH678" s="219"/>
      <c r="DI678" s="219"/>
      <c r="DJ678" s="219"/>
      <c r="DK678" s="219"/>
      <c r="DL678" s="219"/>
      <c r="DM678" s="219"/>
      <c r="DN678" s="219"/>
      <c r="DO678" s="219"/>
      <c r="DP678" s="219"/>
      <c r="DQ678" s="219"/>
      <c r="DR678" s="157"/>
      <c r="DS678" s="157"/>
      <c r="DT678" s="157"/>
      <c r="DU678" s="157"/>
      <c r="DV678" s="158"/>
      <c r="DW678" s="158"/>
      <c r="DX678" s="158"/>
      <c r="DY678" s="158"/>
      <c r="DZ678" s="158"/>
      <c r="EA678" s="158"/>
      <c r="EB678" s="158"/>
      <c r="EC678" s="158"/>
      <c r="ED678" s="158"/>
      <c r="EE678" s="158"/>
      <c r="EF678" s="158"/>
      <c r="EG678" s="158"/>
      <c r="EH678" s="158"/>
      <c r="EI678" s="158"/>
      <c r="EJ678" s="220"/>
      <c r="EK678" s="220"/>
      <c r="EL678" s="221"/>
      <c r="EM678" s="220"/>
      <c r="EN678" s="220"/>
      <c r="EO678" s="220"/>
      <c r="EP678" s="220"/>
      <c r="EQ678" s="220"/>
      <c r="ER678" s="222"/>
      <c r="ES678" s="222"/>
      <c r="ET678" s="222"/>
      <c r="EU678" s="222"/>
      <c r="EV678" s="222"/>
      <c r="EW678" s="222"/>
      <c r="EX678" s="222"/>
      <c r="EY678" s="222"/>
      <c r="EZ678" s="223"/>
      <c r="FA678" s="224"/>
      <c r="FB678" s="224"/>
      <c r="FC678" s="222"/>
      <c r="FD678" s="222"/>
      <c r="FE678" s="222"/>
      <c r="FF678" s="222"/>
      <c r="FG678" s="222"/>
      <c r="FH678" s="222"/>
      <c r="FI678" s="222"/>
      <c r="FJ678" s="222"/>
      <c r="FK678" s="222"/>
      <c r="FL678" s="222"/>
      <c r="FM678" s="222"/>
      <c r="FN678" s="146"/>
      <c r="FO678" s="225"/>
      <c r="FP678" s="225"/>
      <c r="FQ678" s="225"/>
      <c r="FR678" s="225"/>
      <c r="FS678" s="225"/>
      <c r="FT678" s="225"/>
      <c r="FU678" s="225"/>
      <c r="FV678" s="225"/>
      <c r="FW678" s="225"/>
      <c r="FX678" s="225"/>
      <c r="FY678" s="225"/>
      <c r="FZ678" s="225"/>
      <c r="GA678" s="225"/>
    </row>
    <row r="679" spans="4:183" ht="16.899999999999999" customHeight="1">
      <c r="D679" s="45"/>
      <c r="F679" s="83"/>
      <c r="G679" s="83"/>
      <c r="H679" s="144"/>
      <c r="I679" s="83"/>
      <c r="J679" s="83"/>
      <c r="K679" s="144"/>
      <c r="L679" s="144"/>
      <c r="M679" s="144"/>
      <c r="N679" s="211"/>
      <c r="O679" s="211"/>
      <c r="P679" s="146"/>
      <c r="Q679" s="215"/>
      <c r="R679" s="215"/>
      <c r="S679" s="215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185"/>
      <c r="AI679" s="146"/>
      <c r="AJ679" s="146"/>
      <c r="AK679" s="146"/>
      <c r="AL679" s="217"/>
      <c r="AM679" s="146"/>
      <c r="AN679" s="149"/>
      <c r="AO679" s="146"/>
      <c r="AP679" s="149"/>
      <c r="AQ679" s="185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146"/>
      <c r="BB679" s="218"/>
      <c r="BC679" s="218"/>
      <c r="BD679" s="218"/>
      <c r="BE679" s="185"/>
      <c r="BF679" s="185"/>
      <c r="BG679" s="185"/>
      <c r="BH679" s="185"/>
      <c r="BI679" s="185"/>
      <c r="BJ679" s="185"/>
      <c r="BK679" s="185"/>
      <c r="BL679" s="146"/>
      <c r="BM679" s="146"/>
      <c r="BN679" s="184"/>
      <c r="BO679" s="184"/>
      <c r="BP679" s="184"/>
      <c r="BQ679" s="184"/>
      <c r="BR679" s="184"/>
      <c r="BS679" s="184"/>
      <c r="BT679" s="184"/>
      <c r="BU679" s="184"/>
      <c r="BV679" s="184"/>
      <c r="BW679" s="184"/>
      <c r="BX679" s="184"/>
      <c r="BY679" s="184"/>
      <c r="BZ679" s="184"/>
      <c r="CA679" s="184"/>
      <c r="CB679" s="184"/>
      <c r="CC679" s="184"/>
      <c r="CD679" s="184"/>
      <c r="CE679" s="184"/>
      <c r="CF679" s="184"/>
      <c r="CG679" s="184"/>
      <c r="CH679" s="184"/>
      <c r="CI679" s="184"/>
      <c r="CJ679" s="184"/>
      <c r="CK679" s="184"/>
      <c r="CL679" s="184"/>
      <c r="CM679" s="146"/>
      <c r="CN679" s="146"/>
      <c r="CO679" s="146"/>
      <c r="CP679" s="146"/>
      <c r="CQ679" s="146"/>
      <c r="CR679" s="146"/>
      <c r="CS679" s="146"/>
      <c r="CT679" s="146"/>
      <c r="CU679" s="146"/>
      <c r="CV679" s="146"/>
      <c r="CW679" s="146"/>
      <c r="CX679" s="146"/>
      <c r="CY679" s="146"/>
      <c r="CZ679" s="146"/>
      <c r="DA679" s="146"/>
      <c r="DB679" s="146"/>
      <c r="DC679" s="146"/>
      <c r="DD679" s="146"/>
      <c r="DE679" s="146"/>
      <c r="DF679" s="146"/>
      <c r="DG679" s="219"/>
      <c r="DH679" s="219"/>
      <c r="DI679" s="219"/>
      <c r="DJ679" s="219"/>
      <c r="DK679" s="219"/>
      <c r="DL679" s="219"/>
      <c r="DM679" s="219"/>
      <c r="DN679" s="219"/>
      <c r="DO679" s="219"/>
      <c r="DP679" s="219"/>
      <c r="DQ679" s="219"/>
      <c r="DR679" s="157"/>
      <c r="DS679" s="157"/>
      <c r="DT679" s="157"/>
      <c r="DU679" s="157"/>
      <c r="DV679" s="158"/>
      <c r="DW679" s="158"/>
      <c r="DX679" s="158"/>
      <c r="DY679" s="158"/>
      <c r="DZ679" s="158"/>
      <c r="EA679" s="158"/>
      <c r="EB679" s="158"/>
      <c r="EC679" s="158"/>
      <c r="ED679" s="158"/>
      <c r="EE679" s="158"/>
      <c r="EF679" s="158"/>
      <c r="EG679" s="158"/>
      <c r="EH679" s="158"/>
      <c r="EI679" s="158"/>
      <c r="EJ679" s="220"/>
      <c r="EK679" s="220"/>
      <c r="EL679" s="221"/>
      <c r="EM679" s="220"/>
      <c r="EN679" s="220"/>
      <c r="EO679" s="220"/>
      <c r="EP679" s="220"/>
      <c r="EQ679" s="220"/>
      <c r="ER679" s="222"/>
      <c r="ES679" s="222"/>
      <c r="ET679" s="222"/>
      <c r="EU679" s="222"/>
      <c r="EV679" s="222"/>
      <c r="EW679" s="222"/>
      <c r="EX679" s="222"/>
      <c r="EY679" s="222"/>
      <c r="EZ679" s="223"/>
      <c r="FA679" s="224"/>
      <c r="FB679" s="224"/>
      <c r="FC679" s="222"/>
      <c r="FD679" s="222"/>
      <c r="FE679" s="222"/>
      <c r="FF679" s="222"/>
      <c r="FG679" s="222"/>
      <c r="FH679" s="222"/>
      <c r="FI679" s="222"/>
      <c r="FJ679" s="222"/>
      <c r="FK679" s="222"/>
      <c r="FL679" s="222"/>
      <c r="FM679" s="222"/>
      <c r="FN679" s="146"/>
      <c r="FO679" s="225"/>
      <c r="FP679" s="225"/>
      <c r="FQ679" s="225"/>
      <c r="FR679" s="225"/>
      <c r="FS679" s="225"/>
      <c r="FT679" s="225"/>
      <c r="FU679" s="225"/>
      <c r="FV679" s="225"/>
      <c r="FW679" s="225"/>
      <c r="FX679" s="225"/>
      <c r="FY679" s="225"/>
      <c r="FZ679" s="225"/>
      <c r="GA679" s="225"/>
    </row>
    <row r="680" spans="4:183" ht="16.899999999999999" customHeight="1">
      <c r="D680" s="45"/>
      <c r="F680" s="83"/>
      <c r="G680" s="83"/>
      <c r="H680" s="83"/>
      <c r="I680" s="83"/>
      <c r="J680" s="83"/>
      <c r="K680" s="83"/>
      <c r="L680" s="83"/>
      <c r="M680" s="83"/>
      <c r="N680" s="211"/>
      <c r="O680" s="211"/>
      <c r="P680" s="146"/>
      <c r="Q680" s="215"/>
      <c r="R680" s="215"/>
      <c r="S680" s="215"/>
      <c r="T680" s="216"/>
      <c r="U680" s="216"/>
      <c r="V680" s="216"/>
      <c r="W680" s="216"/>
      <c r="X680" s="216"/>
      <c r="Y680" s="216"/>
      <c r="Z680" s="216"/>
      <c r="AA680" s="216"/>
      <c r="AB680" s="216"/>
      <c r="AC680" s="216"/>
      <c r="AD680" s="216"/>
      <c r="AE680" s="216"/>
      <c r="AF680" s="216"/>
      <c r="AG680" s="216"/>
      <c r="AH680" s="185"/>
      <c r="AI680" s="146"/>
      <c r="AJ680" s="146"/>
      <c r="AK680" s="146"/>
      <c r="AL680" s="217"/>
      <c r="AM680" s="146"/>
      <c r="AN680" s="149"/>
      <c r="AO680" s="146"/>
      <c r="AP680" s="149"/>
      <c r="AQ680" s="185"/>
      <c r="AR680" s="218"/>
      <c r="AS680" s="218"/>
      <c r="AT680" s="218"/>
      <c r="AU680" s="218"/>
      <c r="AV680" s="218"/>
      <c r="AW680" s="218"/>
      <c r="AX680" s="218"/>
      <c r="AY680" s="218"/>
      <c r="AZ680" s="218"/>
      <c r="BA680" s="146"/>
      <c r="BB680" s="218"/>
      <c r="BC680" s="218"/>
      <c r="BD680" s="218"/>
      <c r="BE680" s="185"/>
      <c r="BF680" s="185"/>
      <c r="BG680" s="185"/>
      <c r="BH680" s="185"/>
      <c r="BI680" s="185"/>
      <c r="BJ680" s="185"/>
      <c r="BK680" s="185"/>
      <c r="BL680" s="146"/>
      <c r="BM680" s="146"/>
      <c r="BN680" s="184"/>
      <c r="BO680" s="184"/>
      <c r="BP680" s="184"/>
      <c r="BQ680" s="184"/>
      <c r="BR680" s="184"/>
      <c r="BS680" s="184"/>
      <c r="BT680" s="184"/>
      <c r="BU680" s="184"/>
      <c r="BV680" s="184"/>
      <c r="BW680" s="184"/>
      <c r="BX680" s="184"/>
      <c r="BY680" s="184"/>
      <c r="BZ680" s="184"/>
      <c r="CA680" s="184"/>
      <c r="CB680" s="184"/>
      <c r="CC680" s="184"/>
      <c r="CD680" s="184"/>
      <c r="CE680" s="184"/>
      <c r="CF680" s="184"/>
      <c r="CG680" s="184"/>
      <c r="CH680" s="184"/>
      <c r="CI680" s="184"/>
      <c r="CJ680" s="184"/>
      <c r="CK680" s="184"/>
      <c r="CL680" s="184"/>
      <c r="CM680" s="146"/>
      <c r="CN680" s="146"/>
      <c r="CO680" s="146"/>
      <c r="CP680" s="146"/>
      <c r="CQ680" s="146"/>
      <c r="CR680" s="146"/>
      <c r="CS680" s="146"/>
      <c r="CT680" s="146"/>
      <c r="CU680" s="146"/>
      <c r="CV680" s="146"/>
      <c r="CW680" s="146"/>
      <c r="CX680" s="146"/>
      <c r="CY680" s="146"/>
      <c r="CZ680" s="146"/>
      <c r="DA680" s="146"/>
      <c r="DB680" s="146"/>
      <c r="DC680" s="146"/>
      <c r="DD680" s="146"/>
      <c r="DE680" s="146"/>
      <c r="DF680" s="146"/>
      <c r="DG680" s="219"/>
      <c r="DH680" s="219"/>
      <c r="DI680" s="219"/>
      <c r="DJ680" s="219"/>
      <c r="DK680" s="219"/>
      <c r="DL680" s="219"/>
      <c r="DM680" s="219"/>
      <c r="DN680" s="219"/>
      <c r="DO680" s="219"/>
      <c r="DP680" s="219"/>
      <c r="DQ680" s="219"/>
      <c r="DR680" s="157"/>
      <c r="DS680" s="157"/>
      <c r="DT680" s="157"/>
      <c r="DU680" s="157"/>
      <c r="DV680" s="158"/>
      <c r="DW680" s="158"/>
      <c r="DX680" s="158"/>
      <c r="DY680" s="158"/>
      <c r="DZ680" s="158"/>
      <c r="EA680" s="158"/>
      <c r="EB680" s="158"/>
      <c r="EC680" s="158"/>
      <c r="ED680" s="158"/>
      <c r="EE680" s="158"/>
      <c r="EF680" s="158"/>
      <c r="EG680" s="158"/>
      <c r="EH680" s="158"/>
      <c r="EI680" s="158"/>
      <c r="EJ680" s="220"/>
      <c r="EK680" s="220"/>
      <c r="EL680" s="221"/>
      <c r="EM680" s="220"/>
      <c r="EN680" s="220"/>
      <c r="EO680" s="220"/>
      <c r="EP680" s="220"/>
      <c r="EQ680" s="220"/>
      <c r="ER680" s="222"/>
      <c r="ES680" s="222"/>
      <c r="ET680" s="222"/>
      <c r="EU680" s="222"/>
      <c r="EV680" s="222"/>
      <c r="EW680" s="222"/>
      <c r="EX680" s="222"/>
      <c r="EY680" s="222"/>
      <c r="EZ680" s="223"/>
      <c r="FA680" s="224"/>
      <c r="FB680" s="224"/>
      <c r="FC680" s="222"/>
      <c r="FD680" s="222"/>
      <c r="FE680" s="222"/>
      <c r="FF680" s="222"/>
      <c r="FG680" s="222"/>
      <c r="FH680" s="222"/>
      <c r="FI680" s="222"/>
      <c r="FJ680" s="222"/>
      <c r="FK680" s="222"/>
      <c r="FL680" s="222"/>
      <c r="FM680" s="222"/>
      <c r="FN680" s="146"/>
      <c r="FO680" s="225"/>
      <c r="FP680" s="225"/>
      <c r="FQ680" s="225"/>
      <c r="FR680" s="225"/>
      <c r="FS680" s="225"/>
      <c r="FT680" s="225"/>
      <c r="FU680" s="225"/>
      <c r="FV680" s="225"/>
      <c r="FW680" s="225"/>
      <c r="FX680" s="225"/>
      <c r="FY680" s="225"/>
      <c r="FZ680" s="225"/>
      <c r="GA680" s="225"/>
    </row>
    <row r="681" spans="4:183" ht="16.899999999999999" customHeight="1">
      <c r="D681" s="45"/>
      <c r="F681" s="144"/>
      <c r="G681" s="144"/>
      <c r="H681" s="144"/>
      <c r="I681" s="144"/>
      <c r="J681" s="144"/>
      <c r="K681" s="144"/>
      <c r="L681" s="144"/>
      <c r="M681" s="83"/>
      <c r="N681" s="211"/>
      <c r="O681" s="211"/>
      <c r="P681" s="146"/>
      <c r="Q681" s="215"/>
      <c r="R681" s="215"/>
      <c r="S681" s="215"/>
      <c r="T681" s="216"/>
      <c r="U681" s="216"/>
      <c r="V681" s="216"/>
      <c r="W681" s="216"/>
      <c r="X681" s="216"/>
      <c r="Y681" s="216"/>
      <c r="Z681" s="216"/>
      <c r="AA681" s="216"/>
      <c r="AB681" s="216"/>
      <c r="AC681" s="216"/>
      <c r="AD681" s="216"/>
      <c r="AE681" s="216"/>
      <c r="AF681" s="216"/>
      <c r="AG681" s="216"/>
      <c r="AH681" s="185"/>
      <c r="AI681" s="146"/>
      <c r="AJ681" s="146"/>
      <c r="AK681" s="146"/>
      <c r="AL681" s="217"/>
      <c r="AM681" s="146"/>
      <c r="AN681" s="149"/>
      <c r="AO681" s="146"/>
      <c r="AP681" s="149"/>
      <c r="AQ681" s="185"/>
      <c r="AR681" s="218"/>
      <c r="AS681" s="218"/>
      <c r="AT681" s="218"/>
      <c r="AU681" s="218"/>
      <c r="AV681" s="218"/>
      <c r="AW681" s="218"/>
      <c r="AX681" s="218"/>
      <c r="AY681" s="218"/>
      <c r="AZ681" s="218"/>
      <c r="BA681" s="146"/>
      <c r="BB681" s="218"/>
      <c r="BC681" s="218"/>
      <c r="BD681" s="218"/>
      <c r="BE681" s="185"/>
      <c r="BF681" s="185"/>
      <c r="BG681" s="185"/>
      <c r="BH681" s="185"/>
      <c r="BI681" s="185"/>
      <c r="BJ681" s="185"/>
      <c r="BK681" s="185"/>
      <c r="BL681" s="146"/>
      <c r="BM681" s="146"/>
      <c r="BN681" s="184"/>
      <c r="BO681" s="184"/>
      <c r="BP681" s="184"/>
      <c r="BQ681" s="184"/>
      <c r="BR681" s="184"/>
      <c r="BS681" s="184"/>
      <c r="BT681" s="184"/>
      <c r="BU681" s="184"/>
      <c r="BV681" s="184"/>
      <c r="BW681" s="184"/>
      <c r="BX681" s="184"/>
      <c r="BY681" s="184"/>
      <c r="BZ681" s="184"/>
      <c r="CA681" s="184"/>
      <c r="CB681" s="184"/>
      <c r="CC681" s="184"/>
      <c r="CD681" s="184"/>
      <c r="CE681" s="184"/>
      <c r="CF681" s="184"/>
      <c r="CG681" s="184"/>
      <c r="CH681" s="184"/>
      <c r="CI681" s="184"/>
      <c r="CJ681" s="184"/>
      <c r="CK681" s="184"/>
      <c r="CL681" s="184"/>
      <c r="CM681" s="146"/>
      <c r="CN681" s="146"/>
      <c r="CO681" s="146"/>
      <c r="CP681" s="146"/>
      <c r="CQ681" s="146"/>
      <c r="CR681" s="146"/>
      <c r="CS681" s="146"/>
      <c r="CT681" s="146"/>
      <c r="CU681" s="146"/>
      <c r="CV681" s="146"/>
      <c r="CW681" s="146"/>
      <c r="CX681" s="146"/>
      <c r="CY681" s="146"/>
      <c r="CZ681" s="146"/>
      <c r="DA681" s="146"/>
      <c r="DB681" s="146"/>
      <c r="DC681" s="146"/>
      <c r="DD681" s="146"/>
      <c r="DE681" s="146"/>
      <c r="DF681" s="146"/>
      <c r="DG681" s="219"/>
      <c r="DH681" s="219"/>
      <c r="DI681" s="219"/>
      <c r="DJ681" s="219"/>
      <c r="DK681" s="219"/>
      <c r="DL681" s="219"/>
      <c r="DM681" s="219"/>
      <c r="DN681" s="219"/>
      <c r="DO681" s="219"/>
      <c r="DP681" s="219"/>
      <c r="DQ681" s="219"/>
      <c r="DR681" s="157"/>
      <c r="DS681" s="157"/>
      <c r="DT681" s="157"/>
      <c r="DU681" s="157"/>
      <c r="DV681" s="158"/>
      <c r="DW681" s="158"/>
      <c r="DX681" s="158"/>
      <c r="DY681" s="158"/>
      <c r="DZ681" s="158"/>
      <c r="EA681" s="158"/>
      <c r="EB681" s="158"/>
      <c r="EC681" s="158"/>
      <c r="ED681" s="158"/>
      <c r="EE681" s="158"/>
      <c r="EF681" s="158"/>
      <c r="EG681" s="158"/>
      <c r="EH681" s="158"/>
      <c r="EI681" s="158"/>
      <c r="EJ681" s="220"/>
      <c r="EK681" s="220"/>
      <c r="EL681" s="221"/>
      <c r="EM681" s="220"/>
      <c r="EN681" s="220"/>
      <c r="EO681" s="220"/>
      <c r="EP681" s="220"/>
      <c r="EQ681" s="220"/>
      <c r="ER681" s="222"/>
      <c r="ES681" s="222"/>
      <c r="ET681" s="222"/>
      <c r="EU681" s="222"/>
      <c r="EV681" s="222"/>
      <c r="EW681" s="222"/>
      <c r="EX681" s="222"/>
      <c r="EY681" s="222"/>
      <c r="EZ681" s="223"/>
      <c r="FA681" s="224"/>
      <c r="FB681" s="224"/>
      <c r="FC681" s="222"/>
      <c r="FD681" s="222"/>
      <c r="FE681" s="222"/>
      <c r="FF681" s="222"/>
      <c r="FG681" s="222"/>
      <c r="FH681" s="222"/>
      <c r="FI681" s="222"/>
      <c r="FJ681" s="222"/>
      <c r="FK681" s="222"/>
      <c r="FL681" s="222"/>
      <c r="FM681" s="222"/>
      <c r="FN681" s="146"/>
      <c r="FO681" s="225"/>
      <c r="FP681" s="225"/>
      <c r="FQ681" s="225"/>
      <c r="FR681" s="225"/>
      <c r="FS681" s="225"/>
      <c r="FT681" s="225"/>
      <c r="FU681" s="225"/>
      <c r="FV681" s="225"/>
      <c r="FW681" s="225"/>
      <c r="FX681" s="225"/>
      <c r="FY681" s="225"/>
      <c r="FZ681" s="225"/>
      <c r="GA681" s="225"/>
    </row>
    <row r="682" spans="4:183" ht="16.899999999999999" customHeight="1">
      <c r="D682" s="45"/>
      <c r="F682" s="144"/>
      <c r="G682" s="144"/>
      <c r="H682" s="144"/>
      <c r="I682" s="144"/>
      <c r="J682" s="144"/>
      <c r="K682" s="144"/>
      <c r="L682" s="144"/>
      <c r="M682" s="83"/>
      <c r="N682" s="211"/>
      <c r="O682" s="211"/>
      <c r="P682" s="146"/>
      <c r="Q682" s="215"/>
      <c r="R682" s="215"/>
      <c r="S682" s="215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185"/>
      <c r="AI682" s="146"/>
      <c r="AJ682" s="146"/>
      <c r="AK682" s="146"/>
      <c r="AL682" s="217"/>
      <c r="AM682" s="146"/>
      <c r="AN682" s="149"/>
      <c r="AO682" s="146"/>
      <c r="AP682" s="149"/>
      <c r="AQ682" s="185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146"/>
      <c r="BB682" s="218"/>
      <c r="BC682" s="218"/>
      <c r="BD682" s="218"/>
      <c r="BE682" s="185"/>
      <c r="BF682" s="185"/>
      <c r="BG682" s="185"/>
      <c r="BH682" s="185"/>
      <c r="BI682" s="185"/>
      <c r="BJ682" s="185"/>
      <c r="BK682" s="185"/>
      <c r="BL682" s="146"/>
      <c r="BM682" s="146"/>
      <c r="BN682" s="184"/>
      <c r="BO682" s="184"/>
      <c r="BP682" s="184"/>
      <c r="BQ682" s="184"/>
      <c r="BR682" s="184"/>
      <c r="BS682" s="184"/>
      <c r="BT682" s="184"/>
      <c r="BU682" s="184"/>
      <c r="BV682" s="184"/>
      <c r="BW682" s="184"/>
      <c r="BX682" s="184"/>
      <c r="BY682" s="184"/>
      <c r="BZ682" s="184"/>
      <c r="CA682" s="184"/>
      <c r="CB682" s="184"/>
      <c r="CC682" s="184"/>
      <c r="CD682" s="184"/>
      <c r="CE682" s="184"/>
      <c r="CF682" s="184"/>
      <c r="CG682" s="184"/>
      <c r="CH682" s="184"/>
      <c r="CI682" s="184"/>
      <c r="CJ682" s="184"/>
      <c r="CK682" s="184"/>
      <c r="CL682" s="184"/>
      <c r="CM682" s="146"/>
      <c r="CN682" s="146"/>
      <c r="CO682" s="146"/>
      <c r="CP682" s="146"/>
      <c r="CQ682" s="146"/>
      <c r="CR682" s="146"/>
      <c r="CS682" s="146"/>
      <c r="CT682" s="146"/>
      <c r="CU682" s="146"/>
      <c r="CV682" s="146"/>
      <c r="CW682" s="146"/>
      <c r="CX682" s="146"/>
      <c r="CY682" s="146"/>
      <c r="CZ682" s="146"/>
      <c r="DA682" s="146"/>
      <c r="DB682" s="146"/>
      <c r="DC682" s="146"/>
      <c r="DD682" s="146"/>
      <c r="DE682" s="146"/>
      <c r="DF682" s="146"/>
      <c r="DG682" s="219"/>
      <c r="DH682" s="219"/>
      <c r="DI682" s="219"/>
      <c r="DJ682" s="219"/>
      <c r="DK682" s="219"/>
      <c r="DL682" s="219"/>
      <c r="DM682" s="219"/>
      <c r="DN682" s="219"/>
      <c r="DO682" s="219"/>
      <c r="DP682" s="219"/>
      <c r="DQ682" s="219"/>
      <c r="DR682" s="157"/>
      <c r="DS682" s="157"/>
      <c r="DT682" s="157"/>
      <c r="DU682" s="157"/>
      <c r="DV682" s="158"/>
      <c r="DW682" s="158"/>
      <c r="DX682" s="158"/>
      <c r="DY682" s="158"/>
      <c r="DZ682" s="158"/>
      <c r="EA682" s="158"/>
      <c r="EB682" s="158"/>
      <c r="EC682" s="158"/>
      <c r="ED682" s="158"/>
      <c r="EE682" s="158"/>
      <c r="EF682" s="158"/>
      <c r="EG682" s="158"/>
      <c r="EH682" s="158"/>
      <c r="EI682" s="158"/>
      <c r="EJ682" s="220"/>
      <c r="EK682" s="220"/>
      <c r="EL682" s="221"/>
      <c r="EM682" s="220"/>
      <c r="EN682" s="220"/>
      <c r="EO682" s="220"/>
      <c r="EP682" s="220"/>
      <c r="EQ682" s="220"/>
      <c r="ER682" s="222"/>
      <c r="ES682" s="222"/>
      <c r="ET682" s="222"/>
      <c r="EU682" s="222"/>
      <c r="EV682" s="222"/>
      <c r="EW682" s="222"/>
      <c r="EX682" s="222"/>
      <c r="EY682" s="222"/>
      <c r="EZ682" s="223"/>
      <c r="FA682" s="224"/>
      <c r="FB682" s="224"/>
      <c r="FC682" s="222"/>
      <c r="FD682" s="222"/>
      <c r="FE682" s="222"/>
      <c r="FF682" s="222"/>
      <c r="FG682" s="222"/>
      <c r="FH682" s="222"/>
      <c r="FI682" s="222"/>
      <c r="FJ682" s="222"/>
      <c r="FK682" s="222"/>
      <c r="FL682" s="222"/>
      <c r="FM682" s="222"/>
      <c r="FN682" s="146"/>
      <c r="FO682" s="225"/>
      <c r="FP682" s="225"/>
      <c r="FQ682" s="225"/>
      <c r="FR682" s="225"/>
      <c r="FS682" s="225"/>
      <c r="FT682" s="225"/>
      <c r="FU682" s="225"/>
      <c r="FV682" s="225"/>
      <c r="FW682" s="225"/>
      <c r="FX682" s="225"/>
      <c r="FY682" s="225"/>
      <c r="FZ682" s="225"/>
      <c r="GA682" s="225"/>
    </row>
    <row r="683" spans="4:183" ht="16.899999999999999" customHeight="1">
      <c r="D683" s="45"/>
      <c r="F683" s="144"/>
      <c r="G683" s="144"/>
      <c r="H683" s="144"/>
      <c r="I683" s="144"/>
      <c r="J683" s="144"/>
      <c r="K683" s="144"/>
      <c r="L683" s="144"/>
      <c r="M683" s="83"/>
      <c r="N683" s="211"/>
      <c r="O683" s="211"/>
      <c r="P683" s="146"/>
      <c r="Q683" s="215"/>
      <c r="R683" s="215"/>
      <c r="S683" s="215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185"/>
      <c r="AI683" s="146"/>
      <c r="AJ683" s="146"/>
      <c r="AK683" s="146"/>
      <c r="AL683" s="217"/>
      <c r="AM683" s="146"/>
      <c r="AN683" s="149"/>
      <c r="AO683" s="146"/>
      <c r="AP683" s="149"/>
      <c r="AQ683" s="185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146"/>
      <c r="BB683" s="218"/>
      <c r="BC683" s="218"/>
      <c r="BD683" s="218"/>
      <c r="BE683" s="185"/>
      <c r="BF683" s="185"/>
      <c r="BG683" s="185"/>
      <c r="BH683" s="185"/>
      <c r="BI683" s="185"/>
      <c r="BJ683" s="185"/>
      <c r="BK683" s="185"/>
      <c r="BL683" s="146"/>
      <c r="BM683" s="146"/>
      <c r="BN683" s="184"/>
      <c r="BO683" s="184"/>
      <c r="BP683" s="184"/>
      <c r="BQ683" s="184"/>
      <c r="BR683" s="184"/>
      <c r="BS683" s="184"/>
      <c r="BT683" s="184"/>
      <c r="BU683" s="184"/>
      <c r="BV683" s="184"/>
      <c r="BW683" s="184"/>
      <c r="BX683" s="184"/>
      <c r="BY683" s="184"/>
      <c r="BZ683" s="184"/>
      <c r="CA683" s="184"/>
      <c r="CB683" s="184"/>
      <c r="CC683" s="184"/>
      <c r="CD683" s="184"/>
      <c r="CE683" s="184"/>
      <c r="CF683" s="184"/>
      <c r="CG683" s="184"/>
      <c r="CH683" s="184"/>
      <c r="CI683" s="184"/>
      <c r="CJ683" s="184"/>
      <c r="CK683" s="184"/>
      <c r="CL683" s="184"/>
      <c r="CM683" s="146"/>
      <c r="CN683" s="146"/>
      <c r="CO683" s="146"/>
      <c r="CP683" s="146"/>
      <c r="CQ683" s="146"/>
      <c r="CR683" s="146"/>
      <c r="CS683" s="146"/>
      <c r="CT683" s="146"/>
      <c r="CU683" s="146"/>
      <c r="CV683" s="146"/>
      <c r="CW683" s="146"/>
      <c r="CX683" s="146"/>
      <c r="CY683" s="146"/>
      <c r="CZ683" s="146"/>
      <c r="DA683" s="146"/>
      <c r="DB683" s="146"/>
      <c r="DC683" s="146"/>
      <c r="DD683" s="146"/>
      <c r="DE683" s="146"/>
      <c r="DF683" s="146"/>
      <c r="DG683" s="219"/>
      <c r="DH683" s="219"/>
      <c r="DI683" s="219"/>
      <c r="DJ683" s="219"/>
      <c r="DK683" s="219"/>
      <c r="DL683" s="219"/>
      <c r="DM683" s="219"/>
      <c r="DN683" s="219"/>
      <c r="DO683" s="219"/>
      <c r="DP683" s="219"/>
      <c r="DQ683" s="219"/>
      <c r="DR683" s="157"/>
      <c r="DS683" s="157"/>
      <c r="DT683" s="157"/>
      <c r="DU683" s="157"/>
      <c r="DV683" s="158"/>
      <c r="DW683" s="158"/>
      <c r="DX683" s="158"/>
      <c r="DY683" s="158"/>
      <c r="DZ683" s="158"/>
      <c r="EA683" s="158"/>
      <c r="EB683" s="158"/>
      <c r="EC683" s="158"/>
      <c r="ED683" s="158"/>
      <c r="EE683" s="158"/>
      <c r="EF683" s="158"/>
      <c r="EG683" s="158"/>
      <c r="EH683" s="158"/>
      <c r="EI683" s="158"/>
      <c r="EJ683" s="220"/>
      <c r="EK683" s="220"/>
      <c r="EL683" s="221"/>
      <c r="EM683" s="220"/>
      <c r="EN683" s="220"/>
      <c r="EO683" s="220"/>
      <c r="EP683" s="220"/>
      <c r="EQ683" s="220"/>
      <c r="ER683" s="222"/>
      <c r="ES683" s="222"/>
      <c r="ET683" s="222"/>
      <c r="EU683" s="222"/>
      <c r="EV683" s="222"/>
      <c r="EW683" s="222"/>
      <c r="EX683" s="222"/>
      <c r="EY683" s="222"/>
      <c r="EZ683" s="223"/>
      <c r="FA683" s="224"/>
      <c r="FB683" s="224"/>
      <c r="FC683" s="222"/>
      <c r="FD683" s="222"/>
      <c r="FE683" s="222"/>
      <c r="FF683" s="222"/>
      <c r="FG683" s="222"/>
      <c r="FH683" s="222"/>
      <c r="FI683" s="222"/>
      <c r="FJ683" s="222"/>
      <c r="FK683" s="222"/>
      <c r="FL683" s="222"/>
      <c r="FM683" s="222"/>
      <c r="FN683" s="146"/>
      <c r="FO683" s="225"/>
      <c r="FP683" s="225"/>
      <c r="FQ683" s="225"/>
      <c r="FR683" s="225"/>
      <c r="FS683" s="225"/>
      <c r="FT683" s="225"/>
      <c r="FU683" s="225"/>
      <c r="FV683" s="225"/>
      <c r="FW683" s="225"/>
      <c r="FX683" s="225"/>
      <c r="FY683" s="225"/>
      <c r="FZ683" s="225"/>
      <c r="GA683" s="225"/>
    </row>
    <row r="684" spans="4:183" ht="16.899999999999999" customHeight="1">
      <c r="D684" s="45"/>
      <c r="F684" s="83"/>
      <c r="G684" s="83"/>
      <c r="H684" s="83"/>
      <c r="I684" s="83"/>
      <c r="J684" s="83"/>
      <c r="K684" s="83"/>
      <c r="L684" s="83"/>
      <c r="M684" s="83"/>
      <c r="N684" s="211"/>
      <c r="O684" s="211"/>
      <c r="P684" s="146"/>
      <c r="Q684" s="215"/>
      <c r="R684" s="215"/>
      <c r="S684" s="215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185"/>
      <c r="AI684" s="146"/>
      <c r="AJ684" s="146"/>
      <c r="AK684" s="146"/>
      <c r="AL684" s="217"/>
      <c r="AM684" s="146"/>
      <c r="AN684" s="149"/>
      <c r="AO684" s="146"/>
      <c r="AP684" s="149"/>
      <c r="AQ684" s="185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146"/>
      <c r="BB684" s="218"/>
      <c r="BC684" s="218"/>
      <c r="BD684" s="218"/>
      <c r="BE684" s="185"/>
      <c r="BF684" s="185"/>
      <c r="BG684" s="185"/>
      <c r="BH684" s="185"/>
      <c r="BI684" s="185"/>
      <c r="BJ684" s="185"/>
      <c r="BK684" s="185"/>
      <c r="BL684" s="146"/>
      <c r="BM684" s="146"/>
      <c r="BN684" s="184"/>
      <c r="BO684" s="184"/>
      <c r="BP684" s="184"/>
      <c r="BQ684" s="184"/>
      <c r="BR684" s="184"/>
      <c r="BS684" s="184"/>
      <c r="BT684" s="184"/>
      <c r="BU684" s="184"/>
      <c r="BV684" s="184"/>
      <c r="BW684" s="184"/>
      <c r="BX684" s="184"/>
      <c r="BY684" s="184"/>
      <c r="BZ684" s="184"/>
      <c r="CA684" s="184"/>
      <c r="CB684" s="184"/>
      <c r="CC684" s="184"/>
      <c r="CD684" s="184"/>
      <c r="CE684" s="184"/>
      <c r="CF684" s="184"/>
      <c r="CG684" s="184"/>
      <c r="CH684" s="184"/>
      <c r="CI684" s="184"/>
      <c r="CJ684" s="184"/>
      <c r="CK684" s="184"/>
      <c r="CL684" s="184"/>
      <c r="CM684" s="146"/>
      <c r="CN684" s="146"/>
      <c r="CO684" s="146"/>
      <c r="CP684" s="146"/>
      <c r="CQ684" s="146"/>
      <c r="CR684" s="146"/>
      <c r="CS684" s="146"/>
      <c r="CT684" s="146"/>
      <c r="CU684" s="146"/>
      <c r="CV684" s="146"/>
      <c r="CW684" s="146"/>
      <c r="CX684" s="146"/>
      <c r="CY684" s="146"/>
      <c r="CZ684" s="146"/>
      <c r="DA684" s="146"/>
      <c r="DB684" s="146"/>
      <c r="DC684" s="146"/>
      <c r="DD684" s="146"/>
      <c r="DE684" s="146"/>
      <c r="DF684" s="146"/>
      <c r="DG684" s="219"/>
      <c r="DH684" s="219"/>
      <c r="DI684" s="219"/>
      <c r="DJ684" s="219"/>
      <c r="DK684" s="219"/>
      <c r="DL684" s="219"/>
      <c r="DM684" s="219"/>
      <c r="DN684" s="219"/>
      <c r="DO684" s="219"/>
      <c r="DP684" s="219"/>
      <c r="DQ684" s="219"/>
      <c r="DR684" s="157"/>
      <c r="DS684" s="157"/>
      <c r="DT684" s="157"/>
      <c r="DU684" s="157"/>
      <c r="DV684" s="158"/>
      <c r="DW684" s="158"/>
      <c r="DX684" s="158"/>
      <c r="DY684" s="158"/>
      <c r="DZ684" s="158"/>
      <c r="EA684" s="158"/>
      <c r="EB684" s="158"/>
      <c r="EC684" s="158"/>
      <c r="ED684" s="158"/>
      <c r="EE684" s="158"/>
      <c r="EF684" s="158"/>
      <c r="EG684" s="158"/>
      <c r="EH684" s="158"/>
      <c r="EI684" s="158"/>
      <c r="EJ684" s="220"/>
      <c r="EK684" s="220"/>
      <c r="EL684" s="221"/>
      <c r="EM684" s="220"/>
      <c r="EN684" s="220"/>
      <c r="EO684" s="220"/>
      <c r="EP684" s="220"/>
      <c r="EQ684" s="220"/>
      <c r="ER684" s="222"/>
      <c r="ES684" s="222"/>
      <c r="ET684" s="222"/>
      <c r="EU684" s="222"/>
      <c r="EV684" s="222"/>
      <c r="EW684" s="222"/>
      <c r="EX684" s="222"/>
      <c r="EY684" s="222"/>
      <c r="EZ684" s="223"/>
      <c r="FA684" s="224"/>
      <c r="FB684" s="224"/>
      <c r="FC684" s="222"/>
      <c r="FD684" s="222"/>
      <c r="FE684" s="222"/>
      <c r="FF684" s="222"/>
      <c r="FG684" s="222"/>
      <c r="FH684" s="222"/>
      <c r="FI684" s="222"/>
      <c r="FJ684" s="222"/>
      <c r="FK684" s="222"/>
      <c r="FL684" s="222"/>
      <c r="FM684" s="222"/>
      <c r="FN684" s="146"/>
      <c r="FO684" s="225"/>
      <c r="FP684" s="225"/>
      <c r="FQ684" s="225"/>
      <c r="FR684" s="225"/>
      <c r="FS684" s="225"/>
      <c r="FT684" s="225"/>
      <c r="FU684" s="225"/>
      <c r="FV684" s="225"/>
      <c r="FW684" s="225"/>
      <c r="FX684" s="225"/>
      <c r="FY684" s="225"/>
      <c r="FZ684" s="225"/>
      <c r="GA684" s="225"/>
    </row>
    <row r="685" spans="4:183" ht="16.899999999999999" customHeight="1">
      <c r="D685" s="45"/>
      <c r="F685" s="144"/>
      <c r="G685" s="144"/>
      <c r="H685" s="144"/>
      <c r="I685" s="144"/>
      <c r="J685" s="144"/>
      <c r="K685" s="144"/>
      <c r="L685" s="144"/>
      <c r="M685" s="83"/>
      <c r="N685" s="211"/>
      <c r="O685" s="211"/>
      <c r="P685" s="146"/>
      <c r="Q685" s="215"/>
      <c r="R685" s="215"/>
      <c r="S685" s="215"/>
      <c r="T685" s="216"/>
      <c r="U685" s="216"/>
      <c r="V685" s="216"/>
      <c r="W685" s="216"/>
      <c r="X685" s="216"/>
      <c r="Y685" s="216"/>
      <c r="Z685" s="216"/>
      <c r="AA685" s="216"/>
      <c r="AB685" s="216"/>
      <c r="AC685" s="216"/>
      <c r="AD685" s="216"/>
      <c r="AE685" s="216"/>
      <c r="AF685" s="216"/>
      <c r="AG685" s="216"/>
      <c r="AH685" s="185"/>
      <c r="AI685" s="146"/>
      <c r="AJ685" s="146"/>
      <c r="AK685" s="146"/>
      <c r="AL685" s="217"/>
      <c r="AM685" s="146"/>
      <c r="AN685" s="149"/>
      <c r="AO685" s="146"/>
      <c r="AP685" s="149"/>
      <c r="AQ685" s="185"/>
      <c r="AR685" s="218"/>
      <c r="AS685" s="218"/>
      <c r="AT685" s="218"/>
      <c r="AU685" s="218"/>
      <c r="AV685" s="218"/>
      <c r="AW685" s="218"/>
      <c r="AX685" s="218"/>
      <c r="AY685" s="218"/>
      <c r="AZ685" s="218"/>
      <c r="BA685" s="146"/>
      <c r="BB685" s="218"/>
      <c r="BC685" s="218"/>
      <c r="BD685" s="218"/>
      <c r="BE685" s="185"/>
      <c r="BF685" s="185"/>
      <c r="BG685" s="185"/>
      <c r="BH685" s="185"/>
      <c r="BI685" s="185"/>
      <c r="BJ685" s="185"/>
      <c r="BK685" s="185"/>
      <c r="BL685" s="146"/>
      <c r="BM685" s="146"/>
      <c r="BN685" s="184"/>
      <c r="BO685" s="184"/>
      <c r="BP685" s="184"/>
      <c r="BQ685" s="184"/>
      <c r="BR685" s="184"/>
      <c r="BS685" s="184"/>
      <c r="BT685" s="184"/>
      <c r="BU685" s="184"/>
      <c r="BV685" s="184"/>
      <c r="BW685" s="184"/>
      <c r="BX685" s="184"/>
      <c r="BY685" s="184"/>
      <c r="BZ685" s="184"/>
      <c r="CA685" s="184"/>
      <c r="CB685" s="184"/>
      <c r="CC685" s="184"/>
      <c r="CD685" s="184"/>
      <c r="CE685" s="184"/>
      <c r="CF685" s="184"/>
      <c r="CG685" s="184"/>
      <c r="CH685" s="184"/>
      <c r="CI685" s="184"/>
      <c r="CJ685" s="184"/>
      <c r="CK685" s="184"/>
      <c r="CL685" s="184"/>
      <c r="CM685" s="146"/>
      <c r="CN685" s="146"/>
      <c r="CO685" s="146"/>
      <c r="CP685" s="146"/>
      <c r="CQ685" s="146"/>
      <c r="CR685" s="146"/>
      <c r="CS685" s="146"/>
      <c r="CT685" s="146"/>
      <c r="CU685" s="146"/>
      <c r="CV685" s="146"/>
      <c r="CW685" s="146"/>
      <c r="CX685" s="146"/>
      <c r="CY685" s="146"/>
      <c r="CZ685" s="146"/>
      <c r="DA685" s="146"/>
      <c r="DB685" s="146"/>
      <c r="DC685" s="146"/>
      <c r="DD685" s="146"/>
      <c r="DE685" s="146"/>
      <c r="DF685" s="146"/>
      <c r="DG685" s="219"/>
      <c r="DH685" s="219"/>
      <c r="DI685" s="219"/>
      <c r="DJ685" s="219"/>
      <c r="DK685" s="219"/>
      <c r="DL685" s="219"/>
      <c r="DM685" s="219"/>
      <c r="DN685" s="219"/>
      <c r="DO685" s="219"/>
      <c r="DP685" s="219"/>
      <c r="DQ685" s="219"/>
      <c r="DR685" s="157"/>
      <c r="DS685" s="157"/>
      <c r="DT685" s="157"/>
      <c r="DU685" s="157"/>
      <c r="DV685" s="158"/>
      <c r="DW685" s="158"/>
      <c r="DX685" s="158"/>
      <c r="DY685" s="158"/>
      <c r="DZ685" s="158"/>
      <c r="EA685" s="158"/>
      <c r="EB685" s="158"/>
      <c r="EC685" s="158"/>
      <c r="ED685" s="158"/>
      <c r="EE685" s="158"/>
      <c r="EF685" s="158"/>
      <c r="EG685" s="158"/>
      <c r="EH685" s="158"/>
      <c r="EI685" s="158"/>
      <c r="EJ685" s="220"/>
      <c r="EK685" s="220"/>
      <c r="EL685" s="221"/>
      <c r="EM685" s="220"/>
      <c r="EN685" s="220"/>
      <c r="EO685" s="220"/>
      <c r="EP685" s="220"/>
      <c r="EQ685" s="220"/>
      <c r="ER685" s="222"/>
      <c r="ES685" s="222"/>
      <c r="ET685" s="222"/>
      <c r="EU685" s="222"/>
      <c r="EV685" s="222"/>
      <c r="EW685" s="222"/>
      <c r="EX685" s="222"/>
      <c r="EY685" s="222"/>
      <c r="EZ685" s="223"/>
      <c r="FA685" s="224"/>
      <c r="FB685" s="224"/>
      <c r="FC685" s="222"/>
      <c r="FD685" s="222"/>
      <c r="FE685" s="222"/>
      <c r="FF685" s="222"/>
      <c r="FG685" s="222"/>
      <c r="FH685" s="222"/>
      <c r="FI685" s="222"/>
      <c r="FJ685" s="222"/>
      <c r="FK685" s="222"/>
      <c r="FL685" s="222"/>
      <c r="FM685" s="222"/>
      <c r="FN685" s="146"/>
      <c r="FO685" s="225"/>
      <c r="FP685" s="225"/>
      <c r="FQ685" s="225"/>
      <c r="FR685" s="225"/>
      <c r="FS685" s="225"/>
      <c r="FT685" s="225"/>
      <c r="FU685" s="225"/>
      <c r="FV685" s="225"/>
      <c r="FW685" s="225"/>
      <c r="FX685" s="225"/>
      <c r="FY685" s="225"/>
      <c r="FZ685" s="225"/>
      <c r="GA685" s="225"/>
    </row>
    <row r="686" spans="4:183" ht="16.899999999999999" customHeight="1">
      <c r="D686" s="45"/>
      <c r="F686" s="144"/>
      <c r="G686" s="144"/>
      <c r="H686" s="144"/>
      <c r="I686" s="144"/>
      <c r="J686" s="144"/>
      <c r="K686" s="144"/>
      <c r="L686" s="144"/>
      <c r="M686" s="83"/>
      <c r="N686" s="211"/>
      <c r="O686" s="211"/>
      <c r="P686" s="146"/>
      <c r="Q686" s="215"/>
      <c r="R686" s="215"/>
      <c r="S686" s="215"/>
      <c r="T686" s="216"/>
      <c r="U686" s="216"/>
      <c r="V686" s="216"/>
      <c r="W686" s="216"/>
      <c r="X686" s="216"/>
      <c r="Y686" s="216"/>
      <c r="Z686" s="216"/>
      <c r="AA686" s="216"/>
      <c r="AB686" s="216"/>
      <c r="AC686" s="216"/>
      <c r="AD686" s="216"/>
      <c r="AE686" s="216"/>
      <c r="AF686" s="216"/>
      <c r="AG686" s="216"/>
      <c r="AH686" s="185"/>
      <c r="AI686" s="146"/>
      <c r="AJ686" s="146"/>
      <c r="AK686" s="146"/>
      <c r="AL686" s="217"/>
      <c r="AM686" s="146"/>
      <c r="AN686" s="149"/>
      <c r="AO686" s="146"/>
      <c r="AP686" s="149"/>
      <c r="AQ686" s="185"/>
      <c r="AR686" s="218"/>
      <c r="AS686" s="218"/>
      <c r="AT686" s="218"/>
      <c r="AU686" s="218"/>
      <c r="AV686" s="218"/>
      <c r="AW686" s="218"/>
      <c r="AX686" s="218"/>
      <c r="AY686" s="218"/>
      <c r="AZ686" s="218"/>
      <c r="BA686" s="146"/>
      <c r="BB686" s="218"/>
      <c r="BC686" s="218"/>
      <c r="BD686" s="218"/>
      <c r="BE686" s="185"/>
      <c r="BF686" s="185"/>
      <c r="BG686" s="185"/>
      <c r="BH686" s="185"/>
      <c r="BI686" s="185"/>
      <c r="BJ686" s="185"/>
      <c r="BK686" s="185"/>
      <c r="BL686" s="146"/>
      <c r="BM686" s="146"/>
      <c r="BN686" s="184"/>
      <c r="BO686" s="184"/>
      <c r="BP686" s="184"/>
      <c r="BQ686" s="184"/>
      <c r="BR686" s="184"/>
      <c r="BS686" s="184"/>
      <c r="BT686" s="184"/>
      <c r="BU686" s="184"/>
      <c r="BV686" s="184"/>
      <c r="BW686" s="184"/>
      <c r="BX686" s="184"/>
      <c r="BY686" s="184"/>
      <c r="BZ686" s="184"/>
      <c r="CA686" s="184"/>
      <c r="CB686" s="184"/>
      <c r="CC686" s="184"/>
      <c r="CD686" s="184"/>
      <c r="CE686" s="184"/>
      <c r="CF686" s="184"/>
      <c r="CG686" s="184"/>
      <c r="CH686" s="184"/>
      <c r="CI686" s="184"/>
      <c r="CJ686" s="184"/>
      <c r="CK686" s="184"/>
      <c r="CL686" s="184"/>
      <c r="CM686" s="146"/>
      <c r="CN686" s="146"/>
      <c r="CO686" s="146"/>
      <c r="CP686" s="146"/>
      <c r="CQ686" s="146"/>
      <c r="CR686" s="146"/>
      <c r="CS686" s="146"/>
      <c r="CT686" s="146"/>
      <c r="CU686" s="146"/>
      <c r="CV686" s="146"/>
      <c r="CW686" s="146"/>
      <c r="CX686" s="146"/>
      <c r="CY686" s="146"/>
      <c r="CZ686" s="146"/>
      <c r="DA686" s="146"/>
      <c r="DB686" s="146"/>
      <c r="DC686" s="146"/>
      <c r="DD686" s="146"/>
      <c r="DE686" s="146"/>
      <c r="DF686" s="146"/>
      <c r="DG686" s="219"/>
      <c r="DH686" s="219"/>
      <c r="DI686" s="219"/>
      <c r="DJ686" s="219"/>
      <c r="DK686" s="219"/>
      <c r="DL686" s="219"/>
      <c r="DM686" s="219"/>
      <c r="DN686" s="219"/>
      <c r="DO686" s="219"/>
      <c r="DP686" s="219"/>
      <c r="DQ686" s="219"/>
      <c r="DR686" s="157"/>
      <c r="DS686" s="157"/>
      <c r="DT686" s="157"/>
      <c r="DU686" s="157"/>
      <c r="DV686" s="158"/>
      <c r="DW686" s="158"/>
      <c r="DX686" s="158"/>
      <c r="DY686" s="158"/>
      <c r="DZ686" s="158"/>
      <c r="EA686" s="158"/>
      <c r="EB686" s="158"/>
      <c r="EC686" s="158"/>
      <c r="ED686" s="158"/>
      <c r="EE686" s="158"/>
      <c r="EF686" s="158"/>
      <c r="EG686" s="158"/>
      <c r="EH686" s="158"/>
      <c r="EI686" s="158"/>
      <c r="EJ686" s="220"/>
      <c r="EK686" s="220"/>
      <c r="EL686" s="221"/>
      <c r="EM686" s="220"/>
      <c r="EN686" s="220"/>
      <c r="EO686" s="220"/>
      <c r="EP686" s="220"/>
      <c r="EQ686" s="220"/>
      <c r="ER686" s="222"/>
      <c r="ES686" s="222"/>
      <c r="ET686" s="222"/>
      <c r="EU686" s="222"/>
      <c r="EV686" s="222"/>
      <c r="EW686" s="222"/>
      <c r="EX686" s="222"/>
      <c r="EY686" s="222"/>
      <c r="EZ686" s="223"/>
      <c r="FA686" s="224"/>
      <c r="FB686" s="224"/>
      <c r="FC686" s="222"/>
      <c r="FD686" s="222"/>
      <c r="FE686" s="222"/>
      <c r="FF686" s="222"/>
      <c r="FG686" s="222"/>
      <c r="FH686" s="222"/>
      <c r="FI686" s="222"/>
      <c r="FJ686" s="222"/>
      <c r="FK686" s="222"/>
      <c r="FL686" s="222"/>
      <c r="FM686" s="222"/>
      <c r="FN686" s="146"/>
      <c r="FO686" s="225"/>
      <c r="FP686" s="225"/>
      <c r="FQ686" s="225"/>
      <c r="FR686" s="225"/>
      <c r="FS686" s="225"/>
      <c r="FT686" s="225"/>
      <c r="FU686" s="225"/>
      <c r="FV686" s="225"/>
      <c r="FW686" s="225"/>
      <c r="FX686" s="225"/>
      <c r="FY686" s="225"/>
      <c r="FZ686" s="225"/>
      <c r="GA686" s="225"/>
    </row>
    <row r="687" spans="4:183" ht="16.899999999999999" customHeight="1">
      <c r="D687" s="45"/>
      <c r="F687" s="144"/>
      <c r="G687" s="144"/>
      <c r="H687" s="144"/>
      <c r="I687" s="144"/>
      <c r="J687" s="144"/>
      <c r="K687" s="144"/>
      <c r="L687" s="144"/>
      <c r="M687" s="83"/>
      <c r="N687" s="211"/>
      <c r="O687" s="211"/>
      <c r="P687" s="146"/>
      <c r="Q687" s="215"/>
      <c r="R687" s="215"/>
      <c r="S687" s="215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185"/>
      <c r="AI687" s="146"/>
      <c r="AJ687" s="146"/>
      <c r="AK687" s="146"/>
      <c r="AL687" s="217"/>
      <c r="AM687" s="146"/>
      <c r="AN687" s="149"/>
      <c r="AO687" s="146"/>
      <c r="AP687" s="149"/>
      <c r="AQ687" s="185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146"/>
      <c r="BB687" s="218"/>
      <c r="BC687" s="218"/>
      <c r="BD687" s="218"/>
      <c r="BE687" s="185"/>
      <c r="BF687" s="185"/>
      <c r="BG687" s="185"/>
      <c r="BH687" s="185"/>
      <c r="BI687" s="185"/>
      <c r="BJ687" s="185"/>
      <c r="BK687" s="185"/>
      <c r="BL687" s="146"/>
      <c r="BM687" s="146"/>
      <c r="BN687" s="184"/>
      <c r="BO687" s="184"/>
      <c r="BP687" s="184"/>
      <c r="BQ687" s="184"/>
      <c r="BR687" s="184"/>
      <c r="BS687" s="184"/>
      <c r="BT687" s="184"/>
      <c r="BU687" s="184"/>
      <c r="BV687" s="184"/>
      <c r="BW687" s="184"/>
      <c r="BX687" s="184"/>
      <c r="BY687" s="184"/>
      <c r="BZ687" s="184"/>
      <c r="CA687" s="184"/>
      <c r="CB687" s="184"/>
      <c r="CC687" s="184"/>
      <c r="CD687" s="184"/>
      <c r="CE687" s="184"/>
      <c r="CF687" s="184"/>
      <c r="CG687" s="184"/>
      <c r="CH687" s="184"/>
      <c r="CI687" s="184"/>
      <c r="CJ687" s="184"/>
      <c r="CK687" s="184"/>
      <c r="CL687" s="184"/>
      <c r="CM687" s="146"/>
      <c r="CN687" s="146"/>
      <c r="CO687" s="146"/>
      <c r="CP687" s="146"/>
      <c r="CQ687" s="146"/>
      <c r="CR687" s="146"/>
      <c r="CS687" s="146"/>
      <c r="CT687" s="146"/>
      <c r="CU687" s="146"/>
      <c r="CV687" s="146"/>
      <c r="CW687" s="146"/>
      <c r="CX687" s="146"/>
      <c r="CY687" s="146"/>
      <c r="CZ687" s="146"/>
      <c r="DA687" s="146"/>
      <c r="DB687" s="146"/>
      <c r="DC687" s="146"/>
      <c r="DD687" s="146"/>
      <c r="DE687" s="146"/>
      <c r="DF687" s="146"/>
      <c r="DG687" s="219"/>
      <c r="DH687" s="219"/>
      <c r="DI687" s="219"/>
      <c r="DJ687" s="219"/>
      <c r="DK687" s="219"/>
      <c r="DL687" s="219"/>
      <c r="DM687" s="219"/>
      <c r="DN687" s="219"/>
      <c r="DO687" s="219"/>
      <c r="DP687" s="219"/>
      <c r="DQ687" s="219"/>
      <c r="DR687" s="157"/>
      <c r="DS687" s="157"/>
      <c r="DT687" s="157"/>
      <c r="DU687" s="157"/>
      <c r="DV687" s="158"/>
      <c r="DW687" s="158"/>
      <c r="DX687" s="158"/>
      <c r="DY687" s="158"/>
      <c r="DZ687" s="158"/>
      <c r="EA687" s="158"/>
      <c r="EB687" s="158"/>
      <c r="EC687" s="158"/>
      <c r="ED687" s="158"/>
      <c r="EE687" s="158"/>
      <c r="EF687" s="158"/>
      <c r="EG687" s="158"/>
      <c r="EH687" s="158"/>
      <c r="EI687" s="158"/>
      <c r="EJ687" s="220"/>
      <c r="EK687" s="220"/>
      <c r="EL687" s="221"/>
      <c r="EM687" s="220"/>
      <c r="EN687" s="220"/>
      <c r="EO687" s="220"/>
      <c r="EP687" s="220"/>
      <c r="EQ687" s="220"/>
      <c r="ER687" s="222"/>
      <c r="ES687" s="222"/>
      <c r="ET687" s="222"/>
      <c r="EU687" s="222"/>
      <c r="EV687" s="222"/>
      <c r="EW687" s="222"/>
      <c r="EX687" s="222"/>
      <c r="EY687" s="222"/>
      <c r="EZ687" s="223"/>
      <c r="FA687" s="224"/>
      <c r="FB687" s="224"/>
      <c r="FC687" s="222"/>
      <c r="FD687" s="222"/>
      <c r="FE687" s="222"/>
      <c r="FF687" s="222"/>
      <c r="FG687" s="222"/>
      <c r="FH687" s="222"/>
      <c r="FI687" s="222"/>
      <c r="FJ687" s="222"/>
      <c r="FK687" s="222"/>
      <c r="FL687" s="222"/>
      <c r="FM687" s="222"/>
      <c r="FN687" s="146"/>
      <c r="FO687" s="225"/>
      <c r="FP687" s="225"/>
      <c r="FQ687" s="225"/>
      <c r="FR687" s="225"/>
      <c r="FS687" s="225"/>
      <c r="FT687" s="225"/>
      <c r="FU687" s="225"/>
      <c r="FV687" s="225"/>
      <c r="FW687" s="225"/>
      <c r="FX687" s="225"/>
      <c r="FY687" s="225"/>
      <c r="FZ687" s="225"/>
      <c r="GA687" s="225"/>
    </row>
    <row r="688" spans="4:183" ht="16.899999999999999" customHeight="1">
      <c r="D688" s="45"/>
      <c r="F688" s="83"/>
      <c r="G688" s="83"/>
      <c r="H688" s="83"/>
      <c r="I688" s="83"/>
      <c r="J688" s="83"/>
      <c r="K688" s="83"/>
      <c r="L688" s="83"/>
      <c r="M688" s="83"/>
      <c r="N688" s="211"/>
      <c r="O688" s="211"/>
      <c r="P688" s="146"/>
      <c r="Q688" s="215"/>
      <c r="R688" s="215"/>
      <c r="S688" s="215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185"/>
      <c r="AI688" s="146"/>
      <c r="AJ688" s="146"/>
      <c r="AK688" s="146"/>
      <c r="AL688" s="217"/>
      <c r="AM688" s="146"/>
      <c r="AN688" s="149"/>
      <c r="AO688" s="146"/>
      <c r="AP688" s="149"/>
      <c r="AQ688" s="185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146"/>
      <c r="BB688" s="218"/>
      <c r="BC688" s="218"/>
      <c r="BD688" s="218"/>
      <c r="BE688" s="185"/>
      <c r="BF688" s="185"/>
      <c r="BG688" s="185"/>
      <c r="BH688" s="185"/>
      <c r="BI688" s="185"/>
      <c r="BJ688" s="185"/>
      <c r="BK688" s="185"/>
      <c r="BL688" s="146"/>
      <c r="BM688" s="146"/>
      <c r="BN688" s="184"/>
      <c r="BO688" s="184"/>
      <c r="BP688" s="184"/>
      <c r="BQ688" s="184"/>
      <c r="BR688" s="184"/>
      <c r="BS688" s="184"/>
      <c r="BT688" s="184"/>
      <c r="BU688" s="184"/>
      <c r="BV688" s="184"/>
      <c r="BW688" s="184"/>
      <c r="BX688" s="184"/>
      <c r="BY688" s="184"/>
      <c r="BZ688" s="184"/>
      <c r="CA688" s="184"/>
      <c r="CB688" s="184"/>
      <c r="CC688" s="184"/>
      <c r="CD688" s="184"/>
      <c r="CE688" s="184"/>
      <c r="CF688" s="184"/>
      <c r="CG688" s="184"/>
      <c r="CH688" s="184"/>
      <c r="CI688" s="184"/>
      <c r="CJ688" s="184"/>
      <c r="CK688" s="184"/>
      <c r="CL688" s="184"/>
      <c r="CM688" s="146"/>
      <c r="CN688" s="146"/>
      <c r="CO688" s="146"/>
      <c r="CP688" s="146"/>
      <c r="CQ688" s="146"/>
      <c r="CR688" s="146"/>
      <c r="CS688" s="146"/>
      <c r="CT688" s="146"/>
      <c r="CU688" s="146"/>
      <c r="CV688" s="146"/>
      <c r="CW688" s="146"/>
      <c r="CX688" s="146"/>
      <c r="CY688" s="146"/>
      <c r="CZ688" s="146"/>
      <c r="DA688" s="146"/>
      <c r="DB688" s="146"/>
      <c r="DC688" s="146"/>
      <c r="DD688" s="146"/>
      <c r="DE688" s="146"/>
      <c r="DF688" s="146"/>
      <c r="DG688" s="219"/>
      <c r="DH688" s="219"/>
      <c r="DI688" s="219"/>
      <c r="DJ688" s="219"/>
      <c r="DK688" s="219"/>
      <c r="DL688" s="219"/>
      <c r="DM688" s="219"/>
      <c r="DN688" s="219"/>
      <c r="DO688" s="219"/>
      <c r="DP688" s="219"/>
      <c r="DQ688" s="219"/>
      <c r="DR688" s="157"/>
      <c r="DS688" s="157"/>
      <c r="DT688" s="157"/>
      <c r="DU688" s="157"/>
      <c r="DV688" s="158"/>
      <c r="DW688" s="158"/>
      <c r="DX688" s="158"/>
      <c r="DY688" s="158"/>
      <c r="DZ688" s="158"/>
      <c r="EA688" s="158"/>
      <c r="EB688" s="158"/>
      <c r="EC688" s="158"/>
      <c r="ED688" s="158"/>
      <c r="EE688" s="158"/>
      <c r="EF688" s="158"/>
      <c r="EG688" s="158"/>
      <c r="EH688" s="158"/>
      <c r="EI688" s="158"/>
      <c r="EJ688" s="220"/>
      <c r="EK688" s="220"/>
      <c r="EL688" s="221"/>
      <c r="EM688" s="220"/>
      <c r="EN688" s="220"/>
      <c r="EO688" s="220"/>
      <c r="EP688" s="220"/>
      <c r="EQ688" s="220"/>
      <c r="ER688" s="222"/>
      <c r="ES688" s="222"/>
      <c r="ET688" s="222"/>
      <c r="EU688" s="222"/>
      <c r="EV688" s="222"/>
      <c r="EW688" s="222"/>
      <c r="EX688" s="222"/>
      <c r="EY688" s="222"/>
      <c r="EZ688" s="223"/>
      <c r="FA688" s="224"/>
      <c r="FB688" s="224"/>
      <c r="FC688" s="222"/>
      <c r="FD688" s="222"/>
      <c r="FE688" s="222"/>
      <c r="FF688" s="222"/>
      <c r="FG688" s="222"/>
      <c r="FH688" s="222"/>
      <c r="FI688" s="222"/>
      <c r="FJ688" s="222"/>
      <c r="FK688" s="222"/>
      <c r="FL688" s="222"/>
      <c r="FM688" s="222"/>
      <c r="FN688" s="146"/>
      <c r="FO688" s="225"/>
      <c r="FP688" s="225"/>
      <c r="FQ688" s="225"/>
      <c r="FR688" s="225"/>
      <c r="FS688" s="225"/>
      <c r="FT688" s="225"/>
      <c r="FU688" s="225"/>
      <c r="FV688" s="225"/>
      <c r="FW688" s="225"/>
      <c r="FX688" s="225"/>
      <c r="FY688" s="225"/>
      <c r="FZ688" s="225"/>
      <c r="GA688" s="225"/>
    </row>
    <row r="689" spans="4:183" ht="16.899999999999999" customHeight="1">
      <c r="D689" s="45"/>
      <c r="F689" s="144"/>
      <c r="G689" s="144"/>
      <c r="H689" s="144"/>
      <c r="I689" s="144"/>
      <c r="J689" s="144"/>
      <c r="K689" s="144"/>
      <c r="L689" s="144"/>
      <c r="M689" s="83"/>
      <c r="N689" s="211"/>
      <c r="O689" s="211"/>
      <c r="P689" s="146"/>
      <c r="Q689" s="215"/>
      <c r="R689" s="215"/>
      <c r="S689" s="215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185"/>
      <c r="AI689" s="146"/>
      <c r="AJ689" s="146"/>
      <c r="AK689" s="146"/>
      <c r="AL689" s="217"/>
      <c r="AM689" s="146"/>
      <c r="AN689" s="149"/>
      <c r="AO689" s="146"/>
      <c r="AP689" s="149"/>
      <c r="AQ689" s="185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146"/>
      <c r="BB689" s="218"/>
      <c r="BC689" s="218"/>
      <c r="BD689" s="218"/>
      <c r="BE689" s="185"/>
      <c r="BF689" s="185"/>
      <c r="BG689" s="185"/>
      <c r="BH689" s="185"/>
      <c r="BI689" s="185"/>
      <c r="BJ689" s="185"/>
      <c r="BK689" s="185"/>
      <c r="BL689" s="146"/>
      <c r="BM689" s="146"/>
      <c r="BN689" s="184"/>
      <c r="BO689" s="184"/>
      <c r="BP689" s="184"/>
      <c r="BQ689" s="184"/>
      <c r="BR689" s="184"/>
      <c r="BS689" s="184"/>
      <c r="BT689" s="184"/>
      <c r="BU689" s="184"/>
      <c r="BV689" s="184"/>
      <c r="BW689" s="184"/>
      <c r="BX689" s="184"/>
      <c r="BY689" s="184"/>
      <c r="BZ689" s="184"/>
      <c r="CA689" s="184"/>
      <c r="CB689" s="184"/>
      <c r="CC689" s="184"/>
      <c r="CD689" s="184"/>
      <c r="CE689" s="184"/>
      <c r="CF689" s="184"/>
      <c r="CG689" s="184"/>
      <c r="CH689" s="184"/>
      <c r="CI689" s="184"/>
      <c r="CJ689" s="184"/>
      <c r="CK689" s="184"/>
      <c r="CL689" s="184"/>
      <c r="CM689" s="146"/>
      <c r="CN689" s="146"/>
      <c r="CO689" s="146"/>
      <c r="CP689" s="146"/>
      <c r="CQ689" s="146"/>
      <c r="CR689" s="146"/>
      <c r="CS689" s="146"/>
      <c r="CT689" s="146"/>
      <c r="CU689" s="146"/>
      <c r="CV689" s="146"/>
      <c r="CW689" s="146"/>
      <c r="CX689" s="146"/>
      <c r="CY689" s="146"/>
      <c r="CZ689" s="146"/>
      <c r="DA689" s="146"/>
      <c r="DB689" s="146"/>
      <c r="DC689" s="146"/>
      <c r="DD689" s="146"/>
      <c r="DE689" s="146"/>
      <c r="DF689" s="146"/>
      <c r="DG689" s="219"/>
      <c r="DH689" s="219"/>
      <c r="DI689" s="219"/>
      <c r="DJ689" s="219"/>
      <c r="DK689" s="219"/>
      <c r="DL689" s="219"/>
      <c r="DM689" s="219"/>
      <c r="DN689" s="219"/>
      <c r="DO689" s="219"/>
      <c r="DP689" s="219"/>
      <c r="DQ689" s="219"/>
      <c r="DR689" s="157"/>
      <c r="DS689" s="157"/>
      <c r="DT689" s="157"/>
      <c r="DU689" s="157"/>
      <c r="DV689" s="158"/>
      <c r="DW689" s="158"/>
      <c r="DX689" s="158"/>
      <c r="DY689" s="158"/>
      <c r="DZ689" s="158"/>
      <c r="EA689" s="158"/>
      <c r="EB689" s="158"/>
      <c r="EC689" s="158"/>
      <c r="ED689" s="158"/>
      <c r="EE689" s="158"/>
      <c r="EF689" s="158"/>
      <c r="EG689" s="158"/>
      <c r="EH689" s="158"/>
      <c r="EI689" s="158"/>
      <c r="EJ689" s="220"/>
      <c r="EK689" s="220"/>
      <c r="EL689" s="221"/>
      <c r="EM689" s="220"/>
      <c r="EN689" s="220"/>
      <c r="EO689" s="220"/>
      <c r="EP689" s="220"/>
      <c r="EQ689" s="220"/>
      <c r="ER689" s="222"/>
      <c r="ES689" s="222"/>
      <c r="ET689" s="222"/>
      <c r="EU689" s="222"/>
      <c r="EV689" s="222"/>
      <c r="EW689" s="222"/>
      <c r="EX689" s="222"/>
      <c r="EY689" s="222"/>
      <c r="EZ689" s="223"/>
      <c r="FA689" s="224"/>
      <c r="FB689" s="224"/>
      <c r="FC689" s="222"/>
      <c r="FD689" s="222"/>
      <c r="FE689" s="222"/>
      <c r="FF689" s="222"/>
      <c r="FG689" s="222"/>
      <c r="FH689" s="222"/>
      <c r="FI689" s="222"/>
      <c r="FJ689" s="222"/>
      <c r="FK689" s="222"/>
      <c r="FL689" s="222"/>
      <c r="FM689" s="222"/>
      <c r="FN689" s="146"/>
      <c r="FO689" s="225"/>
      <c r="FP689" s="225"/>
      <c r="FQ689" s="225"/>
      <c r="FR689" s="225"/>
      <c r="FS689" s="225"/>
      <c r="FT689" s="225"/>
      <c r="FU689" s="225"/>
      <c r="FV689" s="225"/>
      <c r="FW689" s="225"/>
      <c r="FX689" s="225"/>
      <c r="FY689" s="225"/>
      <c r="FZ689" s="225"/>
      <c r="GA689" s="225"/>
    </row>
    <row r="690" spans="4:183" ht="16.899999999999999" customHeight="1">
      <c r="D690" s="45"/>
      <c r="F690" s="144"/>
      <c r="G690" s="144"/>
      <c r="H690" s="144"/>
      <c r="I690" s="144"/>
      <c r="J690" s="144"/>
      <c r="K690" s="144"/>
      <c r="L690" s="144"/>
      <c r="M690" s="83"/>
      <c r="N690" s="211"/>
      <c r="O690" s="211"/>
      <c r="P690" s="146"/>
      <c r="Q690" s="215"/>
      <c r="R690" s="215"/>
      <c r="S690" s="215"/>
      <c r="T690" s="216"/>
      <c r="U690" s="216"/>
      <c r="V690" s="216"/>
      <c r="W690" s="216"/>
      <c r="X690" s="216"/>
      <c r="Y690" s="216"/>
      <c r="Z690" s="216"/>
      <c r="AA690" s="216"/>
      <c r="AB690" s="216"/>
      <c r="AC690" s="216"/>
      <c r="AD690" s="216"/>
      <c r="AE690" s="216"/>
      <c r="AF690" s="216"/>
      <c r="AG690" s="216"/>
      <c r="AH690" s="185"/>
      <c r="AI690" s="146"/>
      <c r="AJ690" s="146"/>
      <c r="AK690" s="146"/>
      <c r="AL690" s="217"/>
      <c r="AM690" s="146"/>
      <c r="AN690" s="149"/>
      <c r="AO690" s="146"/>
      <c r="AP690" s="149"/>
      <c r="AQ690" s="185"/>
      <c r="AR690" s="218"/>
      <c r="AS690" s="218"/>
      <c r="AT690" s="218"/>
      <c r="AU690" s="218"/>
      <c r="AV690" s="218"/>
      <c r="AW690" s="218"/>
      <c r="AX690" s="218"/>
      <c r="AY690" s="218"/>
      <c r="AZ690" s="218"/>
      <c r="BA690" s="146"/>
      <c r="BB690" s="218"/>
      <c r="BC690" s="218"/>
      <c r="BD690" s="218"/>
      <c r="BE690" s="185"/>
      <c r="BF690" s="185"/>
      <c r="BG690" s="185"/>
      <c r="BH690" s="185"/>
      <c r="BI690" s="185"/>
      <c r="BJ690" s="185"/>
      <c r="BK690" s="185"/>
      <c r="BL690" s="146"/>
      <c r="BM690" s="146"/>
      <c r="BN690" s="184"/>
      <c r="BO690" s="184"/>
      <c r="BP690" s="184"/>
      <c r="BQ690" s="184"/>
      <c r="BR690" s="184"/>
      <c r="BS690" s="184"/>
      <c r="BT690" s="184"/>
      <c r="BU690" s="184"/>
      <c r="BV690" s="184"/>
      <c r="BW690" s="184"/>
      <c r="BX690" s="184"/>
      <c r="BY690" s="184"/>
      <c r="BZ690" s="184"/>
      <c r="CA690" s="184"/>
      <c r="CB690" s="184"/>
      <c r="CC690" s="184"/>
      <c r="CD690" s="184"/>
      <c r="CE690" s="184"/>
      <c r="CF690" s="184"/>
      <c r="CG690" s="184"/>
      <c r="CH690" s="184"/>
      <c r="CI690" s="184"/>
      <c r="CJ690" s="184"/>
      <c r="CK690" s="184"/>
      <c r="CL690" s="184"/>
      <c r="CM690" s="146"/>
      <c r="CN690" s="146"/>
      <c r="CO690" s="146"/>
      <c r="CP690" s="146"/>
      <c r="CQ690" s="146"/>
      <c r="CR690" s="146"/>
      <c r="CS690" s="146"/>
      <c r="CT690" s="146"/>
      <c r="CU690" s="146"/>
      <c r="CV690" s="146"/>
      <c r="CW690" s="146"/>
      <c r="CX690" s="146"/>
      <c r="CY690" s="146"/>
      <c r="CZ690" s="146"/>
      <c r="DA690" s="146"/>
      <c r="DB690" s="146"/>
      <c r="DC690" s="146"/>
      <c r="DD690" s="146"/>
      <c r="DE690" s="146"/>
      <c r="DF690" s="146"/>
      <c r="DG690" s="219"/>
      <c r="DH690" s="219"/>
      <c r="DI690" s="219"/>
      <c r="DJ690" s="219"/>
      <c r="DK690" s="219"/>
      <c r="DL690" s="219"/>
      <c r="DM690" s="219"/>
      <c r="DN690" s="219"/>
      <c r="DO690" s="219"/>
      <c r="DP690" s="219"/>
      <c r="DQ690" s="219"/>
      <c r="DR690" s="157"/>
      <c r="DS690" s="157"/>
      <c r="DT690" s="157"/>
      <c r="DU690" s="157"/>
      <c r="DV690" s="158"/>
      <c r="DW690" s="158"/>
      <c r="DX690" s="158"/>
      <c r="DY690" s="158"/>
      <c r="DZ690" s="158"/>
      <c r="EA690" s="158"/>
      <c r="EB690" s="158"/>
      <c r="EC690" s="158"/>
      <c r="ED690" s="158"/>
      <c r="EE690" s="158"/>
      <c r="EF690" s="158"/>
      <c r="EG690" s="158"/>
      <c r="EH690" s="158"/>
      <c r="EI690" s="158"/>
      <c r="EJ690" s="220"/>
      <c r="EK690" s="220"/>
      <c r="EL690" s="221"/>
      <c r="EM690" s="220"/>
      <c r="EN690" s="220"/>
      <c r="EO690" s="220"/>
      <c r="EP690" s="220"/>
      <c r="EQ690" s="220"/>
      <c r="ER690" s="222"/>
      <c r="ES690" s="222"/>
      <c r="ET690" s="222"/>
      <c r="EU690" s="222"/>
      <c r="EV690" s="222"/>
      <c r="EW690" s="222"/>
      <c r="EX690" s="222"/>
      <c r="EY690" s="222"/>
      <c r="EZ690" s="223"/>
      <c r="FA690" s="224"/>
      <c r="FB690" s="224"/>
      <c r="FC690" s="222"/>
      <c r="FD690" s="222"/>
      <c r="FE690" s="222"/>
      <c r="FF690" s="222"/>
      <c r="FG690" s="222"/>
      <c r="FH690" s="222"/>
      <c r="FI690" s="222"/>
      <c r="FJ690" s="222"/>
      <c r="FK690" s="222"/>
      <c r="FL690" s="222"/>
      <c r="FM690" s="222"/>
      <c r="FN690" s="146"/>
      <c r="FO690" s="225"/>
      <c r="FP690" s="225"/>
      <c r="FQ690" s="225"/>
      <c r="FR690" s="225"/>
      <c r="FS690" s="225"/>
      <c r="FT690" s="225"/>
      <c r="FU690" s="225"/>
      <c r="FV690" s="225"/>
      <c r="FW690" s="225"/>
      <c r="FX690" s="225"/>
      <c r="FY690" s="225"/>
      <c r="FZ690" s="225"/>
      <c r="GA690" s="225"/>
    </row>
    <row r="691" spans="4:183" ht="16.899999999999999" customHeight="1">
      <c r="D691" s="45"/>
      <c r="F691" s="144"/>
      <c r="G691" s="144"/>
      <c r="H691" s="144"/>
      <c r="I691" s="144"/>
      <c r="J691" s="144"/>
      <c r="K691" s="144"/>
      <c r="L691" s="144"/>
      <c r="M691" s="83"/>
      <c r="N691" s="211"/>
      <c r="O691" s="211"/>
      <c r="P691" s="146"/>
      <c r="Q691" s="215"/>
      <c r="R691" s="215"/>
      <c r="S691" s="215"/>
      <c r="T691" s="216"/>
      <c r="U691" s="216"/>
      <c r="V691" s="216"/>
      <c r="W691" s="216"/>
      <c r="X691" s="216"/>
      <c r="Y691" s="216"/>
      <c r="Z691" s="216"/>
      <c r="AA691" s="216"/>
      <c r="AB691" s="216"/>
      <c r="AC691" s="216"/>
      <c r="AD691" s="216"/>
      <c r="AE691" s="216"/>
      <c r="AF691" s="216"/>
      <c r="AG691" s="216"/>
      <c r="AH691" s="185"/>
      <c r="AI691" s="146"/>
      <c r="AJ691" s="146"/>
      <c r="AK691" s="146"/>
      <c r="AL691" s="217"/>
      <c r="AM691" s="146"/>
      <c r="AN691" s="149"/>
      <c r="AO691" s="146"/>
      <c r="AP691" s="149"/>
      <c r="AQ691" s="185"/>
      <c r="AR691" s="218"/>
      <c r="AS691" s="218"/>
      <c r="AT691" s="218"/>
      <c r="AU691" s="218"/>
      <c r="AV691" s="218"/>
      <c r="AW691" s="218"/>
      <c r="AX691" s="218"/>
      <c r="AY691" s="218"/>
      <c r="AZ691" s="218"/>
      <c r="BA691" s="146"/>
      <c r="BB691" s="218"/>
      <c r="BC691" s="218"/>
      <c r="BD691" s="218"/>
      <c r="BE691" s="185"/>
      <c r="BF691" s="185"/>
      <c r="BG691" s="185"/>
      <c r="BH691" s="185"/>
      <c r="BI691" s="185"/>
      <c r="BJ691" s="185"/>
      <c r="BK691" s="185"/>
      <c r="BL691" s="146"/>
      <c r="BM691" s="146"/>
      <c r="BN691" s="184"/>
      <c r="BO691" s="184"/>
      <c r="BP691" s="184"/>
      <c r="BQ691" s="184"/>
      <c r="BR691" s="184"/>
      <c r="BS691" s="184"/>
      <c r="BT691" s="184"/>
      <c r="BU691" s="184"/>
      <c r="BV691" s="184"/>
      <c r="BW691" s="184"/>
      <c r="BX691" s="184"/>
      <c r="BY691" s="184"/>
      <c r="BZ691" s="184"/>
      <c r="CA691" s="184"/>
      <c r="CB691" s="184"/>
      <c r="CC691" s="184"/>
      <c r="CD691" s="184"/>
      <c r="CE691" s="184"/>
      <c r="CF691" s="184"/>
      <c r="CG691" s="184"/>
      <c r="CH691" s="184"/>
      <c r="CI691" s="184"/>
      <c r="CJ691" s="184"/>
      <c r="CK691" s="184"/>
      <c r="CL691" s="184"/>
      <c r="CM691" s="146"/>
      <c r="CN691" s="146"/>
      <c r="CO691" s="146"/>
      <c r="CP691" s="146"/>
      <c r="CQ691" s="146"/>
      <c r="CR691" s="146"/>
      <c r="CS691" s="146"/>
      <c r="CT691" s="146"/>
      <c r="CU691" s="146"/>
      <c r="CV691" s="146"/>
      <c r="CW691" s="146"/>
      <c r="CX691" s="146"/>
      <c r="CY691" s="146"/>
      <c r="CZ691" s="146"/>
      <c r="DA691" s="146"/>
      <c r="DB691" s="146"/>
      <c r="DC691" s="146"/>
      <c r="DD691" s="146"/>
      <c r="DE691" s="146"/>
      <c r="DF691" s="146"/>
      <c r="DG691" s="219"/>
      <c r="DH691" s="219"/>
      <c r="DI691" s="219"/>
      <c r="DJ691" s="219"/>
      <c r="DK691" s="219"/>
      <c r="DL691" s="219"/>
      <c r="DM691" s="219"/>
      <c r="DN691" s="219"/>
      <c r="DO691" s="219"/>
      <c r="DP691" s="219"/>
      <c r="DQ691" s="219"/>
      <c r="DR691" s="157"/>
      <c r="DS691" s="157"/>
      <c r="DT691" s="157"/>
      <c r="DU691" s="157"/>
      <c r="DV691" s="158"/>
      <c r="DW691" s="158"/>
      <c r="DX691" s="158"/>
      <c r="DY691" s="158"/>
      <c r="DZ691" s="158"/>
      <c r="EA691" s="158"/>
      <c r="EB691" s="158"/>
      <c r="EC691" s="158"/>
      <c r="ED691" s="158"/>
      <c r="EE691" s="158"/>
      <c r="EF691" s="158"/>
      <c r="EG691" s="158"/>
      <c r="EH691" s="158"/>
      <c r="EI691" s="158"/>
      <c r="EJ691" s="220"/>
      <c r="EK691" s="220"/>
      <c r="EL691" s="221"/>
      <c r="EM691" s="220"/>
      <c r="EN691" s="220"/>
      <c r="EO691" s="220"/>
      <c r="EP691" s="220"/>
      <c r="EQ691" s="220"/>
      <c r="ER691" s="222"/>
      <c r="ES691" s="222"/>
      <c r="ET691" s="222"/>
      <c r="EU691" s="222"/>
      <c r="EV691" s="222"/>
      <c r="EW691" s="222"/>
      <c r="EX691" s="222"/>
      <c r="EY691" s="222"/>
      <c r="EZ691" s="223"/>
      <c r="FA691" s="224"/>
      <c r="FB691" s="224"/>
      <c r="FC691" s="222"/>
      <c r="FD691" s="222"/>
      <c r="FE691" s="222"/>
      <c r="FF691" s="222"/>
      <c r="FG691" s="222"/>
      <c r="FH691" s="222"/>
      <c r="FI691" s="222"/>
      <c r="FJ691" s="222"/>
      <c r="FK691" s="222"/>
      <c r="FL691" s="222"/>
      <c r="FM691" s="222"/>
      <c r="FN691" s="146"/>
      <c r="FO691" s="225"/>
      <c r="FP691" s="225"/>
      <c r="FQ691" s="225"/>
      <c r="FR691" s="225"/>
      <c r="FS691" s="225"/>
      <c r="FT691" s="225"/>
      <c r="FU691" s="225"/>
      <c r="FV691" s="225"/>
      <c r="FW691" s="225"/>
      <c r="FX691" s="225"/>
      <c r="FY691" s="225"/>
      <c r="FZ691" s="225"/>
      <c r="GA691" s="225"/>
    </row>
    <row r="692" spans="4:183" ht="16.899999999999999" customHeight="1">
      <c r="D692" s="45"/>
      <c r="F692" s="83"/>
      <c r="G692" s="83"/>
      <c r="H692" s="83"/>
      <c r="I692" s="83"/>
      <c r="J692" s="83"/>
      <c r="K692" s="83"/>
      <c r="L692" s="83"/>
      <c r="M692" s="83"/>
      <c r="N692" s="211"/>
      <c r="O692" s="211"/>
      <c r="P692" s="146"/>
      <c r="Q692" s="215"/>
      <c r="R692" s="215"/>
      <c r="S692" s="215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185"/>
      <c r="AI692" s="146"/>
      <c r="AJ692" s="146"/>
      <c r="AK692" s="146"/>
      <c r="AL692" s="217"/>
      <c r="AM692" s="146"/>
      <c r="AN692" s="149"/>
      <c r="AO692" s="146"/>
      <c r="AP692" s="149"/>
      <c r="AQ692" s="185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146"/>
      <c r="BB692" s="218"/>
      <c r="BC692" s="218"/>
      <c r="BD692" s="218"/>
      <c r="BE692" s="185"/>
      <c r="BF692" s="185"/>
      <c r="BG692" s="185"/>
      <c r="BH692" s="185"/>
      <c r="BI692" s="185"/>
      <c r="BJ692" s="185"/>
      <c r="BK692" s="185"/>
      <c r="BL692" s="146"/>
      <c r="BM692" s="146"/>
      <c r="BN692" s="184"/>
      <c r="BO692" s="184"/>
      <c r="BP692" s="184"/>
      <c r="BQ692" s="184"/>
      <c r="BR692" s="184"/>
      <c r="BS692" s="184"/>
      <c r="BT692" s="184"/>
      <c r="BU692" s="184"/>
      <c r="BV692" s="184"/>
      <c r="BW692" s="184"/>
      <c r="BX692" s="184"/>
      <c r="BY692" s="184"/>
      <c r="BZ692" s="184"/>
      <c r="CA692" s="184"/>
      <c r="CB692" s="184"/>
      <c r="CC692" s="184"/>
      <c r="CD692" s="184"/>
      <c r="CE692" s="184"/>
      <c r="CF692" s="184"/>
      <c r="CG692" s="184"/>
      <c r="CH692" s="184"/>
      <c r="CI692" s="184"/>
      <c r="CJ692" s="184"/>
      <c r="CK692" s="184"/>
      <c r="CL692" s="184"/>
      <c r="CM692" s="146"/>
      <c r="CN692" s="146"/>
      <c r="CO692" s="146"/>
      <c r="CP692" s="146"/>
      <c r="CQ692" s="146"/>
      <c r="CR692" s="146"/>
      <c r="CS692" s="146"/>
      <c r="CT692" s="146"/>
      <c r="CU692" s="146"/>
      <c r="CV692" s="146"/>
      <c r="CW692" s="146"/>
      <c r="CX692" s="146"/>
      <c r="CY692" s="146"/>
      <c r="CZ692" s="146"/>
      <c r="DA692" s="146"/>
      <c r="DB692" s="146"/>
      <c r="DC692" s="146"/>
      <c r="DD692" s="146"/>
      <c r="DE692" s="146"/>
      <c r="DF692" s="146"/>
      <c r="DG692" s="219"/>
      <c r="DH692" s="219"/>
      <c r="DI692" s="219"/>
      <c r="DJ692" s="219"/>
      <c r="DK692" s="219"/>
      <c r="DL692" s="219"/>
      <c r="DM692" s="219"/>
      <c r="DN692" s="219"/>
      <c r="DO692" s="219"/>
      <c r="DP692" s="219"/>
      <c r="DQ692" s="219"/>
      <c r="DR692" s="157"/>
      <c r="DS692" s="157"/>
      <c r="DT692" s="157"/>
      <c r="DU692" s="157"/>
      <c r="DV692" s="158"/>
      <c r="DW692" s="158"/>
      <c r="DX692" s="158"/>
      <c r="DY692" s="158"/>
      <c r="DZ692" s="158"/>
      <c r="EA692" s="158"/>
      <c r="EB692" s="158"/>
      <c r="EC692" s="158"/>
      <c r="ED692" s="158"/>
      <c r="EE692" s="158"/>
      <c r="EF692" s="158"/>
      <c r="EG692" s="158"/>
      <c r="EH692" s="158"/>
      <c r="EI692" s="158"/>
      <c r="EJ692" s="220"/>
      <c r="EK692" s="220"/>
      <c r="EL692" s="221"/>
      <c r="EM692" s="220"/>
      <c r="EN692" s="220"/>
      <c r="EO692" s="220"/>
      <c r="EP692" s="220"/>
      <c r="EQ692" s="220"/>
      <c r="ER692" s="222"/>
      <c r="ES692" s="222"/>
      <c r="ET692" s="222"/>
      <c r="EU692" s="222"/>
      <c r="EV692" s="222"/>
      <c r="EW692" s="222"/>
      <c r="EX692" s="222"/>
      <c r="EY692" s="222"/>
      <c r="EZ692" s="223"/>
      <c r="FA692" s="224"/>
      <c r="FB692" s="224"/>
      <c r="FC692" s="222"/>
      <c r="FD692" s="222"/>
      <c r="FE692" s="222"/>
      <c r="FF692" s="222"/>
      <c r="FG692" s="222"/>
      <c r="FH692" s="222"/>
      <c r="FI692" s="222"/>
      <c r="FJ692" s="222"/>
      <c r="FK692" s="222"/>
      <c r="FL692" s="222"/>
      <c r="FM692" s="222"/>
      <c r="FN692" s="146"/>
      <c r="FO692" s="225"/>
      <c r="FP692" s="225"/>
      <c r="FQ692" s="225"/>
      <c r="FR692" s="225"/>
      <c r="FS692" s="225"/>
      <c r="FT692" s="225"/>
      <c r="FU692" s="225"/>
      <c r="FV692" s="225"/>
      <c r="FW692" s="225"/>
      <c r="FX692" s="225"/>
      <c r="FY692" s="225"/>
      <c r="FZ692" s="225"/>
      <c r="GA692" s="225"/>
    </row>
    <row r="693" spans="4:183" ht="16.899999999999999" customHeight="1">
      <c r="D693" s="45"/>
      <c r="F693" s="144"/>
      <c r="G693" s="144"/>
      <c r="H693" s="144"/>
      <c r="I693" s="144"/>
      <c r="J693" s="144"/>
      <c r="K693" s="144"/>
      <c r="L693" s="144"/>
      <c r="M693" s="83"/>
      <c r="N693" s="211"/>
      <c r="O693" s="211"/>
      <c r="P693" s="146"/>
      <c r="Q693" s="215"/>
      <c r="R693" s="215"/>
      <c r="S693" s="215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185"/>
      <c r="AI693" s="146"/>
      <c r="AJ693" s="146"/>
      <c r="AK693" s="146"/>
      <c r="AL693" s="217"/>
      <c r="AM693" s="146"/>
      <c r="AN693" s="149"/>
      <c r="AO693" s="146"/>
      <c r="AP693" s="149"/>
      <c r="AQ693" s="185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146"/>
      <c r="BB693" s="218"/>
      <c r="BC693" s="218"/>
      <c r="BD693" s="218"/>
      <c r="BE693" s="185"/>
      <c r="BF693" s="185"/>
      <c r="BG693" s="185"/>
      <c r="BH693" s="185"/>
      <c r="BI693" s="185"/>
      <c r="BJ693" s="185"/>
      <c r="BK693" s="185"/>
      <c r="BL693" s="146"/>
      <c r="BM693" s="146"/>
      <c r="BN693" s="184"/>
      <c r="BO693" s="184"/>
      <c r="BP693" s="184"/>
      <c r="BQ693" s="184"/>
      <c r="BR693" s="184"/>
      <c r="BS693" s="184"/>
      <c r="BT693" s="184"/>
      <c r="BU693" s="184"/>
      <c r="BV693" s="184"/>
      <c r="BW693" s="184"/>
      <c r="BX693" s="184"/>
      <c r="BY693" s="184"/>
      <c r="BZ693" s="184"/>
      <c r="CA693" s="184"/>
      <c r="CB693" s="184"/>
      <c r="CC693" s="184"/>
      <c r="CD693" s="184"/>
      <c r="CE693" s="184"/>
      <c r="CF693" s="184"/>
      <c r="CG693" s="184"/>
      <c r="CH693" s="184"/>
      <c r="CI693" s="184"/>
      <c r="CJ693" s="184"/>
      <c r="CK693" s="184"/>
      <c r="CL693" s="184"/>
      <c r="CM693" s="146"/>
      <c r="CN693" s="146"/>
      <c r="CO693" s="146"/>
      <c r="CP693" s="146"/>
      <c r="CQ693" s="146"/>
      <c r="CR693" s="146"/>
      <c r="CS693" s="146"/>
      <c r="CT693" s="146"/>
      <c r="CU693" s="146"/>
      <c r="CV693" s="146"/>
      <c r="CW693" s="146"/>
      <c r="CX693" s="146"/>
      <c r="CY693" s="146"/>
      <c r="CZ693" s="146"/>
      <c r="DA693" s="146"/>
      <c r="DB693" s="146"/>
      <c r="DC693" s="146"/>
      <c r="DD693" s="146"/>
      <c r="DE693" s="146"/>
      <c r="DF693" s="146"/>
      <c r="DG693" s="219"/>
      <c r="DH693" s="219"/>
      <c r="DI693" s="219"/>
      <c r="DJ693" s="219"/>
      <c r="DK693" s="219"/>
      <c r="DL693" s="219"/>
      <c r="DM693" s="219"/>
      <c r="DN693" s="219"/>
      <c r="DO693" s="219"/>
      <c r="DP693" s="219"/>
      <c r="DQ693" s="219"/>
      <c r="DR693" s="157"/>
      <c r="DS693" s="157"/>
      <c r="DT693" s="157"/>
      <c r="DU693" s="157"/>
      <c r="DV693" s="158"/>
      <c r="DW693" s="158"/>
      <c r="DX693" s="158"/>
      <c r="DY693" s="158"/>
      <c r="DZ693" s="158"/>
      <c r="EA693" s="158"/>
      <c r="EB693" s="158"/>
      <c r="EC693" s="158"/>
      <c r="ED693" s="158"/>
      <c r="EE693" s="158"/>
      <c r="EF693" s="158"/>
      <c r="EG693" s="158"/>
      <c r="EH693" s="158"/>
      <c r="EI693" s="158"/>
      <c r="EJ693" s="220"/>
      <c r="EK693" s="220"/>
      <c r="EL693" s="221"/>
      <c r="EM693" s="220"/>
      <c r="EN693" s="220"/>
      <c r="EO693" s="220"/>
      <c r="EP693" s="220"/>
      <c r="EQ693" s="220"/>
      <c r="ER693" s="222"/>
      <c r="ES693" s="222"/>
      <c r="ET693" s="222"/>
      <c r="EU693" s="222"/>
      <c r="EV693" s="222"/>
      <c r="EW693" s="222"/>
      <c r="EX693" s="222"/>
      <c r="EY693" s="222"/>
      <c r="EZ693" s="223"/>
      <c r="FA693" s="224"/>
      <c r="FB693" s="224"/>
      <c r="FC693" s="222"/>
      <c r="FD693" s="222"/>
      <c r="FE693" s="222"/>
      <c r="FF693" s="222"/>
      <c r="FG693" s="222"/>
      <c r="FH693" s="222"/>
      <c r="FI693" s="222"/>
      <c r="FJ693" s="222"/>
      <c r="FK693" s="222"/>
      <c r="FL693" s="222"/>
      <c r="FM693" s="222"/>
      <c r="FN693" s="146"/>
      <c r="FO693" s="225"/>
      <c r="FP693" s="225"/>
      <c r="FQ693" s="225"/>
      <c r="FR693" s="225"/>
      <c r="FS693" s="225"/>
      <c r="FT693" s="225"/>
      <c r="FU693" s="225"/>
      <c r="FV693" s="225"/>
      <c r="FW693" s="225"/>
      <c r="FX693" s="225"/>
      <c r="FY693" s="225"/>
      <c r="FZ693" s="225"/>
      <c r="GA693" s="225"/>
    </row>
    <row r="694" spans="4:183" ht="16.899999999999999" customHeight="1">
      <c r="D694" s="45"/>
      <c r="F694" s="83"/>
      <c r="G694" s="83"/>
      <c r="H694" s="83"/>
      <c r="I694" s="83"/>
      <c r="J694" s="83"/>
      <c r="K694" s="144"/>
      <c r="L694" s="144"/>
      <c r="M694" s="83"/>
      <c r="N694" s="211"/>
      <c r="O694" s="211"/>
      <c r="P694" s="146"/>
      <c r="Q694" s="215"/>
      <c r="R694" s="215"/>
      <c r="S694" s="215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185"/>
      <c r="AI694" s="146"/>
      <c r="AJ694" s="146"/>
      <c r="AK694" s="146"/>
      <c r="AL694" s="217"/>
      <c r="AM694" s="146"/>
      <c r="AN694" s="149"/>
      <c r="AO694" s="146"/>
      <c r="AP694" s="149"/>
      <c r="AQ694" s="185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146"/>
      <c r="BB694" s="218"/>
      <c r="BC694" s="218"/>
      <c r="BD694" s="218"/>
      <c r="BE694" s="185"/>
      <c r="BF694" s="185"/>
      <c r="BG694" s="185"/>
      <c r="BH694" s="185"/>
      <c r="BI694" s="185"/>
      <c r="BJ694" s="185"/>
      <c r="BK694" s="185"/>
      <c r="BL694" s="146"/>
      <c r="BM694" s="146"/>
      <c r="BN694" s="184"/>
      <c r="BO694" s="184"/>
      <c r="BP694" s="184"/>
      <c r="BQ694" s="184"/>
      <c r="BR694" s="184"/>
      <c r="BS694" s="184"/>
      <c r="BT694" s="184"/>
      <c r="BU694" s="184"/>
      <c r="BV694" s="184"/>
      <c r="BW694" s="184"/>
      <c r="BX694" s="184"/>
      <c r="BY694" s="184"/>
      <c r="BZ694" s="184"/>
      <c r="CA694" s="184"/>
      <c r="CB694" s="184"/>
      <c r="CC694" s="184"/>
      <c r="CD694" s="184"/>
      <c r="CE694" s="184"/>
      <c r="CF694" s="184"/>
      <c r="CG694" s="184"/>
      <c r="CH694" s="184"/>
      <c r="CI694" s="184"/>
      <c r="CJ694" s="184"/>
      <c r="CK694" s="184"/>
      <c r="CL694" s="184"/>
      <c r="CM694" s="146"/>
      <c r="CN694" s="146"/>
      <c r="CO694" s="146"/>
      <c r="CP694" s="146"/>
      <c r="CQ694" s="146"/>
      <c r="CR694" s="146"/>
      <c r="CS694" s="146"/>
      <c r="CT694" s="146"/>
      <c r="CU694" s="146"/>
      <c r="CV694" s="146"/>
      <c r="CW694" s="146"/>
      <c r="CX694" s="146"/>
      <c r="CY694" s="146"/>
      <c r="CZ694" s="146"/>
      <c r="DA694" s="146"/>
      <c r="DB694" s="146"/>
      <c r="DC694" s="146"/>
      <c r="DD694" s="146"/>
      <c r="DE694" s="146"/>
      <c r="DF694" s="146"/>
      <c r="DG694" s="219"/>
      <c r="DH694" s="219"/>
      <c r="DI694" s="219"/>
      <c r="DJ694" s="219"/>
      <c r="DK694" s="219"/>
      <c r="DL694" s="219"/>
      <c r="DM694" s="219"/>
      <c r="DN694" s="219"/>
      <c r="DO694" s="219"/>
      <c r="DP694" s="219"/>
      <c r="DQ694" s="219"/>
      <c r="DR694" s="157"/>
      <c r="DS694" s="157"/>
      <c r="DT694" s="157"/>
      <c r="DU694" s="157"/>
      <c r="DV694" s="158"/>
      <c r="DW694" s="158"/>
      <c r="DX694" s="158"/>
      <c r="DY694" s="158"/>
      <c r="DZ694" s="158"/>
      <c r="EA694" s="158"/>
      <c r="EB694" s="158"/>
      <c r="EC694" s="158"/>
      <c r="ED694" s="158"/>
      <c r="EE694" s="158"/>
      <c r="EF694" s="158"/>
      <c r="EG694" s="158"/>
      <c r="EH694" s="158"/>
      <c r="EI694" s="158"/>
      <c r="EJ694" s="220"/>
      <c r="EK694" s="220"/>
      <c r="EL694" s="221"/>
      <c r="EM694" s="220"/>
      <c r="EN694" s="220"/>
      <c r="EO694" s="220"/>
      <c r="EP694" s="220"/>
      <c r="EQ694" s="220"/>
      <c r="ER694" s="222"/>
      <c r="ES694" s="222"/>
      <c r="ET694" s="222"/>
      <c r="EU694" s="222"/>
      <c r="EV694" s="222"/>
      <c r="EW694" s="222"/>
      <c r="EX694" s="222"/>
      <c r="EY694" s="222"/>
      <c r="EZ694" s="223"/>
      <c r="FA694" s="224"/>
      <c r="FB694" s="224"/>
      <c r="FC694" s="222"/>
      <c r="FD694" s="222"/>
      <c r="FE694" s="222"/>
      <c r="FF694" s="222"/>
      <c r="FG694" s="222"/>
      <c r="FH694" s="222"/>
      <c r="FI694" s="222"/>
      <c r="FJ694" s="222"/>
      <c r="FK694" s="222"/>
      <c r="FL694" s="222"/>
      <c r="FM694" s="222"/>
      <c r="FN694" s="146"/>
      <c r="FO694" s="225"/>
      <c r="FP694" s="225"/>
      <c r="FQ694" s="225"/>
      <c r="FR694" s="225"/>
      <c r="FS694" s="225"/>
      <c r="FT694" s="225"/>
      <c r="FU694" s="225"/>
      <c r="FV694" s="225"/>
      <c r="FW694" s="225"/>
      <c r="FX694" s="225"/>
      <c r="FY694" s="225"/>
      <c r="FZ694" s="225"/>
      <c r="GA694" s="225"/>
    </row>
    <row r="695" spans="4:183" ht="16.899999999999999" customHeight="1">
      <c r="D695" s="45"/>
      <c r="F695" s="83"/>
      <c r="G695" s="83"/>
      <c r="H695" s="83"/>
      <c r="I695" s="83"/>
      <c r="J695" s="83"/>
      <c r="K695" s="144"/>
      <c r="L695" s="144"/>
      <c r="M695" s="83"/>
      <c r="N695" s="211"/>
      <c r="O695" s="211"/>
      <c r="P695" s="146"/>
      <c r="Q695" s="215"/>
      <c r="R695" s="215"/>
      <c r="S695" s="215"/>
      <c r="T695" s="216"/>
      <c r="U695" s="216"/>
      <c r="V695" s="216"/>
      <c r="W695" s="216"/>
      <c r="X695" s="216"/>
      <c r="Y695" s="216"/>
      <c r="Z695" s="216"/>
      <c r="AA695" s="216"/>
      <c r="AB695" s="216"/>
      <c r="AC695" s="216"/>
      <c r="AD695" s="216"/>
      <c r="AE695" s="216"/>
      <c r="AF695" s="216"/>
      <c r="AG695" s="216"/>
      <c r="AH695" s="185"/>
      <c r="AI695" s="146"/>
      <c r="AJ695" s="146"/>
      <c r="AK695" s="146"/>
      <c r="AL695" s="217"/>
      <c r="AM695" s="146"/>
      <c r="AN695" s="149"/>
      <c r="AO695" s="146"/>
      <c r="AP695" s="149"/>
      <c r="AQ695" s="185"/>
      <c r="AR695" s="218"/>
      <c r="AS695" s="218"/>
      <c r="AT695" s="218"/>
      <c r="AU695" s="218"/>
      <c r="AV695" s="218"/>
      <c r="AW695" s="218"/>
      <c r="AX695" s="218"/>
      <c r="AY695" s="218"/>
      <c r="AZ695" s="218"/>
      <c r="BA695" s="146"/>
      <c r="BB695" s="218"/>
      <c r="BC695" s="218"/>
      <c r="BD695" s="218"/>
      <c r="BE695" s="185"/>
      <c r="BF695" s="185"/>
      <c r="BG695" s="185"/>
      <c r="BH695" s="185"/>
      <c r="BI695" s="185"/>
      <c r="BJ695" s="185"/>
      <c r="BK695" s="185"/>
      <c r="BL695" s="146"/>
      <c r="BM695" s="146"/>
      <c r="BN695" s="184"/>
      <c r="BO695" s="184"/>
      <c r="BP695" s="184"/>
      <c r="BQ695" s="184"/>
      <c r="BR695" s="184"/>
      <c r="BS695" s="184"/>
      <c r="BT695" s="184"/>
      <c r="BU695" s="184"/>
      <c r="BV695" s="184"/>
      <c r="BW695" s="184"/>
      <c r="BX695" s="184"/>
      <c r="BY695" s="184"/>
      <c r="BZ695" s="184"/>
      <c r="CA695" s="184"/>
      <c r="CB695" s="184"/>
      <c r="CC695" s="184"/>
      <c r="CD695" s="184"/>
      <c r="CE695" s="184"/>
      <c r="CF695" s="184"/>
      <c r="CG695" s="184"/>
      <c r="CH695" s="184"/>
      <c r="CI695" s="184"/>
      <c r="CJ695" s="184"/>
      <c r="CK695" s="184"/>
      <c r="CL695" s="184"/>
      <c r="CM695" s="146"/>
      <c r="CN695" s="146"/>
      <c r="CO695" s="146"/>
      <c r="CP695" s="146"/>
      <c r="CQ695" s="146"/>
      <c r="CR695" s="146"/>
      <c r="CS695" s="146"/>
      <c r="CT695" s="146"/>
      <c r="CU695" s="146"/>
      <c r="CV695" s="146"/>
      <c r="CW695" s="146"/>
      <c r="CX695" s="146"/>
      <c r="CY695" s="146"/>
      <c r="CZ695" s="146"/>
      <c r="DA695" s="146"/>
      <c r="DB695" s="146"/>
      <c r="DC695" s="146"/>
      <c r="DD695" s="146"/>
      <c r="DE695" s="146"/>
      <c r="DF695" s="146"/>
      <c r="DG695" s="219"/>
      <c r="DH695" s="219"/>
      <c r="DI695" s="219"/>
      <c r="DJ695" s="219"/>
      <c r="DK695" s="219"/>
      <c r="DL695" s="219"/>
      <c r="DM695" s="219"/>
      <c r="DN695" s="219"/>
      <c r="DO695" s="219"/>
      <c r="DP695" s="219"/>
      <c r="DQ695" s="219"/>
      <c r="DR695" s="157"/>
      <c r="DS695" s="157"/>
      <c r="DT695" s="157"/>
      <c r="DU695" s="157"/>
      <c r="DV695" s="158"/>
      <c r="DW695" s="158"/>
      <c r="DX695" s="158"/>
      <c r="DY695" s="158"/>
      <c r="DZ695" s="158"/>
      <c r="EA695" s="158"/>
      <c r="EB695" s="158"/>
      <c r="EC695" s="158"/>
      <c r="ED695" s="158"/>
      <c r="EE695" s="158"/>
      <c r="EF695" s="158"/>
      <c r="EG695" s="158"/>
      <c r="EH695" s="158"/>
      <c r="EI695" s="158"/>
      <c r="EJ695" s="220"/>
      <c r="EK695" s="220"/>
      <c r="EL695" s="221"/>
      <c r="EM695" s="220"/>
      <c r="EN695" s="220"/>
      <c r="EO695" s="220"/>
      <c r="EP695" s="220"/>
      <c r="EQ695" s="220"/>
      <c r="ER695" s="222"/>
      <c r="ES695" s="222"/>
      <c r="ET695" s="222"/>
      <c r="EU695" s="222"/>
      <c r="EV695" s="222"/>
      <c r="EW695" s="222"/>
      <c r="EX695" s="222"/>
      <c r="EY695" s="222"/>
      <c r="EZ695" s="223"/>
      <c r="FA695" s="224"/>
      <c r="FB695" s="224"/>
      <c r="FC695" s="222"/>
      <c r="FD695" s="222"/>
      <c r="FE695" s="222"/>
      <c r="FF695" s="222"/>
      <c r="FG695" s="222"/>
      <c r="FH695" s="222"/>
      <c r="FI695" s="222"/>
      <c r="FJ695" s="222"/>
      <c r="FK695" s="222"/>
      <c r="FL695" s="222"/>
      <c r="FM695" s="222"/>
      <c r="FN695" s="146"/>
      <c r="FO695" s="225"/>
      <c r="FP695" s="225"/>
      <c r="FQ695" s="225"/>
      <c r="FR695" s="225"/>
      <c r="FS695" s="225"/>
      <c r="FT695" s="225"/>
      <c r="FU695" s="225"/>
      <c r="FV695" s="225"/>
      <c r="FW695" s="225"/>
      <c r="FX695" s="225"/>
      <c r="FY695" s="225"/>
      <c r="FZ695" s="225"/>
      <c r="GA695" s="225"/>
    </row>
    <row r="696" spans="4:183" ht="16.899999999999999" customHeight="1">
      <c r="D696" s="45"/>
      <c r="F696" s="83"/>
      <c r="G696" s="83"/>
      <c r="H696" s="83"/>
      <c r="I696" s="83"/>
      <c r="J696" s="83"/>
      <c r="K696" s="83"/>
      <c r="L696" s="83"/>
      <c r="M696" s="83"/>
      <c r="N696" s="211"/>
      <c r="O696" s="211"/>
      <c r="P696" s="146"/>
      <c r="Q696" s="215"/>
      <c r="R696" s="215"/>
      <c r="S696" s="215"/>
      <c r="T696" s="216"/>
      <c r="U696" s="216"/>
      <c r="V696" s="216"/>
      <c r="W696" s="216"/>
      <c r="X696" s="216"/>
      <c r="Y696" s="216"/>
      <c r="Z696" s="216"/>
      <c r="AA696" s="216"/>
      <c r="AB696" s="216"/>
      <c r="AC696" s="216"/>
      <c r="AD696" s="216"/>
      <c r="AE696" s="216"/>
      <c r="AF696" s="216"/>
      <c r="AG696" s="216"/>
      <c r="AH696" s="185"/>
      <c r="AI696" s="146"/>
      <c r="AJ696" s="146"/>
      <c r="AK696" s="146"/>
      <c r="AL696" s="217"/>
      <c r="AM696" s="146"/>
      <c r="AN696" s="149"/>
      <c r="AO696" s="146"/>
      <c r="AP696" s="149"/>
      <c r="AQ696" s="185"/>
      <c r="AR696" s="218"/>
      <c r="AS696" s="218"/>
      <c r="AT696" s="218"/>
      <c r="AU696" s="218"/>
      <c r="AV696" s="218"/>
      <c r="AW696" s="218"/>
      <c r="AX696" s="218"/>
      <c r="AY696" s="218"/>
      <c r="AZ696" s="218"/>
      <c r="BA696" s="146"/>
      <c r="BB696" s="218"/>
      <c r="BC696" s="218"/>
      <c r="BD696" s="218"/>
      <c r="BE696" s="185"/>
      <c r="BF696" s="185"/>
      <c r="BG696" s="185"/>
      <c r="BH696" s="185"/>
      <c r="BI696" s="185"/>
      <c r="BJ696" s="185"/>
      <c r="BK696" s="185"/>
      <c r="BL696" s="146"/>
      <c r="BM696" s="146"/>
      <c r="BN696" s="184"/>
      <c r="BO696" s="184"/>
      <c r="BP696" s="184"/>
      <c r="BQ696" s="184"/>
      <c r="BR696" s="184"/>
      <c r="BS696" s="184"/>
      <c r="BT696" s="184"/>
      <c r="BU696" s="184"/>
      <c r="BV696" s="184"/>
      <c r="BW696" s="184"/>
      <c r="BX696" s="184"/>
      <c r="BY696" s="184"/>
      <c r="BZ696" s="184"/>
      <c r="CA696" s="184"/>
      <c r="CB696" s="184"/>
      <c r="CC696" s="184"/>
      <c r="CD696" s="184"/>
      <c r="CE696" s="184"/>
      <c r="CF696" s="184"/>
      <c r="CG696" s="184"/>
      <c r="CH696" s="184"/>
      <c r="CI696" s="184"/>
      <c r="CJ696" s="184"/>
      <c r="CK696" s="184"/>
      <c r="CL696" s="184"/>
      <c r="CM696" s="146"/>
      <c r="CN696" s="146"/>
      <c r="CO696" s="146"/>
      <c r="CP696" s="146"/>
      <c r="CQ696" s="146"/>
      <c r="CR696" s="146"/>
      <c r="CS696" s="146"/>
      <c r="CT696" s="146"/>
      <c r="CU696" s="146"/>
      <c r="CV696" s="146"/>
      <c r="CW696" s="146"/>
      <c r="CX696" s="146"/>
      <c r="CY696" s="146"/>
      <c r="CZ696" s="146"/>
      <c r="DA696" s="146"/>
      <c r="DB696" s="146"/>
      <c r="DC696" s="146"/>
      <c r="DD696" s="146"/>
      <c r="DE696" s="146"/>
      <c r="DF696" s="146"/>
      <c r="DG696" s="219"/>
      <c r="DH696" s="219"/>
      <c r="DI696" s="219"/>
      <c r="DJ696" s="219"/>
      <c r="DK696" s="219"/>
      <c r="DL696" s="219"/>
      <c r="DM696" s="219"/>
      <c r="DN696" s="219"/>
      <c r="DO696" s="219"/>
      <c r="DP696" s="219"/>
      <c r="DQ696" s="219"/>
      <c r="DR696" s="157"/>
      <c r="DS696" s="157"/>
      <c r="DT696" s="157"/>
      <c r="DU696" s="157"/>
      <c r="DV696" s="158"/>
      <c r="DW696" s="158"/>
      <c r="DX696" s="158"/>
      <c r="DY696" s="158"/>
      <c r="DZ696" s="158"/>
      <c r="EA696" s="158"/>
      <c r="EB696" s="158"/>
      <c r="EC696" s="158"/>
      <c r="ED696" s="158"/>
      <c r="EE696" s="158"/>
      <c r="EF696" s="158"/>
      <c r="EG696" s="158"/>
      <c r="EH696" s="158"/>
      <c r="EI696" s="158"/>
      <c r="EJ696" s="220"/>
      <c r="EK696" s="220"/>
      <c r="EL696" s="221"/>
      <c r="EM696" s="220"/>
      <c r="EN696" s="220"/>
      <c r="EO696" s="220"/>
      <c r="EP696" s="220"/>
      <c r="EQ696" s="220"/>
      <c r="ER696" s="222"/>
      <c r="ES696" s="222"/>
      <c r="ET696" s="222"/>
      <c r="EU696" s="222"/>
      <c r="EV696" s="222"/>
      <c r="EW696" s="222"/>
      <c r="EX696" s="222"/>
      <c r="EY696" s="222"/>
      <c r="EZ696" s="223"/>
      <c r="FA696" s="224"/>
      <c r="FB696" s="224"/>
      <c r="FC696" s="222"/>
      <c r="FD696" s="222"/>
      <c r="FE696" s="222"/>
      <c r="FF696" s="222"/>
      <c r="FG696" s="222"/>
      <c r="FH696" s="222"/>
      <c r="FI696" s="222"/>
      <c r="FJ696" s="222"/>
      <c r="FK696" s="222"/>
      <c r="FL696" s="222"/>
      <c r="FM696" s="222"/>
      <c r="FN696" s="146"/>
      <c r="FO696" s="225"/>
      <c r="FP696" s="225"/>
      <c r="FQ696" s="225"/>
      <c r="FR696" s="225"/>
      <c r="FS696" s="225"/>
      <c r="FT696" s="225"/>
      <c r="FU696" s="225"/>
      <c r="FV696" s="225"/>
      <c r="FW696" s="225"/>
      <c r="FX696" s="225"/>
      <c r="FY696" s="225"/>
      <c r="FZ696" s="225"/>
      <c r="GA696" s="225"/>
    </row>
    <row r="697" spans="4:183" ht="16.899999999999999" customHeight="1">
      <c r="D697" s="45"/>
      <c r="F697" s="144"/>
      <c r="G697" s="144"/>
      <c r="H697" s="144"/>
      <c r="I697" s="144"/>
      <c r="J697" s="144"/>
      <c r="K697" s="144"/>
      <c r="L697" s="144"/>
      <c r="M697" s="83"/>
      <c r="N697" s="211"/>
      <c r="O697" s="211"/>
      <c r="P697" s="146"/>
      <c r="Q697" s="215"/>
      <c r="R697" s="215"/>
      <c r="S697" s="215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185"/>
      <c r="AI697" s="146"/>
      <c r="AJ697" s="146"/>
      <c r="AK697" s="146"/>
      <c r="AL697" s="217"/>
      <c r="AM697" s="146"/>
      <c r="AN697" s="149"/>
      <c r="AO697" s="146"/>
      <c r="AP697" s="149"/>
      <c r="AQ697" s="185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146"/>
      <c r="BB697" s="218"/>
      <c r="BC697" s="218"/>
      <c r="BD697" s="218"/>
      <c r="BE697" s="185"/>
      <c r="BF697" s="185"/>
      <c r="BG697" s="185"/>
      <c r="BH697" s="185"/>
      <c r="BI697" s="185"/>
      <c r="BJ697" s="185"/>
      <c r="BK697" s="185"/>
      <c r="BL697" s="146"/>
      <c r="BM697" s="146"/>
      <c r="BN697" s="184"/>
      <c r="BO697" s="184"/>
      <c r="BP697" s="184"/>
      <c r="BQ697" s="184"/>
      <c r="BR697" s="184"/>
      <c r="BS697" s="184"/>
      <c r="BT697" s="184"/>
      <c r="BU697" s="184"/>
      <c r="BV697" s="184"/>
      <c r="BW697" s="184"/>
      <c r="BX697" s="184"/>
      <c r="BY697" s="184"/>
      <c r="BZ697" s="184"/>
      <c r="CA697" s="184"/>
      <c r="CB697" s="184"/>
      <c r="CC697" s="184"/>
      <c r="CD697" s="184"/>
      <c r="CE697" s="184"/>
      <c r="CF697" s="184"/>
      <c r="CG697" s="184"/>
      <c r="CH697" s="184"/>
      <c r="CI697" s="184"/>
      <c r="CJ697" s="184"/>
      <c r="CK697" s="184"/>
      <c r="CL697" s="184"/>
      <c r="CM697" s="146"/>
      <c r="CN697" s="146"/>
      <c r="CO697" s="146"/>
      <c r="CP697" s="146"/>
      <c r="CQ697" s="146"/>
      <c r="CR697" s="146"/>
      <c r="CS697" s="146"/>
      <c r="CT697" s="146"/>
      <c r="CU697" s="146"/>
      <c r="CV697" s="146"/>
      <c r="CW697" s="146"/>
      <c r="CX697" s="146"/>
      <c r="CY697" s="146"/>
      <c r="CZ697" s="146"/>
      <c r="DA697" s="146"/>
      <c r="DB697" s="146"/>
      <c r="DC697" s="146"/>
      <c r="DD697" s="146"/>
      <c r="DE697" s="146"/>
      <c r="DF697" s="146"/>
      <c r="DG697" s="219"/>
      <c r="DH697" s="219"/>
      <c r="DI697" s="219"/>
      <c r="DJ697" s="219"/>
      <c r="DK697" s="219"/>
      <c r="DL697" s="219"/>
      <c r="DM697" s="219"/>
      <c r="DN697" s="219"/>
      <c r="DO697" s="219"/>
      <c r="DP697" s="219"/>
      <c r="DQ697" s="219"/>
      <c r="DR697" s="157"/>
      <c r="DS697" s="157"/>
      <c r="DT697" s="157"/>
      <c r="DU697" s="157"/>
      <c r="DV697" s="158"/>
      <c r="DW697" s="158"/>
      <c r="DX697" s="158"/>
      <c r="DY697" s="158"/>
      <c r="DZ697" s="158"/>
      <c r="EA697" s="158"/>
      <c r="EB697" s="158"/>
      <c r="EC697" s="158"/>
      <c r="ED697" s="158"/>
      <c r="EE697" s="158"/>
      <c r="EF697" s="158"/>
      <c r="EG697" s="158"/>
      <c r="EH697" s="158"/>
      <c r="EI697" s="158"/>
      <c r="EJ697" s="220"/>
      <c r="EK697" s="220"/>
      <c r="EL697" s="221"/>
      <c r="EM697" s="220"/>
      <c r="EN697" s="220"/>
      <c r="EO697" s="220"/>
      <c r="EP697" s="220"/>
      <c r="EQ697" s="220"/>
      <c r="ER697" s="222"/>
      <c r="ES697" s="222"/>
      <c r="ET697" s="222"/>
      <c r="EU697" s="222"/>
      <c r="EV697" s="222"/>
      <c r="EW697" s="222"/>
      <c r="EX697" s="222"/>
      <c r="EY697" s="222"/>
      <c r="EZ697" s="223"/>
      <c r="FA697" s="224"/>
      <c r="FB697" s="224"/>
      <c r="FC697" s="222"/>
      <c r="FD697" s="222"/>
      <c r="FE697" s="222"/>
      <c r="FF697" s="222"/>
      <c r="FG697" s="222"/>
      <c r="FH697" s="222"/>
      <c r="FI697" s="222"/>
      <c r="FJ697" s="222"/>
      <c r="FK697" s="222"/>
      <c r="FL697" s="222"/>
      <c r="FM697" s="222"/>
      <c r="FN697" s="146"/>
      <c r="FO697" s="225"/>
      <c r="FP697" s="225"/>
      <c r="FQ697" s="225"/>
      <c r="FR697" s="225"/>
      <c r="FS697" s="225"/>
      <c r="FT697" s="225"/>
      <c r="FU697" s="225"/>
      <c r="FV697" s="225"/>
      <c r="FW697" s="225"/>
      <c r="FX697" s="225"/>
      <c r="FY697" s="225"/>
      <c r="FZ697" s="225"/>
      <c r="GA697" s="225"/>
    </row>
    <row r="698" spans="4:183" ht="16.899999999999999" customHeight="1">
      <c r="D698" s="45"/>
      <c r="F698" s="144"/>
      <c r="G698" s="144"/>
      <c r="H698" s="144"/>
      <c r="I698" s="144"/>
      <c r="J698" s="144"/>
      <c r="K698" s="144"/>
      <c r="L698" s="144"/>
      <c r="M698" s="83"/>
      <c r="N698" s="211"/>
      <c r="O698" s="211"/>
      <c r="P698" s="146"/>
      <c r="Q698" s="215"/>
      <c r="R698" s="215"/>
      <c r="S698" s="215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185"/>
      <c r="AI698" s="146"/>
      <c r="AJ698" s="146"/>
      <c r="AK698" s="146"/>
      <c r="AL698" s="217"/>
      <c r="AM698" s="146"/>
      <c r="AN698" s="149"/>
      <c r="AO698" s="146"/>
      <c r="AP698" s="149"/>
      <c r="AQ698" s="185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146"/>
      <c r="BB698" s="218"/>
      <c r="BC698" s="218"/>
      <c r="BD698" s="218"/>
      <c r="BE698" s="185"/>
      <c r="BF698" s="185"/>
      <c r="BG698" s="185"/>
      <c r="BH698" s="185"/>
      <c r="BI698" s="185"/>
      <c r="BJ698" s="185"/>
      <c r="BK698" s="185"/>
      <c r="BL698" s="146"/>
      <c r="BM698" s="146"/>
      <c r="BN698" s="184"/>
      <c r="BO698" s="184"/>
      <c r="BP698" s="184"/>
      <c r="BQ698" s="184"/>
      <c r="BR698" s="184"/>
      <c r="BS698" s="184"/>
      <c r="BT698" s="184"/>
      <c r="BU698" s="184"/>
      <c r="BV698" s="184"/>
      <c r="BW698" s="184"/>
      <c r="BX698" s="184"/>
      <c r="BY698" s="184"/>
      <c r="BZ698" s="184"/>
      <c r="CA698" s="184"/>
      <c r="CB698" s="184"/>
      <c r="CC698" s="184"/>
      <c r="CD698" s="184"/>
      <c r="CE698" s="184"/>
      <c r="CF698" s="184"/>
      <c r="CG698" s="184"/>
      <c r="CH698" s="184"/>
      <c r="CI698" s="184"/>
      <c r="CJ698" s="184"/>
      <c r="CK698" s="184"/>
      <c r="CL698" s="184"/>
      <c r="CM698" s="146"/>
      <c r="CN698" s="146"/>
      <c r="CO698" s="146"/>
      <c r="CP698" s="146"/>
      <c r="CQ698" s="146"/>
      <c r="CR698" s="146"/>
      <c r="CS698" s="146"/>
      <c r="CT698" s="146"/>
      <c r="CU698" s="146"/>
      <c r="CV698" s="146"/>
      <c r="CW698" s="146"/>
      <c r="CX698" s="146"/>
      <c r="CY698" s="146"/>
      <c r="CZ698" s="146"/>
      <c r="DA698" s="146"/>
      <c r="DB698" s="146"/>
      <c r="DC698" s="146"/>
      <c r="DD698" s="146"/>
      <c r="DE698" s="146"/>
      <c r="DF698" s="146"/>
      <c r="DG698" s="219"/>
      <c r="DH698" s="219"/>
      <c r="DI698" s="219"/>
      <c r="DJ698" s="219"/>
      <c r="DK698" s="219"/>
      <c r="DL698" s="219"/>
      <c r="DM698" s="219"/>
      <c r="DN698" s="219"/>
      <c r="DO698" s="219"/>
      <c r="DP698" s="219"/>
      <c r="DQ698" s="219"/>
      <c r="DR698" s="157"/>
      <c r="DS698" s="157"/>
      <c r="DT698" s="157"/>
      <c r="DU698" s="157"/>
      <c r="DV698" s="158"/>
      <c r="DW698" s="158"/>
      <c r="DX698" s="158"/>
      <c r="DY698" s="158"/>
      <c r="DZ698" s="158"/>
      <c r="EA698" s="158"/>
      <c r="EB698" s="158"/>
      <c r="EC698" s="158"/>
      <c r="ED698" s="158"/>
      <c r="EE698" s="158"/>
      <c r="EF698" s="158"/>
      <c r="EG698" s="158"/>
      <c r="EH698" s="158"/>
      <c r="EI698" s="158"/>
      <c r="EJ698" s="220"/>
      <c r="EK698" s="220"/>
      <c r="EL698" s="221"/>
      <c r="EM698" s="220"/>
      <c r="EN698" s="220"/>
      <c r="EO698" s="220"/>
      <c r="EP698" s="220"/>
      <c r="EQ698" s="220"/>
      <c r="ER698" s="222"/>
      <c r="ES698" s="222"/>
      <c r="ET698" s="222"/>
      <c r="EU698" s="222"/>
      <c r="EV698" s="222"/>
      <c r="EW698" s="222"/>
      <c r="EX698" s="222"/>
      <c r="EY698" s="222"/>
      <c r="EZ698" s="223"/>
      <c r="FA698" s="224"/>
      <c r="FB698" s="224"/>
      <c r="FC698" s="222"/>
      <c r="FD698" s="222"/>
      <c r="FE698" s="222"/>
      <c r="FF698" s="222"/>
      <c r="FG698" s="222"/>
      <c r="FH698" s="222"/>
      <c r="FI698" s="222"/>
      <c r="FJ698" s="222"/>
      <c r="FK698" s="222"/>
      <c r="FL698" s="222"/>
      <c r="FM698" s="222"/>
      <c r="FN698" s="146"/>
      <c r="FO698" s="225"/>
      <c r="FP698" s="225"/>
      <c r="FQ698" s="225"/>
      <c r="FR698" s="225"/>
      <c r="FS698" s="225"/>
      <c r="FT698" s="225"/>
      <c r="FU698" s="225"/>
      <c r="FV698" s="225"/>
      <c r="FW698" s="225"/>
      <c r="FX698" s="225"/>
      <c r="FY698" s="225"/>
      <c r="FZ698" s="225"/>
      <c r="GA698" s="225"/>
    </row>
    <row r="699" spans="4:183" ht="16.899999999999999" customHeight="1">
      <c r="D699" s="45"/>
      <c r="F699" s="144"/>
      <c r="G699" s="144"/>
      <c r="H699" s="144"/>
      <c r="I699" s="144"/>
      <c r="J699" s="144"/>
      <c r="K699" s="144"/>
      <c r="L699" s="144"/>
      <c r="M699" s="83"/>
      <c r="N699" s="211"/>
      <c r="O699" s="211"/>
      <c r="P699" s="146"/>
      <c r="Q699" s="215"/>
      <c r="R699" s="215"/>
      <c r="S699" s="215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185"/>
      <c r="AI699" s="146"/>
      <c r="AJ699" s="146"/>
      <c r="AK699" s="146"/>
      <c r="AL699" s="217"/>
      <c r="AM699" s="146"/>
      <c r="AN699" s="149"/>
      <c r="AO699" s="146"/>
      <c r="AP699" s="149"/>
      <c r="AQ699" s="185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146"/>
      <c r="BB699" s="218"/>
      <c r="BC699" s="218"/>
      <c r="BD699" s="218"/>
      <c r="BE699" s="185"/>
      <c r="BF699" s="185"/>
      <c r="BG699" s="185"/>
      <c r="BH699" s="185"/>
      <c r="BI699" s="185"/>
      <c r="BJ699" s="185"/>
      <c r="BK699" s="185"/>
      <c r="BL699" s="146"/>
      <c r="BM699" s="146"/>
      <c r="BN699" s="184"/>
      <c r="BO699" s="184"/>
      <c r="BP699" s="184"/>
      <c r="BQ699" s="184"/>
      <c r="BR699" s="184"/>
      <c r="BS699" s="184"/>
      <c r="BT699" s="184"/>
      <c r="BU699" s="184"/>
      <c r="BV699" s="184"/>
      <c r="BW699" s="184"/>
      <c r="BX699" s="184"/>
      <c r="BY699" s="184"/>
      <c r="BZ699" s="184"/>
      <c r="CA699" s="184"/>
      <c r="CB699" s="184"/>
      <c r="CC699" s="184"/>
      <c r="CD699" s="184"/>
      <c r="CE699" s="184"/>
      <c r="CF699" s="184"/>
      <c r="CG699" s="184"/>
      <c r="CH699" s="184"/>
      <c r="CI699" s="184"/>
      <c r="CJ699" s="184"/>
      <c r="CK699" s="184"/>
      <c r="CL699" s="184"/>
      <c r="CM699" s="146"/>
      <c r="CN699" s="146"/>
      <c r="CO699" s="146"/>
      <c r="CP699" s="146"/>
      <c r="CQ699" s="146"/>
      <c r="CR699" s="146"/>
      <c r="CS699" s="146"/>
      <c r="CT699" s="146"/>
      <c r="CU699" s="146"/>
      <c r="CV699" s="146"/>
      <c r="CW699" s="146"/>
      <c r="CX699" s="146"/>
      <c r="CY699" s="146"/>
      <c r="CZ699" s="146"/>
      <c r="DA699" s="146"/>
      <c r="DB699" s="146"/>
      <c r="DC699" s="146"/>
      <c r="DD699" s="146"/>
      <c r="DE699" s="146"/>
      <c r="DF699" s="146"/>
      <c r="DG699" s="219"/>
      <c r="DH699" s="219"/>
      <c r="DI699" s="219"/>
      <c r="DJ699" s="219"/>
      <c r="DK699" s="219"/>
      <c r="DL699" s="219"/>
      <c r="DM699" s="219"/>
      <c r="DN699" s="219"/>
      <c r="DO699" s="219"/>
      <c r="DP699" s="219"/>
      <c r="DQ699" s="219"/>
      <c r="DR699" s="157"/>
      <c r="DS699" s="157"/>
      <c r="DT699" s="157"/>
      <c r="DU699" s="157"/>
      <c r="DV699" s="158"/>
      <c r="DW699" s="158"/>
      <c r="DX699" s="158"/>
      <c r="DY699" s="158"/>
      <c r="DZ699" s="158"/>
      <c r="EA699" s="158"/>
      <c r="EB699" s="158"/>
      <c r="EC699" s="158"/>
      <c r="ED699" s="158"/>
      <c r="EE699" s="158"/>
      <c r="EF699" s="158"/>
      <c r="EG699" s="158"/>
      <c r="EH699" s="158"/>
      <c r="EI699" s="158"/>
      <c r="EJ699" s="220"/>
      <c r="EK699" s="220"/>
      <c r="EL699" s="221"/>
      <c r="EM699" s="220"/>
      <c r="EN699" s="220"/>
      <c r="EO699" s="220"/>
      <c r="EP699" s="220"/>
      <c r="EQ699" s="220"/>
      <c r="ER699" s="222"/>
      <c r="ES699" s="222"/>
      <c r="ET699" s="222"/>
      <c r="EU699" s="222"/>
      <c r="EV699" s="222"/>
      <c r="EW699" s="222"/>
      <c r="EX699" s="222"/>
      <c r="EY699" s="222"/>
      <c r="EZ699" s="223"/>
      <c r="FA699" s="224"/>
      <c r="FB699" s="224"/>
      <c r="FC699" s="222"/>
      <c r="FD699" s="222"/>
      <c r="FE699" s="222"/>
      <c r="FF699" s="222"/>
      <c r="FG699" s="222"/>
      <c r="FH699" s="222"/>
      <c r="FI699" s="222"/>
      <c r="FJ699" s="222"/>
      <c r="FK699" s="222"/>
      <c r="FL699" s="222"/>
      <c r="FM699" s="222"/>
      <c r="FN699" s="146"/>
      <c r="FO699" s="225"/>
      <c r="FP699" s="225"/>
      <c r="FQ699" s="225"/>
      <c r="FR699" s="225"/>
      <c r="FS699" s="225"/>
      <c r="FT699" s="225"/>
      <c r="FU699" s="225"/>
      <c r="FV699" s="225"/>
      <c r="FW699" s="225"/>
      <c r="FX699" s="225"/>
      <c r="FY699" s="225"/>
      <c r="FZ699" s="225"/>
      <c r="GA699" s="225"/>
    </row>
    <row r="700" spans="4:183" ht="16.899999999999999" customHeight="1">
      <c r="D700" s="45"/>
      <c r="F700" s="83"/>
      <c r="G700" s="83"/>
      <c r="H700" s="83"/>
      <c r="I700" s="83"/>
      <c r="J700" s="83"/>
      <c r="K700" s="83"/>
      <c r="L700" s="83"/>
      <c r="M700" s="83"/>
      <c r="N700" s="211"/>
      <c r="O700" s="211"/>
      <c r="P700" s="146"/>
      <c r="Q700" s="215"/>
      <c r="R700" s="215"/>
      <c r="S700" s="215"/>
      <c r="T700" s="216"/>
      <c r="U700" s="216"/>
      <c r="V700" s="216"/>
      <c r="W700" s="216"/>
      <c r="X700" s="216"/>
      <c r="Y700" s="216"/>
      <c r="Z700" s="216"/>
      <c r="AA700" s="216"/>
      <c r="AB700" s="216"/>
      <c r="AC700" s="216"/>
      <c r="AD700" s="216"/>
      <c r="AE700" s="216"/>
      <c r="AF700" s="216"/>
      <c r="AG700" s="216"/>
      <c r="AH700" s="185"/>
      <c r="AI700" s="146"/>
      <c r="AJ700" s="146"/>
      <c r="AK700" s="146"/>
      <c r="AL700" s="217"/>
      <c r="AM700" s="146"/>
      <c r="AN700" s="149"/>
      <c r="AO700" s="146"/>
      <c r="AP700" s="149"/>
      <c r="AQ700" s="185"/>
      <c r="AR700" s="218"/>
      <c r="AS700" s="218"/>
      <c r="AT700" s="218"/>
      <c r="AU700" s="218"/>
      <c r="AV700" s="218"/>
      <c r="AW700" s="218"/>
      <c r="AX700" s="218"/>
      <c r="AY700" s="218"/>
      <c r="AZ700" s="218"/>
      <c r="BA700" s="146"/>
      <c r="BB700" s="218"/>
      <c r="BC700" s="218"/>
      <c r="BD700" s="218"/>
      <c r="BE700" s="185"/>
      <c r="BF700" s="185"/>
      <c r="BG700" s="185"/>
      <c r="BH700" s="185"/>
      <c r="BI700" s="185"/>
      <c r="BJ700" s="185"/>
      <c r="BK700" s="185"/>
      <c r="BL700" s="146"/>
      <c r="BM700" s="146"/>
      <c r="BN700" s="184"/>
      <c r="BO700" s="184"/>
      <c r="BP700" s="184"/>
      <c r="BQ700" s="184"/>
      <c r="BR700" s="184"/>
      <c r="BS700" s="184"/>
      <c r="BT700" s="184"/>
      <c r="BU700" s="184"/>
      <c r="BV700" s="184"/>
      <c r="BW700" s="184"/>
      <c r="BX700" s="184"/>
      <c r="BY700" s="184"/>
      <c r="BZ700" s="184"/>
      <c r="CA700" s="184"/>
      <c r="CB700" s="184"/>
      <c r="CC700" s="184"/>
      <c r="CD700" s="184"/>
      <c r="CE700" s="184"/>
      <c r="CF700" s="184"/>
      <c r="CG700" s="184"/>
      <c r="CH700" s="184"/>
      <c r="CI700" s="184"/>
      <c r="CJ700" s="184"/>
      <c r="CK700" s="184"/>
      <c r="CL700" s="184"/>
      <c r="CM700" s="146"/>
      <c r="CN700" s="146"/>
      <c r="CO700" s="146"/>
      <c r="CP700" s="146"/>
      <c r="CQ700" s="146"/>
      <c r="CR700" s="146"/>
      <c r="CS700" s="146"/>
      <c r="CT700" s="146"/>
      <c r="CU700" s="146"/>
      <c r="CV700" s="146"/>
      <c r="CW700" s="146"/>
      <c r="CX700" s="146"/>
      <c r="CY700" s="146"/>
      <c r="CZ700" s="146"/>
      <c r="DA700" s="146"/>
      <c r="DB700" s="146"/>
      <c r="DC700" s="146"/>
      <c r="DD700" s="146"/>
      <c r="DE700" s="146"/>
      <c r="DF700" s="146"/>
      <c r="DG700" s="219"/>
      <c r="DH700" s="219"/>
      <c r="DI700" s="219"/>
      <c r="DJ700" s="219"/>
      <c r="DK700" s="219"/>
      <c r="DL700" s="219"/>
      <c r="DM700" s="219"/>
      <c r="DN700" s="219"/>
      <c r="DO700" s="219"/>
      <c r="DP700" s="219"/>
      <c r="DQ700" s="219"/>
      <c r="DR700" s="157"/>
      <c r="DS700" s="157"/>
      <c r="DT700" s="157"/>
      <c r="DU700" s="157"/>
      <c r="DV700" s="158"/>
      <c r="DW700" s="158"/>
      <c r="DX700" s="158"/>
      <c r="DY700" s="158"/>
      <c r="DZ700" s="158"/>
      <c r="EA700" s="158"/>
      <c r="EB700" s="158"/>
      <c r="EC700" s="158"/>
      <c r="ED700" s="158"/>
      <c r="EE700" s="158"/>
      <c r="EF700" s="158"/>
      <c r="EG700" s="158"/>
      <c r="EH700" s="158"/>
      <c r="EI700" s="158"/>
      <c r="EJ700" s="220"/>
      <c r="EK700" s="220"/>
      <c r="EL700" s="221"/>
      <c r="EM700" s="220"/>
      <c r="EN700" s="220"/>
      <c r="EO700" s="220"/>
      <c r="EP700" s="220"/>
      <c r="EQ700" s="220"/>
      <c r="ER700" s="222"/>
      <c r="ES700" s="222"/>
      <c r="ET700" s="222"/>
      <c r="EU700" s="222"/>
      <c r="EV700" s="222"/>
      <c r="EW700" s="222"/>
      <c r="EX700" s="222"/>
      <c r="EY700" s="222"/>
      <c r="EZ700" s="223"/>
      <c r="FA700" s="224"/>
      <c r="FB700" s="224"/>
      <c r="FC700" s="222"/>
      <c r="FD700" s="222"/>
      <c r="FE700" s="222"/>
      <c r="FF700" s="222"/>
      <c r="FG700" s="222"/>
      <c r="FH700" s="222"/>
      <c r="FI700" s="222"/>
      <c r="FJ700" s="222"/>
      <c r="FK700" s="222"/>
      <c r="FL700" s="222"/>
      <c r="FM700" s="222"/>
      <c r="FN700" s="146"/>
      <c r="FO700" s="225"/>
      <c r="FP700" s="225"/>
      <c r="FQ700" s="225"/>
      <c r="FR700" s="225"/>
      <c r="FS700" s="225"/>
      <c r="FT700" s="225"/>
      <c r="FU700" s="225"/>
      <c r="FV700" s="225"/>
      <c r="FW700" s="225"/>
      <c r="FX700" s="225"/>
      <c r="FY700" s="225"/>
      <c r="FZ700" s="225"/>
      <c r="GA700" s="225"/>
    </row>
    <row r="701" spans="4:183" ht="16.899999999999999" customHeight="1">
      <c r="D701" s="45"/>
      <c r="F701" s="144"/>
      <c r="G701" s="144"/>
      <c r="H701" s="144"/>
      <c r="I701" s="144"/>
      <c r="J701" s="144"/>
      <c r="K701" s="144"/>
      <c r="L701" s="144"/>
      <c r="M701" s="144"/>
      <c r="N701" s="211"/>
      <c r="O701" s="211"/>
      <c r="P701" s="146"/>
      <c r="Q701" s="215"/>
      <c r="R701" s="215"/>
      <c r="S701" s="215"/>
      <c r="T701" s="216"/>
      <c r="U701" s="216"/>
      <c r="V701" s="216"/>
      <c r="W701" s="216"/>
      <c r="X701" s="216"/>
      <c r="Y701" s="216"/>
      <c r="Z701" s="216"/>
      <c r="AA701" s="216"/>
      <c r="AB701" s="216"/>
      <c r="AC701" s="216"/>
      <c r="AD701" s="216"/>
      <c r="AE701" s="216"/>
      <c r="AF701" s="216"/>
      <c r="AG701" s="216"/>
      <c r="AH701" s="185"/>
      <c r="AI701" s="146"/>
      <c r="AJ701" s="146"/>
      <c r="AK701" s="146"/>
      <c r="AL701" s="217"/>
      <c r="AM701" s="146"/>
      <c r="AN701" s="149"/>
      <c r="AO701" s="146"/>
      <c r="AP701" s="149"/>
      <c r="AQ701" s="185"/>
      <c r="AR701" s="218"/>
      <c r="AS701" s="218"/>
      <c r="AT701" s="218"/>
      <c r="AU701" s="218"/>
      <c r="AV701" s="218"/>
      <c r="AW701" s="218"/>
      <c r="AX701" s="218"/>
      <c r="AY701" s="218"/>
      <c r="AZ701" s="218"/>
      <c r="BA701" s="146"/>
      <c r="BB701" s="218"/>
      <c r="BC701" s="218"/>
      <c r="BD701" s="218"/>
      <c r="BE701" s="185"/>
      <c r="BF701" s="185"/>
      <c r="BG701" s="185"/>
      <c r="BH701" s="185"/>
      <c r="BI701" s="185"/>
      <c r="BJ701" s="185"/>
      <c r="BK701" s="185"/>
      <c r="BL701" s="146"/>
      <c r="BM701" s="146"/>
      <c r="BN701" s="184"/>
      <c r="BO701" s="184"/>
      <c r="BP701" s="184"/>
      <c r="BQ701" s="184"/>
      <c r="BR701" s="184"/>
      <c r="BS701" s="184"/>
      <c r="BT701" s="184"/>
      <c r="BU701" s="184"/>
      <c r="BV701" s="184"/>
      <c r="BW701" s="184"/>
      <c r="BX701" s="184"/>
      <c r="BY701" s="184"/>
      <c r="BZ701" s="184"/>
      <c r="CA701" s="184"/>
      <c r="CB701" s="184"/>
      <c r="CC701" s="184"/>
      <c r="CD701" s="184"/>
      <c r="CE701" s="184"/>
      <c r="CF701" s="184"/>
      <c r="CG701" s="184"/>
      <c r="CH701" s="184"/>
      <c r="CI701" s="184"/>
      <c r="CJ701" s="184"/>
      <c r="CK701" s="184"/>
      <c r="CL701" s="184"/>
      <c r="CM701" s="146"/>
      <c r="CN701" s="146"/>
      <c r="CO701" s="146"/>
      <c r="CP701" s="146"/>
      <c r="CQ701" s="146"/>
      <c r="CR701" s="146"/>
      <c r="CS701" s="146"/>
      <c r="CT701" s="146"/>
      <c r="CU701" s="146"/>
      <c r="CV701" s="146"/>
      <c r="CW701" s="146"/>
      <c r="CX701" s="146"/>
      <c r="CY701" s="146"/>
      <c r="CZ701" s="146"/>
      <c r="DA701" s="146"/>
      <c r="DB701" s="146"/>
      <c r="DC701" s="146"/>
      <c r="DD701" s="146"/>
      <c r="DE701" s="146"/>
      <c r="DF701" s="146"/>
      <c r="DG701" s="219"/>
      <c r="DH701" s="219"/>
      <c r="DI701" s="219"/>
      <c r="DJ701" s="219"/>
      <c r="DK701" s="219"/>
      <c r="DL701" s="219"/>
      <c r="DM701" s="219"/>
      <c r="DN701" s="219"/>
      <c r="DO701" s="219"/>
      <c r="DP701" s="219"/>
      <c r="DQ701" s="219"/>
      <c r="DR701" s="157"/>
      <c r="DS701" s="157"/>
      <c r="DT701" s="157"/>
      <c r="DU701" s="157"/>
      <c r="DV701" s="158"/>
      <c r="DW701" s="158"/>
      <c r="DX701" s="158"/>
      <c r="DY701" s="158"/>
      <c r="DZ701" s="158"/>
      <c r="EA701" s="158"/>
      <c r="EB701" s="158"/>
      <c r="EC701" s="158"/>
      <c r="ED701" s="158"/>
      <c r="EE701" s="158"/>
      <c r="EF701" s="158"/>
      <c r="EG701" s="158"/>
      <c r="EH701" s="158"/>
      <c r="EI701" s="158"/>
      <c r="EJ701" s="220"/>
      <c r="EK701" s="220"/>
      <c r="EL701" s="221"/>
      <c r="EM701" s="220"/>
      <c r="EN701" s="220"/>
      <c r="EO701" s="220"/>
      <c r="EP701" s="220"/>
      <c r="EQ701" s="220"/>
      <c r="ER701" s="222"/>
      <c r="ES701" s="222"/>
      <c r="ET701" s="222"/>
      <c r="EU701" s="222"/>
      <c r="EV701" s="222"/>
      <c r="EW701" s="222"/>
      <c r="EX701" s="222"/>
      <c r="EY701" s="222"/>
      <c r="EZ701" s="223"/>
      <c r="FA701" s="224"/>
      <c r="FB701" s="224"/>
      <c r="FC701" s="222"/>
      <c r="FD701" s="222"/>
      <c r="FE701" s="222"/>
      <c r="FF701" s="222"/>
      <c r="FG701" s="222"/>
      <c r="FH701" s="222"/>
      <c r="FI701" s="222"/>
      <c r="FJ701" s="222"/>
      <c r="FK701" s="222"/>
      <c r="FL701" s="222"/>
      <c r="FM701" s="222"/>
      <c r="FN701" s="146"/>
      <c r="FO701" s="225"/>
      <c r="FP701" s="225"/>
      <c r="FQ701" s="225"/>
      <c r="FR701" s="225"/>
      <c r="FS701" s="225"/>
      <c r="FT701" s="225"/>
      <c r="FU701" s="225"/>
      <c r="FV701" s="225"/>
      <c r="FW701" s="225"/>
      <c r="FX701" s="225"/>
      <c r="FY701" s="225"/>
      <c r="FZ701" s="225"/>
      <c r="GA701" s="225"/>
    </row>
    <row r="702" spans="4:183" ht="16.899999999999999" customHeight="1">
      <c r="D702" s="45"/>
      <c r="F702" s="144"/>
      <c r="G702" s="144"/>
      <c r="H702" s="144"/>
      <c r="I702" s="144"/>
      <c r="J702" s="144"/>
      <c r="K702" s="144"/>
      <c r="L702" s="144"/>
      <c r="M702" s="144"/>
      <c r="N702" s="211"/>
      <c r="O702" s="211"/>
      <c r="P702" s="146"/>
      <c r="Q702" s="215"/>
      <c r="R702" s="215"/>
      <c r="S702" s="215"/>
      <c r="T702" s="216"/>
      <c r="U702" s="216"/>
      <c r="V702" s="216"/>
      <c r="W702" s="216"/>
      <c r="X702" s="216"/>
      <c r="Y702" s="216"/>
      <c r="Z702" s="216"/>
      <c r="AA702" s="216"/>
      <c r="AB702" s="216"/>
      <c r="AC702" s="216"/>
      <c r="AD702" s="216"/>
      <c r="AE702" s="216"/>
      <c r="AF702" s="216"/>
      <c r="AG702" s="216"/>
      <c r="AH702" s="185"/>
      <c r="AI702" s="146"/>
      <c r="AJ702" s="146"/>
      <c r="AK702" s="146"/>
      <c r="AL702" s="217"/>
      <c r="AM702" s="146"/>
      <c r="AN702" s="149"/>
      <c r="AO702" s="146"/>
      <c r="AP702" s="149"/>
      <c r="AQ702" s="185"/>
      <c r="AR702" s="218"/>
      <c r="AS702" s="218"/>
      <c r="AT702" s="218"/>
      <c r="AU702" s="218"/>
      <c r="AV702" s="218"/>
      <c r="AW702" s="218"/>
      <c r="AX702" s="218"/>
      <c r="AY702" s="218"/>
      <c r="AZ702" s="218"/>
      <c r="BA702" s="146"/>
      <c r="BB702" s="218"/>
      <c r="BC702" s="218"/>
      <c r="BD702" s="218"/>
      <c r="BE702" s="185"/>
      <c r="BF702" s="185"/>
      <c r="BG702" s="185"/>
      <c r="BH702" s="185"/>
      <c r="BI702" s="185"/>
      <c r="BJ702" s="185"/>
      <c r="BK702" s="185"/>
      <c r="BL702" s="146"/>
      <c r="BM702" s="146"/>
      <c r="BN702" s="184"/>
      <c r="BO702" s="184"/>
      <c r="BP702" s="184"/>
      <c r="BQ702" s="184"/>
      <c r="BR702" s="184"/>
      <c r="BS702" s="184"/>
      <c r="BT702" s="184"/>
      <c r="BU702" s="184"/>
      <c r="BV702" s="184"/>
      <c r="BW702" s="184"/>
      <c r="BX702" s="184"/>
      <c r="BY702" s="184"/>
      <c r="BZ702" s="184"/>
      <c r="CA702" s="184"/>
      <c r="CB702" s="184"/>
      <c r="CC702" s="184"/>
      <c r="CD702" s="184"/>
      <c r="CE702" s="184"/>
      <c r="CF702" s="184"/>
      <c r="CG702" s="184"/>
      <c r="CH702" s="184"/>
      <c r="CI702" s="184"/>
      <c r="CJ702" s="184"/>
      <c r="CK702" s="184"/>
      <c r="CL702" s="184"/>
      <c r="CM702" s="146"/>
      <c r="CN702" s="146"/>
      <c r="CO702" s="146"/>
      <c r="CP702" s="146"/>
      <c r="CQ702" s="146"/>
      <c r="CR702" s="146"/>
      <c r="CS702" s="146"/>
      <c r="CT702" s="146"/>
      <c r="CU702" s="146"/>
      <c r="CV702" s="146"/>
      <c r="CW702" s="146"/>
      <c r="CX702" s="146"/>
      <c r="CY702" s="146"/>
      <c r="CZ702" s="146"/>
      <c r="DA702" s="146"/>
      <c r="DB702" s="146"/>
      <c r="DC702" s="146"/>
      <c r="DD702" s="146"/>
      <c r="DE702" s="146"/>
      <c r="DF702" s="146"/>
      <c r="DG702" s="219"/>
      <c r="DH702" s="219"/>
      <c r="DI702" s="219"/>
      <c r="DJ702" s="219"/>
      <c r="DK702" s="219"/>
      <c r="DL702" s="219"/>
      <c r="DM702" s="219"/>
      <c r="DN702" s="219"/>
      <c r="DO702" s="219"/>
      <c r="DP702" s="219"/>
      <c r="DQ702" s="219"/>
      <c r="DR702" s="157"/>
      <c r="DS702" s="157"/>
      <c r="DT702" s="157"/>
      <c r="DU702" s="157"/>
      <c r="DV702" s="158"/>
      <c r="DW702" s="158"/>
      <c r="DX702" s="158"/>
      <c r="DY702" s="158"/>
      <c r="DZ702" s="158"/>
      <c r="EA702" s="158"/>
      <c r="EB702" s="158"/>
      <c r="EC702" s="158"/>
      <c r="ED702" s="158"/>
      <c r="EE702" s="158"/>
      <c r="EF702" s="158"/>
      <c r="EG702" s="158"/>
      <c r="EH702" s="158"/>
      <c r="EI702" s="158"/>
      <c r="EJ702" s="220"/>
      <c r="EK702" s="220"/>
      <c r="EL702" s="221"/>
      <c r="EM702" s="220"/>
      <c r="EN702" s="220"/>
      <c r="EO702" s="220"/>
      <c r="EP702" s="220"/>
      <c r="EQ702" s="220"/>
      <c r="ER702" s="222"/>
      <c r="ES702" s="222"/>
      <c r="ET702" s="222"/>
      <c r="EU702" s="222"/>
      <c r="EV702" s="222"/>
      <c r="EW702" s="222"/>
      <c r="EX702" s="222"/>
      <c r="EY702" s="222"/>
      <c r="EZ702" s="223"/>
      <c r="FA702" s="224"/>
      <c r="FB702" s="224"/>
      <c r="FC702" s="222"/>
      <c r="FD702" s="222"/>
      <c r="FE702" s="222"/>
      <c r="FF702" s="222"/>
      <c r="FG702" s="222"/>
      <c r="FH702" s="222"/>
      <c r="FI702" s="222"/>
      <c r="FJ702" s="222"/>
      <c r="FK702" s="222"/>
      <c r="FL702" s="222"/>
      <c r="FM702" s="222"/>
      <c r="FN702" s="146"/>
      <c r="FO702" s="225"/>
      <c r="FP702" s="225"/>
      <c r="FQ702" s="225"/>
      <c r="FR702" s="225"/>
      <c r="FS702" s="225"/>
      <c r="FT702" s="225"/>
      <c r="FU702" s="225"/>
      <c r="FV702" s="225"/>
      <c r="FW702" s="225"/>
      <c r="FX702" s="225"/>
      <c r="FY702" s="225"/>
      <c r="FZ702" s="225"/>
      <c r="GA702" s="225"/>
    </row>
    <row r="703" spans="4:183" ht="16.899999999999999" customHeight="1">
      <c r="D703" s="45"/>
      <c r="F703" s="144"/>
      <c r="G703" s="144"/>
      <c r="H703" s="144"/>
      <c r="I703" s="144"/>
      <c r="J703" s="144"/>
      <c r="K703" s="144"/>
      <c r="L703" s="144"/>
      <c r="M703" s="144"/>
      <c r="N703" s="211"/>
      <c r="O703" s="211"/>
      <c r="P703" s="146"/>
      <c r="Q703" s="215"/>
      <c r="R703" s="215"/>
      <c r="S703" s="215"/>
      <c r="T703" s="216"/>
      <c r="U703" s="216"/>
      <c r="V703" s="216"/>
      <c r="W703" s="216"/>
      <c r="X703" s="216"/>
      <c r="Y703" s="216"/>
      <c r="Z703" s="216"/>
      <c r="AA703" s="216"/>
      <c r="AB703" s="216"/>
      <c r="AC703" s="216"/>
      <c r="AD703" s="216"/>
      <c r="AE703" s="216"/>
      <c r="AF703" s="216"/>
      <c r="AG703" s="216"/>
      <c r="AH703" s="185"/>
      <c r="AI703" s="146"/>
      <c r="AJ703" s="146"/>
      <c r="AK703" s="146"/>
      <c r="AL703" s="217"/>
      <c r="AM703" s="146"/>
      <c r="AN703" s="149"/>
      <c r="AO703" s="146"/>
      <c r="AP703" s="149"/>
      <c r="AQ703" s="185"/>
      <c r="AR703" s="218"/>
      <c r="AS703" s="218"/>
      <c r="AT703" s="218"/>
      <c r="AU703" s="218"/>
      <c r="AV703" s="218"/>
      <c r="AW703" s="218"/>
      <c r="AX703" s="218"/>
      <c r="AY703" s="218"/>
      <c r="AZ703" s="218"/>
      <c r="BA703" s="146"/>
      <c r="BB703" s="218"/>
      <c r="BC703" s="218"/>
      <c r="BD703" s="218"/>
      <c r="BE703" s="185"/>
      <c r="BF703" s="185"/>
      <c r="BG703" s="185"/>
      <c r="BH703" s="185"/>
      <c r="BI703" s="185"/>
      <c r="BJ703" s="185"/>
      <c r="BK703" s="185"/>
      <c r="BL703" s="146"/>
      <c r="BM703" s="146"/>
      <c r="BN703" s="184"/>
      <c r="BO703" s="184"/>
      <c r="BP703" s="184"/>
      <c r="BQ703" s="184"/>
      <c r="BR703" s="184"/>
      <c r="BS703" s="184"/>
      <c r="BT703" s="184"/>
      <c r="BU703" s="184"/>
      <c r="BV703" s="184"/>
      <c r="BW703" s="184"/>
      <c r="BX703" s="184"/>
      <c r="BY703" s="184"/>
      <c r="BZ703" s="184"/>
      <c r="CA703" s="184"/>
      <c r="CB703" s="184"/>
      <c r="CC703" s="184"/>
      <c r="CD703" s="184"/>
      <c r="CE703" s="184"/>
      <c r="CF703" s="184"/>
      <c r="CG703" s="184"/>
      <c r="CH703" s="184"/>
      <c r="CI703" s="184"/>
      <c r="CJ703" s="184"/>
      <c r="CK703" s="184"/>
      <c r="CL703" s="184"/>
      <c r="CM703" s="146"/>
      <c r="CN703" s="146"/>
      <c r="CO703" s="146"/>
      <c r="CP703" s="146"/>
      <c r="CQ703" s="146"/>
      <c r="CR703" s="146"/>
      <c r="CS703" s="146"/>
      <c r="CT703" s="146"/>
      <c r="CU703" s="146"/>
      <c r="CV703" s="146"/>
      <c r="CW703" s="146"/>
      <c r="CX703" s="146"/>
      <c r="CY703" s="146"/>
      <c r="CZ703" s="146"/>
      <c r="DA703" s="146"/>
      <c r="DB703" s="146"/>
      <c r="DC703" s="146"/>
      <c r="DD703" s="146"/>
      <c r="DE703" s="146"/>
      <c r="DF703" s="146"/>
      <c r="DG703" s="219"/>
      <c r="DH703" s="219"/>
      <c r="DI703" s="219"/>
      <c r="DJ703" s="219"/>
      <c r="DK703" s="219"/>
      <c r="DL703" s="219"/>
      <c r="DM703" s="219"/>
      <c r="DN703" s="219"/>
      <c r="DO703" s="219"/>
      <c r="DP703" s="219"/>
      <c r="DQ703" s="219"/>
      <c r="DR703" s="157"/>
      <c r="DS703" s="157"/>
      <c r="DT703" s="157"/>
      <c r="DU703" s="157"/>
      <c r="DV703" s="158"/>
      <c r="DW703" s="158"/>
      <c r="DX703" s="158"/>
      <c r="DY703" s="158"/>
      <c r="DZ703" s="158"/>
      <c r="EA703" s="158"/>
      <c r="EB703" s="158"/>
      <c r="EC703" s="158"/>
      <c r="ED703" s="158"/>
      <c r="EE703" s="158"/>
      <c r="EF703" s="158"/>
      <c r="EG703" s="158"/>
      <c r="EH703" s="158"/>
      <c r="EI703" s="158"/>
      <c r="EJ703" s="220"/>
      <c r="EK703" s="220"/>
      <c r="EL703" s="221"/>
      <c r="EM703" s="220"/>
      <c r="EN703" s="220"/>
      <c r="EO703" s="220"/>
      <c r="EP703" s="220"/>
      <c r="EQ703" s="220"/>
      <c r="ER703" s="222"/>
      <c r="ES703" s="222"/>
      <c r="ET703" s="222"/>
      <c r="EU703" s="222"/>
      <c r="EV703" s="222"/>
      <c r="EW703" s="222"/>
      <c r="EX703" s="222"/>
      <c r="EY703" s="222"/>
      <c r="EZ703" s="223"/>
      <c r="FA703" s="224"/>
      <c r="FB703" s="224"/>
      <c r="FC703" s="222"/>
      <c r="FD703" s="222"/>
      <c r="FE703" s="222"/>
      <c r="FF703" s="222"/>
      <c r="FG703" s="222"/>
      <c r="FH703" s="222"/>
      <c r="FI703" s="222"/>
      <c r="FJ703" s="222"/>
      <c r="FK703" s="222"/>
      <c r="FL703" s="222"/>
      <c r="FM703" s="222"/>
      <c r="FN703" s="146"/>
      <c r="FO703" s="225"/>
      <c r="FP703" s="225"/>
      <c r="FQ703" s="225"/>
      <c r="FR703" s="225"/>
      <c r="FS703" s="225"/>
      <c r="FT703" s="225"/>
      <c r="FU703" s="225"/>
      <c r="FV703" s="225"/>
      <c r="FW703" s="225"/>
      <c r="FX703" s="225"/>
      <c r="FY703" s="225"/>
      <c r="FZ703" s="225"/>
      <c r="GA703" s="225"/>
    </row>
    <row r="704" spans="4:183" ht="16.899999999999999" customHeight="1">
      <c r="D704" s="45"/>
      <c r="F704" s="83"/>
      <c r="G704" s="83"/>
      <c r="H704" s="83"/>
      <c r="I704" s="83"/>
      <c r="J704" s="83"/>
      <c r="K704" s="83"/>
      <c r="L704" s="83"/>
      <c r="M704" s="83"/>
      <c r="N704" s="211"/>
      <c r="O704" s="211"/>
      <c r="P704" s="146"/>
      <c r="Q704" s="215"/>
      <c r="R704" s="215"/>
      <c r="S704" s="215"/>
      <c r="T704" s="216"/>
      <c r="U704" s="216"/>
      <c r="V704" s="216"/>
      <c r="W704" s="216"/>
      <c r="X704" s="216"/>
      <c r="Y704" s="216"/>
      <c r="Z704" s="216"/>
      <c r="AA704" s="216"/>
      <c r="AB704" s="216"/>
      <c r="AC704" s="216"/>
      <c r="AD704" s="216"/>
      <c r="AE704" s="216"/>
      <c r="AF704" s="216"/>
      <c r="AG704" s="216"/>
      <c r="AH704" s="185"/>
      <c r="AI704" s="146"/>
      <c r="AJ704" s="146"/>
      <c r="AK704" s="146"/>
      <c r="AL704" s="217"/>
      <c r="AM704" s="146"/>
      <c r="AN704" s="149"/>
      <c r="AO704" s="146"/>
      <c r="AP704" s="149"/>
      <c r="AQ704" s="185"/>
      <c r="AR704" s="218"/>
      <c r="AS704" s="218"/>
      <c r="AT704" s="218"/>
      <c r="AU704" s="218"/>
      <c r="AV704" s="218"/>
      <c r="AW704" s="218"/>
      <c r="AX704" s="218"/>
      <c r="AY704" s="218"/>
      <c r="AZ704" s="218"/>
      <c r="BA704" s="146"/>
      <c r="BB704" s="218"/>
      <c r="BC704" s="218"/>
      <c r="BD704" s="218"/>
      <c r="BE704" s="185"/>
      <c r="BF704" s="185"/>
      <c r="BG704" s="185"/>
      <c r="BH704" s="185"/>
      <c r="BI704" s="185"/>
      <c r="BJ704" s="185"/>
      <c r="BK704" s="185"/>
      <c r="BL704" s="146"/>
      <c r="BM704" s="146"/>
      <c r="BN704" s="184"/>
      <c r="BO704" s="184"/>
      <c r="BP704" s="184"/>
      <c r="BQ704" s="184"/>
      <c r="BR704" s="184"/>
      <c r="BS704" s="184"/>
      <c r="BT704" s="184"/>
      <c r="BU704" s="184"/>
      <c r="BV704" s="184"/>
      <c r="BW704" s="184"/>
      <c r="BX704" s="184"/>
      <c r="BY704" s="184"/>
      <c r="BZ704" s="184"/>
      <c r="CA704" s="184"/>
      <c r="CB704" s="184"/>
      <c r="CC704" s="184"/>
      <c r="CD704" s="184"/>
      <c r="CE704" s="184"/>
      <c r="CF704" s="184"/>
      <c r="CG704" s="184"/>
      <c r="CH704" s="184"/>
      <c r="CI704" s="184"/>
      <c r="CJ704" s="184"/>
      <c r="CK704" s="184"/>
      <c r="CL704" s="184"/>
      <c r="CM704" s="146"/>
      <c r="CN704" s="146"/>
      <c r="CO704" s="146"/>
      <c r="CP704" s="146"/>
      <c r="CQ704" s="146"/>
      <c r="CR704" s="146"/>
      <c r="CS704" s="146"/>
      <c r="CT704" s="146"/>
      <c r="CU704" s="146"/>
      <c r="CV704" s="146"/>
      <c r="CW704" s="146"/>
      <c r="CX704" s="146"/>
      <c r="CY704" s="146"/>
      <c r="CZ704" s="146"/>
      <c r="DA704" s="146"/>
      <c r="DB704" s="146"/>
      <c r="DC704" s="146"/>
      <c r="DD704" s="146"/>
      <c r="DE704" s="146"/>
      <c r="DF704" s="146"/>
      <c r="DG704" s="219"/>
      <c r="DH704" s="219"/>
      <c r="DI704" s="219"/>
      <c r="DJ704" s="219"/>
      <c r="DK704" s="219"/>
      <c r="DL704" s="219"/>
      <c r="DM704" s="219"/>
      <c r="DN704" s="219"/>
      <c r="DO704" s="219"/>
      <c r="DP704" s="219"/>
      <c r="DQ704" s="219"/>
      <c r="DR704" s="157"/>
      <c r="DS704" s="157"/>
      <c r="DT704" s="157"/>
      <c r="DU704" s="157"/>
      <c r="DV704" s="158"/>
      <c r="DW704" s="158"/>
      <c r="DX704" s="158"/>
      <c r="DY704" s="158"/>
      <c r="DZ704" s="158"/>
      <c r="EA704" s="158"/>
      <c r="EB704" s="158"/>
      <c r="EC704" s="158"/>
      <c r="ED704" s="158"/>
      <c r="EE704" s="158"/>
      <c r="EF704" s="158"/>
      <c r="EG704" s="158"/>
      <c r="EH704" s="158"/>
      <c r="EI704" s="158"/>
      <c r="EJ704" s="220"/>
      <c r="EK704" s="220"/>
      <c r="EL704" s="221"/>
      <c r="EM704" s="220"/>
      <c r="EN704" s="220"/>
      <c r="EO704" s="220"/>
      <c r="EP704" s="220"/>
      <c r="EQ704" s="220"/>
      <c r="ER704" s="222"/>
      <c r="ES704" s="222"/>
      <c r="ET704" s="222"/>
      <c r="EU704" s="222"/>
      <c r="EV704" s="222"/>
      <c r="EW704" s="222"/>
      <c r="EX704" s="222"/>
      <c r="EY704" s="222"/>
      <c r="EZ704" s="223"/>
      <c r="FA704" s="224"/>
      <c r="FB704" s="224"/>
      <c r="FC704" s="222"/>
      <c r="FD704" s="222"/>
      <c r="FE704" s="222"/>
      <c r="FF704" s="222"/>
      <c r="FG704" s="222"/>
      <c r="FH704" s="222"/>
      <c r="FI704" s="222"/>
      <c r="FJ704" s="222"/>
      <c r="FK704" s="222"/>
      <c r="FL704" s="222"/>
      <c r="FM704" s="222"/>
      <c r="FN704" s="146"/>
      <c r="FO704" s="225"/>
      <c r="FP704" s="225"/>
      <c r="FQ704" s="225"/>
      <c r="FR704" s="225"/>
      <c r="FS704" s="225"/>
      <c r="FT704" s="225"/>
      <c r="FU704" s="225"/>
      <c r="FV704" s="225"/>
      <c r="FW704" s="225"/>
      <c r="FX704" s="225"/>
      <c r="FY704" s="225"/>
      <c r="FZ704" s="225"/>
      <c r="GA704" s="225"/>
    </row>
    <row r="705" spans="4:183" ht="16.899999999999999" customHeight="1">
      <c r="D705" s="45"/>
      <c r="F705" s="144"/>
      <c r="G705" s="144"/>
      <c r="H705" s="144"/>
      <c r="I705" s="144"/>
      <c r="J705" s="144"/>
      <c r="K705" s="144"/>
      <c r="L705" s="144"/>
      <c r="M705" s="83"/>
      <c r="N705" s="211"/>
      <c r="O705" s="211"/>
      <c r="P705" s="146"/>
      <c r="Q705" s="215"/>
      <c r="R705" s="215"/>
      <c r="S705" s="215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185"/>
      <c r="AI705" s="146"/>
      <c r="AJ705" s="146"/>
      <c r="AK705" s="146"/>
      <c r="AL705" s="217"/>
      <c r="AM705" s="146"/>
      <c r="AN705" s="149"/>
      <c r="AO705" s="146"/>
      <c r="AP705" s="149"/>
      <c r="AQ705" s="185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146"/>
      <c r="BB705" s="218"/>
      <c r="BC705" s="218"/>
      <c r="BD705" s="218"/>
      <c r="BE705" s="185"/>
      <c r="BF705" s="185"/>
      <c r="BG705" s="185"/>
      <c r="BH705" s="185"/>
      <c r="BI705" s="185"/>
      <c r="BJ705" s="185"/>
      <c r="BK705" s="185"/>
      <c r="BL705" s="146"/>
      <c r="BM705" s="146"/>
      <c r="BN705" s="184"/>
      <c r="BO705" s="184"/>
      <c r="BP705" s="184"/>
      <c r="BQ705" s="184"/>
      <c r="BR705" s="184"/>
      <c r="BS705" s="184"/>
      <c r="BT705" s="184"/>
      <c r="BU705" s="184"/>
      <c r="BV705" s="184"/>
      <c r="BW705" s="184"/>
      <c r="BX705" s="184"/>
      <c r="BY705" s="184"/>
      <c r="BZ705" s="184"/>
      <c r="CA705" s="184"/>
      <c r="CB705" s="184"/>
      <c r="CC705" s="184"/>
      <c r="CD705" s="184"/>
      <c r="CE705" s="184"/>
      <c r="CF705" s="184"/>
      <c r="CG705" s="184"/>
      <c r="CH705" s="184"/>
      <c r="CI705" s="184"/>
      <c r="CJ705" s="184"/>
      <c r="CK705" s="184"/>
      <c r="CL705" s="184"/>
      <c r="CM705" s="146"/>
      <c r="CN705" s="146"/>
      <c r="CO705" s="146"/>
      <c r="CP705" s="146"/>
      <c r="CQ705" s="146"/>
      <c r="CR705" s="146"/>
      <c r="CS705" s="146"/>
      <c r="CT705" s="146"/>
      <c r="CU705" s="146"/>
      <c r="CV705" s="146"/>
      <c r="CW705" s="146"/>
      <c r="CX705" s="146"/>
      <c r="CY705" s="146"/>
      <c r="CZ705" s="146"/>
      <c r="DA705" s="146"/>
      <c r="DB705" s="146"/>
      <c r="DC705" s="146"/>
      <c r="DD705" s="146"/>
      <c r="DE705" s="146"/>
      <c r="DF705" s="146"/>
      <c r="DG705" s="219"/>
      <c r="DH705" s="219"/>
      <c r="DI705" s="219"/>
      <c r="DJ705" s="219"/>
      <c r="DK705" s="219"/>
      <c r="DL705" s="219"/>
      <c r="DM705" s="219"/>
      <c r="DN705" s="219"/>
      <c r="DO705" s="219"/>
      <c r="DP705" s="219"/>
      <c r="DQ705" s="219"/>
      <c r="DR705" s="157"/>
      <c r="DS705" s="157"/>
      <c r="DT705" s="157"/>
      <c r="DU705" s="157"/>
      <c r="DV705" s="158"/>
      <c r="DW705" s="158"/>
      <c r="DX705" s="158"/>
      <c r="DY705" s="158"/>
      <c r="DZ705" s="158"/>
      <c r="EA705" s="158"/>
      <c r="EB705" s="158"/>
      <c r="EC705" s="158"/>
      <c r="ED705" s="158"/>
      <c r="EE705" s="158"/>
      <c r="EF705" s="158"/>
      <c r="EG705" s="158"/>
      <c r="EH705" s="158"/>
      <c r="EI705" s="158"/>
      <c r="EJ705" s="220"/>
      <c r="EK705" s="220"/>
      <c r="EL705" s="221"/>
      <c r="EM705" s="220"/>
      <c r="EN705" s="220"/>
      <c r="EO705" s="220"/>
      <c r="EP705" s="220"/>
      <c r="EQ705" s="220"/>
      <c r="ER705" s="222"/>
      <c r="ES705" s="222"/>
      <c r="ET705" s="222"/>
      <c r="EU705" s="222"/>
      <c r="EV705" s="222"/>
      <c r="EW705" s="222"/>
      <c r="EX705" s="222"/>
      <c r="EY705" s="222"/>
      <c r="EZ705" s="223"/>
      <c r="FA705" s="224"/>
      <c r="FB705" s="224"/>
      <c r="FC705" s="222"/>
      <c r="FD705" s="222"/>
      <c r="FE705" s="222"/>
      <c r="FF705" s="222"/>
      <c r="FG705" s="222"/>
      <c r="FH705" s="222"/>
      <c r="FI705" s="222"/>
      <c r="FJ705" s="222"/>
      <c r="FK705" s="222"/>
      <c r="FL705" s="222"/>
      <c r="FM705" s="222"/>
      <c r="FN705" s="146"/>
      <c r="FO705" s="225"/>
      <c r="FP705" s="225"/>
      <c r="FQ705" s="225"/>
      <c r="FR705" s="225"/>
      <c r="FS705" s="225"/>
      <c r="FT705" s="225"/>
      <c r="FU705" s="225"/>
      <c r="FV705" s="225"/>
      <c r="FW705" s="225"/>
      <c r="FX705" s="225"/>
      <c r="FY705" s="225"/>
      <c r="FZ705" s="225"/>
      <c r="GA705" s="225"/>
    </row>
    <row r="706" spans="4:183" ht="16.899999999999999" customHeight="1">
      <c r="D706" s="45"/>
      <c r="F706" s="144"/>
      <c r="G706" s="83"/>
      <c r="H706" s="83"/>
      <c r="I706" s="83"/>
      <c r="J706" s="83"/>
      <c r="K706" s="144"/>
      <c r="L706" s="144"/>
      <c r="M706" s="83"/>
      <c r="N706" s="211"/>
      <c r="O706" s="211"/>
      <c r="P706" s="146"/>
      <c r="Q706" s="215"/>
      <c r="R706" s="215"/>
      <c r="S706" s="215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185"/>
      <c r="AI706" s="146"/>
      <c r="AJ706" s="146"/>
      <c r="AK706" s="146"/>
      <c r="AL706" s="217"/>
      <c r="AM706" s="146"/>
      <c r="AN706" s="149"/>
      <c r="AO706" s="146"/>
      <c r="AP706" s="149"/>
      <c r="AQ706" s="185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146"/>
      <c r="BB706" s="218"/>
      <c r="BC706" s="218"/>
      <c r="BD706" s="218"/>
      <c r="BE706" s="185"/>
      <c r="BF706" s="185"/>
      <c r="BG706" s="185"/>
      <c r="BH706" s="185"/>
      <c r="BI706" s="185"/>
      <c r="BJ706" s="185"/>
      <c r="BK706" s="185"/>
      <c r="BL706" s="146"/>
      <c r="BM706" s="146"/>
      <c r="BN706" s="184"/>
      <c r="BO706" s="184"/>
      <c r="BP706" s="184"/>
      <c r="BQ706" s="184"/>
      <c r="BR706" s="184"/>
      <c r="BS706" s="184"/>
      <c r="BT706" s="184"/>
      <c r="BU706" s="184"/>
      <c r="BV706" s="184"/>
      <c r="BW706" s="184"/>
      <c r="BX706" s="184"/>
      <c r="BY706" s="184"/>
      <c r="BZ706" s="184"/>
      <c r="CA706" s="184"/>
      <c r="CB706" s="184"/>
      <c r="CC706" s="184"/>
      <c r="CD706" s="184"/>
      <c r="CE706" s="184"/>
      <c r="CF706" s="184"/>
      <c r="CG706" s="184"/>
      <c r="CH706" s="184"/>
      <c r="CI706" s="184"/>
      <c r="CJ706" s="184"/>
      <c r="CK706" s="184"/>
      <c r="CL706" s="184"/>
      <c r="CM706" s="146"/>
      <c r="CN706" s="146"/>
      <c r="CO706" s="146"/>
      <c r="CP706" s="146"/>
      <c r="CQ706" s="146"/>
      <c r="CR706" s="146"/>
      <c r="CS706" s="146"/>
      <c r="CT706" s="146"/>
      <c r="CU706" s="146"/>
      <c r="CV706" s="146"/>
      <c r="CW706" s="146"/>
      <c r="CX706" s="146"/>
      <c r="CY706" s="146"/>
      <c r="CZ706" s="146"/>
      <c r="DA706" s="146"/>
      <c r="DB706" s="146"/>
      <c r="DC706" s="146"/>
      <c r="DD706" s="146"/>
      <c r="DE706" s="146"/>
      <c r="DF706" s="146"/>
      <c r="DG706" s="219"/>
      <c r="DH706" s="219"/>
      <c r="DI706" s="219"/>
      <c r="DJ706" s="219"/>
      <c r="DK706" s="219"/>
      <c r="DL706" s="219"/>
      <c r="DM706" s="219"/>
      <c r="DN706" s="219"/>
      <c r="DO706" s="219"/>
      <c r="DP706" s="219"/>
      <c r="DQ706" s="219"/>
      <c r="DR706" s="157"/>
      <c r="DS706" s="157"/>
      <c r="DT706" s="157"/>
      <c r="DU706" s="157"/>
      <c r="DV706" s="158"/>
      <c r="DW706" s="158"/>
      <c r="DX706" s="158"/>
      <c r="DY706" s="158"/>
      <c r="DZ706" s="158"/>
      <c r="EA706" s="158"/>
      <c r="EB706" s="158"/>
      <c r="EC706" s="158"/>
      <c r="ED706" s="158"/>
      <c r="EE706" s="158"/>
      <c r="EF706" s="158"/>
      <c r="EG706" s="158"/>
      <c r="EH706" s="158"/>
      <c r="EI706" s="158"/>
      <c r="EJ706" s="220"/>
      <c r="EK706" s="220"/>
      <c r="EL706" s="221"/>
      <c r="EM706" s="220"/>
      <c r="EN706" s="220"/>
      <c r="EO706" s="220"/>
      <c r="EP706" s="220"/>
      <c r="EQ706" s="220"/>
      <c r="ER706" s="222"/>
      <c r="ES706" s="222"/>
      <c r="ET706" s="222"/>
      <c r="EU706" s="222"/>
      <c r="EV706" s="222"/>
      <c r="EW706" s="222"/>
      <c r="EX706" s="222"/>
      <c r="EY706" s="222"/>
      <c r="EZ706" s="223"/>
      <c r="FA706" s="224"/>
      <c r="FB706" s="224"/>
      <c r="FC706" s="222"/>
      <c r="FD706" s="222"/>
      <c r="FE706" s="222"/>
      <c r="FF706" s="222"/>
      <c r="FG706" s="222"/>
      <c r="FH706" s="222"/>
      <c r="FI706" s="222"/>
      <c r="FJ706" s="222"/>
      <c r="FK706" s="222"/>
      <c r="FL706" s="222"/>
      <c r="FM706" s="222"/>
      <c r="FN706" s="146"/>
      <c r="FO706" s="225"/>
      <c r="FP706" s="225"/>
      <c r="FQ706" s="225"/>
      <c r="FR706" s="225"/>
      <c r="FS706" s="225"/>
      <c r="FT706" s="225"/>
      <c r="FU706" s="225"/>
      <c r="FV706" s="225"/>
      <c r="FW706" s="225"/>
      <c r="FX706" s="225"/>
      <c r="FY706" s="225"/>
      <c r="FZ706" s="225"/>
      <c r="GA706" s="225"/>
    </row>
    <row r="707" spans="4:183" ht="16.899999999999999" customHeight="1">
      <c r="D707" s="45"/>
      <c r="F707" s="144"/>
      <c r="G707" s="83"/>
      <c r="H707" s="83"/>
      <c r="I707" s="83"/>
      <c r="J707" s="83"/>
      <c r="K707" s="144"/>
      <c r="L707" s="144"/>
      <c r="M707" s="83"/>
      <c r="N707" s="211"/>
      <c r="O707" s="211"/>
      <c r="P707" s="146"/>
      <c r="Q707" s="215"/>
      <c r="R707" s="215"/>
      <c r="S707" s="215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185"/>
      <c r="AI707" s="146"/>
      <c r="AJ707" s="146"/>
      <c r="AK707" s="146"/>
      <c r="AL707" s="217"/>
      <c r="AM707" s="146"/>
      <c r="AN707" s="149"/>
      <c r="AO707" s="146"/>
      <c r="AP707" s="149"/>
      <c r="AQ707" s="185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146"/>
      <c r="BB707" s="218"/>
      <c r="BC707" s="218"/>
      <c r="BD707" s="218"/>
      <c r="BE707" s="185"/>
      <c r="BF707" s="185"/>
      <c r="BG707" s="185"/>
      <c r="BH707" s="185"/>
      <c r="BI707" s="185"/>
      <c r="BJ707" s="185"/>
      <c r="BK707" s="185"/>
      <c r="BL707" s="146"/>
      <c r="BM707" s="146"/>
      <c r="BN707" s="184"/>
      <c r="BO707" s="184"/>
      <c r="BP707" s="184"/>
      <c r="BQ707" s="184"/>
      <c r="BR707" s="184"/>
      <c r="BS707" s="184"/>
      <c r="BT707" s="184"/>
      <c r="BU707" s="184"/>
      <c r="BV707" s="184"/>
      <c r="BW707" s="184"/>
      <c r="BX707" s="184"/>
      <c r="BY707" s="184"/>
      <c r="BZ707" s="184"/>
      <c r="CA707" s="184"/>
      <c r="CB707" s="184"/>
      <c r="CC707" s="184"/>
      <c r="CD707" s="184"/>
      <c r="CE707" s="184"/>
      <c r="CF707" s="184"/>
      <c r="CG707" s="184"/>
      <c r="CH707" s="184"/>
      <c r="CI707" s="184"/>
      <c r="CJ707" s="184"/>
      <c r="CK707" s="184"/>
      <c r="CL707" s="184"/>
      <c r="CM707" s="146"/>
      <c r="CN707" s="146"/>
      <c r="CO707" s="146"/>
      <c r="CP707" s="146"/>
      <c r="CQ707" s="146"/>
      <c r="CR707" s="146"/>
      <c r="CS707" s="146"/>
      <c r="CT707" s="146"/>
      <c r="CU707" s="146"/>
      <c r="CV707" s="146"/>
      <c r="CW707" s="146"/>
      <c r="CX707" s="146"/>
      <c r="CY707" s="146"/>
      <c r="CZ707" s="146"/>
      <c r="DA707" s="146"/>
      <c r="DB707" s="146"/>
      <c r="DC707" s="146"/>
      <c r="DD707" s="146"/>
      <c r="DE707" s="146"/>
      <c r="DF707" s="146"/>
      <c r="DG707" s="219"/>
      <c r="DH707" s="219"/>
      <c r="DI707" s="219"/>
      <c r="DJ707" s="219"/>
      <c r="DK707" s="219"/>
      <c r="DL707" s="219"/>
      <c r="DM707" s="219"/>
      <c r="DN707" s="219"/>
      <c r="DO707" s="219"/>
      <c r="DP707" s="219"/>
      <c r="DQ707" s="219"/>
      <c r="DR707" s="157"/>
      <c r="DS707" s="157"/>
      <c r="DT707" s="157"/>
      <c r="DU707" s="157"/>
      <c r="DV707" s="158"/>
      <c r="DW707" s="158"/>
      <c r="DX707" s="158"/>
      <c r="DY707" s="158"/>
      <c r="DZ707" s="158"/>
      <c r="EA707" s="158"/>
      <c r="EB707" s="158"/>
      <c r="EC707" s="158"/>
      <c r="ED707" s="158"/>
      <c r="EE707" s="158"/>
      <c r="EF707" s="158"/>
      <c r="EG707" s="158"/>
      <c r="EH707" s="158"/>
      <c r="EI707" s="158"/>
      <c r="EJ707" s="220"/>
      <c r="EK707" s="220"/>
      <c r="EL707" s="221"/>
      <c r="EM707" s="220"/>
      <c r="EN707" s="220"/>
      <c r="EO707" s="220"/>
      <c r="EP707" s="220"/>
      <c r="EQ707" s="220"/>
      <c r="ER707" s="222"/>
      <c r="ES707" s="222"/>
      <c r="ET707" s="222"/>
      <c r="EU707" s="222"/>
      <c r="EV707" s="222"/>
      <c r="EW707" s="222"/>
      <c r="EX707" s="222"/>
      <c r="EY707" s="222"/>
      <c r="EZ707" s="223"/>
      <c r="FA707" s="224"/>
      <c r="FB707" s="224"/>
      <c r="FC707" s="222"/>
      <c r="FD707" s="222"/>
      <c r="FE707" s="222"/>
      <c r="FF707" s="222"/>
      <c r="FG707" s="222"/>
      <c r="FH707" s="222"/>
      <c r="FI707" s="222"/>
      <c r="FJ707" s="222"/>
      <c r="FK707" s="222"/>
      <c r="FL707" s="222"/>
      <c r="FM707" s="222"/>
      <c r="FN707" s="146"/>
      <c r="FO707" s="225"/>
      <c r="FP707" s="225"/>
      <c r="FQ707" s="225"/>
      <c r="FR707" s="225"/>
      <c r="FS707" s="225"/>
      <c r="FT707" s="225"/>
      <c r="FU707" s="225"/>
      <c r="FV707" s="225"/>
      <c r="FW707" s="225"/>
      <c r="FX707" s="225"/>
      <c r="FY707" s="225"/>
      <c r="FZ707" s="225"/>
      <c r="GA707" s="225"/>
    </row>
    <row r="708" spans="4:183" ht="16.899999999999999" customHeight="1">
      <c r="D708" s="45"/>
      <c r="F708" s="83"/>
      <c r="G708" s="83"/>
      <c r="H708" s="83"/>
      <c r="I708" s="83"/>
      <c r="J708" s="83"/>
      <c r="K708" s="83"/>
      <c r="L708" s="83"/>
      <c r="M708" s="83"/>
      <c r="N708" s="211"/>
      <c r="O708" s="211"/>
      <c r="P708" s="146"/>
      <c r="Q708" s="215"/>
      <c r="R708" s="215"/>
      <c r="S708" s="215"/>
      <c r="T708" s="216"/>
      <c r="U708" s="216"/>
      <c r="V708" s="216"/>
      <c r="W708" s="216"/>
      <c r="X708" s="216"/>
      <c r="Y708" s="216"/>
      <c r="Z708" s="216"/>
      <c r="AA708" s="216"/>
      <c r="AB708" s="216"/>
      <c r="AC708" s="216"/>
      <c r="AD708" s="216"/>
      <c r="AE708" s="216"/>
      <c r="AF708" s="216"/>
      <c r="AG708" s="216"/>
      <c r="AH708" s="185"/>
      <c r="AI708" s="146"/>
      <c r="AJ708" s="146"/>
      <c r="AK708" s="146"/>
      <c r="AL708" s="217"/>
      <c r="AM708" s="146"/>
      <c r="AN708" s="149"/>
      <c r="AO708" s="146"/>
      <c r="AP708" s="149"/>
      <c r="AQ708" s="185"/>
      <c r="AR708" s="218"/>
      <c r="AS708" s="218"/>
      <c r="AT708" s="218"/>
      <c r="AU708" s="218"/>
      <c r="AV708" s="218"/>
      <c r="AW708" s="218"/>
      <c r="AX708" s="218"/>
      <c r="AY708" s="218"/>
      <c r="AZ708" s="218"/>
      <c r="BA708" s="146"/>
      <c r="BB708" s="218"/>
      <c r="BC708" s="218"/>
      <c r="BD708" s="218"/>
      <c r="BE708" s="185"/>
      <c r="BF708" s="185"/>
      <c r="BG708" s="185"/>
      <c r="BH708" s="185"/>
      <c r="BI708" s="185"/>
      <c r="BJ708" s="185"/>
      <c r="BK708" s="185"/>
      <c r="BL708" s="146"/>
      <c r="BM708" s="146"/>
      <c r="BN708" s="184"/>
      <c r="BO708" s="184"/>
      <c r="BP708" s="184"/>
      <c r="BQ708" s="184"/>
      <c r="BR708" s="184"/>
      <c r="BS708" s="184"/>
      <c r="BT708" s="184"/>
      <c r="BU708" s="184"/>
      <c r="BV708" s="184"/>
      <c r="BW708" s="184"/>
      <c r="BX708" s="184"/>
      <c r="BY708" s="184"/>
      <c r="BZ708" s="184"/>
      <c r="CA708" s="184"/>
      <c r="CB708" s="184"/>
      <c r="CC708" s="184"/>
      <c r="CD708" s="184"/>
      <c r="CE708" s="184"/>
      <c r="CF708" s="184"/>
      <c r="CG708" s="184"/>
      <c r="CH708" s="184"/>
      <c r="CI708" s="184"/>
      <c r="CJ708" s="184"/>
      <c r="CK708" s="184"/>
      <c r="CL708" s="184"/>
      <c r="CM708" s="146"/>
      <c r="CN708" s="146"/>
      <c r="CO708" s="146"/>
      <c r="CP708" s="146"/>
      <c r="CQ708" s="146"/>
      <c r="CR708" s="146"/>
      <c r="CS708" s="146"/>
      <c r="CT708" s="146"/>
      <c r="CU708" s="146"/>
      <c r="CV708" s="146"/>
      <c r="CW708" s="146"/>
      <c r="CX708" s="146"/>
      <c r="CY708" s="146"/>
      <c r="CZ708" s="146"/>
      <c r="DA708" s="146"/>
      <c r="DB708" s="146"/>
      <c r="DC708" s="146"/>
      <c r="DD708" s="146"/>
      <c r="DE708" s="146"/>
      <c r="DF708" s="146"/>
      <c r="DG708" s="219"/>
      <c r="DH708" s="219"/>
      <c r="DI708" s="219"/>
      <c r="DJ708" s="219"/>
      <c r="DK708" s="219"/>
      <c r="DL708" s="219"/>
      <c r="DM708" s="219"/>
      <c r="DN708" s="219"/>
      <c r="DO708" s="219"/>
      <c r="DP708" s="219"/>
      <c r="DQ708" s="219"/>
      <c r="DR708" s="157"/>
      <c r="DS708" s="157"/>
      <c r="DT708" s="157"/>
      <c r="DU708" s="157"/>
      <c r="DV708" s="158"/>
      <c r="DW708" s="158"/>
      <c r="DX708" s="158"/>
      <c r="DY708" s="158"/>
      <c r="DZ708" s="158"/>
      <c r="EA708" s="158"/>
      <c r="EB708" s="158"/>
      <c r="EC708" s="158"/>
      <c r="ED708" s="158"/>
      <c r="EE708" s="158"/>
      <c r="EF708" s="158"/>
      <c r="EG708" s="158"/>
      <c r="EH708" s="158"/>
      <c r="EI708" s="158"/>
      <c r="EJ708" s="220"/>
      <c r="EK708" s="220"/>
      <c r="EL708" s="221"/>
      <c r="EM708" s="220"/>
      <c r="EN708" s="220"/>
      <c r="EO708" s="220"/>
      <c r="EP708" s="220"/>
      <c r="EQ708" s="220"/>
      <c r="ER708" s="222"/>
      <c r="ES708" s="222"/>
      <c r="ET708" s="222"/>
      <c r="EU708" s="222"/>
      <c r="EV708" s="222"/>
      <c r="EW708" s="222"/>
      <c r="EX708" s="222"/>
      <c r="EY708" s="222"/>
      <c r="EZ708" s="223"/>
      <c r="FA708" s="224"/>
      <c r="FB708" s="224"/>
      <c r="FC708" s="222"/>
      <c r="FD708" s="222"/>
      <c r="FE708" s="222"/>
      <c r="FF708" s="222"/>
      <c r="FG708" s="222"/>
      <c r="FH708" s="222"/>
      <c r="FI708" s="222"/>
      <c r="FJ708" s="222"/>
      <c r="FK708" s="222"/>
      <c r="FL708" s="222"/>
      <c r="FM708" s="222"/>
      <c r="FN708" s="146"/>
      <c r="FO708" s="225"/>
      <c r="FP708" s="225"/>
      <c r="FQ708" s="225"/>
      <c r="FR708" s="225"/>
      <c r="FS708" s="225"/>
      <c r="FT708" s="225"/>
      <c r="FU708" s="225"/>
      <c r="FV708" s="225"/>
      <c r="FW708" s="225"/>
      <c r="FX708" s="225"/>
      <c r="FY708" s="225"/>
      <c r="FZ708" s="225"/>
      <c r="GA708" s="225"/>
    </row>
    <row r="709" spans="4:183" ht="16.899999999999999" customHeight="1">
      <c r="D709" s="45"/>
      <c r="F709" s="144"/>
      <c r="G709" s="144"/>
      <c r="H709" s="144"/>
      <c r="I709" s="144"/>
      <c r="J709" s="144"/>
      <c r="K709" s="144"/>
      <c r="L709" s="144"/>
      <c r="M709" s="83"/>
      <c r="N709" s="211"/>
      <c r="O709" s="211"/>
      <c r="P709" s="146"/>
      <c r="Q709" s="215"/>
      <c r="R709" s="215"/>
      <c r="S709" s="215"/>
      <c r="T709" s="216"/>
      <c r="U709" s="216"/>
      <c r="V709" s="216"/>
      <c r="W709" s="216"/>
      <c r="X709" s="216"/>
      <c r="Y709" s="216"/>
      <c r="Z709" s="216"/>
      <c r="AA709" s="216"/>
      <c r="AB709" s="216"/>
      <c r="AC709" s="216"/>
      <c r="AD709" s="216"/>
      <c r="AE709" s="216"/>
      <c r="AF709" s="216"/>
      <c r="AG709" s="216"/>
      <c r="AH709" s="185"/>
      <c r="AI709" s="146"/>
      <c r="AJ709" s="146"/>
      <c r="AK709" s="146"/>
      <c r="AL709" s="217"/>
      <c r="AM709" s="146"/>
      <c r="AN709" s="149"/>
      <c r="AO709" s="146"/>
      <c r="AP709" s="149"/>
      <c r="AQ709" s="185"/>
      <c r="AR709" s="218"/>
      <c r="AS709" s="218"/>
      <c r="AT709" s="218"/>
      <c r="AU709" s="218"/>
      <c r="AV709" s="218"/>
      <c r="AW709" s="218"/>
      <c r="AX709" s="218"/>
      <c r="AY709" s="218"/>
      <c r="AZ709" s="218"/>
      <c r="BA709" s="146"/>
      <c r="BB709" s="218"/>
      <c r="BC709" s="218"/>
      <c r="BD709" s="218"/>
      <c r="BE709" s="185"/>
      <c r="BF709" s="185"/>
      <c r="BG709" s="185"/>
      <c r="BH709" s="185"/>
      <c r="BI709" s="185"/>
      <c r="BJ709" s="185"/>
      <c r="BK709" s="185"/>
      <c r="BL709" s="146"/>
      <c r="BM709" s="146"/>
      <c r="BN709" s="184"/>
      <c r="BO709" s="184"/>
      <c r="BP709" s="184"/>
      <c r="BQ709" s="184"/>
      <c r="BR709" s="184"/>
      <c r="BS709" s="184"/>
      <c r="BT709" s="184"/>
      <c r="BU709" s="184"/>
      <c r="BV709" s="184"/>
      <c r="BW709" s="184"/>
      <c r="BX709" s="184"/>
      <c r="BY709" s="184"/>
      <c r="BZ709" s="184"/>
      <c r="CA709" s="184"/>
      <c r="CB709" s="184"/>
      <c r="CC709" s="184"/>
      <c r="CD709" s="184"/>
      <c r="CE709" s="184"/>
      <c r="CF709" s="184"/>
      <c r="CG709" s="184"/>
      <c r="CH709" s="184"/>
      <c r="CI709" s="184"/>
      <c r="CJ709" s="184"/>
      <c r="CK709" s="184"/>
      <c r="CL709" s="184"/>
      <c r="CM709" s="146"/>
      <c r="CN709" s="146"/>
      <c r="CO709" s="146"/>
      <c r="CP709" s="146"/>
      <c r="CQ709" s="146"/>
      <c r="CR709" s="146"/>
      <c r="CS709" s="146"/>
      <c r="CT709" s="146"/>
      <c r="CU709" s="146"/>
      <c r="CV709" s="146"/>
      <c r="CW709" s="146"/>
      <c r="CX709" s="146"/>
      <c r="CY709" s="146"/>
      <c r="CZ709" s="146"/>
      <c r="DA709" s="146"/>
      <c r="DB709" s="146"/>
      <c r="DC709" s="146"/>
      <c r="DD709" s="146"/>
      <c r="DE709" s="146"/>
      <c r="DF709" s="146"/>
      <c r="DG709" s="219"/>
      <c r="DH709" s="219"/>
      <c r="DI709" s="219"/>
      <c r="DJ709" s="219"/>
      <c r="DK709" s="219"/>
      <c r="DL709" s="219"/>
      <c r="DM709" s="219"/>
      <c r="DN709" s="219"/>
      <c r="DO709" s="219"/>
      <c r="DP709" s="219"/>
      <c r="DQ709" s="219"/>
      <c r="DR709" s="157"/>
      <c r="DS709" s="157"/>
      <c r="DT709" s="157"/>
      <c r="DU709" s="157"/>
      <c r="DV709" s="158"/>
      <c r="DW709" s="158"/>
      <c r="DX709" s="158"/>
      <c r="DY709" s="158"/>
      <c r="DZ709" s="158"/>
      <c r="EA709" s="158"/>
      <c r="EB709" s="158"/>
      <c r="EC709" s="158"/>
      <c r="ED709" s="158"/>
      <c r="EE709" s="158"/>
      <c r="EF709" s="158"/>
      <c r="EG709" s="158"/>
      <c r="EH709" s="158"/>
      <c r="EI709" s="158"/>
      <c r="EJ709" s="220"/>
      <c r="EK709" s="220"/>
      <c r="EL709" s="221"/>
      <c r="EM709" s="220"/>
      <c r="EN709" s="220"/>
      <c r="EO709" s="220"/>
      <c r="EP709" s="220"/>
      <c r="EQ709" s="220"/>
      <c r="ER709" s="222"/>
      <c r="ES709" s="222"/>
      <c r="ET709" s="222"/>
      <c r="EU709" s="222"/>
      <c r="EV709" s="222"/>
      <c r="EW709" s="222"/>
      <c r="EX709" s="222"/>
      <c r="EY709" s="222"/>
      <c r="EZ709" s="223"/>
      <c r="FA709" s="224"/>
      <c r="FB709" s="224"/>
      <c r="FC709" s="222"/>
      <c r="FD709" s="222"/>
      <c r="FE709" s="222"/>
      <c r="FF709" s="222"/>
      <c r="FG709" s="222"/>
      <c r="FH709" s="222"/>
      <c r="FI709" s="222"/>
      <c r="FJ709" s="222"/>
      <c r="FK709" s="222"/>
      <c r="FL709" s="222"/>
      <c r="FM709" s="222"/>
      <c r="FN709" s="146"/>
      <c r="FO709" s="225"/>
      <c r="FP709" s="225"/>
      <c r="FQ709" s="225"/>
      <c r="FR709" s="225"/>
      <c r="FS709" s="225"/>
      <c r="FT709" s="225"/>
      <c r="FU709" s="225"/>
      <c r="FV709" s="225"/>
      <c r="FW709" s="225"/>
      <c r="FX709" s="225"/>
      <c r="FY709" s="225"/>
      <c r="FZ709" s="225"/>
      <c r="GA709" s="225"/>
    </row>
    <row r="710" spans="4:183" ht="16.899999999999999" customHeight="1">
      <c r="D710" s="45"/>
      <c r="F710" s="144"/>
      <c r="G710" s="144"/>
      <c r="H710" s="144"/>
      <c r="I710" s="144"/>
      <c r="J710" s="144"/>
      <c r="K710" s="144"/>
      <c r="L710" s="144"/>
      <c r="M710" s="83"/>
      <c r="N710" s="211"/>
      <c r="O710" s="211"/>
      <c r="P710" s="146"/>
      <c r="Q710" s="215"/>
      <c r="R710" s="215"/>
      <c r="S710" s="215"/>
      <c r="T710" s="216"/>
      <c r="U710" s="216"/>
      <c r="V710" s="216"/>
      <c r="W710" s="216"/>
      <c r="X710" s="216"/>
      <c r="Y710" s="216"/>
      <c r="Z710" s="216"/>
      <c r="AA710" s="216"/>
      <c r="AB710" s="216"/>
      <c r="AC710" s="216"/>
      <c r="AD710" s="216"/>
      <c r="AE710" s="216"/>
      <c r="AF710" s="216"/>
      <c r="AG710" s="216"/>
      <c r="AH710" s="185"/>
      <c r="AI710" s="146"/>
      <c r="AJ710" s="146"/>
      <c r="AK710" s="146"/>
      <c r="AL710" s="217"/>
      <c r="AM710" s="146"/>
      <c r="AN710" s="149"/>
      <c r="AO710" s="146"/>
      <c r="AP710" s="149"/>
      <c r="AQ710" s="185"/>
      <c r="AR710" s="218"/>
      <c r="AS710" s="218"/>
      <c r="AT710" s="218"/>
      <c r="AU710" s="218"/>
      <c r="AV710" s="218"/>
      <c r="AW710" s="218"/>
      <c r="AX710" s="218"/>
      <c r="AY710" s="218"/>
      <c r="AZ710" s="218"/>
      <c r="BA710" s="146"/>
      <c r="BB710" s="218"/>
      <c r="BC710" s="218"/>
      <c r="BD710" s="218"/>
      <c r="BE710" s="185"/>
      <c r="BF710" s="185"/>
      <c r="BG710" s="185"/>
      <c r="BH710" s="185"/>
      <c r="BI710" s="185"/>
      <c r="BJ710" s="185"/>
      <c r="BK710" s="185"/>
      <c r="BL710" s="146"/>
      <c r="BM710" s="146"/>
      <c r="BN710" s="184"/>
      <c r="BO710" s="184"/>
      <c r="BP710" s="184"/>
      <c r="BQ710" s="184"/>
      <c r="BR710" s="184"/>
      <c r="BS710" s="184"/>
      <c r="BT710" s="184"/>
      <c r="BU710" s="184"/>
      <c r="BV710" s="184"/>
      <c r="BW710" s="184"/>
      <c r="BX710" s="184"/>
      <c r="BY710" s="184"/>
      <c r="BZ710" s="184"/>
      <c r="CA710" s="184"/>
      <c r="CB710" s="184"/>
      <c r="CC710" s="184"/>
      <c r="CD710" s="184"/>
      <c r="CE710" s="184"/>
      <c r="CF710" s="184"/>
      <c r="CG710" s="184"/>
      <c r="CH710" s="184"/>
      <c r="CI710" s="184"/>
      <c r="CJ710" s="184"/>
      <c r="CK710" s="184"/>
      <c r="CL710" s="184"/>
      <c r="CM710" s="146"/>
      <c r="CN710" s="146"/>
      <c r="CO710" s="146"/>
      <c r="CP710" s="146"/>
      <c r="CQ710" s="146"/>
      <c r="CR710" s="146"/>
      <c r="CS710" s="146"/>
      <c r="CT710" s="146"/>
      <c r="CU710" s="146"/>
      <c r="CV710" s="146"/>
      <c r="CW710" s="146"/>
      <c r="CX710" s="146"/>
      <c r="CY710" s="146"/>
      <c r="CZ710" s="146"/>
      <c r="DA710" s="146"/>
      <c r="DB710" s="146"/>
      <c r="DC710" s="146"/>
      <c r="DD710" s="146"/>
      <c r="DE710" s="146"/>
      <c r="DF710" s="146"/>
      <c r="DG710" s="219"/>
      <c r="DH710" s="219"/>
      <c r="DI710" s="219"/>
      <c r="DJ710" s="219"/>
      <c r="DK710" s="219"/>
      <c r="DL710" s="219"/>
      <c r="DM710" s="219"/>
      <c r="DN710" s="219"/>
      <c r="DO710" s="219"/>
      <c r="DP710" s="219"/>
      <c r="DQ710" s="219"/>
      <c r="DR710" s="157"/>
      <c r="DS710" s="157"/>
      <c r="DT710" s="157"/>
      <c r="DU710" s="157"/>
      <c r="DV710" s="158"/>
      <c r="DW710" s="158"/>
      <c r="DX710" s="158"/>
      <c r="DY710" s="158"/>
      <c r="DZ710" s="158"/>
      <c r="EA710" s="158"/>
      <c r="EB710" s="158"/>
      <c r="EC710" s="158"/>
      <c r="ED710" s="158"/>
      <c r="EE710" s="158"/>
      <c r="EF710" s="158"/>
      <c r="EG710" s="158"/>
      <c r="EH710" s="158"/>
      <c r="EI710" s="158"/>
      <c r="EJ710" s="220"/>
      <c r="EK710" s="220"/>
      <c r="EL710" s="221"/>
      <c r="EM710" s="220"/>
      <c r="EN710" s="220"/>
      <c r="EO710" s="220"/>
      <c r="EP710" s="220"/>
      <c r="EQ710" s="220"/>
      <c r="ER710" s="222"/>
      <c r="ES710" s="222"/>
      <c r="ET710" s="222"/>
      <c r="EU710" s="222"/>
      <c r="EV710" s="222"/>
      <c r="EW710" s="222"/>
      <c r="EX710" s="222"/>
      <c r="EY710" s="222"/>
      <c r="EZ710" s="223"/>
      <c r="FA710" s="224"/>
      <c r="FB710" s="224"/>
      <c r="FC710" s="222"/>
      <c r="FD710" s="222"/>
      <c r="FE710" s="222"/>
      <c r="FF710" s="222"/>
      <c r="FG710" s="222"/>
      <c r="FH710" s="222"/>
      <c r="FI710" s="222"/>
      <c r="FJ710" s="222"/>
      <c r="FK710" s="222"/>
      <c r="FL710" s="222"/>
      <c r="FM710" s="222"/>
      <c r="FN710" s="146"/>
      <c r="FO710" s="225"/>
      <c r="FP710" s="225"/>
      <c r="FQ710" s="225"/>
      <c r="FR710" s="225"/>
      <c r="FS710" s="225"/>
      <c r="FT710" s="225"/>
      <c r="FU710" s="225"/>
      <c r="FV710" s="225"/>
      <c r="FW710" s="225"/>
      <c r="FX710" s="225"/>
      <c r="FY710" s="225"/>
      <c r="FZ710" s="225"/>
      <c r="GA710" s="225"/>
    </row>
    <row r="711" spans="4:183" ht="16.899999999999999" customHeight="1">
      <c r="D711" s="45"/>
      <c r="F711" s="144"/>
      <c r="G711" s="144"/>
      <c r="H711" s="144"/>
      <c r="I711" s="144"/>
      <c r="J711" s="144"/>
      <c r="K711" s="144"/>
      <c r="L711" s="144"/>
      <c r="M711" s="83"/>
      <c r="N711" s="211"/>
      <c r="O711" s="211"/>
      <c r="P711" s="146"/>
      <c r="Q711" s="215"/>
      <c r="R711" s="215"/>
      <c r="S711" s="215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185"/>
      <c r="AI711" s="146"/>
      <c r="AJ711" s="146"/>
      <c r="AK711" s="146"/>
      <c r="AL711" s="217"/>
      <c r="AM711" s="146"/>
      <c r="AN711" s="149"/>
      <c r="AO711" s="146"/>
      <c r="AP711" s="149"/>
      <c r="AQ711" s="185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146"/>
      <c r="BB711" s="218"/>
      <c r="BC711" s="218"/>
      <c r="BD711" s="218"/>
      <c r="BE711" s="185"/>
      <c r="BF711" s="185"/>
      <c r="BG711" s="185"/>
      <c r="BH711" s="185"/>
      <c r="BI711" s="185"/>
      <c r="BJ711" s="185"/>
      <c r="BK711" s="185"/>
      <c r="BL711" s="146"/>
      <c r="BM711" s="146"/>
      <c r="BN711" s="184"/>
      <c r="BO711" s="184"/>
      <c r="BP711" s="184"/>
      <c r="BQ711" s="184"/>
      <c r="BR711" s="184"/>
      <c r="BS711" s="184"/>
      <c r="BT711" s="184"/>
      <c r="BU711" s="184"/>
      <c r="BV711" s="184"/>
      <c r="BW711" s="184"/>
      <c r="BX711" s="184"/>
      <c r="BY711" s="184"/>
      <c r="BZ711" s="184"/>
      <c r="CA711" s="184"/>
      <c r="CB711" s="184"/>
      <c r="CC711" s="184"/>
      <c r="CD711" s="184"/>
      <c r="CE711" s="184"/>
      <c r="CF711" s="184"/>
      <c r="CG711" s="184"/>
      <c r="CH711" s="184"/>
      <c r="CI711" s="184"/>
      <c r="CJ711" s="184"/>
      <c r="CK711" s="184"/>
      <c r="CL711" s="184"/>
      <c r="CM711" s="146"/>
      <c r="CN711" s="146"/>
      <c r="CO711" s="146"/>
      <c r="CP711" s="146"/>
      <c r="CQ711" s="146"/>
      <c r="CR711" s="146"/>
      <c r="CS711" s="146"/>
      <c r="CT711" s="146"/>
      <c r="CU711" s="146"/>
      <c r="CV711" s="146"/>
      <c r="CW711" s="146"/>
      <c r="CX711" s="146"/>
      <c r="CY711" s="146"/>
      <c r="CZ711" s="146"/>
      <c r="DA711" s="146"/>
      <c r="DB711" s="146"/>
      <c r="DC711" s="146"/>
      <c r="DD711" s="146"/>
      <c r="DE711" s="146"/>
      <c r="DF711" s="146"/>
      <c r="DG711" s="219"/>
      <c r="DH711" s="219"/>
      <c r="DI711" s="219"/>
      <c r="DJ711" s="219"/>
      <c r="DK711" s="219"/>
      <c r="DL711" s="219"/>
      <c r="DM711" s="219"/>
      <c r="DN711" s="219"/>
      <c r="DO711" s="219"/>
      <c r="DP711" s="219"/>
      <c r="DQ711" s="219"/>
      <c r="DR711" s="157"/>
      <c r="DS711" s="157"/>
      <c r="DT711" s="157"/>
      <c r="DU711" s="157"/>
      <c r="DV711" s="158"/>
      <c r="DW711" s="158"/>
      <c r="DX711" s="158"/>
      <c r="DY711" s="158"/>
      <c r="DZ711" s="158"/>
      <c r="EA711" s="158"/>
      <c r="EB711" s="158"/>
      <c r="EC711" s="158"/>
      <c r="ED711" s="158"/>
      <c r="EE711" s="158"/>
      <c r="EF711" s="158"/>
      <c r="EG711" s="158"/>
      <c r="EH711" s="158"/>
      <c r="EI711" s="158"/>
      <c r="EJ711" s="220"/>
      <c r="EK711" s="220"/>
      <c r="EL711" s="221"/>
      <c r="EM711" s="220"/>
      <c r="EN711" s="220"/>
      <c r="EO711" s="220"/>
      <c r="EP711" s="220"/>
      <c r="EQ711" s="220"/>
      <c r="ER711" s="222"/>
      <c r="ES711" s="222"/>
      <c r="ET711" s="222"/>
      <c r="EU711" s="222"/>
      <c r="EV711" s="222"/>
      <c r="EW711" s="222"/>
      <c r="EX711" s="222"/>
      <c r="EY711" s="222"/>
      <c r="EZ711" s="223"/>
      <c r="FA711" s="224"/>
      <c r="FB711" s="224"/>
      <c r="FC711" s="222"/>
      <c r="FD711" s="222"/>
      <c r="FE711" s="222"/>
      <c r="FF711" s="222"/>
      <c r="FG711" s="222"/>
      <c r="FH711" s="222"/>
      <c r="FI711" s="222"/>
      <c r="FJ711" s="222"/>
      <c r="FK711" s="222"/>
      <c r="FL711" s="222"/>
      <c r="FM711" s="222"/>
      <c r="FN711" s="146"/>
      <c r="FO711" s="225"/>
      <c r="FP711" s="225"/>
      <c r="FQ711" s="225"/>
      <c r="FR711" s="225"/>
      <c r="FS711" s="225"/>
      <c r="FT711" s="225"/>
      <c r="FU711" s="225"/>
      <c r="FV711" s="225"/>
      <c r="FW711" s="225"/>
      <c r="FX711" s="225"/>
      <c r="FY711" s="225"/>
      <c r="FZ711" s="225"/>
      <c r="GA711" s="225"/>
    </row>
    <row r="712" spans="4:183" ht="16.899999999999999" customHeight="1">
      <c r="D712" s="45"/>
      <c r="F712" s="83"/>
      <c r="G712" s="83"/>
      <c r="H712" s="83"/>
      <c r="I712" s="83"/>
      <c r="J712" s="83"/>
      <c r="K712" s="83"/>
      <c r="L712" s="83"/>
      <c r="M712" s="83"/>
      <c r="N712" s="211"/>
      <c r="O712" s="211"/>
      <c r="P712" s="146"/>
      <c r="Q712" s="215"/>
      <c r="R712" s="215"/>
      <c r="S712" s="215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185"/>
      <c r="AI712" s="146"/>
      <c r="AJ712" s="146"/>
      <c r="AK712" s="146"/>
      <c r="AL712" s="217"/>
      <c r="AM712" s="146"/>
      <c r="AN712" s="149"/>
      <c r="AO712" s="146"/>
      <c r="AP712" s="149"/>
      <c r="AQ712" s="185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146"/>
      <c r="BB712" s="218"/>
      <c r="BC712" s="218"/>
      <c r="BD712" s="218"/>
      <c r="BE712" s="185"/>
      <c r="BF712" s="185"/>
      <c r="BG712" s="185"/>
      <c r="BH712" s="185"/>
      <c r="BI712" s="185"/>
      <c r="BJ712" s="185"/>
      <c r="BK712" s="185"/>
      <c r="BL712" s="146"/>
      <c r="BM712" s="146"/>
      <c r="BN712" s="184"/>
      <c r="BO712" s="184"/>
      <c r="BP712" s="184"/>
      <c r="BQ712" s="184"/>
      <c r="BR712" s="184"/>
      <c r="BS712" s="184"/>
      <c r="BT712" s="184"/>
      <c r="BU712" s="184"/>
      <c r="BV712" s="184"/>
      <c r="BW712" s="184"/>
      <c r="BX712" s="184"/>
      <c r="BY712" s="184"/>
      <c r="BZ712" s="184"/>
      <c r="CA712" s="184"/>
      <c r="CB712" s="184"/>
      <c r="CC712" s="184"/>
      <c r="CD712" s="184"/>
      <c r="CE712" s="184"/>
      <c r="CF712" s="184"/>
      <c r="CG712" s="184"/>
      <c r="CH712" s="184"/>
      <c r="CI712" s="184"/>
      <c r="CJ712" s="184"/>
      <c r="CK712" s="184"/>
      <c r="CL712" s="184"/>
      <c r="CM712" s="146"/>
      <c r="CN712" s="146"/>
      <c r="CO712" s="146"/>
      <c r="CP712" s="146"/>
      <c r="CQ712" s="146"/>
      <c r="CR712" s="146"/>
      <c r="CS712" s="146"/>
      <c r="CT712" s="146"/>
      <c r="CU712" s="146"/>
      <c r="CV712" s="146"/>
      <c r="CW712" s="146"/>
      <c r="CX712" s="146"/>
      <c r="CY712" s="146"/>
      <c r="CZ712" s="146"/>
      <c r="DA712" s="146"/>
      <c r="DB712" s="146"/>
      <c r="DC712" s="146"/>
      <c r="DD712" s="146"/>
      <c r="DE712" s="146"/>
      <c r="DF712" s="146"/>
      <c r="DG712" s="219"/>
      <c r="DH712" s="219"/>
      <c r="DI712" s="219"/>
      <c r="DJ712" s="219"/>
      <c r="DK712" s="219"/>
      <c r="DL712" s="219"/>
      <c r="DM712" s="219"/>
      <c r="DN712" s="219"/>
      <c r="DO712" s="219"/>
      <c r="DP712" s="219"/>
      <c r="DQ712" s="219"/>
      <c r="DR712" s="157"/>
      <c r="DS712" s="157"/>
      <c r="DT712" s="157"/>
      <c r="DU712" s="157"/>
      <c r="DV712" s="158"/>
      <c r="DW712" s="158"/>
      <c r="DX712" s="158"/>
      <c r="DY712" s="158"/>
      <c r="DZ712" s="158"/>
      <c r="EA712" s="158"/>
      <c r="EB712" s="158"/>
      <c r="EC712" s="158"/>
      <c r="ED712" s="158"/>
      <c r="EE712" s="158"/>
      <c r="EF712" s="158"/>
      <c r="EG712" s="158"/>
      <c r="EH712" s="158"/>
      <c r="EI712" s="158"/>
      <c r="EJ712" s="220"/>
      <c r="EK712" s="220"/>
      <c r="EL712" s="221"/>
      <c r="EM712" s="220"/>
      <c r="EN712" s="220"/>
      <c r="EO712" s="220"/>
      <c r="EP712" s="220"/>
      <c r="EQ712" s="220"/>
      <c r="ER712" s="222"/>
      <c r="ES712" s="222"/>
      <c r="ET712" s="222"/>
      <c r="EU712" s="222"/>
      <c r="EV712" s="222"/>
      <c r="EW712" s="222"/>
      <c r="EX712" s="222"/>
      <c r="EY712" s="222"/>
      <c r="EZ712" s="223"/>
      <c r="FA712" s="224"/>
      <c r="FB712" s="224"/>
      <c r="FC712" s="222"/>
      <c r="FD712" s="222"/>
      <c r="FE712" s="222"/>
      <c r="FF712" s="222"/>
      <c r="FG712" s="222"/>
      <c r="FH712" s="222"/>
      <c r="FI712" s="222"/>
      <c r="FJ712" s="222"/>
      <c r="FK712" s="222"/>
      <c r="FL712" s="222"/>
      <c r="FM712" s="222"/>
      <c r="FN712" s="146"/>
      <c r="FO712" s="225"/>
      <c r="FP712" s="225"/>
      <c r="FQ712" s="225"/>
      <c r="FR712" s="225"/>
      <c r="FS712" s="225"/>
      <c r="FT712" s="225"/>
      <c r="FU712" s="225"/>
      <c r="FV712" s="225"/>
      <c r="FW712" s="225"/>
      <c r="FX712" s="225"/>
      <c r="FY712" s="225"/>
      <c r="FZ712" s="225"/>
      <c r="GA712" s="225"/>
    </row>
    <row r="713" spans="4:183" ht="16.899999999999999" customHeight="1">
      <c r="D713" s="45"/>
      <c r="F713" s="144"/>
      <c r="G713" s="144"/>
      <c r="H713" s="144"/>
      <c r="I713" s="144"/>
      <c r="J713" s="144"/>
      <c r="K713" s="144"/>
      <c r="L713" s="144"/>
      <c r="M713" s="83"/>
      <c r="N713" s="211"/>
      <c r="O713" s="211"/>
      <c r="P713" s="146"/>
      <c r="Q713" s="215"/>
      <c r="R713" s="215"/>
      <c r="S713" s="215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185"/>
      <c r="AI713" s="146"/>
      <c r="AJ713" s="146"/>
      <c r="AK713" s="146"/>
      <c r="AL713" s="217"/>
      <c r="AM713" s="146"/>
      <c r="AN713" s="149"/>
      <c r="AO713" s="146"/>
      <c r="AP713" s="149"/>
      <c r="AQ713" s="185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146"/>
      <c r="BB713" s="218"/>
      <c r="BC713" s="218"/>
      <c r="BD713" s="218"/>
      <c r="BE713" s="185"/>
      <c r="BF713" s="185"/>
      <c r="BG713" s="185"/>
      <c r="BH713" s="185"/>
      <c r="BI713" s="185"/>
      <c r="BJ713" s="185"/>
      <c r="BK713" s="185"/>
      <c r="BL713" s="146"/>
      <c r="BM713" s="146"/>
      <c r="BN713" s="184"/>
      <c r="BO713" s="184"/>
      <c r="BP713" s="184"/>
      <c r="BQ713" s="184"/>
      <c r="BR713" s="184"/>
      <c r="BS713" s="184"/>
      <c r="BT713" s="184"/>
      <c r="BU713" s="184"/>
      <c r="BV713" s="184"/>
      <c r="BW713" s="184"/>
      <c r="BX713" s="184"/>
      <c r="BY713" s="184"/>
      <c r="BZ713" s="184"/>
      <c r="CA713" s="184"/>
      <c r="CB713" s="184"/>
      <c r="CC713" s="184"/>
      <c r="CD713" s="184"/>
      <c r="CE713" s="184"/>
      <c r="CF713" s="184"/>
      <c r="CG713" s="184"/>
      <c r="CH713" s="184"/>
      <c r="CI713" s="184"/>
      <c r="CJ713" s="184"/>
      <c r="CK713" s="184"/>
      <c r="CL713" s="184"/>
      <c r="CM713" s="146"/>
      <c r="CN713" s="146"/>
      <c r="CO713" s="146"/>
      <c r="CP713" s="146"/>
      <c r="CQ713" s="146"/>
      <c r="CR713" s="146"/>
      <c r="CS713" s="146"/>
      <c r="CT713" s="146"/>
      <c r="CU713" s="146"/>
      <c r="CV713" s="146"/>
      <c r="CW713" s="146"/>
      <c r="CX713" s="146"/>
      <c r="CY713" s="146"/>
      <c r="CZ713" s="146"/>
      <c r="DA713" s="146"/>
      <c r="DB713" s="146"/>
      <c r="DC713" s="146"/>
      <c r="DD713" s="146"/>
      <c r="DE713" s="146"/>
      <c r="DF713" s="146"/>
      <c r="DG713" s="219"/>
      <c r="DH713" s="219"/>
      <c r="DI713" s="219"/>
      <c r="DJ713" s="219"/>
      <c r="DK713" s="219"/>
      <c r="DL713" s="219"/>
      <c r="DM713" s="219"/>
      <c r="DN713" s="219"/>
      <c r="DO713" s="219"/>
      <c r="DP713" s="219"/>
      <c r="DQ713" s="219"/>
      <c r="DR713" s="157"/>
      <c r="DS713" s="157"/>
      <c r="DT713" s="157"/>
      <c r="DU713" s="157"/>
      <c r="DV713" s="158"/>
      <c r="DW713" s="158"/>
      <c r="DX713" s="158"/>
      <c r="DY713" s="158"/>
      <c r="DZ713" s="158"/>
      <c r="EA713" s="158"/>
      <c r="EB713" s="158"/>
      <c r="EC713" s="158"/>
      <c r="ED713" s="158"/>
      <c r="EE713" s="158"/>
      <c r="EF713" s="158"/>
      <c r="EG713" s="158"/>
      <c r="EH713" s="158"/>
      <c r="EI713" s="158"/>
      <c r="EJ713" s="220"/>
      <c r="EK713" s="220"/>
      <c r="EL713" s="221"/>
      <c r="EM713" s="220"/>
      <c r="EN713" s="220"/>
      <c r="EO713" s="220"/>
      <c r="EP713" s="220"/>
      <c r="EQ713" s="220"/>
      <c r="ER713" s="222"/>
      <c r="ES713" s="222"/>
      <c r="ET713" s="222"/>
      <c r="EU713" s="222"/>
      <c r="EV713" s="222"/>
      <c r="EW713" s="222"/>
      <c r="EX713" s="222"/>
      <c r="EY713" s="222"/>
      <c r="EZ713" s="223"/>
      <c r="FA713" s="224"/>
      <c r="FB713" s="224"/>
      <c r="FC713" s="222"/>
      <c r="FD713" s="222"/>
      <c r="FE713" s="222"/>
      <c r="FF713" s="222"/>
      <c r="FG713" s="222"/>
      <c r="FH713" s="222"/>
      <c r="FI713" s="222"/>
      <c r="FJ713" s="222"/>
      <c r="FK713" s="222"/>
      <c r="FL713" s="222"/>
      <c r="FM713" s="222"/>
      <c r="FN713" s="146"/>
      <c r="FO713" s="225"/>
      <c r="FP713" s="225"/>
      <c r="FQ713" s="225"/>
      <c r="FR713" s="225"/>
      <c r="FS713" s="225"/>
      <c r="FT713" s="225"/>
      <c r="FU713" s="225"/>
      <c r="FV713" s="225"/>
      <c r="FW713" s="225"/>
      <c r="FX713" s="225"/>
      <c r="FY713" s="225"/>
      <c r="FZ713" s="225"/>
      <c r="GA713" s="225"/>
    </row>
    <row r="714" spans="4:183" ht="16.899999999999999" customHeight="1">
      <c r="D714" s="45"/>
      <c r="F714" s="144"/>
      <c r="G714" s="144"/>
      <c r="H714" s="144"/>
      <c r="I714" s="144"/>
      <c r="J714" s="144"/>
      <c r="K714" s="144"/>
      <c r="L714" s="144"/>
      <c r="M714" s="83"/>
      <c r="N714" s="211"/>
      <c r="O714" s="211"/>
      <c r="P714" s="146"/>
      <c r="Q714" s="215"/>
      <c r="R714" s="215"/>
      <c r="S714" s="215"/>
      <c r="T714" s="216"/>
      <c r="U714" s="216"/>
      <c r="V714" s="216"/>
      <c r="W714" s="216"/>
      <c r="X714" s="216"/>
      <c r="Y714" s="216"/>
      <c r="Z714" s="216"/>
      <c r="AA714" s="216"/>
      <c r="AB714" s="216"/>
      <c r="AC714" s="216"/>
      <c r="AD714" s="216"/>
      <c r="AE714" s="216"/>
      <c r="AF714" s="216"/>
      <c r="AG714" s="216"/>
      <c r="AH714" s="185"/>
      <c r="AI714" s="146"/>
      <c r="AJ714" s="146"/>
      <c r="AK714" s="146"/>
      <c r="AL714" s="217"/>
      <c r="AM714" s="146"/>
      <c r="AN714" s="149"/>
      <c r="AO714" s="146"/>
      <c r="AP714" s="149"/>
      <c r="AQ714" s="185"/>
      <c r="AR714" s="218"/>
      <c r="AS714" s="218"/>
      <c r="AT714" s="218"/>
      <c r="AU714" s="218"/>
      <c r="AV714" s="218"/>
      <c r="AW714" s="218"/>
      <c r="AX714" s="218"/>
      <c r="AY714" s="218"/>
      <c r="AZ714" s="218"/>
      <c r="BA714" s="146"/>
      <c r="BB714" s="218"/>
      <c r="BC714" s="218"/>
      <c r="BD714" s="218"/>
      <c r="BE714" s="185"/>
      <c r="BF714" s="185"/>
      <c r="BG714" s="185"/>
      <c r="BH714" s="185"/>
      <c r="BI714" s="185"/>
      <c r="BJ714" s="185"/>
      <c r="BK714" s="185"/>
      <c r="BL714" s="146"/>
      <c r="BM714" s="146"/>
      <c r="BN714" s="184"/>
      <c r="BO714" s="184"/>
      <c r="BP714" s="184"/>
      <c r="BQ714" s="184"/>
      <c r="BR714" s="184"/>
      <c r="BS714" s="184"/>
      <c r="BT714" s="184"/>
      <c r="BU714" s="184"/>
      <c r="BV714" s="184"/>
      <c r="BW714" s="184"/>
      <c r="BX714" s="184"/>
      <c r="BY714" s="184"/>
      <c r="BZ714" s="184"/>
      <c r="CA714" s="184"/>
      <c r="CB714" s="184"/>
      <c r="CC714" s="184"/>
      <c r="CD714" s="184"/>
      <c r="CE714" s="184"/>
      <c r="CF714" s="184"/>
      <c r="CG714" s="184"/>
      <c r="CH714" s="184"/>
      <c r="CI714" s="184"/>
      <c r="CJ714" s="184"/>
      <c r="CK714" s="184"/>
      <c r="CL714" s="184"/>
      <c r="CM714" s="146"/>
      <c r="CN714" s="146"/>
      <c r="CO714" s="146"/>
      <c r="CP714" s="146"/>
      <c r="CQ714" s="146"/>
      <c r="CR714" s="146"/>
      <c r="CS714" s="146"/>
      <c r="CT714" s="146"/>
      <c r="CU714" s="146"/>
      <c r="CV714" s="146"/>
      <c r="CW714" s="146"/>
      <c r="CX714" s="146"/>
      <c r="CY714" s="146"/>
      <c r="CZ714" s="146"/>
      <c r="DA714" s="146"/>
      <c r="DB714" s="146"/>
      <c r="DC714" s="146"/>
      <c r="DD714" s="146"/>
      <c r="DE714" s="146"/>
      <c r="DF714" s="146"/>
      <c r="DG714" s="219"/>
      <c r="DH714" s="219"/>
      <c r="DI714" s="219"/>
      <c r="DJ714" s="219"/>
      <c r="DK714" s="219"/>
      <c r="DL714" s="219"/>
      <c r="DM714" s="219"/>
      <c r="DN714" s="219"/>
      <c r="DO714" s="219"/>
      <c r="DP714" s="219"/>
      <c r="DQ714" s="219"/>
      <c r="DR714" s="157"/>
      <c r="DS714" s="157"/>
      <c r="DT714" s="157"/>
      <c r="DU714" s="157"/>
      <c r="DV714" s="158"/>
      <c r="DW714" s="158"/>
      <c r="DX714" s="158"/>
      <c r="DY714" s="158"/>
      <c r="DZ714" s="158"/>
      <c r="EA714" s="158"/>
      <c r="EB714" s="158"/>
      <c r="EC714" s="158"/>
      <c r="ED714" s="158"/>
      <c r="EE714" s="158"/>
      <c r="EF714" s="158"/>
      <c r="EG714" s="158"/>
      <c r="EH714" s="158"/>
      <c r="EI714" s="158"/>
      <c r="EJ714" s="220"/>
      <c r="EK714" s="220"/>
      <c r="EL714" s="221"/>
      <c r="EM714" s="220"/>
      <c r="EN714" s="220"/>
      <c r="EO714" s="220"/>
      <c r="EP714" s="220"/>
      <c r="EQ714" s="220"/>
      <c r="ER714" s="222"/>
      <c r="ES714" s="222"/>
      <c r="ET714" s="222"/>
      <c r="EU714" s="222"/>
      <c r="EV714" s="222"/>
      <c r="EW714" s="222"/>
      <c r="EX714" s="222"/>
      <c r="EY714" s="222"/>
      <c r="EZ714" s="223"/>
      <c r="FA714" s="224"/>
      <c r="FB714" s="224"/>
      <c r="FC714" s="222"/>
      <c r="FD714" s="222"/>
      <c r="FE714" s="222"/>
      <c r="FF714" s="222"/>
      <c r="FG714" s="222"/>
      <c r="FH714" s="222"/>
      <c r="FI714" s="222"/>
      <c r="FJ714" s="222"/>
      <c r="FK714" s="222"/>
      <c r="FL714" s="222"/>
      <c r="FM714" s="222"/>
      <c r="FN714" s="146"/>
      <c r="FO714" s="225"/>
      <c r="FP714" s="225"/>
      <c r="FQ714" s="225"/>
      <c r="FR714" s="225"/>
      <c r="FS714" s="225"/>
      <c r="FT714" s="225"/>
      <c r="FU714" s="225"/>
      <c r="FV714" s="225"/>
      <c r="FW714" s="225"/>
      <c r="FX714" s="225"/>
      <c r="FY714" s="225"/>
      <c r="FZ714" s="225"/>
      <c r="GA714" s="225"/>
    </row>
    <row r="715" spans="4:183" ht="16.899999999999999" customHeight="1">
      <c r="D715" s="45"/>
      <c r="F715" s="144"/>
      <c r="G715" s="144"/>
      <c r="H715" s="144"/>
      <c r="I715" s="144"/>
      <c r="J715" s="144"/>
      <c r="K715" s="144"/>
      <c r="L715" s="144"/>
      <c r="M715" s="83"/>
      <c r="N715" s="211"/>
      <c r="O715" s="211"/>
      <c r="P715" s="146"/>
      <c r="Q715" s="215"/>
      <c r="R715" s="215"/>
      <c r="S715" s="215"/>
      <c r="T715" s="216"/>
      <c r="U715" s="216"/>
      <c r="V715" s="216"/>
      <c r="W715" s="216"/>
      <c r="X715" s="216"/>
      <c r="Y715" s="216"/>
      <c r="Z715" s="216"/>
      <c r="AA715" s="216"/>
      <c r="AB715" s="216"/>
      <c r="AC715" s="216"/>
      <c r="AD715" s="216"/>
      <c r="AE715" s="216"/>
      <c r="AF715" s="216"/>
      <c r="AG715" s="216"/>
      <c r="AH715" s="185"/>
      <c r="AI715" s="146"/>
      <c r="AJ715" s="146"/>
      <c r="AK715" s="146"/>
      <c r="AL715" s="217"/>
      <c r="AM715" s="146"/>
      <c r="AN715" s="149"/>
      <c r="AO715" s="146"/>
      <c r="AP715" s="149"/>
      <c r="AQ715" s="185"/>
      <c r="AR715" s="218"/>
      <c r="AS715" s="218"/>
      <c r="AT715" s="218"/>
      <c r="AU715" s="218"/>
      <c r="AV715" s="218"/>
      <c r="AW715" s="218"/>
      <c r="AX715" s="218"/>
      <c r="AY715" s="218"/>
      <c r="AZ715" s="218"/>
      <c r="BA715" s="146"/>
      <c r="BB715" s="218"/>
      <c r="BC715" s="218"/>
      <c r="BD715" s="218"/>
      <c r="BE715" s="185"/>
      <c r="BF715" s="185"/>
      <c r="BG715" s="185"/>
      <c r="BH715" s="185"/>
      <c r="BI715" s="185"/>
      <c r="BJ715" s="185"/>
      <c r="BK715" s="185"/>
      <c r="BL715" s="146"/>
      <c r="BM715" s="146"/>
      <c r="BN715" s="184"/>
      <c r="BO715" s="184"/>
      <c r="BP715" s="184"/>
      <c r="BQ715" s="184"/>
      <c r="BR715" s="184"/>
      <c r="BS715" s="184"/>
      <c r="BT715" s="184"/>
      <c r="BU715" s="184"/>
      <c r="BV715" s="184"/>
      <c r="BW715" s="184"/>
      <c r="BX715" s="184"/>
      <c r="BY715" s="184"/>
      <c r="BZ715" s="184"/>
      <c r="CA715" s="184"/>
      <c r="CB715" s="184"/>
      <c r="CC715" s="184"/>
      <c r="CD715" s="184"/>
      <c r="CE715" s="184"/>
      <c r="CF715" s="184"/>
      <c r="CG715" s="184"/>
      <c r="CH715" s="184"/>
      <c r="CI715" s="184"/>
      <c r="CJ715" s="184"/>
      <c r="CK715" s="184"/>
      <c r="CL715" s="184"/>
      <c r="CM715" s="146"/>
      <c r="CN715" s="146"/>
      <c r="CO715" s="146"/>
      <c r="CP715" s="146"/>
      <c r="CQ715" s="146"/>
      <c r="CR715" s="146"/>
      <c r="CS715" s="146"/>
      <c r="CT715" s="146"/>
      <c r="CU715" s="146"/>
      <c r="CV715" s="146"/>
      <c r="CW715" s="146"/>
      <c r="CX715" s="146"/>
      <c r="CY715" s="146"/>
      <c r="CZ715" s="146"/>
      <c r="DA715" s="146"/>
      <c r="DB715" s="146"/>
      <c r="DC715" s="146"/>
      <c r="DD715" s="146"/>
      <c r="DE715" s="146"/>
      <c r="DF715" s="146"/>
      <c r="DG715" s="219"/>
      <c r="DH715" s="219"/>
      <c r="DI715" s="219"/>
      <c r="DJ715" s="219"/>
      <c r="DK715" s="219"/>
      <c r="DL715" s="219"/>
      <c r="DM715" s="219"/>
      <c r="DN715" s="219"/>
      <c r="DO715" s="219"/>
      <c r="DP715" s="219"/>
      <c r="DQ715" s="219"/>
      <c r="DR715" s="157"/>
      <c r="DS715" s="157"/>
      <c r="DT715" s="157"/>
      <c r="DU715" s="157"/>
      <c r="DV715" s="158"/>
      <c r="DW715" s="158"/>
      <c r="DX715" s="158"/>
      <c r="DY715" s="158"/>
      <c r="DZ715" s="158"/>
      <c r="EA715" s="158"/>
      <c r="EB715" s="158"/>
      <c r="EC715" s="158"/>
      <c r="ED715" s="158"/>
      <c r="EE715" s="158"/>
      <c r="EF715" s="158"/>
      <c r="EG715" s="158"/>
      <c r="EH715" s="158"/>
      <c r="EI715" s="158"/>
      <c r="EJ715" s="220"/>
      <c r="EK715" s="220"/>
      <c r="EL715" s="221"/>
      <c r="EM715" s="220"/>
      <c r="EN715" s="220"/>
      <c r="EO715" s="220"/>
      <c r="EP715" s="220"/>
      <c r="EQ715" s="220"/>
      <c r="ER715" s="222"/>
      <c r="ES715" s="222"/>
      <c r="ET715" s="222"/>
      <c r="EU715" s="222"/>
      <c r="EV715" s="222"/>
      <c r="EW715" s="222"/>
      <c r="EX715" s="222"/>
      <c r="EY715" s="222"/>
      <c r="EZ715" s="223"/>
      <c r="FA715" s="224"/>
      <c r="FB715" s="224"/>
      <c r="FC715" s="222"/>
      <c r="FD715" s="222"/>
      <c r="FE715" s="222"/>
      <c r="FF715" s="222"/>
      <c r="FG715" s="222"/>
      <c r="FH715" s="222"/>
      <c r="FI715" s="222"/>
      <c r="FJ715" s="222"/>
      <c r="FK715" s="222"/>
      <c r="FL715" s="222"/>
      <c r="FM715" s="222"/>
      <c r="FN715" s="146"/>
      <c r="FO715" s="225"/>
      <c r="FP715" s="225"/>
      <c r="FQ715" s="225"/>
      <c r="FR715" s="225"/>
      <c r="FS715" s="225"/>
      <c r="FT715" s="225"/>
      <c r="FU715" s="225"/>
      <c r="FV715" s="225"/>
      <c r="FW715" s="225"/>
      <c r="FX715" s="225"/>
      <c r="FY715" s="225"/>
      <c r="FZ715" s="225"/>
      <c r="GA715" s="225"/>
    </row>
    <row r="716" spans="4:183" ht="16.899999999999999" customHeight="1">
      <c r="D716" s="45"/>
      <c r="F716" s="83"/>
      <c r="G716" s="83"/>
      <c r="H716" s="83"/>
      <c r="I716" s="83"/>
      <c r="J716" s="83"/>
      <c r="K716" s="83"/>
      <c r="L716" s="83"/>
      <c r="M716" s="83"/>
      <c r="N716" s="211"/>
      <c r="O716" s="211"/>
      <c r="P716" s="146"/>
      <c r="Q716" s="215"/>
      <c r="R716" s="215"/>
      <c r="S716" s="215"/>
      <c r="T716" s="216"/>
      <c r="U716" s="216"/>
      <c r="V716" s="216"/>
      <c r="W716" s="216"/>
      <c r="X716" s="216"/>
      <c r="Y716" s="216"/>
      <c r="Z716" s="216"/>
      <c r="AA716" s="216"/>
      <c r="AB716" s="216"/>
      <c r="AC716" s="216"/>
      <c r="AD716" s="216"/>
      <c r="AE716" s="216"/>
      <c r="AF716" s="216"/>
      <c r="AG716" s="216"/>
      <c r="AH716" s="185"/>
      <c r="AI716" s="146"/>
      <c r="AJ716" s="146"/>
      <c r="AK716" s="146"/>
      <c r="AL716" s="217"/>
      <c r="AM716" s="146"/>
      <c r="AN716" s="149"/>
      <c r="AO716" s="146"/>
      <c r="AP716" s="149"/>
      <c r="AQ716" s="185"/>
      <c r="AR716" s="218"/>
      <c r="AS716" s="218"/>
      <c r="AT716" s="218"/>
      <c r="AU716" s="218"/>
      <c r="AV716" s="218"/>
      <c r="AW716" s="218"/>
      <c r="AX716" s="218"/>
      <c r="AY716" s="218"/>
      <c r="AZ716" s="218"/>
      <c r="BA716" s="146"/>
      <c r="BB716" s="218"/>
      <c r="BC716" s="218"/>
      <c r="BD716" s="218"/>
      <c r="BE716" s="185"/>
      <c r="BF716" s="185"/>
      <c r="BG716" s="185"/>
      <c r="BH716" s="185"/>
      <c r="BI716" s="185"/>
      <c r="BJ716" s="185"/>
      <c r="BK716" s="185"/>
      <c r="BL716" s="146"/>
      <c r="BM716" s="146"/>
      <c r="BN716" s="184"/>
      <c r="BO716" s="184"/>
      <c r="BP716" s="184"/>
      <c r="BQ716" s="184"/>
      <c r="BR716" s="184"/>
      <c r="BS716" s="184"/>
      <c r="BT716" s="184"/>
      <c r="BU716" s="184"/>
      <c r="BV716" s="184"/>
      <c r="BW716" s="184"/>
      <c r="BX716" s="184"/>
      <c r="BY716" s="184"/>
      <c r="BZ716" s="184"/>
      <c r="CA716" s="184"/>
      <c r="CB716" s="184"/>
      <c r="CC716" s="184"/>
      <c r="CD716" s="184"/>
      <c r="CE716" s="184"/>
      <c r="CF716" s="184"/>
      <c r="CG716" s="184"/>
      <c r="CH716" s="184"/>
      <c r="CI716" s="184"/>
      <c r="CJ716" s="184"/>
      <c r="CK716" s="184"/>
      <c r="CL716" s="184"/>
      <c r="CM716" s="146"/>
      <c r="CN716" s="146"/>
      <c r="CO716" s="146"/>
      <c r="CP716" s="146"/>
      <c r="CQ716" s="146"/>
      <c r="CR716" s="146"/>
      <c r="CS716" s="146"/>
      <c r="CT716" s="146"/>
      <c r="CU716" s="146"/>
      <c r="CV716" s="146"/>
      <c r="CW716" s="146"/>
      <c r="CX716" s="146"/>
      <c r="CY716" s="146"/>
      <c r="CZ716" s="146"/>
      <c r="DA716" s="146"/>
      <c r="DB716" s="146"/>
      <c r="DC716" s="146"/>
      <c r="DD716" s="146"/>
      <c r="DE716" s="146"/>
      <c r="DF716" s="146"/>
      <c r="DG716" s="219"/>
      <c r="DH716" s="219"/>
      <c r="DI716" s="219"/>
      <c r="DJ716" s="219"/>
      <c r="DK716" s="219"/>
      <c r="DL716" s="219"/>
      <c r="DM716" s="219"/>
      <c r="DN716" s="219"/>
      <c r="DO716" s="219"/>
      <c r="DP716" s="219"/>
      <c r="DQ716" s="219"/>
      <c r="DR716" s="157"/>
      <c r="DS716" s="157"/>
      <c r="DT716" s="157"/>
      <c r="DU716" s="157"/>
      <c r="DV716" s="158"/>
      <c r="DW716" s="158"/>
      <c r="DX716" s="158"/>
      <c r="DY716" s="158"/>
      <c r="DZ716" s="158"/>
      <c r="EA716" s="158"/>
      <c r="EB716" s="158"/>
      <c r="EC716" s="158"/>
      <c r="ED716" s="158"/>
      <c r="EE716" s="158"/>
      <c r="EF716" s="158"/>
      <c r="EG716" s="158"/>
      <c r="EH716" s="158"/>
      <c r="EI716" s="158"/>
      <c r="EJ716" s="220"/>
      <c r="EK716" s="220"/>
      <c r="EL716" s="221"/>
      <c r="EM716" s="220"/>
      <c r="EN716" s="220"/>
      <c r="EO716" s="220"/>
      <c r="EP716" s="220"/>
      <c r="EQ716" s="220"/>
      <c r="ER716" s="222"/>
      <c r="ES716" s="222"/>
      <c r="ET716" s="222"/>
      <c r="EU716" s="222"/>
      <c r="EV716" s="222"/>
      <c r="EW716" s="222"/>
      <c r="EX716" s="222"/>
      <c r="EY716" s="222"/>
      <c r="EZ716" s="223"/>
      <c r="FA716" s="224"/>
      <c r="FB716" s="224"/>
      <c r="FC716" s="222"/>
      <c r="FD716" s="222"/>
      <c r="FE716" s="222"/>
      <c r="FF716" s="222"/>
      <c r="FG716" s="222"/>
      <c r="FH716" s="222"/>
      <c r="FI716" s="222"/>
      <c r="FJ716" s="222"/>
      <c r="FK716" s="222"/>
      <c r="FL716" s="222"/>
      <c r="FM716" s="222"/>
      <c r="FN716" s="146"/>
      <c r="FO716" s="225"/>
      <c r="FP716" s="225"/>
      <c r="FQ716" s="225"/>
      <c r="FR716" s="225"/>
      <c r="FS716" s="225"/>
      <c r="FT716" s="225"/>
      <c r="FU716" s="225"/>
      <c r="FV716" s="225"/>
      <c r="FW716" s="225"/>
      <c r="FX716" s="225"/>
      <c r="FY716" s="225"/>
      <c r="FZ716" s="225"/>
      <c r="GA716" s="225"/>
    </row>
    <row r="717" spans="4:183" ht="16.899999999999999" customHeight="1">
      <c r="D717" s="45"/>
      <c r="F717" s="144"/>
      <c r="G717" s="144"/>
      <c r="H717" s="144"/>
      <c r="I717" s="144"/>
      <c r="J717" s="144"/>
      <c r="K717" s="144"/>
      <c r="L717" s="144"/>
      <c r="M717" s="83"/>
      <c r="N717" s="211"/>
      <c r="O717" s="211"/>
      <c r="P717" s="146"/>
      <c r="Q717" s="215"/>
      <c r="R717" s="215"/>
      <c r="S717" s="215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185"/>
      <c r="AI717" s="146"/>
      <c r="AJ717" s="146"/>
      <c r="AK717" s="146"/>
      <c r="AL717" s="217"/>
      <c r="AM717" s="146"/>
      <c r="AN717" s="186"/>
      <c r="AO717" s="146"/>
      <c r="AP717" s="149"/>
      <c r="AQ717" s="185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146"/>
      <c r="BB717" s="218"/>
      <c r="BC717" s="218"/>
      <c r="BD717" s="218"/>
      <c r="BE717" s="185"/>
      <c r="BF717" s="185"/>
      <c r="BG717" s="185"/>
      <c r="BH717" s="185"/>
      <c r="BI717" s="185"/>
      <c r="BJ717" s="185"/>
      <c r="BK717" s="185"/>
      <c r="BL717" s="146"/>
      <c r="BM717" s="146"/>
      <c r="BN717" s="184"/>
      <c r="BO717" s="184"/>
      <c r="BP717" s="184"/>
      <c r="BQ717" s="184"/>
      <c r="BR717" s="184"/>
      <c r="BS717" s="184"/>
      <c r="BT717" s="184"/>
      <c r="BU717" s="184"/>
      <c r="BV717" s="184"/>
      <c r="BW717" s="184"/>
      <c r="BX717" s="184"/>
      <c r="BY717" s="184"/>
      <c r="BZ717" s="184"/>
      <c r="CA717" s="184"/>
      <c r="CB717" s="184"/>
      <c r="CC717" s="184"/>
      <c r="CD717" s="184"/>
      <c r="CE717" s="184"/>
      <c r="CF717" s="184"/>
      <c r="CG717" s="184"/>
      <c r="CH717" s="184"/>
      <c r="CI717" s="184"/>
      <c r="CJ717" s="184"/>
      <c r="CK717" s="184"/>
      <c r="CL717" s="184"/>
      <c r="CM717" s="146"/>
      <c r="CN717" s="146"/>
      <c r="CO717" s="146"/>
      <c r="CP717" s="146"/>
      <c r="CQ717" s="146"/>
      <c r="CR717" s="146"/>
      <c r="CS717" s="146"/>
      <c r="CT717" s="146"/>
      <c r="CU717" s="146"/>
      <c r="CV717" s="146"/>
      <c r="CW717" s="146"/>
      <c r="CX717" s="146"/>
      <c r="CY717" s="146"/>
      <c r="CZ717" s="146"/>
      <c r="DA717" s="146"/>
      <c r="DB717" s="146"/>
      <c r="DC717" s="146"/>
      <c r="DD717" s="146"/>
      <c r="DE717" s="146"/>
      <c r="DF717" s="146"/>
      <c r="DG717" s="219"/>
      <c r="DH717" s="219"/>
      <c r="DI717" s="219"/>
      <c r="DJ717" s="219"/>
      <c r="DK717" s="219"/>
      <c r="DL717" s="219"/>
      <c r="DM717" s="219"/>
      <c r="DN717" s="219"/>
      <c r="DO717" s="219"/>
      <c r="DP717" s="219"/>
      <c r="DQ717" s="219"/>
      <c r="DR717" s="157"/>
      <c r="DS717" s="157"/>
      <c r="DT717" s="157"/>
      <c r="DU717" s="157"/>
      <c r="DV717" s="158"/>
      <c r="DW717" s="158"/>
      <c r="DX717" s="158"/>
      <c r="DY717" s="158"/>
      <c r="DZ717" s="158"/>
      <c r="EA717" s="158"/>
      <c r="EB717" s="158"/>
      <c r="EC717" s="158"/>
      <c r="ED717" s="158"/>
      <c r="EE717" s="158"/>
      <c r="EF717" s="158"/>
      <c r="EG717" s="158"/>
      <c r="EH717" s="158"/>
      <c r="EI717" s="158"/>
      <c r="EJ717" s="220"/>
      <c r="EK717" s="220"/>
      <c r="EL717" s="221"/>
      <c r="EM717" s="220"/>
      <c r="EN717" s="220"/>
      <c r="EO717" s="220"/>
      <c r="EP717" s="220"/>
      <c r="EQ717" s="220"/>
      <c r="ER717" s="222"/>
      <c r="ES717" s="222"/>
      <c r="ET717" s="222"/>
      <c r="EU717" s="222"/>
      <c r="EV717" s="222"/>
      <c r="EW717" s="222"/>
      <c r="EX717" s="222"/>
      <c r="EY717" s="222"/>
      <c r="EZ717" s="223"/>
      <c r="FA717" s="224"/>
      <c r="FB717" s="224"/>
      <c r="FC717" s="222"/>
      <c r="FD717" s="222"/>
      <c r="FE717" s="222"/>
      <c r="FF717" s="222"/>
      <c r="FG717" s="222"/>
      <c r="FH717" s="222"/>
      <c r="FI717" s="222"/>
      <c r="FJ717" s="222"/>
      <c r="FK717" s="222"/>
      <c r="FL717" s="222"/>
      <c r="FM717" s="222"/>
      <c r="FN717" s="146"/>
      <c r="FO717" s="225"/>
      <c r="FP717" s="225"/>
      <c r="FQ717" s="225"/>
      <c r="FR717" s="225"/>
      <c r="FS717" s="225"/>
      <c r="FT717" s="225"/>
      <c r="FU717" s="225"/>
      <c r="FV717" s="225"/>
      <c r="FW717" s="225"/>
      <c r="FX717" s="225"/>
      <c r="FY717" s="225"/>
      <c r="FZ717" s="225"/>
      <c r="GA717" s="225"/>
    </row>
    <row r="718" spans="4:183" ht="16.899999999999999" customHeight="1">
      <c r="D718" s="45"/>
      <c r="F718" s="144"/>
      <c r="G718" s="144"/>
      <c r="H718" s="144"/>
      <c r="I718" s="144"/>
      <c r="J718" s="144"/>
      <c r="K718" s="144"/>
      <c r="L718" s="144"/>
      <c r="M718" s="83"/>
      <c r="N718" s="211"/>
      <c r="O718" s="211"/>
      <c r="P718" s="146"/>
      <c r="Q718" s="215"/>
      <c r="R718" s="215"/>
      <c r="S718" s="215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185"/>
      <c r="AI718" s="146"/>
      <c r="AJ718" s="146"/>
      <c r="AK718" s="146"/>
      <c r="AL718" s="217"/>
      <c r="AM718" s="146"/>
      <c r="AN718" s="149"/>
      <c r="AO718" s="146"/>
      <c r="AP718" s="149"/>
      <c r="AQ718" s="185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146"/>
      <c r="BB718" s="218"/>
      <c r="BC718" s="218"/>
      <c r="BD718" s="218"/>
      <c r="BE718" s="185"/>
      <c r="BF718" s="185"/>
      <c r="BG718" s="185"/>
      <c r="BH718" s="185"/>
      <c r="BI718" s="185"/>
      <c r="BJ718" s="185"/>
      <c r="BK718" s="185"/>
      <c r="BL718" s="146"/>
      <c r="BM718" s="146"/>
      <c r="BN718" s="184"/>
      <c r="BO718" s="184"/>
      <c r="BP718" s="184"/>
      <c r="BQ718" s="184"/>
      <c r="BR718" s="184"/>
      <c r="BS718" s="184"/>
      <c r="BT718" s="184"/>
      <c r="BU718" s="184"/>
      <c r="BV718" s="184"/>
      <c r="BW718" s="184"/>
      <c r="BX718" s="184"/>
      <c r="BY718" s="184"/>
      <c r="BZ718" s="184"/>
      <c r="CA718" s="184"/>
      <c r="CB718" s="184"/>
      <c r="CC718" s="184"/>
      <c r="CD718" s="184"/>
      <c r="CE718" s="184"/>
      <c r="CF718" s="184"/>
      <c r="CG718" s="184"/>
      <c r="CH718" s="184"/>
      <c r="CI718" s="184"/>
      <c r="CJ718" s="184"/>
      <c r="CK718" s="184"/>
      <c r="CL718" s="184"/>
      <c r="CM718" s="146"/>
      <c r="CN718" s="146"/>
      <c r="CO718" s="146"/>
      <c r="CP718" s="146"/>
      <c r="CQ718" s="146"/>
      <c r="CR718" s="146"/>
      <c r="CS718" s="146"/>
      <c r="CT718" s="146"/>
      <c r="CU718" s="146"/>
      <c r="CV718" s="146"/>
      <c r="CW718" s="146"/>
      <c r="CX718" s="146"/>
      <c r="CY718" s="146"/>
      <c r="CZ718" s="146"/>
      <c r="DA718" s="146"/>
      <c r="DB718" s="146"/>
      <c r="DC718" s="146"/>
      <c r="DD718" s="146"/>
      <c r="DE718" s="146"/>
      <c r="DF718" s="146"/>
      <c r="DG718" s="219"/>
      <c r="DH718" s="219"/>
      <c r="DI718" s="219"/>
      <c r="DJ718" s="219"/>
      <c r="DK718" s="219"/>
      <c r="DL718" s="219"/>
      <c r="DM718" s="219"/>
      <c r="DN718" s="219"/>
      <c r="DO718" s="219"/>
      <c r="DP718" s="219"/>
      <c r="DQ718" s="219"/>
      <c r="DR718" s="157"/>
      <c r="DS718" s="157"/>
      <c r="DT718" s="157"/>
      <c r="DU718" s="157"/>
      <c r="DV718" s="158"/>
      <c r="DW718" s="158"/>
      <c r="DX718" s="158"/>
      <c r="DY718" s="158"/>
      <c r="DZ718" s="158"/>
      <c r="EA718" s="158"/>
      <c r="EB718" s="158"/>
      <c r="EC718" s="158"/>
      <c r="ED718" s="158"/>
      <c r="EE718" s="158"/>
      <c r="EF718" s="158"/>
      <c r="EG718" s="158"/>
      <c r="EH718" s="158"/>
      <c r="EI718" s="158"/>
      <c r="EJ718" s="220"/>
      <c r="EK718" s="220"/>
      <c r="EL718" s="221"/>
      <c r="EM718" s="220"/>
      <c r="EN718" s="220"/>
      <c r="EO718" s="220"/>
      <c r="EP718" s="220"/>
      <c r="EQ718" s="220"/>
      <c r="ER718" s="222"/>
      <c r="ES718" s="222"/>
      <c r="ET718" s="222"/>
      <c r="EU718" s="222"/>
      <c r="EV718" s="222"/>
      <c r="EW718" s="222"/>
      <c r="EX718" s="222"/>
      <c r="EY718" s="222"/>
      <c r="EZ718" s="223"/>
      <c r="FA718" s="224"/>
      <c r="FB718" s="224"/>
      <c r="FC718" s="222"/>
      <c r="FD718" s="222"/>
      <c r="FE718" s="222"/>
      <c r="FF718" s="222"/>
      <c r="FG718" s="222"/>
      <c r="FH718" s="222"/>
      <c r="FI718" s="222"/>
      <c r="FJ718" s="222"/>
      <c r="FK718" s="222"/>
      <c r="FL718" s="222"/>
      <c r="FM718" s="222"/>
      <c r="FN718" s="146"/>
      <c r="FO718" s="225"/>
      <c r="FP718" s="225"/>
      <c r="FQ718" s="225"/>
      <c r="FR718" s="225"/>
      <c r="FS718" s="225"/>
      <c r="FT718" s="225"/>
      <c r="FU718" s="225"/>
      <c r="FV718" s="225"/>
      <c r="FW718" s="225"/>
      <c r="FX718" s="225"/>
      <c r="FY718" s="225"/>
      <c r="FZ718" s="225"/>
      <c r="GA718" s="225"/>
    </row>
    <row r="719" spans="4:183" ht="16.899999999999999" customHeight="1">
      <c r="D719" s="45"/>
      <c r="F719" s="144"/>
      <c r="G719" s="144"/>
      <c r="H719" s="144"/>
      <c r="I719" s="144"/>
      <c r="J719" s="144"/>
      <c r="K719" s="144"/>
      <c r="L719" s="144"/>
      <c r="M719" s="83"/>
      <c r="N719" s="211"/>
      <c r="O719" s="211"/>
      <c r="P719" s="146"/>
      <c r="Q719" s="215"/>
      <c r="R719" s="215"/>
      <c r="S719" s="215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185"/>
      <c r="AI719" s="146"/>
      <c r="AJ719" s="146"/>
      <c r="AK719" s="146"/>
      <c r="AL719" s="217"/>
      <c r="AM719" s="146"/>
      <c r="AN719" s="149"/>
      <c r="AO719" s="146"/>
      <c r="AP719" s="149"/>
      <c r="AQ719" s="185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146"/>
      <c r="BB719" s="218"/>
      <c r="BC719" s="218"/>
      <c r="BD719" s="218"/>
      <c r="BE719" s="185"/>
      <c r="BF719" s="185"/>
      <c r="BG719" s="185"/>
      <c r="BH719" s="185"/>
      <c r="BI719" s="185"/>
      <c r="BJ719" s="185"/>
      <c r="BK719" s="185"/>
      <c r="BL719" s="146"/>
      <c r="BM719" s="146"/>
      <c r="BN719" s="184"/>
      <c r="BO719" s="184"/>
      <c r="BP719" s="184"/>
      <c r="BQ719" s="184"/>
      <c r="BR719" s="184"/>
      <c r="BS719" s="184"/>
      <c r="BT719" s="184"/>
      <c r="BU719" s="184"/>
      <c r="BV719" s="184"/>
      <c r="BW719" s="184"/>
      <c r="BX719" s="184"/>
      <c r="BY719" s="184"/>
      <c r="BZ719" s="184"/>
      <c r="CA719" s="184"/>
      <c r="CB719" s="184"/>
      <c r="CC719" s="184"/>
      <c r="CD719" s="184"/>
      <c r="CE719" s="184"/>
      <c r="CF719" s="184"/>
      <c r="CG719" s="184"/>
      <c r="CH719" s="184"/>
      <c r="CI719" s="184"/>
      <c r="CJ719" s="184"/>
      <c r="CK719" s="184"/>
      <c r="CL719" s="184"/>
      <c r="CM719" s="146"/>
      <c r="CN719" s="146"/>
      <c r="CO719" s="146"/>
      <c r="CP719" s="146"/>
      <c r="CQ719" s="146"/>
      <c r="CR719" s="146"/>
      <c r="CS719" s="146"/>
      <c r="CT719" s="146"/>
      <c r="CU719" s="146"/>
      <c r="CV719" s="146"/>
      <c r="CW719" s="146"/>
      <c r="CX719" s="146"/>
      <c r="CY719" s="146"/>
      <c r="CZ719" s="146"/>
      <c r="DA719" s="146"/>
      <c r="DB719" s="146"/>
      <c r="DC719" s="146"/>
      <c r="DD719" s="146"/>
      <c r="DE719" s="146"/>
      <c r="DF719" s="146"/>
      <c r="DG719" s="219"/>
      <c r="DH719" s="219"/>
      <c r="DI719" s="219"/>
      <c r="DJ719" s="219"/>
      <c r="DK719" s="219"/>
      <c r="DL719" s="219"/>
      <c r="DM719" s="219"/>
      <c r="DN719" s="219"/>
      <c r="DO719" s="219"/>
      <c r="DP719" s="219"/>
      <c r="DQ719" s="219"/>
      <c r="DR719" s="157"/>
      <c r="DS719" s="157"/>
      <c r="DT719" s="157"/>
      <c r="DU719" s="157"/>
      <c r="DV719" s="158"/>
      <c r="DW719" s="158"/>
      <c r="DX719" s="158"/>
      <c r="DY719" s="158"/>
      <c r="DZ719" s="158"/>
      <c r="EA719" s="158"/>
      <c r="EB719" s="158"/>
      <c r="EC719" s="158"/>
      <c r="ED719" s="158"/>
      <c r="EE719" s="158"/>
      <c r="EF719" s="158"/>
      <c r="EG719" s="158"/>
      <c r="EH719" s="158"/>
      <c r="EI719" s="158"/>
      <c r="EJ719" s="220"/>
      <c r="EK719" s="220"/>
      <c r="EL719" s="221"/>
      <c r="EM719" s="220"/>
      <c r="EN719" s="220"/>
      <c r="EO719" s="220"/>
      <c r="EP719" s="220"/>
      <c r="EQ719" s="220"/>
      <c r="ER719" s="222"/>
      <c r="ES719" s="222"/>
      <c r="ET719" s="222"/>
      <c r="EU719" s="222"/>
      <c r="EV719" s="222"/>
      <c r="EW719" s="222"/>
      <c r="EX719" s="222"/>
      <c r="EY719" s="222"/>
      <c r="EZ719" s="223"/>
      <c r="FA719" s="224"/>
      <c r="FB719" s="224"/>
      <c r="FC719" s="222"/>
      <c r="FD719" s="222"/>
      <c r="FE719" s="222"/>
      <c r="FF719" s="222"/>
      <c r="FG719" s="222"/>
      <c r="FH719" s="222"/>
      <c r="FI719" s="222"/>
      <c r="FJ719" s="222"/>
      <c r="FK719" s="222"/>
      <c r="FL719" s="222"/>
      <c r="FM719" s="222"/>
      <c r="FN719" s="146"/>
      <c r="FO719" s="225"/>
      <c r="FP719" s="225"/>
      <c r="FQ719" s="225"/>
      <c r="FR719" s="225"/>
      <c r="FS719" s="225"/>
      <c r="FT719" s="225"/>
      <c r="FU719" s="225"/>
      <c r="FV719" s="225"/>
      <c r="FW719" s="225"/>
      <c r="FX719" s="225"/>
      <c r="FY719" s="225"/>
      <c r="FZ719" s="225"/>
      <c r="GA719" s="225"/>
    </row>
    <row r="720" spans="4:183" ht="16.899999999999999" customHeight="1">
      <c r="D720" s="45"/>
      <c r="F720" s="83"/>
      <c r="G720" s="83"/>
      <c r="H720" s="83"/>
      <c r="I720" s="83"/>
      <c r="J720" s="83"/>
      <c r="K720" s="83"/>
      <c r="L720" s="83"/>
      <c r="M720" s="83"/>
      <c r="N720" s="211"/>
      <c r="O720" s="211"/>
      <c r="P720" s="146"/>
      <c r="Q720" s="215"/>
      <c r="R720" s="215"/>
      <c r="S720" s="215"/>
      <c r="T720" s="216"/>
      <c r="U720" s="216"/>
      <c r="V720" s="216"/>
      <c r="W720" s="216"/>
      <c r="X720" s="216"/>
      <c r="Y720" s="216"/>
      <c r="Z720" s="216"/>
      <c r="AA720" s="216"/>
      <c r="AB720" s="216"/>
      <c r="AC720" s="216"/>
      <c r="AD720" s="216"/>
      <c r="AE720" s="216"/>
      <c r="AF720" s="216"/>
      <c r="AG720" s="216"/>
      <c r="AH720" s="185"/>
      <c r="AI720" s="146"/>
      <c r="AJ720" s="146"/>
      <c r="AK720" s="146"/>
      <c r="AL720" s="217"/>
      <c r="AM720" s="146"/>
      <c r="AN720" s="149"/>
      <c r="AO720" s="146"/>
      <c r="AP720" s="149"/>
      <c r="AQ720" s="185"/>
      <c r="AR720" s="218"/>
      <c r="AS720" s="218"/>
      <c r="AT720" s="218"/>
      <c r="AU720" s="218"/>
      <c r="AV720" s="218"/>
      <c r="AW720" s="218"/>
      <c r="AX720" s="218"/>
      <c r="AY720" s="218"/>
      <c r="AZ720" s="218"/>
      <c r="BA720" s="146"/>
      <c r="BB720" s="218"/>
      <c r="BC720" s="218"/>
      <c r="BD720" s="218"/>
      <c r="BE720" s="185"/>
      <c r="BF720" s="185"/>
      <c r="BG720" s="185"/>
      <c r="BH720" s="185"/>
      <c r="BI720" s="185"/>
      <c r="BJ720" s="185"/>
      <c r="BK720" s="185"/>
      <c r="BL720" s="146"/>
      <c r="BM720" s="146"/>
      <c r="BN720" s="184"/>
      <c r="BO720" s="184"/>
      <c r="BP720" s="184"/>
      <c r="BQ720" s="184"/>
      <c r="BR720" s="184"/>
      <c r="BS720" s="184"/>
      <c r="BT720" s="184"/>
      <c r="BU720" s="184"/>
      <c r="BV720" s="184"/>
      <c r="BW720" s="184"/>
      <c r="BX720" s="184"/>
      <c r="BY720" s="184"/>
      <c r="BZ720" s="184"/>
      <c r="CA720" s="184"/>
      <c r="CB720" s="184"/>
      <c r="CC720" s="184"/>
      <c r="CD720" s="184"/>
      <c r="CE720" s="184"/>
      <c r="CF720" s="184"/>
      <c r="CG720" s="184"/>
      <c r="CH720" s="184"/>
      <c r="CI720" s="184"/>
      <c r="CJ720" s="184"/>
      <c r="CK720" s="184"/>
      <c r="CL720" s="184"/>
      <c r="CM720" s="146"/>
      <c r="CN720" s="146"/>
      <c r="CO720" s="146"/>
      <c r="CP720" s="146"/>
      <c r="CQ720" s="146"/>
      <c r="CR720" s="146"/>
      <c r="CS720" s="146"/>
      <c r="CT720" s="146"/>
      <c r="CU720" s="146"/>
      <c r="CV720" s="146"/>
      <c r="CW720" s="146"/>
      <c r="CX720" s="146"/>
      <c r="CY720" s="146"/>
      <c r="CZ720" s="146"/>
      <c r="DA720" s="146"/>
      <c r="DB720" s="146"/>
      <c r="DC720" s="146"/>
      <c r="DD720" s="146"/>
      <c r="DE720" s="146"/>
      <c r="DF720" s="146"/>
      <c r="DG720" s="219"/>
      <c r="DH720" s="219"/>
      <c r="DI720" s="219"/>
      <c r="DJ720" s="219"/>
      <c r="DK720" s="219"/>
      <c r="DL720" s="219"/>
      <c r="DM720" s="219"/>
      <c r="DN720" s="219"/>
      <c r="DO720" s="219"/>
      <c r="DP720" s="219"/>
      <c r="DQ720" s="219"/>
      <c r="DR720" s="157"/>
      <c r="DS720" s="157"/>
      <c r="DT720" s="157"/>
      <c r="DU720" s="157"/>
      <c r="DV720" s="158"/>
      <c r="DW720" s="158"/>
      <c r="DX720" s="158"/>
      <c r="DY720" s="158"/>
      <c r="DZ720" s="158"/>
      <c r="EA720" s="158"/>
      <c r="EB720" s="158"/>
      <c r="EC720" s="158"/>
      <c r="ED720" s="158"/>
      <c r="EE720" s="158"/>
      <c r="EF720" s="158"/>
      <c r="EG720" s="158"/>
      <c r="EH720" s="158"/>
      <c r="EI720" s="158"/>
      <c r="EJ720" s="220"/>
      <c r="EK720" s="220"/>
      <c r="EL720" s="221"/>
      <c r="EM720" s="220"/>
      <c r="EN720" s="220"/>
      <c r="EO720" s="220"/>
      <c r="EP720" s="220"/>
      <c r="EQ720" s="220"/>
      <c r="ER720" s="222"/>
      <c r="ES720" s="222"/>
      <c r="ET720" s="222"/>
      <c r="EU720" s="222"/>
      <c r="EV720" s="222"/>
      <c r="EW720" s="222"/>
      <c r="EX720" s="222"/>
      <c r="EY720" s="222"/>
      <c r="EZ720" s="223"/>
      <c r="FA720" s="224"/>
      <c r="FB720" s="224"/>
      <c r="FC720" s="222"/>
      <c r="FD720" s="222"/>
      <c r="FE720" s="222"/>
      <c r="FF720" s="222"/>
      <c r="FG720" s="222"/>
      <c r="FH720" s="222"/>
      <c r="FI720" s="222"/>
      <c r="FJ720" s="222"/>
      <c r="FK720" s="222"/>
      <c r="FL720" s="222"/>
      <c r="FM720" s="222"/>
      <c r="FN720" s="146"/>
      <c r="FO720" s="225"/>
      <c r="FP720" s="225"/>
      <c r="FQ720" s="225"/>
      <c r="FR720" s="225"/>
      <c r="FS720" s="225"/>
      <c r="FT720" s="225"/>
      <c r="FU720" s="225"/>
      <c r="FV720" s="225"/>
      <c r="FW720" s="225"/>
      <c r="FX720" s="225"/>
      <c r="FY720" s="225"/>
      <c r="FZ720" s="225"/>
      <c r="GA720" s="225"/>
    </row>
    <row r="721" spans="4:183" ht="16.899999999999999" customHeight="1">
      <c r="D721" s="146"/>
      <c r="F721" s="144"/>
      <c r="G721" s="144"/>
      <c r="H721" s="144"/>
      <c r="I721" s="144"/>
      <c r="J721" s="144"/>
      <c r="K721" s="144"/>
      <c r="L721" s="144"/>
      <c r="M721" s="83"/>
      <c r="N721" s="211"/>
      <c r="O721" s="211"/>
      <c r="P721" s="146"/>
      <c r="Q721" s="215"/>
      <c r="R721" s="215"/>
      <c r="S721" s="215"/>
      <c r="T721" s="216"/>
      <c r="U721" s="216"/>
      <c r="V721" s="216"/>
      <c r="W721" s="216"/>
      <c r="X721" s="216"/>
      <c r="Y721" s="216"/>
      <c r="Z721" s="216"/>
      <c r="AA721" s="216"/>
      <c r="AB721" s="216"/>
      <c r="AC721" s="216"/>
      <c r="AD721" s="216"/>
      <c r="AE721" s="216"/>
      <c r="AF721" s="216"/>
      <c r="AG721" s="216"/>
      <c r="AH721" s="185"/>
      <c r="AI721" s="146"/>
      <c r="AJ721" s="146"/>
      <c r="AK721" s="146"/>
      <c r="AL721" s="217"/>
      <c r="AM721" s="146"/>
      <c r="AN721" s="149"/>
      <c r="AO721" s="146"/>
      <c r="AP721" s="149"/>
      <c r="AQ721" s="185"/>
      <c r="AR721" s="218"/>
      <c r="AS721" s="218"/>
      <c r="AT721" s="218"/>
      <c r="AU721" s="218"/>
      <c r="AV721" s="218"/>
      <c r="AW721" s="218"/>
      <c r="AX721" s="218"/>
      <c r="AY721" s="218"/>
      <c r="AZ721" s="218"/>
      <c r="BA721" s="146"/>
      <c r="BB721" s="218"/>
      <c r="BC721" s="218"/>
      <c r="BD721" s="218"/>
      <c r="BE721" s="185"/>
      <c r="BF721" s="185"/>
      <c r="BG721" s="185"/>
      <c r="BH721" s="185"/>
      <c r="BI721" s="185"/>
      <c r="BJ721" s="185"/>
      <c r="BK721" s="185"/>
      <c r="BL721" s="146"/>
      <c r="BM721" s="146"/>
      <c r="BN721" s="184"/>
      <c r="BO721" s="184"/>
      <c r="BP721" s="184"/>
      <c r="BQ721" s="184"/>
      <c r="BR721" s="184"/>
      <c r="BS721" s="184"/>
      <c r="BT721" s="184"/>
      <c r="BU721" s="184"/>
      <c r="BV721" s="184"/>
      <c r="BW721" s="184"/>
      <c r="BX721" s="184"/>
      <c r="BY721" s="184"/>
      <c r="BZ721" s="184"/>
      <c r="CA721" s="184"/>
      <c r="CB721" s="184"/>
      <c r="CC721" s="184"/>
      <c r="CD721" s="184"/>
      <c r="CE721" s="184"/>
      <c r="CF721" s="184"/>
      <c r="CG721" s="184"/>
      <c r="CH721" s="184"/>
      <c r="CI721" s="184"/>
      <c r="CJ721" s="184"/>
      <c r="CK721" s="184"/>
      <c r="CL721" s="184"/>
      <c r="CM721" s="146"/>
      <c r="CN721" s="146"/>
      <c r="CO721" s="146"/>
      <c r="CP721" s="146"/>
      <c r="CQ721" s="146"/>
      <c r="CR721" s="146"/>
      <c r="CS721" s="146"/>
      <c r="CT721" s="146"/>
      <c r="CU721" s="146"/>
      <c r="CV721" s="146"/>
      <c r="CW721" s="146"/>
      <c r="CX721" s="146"/>
      <c r="CY721" s="146"/>
      <c r="CZ721" s="146"/>
      <c r="DA721" s="146"/>
      <c r="DB721" s="146"/>
      <c r="DC721" s="146"/>
      <c r="DD721" s="146"/>
      <c r="DE721" s="146"/>
      <c r="DF721" s="146"/>
      <c r="DG721" s="219"/>
      <c r="DH721" s="219"/>
      <c r="DI721" s="219"/>
      <c r="DJ721" s="219"/>
      <c r="DK721" s="219"/>
      <c r="DL721" s="219"/>
      <c r="DM721" s="219"/>
      <c r="DN721" s="219"/>
      <c r="DO721" s="219"/>
      <c r="DP721" s="219"/>
      <c r="DQ721" s="219"/>
      <c r="DR721" s="157"/>
      <c r="DS721" s="157"/>
      <c r="DT721" s="157"/>
      <c r="DU721" s="157"/>
      <c r="DV721" s="158"/>
      <c r="DW721" s="158"/>
      <c r="DX721" s="158"/>
      <c r="DY721" s="158"/>
      <c r="DZ721" s="158"/>
      <c r="EA721" s="158"/>
      <c r="EB721" s="158"/>
      <c r="EC721" s="158"/>
      <c r="ED721" s="158"/>
      <c r="EE721" s="158"/>
      <c r="EF721" s="158"/>
      <c r="EG721" s="158"/>
      <c r="EH721" s="158"/>
      <c r="EI721" s="158"/>
      <c r="EJ721" s="220"/>
      <c r="EK721" s="220"/>
      <c r="EL721" s="221"/>
      <c r="EM721" s="220"/>
      <c r="EN721" s="220"/>
      <c r="EO721" s="220"/>
      <c r="EP721" s="220"/>
      <c r="EQ721" s="220"/>
      <c r="ER721" s="222"/>
      <c r="ES721" s="222"/>
      <c r="ET721" s="222"/>
      <c r="EU721" s="222"/>
      <c r="EV721" s="222"/>
      <c r="EW721" s="222"/>
      <c r="EX721" s="222"/>
      <c r="EY721" s="222"/>
      <c r="EZ721" s="223"/>
      <c r="FA721" s="224"/>
      <c r="FB721" s="224"/>
      <c r="FC721" s="222"/>
      <c r="FD721" s="222"/>
      <c r="FE721" s="222"/>
      <c r="FF721" s="222"/>
      <c r="FG721" s="222"/>
      <c r="FH721" s="222"/>
      <c r="FI721" s="222"/>
      <c r="FJ721" s="222"/>
      <c r="FK721" s="222"/>
      <c r="FL721" s="222"/>
      <c r="FM721" s="222"/>
      <c r="FN721" s="146"/>
      <c r="FO721" s="225"/>
      <c r="FP721" s="225"/>
      <c r="FQ721" s="225"/>
      <c r="FR721" s="225"/>
      <c r="FS721" s="225"/>
      <c r="FT721" s="225"/>
      <c r="FU721" s="225"/>
      <c r="FV721" s="225"/>
      <c r="FW721" s="225"/>
      <c r="FX721" s="225"/>
      <c r="FY721" s="225"/>
      <c r="FZ721" s="225"/>
      <c r="GA721" s="225"/>
    </row>
    <row r="722" spans="4:183" ht="16.899999999999999" customHeight="1">
      <c r="D722" s="146"/>
      <c r="F722" s="144"/>
      <c r="G722" s="144"/>
      <c r="H722" s="144"/>
      <c r="I722" s="144"/>
      <c r="J722" s="144"/>
      <c r="K722" s="144"/>
      <c r="L722" s="144"/>
      <c r="M722" s="83"/>
      <c r="N722" s="211"/>
      <c r="O722" s="211"/>
      <c r="P722" s="146"/>
      <c r="Q722" s="215"/>
      <c r="R722" s="215"/>
      <c r="S722" s="215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185"/>
      <c r="AI722" s="146"/>
      <c r="AJ722" s="146"/>
      <c r="AK722" s="146"/>
      <c r="AL722" s="217"/>
      <c r="AM722" s="146"/>
      <c r="AN722" s="149"/>
      <c r="AO722" s="146"/>
      <c r="AP722" s="149"/>
      <c r="AQ722" s="185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146"/>
      <c r="BB722" s="218"/>
      <c r="BC722" s="218"/>
      <c r="BD722" s="218"/>
      <c r="BE722" s="185"/>
      <c r="BF722" s="185"/>
      <c r="BG722" s="185"/>
      <c r="BH722" s="185"/>
      <c r="BI722" s="185"/>
      <c r="BJ722" s="185"/>
      <c r="BK722" s="185"/>
      <c r="BL722" s="146"/>
      <c r="BM722" s="146"/>
      <c r="BN722" s="184"/>
      <c r="BO722" s="184"/>
      <c r="BP722" s="184"/>
      <c r="BQ722" s="184"/>
      <c r="BR722" s="184"/>
      <c r="BS722" s="184"/>
      <c r="BT722" s="184"/>
      <c r="BU722" s="184"/>
      <c r="BV722" s="184"/>
      <c r="BW722" s="184"/>
      <c r="BX722" s="184"/>
      <c r="BY722" s="184"/>
      <c r="BZ722" s="184"/>
      <c r="CA722" s="184"/>
      <c r="CB722" s="184"/>
      <c r="CC722" s="184"/>
      <c r="CD722" s="184"/>
      <c r="CE722" s="184"/>
      <c r="CF722" s="184"/>
      <c r="CG722" s="184"/>
      <c r="CH722" s="184"/>
      <c r="CI722" s="184"/>
      <c r="CJ722" s="184"/>
      <c r="CK722" s="184"/>
      <c r="CL722" s="184"/>
      <c r="CM722" s="146"/>
      <c r="CN722" s="146"/>
      <c r="CO722" s="146"/>
      <c r="CP722" s="146"/>
      <c r="CQ722" s="146"/>
      <c r="CR722" s="146"/>
      <c r="CS722" s="146"/>
      <c r="CT722" s="146"/>
      <c r="CU722" s="146"/>
      <c r="CV722" s="146"/>
      <c r="CW722" s="146"/>
      <c r="CX722" s="146"/>
      <c r="CY722" s="146"/>
      <c r="CZ722" s="146"/>
      <c r="DA722" s="146"/>
      <c r="DB722" s="146"/>
      <c r="DC722" s="146"/>
      <c r="DD722" s="146"/>
      <c r="DE722" s="146"/>
      <c r="DF722" s="146"/>
      <c r="DG722" s="219"/>
      <c r="DH722" s="219"/>
      <c r="DI722" s="219"/>
      <c r="DJ722" s="219"/>
      <c r="DK722" s="219"/>
      <c r="DL722" s="219"/>
      <c r="DM722" s="219"/>
      <c r="DN722" s="219"/>
      <c r="DO722" s="219"/>
      <c r="DP722" s="219"/>
      <c r="DQ722" s="219"/>
      <c r="DR722" s="157"/>
      <c r="DS722" s="157"/>
      <c r="DT722" s="157"/>
      <c r="DU722" s="157"/>
      <c r="DV722" s="158"/>
      <c r="DW722" s="158"/>
      <c r="DX722" s="158"/>
      <c r="DY722" s="158"/>
      <c r="DZ722" s="158"/>
      <c r="EA722" s="158"/>
      <c r="EB722" s="158"/>
      <c r="EC722" s="158"/>
      <c r="ED722" s="158"/>
      <c r="EE722" s="158"/>
      <c r="EF722" s="158"/>
      <c r="EG722" s="158"/>
      <c r="EH722" s="158"/>
      <c r="EI722" s="158"/>
      <c r="EJ722" s="220"/>
      <c r="EK722" s="220"/>
      <c r="EL722" s="221"/>
      <c r="EM722" s="220"/>
      <c r="EN722" s="220"/>
      <c r="EO722" s="220"/>
      <c r="EP722" s="220"/>
      <c r="EQ722" s="220"/>
      <c r="ER722" s="222"/>
      <c r="ES722" s="222"/>
      <c r="ET722" s="222"/>
      <c r="EU722" s="222"/>
      <c r="EV722" s="222"/>
      <c r="EW722" s="222"/>
      <c r="EX722" s="222"/>
      <c r="EY722" s="222"/>
      <c r="EZ722" s="223"/>
      <c r="FA722" s="224"/>
      <c r="FB722" s="224"/>
      <c r="FC722" s="222"/>
      <c r="FD722" s="222"/>
      <c r="FE722" s="222"/>
      <c r="FF722" s="222"/>
      <c r="FG722" s="222"/>
      <c r="FH722" s="222"/>
      <c r="FI722" s="222"/>
      <c r="FJ722" s="222"/>
      <c r="FK722" s="222"/>
      <c r="FL722" s="222"/>
      <c r="FM722" s="222"/>
      <c r="FN722" s="146"/>
      <c r="FO722" s="225"/>
      <c r="FP722" s="225"/>
      <c r="FQ722" s="225"/>
      <c r="FR722" s="225"/>
      <c r="FS722" s="225"/>
      <c r="FT722" s="225"/>
      <c r="FU722" s="225"/>
      <c r="FV722" s="225"/>
      <c r="FW722" s="225"/>
      <c r="FX722" s="225"/>
      <c r="FY722" s="225"/>
      <c r="FZ722" s="225"/>
      <c r="GA722" s="225"/>
    </row>
    <row r="723" spans="4:183" ht="16.899999999999999" customHeight="1">
      <c r="D723" s="146"/>
      <c r="F723" s="144"/>
      <c r="G723" s="144"/>
      <c r="H723" s="144"/>
      <c r="I723" s="144"/>
      <c r="J723" s="144"/>
      <c r="K723" s="144"/>
      <c r="L723" s="144"/>
      <c r="M723" s="83"/>
      <c r="N723" s="211"/>
      <c r="O723" s="211"/>
      <c r="P723" s="146"/>
      <c r="Q723" s="215"/>
      <c r="R723" s="215"/>
      <c r="S723" s="215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185"/>
      <c r="AI723" s="146"/>
      <c r="AJ723" s="146"/>
      <c r="AK723" s="146"/>
      <c r="AL723" s="217"/>
      <c r="AM723" s="146"/>
      <c r="AN723" s="149"/>
      <c r="AO723" s="146"/>
      <c r="AP723" s="149"/>
      <c r="AQ723" s="185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146"/>
      <c r="BB723" s="218"/>
      <c r="BC723" s="218"/>
      <c r="BD723" s="218"/>
      <c r="BE723" s="185"/>
      <c r="BF723" s="185"/>
      <c r="BG723" s="185"/>
      <c r="BH723" s="185"/>
      <c r="BI723" s="185"/>
      <c r="BJ723" s="185"/>
      <c r="BK723" s="185"/>
      <c r="BL723" s="146"/>
      <c r="BM723" s="146"/>
      <c r="BN723" s="184"/>
      <c r="BO723" s="184"/>
      <c r="BP723" s="184"/>
      <c r="BQ723" s="184"/>
      <c r="BR723" s="184"/>
      <c r="BS723" s="184"/>
      <c r="BT723" s="184"/>
      <c r="BU723" s="184"/>
      <c r="BV723" s="184"/>
      <c r="BW723" s="184"/>
      <c r="BX723" s="184"/>
      <c r="BY723" s="184"/>
      <c r="BZ723" s="184"/>
      <c r="CA723" s="184"/>
      <c r="CB723" s="184"/>
      <c r="CC723" s="184"/>
      <c r="CD723" s="184"/>
      <c r="CE723" s="184"/>
      <c r="CF723" s="184"/>
      <c r="CG723" s="184"/>
      <c r="CH723" s="184"/>
      <c r="CI723" s="184"/>
      <c r="CJ723" s="184"/>
      <c r="CK723" s="184"/>
      <c r="CL723" s="184"/>
      <c r="CM723" s="146"/>
      <c r="CN723" s="146"/>
      <c r="CO723" s="146"/>
      <c r="CP723" s="146"/>
      <c r="CQ723" s="146"/>
      <c r="CR723" s="146"/>
      <c r="CS723" s="146"/>
      <c r="CT723" s="146"/>
      <c r="CU723" s="146"/>
      <c r="CV723" s="146"/>
      <c r="CW723" s="146"/>
      <c r="CX723" s="146"/>
      <c r="CY723" s="146"/>
      <c r="CZ723" s="146"/>
      <c r="DA723" s="146"/>
      <c r="DB723" s="146"/>
      <c r="DC723" s="146"/>
      <c r="DD723" s="146"/>
      <c r="DE723" s="146"/>
      <c r="DF723" s="146"/>
      <c r="DG723" s="219"/>
      <c r="DH723" s="219"/>
      <c r="DI723" s="219"/>
      <c r="DJ723" s="219"/>
      <c r="DK723" s="219"/>
      <c r="DL723" s="219"/>
      <c r="DM723" s="219"/>
      <c r="DN723" s="219"/>
      <c r="DO723" s="219"/>
      <c r="DP723" s="219"/>
      <c r="DQ723" s="219"/>
      <c r="DR723" s="157"/>
      <c r="DS723" s="157"/>
      <c r="DT723" s="157"/>
      <c r="DU723" s="157"/>
      <c r="DV723" s="158"/>
      <c r="DW723" s="158"/>
      <c r="DX723" s="158"/>
      <c r="DY723" s="158"/>
      <c r="DZ723" s="158"/>
      <c r="EA723" s="158"/>
      <c r="EB723" s="158"/>
      <c r="EC723" s="158"/>
      <c r="ED723" s="158"/>
      <c r="EE723" s="158"/>
      <c r="EF723" s="158"/>
      <c r="EG723" s="158"/>
      <c r="EH723" s="158"/>
      <c r="EI723" s="158"/>
      <c r="EJ723" s="220"/>
      <c r="EK723" s="220"/>
      <c r="EL723" s="221"/>
      <c r="EM723" s="220"/>
      <c r="EN723" s="220"/>
      <c r="EO723" s="220"/>
      <c r="EP723" s="220"/>
      <c r="EQ723" s="220"/>
      <c r="ER723" s="222"/>
      <c r="ES723" s="222"/>
      <c r="ET723" s="222"/>
      <c r="EU723" s="222"/>
      <c r="EV723" s="222"/>
      <c r="EW723" s="222"/>
      <c r="EX723" s="222"/>
      <c r="EY723" s="222"/>
      <c r="EZ723" s="223"/>
      <c r="FA723" s="224"/>
      <c r="FB723" s="224"/>
      <c r="FC723" s="222"/>
      <c r="FD723" s="222"/>
      <c r="FE723" s="222"/>
      <c r="FF723" s="222"/>
      <c r="FG723" s="222"/>
      <c r="FH723" s="222"/>
      <c r="FI723" s="222"/>
      <c r="FJ723" s="222"/>
      <c r="FK723" s="222"/>
      <c r="FL723" s="222"/>
      <c r="FM723" s="222"/>
      <c r="FN723" s="146"/>
      <c r="FO723" s="225"/>
      <c r="FP723" s="225"/>
      <c r="FQ723" s="225"/>
      <c r="FR723" s="225"/>
      <c r="FS723" s="225"/>
      <c r="FT723" s="225"/>
      <c r="FU723" s="225"/>
      <c r="FV723" s="225"/>
      <c r="FW723" s="225"/>
      <c r="FX723" s="225"/>
      <c r="FY723" s="225"/>
      <c r="FZ723" s="225"/>
      <c r="GA723" s="225"/>
    </row>
    <row r="724" spans="4:183" ht="16.899999999999999" customHeight="1">
      <c r="D724" s="45"/>
      <c r="F724" s="83"/>
      <c r="G724" s="83"/>
      <c r="H724" s="83"/>
      <c r="I724" s="83"/>
      <c r="J724" s="83"/>
      <c r="K724" s="83"/>
      <c r="L724" s="83"/>
      <c r="M724" s="83"/>
      <c r="N724" s="211"/>
      <c r="O724" s="211"/>
      <c r="P724" s="146"/>
      <c r="Q724" s="215"/>
      <c r="R724" s="215"/>
      <c r="S724" s="215"/>
      <c r="T724" s="216"/>
      <c r="U724" s="216"/>
      <c r="V724" s="216"/>
      <c r="W724" s="216"/>
      <c r="X724" s="216"/>
      <c r="Y724" s="216"/>
      <c r="Z724" s="216"/>
      <c r="AA724" s="216"/>
      <c r="AB724" s="216"/>
      <c r="AC724" s="216"/>
      <c r="AD724" s="216"/>
      <c r="AE724" s="216"/>
      <c r="AF724" s="216"/>
      <c r="AG724" s="216"/>
      <c r="AH724" s="185"/>
      <c r="AI724" s="146"/>
      <c r="AJ724" s="146"/>
      <c r="AK724" s="146"/>
      <c r="AL724" s="217"/>
      <c r="AM724" s="146"/>
      <c r="AN724" s="149"/>
      <c r="AO724" s="146"/>
      <c r="AP724" s="149"/>
      <c r="AQ724" s="185"/>
      <c r="AR724" s="218"/>
      <c r="AS724" s="218"/>
      <c r="AT724" s="218"/>
      <c r="AU724" s="218"/>
      <c r="AV724" s="218"/>
      <c r="AW724" s="218"/>
      <c r="AX724" s="218"/>
      <c r="AY724" s="218"/>
      <c r="AZ724" s="218"/>
      <c r="BA724" s="146"/>
      <c r="BB724" s="218"/>
      <c r="BC724" s="218"/>
      <c r="BD724" s="218"/>
      <c r="BE724" s="185"/>
      <c r="BF724" s="185"/>
      <c r="BG724" s="185"/>
      <c r="BH724" s="185"/>
      <c r="BI724" s="185"/>
      <c r="BJ724" s="185"/>
      <c r="BK724" s="185"/>
      <c r="BL724" s="146"/>
      <c r="BM724" s="146"/>
      <c r="BN724" s="184"/>
      <c r="BO724" s="184"/>
      <c r="BP724" s="184"/>
      <c r="BQ724" s="184"/>
      <c r="BR724" s="184"/>
      <c r="BS724" s="184"/>
      <c r="BT724" s="184"/>
      <c r="BU724" s="184"/>
      <c r="BV724" s="184"/>
      <c r="BW724" s="184"/>
      <c r="BX724" s="184"/>
      <c r="BY724" s="184"/>
      <c r="BZ724" s="184"/>
      <c r="CA724" s="184"/>
      <c r="CB724" s="184"/>
      <c r="CC724" s="184"/>
      <c r="CD724" s="184"/>
      <c r="CE724" s="184"/>
      <c r="CF724" s="184"/>
      <c r="CG724" s="184"/>
      <c r="CH724" s="184"/>
      <c r="CI724" s="184"/>
      <c r="CJ724" s="184"/>
      <c r="CK724" s="184"/>
      <c r="CL724" s="184"/>
      <c r="CM724" s="146"/>
      <c r="CN724" s="146"/>
      <c r="CO724" s="146"/>
      <c r="CP724" s="146"/>
      <c r="CQ724" s="146"/>
      <c r="CR724" s="146"/>
      <c r="CS724" s="146"/>
      <c r="CT724" s="146"/>
      <c r="CU724" s="146"/>
      <c r="CV724" s="146"/>
      <c r="CW724" s="146"/>
      <c r="CX724" s="146"/>
      <c r="CY724" s="146"/>
      <c r="CZ724" s="146"/>
      <c r="DA724" s="146"/>
      <c r="DB724" s="146"/>
      <c r="DC724" s="146"/>
      <c r="DD724" s="146"/>
      <c r="DE724" s="146"/>
      <c r="DF724" s="146"/>
      <c r="DG724" s="219"/>
      <c r="DH724" s="219"/>
      <c r="DI724" s="219"/>
      <c r="DJ724" s="219"/>
      <c r="DK724" s="219"/>
      <c r="DL724" s="219"/>
      <c r="DM724" s="219"/>
      <c r="DN724" s="219"/>
      <c r="DO724" s="219"/>
      <c r="DP724" s="219"/>
      <c r="DQ724" s="219"/>
      <c r="DR724" s="157"/>
      <c r="DS724" s="157"/>
      <c r="DT724" s="157"/>
      <c r="DU724" s="157"/>
      <c r="DV724" s="158"/>
      <c r="DW724" s="158"/>
      <c r="DX724" s="158"/>
      <c r="DY724" s="158"/>
      <c r="DZ724" s="158"/>
      <c r="EA724" s="158"/>
      <c r="EB724" s="158"/>
      <c r="EC724" s="158"/>
      <c r="ED724" s="158"/>
      <c r="EE724" s="158"/>
      <c r="EF724" s="158"/>
      <c r="EG724" s="158"/>
      <c r="EH724" s="158"/>
      <c r="EI724" s="158"/>
      <c r="EJ724" s="220"/>
      <c r="EK724" s="220"/>
      <c r="EL724" s="221"/>
      <c r="EM724" s="220"/>
      <c r="EN724" s="220"/>
      <c r="EO724" s="220"/>
      <c r="EP724" s="220"/>
      <c r="EQ724" s="220"/>
      <c r="ER724" s="222"/>
      <c r="ES724" s="222"/>
      <c r="ET724" s="222"/>
      <c r="EU724" s="222"/>
      <c r="EV724" s="222"/>
      <c r="EW724" s="222"/>
      <c r="EX724" s="222"/>
      <c r="EY724" s="222"/>
      <c r="EZ724" s="223"/>
      <c r="FA724" s="224"/>
      <c r="FB724" s="224"/>
      <c r="FC724" s="222"/>
      <c r="FD724" s="222"/>
      <c r="FE724" s="222"/>
      <c r="FF724" s="222"/>
      <c r="FG724" s="222"/>
      <c r="FH724" s="222"/>
      <c r="FI724" s="222"/>
      <c r="FJ724" s="222"/>
      <c r="FK724" s="222"/>
      <c r="FL724" s="222"/>
      <c r="FM724" s="222"/>
      <c r="FN724" s="146"/>
      <c r="FO724" s="225"/>
      <c r="FP724" s="225"/>
      <c r="FQ724" s="225"/>
      <c r="FR724" s="225"/>
      <c r="FS724" s="225"/>
      <c r="FT724" s="225"/>
      <c r="FU724" s="225"/>
      <c r="FV724" s="225"/>
      <c r="FW724" s="225"/>
      <c r="FX724" s="225"/>
      <c r="FY724" s="225"/>
      <c r="FZ724" s="225"/>
      <c r="GA724" s="225"/>
    </row>
    <row r="725" spans="4:183" ht="16.899999999999999" customHeight="1">
      <c r="D725" s="45"/>
      <c r="F725" s="144"/>
      <c r="G725" s="144"/>
      <c r="H725" s="144"/>
      <c r="I725" s="144"/>
      <c r="J725" s="144"/>
      <c r="K725" s="144"/>
      <c r="L725" s="144"/>
      <c r="M725" s="83"/>
      <c r="N725" s="211"/>
      <c r="O725" s="211"/>
      <c r="P725" s="146"/>
      <c r="Q725" s="215"/>
      <c r="R725" s="215"/>
      <c r="S725" s="215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185"/>
      <c r="AI725" s="146"/>
      <c r="AJ725" s="146"/>
      <c r="AK725" s="146"/>
      <c r="AL725" s="217"/>
      <c r="AM725" s="146"/>
      <c r="AN725" s="149"/>
      <c r="AO725" s="146"/>
      <c r="AP725" s="149"/>
      <c r="AQ725" s="185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146"/>
      <c r="BB725" s="218"/>
      <c r="BC725" s="218"/>
      <c r="BD725" s="218"/>
      <c r="BE725" s="185"/>
      <c r="BF725" s="185"/>
      <c r="BG725" s="185"/>
      <c r="BH725" s="185"/>
      <c r="BI725" s="185"/>
      <c r="BJ725" s="185"/>
      <c r="BK725" s="185"/>
      <c r="BL725" s="146"/>
      <c r="BM725" s="146"/>
      <c r="BN725" s="184"/>
      <c r="BO725" s="184"/>
      <c r="BP725" s="184"/>
      <c r="BQ725" s="184"/>
      <c r="BR725" s="184"/>
      <c r="BS725" s="184"/>
      <c r="BT725" s="184"/>
      <c r="BU725" s="184"/>
      <c r="BV725" s="184"/>
      <c r="BW725" s="184"/>
      <c r="BX725" s="184"/>
      <c r="BY725" s="184"/>
      <c r="BZ725" s="184"/>
      <c r="CA725" s="184"/>
      <c r="CB725" s="184"/>
      <c r="CC725" s="184"/>
      <c r="CD725" s="184"/>
      <c r="CE725" s="184"/>
      <c r="CF725" s="184"/>
      <c r="CG725" s="184"/>
      <c r="CH725" s="184"/>
      <c r="CI725" s="184"/>
      <c r="CJ725" s="184"/>
      <c r="CK725" s="184"/>
      <c r="CL725" s="184"/>
      <c r="CM725" s="146"/>
      <c r="CN725" s="146"/>
      <c r="CO725" s="146"/>
      <c r="CP725" s="146"/>
      <c r="CQ725" s="146"/>
      <c r="CR725" s="146"/>
      <c r="CS725" s="146"/>
      <c r="CT725" s="146"/>
      <c r="CU725" s="146"/>
      <c r="CV725" s="146"/>
      <c r="CW725" s="146"/>
      <c r="CX725" s="146"/>
      <c r="CY725" s="146"/>
      <c r="CZ725" s="146"/>
      <c r="DA725" s="146"/>
      <c r="DB725" s="146"/>
      <c r="DC725" s="146"/>
      <c r="DD725" s="146"/>
      <c r="DE725" s="146"/>
      <c r="DF725" s="146"/>
      <c r="DG725" s="219"/>
      <c r="DH725" s="219"/>
      <c r="DI725" s="219"/>
      <c r="DJ725" s="219"/>
      <c r="DK725" s="219"/>
      <c r="DL725" s="219"/>
      <c r="DM725" s="219"/>
      <c r="DN725" s="219"/>
      <c r="DO725" s="219"/>
      <c r="DP725" s="219"/>
      <c r="DQ725" s="219"/>
      <c r="DR725" s="157"/>
      <c r="DS725" s="157"/>
      <c r="DT725" s="157"/>
      <c r="DU725" s="157"/>
      <c r="DV725" s="158"/>
      <c r="DW725" s="158"/>
      <c r="DX725" s="158"/>
      <c r="DY725" s="158"/>
      <c r="DZ725" s="158"/>
      <c r="EA725" s="158"/>
      <c r="EB725" s="158"/>
      <c r="EC725" s="158"/>
      <c r="ED725" s="158"/>
      <c r="EE725" s="158"/>
      <c r="EF725" s="158"/>
      <c r="EG725" s="158"/>
      <c r="EH725" s="158"/>
      <c r="EI725" s="158"/>
      <c r="EJ725" s="220"/>
      <c r="EK725" s="220"/>
      <c r="EL725" s="221"/>
      <c r="EM725" s="220"/>
      <c r="EN725" s="220"/>
      <c r="EO725" s="220"/>
      <c r="EP725" s="220"/>
      <c r="EQ725" s="220"/>
      <c r="ER725" s="222"/>
      <c r="ES725" s="222"/>
      <c r="ET725" s="222"/>
      <c r="EU725" s="222"/>
      <c r="EV725" s="222"/>
      <c r="EW725" s="222"/>
      <c r="EX725" s="222"/>
      <c r="EY725" s="222"/>
      <c r="EZ725" s="223"/>
      <c r="FA725" s="224"/>
      <c r="FB725" s="224"/>
      <c r="FC725" s="222"/>
      <c r="FD725" s="222"/>
      <c r="FE725" s="222"/>
      <c r="FF725" s="222"/>
      <c r="FG725" s="222"/>
      <c r="FH725" s="222"/>
      <c r="FI725" s="222"/>
      <c r="FJ725" s="222"/>
      <c r="FK725" s="222"/>
      <c r="FL725" s="222"/>
      <c r="FM725" s="222"/>
      <c r="FN725" s="146"/>
      <c r="FO725" s="225"/>
      <c r="FP725" s="225"/>
      <c r="FQ725" s="225"/>
      <c r="FR725" s="225"/>
      <c r="FS725" s="225"/>
      <c r="FT725" s="225"/>
      <c r="FU725" s="225"/>
      <c r="FV725" s="225"/>
      <c r="FW725" s="225"/>
      <c r="FX725" s="225"/>
      <c r="FY725" s="225"/>
      <c r="FZ725" s="225"/>
      <c r="GA725" s="225"/>
    </row>
    <row r="726" spans="4:183" ht="16.899999999999999" customHeight="1">
      <c r="D726" s="45"/>
      <c r="F726" s="144"/>
      <c r="G726" s="144"/>
      <c r="H726" s="144"/>
      <c r="I726" s="144"/>
      <c r="J726" s="144"/>
      <c r="K726" s="144"/>
      <c r="L726" s="144"/>
      <c r="M726" s="83"/>
      <c r="N726" s="211"/>
      <c r="O726" s="211"/>
      <c r="P726" s="146"/>
      <c r="Q726" s="215"/>
      <c r="R726" s="215"/>
      <c r="S726" s="215"/>
      <c r="T726" s="216"/>
      <c r="U726" s="216"/>
      <c r="V726" s="216"/>
      <c r="W726" s="216"/>
      <c r="X726" s="216"/>
      <c r="Y726" s="216"/>
      <c r="Z726" s="216"/>
      <c r="AA726" s="216"/>
      <c r="AB726" s="216"/>
      <c r="AC726" s="216"/>
      <c r="AD726" s="216"/>
      <c r="AE726" s="216"/>
      <c r="AF726" s="216"/>
      <c r="AG726" s="216"/>
      <c r="AH726" s="185"/>
      <c r="AI726" s="146"/>
      <c r="AJ726" s="146"/>
      <c r="AK726" s="146"/>
      <c r="AL726" s="217"/>
      <c r="AM726" s="146"/>
      <c r="AN726" s="149"/>
      <c r="AO726" s="146"/>
      <c r="AP726" s="149"/>
      <c r="AQ726" s="185"/>
      <c r="AR726" s="218"/>
      <c r="AS726" s="218"/>
      <c r="AT726" s="218"/>
      <c r="AU726" s="218"/>
      <c r="AV726" s="218"/>
      <c r="AW726" s="218"/>
      <c r="AX726" s="218"/>
      <c r="AY726" s="218"/>
      <c r="AZ726" s="218"/>
      <c r="BA726" s="146"/>
      <c r="BB726" s="218"/>
      <c r="BC726" s="218"/>
      <c r="BD726" s="218"/>
      <c r="BE726" s="185"/>
      <c r="BF726" s="185"/>
      <c r="BG726" s="185"/>
      <c r="BH726" s="185"/>
      <c r="BI726" s="185"/>
      <c r="BJ726" s="185"/>
      <c r="BK726" s="185"/>
      <c r="BL726" s="146"/>
      <c r="BM726" s="146"/>
      <c r="BN726" s="184"/>
      <c r="BO726" s="184"/>
      <c r="BP726" s="184"/>
      <c r="BQ726" s="184"/>
      <c r="BR726" s="184"/>
      <c r="BS726" s="184"/>
      <c r="BT726" s="184"/>
      <c r="BU726" s="184"/>
      <c r="BV726" s="184"/>
      <c r="BW726" s="184"/>
      <c r="BX726" s="184"/>
      <c r="BY726" s="184"/>
      <c r="BZ726" s="184"/>
      <c r="CA726" s="184"/>
      <c r="CB726" s="184"/>
      <c r="CC726" s="184"/>
      <c r="CD726" s="184"/>
      <c r="CE726" s="184"/>
      <c r="CF726" s="184"/>
      <c r="CG726" s="184"/>
      <c r="CH726" s="184"/>
      <c r="CI726" s="184"/>
      <c r="CJ726" s="184"/>
      <c r="CK726" s="184"/>
      <c r="CL726" s="184"/>
      <c r="CM726" s="146"/>
      <c r="CN726" s="146"/>
      <c r="CO726" s="146"/>
      <c r="CP726" s="146"/>
      <c r="CQ726" s="146"/>
      <c r="CR726" s="146"/>
      <c r="CS726" s="146"/>
      <c r="CT726" s="146"/>
      <c r="CU726" s="146"/>
      <c r="CV726" s="146"/>
      <c r="CW726" s="146"/>
      <c r="CX726" s="146"/>
      <c r="CY726" s="146"/>
      <c r="CZ726" s="146"/>
      <c r="DA726" s="146"/>
      <c r="DB726" s="146"/>
      <c r="DC726" s="146"/>
      <c r="DD726" s="146"/>
      <c r="DE726" s="146"/>
      <c r="DF726" s="146"/>
      <c r="DG726" s="219"/>
      <c r="DH726" s="219"/>
      <c r="DI726" s="219"/>
      <c r="DJ726" s="219"/>
      <c r="DK726" s="219"/>
      <c r="DL726" s="219"/>
      <c r="DM726" s="219"/>
      <c r="DN726" s="219"/>
      <c r="DO726" s="219"/>
      <c r="DP726" s="219"/>
      <c r="DQ726" s="219"/>
      <c r="DR726" s="157"/>
      <c r="DS726" s="157"/>
      <c r="DT726" s="157"/>
      <c r="DU726" s="157"/>
      <c r="DV726" s="158"/>
      <c r="DW726" s="158"/>
      <c r="DX726" s="158"/>
      <c r="DY726" s="158"/>
      <c r="DZ726" s="158"/>
      <c r="EA726" s="158"/>
      <c r="EB726" s="158"/>
      <c r="EC726" s="158"/>
      <c r="ED726" s="158"/>
      <c r="EE726" s="158"/>
      <c r="EF726" s="158"/>
      <c r="EG726" s="158"/>
      <c r="EH726" s="158"/>
      <c r="EI726" s="158"/>
      <c r="EJ726" s="220"/>
      <c r="EK726" s="220"/>
      <c r="EL726" s="221"/>
      <c r="EM726" s="220"/>
      <c r="EN726" s="220"/>
      <c r="EO726" s="220"/>
      <c r="EP726" s="220"/>
      <c r="EQ726" s="220"/>
      <c r="ER726" s="222"/>
      <c r="ES726" s="222"/>
      <c r="ET726" s="222"/>
      <c r="EU726" s="222"/>
      <c r="EV726" s="222"/>
      <c r="EW726" s="222"/>
      <c r="EX726" s="222"/>
      <c r="EY726" s="222"/>
      <c r="EZ726" s="223"/>
      <c r="FA726" s="224"/>
      <c r="FB726" s="224"/>
      <c r="FC726" s="222"/>
      <c r="FD726" s="222"/>
      <c r="FE726" s="222"/>
      <c r="FF726" s="222"/>
      <c r="FG726" s="222"/>
      <c r="FH726" s="222"/>
      <c r="FI726" s="222"/>
      <c r="FJ726" s="222"/>
      <c r="FK726" s="222"/>
      <c r="FL726" s="222"/>
      <c r="FM726" s="222"/>
      <c r="FN726" s="146"/>
      <c r="FO726" s="225"/>
      <c r="FP726" s="225"/>
      <c r="FQ726" s="225"/>
      <c r="FR726" s="225"/>
      <c r="FS726" s="225"/>
      <c r="FT726" s="225"/>
      <c r="FU726" s="225"/>
      <c r="FV726" s="225"/>
      <c r="FW726" s="225"/>
      <c r="FX726" s="225"/>
      <c r="FY726" s="225"/>
      <c r="FZ726" s="225"/>
      <c r="GA726" s="225"/>
    </row>
    <row r="727" spans="4:183" ht="16.899999999999999" customHeight="1">
      <c r="D727" s="45"/>
      <c r="F727" s="144"/>
      <c r="G727" s="144"/>
      <c r="H727" s="144"/>
      <c r="I727" s="144"/>
      <c r="J727" s="144"/>
      <c r="K727" s="144"/>
      <c r="L727" s="144"/>
      <c r="M727" s="83"/>
      <c r="N727" s="211"/>
      <c r="O727" s="211"/>
      <c r="P727" s="146"/>
      <c r="Q727" s="215"/>
      <c r="R727" s="215"/>
      <c r="S727" s="215"/>
      <c r="T727" s="216"/>
      <c r="U727" s="216"/>
      <c r="V727" s="216"/>
      <c r="W727" s="216"/>
      <c r="X727" s="216"/>
      <c r="Y727" s="216"/>
      <c r="Z727" s="216"/>
      <c r="AA727" s="216"/>
      <c r="AB727" s="216"/>
      <c r="AC727" s="216"/>
      <c r="AD727" s="216"/>
      <c r="AE727" s="216"/>
      <c r="AF727" s="216"/>
      <c r="AG727" s="216"/>
      <c r="AH727" s="185"/>
      <c r="AI727" s="146"/>
      <c r="AJ727" s="146"/>
      <c r="AK727" s="146"/>
      <c r="AL727" s="217"/>
      <c r="AM727" s="146"/>
      <c r="AN727" s="149"/>
      <c r="AO727" s="146"/>
      <c r="AP727" s="149"/>
      <c r="AQ727" s="185"/>
      <c r="AR727" s="218"/>
      <c r="AS727" s="218"/>
      <c r="AT727" s="218"/>
      <c r="AU727" s="218"/>
      <c r="AV727" s="218"/>
      <c r="AW727" s="218"/>
      <c r="AX727" s="218"/>
      <c r="AY727" s="218"/>
      <c r="AZ727" s="218"/>
      <c r="BA727" s="146"/>
      <c r="BB727" s="218"/>
      <c r="BC727" s="218"/>
      <c r="BD727" s="218"/>
      <c r="BE727" s="185"/>
      <c r="BF727" s="185"/>
      <c r="BG727" s="185"/>
      <c r="BH727" s="185"/>
      <c r="BI727" s="185"/>
      <c r="BJ727" s="185"/>
      <c r="BK727" s="185"/>
      <c r="BL727" s="146"/>
      <c r="BM727" s="146"/>
      <c r="BN727" s="184"/>
      <c r="BO727" s="184"/>
      <c r="BP727" s="184"/>
      <c r="BQ727" s="184"/>
      <c r="BR727" s="184"/>
      <c r="BS727" s="184"/>
      <c r="BT727" s="184"/>
      <c r="BU727" s="184"/>
      <c r="BV727" s="184"/>
      <c r="BW727" s="184"/>
      <c r="BX727" s="184"/>
      <c r="BY727" s="184"/>
      <c r="BZ727" s="184"/>
      <c r="CA727" s="184"/>
      <c r="CB727" s="184"/>
      <c r="CC727" s="184"/>
      <c r="CD727" s="184"/>
      <c r="CE727" s="184"/>
      <c r="CF727" s="184"/>
      <c r="CG727" s="184"/>
      <c r="CH727" s="184"/>
      <c r="CI727" s="184"/>
      <c r="CJ727" s="184"/>
      <c r="CK727" s="184"/>
      <c r="CL727" s="184"/>
      <c r="CM727" s="146"/>
      <c r="CN727" s="146"/>
      <c r="CO727" s="146"/>
      <c r="CP727" s="146"/>
      <c r="CQ727" s="146"/>
      <c r="CR727" s="146"/>
      <c r="CS727" s="146"/>
      <c r="CT727" s="146"/>
      <c r="CU727" s="146"/>
      <c r="CV727" s="146"/>
      <c r="CW727" s="146"/>
      <c r="CX727" s="146"/>
      <c r="CY727" s="146"/>
      <c r="CZ727" s="146"/>
      <c r="DA727" s="146"/>
      <c r="DB727" s="146"/>
      <c r="DC727" s="146"/>
      <c r="DD727" s="146"/>
      <c r="DE727" s="146"/>
      <c r="DF727" s="146"/>
      <c r="DG727" s="219"/>
      <c r="DH727" s="219"/>
      <c r="DI727" s="219"/>
      <c r="DJ727" s="219"/>
      <c r="DK727" s="219"/>
      <c r="DL727" s="219"/>
      <c r="DM727" s="219"/>
      <c r="DN727" s="219"/>
      <c r="DO727" s="219"/>
      <c r="DP727" s="219"/>
      <c r="DQ727" s="219"/>
      <c r="DR727" s="157"/>
      <c r="DS727" s="157"/>
      <c r="DT727" s="157"/>
      <c r="DU727" s="157"/>
      <c r="DV727" s="158"/>
      <c r="DW727" s="158"/>
      <c r="DX727" s="158"/>
      <c r="DY727" s="158"/>
      <c r="DZ727" s="158"/>
      <c r="EA727" s="158"/>
      <c r="EB727" s="158"/>
      <c r="EC727" s="158"/>
      <c r="ED727" s="158"/>
      <c r="EE727" s="158"/>
      <c r="EF727" s="158"/>
      <c r="EG727" s="158"/>
      <c r="EH727" s="158"/>
      <c r="EI727" s="158"/>
      <c r="EJ727" s="220"/>
      <c r="EK727" s="220"/>
      <c r="EL727" s="221"/>
      <c r="EM727" s="220"/>
      <c r="EN727" s="220"/>
      <c r="EO727" s="220"/>
      <c r="EP727" s="220"/>
      <c r="EQ727" s="220"/>
      <c r="ER727" s="222"/>
      <c r="ES727" s="222"/>
      <c r="ET727" s="222"/>
      <c r="EU727" s="222"/>
      <c r="EV727" s="222"/>
      <c r="EW727" s="222"/>
      <c r="EX727" s="222"/>
      <c r="EY727" s="222"/>
      <c r="EZ727" s="223"/>
      <c r="FA727" s="224"/>
      <c r="FB727" s="224"/>
      <c r="FC727" s="222"/>
      <c r="FD727" s="222"/>
      <c r="FE727" s="222"/>
      <c r="FF727" s="222"/>
      <c r="FG727" s="222"/>
      <c r="FH727" s="222"/>
      <c r="FI727" s="222"/>
      <c r="FJ727" s="222"/>
      <c r="FK727" s="222"/>
      <c r="FL727" s="222"/>
      <c r="FM727" s="222"/>
      <c r="FN727" s="146"/>
      <c r="FO727" s="225"/>
      <c r="FP727" s="225"/>
      <c r="FQ727" s="225"/>
      <c r="FR727" s="225"/>
      <c r="FS727" s="225"/>
      <c r="FT727" s="225"/>
      <c r="FU727" s="225"/>
      <c r="FV727" s="225"/>
      <c r="FW727" s="225"/>
      <c r="FX727" s="225"/>
      <c r="FY727" s="225"/>
      <c r="FZ727" s="225"/>
      <c r="GA727" s="225"/>
    </row>
    <row r="728" spans="4:183" ht="16.899999999999999" customHeight="1">
      <c r="D728" s="45"/>
      <c r="F728" s="83"/>
      <c r="G728" s="83"/>
      <c r="H728" s="83"/>
      <c r="I728" s="83"/>
      <c r="J728" s="83"/>
      <c r="K728" s="83"/>
      <c r="L728" s="83"/>
      <c r="M728" s="83"/>
      <c r="N728" s="211"/>
      <c r="O728" s="211"/>
      <c r="P728" s="146"/>
      <c r="Q728" s="215"/>
      <c r="R728" s="215"/>
      <c r="S728" s="215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185"/>
      <c r="AI728" s="146"/>
      <c r="AJ728" s="146"/>
      <c r="AK728" s="146"/>
      <c r="AL728" s="217"/>
      <c r="AM728" s="146"/>
      <c r="AN728" s="149"/>
      <c r="AO728" s="146"/>
      <c r="AP728" s="149"/>
      <c r="AQ728" s="185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146"/>
      <c r="BB728" s="218"/>
      <c r="BC728" s="218"/>
      <c r="BD728" s="218"/>
      <c r="BE728" s="185"/>
      <c r="BF728" s="185"/>
      <c r="BG728" s="185"/>
      <c r="BH728" s="185"/>
      <c r="BI728" s="185"/>
      <c r="BJ728" s="185"/>
      <c r="BK728" s="185"/>
      <c r="BL728" s="146"/>
      <c r="BM728" s="146"/>
      <c r="BN728" s="184"/>
      <c r="BO728" s="184"/>
      <c r="BP728" s="184"/>
      <c r="BQ728" s="184"/>
      <c r="BR728" s="184"/>
      <c r="BS728" s="184"/>
      <c r="BT728" s="184"/>
      <c r="BU728" s="184"/>
      <c r="BV728" s="184"/>
      <c r="BW728" s="184"/>
      <c r="BX728" s="184"/>
      <c r="BY728" s="184"/>
      <c r="BZ728" s="184"/>
      <c r="CA728" s="184"/>
      <c r="CB728" s="184"/>
      <c r="CC728" s="184"/>
      <c r="CD728" s="184"/>
      <c r="CE728" s="184"/>
      <c r="CF728" s="184"/>
      <c r="CG728" s="184"/>
      <c r="CH728" s="184"/>
      <c r="CI728" s="184"/>
      <c r="CJ728" s="184"/>
      <c r="CK728" s="184"/>
      <c r="CL728" s="184"/>
      <c r="CM728" s="146"/>
      <c r="CN728" s="146"/>
      <c r="CO728" s="146"/>
      <c r="CP728" s="146"/>
      <c r="CQ728" s="146"/>
      <c r="CR728" s="146"/>
      <c r="CS728" s="146"/>
      <c r="CT728" s="146"/>
      <c r="CU728" s="146"/>
      <c r="CV728" s="146"/>
      <c r="CW728" s="146"/>
      <c r="CX728" s="146"/>
      <c r="CY728" s="146"/>
      <c r="CZ728" s="146"/>
      <c r="DA728" s="146"/>
      <c r="DB728" s="146"/>
      <c r="DC728" s="146"/>
      <c r="DD728" s="146"/>
      <c r="DE728" s="146"/>
      <c r="DF728" s="146"/>
      <c r="DG728" s="219"/>
      <c r="DH728" s="219"/>
      <c r="DI728" s="219"/>
      <c r="DJ728" s="219"/>
      <c r="DK728" s="219"/>
      <c r="DL728" s="219"/>
      <c r="DM728" s="219"/>
      <c r="DN728" s="219"/>
      <c r="DO728" s="219"/>
      <c r="DP728" s="219"/>
      <c r="DQ728" s="219"/>
      <c r="DR728" s="157"/>
      <c r="DS728" s="157"/>
      <c r="DT728" s="157"/>
      <c r="DU728" s="157"/>
      <c r="DV728" s="158"/>
      <c r="DW728" s="158"/>
      <c r="DX728" s="158"/>
      <c r="DY728" s="158"/>
      <c r="DZ728" s="158"/>
      <c r="EA728" s="158"/>
      <c r="EB728" s="158"/>
      <c r="EC728" s="158"/>
      <c r="ED728" s="158"/>
      <c r="EE728" s="158"/>
      <c r="EF728" s="158"/>
      <c r="EG728" s="158"/>
      <c r="EH728" s="158"/>
      <c r="EI728" s="158"/>
      <c r="EJ728" s="220"/>
      <c r="EK728" s="220"/>
      <c r="EL728" s="221"/>
      <c r="EM728" s="220"/>
      <c r="EN728" s="220"/>
      <c r="EO728" s="220"/>
      <c r="EP728" s="220"/>
      <c r="EQ728" s="220"/>
      <c r="ER728" s="222"/>
      <c r="ES728" s="222"/>
      <c r="ET728" s="222"/>
      <c r="EU728" s="222"/>
      <c r="EV728" s="222"/>
      <c r="EW728" s="222"/>
      <c r="EX728" s="222"/>
      <c r="EY728" s="222"/>
      <c r="EZ728" s="223"/>
      <c r="FA728" s="224"/>
      <c r="FB728" s="224"/>
      <c r="FC728" s="222"/>
      <c r="FD728" s="222"/>
      <c r="FE728" s="222"/>
      <c r="FF728" s="222"/>
      <c r="FG728" s="222"/>
      <c r="FH728" s="222"/>
      <c r="FI728" s="222"/>
      <c r="FJ728" s="222"/>
      <c r="FK728" s="222"/>
      <c r="FL728" s="222"/>
      <c r="FM728" s="222"/>
      <c r="FN728" s="146"/>
      <c r="FO728" s="225"/>
      <c r="FP728" s="225"/>
      <c r="FQ728" s="225"/>
      <c r="FR728" s="225"/>
      <c r="FS728" s="225"/>
      <c r="FT728" s="225"/>
      <c r="FU728" s="225"/>
      <c r="FV728" s="225"/>
      <c r="FW728" s="225"/>
      <c r="FX728" s="225"/>
      <c r="FY728" s="225"/>
      <c r="FZ728" s="225"/>
      <c r="GA728" s="225"/>
    </row>
    <row r="729" spans="4:183" ht="16.899999999999999" customHeight="1">
      <c r="D729" s="45"/>
      <c r="F729" s="144"/>
      <c r="G729" s="144"/>
      <c r="H729" s="144"/>
      <c r="I729" s="144"/>
      <c r="J729" s="144"/>
      <c r="K729" s="144"/>
      <c r="L729" s="144"/>
      <c r="M729" s="83"/>
      <c r="N729" s="211"/>
      <c r="O729" s="211"/>
      <c r="P729" s="146"/>
      <c r="Q729" s="215"/>
      <c r="R729" s="215"/>
      <c r="S729" s="215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185"/>
      <c r="AI729" s="146"/>
      <c r="AJ729" s="146"/>
      <c r="AK729" s="146"/>
      <c r="AL729" s="217"/>
      <c r="AM729" s="146"/>
      <c r="AN729" s="149"/>
      <c r="AO729" s="146"/>
      <c r="AP729" s="149"/>
      <c r="AQ729" s="185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146"/>
      <c r="BB729" s="218"/>
      <c r="BC729" s="218"/>
      <c r="BD729" s="218"/>
      <c r="BE729" s="185"/>
      <c r="BF729" s="185"/>
      <c r="BG729" s="185"/>
      <c r="BH729" s="185"/>
      <c r="BI729" s="185"/>
      <c r="BJ729" s="185"/>
      <c r="BK729" s="185"/>
      <c r="BL729" s="146"/>
      <c r="BM729" s="146"/>
      <c r="BN729" s="184"/>
      <c r="BO729" s="184"/>
      <c r="BP729" s="184"/>
      <c r="BQ729" s="184"/>
      <c r="BR729" s="184"/>
      <c r="BS729" s="184"/>
      <c r="BT729" s="184"/>
      <c r="BU729" s="184"/>
      <c r="BV729" s="184"/>
      <c r="BW729" s="184"/>
      <c r="BX729" s="184"/>
      <c r="BY729" s="184"/>
      <c r="BZ729" s="184"/>
      <c r="CA729" s="184"/>
      <c r="CB729" s="184"/>
      <c r="CC729" s="184"/>
      <c r="CD729" s="184"/>
      <c r="CE729" s="184"/>
      <c r="CF729" s="184"/>
      <c r="CG729" s="184"/>
      <c r="CH729" s="184"/>
      <c r="CI729" s="184"/>
      <c r="CJ729" s="184"/>
      <c r="CK729" s="184"/>
      <c r="CL729" s="184"/>
      <c r="CM729" s="146"/>
      <c r="CN729" s="146"/>
      <c r="CO729" s="146"/>
      <c r="CP729" s="146"/>
      <c r="CQ729" s="146"/>
      <c r="CR729" s="146"/>
      <c r="CS729" s="146"/>
      <c r="CT729" s="146"/>
      <c r="CU729" s="146"/>
      <c r="CV729" s="146"/>
      <c r="CW729" s="146"/>
      <c r="CX729" s="146"/>
      <c r="CY729" s="146"/>
      <c r="CZ729" s="146"/>
      <c r="DA729" s="146"/>
      <c r="DB729" s="146"/>
      <c r="DC729" s="146"/>
      <c r="DD729" s="146"/>
      <c r="DE729" s="146"/>
      <c r="DF729" s="146"/>
      <c r="DG729" s="219"/>
      <c r="DH729" s="219"/>
      <c r="DI729" s="219"/>
      <c r="DJ729" s="219"/>
      <c r="DK729" s="219"/>
      <c r="DL729" s="219"/>
      <c r="DM729" s="219"/>
      <c r="DN729" s="219"/>
      <c r="DO729" s="219"/>
      <c r="DP729" s="219"/>
      <c r="DQ729" s="219"/>
      <c r="DR729" s="157"/>
      <c r="DS729" s="157"/>
      <c r="DT729" s="157"/>
      <c r="DU729" s="157"/>
      <c r="DV729" s="158"/>
      <c r="DW729" s="158"/>
      <c r="DX729" s="158"/>
      <c r="DY729" s="158"/>
      <c r="DZ729" s="158"/>
      <c r="EA729" s="158"/>
      <c r="EB729" s="158"/>
      <c r="EC729" s="158"/>
      <c r="ED729" s="158"/>
      <c r="EE729" s="158"/>
      <c r="EF729" s="158"/>
      <c r="EG729" s="158"/>
      <c r="EH729" s="158"/>
      <c r="EI729" s="158"/>
      <c r="EJ729" s="220"/>
      <c r="EK729" s="220"/>
      <c r="EL729" s="221"/>
      <c r="EM729" s="220"/>
      <c r="EN729" s="220"/>
      <c r="EO729" s="220"/>
      <c r="EP729" s="220"/>
      <c r="EQ729" s="220"/>
      <c r="ER729" s="222"/>
      <c r="ES729" s="222"/>
      <c r="ET729" s="222"/>
      <c r="EU729" s="222"/>
      <c r="EV729" s="222"/>
      <c r="EW729" s="222"/>
      <c r="EX729" s="222"/>
      <c r="EY729" s="222"/>
      <c r="EZ729" s="223"/>
      <c r="FA729" s="224"/>
      <c r="FB729" s="224"/>
      <c r="FC729" s="222"/>
      <c r="FD729" s="222"/>
      <c r="FE729" s="222"/>
      <c r="FF729" s="222"/>
      <c r="FG729" s="222"/>
      <c r="FH729" s="222"/>
      <c r="FI729" s="222"/>
      <c r="FJ729" s="222"/>
      <c r="FK729" s="222"/>
      <c r="FL729" s="222"/>
      <c r="FM729" s="222"/>
      <c r="FN729" s="146"/>
      <c r="FO729" s="225"/>
      <c r="FP729" s="225"/>
      <c r="FQ729" s="225"/>
      <c r="FR729" s="225"/>
      <c r="FS729" s="225"/>
      <c r="FT729" s="225"/>
      <c r="FU729" s="225"/>
      <c r="FV729" s="225"/>
      <c r="FW729" s="225"/>
      <c r="FX729" s="225"/>
      <c r="FY729" s="225"/>
      <c r="FZ729" s="225"/>
      <c r="GA729" s="225"/>
    </row>
    <row r="730" spans="4:183" ht="16.899999999999999" customHeight="1">
      <c r="D730" s="45"/>
      <c r="F730" s="144"/>
      <c r="G730" s="144"/>
      <c r="H730" s="144"/>
      <c r="I730" s="144"/>
      <c r="J730" s="144"/>
      <c r="K730" s="144"/>
      <c r="L730" s="144"/>
      <c r="M730" s="83"/>
      <c r="N730" s="211"/>
      <c r="O730" s="211"/>
      <c r="P730" s="146"/>
      <c r="Q730" s="215"/>
      <c r="R730" s="215"/>
      <c r="S730" s="215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185"/>
      <c r="AI730" s="146"/>
      <c r="AJ730" s="146"/>
      <c r="AK730" s="146"/>
      <c r="AL730" s="217"/>
      <c r="AM730" s="146"/>
      <c r="AN730" s="149"/>
      <c r="AO730" s="146"/>
      <c r="AP730" s="149"/>
      <c r="AQ730" s="185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146"/>
      <c r="BB730" s="218"/>
      <c r="BC730" s="218"/>
      <c r="BD730" s="218"/>
      <c r="BE730" s="185"/>
      <c r="BF730" s="185"/>
      <c r="BG730" s="185"/>
      <c r="BH730" s="185"/>
      <c r="BI730" s="185"/>
      <c r="BJ730" s="185"/>
      <c r="BK730" s="185"/>
      <c r="BL730" s="146"/>
      <c r="BM730" s="146"/>
      <c r="BN730" s="184"/>
      <c r="BO730" s="184"/>
      <c r="BP730" s="184"/>
      <c r="BQ730" s="184"/>
      <c r="BR730" s="184"/>
      <c r="BS730" s="184"/>
      <c r="BT730" s="184"/>
      <c r="BU730" s="184"/>
      <c r="BV730" s="184"/>
      <c r="BW730" s="184"/>
      <c r="BX730" s="184"/>
      <c r="BY730" s="184"/>
      <c r="BZ730" s="184"/>
      <c r="CA730" s="184"/>
      <c r="CB730" s="184"/>
      <c r="CC730" s="184"/>
      <c r="CD730" s="184"/>
      <c r="CE730" s="184"/>
      <c r="CF730" s="184"/>
      <c r="CG730" s="184"/>
      <c r="CH730" s="184"/>
      <c r="CI730" s="184"/>
      <c r="CJ730" s="184"/>
      <c r="CK730" s="184"/>
      <c r="CL730" s="184"/>
      <c r="CM730" s="146"/>
      <c r="CN730" s="146"/>
      <c r="CO730" s="146"/>
      <c r="CP730" s="146"/>
      <c r="CQ730" s="146"/>
      <c r="CR730" s="146"/>
      <c r="CS730" s="146"/>
      <c r="CT730" s="146"/>
      <c r="CU730" s="146"/>
      <c r="CV730" s="146"/>
      <c r="CW730" s="146"/>
      <c r="CX730" s="146"/>
      <c r="CY730" s="146"/>
      <c r="CZ730" s="146"/>
      <c r="DA730" s="146"/>
      <c r="DB730" s="146"/>
      <c r="DC730" s="146"/>
      <c r="DD730" s="146"/>
      <c r="DE730" s="146"/>
      <c r="DF730" s="146"/>
      <c r="DG730" s="219"/>
      <c r="DH730" s="219"/>
      <c r="DI730" s="219"/>
      <c r="DJ730" s="219"/>
      <c r="DK730" s="219"/>
      <c r="DL730" s="219"/>
      <c r="DM730" s="219"/>
      <c r="DN730" s="219"/>
      <c r="DO730" s="219"/>
      <c r="DP730" s="219"/>
      <c r="DQ730" s="219"/>
      <c r="DR730" s="157"/>
      <c r="DS730" s="157"/>
      <c r="DT730" s="157"/>
      <c r="DU730" s="157"/>
      <c r="DV730" s="158"/>
      <c r="DW730" s="158"/>
      <c r="DX730" s="158"/>
      <c r="DY730" s="158"/>
      <c r="DZ730" s="158"/>
      <c r="EA730" s="158"/>
      <c r="EB730" s="158"/>
      <c r="EC730" s="158"/>
      <c r="ED730" s="158"/>
      <c r="EE730" s="158"/>
      <c r="EF730" s="158"/>
      <c r="EG730" s="158"/>
      <c r="EH730" s="158"/>
      <c r="EI730" s="158"/>
      <c r="EJ730" s="220"/>
      <c r="EK730" s="220"/>
      <c r="EL730" s="221"/>
      <c r="EM730" s="220"/>
      <c r="EN730" s="220"/>
      <c r="EO730" s="220"/>
      <c r="EP730" s="220"/>
      <c r="EQ730" s="220"/>
      <c r="ER730" s="222"/>
      <c r="ES730" s="222"/>
      <c r="ET730" s="222"/>
      <c r="EU730" s="222"/>
      <c r="EV730" s="222"/>
      <c r="EW730" s="222"/>
      <c r="EX730" s="222"/>
      <c r="EY730" s="222"/>
      <c r="EZ730" s="223"/>
      <c r="FA730" s="224"/>
      <c r="FB730" s="224"/>
      <c r="FC730" s="222"/>
      <c r="FD730" s="222"/>
      <c r="FE730" s="222"/>
      <c r="FF730" s="222"/>
      <c r="FG730" s="222"/>
      <c r="FH730" s="222"/>
      <c r="FI730" s="222"/>
      <c r="FJ730" s="222"/>
      <c r="FK730" s="222"/>
      <c r="FL730" s="222"/>
      <c r="FM730" s="222"/>
      <c r="FN730" s="146"/>
      <c r="FO730" s="225"/>
      <c r="FP730" s="225"/>
      <c r="FQ730" s="225"/>
      <c r="FR730" s="225"/>
      <c r="FS730" s="225"/>
      <c r="FT730" s="225"/>
      <c r="FU730" s="225"/>
      <c r="FV730" s="225"/>
      <c r="FW730" s="225"/>
      <c r="FX730" s="225"/>
      <c r="FY730" s="225"/>
      <c r="FZ730" s="225"/>
      <c r="GA730" s="225"/>
    </row>
    <row r="731" spans="4:183" ht="16.899999999999999" customHeight="1">
      <c r="D731" s="45"/>
      <c r="F731" s="144"/>
      <c r="G731" s="144"/>
      <c r="H731" s="144"/>
      <c r="I731" s="144"/>
      <c r="J731" s="144"/>
      <c r="K731" s="144"/>
      <c r="L731" s="144"/>
      <c r="M731" s="83"/>
      <c r="N731" s="211"/>
      <c r="O731" s="211"/>
      <c r="P731" s="146"/>
      <c r="Q731" s="215"/>
      <c r="R731" s="215"/>
      <c r="S731" s="215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185"/>
      <c r="AI731" s="146"/>
      <c r="AJ731" s="146"/>
      <c r="AK731" s="146"/>
      <c r="AL731" s="217"/>
      <c r="AM731" s="146"/>
      <c r="AN731" s="149"/>
      <c r="AO731" s="146"/>
      <c r="AP731" s="149"/>
      <c r="AQ731" s="185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146"/>
      <c r="BB731" s="218"/>
      <c r="BC731" s="218"/>
      <c r="BD731" s="218"/>
      <c r="BE731" s="185"/>
      <c r="BF731" s="185"/>
      <c r="BG731" s="185"/>
      <c r="BH731" s="185"/>
      <c r="BI731" s="185"/>
      <c r="BJ731" s="185"/>
      <c r="BK731" s="185"/>
      <c r="BL731" s="146"/>
      <c r="BM731" s="146"/>
      <c r="BN731" s="184"/>
      <c r="BO731" s="184"/>
      <c r="BP731" s="184"/>
      <c r="BQ731" s="184"/>
      <c r="BR731" s="184"/>
      <c r="BS731" s="184"/>
      <c r="BT731" s="184"/>
      <c r="BU731" s="184"/>
      <c r="BV731" s="184"/>
      <c r="BW731" s="184"/>
      <c r="BX731" s="184"/>
      <c r="BY731" s="184"/>
      <c r="BZ731" s="184"/>
      <c r="CA731" s="184"/>
      <c r="CB731" s="184"/>
      <c r="CC731" s="184"/>
      <c r="CD731" s="184"/>
      <c r="CE731" s="184"/>
      <c r="CF731" s="184"/>
      <c r="CG731" s="184"/>
      <c r="CH731" s="184"/>
      <c r="CI731" s="184"/>
      <c r="CJ731" s="184"/>
      <c r="CK731" s="184"/>
      <c r="CL731" s="184"/>
      <c r="CM731" s="146"/>
      <c r="CN731" s="146"/>
      <c r="CO731" s="146"/>
      <c r="CP731" s="146"/>
      <c r="CQ731" s="146"/>
      <c r="CR731" s="146"/>
      <c r="CS731" s="146"/>
      <c r="CT731" s="146"/>
      <c r="CU731" s="146"/>
      <c r="CV731" s="146"/>
      <c r="CW731" s="146"/>
      <c r="CX731" s="146"/>
      <c r="CY731" s="146"/>
      <c r="CZ731" s="146"/>
      <c r="DA731" s="146"/>
      <c r="DB731" s="146"/>
      <c r="DC731" s="146"/>
      <c r="DD731" s="146"/>
      <c r="DE731" s="146"/>
      <c r="DF731" s="146"/>
      <c r="DG731" s="219"/>
      <c r="DH731" s="219"/>
      <c r="DI731" s="219"/>
      <c r="DJ731" s="219"/>
      <c r="DK731" s="219"/>
      <c r="DL731" s="219"/>
      <c r="DM731" s="219"/>
      <c r="DN731" s="219"/>
      <c r="DO731" s="219"/>
      <c r="DP731" s="219"/>
      <c r="DQ731" s="219"/>
      <c r="DR731" s="157"/>
      <c r="DS731" s="157"/>
      <c r="DT731" s="157"/>
      <c r="DU731" s="157"/>
      <c r="DV731" s="158"/>
      <c r="DW731" s="158"/>
      <c r="DX731" s="158"/>
      <c r="DY731" s="158"/>
      <c r="DZ731" s="158"/>
      <c r="EA731" s="158"/>
      <c r="EB731" s="158"/>
      <c r="EC731" s="158"/>
      <c r="ED731" s="158"/>
      <c r="EE731" s="158"/>
      <c r="EF731" s="158"/>
      <c r="EG731" s="158"/>
      <c r="EH731" s="158"/>
      <c r="EI731" s="158"/>
      <c r="EJ731" s="220"/>
      <c r="EK731" s="220"/>
      <c r="EL731" s="221"/>
      <c r="EM731" s="220"/>
      <c r="EN731" s="220"/>
      <c r="EO731" s="220"/>
      <c r="EP731" s="220"/>
      <c r="EQ731" s="220"/>
      <c r="ER731" s="222"/>
      <c r="ES731" s="222"/>
      <c r="ET731" s="222"/>
      <c r="EU731" s="222"/>
      <c r="EV731" s="222"/>
      <c r="EW731" s="222"/>
      <c r="EX731" s="222"/>
      <c r="EY731" s="222"/>
      <c r="EZ731" s="223"/>
      <c r="FA731" s="224"/>
      <c r="FB731" s="224"/>
      <c r="FC731" s="222"/>
      <c r="FD731" s="222"/>
      <c r="FE731" s="222"/>
      <c r="FF731" s="222"/>
      <c r="FG731" s="222"/>
      <c r="FH731" s="222"/>
      <c r="FI731" s="222"/>
      <c r="FJ731" s="222"/>
      <c r="FK731" s="222"/>
      <c r="FL731" s="222"/>
      <c r="FM731" s="222"/>
      <c r="FN731" s="146"/>
      <c r="FO731" s="225"/>
      <c r="FP731" s="225"/>
      <c r="FQ731" s="225"/>
      <c r="FR731" s="225"/>
      <c r="FS731" s="225"/>
      <c r="FT731" s="225"/>
      <c r="FU731" s="225"/>
      <c r="FV731" s="225"/>
      <c r="FW731" s="225"/>
      <c r="FX731" s="225"/>
      <c r="FY731" s="225"/>
      <c r="FZ731" s="225"/>
      <c r="GA731" s="225"/>
    </row>
    <row r="732" spans="4:183" ht="16.899999999999999" customHeight="1">
      <c r="D732" s="45"/>
      <c r="F732" s="83"/>
      <c r="G732" s="83"/>
      <c r="H732" s="83"/>
      <c r="I732" s="83"/>
      <c r="J732" s="83"/>
      <c r="K732" s="83"/>
      <c r="L732" s="83"/>
      <c r="M732" s="83"/>
      <c r="N732" s="211"/>
      <c r="O732" s="211"/>
      <c r="P732" s="146"/>
      <c r="Q732" s="215"/>
      <c r="R732" s="215"/>
      <c r="S732" s="215"/>
      <c r="T732" s="216"/>
      <c r="U732" s="216"/>
      <c r="V732" s="216"/>
      <c r="W732" s="216"/>
      <c r="X732" s="216"/>
      <c r="Y732" s="216"/>
      <c r="Z732" s="216"/>
      <c r="AA732" s="216"/>
      <c r="AB732" s="216"/>
      <c r="AC732" s="216"/>
      <c r="AD732" s="216"/>
      <c r="AE732" s="216"/>
      <c r="AF732" s="216"/>
      <c r="AG732" s="216"/>
      <c r="AH732" s="185"/>
      <c r="AI732" s="146"/>
      <c r="AJ732" s="146"/>
      <c r="AK732" s="146"/>
      <c r="AL732" s="217"/>
      <c r="AM732" s="146"/>
      <c r="AN732" s="149"/>
      <c r="AO732" s="146"/>
      <c r="AP732" s="149"/>
      <c r="AQ732" s="185"/>
      <c r="AR732" s="218"/>
      <c r="AS732" s="218"/>
      <c r="AT732" s="218"/>
      <c r="AU732" s="218"/>
      <c r="AV732" s="218"/>
      <c r="AW732" s="218"/>
      <c r="AX732" s="218"/>
      <c r="AY732" s="218"/>
      <c r="AZ732" s="218"/>
      <c r="BA732" s="146"/>
      <c r="BB732" s="218"/>
      <c r="BC732" s="218"/>
      <c r="BD732" s="218"/>
      <c r="BE732" s="185"/>
      <c r="BF732" s="185"/>
      <c r="BG732" s="185"/>
      <c r="BH732" s="185"/>
      <c r="BI732" s="185"/>
      <c r="BJ732" s="185"/>
      <c r="BK732" s="185"/>
      <c r="BL732" s="146"/>
      <c r="BM732" s="146"/>
      <c r="BN732" s="184"/>
      <c r="BO732" s="184"/>
      <c r="BP732" s="184"/>
      <c r="BQ732" s="184"/>
      <c r="BR732" s="184"/>
      <c r="BS732" s="184"/>
      <c r="BT732" s="184"/>
      <c r="BU732" s="184"/>
      <c r="BV732" s="184"/>
      <c r="BW732" s="184"/>
      <c r="BX732" s="184"/>
      <c r="BY732" s="184"/>
      <c r="BZ732" s="184"/>
      <c r="CA732" s="184"/>
      <c r="CB732" s="184"/>
      <c r="CC732" s="184"/>
      <c r="CD732" s="184"/>
      <c r="CE732" s="184"/>
      <c r="CF732" s="184"/>
      <c r="CG732" s="184"/>
      <c r="CH732" s="184"/>
      <c r="CI732" s="184"/>
      <c r="CJ732" s="184"/>
      <c r="CK732" s="184"/>
      <c r="CL732" s="184"/>
      <c r="CM732" s="146"/>
      <c r="CN732" s="146"/>
      <c r="CO732" s="146"/>
      <c r="CP732" s="146"/>
      <c r="CQ732" s="146"/>
      <c r="CR732" s="146"/>
      <c r="CS732" s="146"/>
      <c r="CT732" s="146"/>
      <c r="CU732" s="146"/>
      <c r="CV732" s="146"/>
      <c r="CW732" s="146"/>
      <c r="CX732" s="146"/>
      <c r="CY732" s="146"/>
      <c r="CZ732" s="146"/>
      <c r="DA732" s="146"/>
      <c r="DB732" s="146"/>
      <c r="DC732" s="146"/>
      <c r="DD732" s="146"/>
      <c r="DE732" s="146"/>
      <c r="DF732" s="146"/>
      <c r="DG732" s="219"/>
      <c r="DH732" s="219"/>
      <c r="DI732" s="219"/>
      <c r="DJ732" s="219"/>
      <c r="DK732" s="219"/>
      <c r="DL732" s="219"/>
      <c r="DM732" s="219"/>
      <c r="DN732" s="219"/>
      <c r="DO732" s="219"/>
      <c r="DP732" s="219"/>
      <c r="DQ732" s="219"/>
      <c r="DR732" s="157"/>
      <c r="DS732" s="157"/>
      <c r="DT732" s="157"/>
      <c r="DU732" s="157"/>
      <c r="DV732" s="158"/>
      <c r="DW732" s="158"/>
      <c r="DX732" s="158"/>
      <c r="DY732" s="158"/>
      <c r="DZ732" s="158"/>
      <c r="EA732" s="158"/>
      <c r="EB732" s="158"/>
      <c r="EC732" s="158"/>
      <c r="ED732" s="158"/>
      <c r="EE732" s="158"/>
      <c r="EF732" s="158"/>
      <c r="EG732" s="158"/>
      <c r="EH732" s="158"/>
      <c r="EI732" s="158"/>
      <c r="EJ732" s="220"/>
      <c r="EK732" s="220"/>
      <c r="EL732" s="221"/>
      <c r="EM732" s="220"/>
      <c r="EN732" s="220"/>
      <c r="EO732" s="220"/>
      <c r="EP732" s="220"/>
      <c r="EQ732" s="220"/>
      <c r="ER732" s="222"/>
      <c r="ES732" s="222"/>
      <c r="ET732" s="222"/>
      <c r="EU732" s="222"/>
      <c r="EV732" s="222"/>
      <c r="EW732" s="222"/>
      <c r="EX732" s="222"/>
      <c r="EY732" s="222"/>
      <c r="EZ732" s="223"/>
      <c r="FA732" s="224"/>
      <c r="FB732" s="224"/>
      <c r="FC732" s="222"/>
      <c r="FD732" s="222"/>
      <c r="FE732" s="222"/>
      <c r="FF732" s="222"/>
      <c r="FG732" s="222"/>
      <c r="FH732" s="222"/>
      <c r="FI732" s="222"/>
      <c r="FJ732" s="222"/>
      <c r="FK732" s="222"/>
      <c r="FL732" s="222"/>
      <c r="FM732" s="222"/>
      <c r="FN732" s="146"/>
      <c r="FO732" s="225"/>
      <c r="FP732" s="225"/>
      <c r="FQ732" s="225"/>
      <c r="FR732" s="225"/>
      <c r="FS732" s="225"/>
      <c r="FT732" s="225"/>
      <c r="FU732" s="225"/>
      <c r="FV732" s="225"/>
      <c r="FW732" s="225"/>
      <c r="FX732" s="225"/>
      <c r="FY732" s="225"/>
      <c r="FZ732" s="225"/>
      <c r="GA732" s="225"/>
    </row>
    <row r="733" spans="4:183" ht="16.899999999999999" customHeight="1">
      <c r="D733" s="45"/>
      <c r="F733" s="144"/>
      <c r="G733" s="144"/>
      <c r="H733" s="144"/>
      <c r="I733" s="144"/>
      <c r="J733" s="144"/>
      <c r="K733" s="144"/>
      <c r="L733" s="144"/>
      <c r="M733" s="83"/>
      <c r="N733" s="211"/>
      <c r="O733" s="211"/>
      <c r="P733" s="146"/>
      <c r="Q733" s="215"/>
      <c r="R733" s="215"/>
      <c r="S733" s="215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216"/>
      <c r="AH733" s="185"/>
      <c r="AI733" s="146"/>
      <c r="AJ733" s="146"/>
      <c r="AK733" s="146"/>
      <c r="AL733" s="217"/>
      <c r="AM733" s="146"/>
      <c r="AN733" s="149"/>
      <c r="AO733" s="146"/>
      <c r="AP733" s="149"/>
      <c r="AQ733" s="185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146"/>
      <c r="BB733" s="218"/>
      <c r="BC733" s="218"/>
      <c r="BD733" s="218"/>
      <c r="BE733" s="185"/>
      <c r="BF733" s="185"/>
      <c r="BG733" s="185"/>
      <c r="BH733" s="185"/>
      <c r="BI733" s="185"/>
      <c r="BJ733" s="185"/>
      <c r="BK733" s="185"/>
      <c r="BL733" s="146"/>
      <c r="BM733" s="146"/>
      <c r="BN733" s="184"/>
      <c r="BO733" s="184"/>
      <c r="BP733" s="184"/>
      <c r="BQ733" s="184"/>
      <c r="BR733" s="184"/>
      <c r="BS733" s="184"/>
      <c r="BT733" s="184"/>
      <c r="BU733" s="184"/>
      <c r="BV733" s="184"/>
      <c r="BW733" s="184"/>
      <c r="BX733" s="184"/>
      <c r="BY733" s="184"/>
      <c r="BZ733" s="184"/>
      <c r="CA733" s="184"/>
      <c r="CB733" s="184"/>
      <c r="CC733" s="184"/>
      <c r="CD733" s="184"/>
      <c r="CE733" s="184"/>
      <c r="CF733" s="184"/>
      <c r="CG733" s="184"/>
      <c r="CH733" s="184"/>
      <c r="CI733" s="184"/>
      <c r="CJ733" s="184"/>
      <c r="CK733" s="184"/>
      <c r="CL733" s="184"/>
      <c r="CM733" s="146"/>
      <c r="CN733" s="146"/>
      <c r="CO733" s="146"/>
      <c r="CP733" s="146"/>
      <c r="CQ733" s="146"/>
      <c r="CR733" s="146"/>
      <c r="CS733" s="146"/>
      <c r="CT733" s="146"/>
      <c r="CU733" s="146"/>
      <c r="CV733" s="146"/>
      <c r="CW733" s="146"/>
      <c r="CX733" s="146"/>
      <c r="CY733" s="146"/>
      <c r="CZ733" s="146"/>
      <c r="DA733" s="146"/>
      <c r="DB733" s="146"/>
      <c r="DC733" s="146"/>
      <c r="DD733" s="146"/>
      <c r="DE733" s="146"/>
      <c r="DF733" s="146"/>
      <c r="DG733" s="219"/>
      <c r="DH733" s="219"/>
      <c r="DI733" s="219"/>
      <c r="DJ733" s="219"/>
      <c r="DK733" s="219"/>
      <c r="DL733" s="219"/>
      <c r="DM733" s="219"/>
      <c r="DN733" s="219"/>
      <c r="DO733" s="219"/>
      <c r="DP733" s="219"/>
      <c r="DQ733" s="219"/>
      <c r="DR733" s="157"/>
      <c r="DS733" s="157"/>
      <c r="DT733" s="157"/>
      <c r="DU733" s="157"/>
      <c r="DV733" s="158"/>
      <c r="DW733" s="158"/>
      <c r="DX733" s="158"/>
      <c r="DY733" s="158"/>
      <c r="DZ733" s="158"/>
      <c r="EA733" s="158"/>
      <c r="EB733" s="158"/>
      <c r="EC733" s="158"/>
      <c r="ED733" s="158"/>
      <c r="EE733" s="158"/>
      <c r="EF733" s="158"/>
      <c r="EG733" s="158"/>
      <c r="EH733" s="158"/>
      <c r="EI733" s="158"/>
      <c r="EJ733" s="220"/>
      <c r="EK733" s="220"/>
      <c r="EL733" s="221"/>
      <c r="EM733" s="220"/>
      <c r="EN733" s="220"/>
      <c r="EO733" s="220"/>
      <c r="EP733" s="220"/>
      <c r="EQ733" s="220"/>
      <c r="ER733" s="222"/>
      <c r="ES733" s="222"/>
      <c r="ET733" s="222"/>
      <c r="EU733" s="222"/>
      <c r="EV733" s="222"/>
      <c r="EW733" s="222"/>
      <c r="EX733" s="222"/>
      <c r="EY733" s="222"/>
      <c r="EZ733" s="223"/>
      <c r="FA733" s="224"/>
      <c r="FB733" s="224"/>
      <c r="FC733" s="222"/>
      <c r="FD733" s="222"/>
      <c r="FE733" s="222"/>
      <c r="FF733" s="222"/>
      <c r="FG733" s="222"/>
      <c r="FH733" s="222"/>
      <c r="FI733" s="222"/>
      <c r="FJ733" s="222"/>
      <c r="FK733" s="222"/>
      <c r="FL733" s="222"/>
      <c r="FM733" s="222"/>
      <c r="FN733" s="146"/>
      <c r="FO733" s="225"/>
      <c r="FP733" s="225"/>
      <c r="FQ733" s="225"/>
      <c r="FR733" s="225"/>
      <c r="FS733" s="225"/>
      <c r="FT733" s="225"/>
      <c r="FU733" s="225"/>
      <c r="FV733" s="225"/>
      <c r="FW733" s="225"/>
      <c r="FX733" s="225"/>
      <c r="FY733" s="225"/>
      <c r="FZ733" s="225"/>
      <c r="GA733" s="225"/>
    </row>
    <row r="734" spans="4:183" ht="16.899999999999999" customHeight="1">
      <c r="D734" s="45"/>
      <c r="F734" s="144"/>
      <c r="G734" s="144"/>
      <c r="H734" s="144"/>
      <c r="I734" s="144"/>
      <c r="J734" s="144"/>
      <c r="K734" s="144"/>
      <c r="L734" s="144"/>
      <c r="M734" s="83"/>
      <c r="N734" s="211"/>
      <c r="O734" s="211"/>
      <c r="P734" s="146"/>
      <c r="Q734" s="215"/>
      <c r="R734" s="215"/>
      <c r="S734" s="215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16"/>
      <c r="AH734" s="185"/>
      <c r="AI734" s="146"/>
      <c r="AJ734" s="146"/>
      <c r="AK734" s="146"/>
      <c r="AL734" s="217"/>
      <c r="AM734" s="146"/>
      <c r="AN734" s="149"/>
      <c r="AO734" s="146"/>
      <c r="AP734" s="149"/>
      <c r="AQ734" s="185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146"/>
      <c r="BB734" s="218"/>
      <c r="BC734" s="218"/>
      <c r="BD734" s="218"/>
      <c r="BE734" s="185"/>
      <c r="BF734" s="185"/>
      <c r="BG734" s="185"/>
      <c r="BH734" s="185"/>
      <c r="BI734" s="185"/>
      <c r="BJ734" s="185"/>
      <c r="BK734" s="185"/>
      <c r="BL734" s="146"/>
      <c r="BM734" s="146"/>
      <c r="BN734" s="184"/>
      <c r="BO734" s="184"/>
      <c r="BP734" s="184"/>
      <c r="BQ734" s="184"/>
      <c r="BR734" s="184"/>
      <c r="BS734" s="184"/>
      <c r="BT734" s="184"/>
      <c r="BU734" s="184"/>
      <c r="BV734" s="184"/>
      <c r="BW734" s="184"/>
      <c r="BX734" s="184"/>
      <c r="BY734" s="184"/>
      <c r="BZ734" s="184"/>
      <c r="CA734" s="184"/>
      <c r="CB734" s="184"/>
      <c r="CC734" s="184"/>
      <c r="CD734" s="184"/>
      <c r="CE734" s="184"/>
      <c r="CF734" s="184"/>
      <c r="CG734" s="184"/>
      <c r="CH734" s="184"/>
      <c r="CI734" s="184"/>
      <c r="CJ734" s="184"/>
      <c r="CK734" s="184"/>
      <c r="CL734" s="184"/>
      <c r="CM734" s="146"/>
      <c r="CN734" s="146"/>
      <c r="CO734" s="146"/>
      <c r="CP734" s="146"/>
      <c r="CQ734" s="146"/>
      <c r="CR734" s="146"/>
      <c r="CS734" s="146"/>
      <c r="CT734" s="146"/>
      <c r="CU734" s="146"/>
      <c r="CV734" s="146"/>
      <c r="CW734" s="146"/>
      <c r="CX734" s="146"/>
      <c r="CY734" s="146"/>
      <c r="CZ734" s="146"/>
      <c r="DA734" s="146"/>
      <c r="DB734" s="146"/>
      <c r="DC734" s="146"/>
      <c r="DD734" s="146"/>
      <c r="DE734" s="146"/>
      <c r="DF734" s="146"/>
      <c r="DG734" s="219"/>
      <c r="DH734" s="219"/>
      <c r="DI734" s="219"/>
      <c r="DJ734" s="219"/>
      <c r="DK734" s="219"/>
      <c r="DL734" s="219"/>
      <c r="DM734" s="219"/>
      <c r="DN734" s="219"/>
      <c r="DO734" s="219"/>
      <c r="DP734" s="219"/>
      <c r="DQ734" s="219"/>
      <c r="DR734" s="157"/>
      <c r="DS734" s="157"/>
      <c r="DT734" s="157"/>
      <c r="DU734" s="157"/>
      <c r="DV734" s="158"/>
      <c r="DW734" s="158"/>
      <c r="DX734" s="158"/>
      <c r="DY734" s="158"/>
      <c r="DZ734" s="158"/>
      <c r="EA734" s="158"/>
      <c r="EB734" s="158"/>
      <c r="EC734" s="158"/>
      <c r="ED734" s="158"/>
      <c r="EE734" s="158"/>
      <c r="EF734" s="158"/>
      <c r="EG734" s="158"/>
      <c r="EH734" s="158"/>
      <c r="EI734" s="158"/>
      <c r="EJ734" s="220"/>
      <c r="EK734" s="220"/>
      <c r="EL734" s="221"/>
      <c r="EM734" s="220"/>
      <c r="EN734" s="220"/>
      <c r="EO734" s="220"/>
      <c r="EP734" s="220"/>
      <c r="EQ734" s="220"/>
      <c r="ER734" s="222"/>
      <c r="ES734" s="222"/>
      <c r="ET734" s="222"/>
      <c r="EU734" s="222"/>
      <c r="EV734" s="222"/>
      <c r="EW734" s="222"/>
      <c r="EX734" s="222"/>
      <c r="EY734" s="222"/>
      <c r="EZ734" s="223"/>
      <c r="FA734" s="224"/>
      <c r="FB734" s="224"/>
      <c r="FC734" s="222"/>
      <c r="FD734" s="222"/>
      <c r="FE734" s="222"/>
      <c r="FF734" s="222"/>
      <c r="FG734" s="222"/>
      <c r="FH734" s="222"/>
      <c r="FI734" s="222"/>
      <c r="FJ734" s="222"/>
      <c r="FK734" s="222"/>
      <c r="FL734" s="222"/>
      <c r="FM734" s="222"/>
      <c r="FN734" s="146"/>
      <c r="FO734" s="225"/>
      <c r="FP734" s="225"/>
      <c r="FQ734" s="225"/>
      <c r="FR734" s="225"/>
      <c r="FS734" s="225"/>
      <c r="FT734" s="225"/>
      <c r="FU734" s="225"/>
      <c r="FV734" s="225"/>
      <c r="FW734" s="225"/>
      <c r="FX734" s="225"/>
      <c r="FY734" s="225"/>
      <c r="FZ734" s="225"/>
      <c r="GA734" s="225"/>
    </row>
    <row r="735" spans="4:183" ht="16.899999999999999" customHeight="1">
      <c r="D735" s="45"/>
      <c r="F735" s="144"/>
      <c r="G735" s="144"/>
      <c r="H735" s="144"/>
      <c r="I735" s="144"/>
      <c r="J735" s="144"/>
      <c r="K735" s="144"/>
      <c r="L735" s="144"/>
      <c r="M735" s="83"/>
      <c r="N735" s="211"/>
      <c r="O735" s="211"/>
      <c r="P735" s="146"/>
      <c r="Q735" s="215"/>
      <c r="R735" s="215"/>
      <c r="S735" s="215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16"/>
      <c r="AH735" s="185"/>
      <c r="AI735" s="146"/>
      <c r="AJ735" s="146"/>
      <c r="AK735" s="146"/>
      <c r="AL735" s="217"/>
      <c r="AM735" s="146"/>
      <c r="AN735" s="149"/>
      <c r="AO735" s="146"/>
      <c r="AP735" s="149"/>
      <c r="AQ735" s="185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146"/>
      <c r="BB735" s="218"/>
      <c r="BC735" s="218"/>
      <c r="BD735" s="218"/>
      <c r="BE735" s="185"/>
      <c r="BF735" s="185"/>
      <c r="BG735" s="185"/>
      <c r="BH735" s="185"/>
      <c r="BI735" s="185"/>
      <c r="BJ735" s="185"/>
      <c r="BK735" s="185"/>
      <c r="BL735" s="146"/>
      <c r="BM735" s="146"/>
      <c r="BN735" s="184"/>
      <c r="BO735" s="184"/>
      <c r="BP735" s="184"/>
      <c r="BQ735" s="184"/>
      <c r="BR735" s="184"/>
      <c r="BS735" s="184"/>
      <c r="BT735" s="184"/>
      <c r="BU735" s="184"/>
      <c r="BV735" s="184"/>
      <c r="BW735" s="184"/>
      <c r="BX735" s="184"/>
      <c r="BY735" s="184"/>
      <c r="BZ735" s="184"/>
      <c r="CA735" s="184"/>
      <c r="CB735" s="184"/>
      <c r="CC735" s="184"/>
      <c r="CD735" s="184"/>
      <c r="CE735" s="184"/>
      <c r="CF735" s="184"/>
      <c r="CG735" s="184"/>
      <c r="CH735" s="184"/>
      <c r="CI735" s="184"/>
      <c r="CJ735" s="184"/>
      <c r="CK735" s="184"/>
      <c r="CL735" s="184"/>
      <c r="CM735" s="146"/>
      <c r="CN735" s="146"/>
      <c r="CO735" s="146"/>
      <c r="CP735" s="146"/>
      <c r="CQ735" s="146"/>
      <c r="CR735" s="146"/>
      <c r="CS735" s="146"/>
      <c r="CT735" s="146"/>
      <c r="CU735" s="146"/>
      <c r="CV735" s="146"/>
      <c r="CW735" s="146"/>
      <c r="CX735" s="146"/>
      <c r="CY735" s="146"/>
      <c r="CZ735" s="146"/>
      <c r="DA735" s="146"/>
      <c r="DB735" s="146"/>
      <c r="DC735" s="146"/>
      <c r="DD735" s="146"/>
      <c r="DE735" s="146"/>
      <c r="DF735" s="146"/>
      <c r="DG735" s="219"/>
      <c r="DH735" s="219"/>
      <c r="DI735" s="219"/>
      <c r="DJ735" s="219"/>
      <c r="DK735" s="219"/>
      <c r="DL735" s="219"/>
      <c r="DM735" s="219"/>
      <c r="DN735" s="219"/>
      <c r="DO735" s="219"/>
      <c r="DP735" s="219"/>
      <c r="DQ735" s="219"/>
      <c r="DR735" s="157"/>
      <c r="DS735" s="157"/>
      <c r="DT735" s="157"/>
      <c r="DU735" s="157"/>
      <c r="DV735" s="158"/>
      <c r="DW735" s="158"/>
      <c r="DX735" s="158"/>
      <c r="DY735" s="158"/>
      <c r="DZ735" s="158"/>
      <c r="EA735" s="158"/>
      <c r="EB735" s="158"/>
      <c r="EC735" s="158"/>
      <c r="ED735" s="158"/>
      <c r="EE735" s="158"/>
      <c r="EF735" s="158"/>
      <c r="EG735" s="158"/>
      <c r="EH735" s="158"/>
      <c r="EI735" s="158"/>
      <c r="EJ735" s="220"/>
      <c r="EK735" s="220"/>
      <c r="EL735" s="221"/>
      <c r="EM735" s="220"/>
      <c r="EN735" s="220"/>
      <c r="EO735" s="220"/>
      <c r="EP735" s="220"/>
      <c r="EQ735" s="220"/>
      <c r="ER735" s="222"/>
      <c r="ES735" s="222"/>
      <c r="ET735" s="222"/>
      <c r="EU735" s="222"/>
      <c r="EV735" s="222"/>
      <c r="EW735" s="222"/>
      <c r="EX735" s="222"/>
      <c r="EY735" s="222"/>
      <c r="EZ735" s="223"/>
      <c r="FA735" s="224"/>
      <c r="FB735" s="224"/>
      <c r="FC735" s="222"/>
      <c r="FD735" s="222"/>
      <c r="FE735" s="222"/>
      <c r="FF735" s="222"/>
      <c r="FG735" s="222"/>
      <c r="FH735" s="222"/>
      <c r="FI735" s="222"/>
      <c r="FJ735" s="222"/>
      <c r="FK735" s="222"/>
      <c r="FL735" s="222"/>
      <c r="FM735" s="222"/>
      <c r="FN735" s="146"/>
      <c r="FO735" s="225"/>
      <c r="FP735" s="225"/>
      <c r="FQ735" s="225"/>
      <c r="FR735" s="225"/>
      <c r="FS735" s="225"/>
      <c r="FT735" s="225"/>
      <c r="FU735" s="225"/>
      <c r="FV735" s="225"/>
      <c r="FW735" s="225"/>
      <c r="FX735" s="225"/>
      <c r="FY735" s="225"/>
      <c r="FZ735" s="225"/>
      <c r="GA735" s="225"/>
    </row>
    <row r="736" spans="4:183" ht="16.899999999999999" customHeight="1">
      <c r="D736" s="45"/>
      <c r="F736" s="83"/>
      <c r="G736" s="83"/>
      <c r="H736" s="83"/>
      <c r="I736" s="83"/>
      <c r="J736" s="83"/>
      <c r="K736" s="83"/>
      <c r="L736" s="83"/>
      <c r="M736" s="83"/>
      <c r="N736" s="211"/>
      <c r="O736" s="211"/>
      <c r="P736" s="146"/>
      <c r="Q736" s="215"/>
      <c r="R736" s="215"/>
      <c r="S736" s="215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16"/>
      <c r="AH736" s="185"/>
      <c r="AI736" s="146"/>
      <c r="AJ736" s="146"/>
      <c r="AK736" s="146"/>
      <c r="AL736" s="217"/>
      <c r="AM736" s="146"/>
      <c r="AN736" s="149"/>
      <c r="AO736" s="146"/>
      <c r="AP736" s="149"/>
      <c r="AQ736" s="185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146"/>
      <c r="BB736" s="218"/>
      <c r="BC736" s="218"/>
      <c r="BD736" s="218"/>
      <c r="BE736" s="185"/>
      <c r="BF736" s="185"/>
      <c r="BG736" s="185"/>
      <c r="BH736" s="185"/>
      <c r="BI736" s="185"/>
      <c r="BJ736" s="185"/>
      <c r="BK736" s="185"/>
      <c r="BL736" s="146"/>
      <c r="BM736" s="146"/>
      <c r="BN736" s="184"/>
      <c r="BO736" s="184"/>
      <c r="BP736" s="184"/>
      <c r="BQ736" s="184"/>
      <c r="BR736" s="184"/>
      <c r="BS736" s="184"/>
      <c r="BT736" s="184"/>
      <c r="BU736" s="184"/>
      <c r="BV736" s="184"/>
      <c r="BW736" s="184"/>
      <c r="BX736" s="184"/>
      <c r="BY736" s="184"/>
      <c r="BZ736" s="184"/>
      <c r="CA736" s="184"/>
      <c r="CB736" s="184"/>
      <c r="CC736" s="184"/>
      <c r="CD736" s="184"/>
      <c r="CE736" s="184"/>
      <c r="CF736" s="184"/>
      <c r="CG736" s="184"/>
      <c r="CH736" s="184"/>
      <c r="CI736" s="184"/>
      <c r="CJ736" s="184"/>
      <c r="CK736" s="184"/>
      <c r="CL736" s="184"/>
      <c r="CM736" s="146"/>
      <c r="CN736" s="146"/>
      <c r="CO736" s="146"/>
      <c r="CP736" s="146"/>
      <c r="CQ736" s="146"/>
      <c r="CR736" s="146"/>
      <c r="CS736" s="146"/>
      <c r="CT736" s="146"/>
      <c r="CU736" s="146"/>
      <c r="CV736" s="146"/>
      <c r="CW736" s="146"/>
      <c r="CX736" s="146"/>
      <c r="CY736" s="146"/>
      <c r="CZ736" s="146"/>
      <c r="DA736" s="146"/>
      <c r="DB736" s="146"/>
      <c r="DC736" s="146"/>
      <c r="DD736" s="146"/>
      <c r="DE736" s="146"/>
      <c r="DF736" s="146"/>
      <c r="DG736" s="219"/>
      <c r="DH736" s="219"/>
      <c r="DI736" s="219"/>
      <c r="DJ736" s="219"/>
      <c r="DK736" s="219"/>
      <c r="DL736" s="219"/>
      <c r="DM736" s="219"/>
      <c r="DN736" s="219"/>
      <c r="DO736" s="219"/>
      <c r="DP736" s="219"/>
      <c r="DQ736" s="219"/>
      <c r="DR736" s="157"/>
      <c r="DS736" s="157"/>
      <c r="DT736" s="157"/>
      <c r="DU736" s="157"/>
      <c r="DV736" s="158"/>
      <c r="DW736" s="158"/>
      <c r="DX736" s="158"/>
      <c r="DY736" s="158"/>
      <c r="DZ736" s="158"/>
      <c r="EA736" s="158"/>
      <c r="EB736" s="158"/>
      <c r="EC736" s="158"/>
      <c r="ED736" s="158"/>
      <c r="EE736" s="158"/>
      <c r="EF736" s="158"/>
      <c r="EG736" s="158"/>
      <c r="EH736" s="158"/>
      <c r="EI736" s="158"/>
      <c r="EJ736" s="220"/>
      <c r="EK736" s="220"/>
      <c r="EL736" s="221"/>
      <c r="EM736" s="220"/>
      <c r="EN736" s="220"/>
      <c r="EO736" s="220"/>
      <c r="EP736" s="220"/>
      <c r="EQ736" s="220"/>
      <c r="ER736" s="222"/>
      <c r="ES736" s="222"/>
      <c r="ET736" s="222"/>
      <c r="EU736" s="222"/>
      <c r="EV736" s="222"/>
      <c r="EW736" s="222"/>
      <c r="EX736" s="222"/>
      <c r="EY736" s="222"/>
      <c r="EZ736" s="223"/>
      <c r="FA736" s="224"/>
      <c r="FB736" s="224"/>
      <c r="FC736" s="222"/>
      <c r="FD736" s="222"/>
      <c r="FE736" s="222"/>
      <c r="FF736" s="222"/>
      <c r="FG736" s="222"/>
      <c r="FH736" s="222"/>
      <c r="FI736" s="222"/>
      <c r="FJ736" s="222"/>
      <c r="FK736" s="222"/>
      <c r="FL736" s="222"/>
      <c r="FM736" s="222"/>
      <c r="FN736" s="146"/>
      <c r="FO736" s="225"/>
      <c r="FP736" s="225"/>
      <c r="FQ736" s="225"/>
      <c r="FR736" s="225"/>
      <c r="FS736" s="225"/>
      <c r="FT736" s="225"/>
      <c r="FU736" s="225"/>
      <c r="FV736" s="225"/>
      <c r="FW736" s="225"/>
      <c r="FX736" s="225"/>
      <c r="FY736" s="225"/>
      <c r="FZ736" s="225"/>
      <c r="GA736" s="225"/>
    </row>
    <row r="737" spans="4:183" ht="16.899999999999999" customHeight="1">
      <c r="D737" s="45"/>
      <c r="F737" s="144"/>
      <c r="G737" s="144"/>
      <c r="H737" s="144"/>
      <c r="I737" s="144"/>
      <c r="J737" s="144"/>
      <c r="K737" s="144"/>
      <c r="L737" s="144"/>
      <c r="M737" s="83"/>
      <c r="N737" s="211"/>
      <c r="O737" s="211"/>
      <c r="P737" s="146"/>
      <c r="Q737" s="215"/>
      <c r="R737" s="215"/>
      <c r="S737" s="215"/>
      <c r="T737" s="216"/>
      <c r="U737" s="216"/>
      <c r="V737" s="216"/>
      <c r="W737" s="216"/>
      <c r="X737" s="216"/>
      <c r="Y737" s="216"/>
      <c r="Z737" s="216"/>
      <c r="AA737" s="216"/>
      <c r="AB737" s="216"/>
      <c r="AC737" s="216"/>
      <c r="AD737" s="216"/>
      <c r="AE737" s="216"/>
      <c r="AF737" s="216"/>
      <c r="AG737" s="216"/>
      <c r="AH737" s="185"/>
      <c r="AI737" s="146"/>
      <c r="AJ737" s="146"/>
      <c r="AK737" s="146"/>
      <c r="AL737" s="217"/>
      <c r="AM737" s="146"/>
      <c r="AN737" s="149"/>
      <c r="AO737" s="146"/>
      <c r="AP737" s="149"/>
      <c r="AQ737" s="185"/>
      <c r="AR737" s="218"/>
      <c r="AS737" s="218"/>
      <c r="AT737" s="218"/>
      <c r="AU737" s="218"/>
      <c r="AV737" s="218"/>
      <c r="AW737" s="218"/>
      <c r="AX737" s="218"/>
      <c r="AY737" s="218"/>
      <c r="AZ737" s="218"/>
      <c r="BA737" s="146"/>
      <c r="BB737" s="218"/>
      <c r="BC737" s="218"/>
      <c r="BD737" s="218"/>
      <c r="BE737" s="185"/>
      <c r="BF737" s="185"/>
      <c r="BG737" s="185"/>
      <c r="BH737" s="185"/>
      <c r="BI737" s="185"/>
      <c r="BJ737" s="185"/>
      <c r="BK737" s="185"/>
      <c r="BL737" s="146"/>
      <c r="BM737" s="146"/>
      <c r="BN737" s="184"/>
      <c r="BO737" s="184"/>
      <c r="BP737" s="184"/>
      <c r="BQ737" s="184"/>
      <c r="BR737" s="184"/>
      <c r="BS737" s="184"/>
      <c r="BT737" s="184"/>
      <c r="BU737" s="184"/>
      <c r="BV737" s="184"/>
      <c r="BW737" s="184"/>
      <c r="BX737" s="184"/>
      <c r="BY737" s="184"/>
      <c r="BZ737" s="184"/>
      <c r="CA737" s="184"/>
      <c r="CB737" s="184"/>
      <c r="CC737" s="184"/>
      <c r="CD737" s="184"/>
      <c r="CE737" s="184"/>
      <c r="CF737" s="184"/>
      <c r="CG737" s="184"/>
      <c r="CH737" s="184"/>
      <c r="CI737" s="184"/>
      <c r="CJ737" s="184"/>
      <c r="CK737" s="184"/>
      <c r="CL737" s="184"/>
      <c r="CM737" s="146"/>
      <c r="CN737" s="146"/>
      <c r="CO737" s="146"/>
      <c r="CP737" s="146"/>
      <c r="CQ737" s="146"/>
      <c r="CR737" s="146"/>
      <c r="CS737" s="146"/>
      <c r="CT737" s="146"/>
      <c r="CU737" s="146"/>
      <c r="CV737" s="146"/>
      <c r="CW737" s="146"/>
      <c r="CX737" s="146"/>
      <c r="CY737" s="146"/>
      <c r="CZ737" s="146"/>
      <c r="DA737" s="146"/>
      <c r="DB737" s="146"/>
      <c r="DC737" s="146"/>
      <c r="DD737" s="146"/>
      <c r="DE737" s="146"/>
      <c r="DF737" s="146"/>
      <c r="DG737" s="219"/>
      <c r="DH737" s="219"/>
      <c r="DI737" s="219"/>
      <c r="DJ737" s="219"/>
      <c r="DK737" s="219"/>
      <c r="DL737" s="219"/>
      <c r="DM737" s="219"/>
      <c r="DN737" s="219"/>
      <c r="DO737" s="219"/>
      <c r="DP737" s="219"/>
      <c r="DQ737" s="219"/>
      <c r="DR737" s="157"/>
      <c r="DS737" s="157"/>
      <c r="DT737" s="157"/>
      <c r="DU737" s="157"/>
      <c r="DV737" s="158"/>
      <c r="DW737" s="158"/>
      <c r="DX737" s="158"/>
      <c r="DY737" s="158"/>
      <c r="DZ737" s="158"/>
      <c r="EA737" s="158"/>
      <c r="EB737" s="158"/>
      <c r="EC737" s="158"/>
      <c r="ED737" s="158"/>
      <c r="EE737" s="158"/>
      <c r="EF737" s="158"/>
      <c r="EG737" s="158"/>
      <c r="EH737" s="158"/>
      <c r="EI737" s="158"/>
      <c r="EJ737" s="220"/>
      <c r="EK737" s="220"/>
      <c r="EL737" s="221"/>
      <c r="EM737" s="220"/>
      <c r="EN737" s="220"/>
      <c r="EO737" s="220"/>
      <c r="EP737" s="220"/>
      <c r="EQ737" s="220"/>
      <c r="ER737" s="222"/>
      <c r="ES737" s="222"/>
      <c r="ET737" s="222"/>
      <c r="EU737" s="222"/>
      <c r="EV737" s="222"/>
      <c r="EW737" s="222"/>
      <c r="EX737" s="222"/>
      <c r="EY737" s="222"/>
      <c r="EZ737" s="223"/>
      <c r="FA737" s="224"/>
      <c r="FB737" s="224"/>
      <c r="FC737" s="222"/>
      <c r="FD737" s="222"/>
      <c r="FE737" s="222"/>
      <c r="FF737" s="222"/>
      <c r="FG737" s="222"/>
      <c r="FH737" s="222"/>
      <c r="FI737" s="222"/>
      <c r="FJ737" s="222"/>
      <c r="FK737" s="222"/>
      <c r="FL737" s="222"/>
      <c r="FM737" s="222"/>
      <c r="FN737" s="146"/>
      <c r="FO737" s="225"/>
      <c r="FP737" s="225"/>
      <c r="FQ737" s="225"/>
      <c r="FR737" s="225"/>
      <c r="FS737" s="225"/>
      <c r="FT737" s="225"/>
      <c r="FU737" s="225"/>
      <c r="FV737" s="225"/>
      <c r="FW737" s="225"/>
      <c r="FX737" s="225"/>
      <c r="FY737" s="225"/>
      <c r="FZ737" s="225"/>
      <c r="GA737" s="225"/>
    </row>
    <row r="738" spans="4:183" ht="16.899999999999999" customHeight="1">
      <c r="D738" s="45"/>
      <c r="F738" s="144"/>
      <c r="G738" s="144"/>
      <c r="H738" s="144"/>
      <c r="I738" s="144"/>
      <c r="J738" s="144"/>
      <c r="K738" s="144"/>
      <c r="L738" s="144"/>
      <c r="M738" s="83"/>
      <c r="N738" s="211"/>
      <c r="O738" s="211"/>
      <c r="P738" s="146"/>
      <c r="Q738" s="215"/>
      <c r="R738" s="215"/>
      <c r="S738" s="215"/>
      <c r="T738" s="216"/>
      <c r="U738" s="216"/>
      <c r="V738" s="216"/>
      <c r="W738" s="216"/>
      <c r="X738" s="216"/>
      <c r="Y738" s="216"/>
      <c r="Z738" s="216"/>
      <c r="AA738" s="216"/>
      <c r="AB738" s="216"/>
      <c r="AC738" s="216"/>
      <c r="AD738" s="216"/>
      <c r="AE738" s="216"/>
      <c r="AF738" s="216"/>
      <c r="AG738" s="216"/>
      <c r="AH738" s="185"/>
      <c r="AI738" s="146"/>
      <c r="AJ738" s="146"/>
      <c r="AK738" s="146"/>
      <c r="AL738" s="217"/>
      <c r="AM738" s="146"/>
      <c r="AN738" s="149"/>
      <c r="AO738" s="146"/>
      <c r="AP738" s="149"/>
      <c r="AQ738" s="185"/>
      <c r="AR738" s="218"/>
      <c r="AS738" s="218"/>
      <c r="AT738" s="218"/>
      <c r="AU738" s="218"/>
      <c r="AV738" s="218"/>
      <c r="AW738" s="218"/>
      <c r="AX738" s="218"/>
      <c r="AY738" s="218"/>
      <c r="AZ738" s="218"/>
      <c r="BA738" s="146"/>
      <c r="BB738" s="218"/>
      <c r="BC738" s="218"/>
      <c r="BD738" s="218"/>
      <c r="BE738" s="185"/>
      <c r="BF738" s="185"/>
      <c r="BG738" s="185"/>
      <c r="BH738" s="185"/>
      <c r="BI738" s="185"/>
      <c r="BJ738" s="185"/>
      <c r="BK738" s="185"/>
      <c r="BL738" s="146"/>
      <c r="BM738" s="146"/>
      <c r="BN738" s="184"/>
      <c r="BO738" s="184"/>
      <c r="BP738" s="184"/>
      <c r="BQ738" s="184"/>
      <c r="BR738" s="184"/>
      <c r="BS738" s="184"/>
      <c r="BT738" s="184"/>
      <c r="BU738" s="184"/>
      <c r="BV738" s="184"/>
      <c r="BW738" s="184"/>
      <c r="BX738" s="184"/>
      <c r="BY738" s="184"/>
      <c r="BZ738" s="184"/>
      <c r="CA738" s="184"/>
      <c r="CB738" s="184"/>
      <c r="CC738" s="184"/>
      <c r="CD738" s="184"/>
      <c r="CE738" s="184"/>
      <c r="CF738" s="184"/>
      <c r="CG738" s="184"/>
      <c r="CH738" s="184"/>
      <c r="CI738" s="184"/>
      <c r="CJ738" s="184"/>
      <c r="CK738" s="184"/>
      <c r="CL738" s="184"/>
      <c r="CM738" s="146"/>
      <c r="CN738" s="146"/>
      <c r="CO738" s="146"/>
      <c r="CP738" s="146"/>
      <c r="CQ738" s="146"/>
      <c r="CR738" s="146"/>
      <c r="CS738" s="146"/>
      <c r="CT738" s="146"/>
      <c r="CU738" s="146"/>
      <c r="CV738" s="146"/>
      <c r="CW738" s="146"/>
      <c r="CX738" s="146"/>
      <c r="CY738" s="146"/>
      <c r="CZ738" s="146"/>
      <c r="DA738" s="146"/>
      <c r="DB738" s="146"/>
      <c r="DC738" s="146"/>
      <c r="DD738" s="146"/>
      <c r="DE738" s="146"/>
      <c r="DF738" s="146"/>
      <c r="DG738" s="219"/>
      <c r="DH738" s="219"/>
      <c r="DI738" s="219"/>
      <c r="DJ738" s="219"/>
      <c r="DK738" s="219"/>
      <c r="DL738" s="219"/>
      <c r="DM738" s="219"/>
      <c r="DN738" s="219"/>
      <c r="DO738" s="219"/>
      <c r="DP738" s="219"/>
      <c r="DQ738" s="219"/>
      <c r="DR738" s="157"/>
      <c r="DS738" s="157"/>
      <c r="DT738" s="157"/>
      <c r="DU738" s="157"/>
      <c r="DV738" s="158"/>
      <c r="DW738" s="158"/>
      <c r="DX738" s="158"/>
      <c r="DY738" s="158"/>
      <c r="DZ738" s="158"/>
      <c r="EA738" s="158"/>
      <c r="EB738" s="158"/>
      <c r="EC738" s="158"/>
      <c r="ED738" s="158"/>
      <c r="EE738" s="158"/>
      <c r="EF738" s="158"/>
      <c r="EG738" s="158"/>
      <c r="EH738" s="158"/>
      <c r="EI738" s="158"/>
      <c r="EJ738" s="220"/>
      <c r="EK738" s="220"/>
      <c r="EL738" s="221"/>
      <c r="EM738" s="220"/>
      <c r="EN738" s="220"/>
      <c r="EO738" s="220"/>
      <c r="EP738" s="220"/>
      <c r="EQ738" s="220"/>
      <c r="ER738" s="222"/>
      <c r="ES738" s="222"/>
      <c r="ET738" s="222"/>
      <c r="EU738" s="222"/>
      <c r="EV738" s="222"/>
      <c r="EW738" s="222"/>
      <c r="EX738" s="222"/>
      <c r="EY738" s="222"/>
      <c r="EZ738" s="223"/>
      <c r="FA738" s="224"/>
      <c r="FB738" s="224"/>
      <c r="FC738" s="222"/>
      <c r="FD738" s="222"/>
      <c r="FE738" s="222"/>
      <c r="FF738" s="222"/>
      <c r="FG738" s="222"/>
      <c r="FH738" s="222"/>
      <c r="FI738" s="222"/>
      <c r="FJ738" s="222"/>
      <c r="FK738" s="222"/>
      <c r="FL738" s="222"/>
      <c r="FM738" s="222"/>
      <c r="FN738" s="146"/>
      <c r="FO738" s="225"/>
      <c r="FP738" s="225"/>
      <c r="FQ738" s="225"/>
      <c r="FR738" s="225"/>
      <c r="FS738" s="225"/>
      <c r="FT738" s="225"/>
      <c r="FU738" s="225"/>
      <c r="FV738" s="225"/>
      <c r="FW738" s="225"/>
      <c r="FX738" s="225"/>
      <c r="FY738" s="225"/>
      <c r="FZ738" s="225"/>
      <c r="GA738" s="225"/>
    </row>
    <row r="739" spans="4:183" ht="16.899999999999999" customHeight="1">
      <c r="D739" s="45"/>
      <c r="F739" s="144"/>
      <c r="G739" s="144"/>
      <c r="H739" s="144"/>
      <c r="I739" s="144"/>
      <c r="J739" s="144"/>
      <c r="K739" s="144"/>
      <c r="L739" s="144"/>
      <c r="M739" s="83"/>
      <c r="N739" s="211"/>
      <c r="O739" s="211"/>
      <c r="P739" s="146"/>
      <c r="Q739" s="215"/>
      <c r="R739" s="215"/>
      <c r="S739" s="215"/>
      <c r="T739" s="216"/>
      <c r="U739" s="216"/>
      <c r="V739" s="216"/>
      <c r="W739" s="216"/>
      <c r="X739" s="216"/>
      <c r="Y739" s="216"/>
      <c r="Z739" s="216"/>
      <c r="AA739" s="216"/>
      <c r="AB739" s="216"/>
      <c r="AC739" s="216"/>
      <c r="AD739" s="216"/>
      <c r="AE739" s="216"/>
      <c r="AF739" s="216"/>
      <c r="AG739" s="216"/>
      <c r="AH739" s="185"/>
      <c r="AI739" s="146"/>
      <c r="AJ739" s="146"/>
      <c r="AK739" s="146"/>
      <c r="AL739" s="217"/>
      <c r="AM739" s="146"/>
      <c r="AN739" s="149"/>
      <c r="AO739" s="146"/>
      <c r="AP739" s="149"/>
      <c r="AQ739" s="185"/>
      <c r="AR739" s="218"/>
      <c r="AS739" s="218"/>
      <c r="AT739" s="218"/>
      <c r="AU739" s="218"/>
      <c r="AV739" s="218"/>
      <c r="AW739" s="218"/>
      <c r="AX739" s="218"/>
      <c r="AY739" s="218"/>
      <c r="AZ739" s="218"/>
      <c r="BA739" s="146"/>
      <c r="BB739" s="218"/>
      <c r="BC739" s="218"/>
      <c r="BD739" s="218"/>
      <c r="BE739" s="185"/>
      <c r="BF739" s="185"/>
      <c r="BG739" s="185"/>
      <c r="BH739" s="185"/>
      <c r="BI739" s="185"/>
      <c r="BJ739" s="185"/>
      <c r="BK739" s="185"/>
      <c r="BL739" s="146"/>
      <c r="BM739" s="146"/>
      <c r="BN739" s="184"/>
      <c r="BO739" s="184"/>
      <c r="BP739" s="184"/>
      <c r="BQ739" s="184"/>
      <c r="BR739" s="184"/>
      <c r="BS739" s="184"/>
      <c r="BT739" s="184"/>
      <c r="BU739" s="184"/>
      <c r="BV739" s="184"/>
      <c r="BW739" s="184"/>
      <c r="BX739" s="184"/>
      <c r="BY739" s="184"/>
      <c r="BZ739" s="184"/>
      <c r="CA739" s="184"/>
      <c r="CB739" s="184"/>
      <c r="CC739" s="184"/>
      <c r="CD739" s="184"/>
      <c r="CE739" s="184"/>
      <c r="CF739" s="184"/>
      <c r="CG739" s="184"/>
      <c r="CH739" s="184"/>
      <c r="CI739" s="184"/>
      <c r="CJ739" s="184"/>
      <c r="CK739" s="184"/>
      <c r="CL739" s="184"/>
      <c r="CM739" s="146"/>
      <c r="CN739" s="146"/>
      <c r="CO739" s="146"/>
      <c r="CP739" s="146"/>
      <c r="CQ739" s="146"/>
      <c r="CR739" s="146"/>
      <c r="CS739" s="146"/>
      <c r="CT739" s="146"/>
      <c r="CU739" s="146"/>
      <c r="CV739" s="146"/>
      <c r="CW739" s="146"/>
      <c r="CX739" s="146"/>
      <c r="CY739" s="146"/>
      <c r="CZ739" s="146"/>
      <c r="DA739" s="146"/>
      <c r="DB739" s="146"/>
      <c r="DC739" s="146"/>
      <c r="DD739" s="146"/>
      <c r="DE739" s="146"/>
      <c r="DF739" s="146"/>
      <c r="DG739" s="219"/>
      <c r="DH739" s="219"/>
      <c r="DI739" s="219"/>
      <c r="DJ739" s="219"/>
      <c r="DK739" s="219"/>
      <c r="DL739" s="219"/>
      <c r="DM739" s="219"/>
      <c r="DN739" s="219"/>
      <c r="DO739" s="219"/>
      <c r="DP739" s="219"/>
      <c r="DQ739" s="219"/>
      <c r="DR739" s="157"/>
      <c r="DS739" s="157"/>
      <c r="DT739" s="157"/>
      <c r="DU739" s="157"/>
      <c r="DV739" s="158"/>
      <c r="DW739" s="158"/>
      <c r="DX739" s="158"/>
      <c r="DY739" s="158"/>
      <c r="DZ739" s="158"/>
      <c r="EA739" s="158"/>
      <c r="EB739" s="158"/>
      <c r="EC739" s="158"/>
      <c r="ED739" s="158"/>
      <c r="EE739" s="158"/>
      <c r="EF739" s="158"/>
      <c r="EG739" s="158"/>
      <c r="EH739" s="158"/>
      <c r="EI739" s="158"/>
      <c r="EJ739" s="220"/>
      <c r="EK739" s="220"/>
      <c r="EL739" s="221"/>
      <c r="EM739" s="220"/>
      <c r="EN739" s="220"/>
      <c r="EO739" s="220"/>
      <c r="EP739" s="220"/>
      <c r="EQ739" s="220"/>
      <c r="ER739" s="222"/>
      <c r="ES739" s="222"/>
      <c r="ET739" s="222"/>
      <c r="EU739" s="222"/>
      <c r="EV739" s="222"/>
      <c r="EW739" s="222"/>
      <c r="EX739" s="222"/>
      <c r="EY739" s="222"/>
      <c r="EZ739" s="223"/>
      <c r="FA739" s="224"/>
      <c r="FB739" s="224"/>
      <c r="FC739" s="222"/>
      <c r="FD739" s="222"/>
      <c r="FE739" s="222"/>
      <c r="FF739" s="222"/>
      <c r="FG739" s="222"/>
      <c r="FH739" s="222"/>
      <c r="FI739" s="222"/>
      <c r="FJ739" s="222"/>
      <c r="FK739" s="222"/>
      <c r="FL739" s="222"/>
      <c r="FM739" s="222"/>
      <c r="FN739" s="146"/>
      <c r="FO739" s="225"/>
      <c r="FP739" s="225"/>
      <c r="FQ739" s="225"/>
      <c r="FR739" s="225"/>
      <c r="FS739" s="225"/>
      <c r="FT739" s="225"/>
      <c r="FU739" s="225"/>
      <c r="FV739" s="225"/>
      <c r="FW739" s="225"/>
      <c r="FX739" s="225"/>
      <c r="FY739" s="225"/>
      <c r="FZ739" s="225"/>
      <c r="GA739" s="225"/>
    </row>
    <row r="740" spans="4:183" ht="16.899999999999999" customHeight="1">
      <c r="D740" s="45"/>
      <c r="F740" s="83"/>
      <c r="G740" s="83"/>
      <c r="H740" s="83"/>
      <c r="I740" s="83"/>
      <c r="J740" s="83"/>
      <c r="K740" s="83"/>
      <c r="L740" s="83"/>
      <c r="M740" s="83"/>
      <c r="N740" s="211"/>
      <c r="O740" s="211"/>
      <c r="P740" s="146"/>
      <c r="Q740" s="215"/>
      <c r="R740" s="215"/>
      <c r="S740" s="215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185"/>
      <c r="AI740" s="146"/>
      <c r="AJ740" s="146"/>
      <c r="AK740" s="146"/>
      <c r="AL740" s="217"/>
      <c r="AM740" s="146"/>
      <c r="AN740" s="149"/>
      <c r="AO740" s="146"/>
      <c r="AP740" s="149"/>
      <c r="AQ740" s="185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146"/>
      <c r="BB740" s="218"/>
      <c r="BC740" s="218"/>
      <c r="BD740" s="218"/>
      <c r="BE740" s="185"/>
      <c r="BF740" s="185"/>
      <c r="BG740" s="185"/>
      <c r="BH740" s="185"/>
      <c r="BI740" s="185"/>
      <c r="BJ740" s="185"/>
      <c r="BK740" s="185"/>
      <c r="BL740" s="146"/>
      <c r="BM740" s="146"/>
      <c r="BN740" s="184"/>
      <c r="BO740" s="184"/>
      <c r="BP740" s="184"/>
      <c r="BQ740" s="184"/>
      <c r="BR740" s="184"/>
      <c r="BS740" s="184"/>
      <c r="BT740" s="184"/>
      <c r="BU740" s="184"/>
      <c r="BV740" s="184"/>
      <c r="BW740" s="184"/>
      <c r="BX740" s="184"/>
      <c r="BY740" s="184"/>
      <c r="BZ740" s="184"/>
      <c r="CA740" s="184"/>
      <c r="CB740" s="184"/>
      <c r="CC740" s="184"/>
      <c r="CD740" s="184"/>
      <c r="CE740" s="184"/>
      <c r="CF740" s="184"/>
      <c r="CG740" s="184"/>
      <c r="CH740" s="184"/>
      <c r="CI740" s="184"/>
      <c r="CJ740" s="184"/>
      <c r="CK740" s="184"/>
      <c r="CL740" s="184"/>
      <c r="CM740" s="146"/>
      <c r="CN740" s="146"/>
      <c r="CO740" s="146"/>
      <c r="CP740" s="146"/>
      <c r="CQ740" s="146"/>
      <c r="CR740" s="146"/>
      <c r="CS740" s="146"/>
      <c r="CT740" s="146"/>
      <c r="CU740" s="146"/>
      <c r="CV740" s="146"/>
      <c r="CW740" s="146"/>
      <c r="CX740" s="146"/>
      <c r="CY740" s="146"/>
      <c r="CZ740" s="146"/>
      <c r="DA740" s="146"/>
      <c r="DB740" s="146"/>
      <c r="DC740" s="146"/>
      <c r="DD740" s="146"/>
      <c r="DE740" s="146"/>
      <c r="DF740" s="146"/>
      <c r="DG740" s="219"/>
      <c r="DH740" s="219"/>
      <c r="DI740" s="219"/>
      <c r="DJ740" s="219"/>
      <c r="DK740" s="219"/>
      <c r="DL740" s="219"/>
      <c r="DM740" s="219"/>
      <c r="DN740" s="219"/>
      <c r="DO740" s="219"/>
      <c r="DP740" s="219"/>
      <c r="DQ740" s="219"/>
      <c r="DR740" s="157"/>
      <c r="DS740" s="157"/>
      <c r="DT740" s="157"/>
      <c r="DU740" s="157"/>
      <c r="DV740" s="158"/>
      <c r="DW740" s="158"/>
      <c r="DX740" s="158"/>
      <c r="DY740" s="158"/>
      <c r="DZ740" s="158"/>
      <c r="EA740" s="158"/>
      <c r="EB740" s="158"/>
      <c r="EC740" s="158"/>
      <c r="ED740" s="158"/>
      <c r="EE740" s="158"/>
      <c r="EF740" s="158"/>
      <c r="EG740" s="158"/>
      <c r="EH740" s="158"/>
      <c r="EI740" s="158"/>
      <c r="EJ740" s="220"/>
      <c r="EK740" s="220"/>
      <c r="EL740" s="221"/>
      <c r="EM740" s="220"/>
      <c r="EN740" s="220"/>
      <c r="EO740" s="220"/>
      <c r="EP740" s="220"/>
      <c r="EQ740" s="220"/>
      <c r="ER740" s="222"/>
      <c r="ES740" s="222"/>
      <c r="ET740" s="222"/>
      <c r="EU740" s="222"/>
      <c r="EV740" s="222"/>
      <c r="EW740" s="222"/>
      <c r="EX740" s="222"/>
      <c r="EY740" s="222"/>
      <c r="EZ740" s="223"/>
      <c r="FA740" s="224"/>
      <c r="FB740" s="224"/>
      <c r="FC740" s="222"/>
      <c r="FD740" s="222"/>
      <c r="FE740" s="222"/>
      <c r="FF740" s="222"/>
      <c r="FG740" s="222"/>
      <c r="FH740" s="222"/>
      <c r="FI740" s="222"/>
      <c r="FJ740" s="222"/>
      <c r="FK740" s="222"/>
      <c r="FL740" s="222"/>
      <c r="FM740" s="222"/>
      <c r="FN740" s="146"/>
      <c r="FO740" s="225"/>
      <c r="FP740" s="225"/>
      <c r="FQ740" s="225"/>
      <c r="FR740" s="225"/>
      <c r="FS740" s="225"/>
      <c r="FT740" s="225"/>
      <c r="FU740" s="225"/>
      <c r="FV740" s="225"/>
      <c r="FW740" s="225"/>
      <c r="FX740" s="225"/>
      <c r="FY740" s="225"/>
      <c r="FZ740" s="225"/>
      <c r="GA740" s="225"/>
    </row>
    <row r="741" spans="4:183" ht="16.899999999999999" customHeight="1">
      <c r="D741" s="45"/>
      <c r="F741" s="144"/>
      <c r="G741" s="144"/>
      <c r="H741" s="144"/>
      <c r="I741" s="144"/>
      <c r="J741" s="144"/>
      <c r="K741" s="144"/>
      <c r="L741" s="144"/>
      <c r="M741" s="83"/>
      <c r="N741" s="211"/>
      <c r="O741" s="211"/>
      <c r="P741" s="146"/>
      <c r="Q741" s="215"/>
      <c r="R741" s="215"/>
      <c r="S741" s="215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185"/>
      <c r="AI741" s="146"/>
      <c r="AJ741" s="146"/>
      <c r="AK741" s="146"/>
      <c r="AL741" s="217"/>
      <c r="AM741" s="146"/>
      <c r="AN741" s="149"/>
      <c r="AO741" s="146"/>
      <c r="AP741" s="149"/>
      <c r="AQ741" s="185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146"/>
      <c r="BB741" s="218"/>
      <c r="BC741" s="218"/>
      <c r="BD741" s="218"/>
      <c r="BE741" s="185"/>
      <c r="BF741" s="185"/>
      <c r="BG741" s="185"/>
      <c r="BH741" s="185"/>
      <c r="BI741" s="185"/>
      <c r="BJ741" s="185"/>
      <c r="BK741" s="185"/>
      <c r="BL741" s="146"/>
      <c r="BM741" s="146"/>
      <c r="BN741" s="184"/>
      <c r="BO741" s="184"/>
      <c r="BP741" s="184"/>
      <c r="BQ741" s="184"/>
      <c r="BR741" s="184"/>
      <c r="BS741" s="184"/>
      <c r="BT741" s="184"/>
      <c r="BU741" s="184"/>
      <c r="BV741" s="184"/>
      <c r="BW741" s="184"/>
      <c r="BX741" s="184"/>
      <c r="BY741" s="184"/>
      <c r="BZ741" s="184"/>
      <c r="CA741" s="184"/>
      <c r="CB741" s="184"/>
      <c r="CC741" s="184"/>
      <c r="CD741" s="184"/>
      <c r="CE741" s="184"/>
      <c r="CF741" s="184"/>
      <c r="CG741" s="184"/>
      <c r="CH741" s="184"/>
      <c r="CI741" s="184"/>
      <c r="CJ741" s="184"/>
      <c r="CK741" s="184"/>
      <c r="CL741" s="184"/>
      <c r="CM741" s="146"/>
      <c r="CN741" s="146"/>
      <c r="CO741" s="146"/>
      <c r="CP741" s="146"/>
      <c r="CQ741" s="146"/>
      <c r="CR741" s="146"/>
      <c r="CS741" s="146"/>
      <c r="CT741" s="146"/>
      <c r="CU741" s="146"/>
      <c r="CV741" s="146"/>
      <c r="CW741" s="146"/>
      <c r="CX741" s="146"/>
      <c r="CY741" s="146"/>
      <c r="CZ741" s="146"/>
      <c r="DA741" s="146"/>
      <c r="DB741" s="146"/>
      <c r="DC741" s="146"/>
      <c r="DD741" s="146"/>
      <c r="DE741" s="146"/>
      <c r="DF741" s="146"/>
      <c r="DG741" s="219"/>
      <c r="DH741" s="219"/>
      <c r="DI741" s="219"/>
      <c r="DJ741" s="219"/>
      <c r="DK741" s="219"/>
      <c r="DL741" s="219"/>
      <c r="DM741" s="219"/>
      <c r="DN741" s="219"/>
      <c r="DO741" s="219"/>
      <c r="DP741" s="219"/>
      <c r="DQ741" s="219"/>
      <c r="DR741" s="157"/>
      <c r="DS741" s="157"/>
      <c r="DT741" s="157"/>
      <c r="DU741" s="157"/>
      <c r="DV741" s="158"/>
      <c r="DW741" s="158"/>
      <c r="DX741" s="158"/>
      <c r="DY741" s="158"/>
      <c r="DZ741" s="158"/>
      <c r="EA741" s="158"/>
      <c r="EB741" s="158"/>
      <c r="EC741" s="158"/>
      <c r="ED741" s="158"/>
      <c r="EE741" s="158"/>
      <c r="EF741" s="158"/>
      <c r="EG741" s="158"/>
      <c r="EH741" s="158"/>
      <c r="EI741" s="158"/>
      <c r="EJ741" s="220"/>
      <c r="EK741" s="220"/>
      <c r="EL741" s="221"/>
      <c r="EM741" s="220"/>
      <c r="EN741" s="220"/>
      <c r="EO741" s="220"/>
      <c r="EP741" s="220"/>
      <c r="EQ741" s="220"/>
      <c r="ER741" s="222"/>
      <c r="ES741" s="222"/>
      <c r="ET741" s="222"/>
      <c r="EU741" s="222"/>
      <c r="EV741" s="222"/>
      <c r="EW741" s="222"/>
      <c r="EX741" s="222"/>
      <c r="EY741" s="222"/>
      <c r="EZ741" s="223"/>
      <c r="FA741" s="224"/>
      <c r="FB741" s="224"/>
      <c r="FC741" s="222"/>
      <c r="FD741" s="222"/>
      <c r="FE741" s="222"/>
      <c r="FF741" s="222"/>
      <c r="FG741" s="222"/>
      <c r="FH741" s="222"/>
      <c r="FI741" s="222"/>
      <c r="FJ741" s="222"/>
      <c r="FK741" s="222"/>
      <c r="FL741" s="222"/>
      <c r="FM741" s="222"/>
      <c r="FN741" s="146"/>
      <c r="FO741" s="225"/>
      <c r="FP741" s="225"/>
      <c r="FQ741" s="225"/>
      <c r="FR741" s="225"/>
      <c r="FS741" s="225"/>
      <c r="FT741" s="225"/>
      <c r="FU741" s="225"/>
      <c r="FV741" s="225"/>
      <c r="FW741" s="225"/>
      <c r="FX741" s="225"/>
      <c r="FY741" s="225"/>
      <c r="FZ741" s="225"/>
      <c r="GA741" s="225"/>
    </row>
    <row r="742" spans="4:183" ht="16.899999999999999" customHeight="1">
      <c r="D742" s="45"/>
      <c r="F742" s="144"/>
      <c r="G742" s="144"/>
      <c r="H742" s="144"/>
      <c r="I742" s="144"/>
      <c r="J742" s="144"/>
      <c r="K742" s="144"/>
      <c r="L742" s="144"/>
      <c r="M742" s="83"/>
      <c r="N742" s="211"/>
      <c r="O742" s="211"/>
      <c r="P742" s="146"/>
      <c r="Q742" s="215"/>
      <c r="R742" s="215"/>
      <c r="S742" s="215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185"/>
      <c r="AI742" s="146"/>
      <c r="AJ742" s="146"/>
      <c r="AK742" s="146"/>
      <c r="AL742" s="217"/>
      <c r="AM742" s="146"/>
      <c r="AN742" s="149"/>
      <c r="AO742" s="146"/>
      <c r="AP742" s="149"/>
      <c r="AQ742" s="185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146"/>
      <c r="BB742" s="218"/>
      <c r="BC742" s="218"/>
      <c r="BD742" s="218"/>
      <c r="BE742" s="185"/>
      <c r="BF742" s="185"/>
      <c r="BG742" s="185"/>
      <c r="BH742" s="185"/>
      <c r="BI742" s="185"/>
      <c r="BJ742" s="185"/>
      <c r="BK742" s="185"/>
      <c r="BL742" s="146"/>
      <c r="BM742" s="146"/>
      <c r="BN742" s="184"/>
      <c r="BO742" s="184"/>
      <c r="BP742" s="184"/>
      <c r="BQ742" s="184"/>
      <c r="BR742" s="184"/>
      <c r="BS742" s="184"/>
      <c r="BT742" s="184"/>
      <c r="BU742" s="184"/>
      <c r="BV742" s="184"/>
      <c r="BW742" s="184"/>
      <c r="BX742" s="184"/>
      <c r="BY742" s="184"/>
      <c r="BZ742" s="184"/>
      <c r="CA742" s="184"/>
      <c r="CB742" s="184"/>
      <c r="CC742" s="184"/>
      <c r="CD742" s="184"/>
      <c r="CE742" s="184"/>
      <c r="CF742" s="184"/>
      <c r="CG742" s="184"/>
      <c r="CH742" s="184"/>
      <c r="CI742" s="184"/>
      <c r="CJ742" s="184"/>
      <c r="CK742" s="184"/>
      <c r="CL742" s="184"/>
      <c r="CM742" s="146"/>
      <c r="CN742" s="146"/>
      <c r="CO742" s="146"/>
      <c r="CP742" s="146"/>
      <c r="CQ742" s="146"/>
      <c r="CR742" s="146"/>
      <c r="CS742" s="146"/>
      <c r="CT742" s="146"/>
      <c r="CU742" s="146"/>
      <c r="CV742" s="146"/>
      <c r="CW742" s="146"/>
      <c r="CX742" s="146"/>
      <c r="CY742" s="146"/>
      <c r="CZ742" s="146"/>
      <c r="DA742" s="146"/>
      <c r="DB742" s="146"/>
      <c r="DC742" s="146"/>
      <c r="DD742" s="146"/>
      <c r="DE742" s="146"/>
      <c r="DF742" s="146"/>
      <c r="DG742" s="219"/>
      <c r="DH742" s="219"/>
      <c r="DI742" s="219"/>
      <c r="DJ742" s="219"/>
      <c r="DK742" s="219"/>
      <c r="DL742" s="219"/>
      <c r="DM742" s="219"/>
      <c r="DN742" s="219"/>
      <c r="DO742" s="219"/>
      <c r="DP742" s="219"/>
      <c r="DQ742" s="219"/>
      <c r="DR742" s="157"/>
      <c r="DS742" s="157"/>
      <c r="DT742" s="157"/>
      <c r="DU742" s="157"/>
      <c r="DV742" s="158"/>
      <c r="DW742" s="158"/>
      <c r="DX742" s="158"/>
      <c r="DY742" s="158"/>
      <c r="DZ742" s="158"/>
      <c r="EA742" s="158"/>
      <c r="EB742" s="158"/>
      <c r="EC742" s="158"/>
      <c r="ED742" s="158"/>
      <c r="EE742" s="158"/>
      <c r="EF742" s="158"/>
      <c r="EG742" s="158"/>
      <c r="EH742" s="158"/>
      <c r="EI742" s="158"/>
      <c r="EJ742" s="220"/>
      <c r="EK742" s="220"/>
      <c r="EL742" s="221"/>
      <c r="EM742" s="220"/>
      <c r="EN742" s="220"/>
      <c r="EO742" s="220"/>
      <c r="EP742" s="220"/>
      <c r="EQ742" s="220"/>
      <c r="ER742" s="222"/>
      <c r="ES742" s="222"/>
      <c r="ET742" s="222"/>
      <c r="EU742" s="222"/>
      <c r="EV742" s="222"/>
      <c r="EW742" s="222"/>
      <c r="EX742" s="222"/>
      <c r="EY742" s="222"/>
      <c r="EZ742" s="223"/>
      <c r="FA742" s="224"/>
      <c r="FB742" s="224"/>
      <c r="FC742" s="222"/>
      <c r="FD742" s="222"/>
      <c r="FE742" s="222"/>
      <c r="FF742" s="222"/>
      <c r="FG742" s="222"/>
      <c r="FH742" s="222"/>
      <c r="FI742" s="222"/>
      <c r="FJ742" s="222"/>
      <c r="FK742" s="222"/>
      <c r="FL742" s="222"/>
      <c r="FM742" s="222"/>
      <c r="FN742" s="146"/>
      <c r="FO742" s="225"/>
      <c r="FP742" s="225"/>
      <c r="FQ742" s="225"/>
      <c r="FR742" s="225"/>
      <c r="FS742" s="225"/>
      <c r="FT742" s="225"/>
      <c r="FU742" s="225"/>
      <c r="FV742" s="225"/>
      <c r="FW742" s="225"/>
      <c r="FX742" s="225"/>
      <c r="FY742" s="225"/>
      <c r="FZ742" s="225"/>
      <c r="GA742" s="225"/>
    </row>
    <row r="743" spans="4:183" ht="16.899999999999999" customHeight="1">
      <c r="D743" s="45"/>
      <c r="F743" s="144"/>
      <c r="G743" s="144"/>
      <c r="H743" s="144"/>
      <c r="I743" s="144"/>
      <c r="J743" s="144"/>
      <c r="K743" s="144"/>
      <c r="L743" s="144"/>
      <c r="M743" s="83"/>
      <c r="N743" s="211"/>
      <c r="O743" s="211"/>
      <c r="P743" s="146"/>
      <c r="Q743" s="215"/>
      <c r="R743" s="215"/>
      <c r="S743" s="215"/>
      <c r="T743" s="216"/>
      <c r="U743" s="216"/>
      <c r="V743" s="216"/>
      <c r="W743" s="216"/>
      <c r="X743" s="216"/>
      <c r="Y743" s="216"/>
      <c r="Z743" s="216"/>
      <c r="AA743" s="216"/>
      <c r="AB743" s="216"/>
      <c r="AC743" s="216"/>
      <c r="AD743" s="216"/>
      <c r="AE743" s="216"/>
      <c r="AF743" s="216"/>
      <c r="AG743" s="216"/>
      <c r="AH743" s="185"/>
      <c r="AI743" s="146"/>
      <c r="AJ743" s="146"/>
      <c r="AK743" s="146"/>
      <c r="AL743" s="217"/>
      <c r="AM743" s="146"/>
      <c r="AN743" s="149"/>
      <c r="AO743" s="146"/>
      <c r="AP743" s="149"/>
      <c r="AQ743" s="185"/>
      <c r="AR743" s="218"/>
      <c r="AS743" s="218"/>
      <c r="AT743" s="218"/>
      <c r="AU743" s="218"/>
      <c r="AV743" s="218"/>
      <c r="AW743" s="218"/>
      <c r="AX743" s="218"/>
      <c r="AY743" s="218"/>
      <c r="AZ743" s="218"/>
      <c r="BA743" s="146"/>
      <c r="BB743" s="218"/>
      <c r="BC743" s="218"/>
      <c r="BD743" s="218"/>
      <c r="BE743" s="185"/>
      <c r="BF743" s="185"/>
      <c r="BG743" s="185"/>
      <c r="BH743" s="185"/>
      <c r="BI743" s="185"/>
      <c r="BJ743" s="185"/>
      <c r="BK743" s="185"/>
      <c r="BL743" s="146"/>
      <c r="BM743" s="146"/>
      <c r="BN743" s="184"/>
      <c r="BO743" s="184"/>
      <c r="BP743" s="184"/>
      <c r="BQ743" s="184"/>
      <c r="BR743" s="184"/>
      <c r="BS743" s="184"/>
      <c r="BT743" s="184"/>
      <c r="BU743" s="184"/>
      <c r="BV743" s="184"/>
      <c r="BW743" s="184"/>
      <c r="BX743" s="184"/>
      <c r="BY743" s="184"/>
      <c r="BZ743" s="184"/>
      <c r="CA743" s="184"/>
      <c r="CB743" s="184"/>
      <c r="CC743" s="184"/>
      <c r="CD743" s="184"/>
      <c r="CE743" s="184"/>
      <c r="CF743" s="184"/>
      <c r="CG743" s="184"/>
      <c r="CH743" s="184"/>
      <c r="CI743" s="184"/>
      <c r="CJ743" s="184"/>
      <c r="CK743" s="184"/>
      <c r="CL743" s="184"/>
      <c r="CM743" s="146"/>
      <c r="CN743" s="146"/>
      <c r="CO743" s="146"/>
      <c r="CP743" s="146"/>
      <c r="CQ743" s="146"/>
      <c r="CR743" s="146"/>
      <c r="CS743" s="146"/>
      <c r="CT743" s="146"/>
      <c r="CU743" s="146"/>
      <c r="CV743" s="146"/>
      <c r="CW743" s="146"/>
      <c r="CX743" s="146"/>
      <c r="CY743" s="146"/>
      <c r="CZ743" s="146"/>
      <c r="DA743" s="146"/>
      <c r="DB743" s="146"/>
      <c r="DC743" s="146"/>
      <c r="DD743" s="146"/>
      <c r="DE743" s="146"/>
      <c r="DF743" s="146"/>
      <c r="DG743" s="219"/>
      <c r="DH743" s="219"/>
      <c r="DI743" s="219"/>
      <c r="DJ743" s="219"/>
      <c r="DK743" s="219"/>
      <c r="DL743" s="219"/>
      <c r="DM743" s="219"/>
      <c r="DN743" s="219"/>
      <c r="DO743" s="219"/>
      <c r="DP743" s="219"/>
      <c r="DQ743" s="219"/>
      <c r="DR743" s="157"/>
      <c r="DS743" s="157"/>
      <c r="DT743" s="157"/>
      <c r="DU743" s="157"/>
      <c r="DV743" s="158"/>
      <c r="DW743" s="158"/>
      <c r="DX743" s="158"/>
      <c r="DY743" s="158"/>
      <c r="DZ743" s="158"/>
      <c r="EA743" s="158"/>
      <c r="EB743" s="158"/>
      <c r="EC743" s="158"/>
      <c r="ED743" s="158"/>
      <c r="EE743" s="158"/>
      <c r="EF743" s="158"/>
      <c r="EG743" s="158"/>
      <c r="EH743" s="158"/>
      <c r="EI743" s="158"/>
      <c r="EJ743" s="220"/>
      <c r="EK743" s="220"/>
      <c r="EL743" s="221"/>
      <c r="EM743" s="220"/>
      <c r="EN743" s="220"/>
      <c r="EO743" s="220"/>
      <c r="EP743" s="220"/>
      <c r="EQ743" s="220"/>
      <c r="ER743" s="222"/>
      <c r="ES743" s="222"/>
      <c r="ET743" s="222"/>
      <c r="EU743" s="222"/>
      <c r="EV743" s="222"/>
      <c r="EW743" s="222"/>
      <c r="EX743" s="222"/>
      <c r="EY743" s="222"/>
      <c r="EZ743" s="223"/>
      <c r="FA743" s="224"/>
      <c r="FB743" s="224"/>
      <c r="FC743" s="222"/>
      <c r="FD743" s="222"/>
      <c r="FE743" s="222"/>
      <c r="FF743" s="222"/>
      <c r="FG743" s="222"/>
      <c r="FH743" s="222"/>
      <c r="FI743" s="222"/>
      <c r="FJ743" s="222"/>
      <c r="FK743" s="222"/>
      <c r="FL743" s="222"/>
      <c r="FM743" s="222"/>
      <c r="FN743" s="146"/>
      <c r="FO743" s="225"/>
      <c r="FP743" s="225"/>
      <c r="FQ743" s="225"/>
      <c r="FR743" s="225"/>
      <c r="FS743" s="225"/>
      <c r="FT743" s="225"/>
      <c r="FU743" s="225"/>
      <c r="FV743" s="225"/>
      <c r="FW743" s="225"/>
      <c r="FX743" s="225"/>
      <c r="FY743" s="225"/>
      <c r="FZ743" s="225"/>
      <c r="GA743" s="225"/>
    </row>
    <row r="744" spans="4:183" ht="16.899999999999999" customHeight="1">
      <c r="D744" s="45"/>
      <c r="F744" s="83"/>
      <c r="G744" s="83"/>
      <c r="H744" s="83"/>
      <c r="I744" s="83"/>
      <c r="J744" s="83"/>
      <c r="K744" s="83"/>
      <c r="L744" s="83"/>
      <c r="M744" s="83"/>
      <c r="N744" s="211"/>
      <c r="O744" s="211"/>
      <c r="P744" s="146"/>
      <c r="Q744" s="215"/>
      <c r="R744" s="215"/>
      <c r="S744" s="215"/>
      <c r="T744" s="216"/>
      <c r="U744" s="216"/>
      <c r="V744" s="216"/>
      <c r="W744" s="216"/>
      <c r="X744" s="216"/>
      <c r="Y744" s="216"/>
      <c r="Z744" s="216"/>
      <c r="AA744" s="216"/>
      <c r="AB744" s="216"/>
      <c r="AC744" s="216"/>
      <c r="AD744" s="216"/>
      <c r="AE744" s="216"/>
      <c r="AF744" s="216"/>
      <c r="AG744" s="216"/>
      <c r="AH744" s="185"/>
      <c r="AI744" s="146"/>
      <c r="AJ744" s="146"/>
      <c r="AK744" s="146"/>
      <c r="AL744" s="217"/>
      <c r="AM744" s="146"/>
      <c r="AN744" s="149"/>
      <c r="AO744" s="146"/>
      <c r="AP744" s="149"/>
      <c r="AQ744" s="185"/>
      <c r="AR744" s="218"/>
      <c r="AS744" s="218"/>
      <c r="AT744" s="218"/>
      <c r="AU744" s="218"/>
      <c r="AV744" s="218"/>
      <c r="AW744" s="218"/>
      <c r="AX744" s="218"/>
      <c r="AY744" s="218"/>
      <c r="AZ744" s="218"/>
      <c r="BA744" s="146"/>
      <c r="BB744" s="218"/>
      <c r="BC744" s="218"/>
      <c r="BD744" s="218"/>
      <c r="BE744" s="185"/>
      <c r="BF744" s="185"/>
      <c r="BG744" s="185"/>
      <c r="BH744" s="185"/>
      <c r="BI744" s="185"/>
      <c r="BJ744" s="185"/>
      <c r="BK744" s="185"/>
      <c r="BL744" s="146"/>
      <c r="BM744" s="146"/>
      <c r="BN744" s="184"/>
      <c r="BO744" s="184"/>
      <c r="BP744" s="184"/>
      <c r="BQ744" s="184"/>
      <c r="BR744" s="184"/>
      <c r="BS744" s="184"/>
      <c r="BT744" s="184"/>
      <c r="BU744" s="184"/>
      <c r="BV744" s="184"/>
      <c r="BW744" s="184"/>
      <c r="BX744" s="184"/>
      <c r="BY744" s="184"/>
      <c r="BZ744" s="184"/>
      <c r="CA744" s="184"/>
      <c r="CB744" s="184"/>
      <c r="CC744" s="184"/>
      <c r="CD744" s="184"/>
      <c r="CE744" s="184"/>
      <c r="CF744" s="184"/>
      <c r="CG744" s="184"/>
      <c r="CH744" s="184"/>
      <c r="CI744" s="184"/>
      <c r="CJ744" s="184"/>
      <c r="CK744" s="184"/>
      <c r="CL744" s="184"/>
      <c r="CM744" s="146"/>
      <c r="CN744" s="146"/>
      <c r="CO744" s="146"/>
      <c r="CP744" s="146"/>
      <c r="CQ744" s="146"/>
      <c r="CR744" s="146"/>
      <c r="CS744" s="146"/>
      <c r="CT744" s="146"/>
      <c r="CU744" s="146"/>
      <c r="CV744" s="146"/>
      <c r="CW744" s="146"/>
      <c r="CX744" s="146"/>
      <c r="CY744" s="146"/>
      <c r="CZ744" s="146"/>
      <c r="DA744" s="146"/>
      <c r="DB744" s="146"/>
      <c r="DC744" s="146"/>
      <c r="DD744" s="146"/>
      <c r="DE744" s="146"/>
      <c r="DF744" s="146"/>
      <c r="DG744" s="219"/>
      <c r="DH744" s="219"/>
      <c r="DI744" s="219"/>
      <c r="DJ744" s="219"/>
      <c r="DK744" s="219"/>
      <c r="DL744" s="219"/>
      <c r="DM744" s="219"/>
      <c r="DN744" s="219"/>
      <c r="DO744" s="219"/>
      <c r="DP744" s="219"/>
      <c r="DQ744" s="219"/>
      <c r="DR744" s="157"/>
      <c r="DS744" s="157"/>
      <c r="DT744" s="157"/>
      <c r="DU744" s="157"/>
      <c r="DV744" s="158"/>
      <c r="DW744" s="158"/>
      <c r="DX744" s="158"/>
      <c r="DY744" s="158"/>
      <c r="DZ744" s="158"/>
      <c r="EA744" s="158"/>
      <c r="EB744" s="158"/>
      <c r="EC744" s="158"/>
      <c r="ED744" s="158"/>
      <c r="EE744" s="158"/>
      <c r="EF744" s="158"/>
      <c r="EG744" s="158"/>
      <c r="EH744" s="158"/>
      <c r="EI744" s="158"/>
      <c r="EJ744" s="220"/>
      <c r="EK744" s="220"/>
      <c r="EL744" s="221"/>
      <c r="EM744" s="220"/>
      <c r="EN744" s="220"/>
      <c r="EO744" s="220"/>
      <c r="EP744" s="220"/>
      <c r="EQ744" s="220"/>
      <c r="ER744" s="222"/>
      <c r="ES744" s="222"/>
      <c r="ET744" s="222"/>
      <c r="EU744" s="222"/>
      <c r="EV744" s="222"/>
      <c r="EW744" s="222"/>
      <c r="EX744" s="222"/>
      <c r="EY744" s="222"/>
      <c r="EZ744" s="223"/>
      <c r="FA744" s="224"/>
      <c r="FB744" s="224"/>
      <c r="FC744" s="222"/>
      <c r="FD744" s="222"/>
      <c r="FE744" s="222"/>
      <c r="FF744" s="222"/>
      <c r="FG744" s="222"/>
      <c r="FH744" s="222"/>
      <c r="FI744" s="222"/>
      <c r="FJ744" s="222"/>
      <c r="FK744" s="222"/>
      <c r="FL744" s="222"/>
      <c r="FM744" s="222"/>
      <c r="FN744" s="146"/>
      <c r="FO744" s="225"/>
      <c r="FP744" s="225"/>
      <c r="FQ744" s="225"/>
      <c r="FR744" s="225"/>
      <c r="FS744" s="225"/>
      <c r="FT744" s="225"/>
      <c r="FU744" s="225"/>
      <c r="FV744" s="225"/>
      <c r="FW744" s="225"/>
      <c r="FX744" s="225"/>
      <c r="FY744" s="225"/>
      <c r="FZ744" s="225"/>
      <c r="GA744" s="225"/>
    </row>
    <row r="745" spans="4:183" ht="16.899999999999999" customHeight="1">
      <c r="D745" s="45"/>
      <c r="F745" s="144"/>
      <c r="G745" s="144"/>
      <c r="H745" s="144"/>
      <c r="I745" s="144"/>
      <c r="J745" s="144"/>
      <c r="K745" s="144"/>
      <c r="L745" s="144"/>
      <c r="M745" s="83"/>
      <c r="N745" s="211"/>
      <c r="O745" s="211"/>
      <c r="P745" s="146"/>
      <c r="Q745" s="215"/>
      <c r="R745" s="215"/>
      <c r="S745" s="215"/>
      <c r="T745" s="216"/>
      <c r="U745" s="216"/>
      <c r="V745" s="216"/>
      <c r="W745" s="216"/>
      <c r="X745" s="216"/>
      <c r="Y745" s="216"/>
      <c r="Z745" s="216"/>
      <c r="AA745" s="216"/>
      <c r="AB745" s="216"/>
      <c r="AC745" s="216"/>
      <c r="AD745" s="216"/>
      <c r="AE745" s="216"/>
      <c r="AF745" s="216"/>
      <c r="AG745" s="216"/>
      <c r="AH745" s="185"/>
      <c r="AI745" s="146"/>
      <c r="AJ745" s="146"/>
      <c r="AK745" s="146"/>
      <c r="AL745" s="217"/>
      <c r="AM745" s="146"/>
      <c r="AN745" s="149"/>
      <c r="AO745" s="146"/>
      <c r="AP745" s="149"/>
      <c r="AQ745" s="185"/>
      <c r="AR745" s="218"/>
      <c r="AS745" s="218"/>
      <c r="AT745" s="218"/>
      <c r="AU745" s="218"/>
      <c r="AV745" s="218"/>
      <c r="AW745" s="218"/>
      <c r="AX745" s="218"/>
      <c r="AY745" s="218"/>
      <c r="AZ745" s="218"/>
      <c r="BA745" s="146"/>
      <c r="BB745" s="218"/>
      <c r="BC745" s="218"/>
      <c r="BD745" s="218"/>
      <c r="BE745" s="185"/>
      <c r="BF745" s="185"/>
      <c r="BG745" s="185"/>
      <c r="BH745" s="185"/>
      <c r="BI745" s="185"/>
      <c r="BJ745" s="185"/>
      <c r="BK745" s="185"/>
      <c r="BL745" s="146"/>
      <c r="BM745" s="146"/>
      <c r="BN745" s="184"/>
      <c r="BO745" s="184"/>
      <c r="BP745" s="184"/>
      <c r="BQ745" s="184"/>
      <c r="BR745" s="184"/>
      <c r="BS745" s="184"/>
      <c r="BT745" s="184"/>
      <c r="BU745" s="184"/>
      <c r="BV745" s="184"/>
      <c r="BW745" s="184"/>
      <c r="BX745" s="184"/>
      <c r="BY745" s="184"/>
      <c r="BZ745" s="184"/>
      <c r="CA745" s="184"/>
      <c r="CB745" s="184"/>
      <c r="CC745" s="184"/>
      <c r="CD745" s="184"/>
      <c r="CE745" s="184"/>
      <c r="CF745" s="184"/>
      <c r="CG745" s="184"/>
      <c r="CH745" s="184"/>
      <c r="CI745" s="184"/>
      <c r="CJ745" s="184"/>
      <c r="CK745" s="184"/>
      <c r="CL745" s="184"/>
      <c r="CM745" s="146"/>
      <c r="CN745" s="146"/>
      <c r="CO745" s="146"/>
      <c r="CP745" s="146"/>
      <c r="CQ745" s="146"/>
      <c r="CR745" s="146"/>
      <c r="CS745" s="146"/>
      <c r="CT745" s="146"/>
      <c r="CU745" s="146"/>
      <c r="CV745" s="146"/>
      <c r="CW745" s="146"/>
      <c r="CX745" s="146"/>
      <c r="CY745" s="146"/>
      <c r="CZ745" s="146"/>
      <c r="DA745" s="146"/>
      <c r="DB745" s="146"/>
      <c r="DC745" s="146"/>
      <c r="DD745" s="146"/>
      <c r="DE745" s="146"/>
      <c r="DF745" s="146"/>
      <c r="DG745" s="219"/>
      <c r="DH745" s="219"/>
      <c r="DI745" s="219"/>
      <c r="DJ745" s="219"/>
      <c r="DK745" s="219"/>
      <c r="DL745" s="219"/>
      <c r="DM745" s="219"/>
      <c r="DN745" s="219"/>
      <c r="DO745" s="219"/>
      <c r="DP745" s="219"/>
      <c r="DQ745" s="219"/>
      <c r="DR745" s="157"/>
      <c r="DS745" s="157"/>
      <c r="DT745" s="157"/>
      <c r="DU745" s="157"/>
      <c r="DV745" s="158"/>
      <c r="DW745" s="158"/>
      <c r="DX745" s="158"/>
      <c r="DY745" s="158"/>
      <c r="DZ745" s="158"/>
      <c r="EA745" s="158"/>
      <c r="EB745" s="158"/>
      <c r="EC745" s="158"/>
      <c r="ED745" s="158"/>
      <c r="EE745" s="158"/>
      <c r="EF745" s="158"/>
      <c r="EG745" s="158"/>
      <c r="EH745" s="158"/>
      <c r="EI745" s="158"/>
      <c r="EJ745" s="220"/>
      <c r="EK745" s="220"/>
      <c r="EL745" s="221"/>
      <c r="EM745" s="220"/>
      <c r="EN745" s="220"/>
      <c r="EO745" s="220"/>
      <c r="EP745" s="220"/>
      <c r="EQ745" s="220"/>
      <c r="ER745" s="222"/>
      <c r="ES745" s="222"/>
      <c r="ET745" s="222"/>
      <c r="EU745" s="222"/>
      <c r="EV745" s="222"/>
      <c r="EW745" s="222"/>
      <c r="EX745" s="222"/>
      <c r="EY745" s="222"/>
      <c r="EZ745" s="223"/>
      <c r="FA745" s="224"/>
      <c r="FB745" s="224"/>
      <c r="FC745" s="222"/>
      <c r="FD745" s="222"/>
      <c r="FE745" s="222"/>
      <c r="FF745" s="222"/>
      <c r="FG745" s="222"/>
      <c r="FH745" s="222"/>
      <c r="FI745" s="222"/>
      <c r="FJ745" s="222"/>
      <c r="FK745" s="222"/>
      <c r="FL745" s="222"/>
      <c r="FM745" s="222"/>
      <c r="FN745" s="146"/>
      <c r="FO745" s="225"/>
      <c r="FP745" s="225"/>
      <c r="FQ745" s="225"/>
      <c r="FR745" s="225"/>
      <c r="FS745" s="225"/>
      <c r="FT745" s="225"/>
      <c r="FU745" s="225"/>
      <c r="FV745" s="225"/>
      <c r="FW745" s="225"/>
      <c r="FX745" s="225"/>
      <c r="FY745" s="225"/>
      <c r="FZ745" s="225"/>
      <c r="GA745" s="225"/>
    </row>
    <row r="746" spans="4:183" ht="16.899999999999999" customHeight="1">
      <c r="D746" s="45"/>
      <c r="F746" s="144"/>
      <c r="G746" s="144"/>
      <c r="H746" s="144"/>
      <c r="I746" s="144"/>
      <c r="J746" s="144"/>
      <c r="K746" s="144"/>
      <c r="L746" s="144"/>
      <c r="M746" s="83"/>
      <c r="N746" s="211"/>
      <c r="O746" s="211"/>
      <c r="P746" s="146"/>
      <c r="Q746" s="215"/>
      <c r="R746" s="215"/>
      <c r="S746" s="215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185"/>
      <c r="AI746" s="146"/>
      <c r="AJ746" s="146"/>
      <c r="AK746" s="146"/>
      <c r="AL746" s="217"/>
      <c r="AM746" s="146"/>
      <c r="AN746" s="149"/>
      <c r="AO746" s="146"/>
      <c r="AP746" s="149"/>
      <c r="AQ746" s="185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146"/>
      <c r="BB746" s="218"/>
      <c r="BC746" s="218"/>
      <c r="BD746" s="218"/>
      <c r="BE746" s="185"/>
      <c r="BF746" s="185"/>
      <c r="BG746" s="185"/>
      <c r="BH746" s="185"/>
      <c r="BI746" s="185"/>
      <c r="BJ746" s="185"/>
      <c r="BK746" s="185"/>
      <c r="BL746" s="146"/>
      <c r="BM746" s="146"/>
      <c r="BN746" s="184"/>
      <c r="BO746" s="184"/>
      <c r="BP746" s="184"/>
      <c r="BQ746" s="184"/>
      <c r="BR746" s="184"/>
      <c r="BS746" s="184"/>
      <c r="BT746" s="184"/>
      <c r="BU746" s="184"/>
      <c r="BV746" s="184"/>
      <c r="BW746" s="184"/>
      <c r="BX746" s="184"/>
      <c r="BY746" s="184"/>
      <c r="BZ746" s="184"/>
      <c r="CA746" s="184"/>
      <c r="CB746" s="184"/>
      <c r="CC746" s="184"/>
      <c r="CD746" s="184"/>
      <c r="CE746" s="184"/>
      <c r="CF746" s="184"/>
      <c r="CG746" s="184"/>
      <c r="CH746" s="184"/>
      <c r="CI746" s="184"/>
      <c r="CJ746" s="184"/>
      <c r="CK746" s="184"/>
      <c r="CL746" s="184"/>
      <c r="CM746" s="146"/>
      <c r="CN746" s="146"/>
      <c r="CO746" s="146"/>
      <c r="CP746" s="146"/>
      <c r="CQ746" s="146"/>
      <c r="CR746" s="146"/>
      <c r="CS746" s="146"/>
      <c r="CT746" s="146"/>
      <c r="CU746" s="146"/>
      <c r="CV746" s="146"/>
      <c r="CW746" s="146"/>
      <c r="CX746" s="146"/>
      <c r="CY746" s="146"/>
      <c r="CZ746" s="146"/>
      <c r="DA746" s="146"/>
      <c r="DB746" s="146"/>
      <c r="DC746" s="146"/>
      <c r="DD746" s="146"/>
      <c r="DE746" s="146"/>
      <c r="DF746" s="146"/>
      <c r="DG746" s="219"/>
      <c r="DH746" s="219"/>
      <c r="DI746" s="219"/>
      <c r="DJ746" s="219"/>
      <c r="DK746" s="219"/>
      <c r="DL746" s="219"/>
      <c r="DM746" s="219"/>
      <c r="DN746" s="219"/>
      <c r="DO746" s="219"/>
      <c r="DP746" s="219"/>
      <c r="DQ746" s="219"/>
      <c r="DR746" s="157"/>
      <c r="DS746" s="157"/>
      <c r="DT746" s="157"/>
      <c r="DU746" s="157"/>
      <c r="DV746" s="158"/>
      <c r="DW746" s="158"/>
      <c r="DX746" s="158"/>
      <c r="DY746" s="158"/>
      <c r="DZ746" s="158"/>
      <c r="EA746" s="158"/>
      <c r="EB746" s="158"/>
      <c r="EC746" s="158"/>
      <c r="ED746" s="158"/>
      <c r="EE746" s="158"/>
      <c r="EF746" s="158"/>
      <c r="EG746" s="158"/>
      <c r="EH746" s="158"/>
      <c r="EI746" s="158"/>
      <c r="EJ746" s="220"/>
      <c r="EK746" s="220"/>
      <c r="EL746" s="221"/>
      <c r="EM746" s="220"/>
      <c r="EN746" s="220"/>
      <c r="EO746" s="220"/>
      <c r="EP746" s="220"/>
      <c r="EQ746" s="220"/>
      <c r="ER746" s="222"/>
      <c r="ES746" s="222"/>
      <c r="ET746" s="222"/>
      <c r="EU746" s="222"/>
      <c r="EV746" s="222"/>
      <c r="EW746" s="222"/>
      <c r="EX746" s="222"/>
      <c r="EY746" s="222"/>
      <c r="EZ746" s="223"/>
      <c r="FA746" s="224"/>
      <c r="FB746" s="224"/>
      <c r="FC746" s="222"/>
      <c r="FD746" s="222"/>
      <c r="FE746" s="222"/>
      <c r="FF746" s="222"/>
      <c r="FG746" s="222"/>
      <c r="FH746" s="222"/>
      <c r="FI746" s="222"/>
      <c r="FJ746" s="222"/>
      <c r="FK746" s="222"/>
      <c r="FL746" s="222"/>
      <c r="FM746" s="222"/>
      <c r="FN746" s="146"/>
      <c r="FO746" s="225"/>
      <c r="FP746" s="225"/>
      <c r="FQ746" s="225"/>
      <c r="FR746" s="225"/>
      <c r="FS746" s="225"/>
      <c r="FT746" s="225"/>
      <c r="FU746" s="225"/>
      <c r="FV746" s="225"/>
      <c r="FW746" s="225"/>
      <c r="FX746" s="225"/>
      <c r="FY746" s="225"/>
      <c r="FZ746" s="225"/>
      <c r="GA746" s="225"/>
    </row>
    <row r="747" spans="4:183" ht="16.899999999999999" customHeight="1">
      <c r="D747" s="45"/>
      <c r="F747" s="144"/>
      <c r="G747" s="144"/>
      <c r="H747" s="144"/>
      <c r="I747" s="144"/>
      <c r="J747" s="144"/>
      <c r="K747" s="144"/>
      <c r="L747" s="144"/>
      <c r="M747" s="83"/>
      <c r="N747" s="211"/>
      <c r="O747" s="211"/>
      <c r="P747" s="146"/>
      <c r="Q747" s="215"/>
      <c r="R747" s="215"/>
      <c r="S747" s="215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185"/>
      <c r="AI747" s="146"/>
      <c r="AJ747" s="146"/>
      <c r="AK747" s="146"/>
      <c r="AL747" s="217"/>
      <c r="AM747" s="146"/>
      <c r="AN747" s="149"/>
      <c r="AO747" s="146"/>
      <c r="AP747" s="149"/>
      <c r="AQ747" s="185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146"/>
      <c r="BB747" s="218"/>
      <c r="BC747" s="218"/>
      <c r="BD747" s="218"/>
      <c r="BE747" s="185"/>
      <c r="BF747" s="185"/>
      <c r="BG747" s="185"/>
      <c r="BH747" s="185"/>
      <c r="BI747" s="185"/>
      <c r="BJ747" s="185"/>
      <c r="BK747" s="185"/>
      <c r="BL747" s="146"/>
      <c r="BM747" s="146"/>
      <c r="BN747" s="184"/>
      <c r="BO747" s="184"/>
      <c r="BP747" s="184"/>
      <c r="BQ747" s="184"/>
      <c r="BR747" s="184"/>
      <c r="BS747" s="184"/>
      <c r="BT747" s="184"/>
      <c r="BU747" s="184"/>
      <c r="BV747" s="184"/>
      <c r="BW747" s="184"/>
      <c r="BX747" s="184"/>
      <c r="BY747" s="184"/>
      <c r="BZ747" s="184"/>
      <c r="CA747" s="184"/>
      <c r="CB747" s="184"/>
      <c r="CC747" s="184"/>
      <c r="CD747" s="184"/>
      <c r="CE747" s="184"/>
      <c r="CF747" s="184"/>
      <c r="CG747" s="184"/>
      <c r="CH747" s="184"/>
      <c r="CI747" s="184"/>
      <c r="CJ747" s="184"/>
      <c r="CK747" s="184"/>
      <c r="CL747" s="184"/>
      <c r="CM747" s="146"/>
      <c r="CN747" s="146"/>
      <c r="CO747" s="146"/>
      <c r="CP747" s="146"/>
      <c r="CQ747" s="146"/>
      <c r="CR747" s="146"/>
      <c r="CS747" s="146"/>
      <c r="CT747" s="146"/>
      <c r="CU747" s="146"/>
      <c r="CV747" s="146"/>
      <c r="CW747" s="146"/>
      <c r="CX747" s="146"/>
      <c r="CY747" s="146"/>
      <c r="CZ747" s="146"/>
      <c r="DA747" s="146"/>
      <c r="DB747" s="146"/>
      <c r="DC747" s="146"/>
      <c r="DD747" s="146"/>
      <c r="DE747" s="146"/>
      <c r="DF747" s="146"/>
      <c r="DG747" s="219"/>
      <c r="DH747" s="219"/>
      <c r="DI747" s="219"/>
      <c r="DJ747" s="219"/>
      <c r="DK747" s="219"/>
      <c r="DL747" s="219"/>
      <c r="DM747" s="219"/>
      <c r="DN747" s="219"/>
      <c r="DO747" s="219"/>
      <c r="DP747" s="219"/>
      <c r="DQ747" s="219"/>
      <c r="DR747" s="157"/>
      <c r="DS747" s="157"/>
      <c r="DT747" s="157"/>
      <c r="DU747" s="157"/>
      <c r="DV747" s="158"/>
      <c r="DW747" s="158"/>
      <c r="DX747" s="158"/>
      <c r="DY747" s="158"/>
      <c r="DZ747" s="158"/>
      <c r="EA747" s="158"/>
      <c r="EB747" s="158"/>
      <c r="EC747" s="158"/>
      <c r="ED747" s="158"/>
      <c r="EE747" s="158"/>
      <c r="EF747" s="158"/>
      <c r="EG747" s="158"/>
      <c r="EH747" s="158"/>
      <c r="EI747" s="158"/>
      <c r="EJ747" s="220"/>
      <c r="EK747" s="220"/>
      <c r="EL747" s="221"/>
      <c r="EM747" s="220"/>
      <c r="EN747" s="220"/>
      <c r="EO747" s="220"/>
      <c r="EP747" s="220"/>
      <c r="EQ747" s="220"/>
      <c r="ER747" s="222"/>
      <c r="ES747" s="222"/>
      <c r="ET747" s="222"/>
      <c r="EU747" s="222"/>
      <c r="EV747" s="222"/>
      <c r="EW747" s="222"/>
      <c r="EX747" s="222"/>
      <c r="EY747" s="222"/>
      <c r="EZ747" s="223"/>
      <c r="FA747" s="224"/>
      <c r="FB747" s="224"/>
      <c r="FC747" s="222"/>
      <c r="FD747" s="222"/>
      <c r="FE747" s="222"/>
      <c r="FF747" s="222"/>
      <c r="FG747" s="222"/>
      <c r="FH747" s="222"/>
      <c r="FI747" s="222"/>
      <c r="FJ747" s="222"/>
      <c r="FK747" s="222"/>
      <c r="FL747" s="222"/>
      <c r="FM747" s="222"/>
      <c r="FN747" s="146"/>
      <c r="FO747" s="225"/>
      <c r="FP747" s="225"/>
      <c r="FQ747" s="225"/>
      <c r="FR747" s="225"/>
      <c r="FS747" s="225"/>
      <c r="FT747" s="225"/>
      <c r="FU747" s="225"/>
      <c r="FV747" s="225"/>
      <c r="FW747" s="225"/>
      <c r="FX747" s="225"/>
      <c r="FY747" s="225"/>
      <c r="FZ747" s="225"/>
      <c r="GA747" s="225"/>
    </row>
    <row r="748" spans="4:183" ht="16.899999999999999" customHeight="1">
      <c r="D748" s="45"/>
      <c r="F748" s="83"/>
      <c r="G748" s="83"/>
      <c r="H748" s="83"/>
      <c r="I748" s="83"/>
      <c r="J748" s="83"/>
      <c r="K748" s="83"/>
      <c r="L748" s="83"/>
      <c r="M748" s="83"/>
      <c r="N748" s="211"/>
      <c r="O748" s="211"/>
      <c r="P748" s="146"/>
      <c r="Q748" s="215"/>
      <c r="R748" s="215"/>
      <c r="S748" s="215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185"/>
      <c r="AI748" s="146"/>
      <c r="AJ748" s="146"/>
      <c r="AK748" s="146"/>
      <c r="AL748" s="217"/>
      <c r="AM748" s="146"/>
      <c r="AN748" s="149"/>
      <c r="AO748" s="146"/>
      <c r="AP748" s="149"/>
      <c r="AQ748" s="185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146"/>
      <c r="BB748" s="218"/>
      <c r="BC748" s="218"/>
      <c r="BD748" s="218"/>
      <c r="BE748" s="185"/>
      <c r="BF748" s="185"/>
      <c r="BG748" s="185"/>
      <c r="BH748" s="185"/>
      <c r="BI748" s="185"/>
      <c r="BJ748" s="185"/>
      <c r="BK748" s="185"/>
      <c r="BL748" s="146"/>
      <c r="BM748" s="146"/>
      <c r="BN748" s="184"/>
      <c r="BO748" s="184"/>
      <c r="BP748" s="184"/>
      <c r="BQ748" s="184"/>
      <c r="BR748" s="184"/>
      <c r="BS748" s="184"/>
      <c r="BT748" s="184"/>
      <c r="BU748" s="184"/>
      <c r="BV748" s="184"/>
      <c r="BW748" s="184"/>
      <c r="BX748" s="184"/>
      <c r="BY748" s="184"/>
      <c r="BZ748" s="184"/>
      <c r="CA748" s="184"/>
      <c r="CB748" s="184"/>
      <c r="CC748" s="184"/>
      <c r="CD748" s="184"/>
      <c r="CE748" s="184"/>
      <c r="CF748" s="184"/>
      <c r="CG748" s="184"/>
      <c r="CH748" s="184"/>
      <c r="CI748" s="184"/>
      <c r="CJ748" s="184"/>
      <c r="CK748" s="184"/>
      <c r="CL748" s="184"/>
      <c r="CM748" s="146"/>
      <c r="CN748" s="146"/>
      <c r="CO748" s="146"/>
      <c r="CP748" s="146"/>
      <c r="CQ748" s="146"/>
      <c r="CR748" s="146"/>
      <c r="CS748" s="146"/>
      <c r="CT748" s="146"/>
      <c r="CU748" s="146"/>
      <c r="CV748" s="146"/>
      <c r="CW748" s="146"/>
      <c r="CX748" s="146"/>
      <c r="CY748" s="146"/>
      <c r="CZ748" s="146"/>
      <c r="DA748" s="146"/>
      <c r="DB748" s="146"/>
      <c r="DC748" s="146"/>
      <c r="DD748" s="146"/>
      <c r="DE748" s="146"/>
      <c r="DF748" s="146"/>
      <c r="DG748" s="219"/>
      <c r="DH748" s="219"/>
      <c r="DI748" s="219"/>
      <c r="DJ748" s="219"/>
      <c r="DK748" s="219"/>
      <c r="DL748" s="219"/>
      <c r="DM748" s="219"/>
      <c r="DN748" s="219"/>
      <c r="DO748" s="219"/>
      <c r="DP748" s="219"/>
      <c r="DQ748" s="219"/>
      <c r="DR748" s="157"/>
      <c r="DS748" s="157"/>
      <c r="DT748" s="157"/>
      <c r="DU748" s="157"/>
      <c r="DV748" s="158"/>
      <c r="DW748" s="158"/>
      <c r="DX748" s="158"/>
      <c r="DY748" s="158"/>
      <c r="DZ748" s="158"/>
      <c r="EA748" s="158"/>
      <c r="EB748" s="158"/>
      <c r="EC748" s="158"/>
      <c r="ED748" s="158"/>
      <c r="EE748" s="158"/>
      <c r="EF748" s="158"/>
      <c r="EG748" s="158"/>
      <c r="EH748" s="158"/>
      <c r="EI748" s="158"/>
      <c r="EJ748" s="220"/>
      <c r="EK748" s="220"/>
      <c r="EL748" s="221"/>
      <c r="EM748" s="220"/>
      <c r="EN748" s="220"/>
      <c r="EO748" s="220"/>
      <c r="EP748" s="220"/>
      <c r="EQ748" s="220"/>
      <c r="ER748" s="222"/>
      <c r="ES748" s="222"/>
      <c r="ET748" s="222"/>
      <c r="EU748" s="222"/>
      <c r="EV748" s="222"/>
      <c r="EW748" s="222"/>
      <c r="EX748" s="222"/>
      <c r="EY748" s="222"/>
      <c r="EZ748" s="223"/>
      <c r="FA748" s="224"/>
      <c r="FB748" s="224"/>
      <c r="FC748" s="222"/>
      <c r="FD748" s="222"/>
      <c r="FE748" s="222"/>
      <c r="FF748" s="222"/>
      <c r="FG748" s="222"/>
      <c r="FH748" s="222"/>
      <c r="FI748" s="222"/>
      <c r="FJ748" s="222"/>
      <c r="FK748" s="222"/>
      <c r="FL748" s="222"/>
      <c r="FM748" s="222"/>
      <c r="FN748" s="146"/>
      <c r="FO748" s="225"/>
      <c r="FP748" s="225"/>
      <c r="FQ748" s="225"/>
      <c r="FR748" s="225"/>
      <c r="FS748" s="225"/>
      <c r="FT748" s="225"/>
      <c r="FU748" s="225"/>
      <c r="FV748" s="225"/>
      <c r="FW748" s="225"/>
      <c r="FX748" s="225"/>
      <c r="FY748" s="225"/>
      <c r="FZ748" s="225"/>
      <c r="GA748" s="225"/>
    </row>
    <row r="749" spans="4:183" ht="16.899999999999999" customHeight="1">
      <c r="D749" s="45"/>
      <c r="F749" s="144"/>
      <c r="G749" s="144"/>
      <c r="H749" s="144"/>
      <c r="I749" s="144"/>
      <c r="J749" s="144"/>
      <c r="K749" s="144"/>
      <c r="L749" s="144"/>
      <c r="M749" s="83"/>
      <c r="N749" s="211"/>
      <c r="O749" s="211"/>
      <c r="P749" s="146"/>
      <c r="Q749" s="215"/>
      <c r="R749" s="215"/>
      <c r="S749" s="215"/>
      <c r="T749" s="216"/>
      <c r="U749" s="216"/>
      <c r="V749" s="216"/>
      <c r="W749" s="216"/>
      <c r="X749" s="216"/>
      <c r="Y749" s="216"/>
      <c r="Z749" s="216"/>
      <c r="AA749" s="216"/>
      <c r="AB749" s="216"/>
      <c r="AC749" s="216"/>
      <c r="AD749" s="216"/>
      <c r="AE749" s="216"/>
      <c r="AF749" s="216"/>
      <c r="AG749" s="216"/>
      <c r="AH749" s="185"/>
      <c r="AI749" s="146"/>
      <c r="AJ749" s="146"/>
      <c r="AK749" s="146"/>
      <c r="AL749" s="217"/>
      <c r="AM749" s="146"/>
      <c r="AN749" s="149"/>
      <c r="AO749" s="146"/>
      <c r="AP749" s="149"/>
      <c r="AQ749" s="185"/>
      <c r="AR749" s="218"/>
      <c r="AS749" s="218"/>
      <c r="AT749" s="218"/>
      <c r="AU749" s="218"/>
      <c r="AV749" s="218"/>
      <c r="AW749" s="218"/>
      <c r="AX749" s="218"/>
      <c r="AY749" s="218"/>
      <c r="AZ749" s="218"/>
      <c r="BA749" s="146"/>
      <c r="BB749" s="218"/>
      <c r="BC749" s="218"/>
      <c r="BD749" s="218"/>
      <c r="BE749" s="185"/>
      <c r="BF749" s="185"/>
      <c r="BG749" s="185"/>
      <c r="BH749" s="185"/>
      <c r="BI749" s="185"/>
      <c r="BJ749" s="185"/>
      <c r="BK749" s="185"/>
      <c r="BL749" s="146"/>
      <c r="BM749" s="146"/>
      <c r="BN749" s="184"/>
      <c r="BO749" s="184"/>
      <c r="BP749" s="184"/>
      <c r="BQ749" s="184"/>
      <c r="BR749" s="184"/>
      <c r="BS749" s="184"/>
      <c r="BT749" s="184"/>
      <c r="BU749" s="184"/>
      <c r="BV749" s="184"/>
      <c r="BW749" s="184"/>
      <c r="BX749" s="184"/>
      <c r="BY749" s="184"/>
      <c r="BZ749" s="184"/>
      <c r="CA749" s="184"/>
      <c r="CB749" s="184"/>
      <c r="CC749" s="184"/>
      <c r="CD749" s="184"/>
      <c r="CE749" s="184"/>
      <c r="CF749" s="184"/>
      <c r="CG749" s="184"/>
      <c r="CH749" s="184"/>
      <c r="CI749" s="184"/>
      <c r="CJ749" s="184"/>
      <c r="CK749" s="184"/>
      <c r="CL749" s="184"/>
      <c r="CM749" s="146"/>
      <c r="CN749" s="146"/>
      <c r="CO749" s="146"/>
      <c r="CP749" s="146"/>
      <c r="CQ749" s="146"/>
      <c r="CR749" s="146"/>
      <c r="CS749" s="146"/>
      <c r="CT749" s="146"/>
      <c r="CU749" s="146"/>
      <c r="CV749" s="146"/>
      <c r="CW749" s="146"/>
      <c r="CX749" s="146"/>
      <c r="CY749" s="146"/>
      <c r="CZ749" s="146"/>
      <c r="DA749" s="146"/>
      <c r="DB749" s="146"/>
      <c r="DC749" s="146"/>
      <c r="DD749" s="146"/>
      <c r="DE749" s="146"/>
      <c r="DF749" s="146"/>
      <c r="DG749" s="219"/>
      <c r="DH749" s="219"/>
      <c r="DI749" s="219"/>
      <c r="DJ749" s="219"/>
      <c r="DK749" s="219"/>
      <c r="DL749" s="219"/>
      <c r="DM749" s="219"/>
      <c r="DN749" s="219"/>
      <c r="DO749" s="219"/>
      <c r="DP749" s="219"/>
      <c r="DQ749" s="219"/>
      <c r="DR749" s="157"/>
      <c r="DS749" s="157"/>
      <c r="DT749" s="157"/>
      <c r="DU749" s="157"/>
      <c r="DV749" s="158"/>
      <c r="DW749" s="158"/>
      <c r="DX749" s="158"/>
      <c r="DY749" s="158"/>
      <c r="DZ749" s="158"/>
      <c r="EA749" s="158"/>
      <c r="EB749" s="158"/>
      <c r="EC749" s="158"/>
      <c r="ED749" s="158"/>
      <c r="EE749" s="158"/>
      <c r="EF749" s="158"/>
      <c r="EG749" s="158"/>
      <c r="EH749" s="158"/>
      <c r="EI749" s="158"/>
      <c r="EJ749" s="220"/>
      <c r="EK749" s="220"/>
      <c r="EL749" s="221"/>
      <c r="EM749" s="220"/>
      <c r="EN749" s="220"/>
      <c r="EO749" s="220"/>
      <c r="EP749" s="220"/>
      <c r="EQ749" s="220"/>
      <c r="ER749" s="222"/>
      <c r="ES749" s="222"/>
      <c r="ET749" s="222"/>
      <c r="EU749" s="222"/>
      <c r="EV749" s="222"/>
      <c r="EW749" s="222"/>
      <c r="EX749" s="222"/>
      <c r="EY749" s="222"/>
      <c r="EZ749" s="223"/>
      <c r="FA749" s="224"/>
      <c r="FB749" s="224"/>
      <c r="FC749" s="222"/>
      <c r="FD749" s="222"/>
      <c r="FE749" s="222"/>
      <c r="FF749" s="222"/>
      <c r="FG749" s="222"/>
      <c r="FH749" s="222"/>
      <c r="FI749" s="222"/>
      <c r="FJ749" s="222"/>
      <c r="FK749" s="222"/>
      <c r="FL749" s="222"/>
      <c r="FM749" s="222"/>
      <c r="FN749" s="146"/>
      <c r="FO749" s="225"/>
      <c r="FP749" s="225"/>
      <c r="FQ749" s="225"/>
      <c r="FR749" s="225"/>
      <c r="FS749" s="225"/>
      <c r="FT749" s="225"/>
      <c r="FU749" s="225"/>
      <c r="FV749" s="225"/>
      <c r="FW749" s="225"/>
      <c r="FX749" s="225"/>
      <c r="FY749" s="225"/>
      <c r="FZ749" s="225"/>
      <c r="GA749" s="225"/>
    </row>
    <row r="750" spans="4:183" ht="16.899999999999999" customHeight="1">
      <c r="D750" s="146"/>
      <c r="F750" s="83"/>
      <c r="G750" s="83"/>
      <c r="H750" s="83"/>
      <c r="I750" s="83"/>
      <c r="J750" s="83"/>
      <c r="K750" s="83"/>
      <c r="L750" s="144"/>
      <c r="M750" s="83"/>
      <c r="N750" s="211"/>
      <c r="O750" s="211"/>
      <c r="P750" s="146"/>
      <c r="Q750" s="215"/>
      <c r="R750" s="215"/>
      <c r="S750" s="215"/>
      <c r="T750" s="216"/>
      <c r="U750" s="216"/>
      <c r="V750" s="216"/>
      <c r="W750" s="216"/>
      <c r="X750" s="216"/>
      <c r="Y750" s="216"/>
      <c r="Z750" s="216"/>
      <c r="AA750" s="216"/>
      <c r="AB750" s="216"/>
      <c r="AC750" s="216"/>
      <c r="AD750" s="216"/>
      <c r="AE750" s="216"/>
      <c r="AF750" s="216"/>
      <c r="AG750" s="216"/>
      <c r="AH750" s="185"/>
      <c r="AI750" s="146"/>
      <c r="AJ750" s="146"/>
      <c r="AK750" s="146"/>
      <c r="AL750" s="217"/>
      <c r="AM750" s="146"/>
      <c r="AN750" s="149"/>
      <c r="AO750" s="146"/>
      <c r="AP750" s="149"/>
      <c r="AQ750" s="185"/>
      <c r="AR750" s="218"/>
      <c r="AS750" s="218"/>
      <c r="AT750" s="218"/>
      <c r="AU750" s="218"/>
      <c r="AV750" s="218"/>
      <c r="AW750" s="218"/>
      <c r="AX750" s="218"/>
      <c r="AY750" s="218"/>
      <c r="AZ750" s="218"/>
      <c r="BA750" s="146"/>
      <c r="BB750" s="218"/>
      <c r="BC750" s="218"/>
      <c r="BD750" s="218"/>
      <c r="BE750" s="185"/>
      <c r="BF750" s="185"/>
      <c r="BG750" s="185"/>
      <c r="BH750" s="185"/>
      <c r="BI750" s="185"/>
      <c r="BJ750" s="185"/>
      <c r="BK750" s="185"/>
      <c r="BL750" s="146"/>
      <c r="BM750" s="146"/>
      <c r="BN750" s="184"/>
      <c r="BO750" s="184"/>
      <c r="BP750" s="184"/>
      <c r="BQ750" s="184"/>
      <c r="BR750" s="184"/>
      <c r="BS750" s="184"/>
      <c r="BT750" s="184"/>
      <c r="BU750" s="184"/>
      <c r="BV750" s="184"/>
      <c r="BW750" s="184"/>
      <c r="BX750" s="184"/>
      <c r="BY750" s="184"/>
      <c r="BZ750" s="184"/>
      <c r="CA750" s="184"/>
      <c r="CB750" s="184"/>
      <c r="CC750" s="184"/>
      <c r="CD750" s="184"/>
      <c r="CE750" s="184"/>
      <c r="CF750" s="184"/>
      <c r="CG750" s="184"/>
      <c r="CH750" s="184"/>
      <c r="CI750" s="184"/>
      <c r="CJ750" s="184"/>
      <c r="CK750" s="184"/>
      <c r="CL750" s="184"/>
      <c r="CM750" s="146"/>
      <c r="CN750" s="146"/>
      <c r="CO750" s="146"/>
      <c r="CP750" s="146"/>
      <c r="CQ750" s="146"/>
      <c r="CR750" s="146"/>
      <c r="CS750" s="146"/>
      <c r="CT750" s="146"/>
      <c r="CU750" s="146"/>
      <c r="CV750" s="146"/>
      <c r="CW750" s="146"/>
      <c r="CX750" s="146"/>
      <c r="CY750" s="146"/>
      <c r="CZ750" s="146"/>
      <c r="DA750" s="146"/>
      <c r="DB750" s="146"/>
      <c r="DC750" s="146"/>
      <c r="DD750" s="146"/>
      <c r="DE750" s="146"/>
      <c r="DF750" s="146"/>
      <c r="DG750" s="219"/>
      <c r="DH750" s="219"/>
      <c r="DI750" s="219"/>
      <c r="DJ750" s="219"/>
      <c r="DK750" s="219"/>
      <c r="DL750" s="219"/>
      <c r="DM750" s="219"/>
      <c r="DN750" s="219"/>
      <c r="DO750" s="219"/>
      <c r="DP750" s="219"/>
      <c r="DQ750" s="219"/>
      <c r="DR750" s="157"/>
      <c r="DS750" s="157"/>
      <c r="DT750" s="157"/>
      <c r="DU750" s="157"/>
      <c r="DV750" s="158"/>
      <c r="DW750" s="158"/>
      <c r="DX750" s="158"/>
      <c r="DY750" s="158"/>
      <c r="DZ750" s="158"/>
      <c r="EA750" s="158"/>
      <c r="EB750" s="158"/>
      <c r="EC750" s="158"/>
      <c r="ED750" s="158"/>
      <c r="EE750" s="158"/>
      <c r="EF750" s="158"/>
      <c r="EG750" s="158"/>
      <c r="EH750" s="158"/>
      <c r="EI750" s="158"/>
      <c r="EJ750" s="220"/>
      <c r="EK750" s="220"/>
      <c r="EL750" s="221"/>
      <c r="EM750" s="220"/>
      <c r="EN750" s="220"/>
      <c r="EO750" s="220"/>
      <c r="EP750" s="220"/>
      <c r="EQ750" s="220"/>
      <c r="ER750" s="222"/>
      <c r="ES750" s="222"/>
      <c r="ET750" s="222"/>
      <c r="EU750" s="222"/>
      <c r="EV750" s="222"/>
      <c r="EW750" s="222"/>
      <c r="EX750" s="222"/>
      <c r="EY750" s="222"/>
      <c r="EZ750" s="223"/>
      <c r="FA750" s="224"/>
      <c r="FB750" s="224"/>
      <c r="FC750" s="222"/>
      <c r="FD750" s="222"/>
      <c r="FE750" s="222"/>
      <c r="FF750" s="222"/>
      <c r="FG750" s="222"/>
      <c r="FH750" s="222"/>
      <c r="FI750" s="222"/>
      <c r="FJ750" s="222"/>
      <c r="FK750" s="222"/>
      <c r="FL750" s="222"/>
      <c r="FM750" s="222"/>
      <c r="FN750" s="146"/>
      <c r="FO750" s="225"/>
      <c r="FP750" s="225"/>
      <c r="FQ750" s="225"/>
      <c r="FR750" s="225"/>
      <c r="FS750" s="225"/>
      <c r="FT750" s="225"/>
      <c r="FU750" s="225"/>
      <c r="FV750" s="225"/>
      <c r="FW750" s="225"/>
      <c r="FX750" s="225"/>
      <c r="FY750" s="225"/>
      <c r="FZ750" s="225"/>
      <c r="GA750" s="225"/>
    </row>
    <row r="751" spans="4:183" ht="16.899999999999999" customHeight="1">
      <c r="D751" s="146"/>
      <c r="E751" s="85"/>
      <c r="F751" s="83"/>
      <c r="G751" s="83"/>
      <c r="H751" s="83"/>
      <c r="I751" s="83"/>
      <c r="J751" s="83"/>
      <c r="K751" s="83"/>
      <c r="L751" s="144"/>
      <c r="M751" s="83"/>
      <c r="N751" s="211"/>
      <c r="O751" s="211"/>
      <c r="P751" s="146"/>
      <c r="Q751" s="215"/>
      <c r="R751" s="215"/>
      <c r="S751" s="215"/>
      <c r="T751" s="216"/>
      <c r="U751" s="216"/>
      <c r="V751" s="216"/>
      <c r="W751" s="216"/>
      <c r="X751" s="216"/>
      <c r="Y751" s="216"/>
      <c r="Z751" s="216"/>
      <c r="AA751" s="216"/>
      <c r="AB751" s="216"/>
      <c r="AC751" s="216"/>
      <c r="AD751" s="216"/>
      <c r="AE751" s="216"/>
      <c r="AF751" s="216"/>
      <c r="AG751" s="216"/>
      <c r="AH751" s="185"/>
      <c r="AI751" s="146"/>
      <c r="AJ751" s="146"/>
      <c r="AK751" s="146"/>
      <c r="AL751" s="217"/>
      <c r="AM751" s="146"/>
      <c r="AN751" s="149"/>
      <c r="AO751" s="146"/>
      <c r="AP751" s="149"/>
      <c r="AQ751" s="185"/>
      <c r="AR751" s="218"/>
      <c r="AS751" s="218"/>
      <c r="AT751" s="218"/>
      <c r="AU751" s="218"/>
      <c r="AV751" s="218"/>
      <c r="AW751" s="218"/>
      <c r="AX751" s="218"/>
      <c r="AY751" s="218"/>
      <c r="AZ751" s="218"/>
      <c r="BA751" s="146"/>
      <c r="BB751" s="218"/>
      <c r="BC751" s="218"/>
      <c r="BD751" s="218"/>
      <c r="BE751" s="185"/>
      <c r="BF751" s="185"/>
      <c r="BG751" s="185"/>
      <c r="BH751" s="185"/>
      <c r="BI751" s="185"/>
      <c r="BJ751" s="185"/>
      <c r="BK751" s="185"/>
      <c r="BL751" s="146"/>
      <c r="BM751" s="146"/>
      <c r="BN751" s="184"/>
      <c r="BO751" s="184"/>
      <c r="BP751" s="184"/>
      <c r="BQ751" s="184"/>
      <c r="BR751" s="184"/>
      <c r="BS751" s="184"/>
      <c r="BT751" s="184"/>
      <c r="BU751" s="184"/>
      <c r="BV751" s="184"/>
      <c r="BW751" s="184"/>
      <c r="BX751" s="184"/>
      <c r="BY751" s="184"/>
      <c r="BZ751" s="184"/>
      <c r="CA751" s="184"/>
      <c r="CB751" s="184"/>
      <c r="CC751" s="184"/>
      <c r="CD751" s="184"/>
      <c r="CE751" s="184"/>
      <c r="CF751" s="184"/>
      <c r="CG751" s="184"/>
      <c r="CH751" s="184"/>
      <c r="CI751" s="184"/>
      <c r="CJ751" s="184"/>
      <c r="CK751" s="184"/>
      <c r="CL751" s="184"/>
      <c r="CM751" s="146"/>
      <c r="CN751" s="146"/>
      <c r="CO751" s="146"/>
      <c r="CP751" s="146"/>
      <c r="CQ751" s="146"/>
      <c r="CR751" s="146"/>
      <c r="CS751" s="146"/>
      <c r="CT751" s="146"/>
      <c r="CU751" s="146"/>
      <c r="CV751" s="146"/>
      <c r="CW751" s="146"/>
      <c r="CX751" s="146"/>
      <c r="CY751" s="146"/>
      <c r="CZ751" s="146"/>
      <c r="DA751" s="146"/>
      <c r="DB751" s="146"/>
      <c r="DC751" s="146"/>
      <c r="DD751" s="146"/>
      <c r="DE751" s="146"/>
      <c r="DF751" s="146"/>
      <c r="DG751" s="219"/>
      <c r="DH751" s="219"/>
      <c r="DI751" s="219"/>
      <c r="DJ751" s="219"/>
      <c r="DK751" s="219"/>
      <c r="DL751" s="219"/>
      <c r="DM751" s="219"/>
      <c r="DN751" s="219"/>
      <c r="DO751" s="219"/>
      <c r="DP751" s="219"/>
      <c r="DQ751" s="219"/>
      <c r="DR751" s="157"/>
      <c r="DS751" s="157"/>
      <c r="DT751" s="157"/>
      <c r="DU751" s="157"/>
      <c r="DV751" s="158"/>
      <c r="DW751" s="158"/>
      <c r="DX751" s="158"/>
      <c r="DY751" s="158"/>
      <c r="DZ751" s="158"/>
      <c r="EA751" s="158"/>
      <c r="EB751" s="158"/>
      <c r="EC751" s="158"/>
      <c r="ED751" s="158"/>
      <c r="EE751" s="158"/>
      <c r="EF751" s="158"/>
      <c r="EG751" s="158"/>
      <c r="EH751" s="158"/>
      <c r="EI751" s="158"/>
      <c r="EJ751" s="220"/>
      <c r="EK751" s="220"/>
      <c r="EL751" s="221"/>
      <c r="EM751" s="220"/>
      <c r="EN751" s="220"/>
      <c r="EO751" s="220"/>
      <c r="EP751" s="220"/>
      <c r="EQ751" s="220"/>
      <c r="ER751" s="222"/>
      <c r="ES751" s="222"/>
      <c r="ET751" s="222"/>
      <c r="EU751" s="222"/>
      <c r="EV751" s="222"/>
      <c r="EW751" s="222"/>
      <c r="EX751" s="222"/>
      <c r="EY751" s="222"/>
      <c r="EZ751" s="223"/>
      <c r="FA751" s="224"/>
      <c r="FB751" s="224"/>
      <c r="FC751" s="222"/>
      <c r="FD751" s="222"/>
      <c r="FE751" s="222"/>
      <c r="FF751" s="222"/>
      <c r="FG751" s="222"/>
      <c r="FH751" s="222"/>
      <c r="FI751" s="222"/>
      <c r="FJ751" s="222"/>
      <c r="FK751" s="222"/>
      <c r="FL751" s="222"/>
      <c r="FM751" s="222"/>
      <c r="FN751" s="146"/>
      <c r="FO751" s="225"/>
      <c r="FP751" s="225"/>
      <c r="FQ751" s="225"/>
      <c r="FR751" s="225"/>
      <c r="FS751" s="225"/>
      <c r="FT751" s="225"/>
      <c r="FU751" s="225"/>
      <c r="FV751" s="225"/>
      <c r="FW751" s="225"/>
      <c r="FX751" s="225"/>
      <c r="FY751" s="225"/>
      <c r="FZ751" s="225"/>
      <c r="GA751" s="225"/>
    </row>
    <row r="752" spans="4:183" ht="16.899999999999999" customHeight="1">
      <c r="D752" s="146"/>
      <c r="E752" s="85"/>
      <c r="F752" s="83"/>
      <c r="G752" s="83"/>
      <c r="H752" s="83"/>
      <c r="I752" s="83"/>
      <c r="J752" s="83"/>
      <c r="K752" s="83"/>
      <c r="L752" s="83"/>
      <c r="M752" s="83"/>
      <c r="N752" s="211"/>
      <c r="O752" s="211"/>
      <c r="P752" s="146"/>
      <c r="Q752" s="215"/>
      <c r="R752" s="215"/>
      <c r="S752" s="215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185"/>
      <c r="AI752" s="146"/>
      <c r="AJ752" s="146"/>
      <c r="AK752" s="146"/>
      <c r="AL752" s="217"/>
      <c r="AM752" s="146"/>
      <c r="AN752" s="149"/>
      <c r="AO752" s="146"/>
      <c r="AP752" s="149"/>
      <c r="AQ752" s="185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146"/>
      <c r="BB752" s="218"/>
      <c r="BC752" s="218"/>
      <c r="BD752" s="218"/>
      <c r="BE752" s="185"/>
      <c r="BF752" s="185"/>
      <c r="BG752" s="185"/>
      <c r="BH752" s="185"/>
      <c r="BI752" s="185"/>
      <c r="BJ752" s="185"/>
      <c r="BK752" s="185"/>
      <c r="BL752" s="146"/>
      <c r="BM752" s="146"/>
      <c r="BN752" s="184"/>
      <c r="BO752" s="184"/>
      <c r="BP752" s="184"/>
      <c r="BQ752" s="184"/>
      <c r="BR752" s="184"/>
      <c r="BS752" s="184"/>
      <c r="BT752" s="184"/>
      <c r="BU752" s="184"/>
      <c r="BV752" s="184"/>
      <c r="BW752" s="184"/>
      <c r="BX752" s="184"/>
      <c r="BY752" s="184"/>
      <c r="BZ752" s="184"/>
      <c r="CA752" s="184"/>
      <c r="CB752" s="184"/>
      <c r="CC752" s="184"/>
      <c r="CD752" s="184"/>
      <c r="CE752" s="184"/>
      <c r="CF752" s="184"/>
      <c r="CG752" s="184"/>
      <c r="CH752" s="184"/>
      <c r="CI752" s="184"/>
      <c r="CJ752" s="184"/>
      <c r="CK752" s="184"/>
      <c r="CL752" s="184"/>
      <c r="CM752" s="146"/>
      <c r="CN752" s="146"/>
      <c r="CO752" s="146"/>
      <c r="CP752" s="146"/>
      <c r="CQ752" s="146"/>
      <c r="CR752" s="146"/>
      <c r="CS752" s="146"/>
      <c r="CT752" s="146"/>
      <c r="CU752" s="146"/>
      <c r="CV752" s="146"/>
      <c r="CW752" s="146"/>
      <c r="CX752" s="146"/>
      <c r="CY752" s="146"/>
      <c r="CZ752" s="146"/>
      <c r="DA752" s="146"/>
      <c r="DB752" s="146"/>
      <c r="DC752" s="146"/>
      <c r="DD752" s="146"/>
      <c r="DE752" s="146"/>
      <c r="DF752" s="146"/>
      <c r="DG752" s="219"/>
      <c r="DH752" s="219"/>
      <c r="DI752" s="219"/>
      <c r="DJ752" s="219"/>
      <c r="DK752" s="219"/>
      <c r="DL752" s="219"/>
      <c r="DM752" s="219"/>
      <c r="DN752" s="219"/>
      <c r="DO752" s="219"/>
      <c r="DP752" s="219"/>
      <c r="DQ752" s="219"/>
      <c r="DR752" s="157"/>
      <c r="DS752" s="157"/>
      <c r="DT752" s="157"/>
      <c r="DU752" s="157"/>
      <c r="DV752" s="158"/>
      <c r="DW752" s="158"/>
      <c r="DX752" s="158"/>
      <c r="DY752" s="158"/>
      <c r="DZ752" s="158"/>
      <c r="EA752" s="158"/>
      <c r="EB752" s="158"/>
      <c r="EC752" s="158"/>
      <c r="ED752" s="158"/>
      <c r="EE752" s="158"/>
      <c r="EF752" s="158"/>
      <c r="EG752" s="158"/>
      <c r="EH752" s="158"/>
      <c r="EI752" s="158"/>
      <c r="EJ752" s="220"/>
      <c r="EK752" s="220"/>
      <c r="EL752" s="221"/>
      <c r="EM752" s="220"/>
      <c r="EN752" s="220"/>
      <c r="EO752" s="220"/>
      <c r="EP752" s="220"/>
      <c r="EQ752" s="220"/>
      <c r="ER752" s="222"/>
      <c r="ES752" s="222"/>
      <c r="ET752" s="222"/>
      <c r="EU752" s="222"/>
      <c r="EV752" s="222"/>
      <c r="EW752" s="222"/>
      <c r="EX752" s="222"/>
      <c r="EY752" s="222"/>
      <c r="EZ752" s="223"/>
      <c r="FA752" s="224"/>
      <c r="FB752" s="224"/>
      <c r="FC752" s="222"/>
      <c r="FD752" s="222"/>
      <c r="FE752" s="222"/>
      <c r="FF752" s="222"/>
      <c r="FG752" s="222"/>
      <c r="FH752" s="222"/>
      <c r="FI752" s="222"/>
      <c r="FJ752" s="222"/>
      <c r="FK752" s="222"/>
      <c r="FL752" s="222"/>
      <c r="FM752" s="222"/>
      <c r="FN752" s="146"/>
      <c r="FO752" s="225"/>
      <c r="FP752" s="225"/>
      <c r="FQ752" s="225"/>
      <c r="FR752" s="225"/>
      <c r="FS752" s="225"/>
      <c r="FT752" s="225"/>
      <c r="FU752" s="225"/>
      <c r="FV752" s="225"/>
      <c r="FW752" s="225"/>
      <c r="FX752" s="225"/>
      <c r="FY752" s="225"/>
      <c r="FZ752" s="225"/>
      <c r="GA752" s="225"/>
    </row>
    <row r="753" spans="4:183" ht="16.899999999999999" customHeight="1">
      <c r="D753" s="146"/>
      <c r="E753" s="85"/>
      <c r="F753" s="83"/>
      <c r="G753" s="83"/>
      <c r="H753" s="83"/>
      <c r="I753" s="83"/>
      <c r="J753" s="83"/>
      <c r="K753" s="83"/>
      <c r="L753" s="83"/>
      <c r="M753" s="83"/>
      <c r="N753" s="211"/>
      <c r="O753" s="211"/>
      <c r="P753" s="146"/>
      <c r="Q753" s="215"/>
      <c r="R753" s="215"/>
      <c r="S753" s="215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185"/>
      <c r="AI753" s="146"/>
      <c r="AJ753" s="146"/>
      <c r="AK753" s="146"/>
      <c r="AL753" s="217"/>
      <c r="AM753" s="146"/>
      <c r="AN753" s="149"/>
      <c r="AO753" s="146"/>
      <c r="AP753" s="149"/>
      <c r="AQ753" s="185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146"/>
      <c r="BB753" s="218"/>
      <c r="BC753" s="218"/>
      <c r="BD753" s="218"/>
      <c r="BE753" s="185"/>
      <c r="BF753" s="185"/>
      <c r="BG753" s="185"/>
      <c r="BH753" s="185"/>
      <c r="BI753" s="185"/>
      <c r="BJ753" s="185"/>
      <c r="BK753" s="185"/>
      <c r="BL753" s="146"/>
      <c r="BM753" s="146"/>
      <c r="BN753" s="184"/>
      <c r="BO753" s="184"/>
      <c r="BP753" s="184"/>
      <c r="BQ753" s="184"/>
      <c r="BR753" s="184"/>
      <c r="BS753" s="184"/>
      <c r="BT753" s="184"/>
      <c r="BU753" s="184"/>
      <c r="BV753" s="184"/>
      <c r="BW753" s="184"/>
      <c r="BX753" s="184"/>
      <c r="BY753" s="184"/>
      <c r="BZ753" s="184"/>
      <c r="CA753" s="184"/>
      <c r="CB753" s="184"/>
      <c r="CC753" s="184"/>
      <c r="CD753" s="184"/>
      <c r="CE753" s="184"/>
      <c r="CF753" s="184"/>
      <c r="CG753" s="184"/>
      <c r="CH753" s="184"/>
      <c r="CI753" s="184"/>
      <c r="CJ753" s="184"/>
      <c r="CK753" s="184"/>
      <c r="CL753" s="184"/>
      <c r="CM753" s="146"/>
      <c r="CN753" s="146"/>
      <c r="CO753" s="146"/>
      <c r="CP753" s="146"/>
      <c r="CQ753" s="146"/>
      <c r="CR753" s="146"/>
      <c r="CS753" s="146"/>
      <c r="CT753" s="146"/>
      <c r="CU753" s="146"/>
      <c r="CV753" s="146"/>
      <c r="CW753" s="146"/>
      <c r="CX753" s="146"/>
      <c r="CY753" s="146"/>
      <c r="CZ753" s="146"/>
      <c r="DA753" s="146"/>
      <c r="DB753" s="146"/>
      <c r="DC753" s="146"/>
      <c r="DD753" s="146"/>
      <c r="DE753" s="146"/>
      <c r="DF753" s="146"/>
      <c r="DG753" s="219"/>
      <c r="DH753" s="219"/>
      <c r="DI753" s="219"/>
      <c r="DJ753" s="219"/>
      <c r="DK753" s="219"/>
      <c r="DL753" s="219"/>
      <c r="DM753" s="219"/>
      <c r="DN753" s="219"/>
      <c r="DO753" s="219"/>
      <c r="DP753" s="219"/>
      <c r="DQ753" s="219"/>
      <c r="DR753" s="157"/>
      <c r="DS753" s="157"/>
      <c r="DT753" s="157"/>
      <c r="DU753" s="157"/>
      <c r="DV753" s="158"/>
      <c r="DW753" s="158"/>
      <c r="DX753" s="158"/>
      <c r="DY753" s="158"/>
      <c r="DZ753" s="158"/>
      <c r="EA753" s="158"/>
      <c r="EB753" s="158"/>
      <c r="EC753" s="158"/>
      <c r="ED753" s="158"/>
      <c r="EE753" s="158"/>
      <c r="EF753" s="158"/>
      <c r="EG753" s="158"/>
      <c r="EH753" s="158"/>
      <c r="EI753" s="158"/>
      <c r="EJ753" s="220"/>
      <c r="EK753" s="220"/>
      <c r="EL753" s="221"/>
      <c r="EM753" s="220"/>
      <c r="EN753" s="220"/>
      <c r="EO753" s="220"/>
      <c r="EP753" s="220"/>
      <c r="EQ753" s="220"/>
      <c r="ER753" s="222"/>
      <c r="ES753" s="222"/>
      <c r="ET753" s="222"/>
      <c r="EU753" s="222"/>
      <c r="EV753" s="222"/>
      <c r="EW753" s="222"/>
      <c r="EX753" s="222"/>
      <c r="EY753" s="222"/>
      <c r="EZ753" s="223"/>
      <c r="FA753" s="224"/>
      <c r="FB753" s="224"/>
      <c r="FC753" s="222"/>
      <c r="FD753" s="222"/>
      <c r="FE753" s="222"/>
      <c r="FF753" s="222"/>
      <c r="FG753" s="222"/>
      <c r="FH753" s="222"/>
      <c r="FI753" s="222"/>
      <c r="FJ753" s="222"/>
      <c r="FK753" s="222"/>
      <c r="FL753" s="222"/>
      <c r="FM753" s="222"/>
      <c r="FN753" s="146"/>
      <c r="FO753" s="225"/>
      <c r="FP753" s="225"/>
      <c r="FQ753" s="225"/>
      <c r="FR753" s="225"/>
      <c r="FS753" s="225"/>
      <c r="FT753" s="225"/>
      <c r="FU753" s="225"/>
      <c r="FV753" s="225"/>
      <c r="FW753" s="225"/>
      <c r="FX753" s="225"/>
      <c r="FY753" s="225"/>
      <c r="FZ753" s="225"/>
      <c r="GA753" s="225"/>
    </row>
    <row r="754" spans="4:183" ht="16.899999999999999" customHeight="1">
      <c r="D754" s="146"/>
      <c r="E754" s="85"/>
      <c r="F754" s="83"/>
      <c r="G754" s="83"/>
      <c r="H754" s="83"/>
      <c r="I754" s="83"/>
      <c r="J754" s="83"/>
      <c r="K754" s="83"/>
      <c r="L754" s="83"/>
      <c r="M754" s="83"/>
      <c r="N754" s="211"/>
      <c r="O754" s="211"/>
      <c r="P754" s="146"/>
      <c r="Q754" s="215"/>
      <c r="R754" s="215"/>
      <c r="S754" s="215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185"/>
      <c r="AI754" s="146"/>
      <c r="AJ754" s="146"/>
      <c r="AK754" s="146"/>
      <c r="AL754" s="217"/>
      <c r="AM754" s="146"/>
      <c r="AN754" s="149"/>
      <c r="AO754" s="146"/>
      <c r="AP754" s="149"/>
      <c r="AQ754" s="185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146"/>
      <c r="BB754" s="218"/>
      <c r="BC754" s="218"/>
      <c r="BD754" s="218"/>
      <c r="BE754" s="185"/>
      <c r="BF754" s="185"/>
      <c r="BG754" s="185"/>
      <c r="BH754" s="185"/>
      <c r="BI754" s="185"/>
      <c r="BJ754" s="185"/>
      <c r="BK754" s="185"/>
      <c r="BL754" s="146"/>
      <c r="BM754" s="146"/>
      <c r="BN754" s="184"/>
      <c r="BO754" s="184"/>
      <c r="BP754" s="184"/>
      <c r="BQ754" s="184"/>
      <c r="BR754" s="184"/>
      <c r="BS754" s="184"/>
      <c r="BT754" s="184"/>
      <c r="BU754" s="184"/>
      <c r="BV754" s="184"/>
      <c r="BW754" s="184"/>
      <c r="BX754" s="184"/>
      <c r="BY754" s="184"/>
      <c r="BZ754" s="184"/>
      <c r="CA754" s="184"/>
      <c r="CB754" s="184"/>
      <c r="CC754" s="184"/>
      <c r="CD754" s="184"/>
      <c r="CE754" s="184"/>
      <c r="CF754" s="184"/>
      <c r="CG754" s="184"/>
      <c r="CH754" s="184"/>
      <c r="CI754" s="184"/>
      <c r="CJ754" s="184"/>
      <c r="CK754" s="184"/>
      <c r="CL754" s="184"/>
      <c r="CM754" s="146"/>
      <c r="CN754" s="146"/>
      <c r="CO754" s="146"/>
      <c r="CP754" s="146"/>
      <c r="CQ754" s="146"/>
      <c r="CR754" s="146"/>
      <c r="CS754" s="146"/>
      <c r="CT754" s="146"/>
      <c r="CU754" s="146"/>
      <c r="CV754" s="146"/>
      <c r="CW754" s="146"/>
      <c r="CX754" s="146"/>
      <c r="CY754" s="146"/>
      <c r="CZ754" s="146"/>
      <c r="DA754" s="146"/>
      <c r="DB754" s="146"/>
      <c r="DC754" s="146"/>
      <c r="DD754" s="146"/>
      <c r="DE754" s="146"/>
      <c r="DF754" s="146"/>
      <c r="DG754" s="219"/>
      <c r="DH754" s="219"/>
      <c r="DI754" s="219"/>
      <c r="DJ754" s="219"/>
      <c r="DK754" s="219"/>
      <c r="DL754" s="219"/>
      <c r="DM754" s="219"/>
      <c r="DN754" s="219"/>
      <c r="DO754" s="219"/>
      <c r="DP754" s="219"/>
      <c r="DQ754" s="219"/>
      <c r="DR754" s="157"/>
      <c r="DS754" s="157"/>
      <c r="DT754" s="157"/>
      <c r="DU754" s="157"/>
      <c r="DV754" s="158"/>
      <c r="DW754" s="158"/>
      <c r="DX754" s="158"/>
      <c r="DY754" s="158"/>
      <c r="DZ754" s="158"/>
      <c r="EA754" s="158"/>
      <c r="EB754" s="158"/>
      <c r="EC754" s="158"/>
      <c r="ED754" s="158"/>
      <c r="EE754" s="158"/>
      <c r="EF754" s="158"/>
      <c r="EG754" s="158"/>
      <c r="EH754" s="158"/>
      <c r="EI754" s="158"/>
      <c r="EJ754" s="220"/>
      <c r="EK754" s="220"/>
      <c r="EL754" s="221"/>
      <c r="EM754" s="220"/>
      <c r="EN754" s="220"/>
      <c r="EO754" s="220"/>
      <c r="EP754" s="220"/>
      <c r="EQ754" s="220"/>
      <c r="ER754" s="222"/>
      <c r="ES754" s="222"/>
      <c r="ET754" s="222"/>
      <c r="EU754" s="222"/>
      <c r="EV754" s="222"/>
      <c r="EW754" s="222"/>
      <c r="EX754" s="222"/>
      <c r="EY754" s="222"/>
      <c r="EZ754" s="223"/>
      <c r="FA754" s="224"/>
      <c r="FB754" s="224"/>
      <c r="FC754" s="222"/>
      <c r="FD754" s="222"/>
      <c r="FE754" s="222"/>
      <c r="FF754" s="222"/>
      <c r="FG754" s="222"/>
      <c r="FH754" s="222"/>
      <c r="FI754" s="222"/>
      <c r="FJ754" s="222"/>
      <c r="FK754" s="222"/>
      <c r="FL754" s="222"/>
      <c r="FM754" s="222"/>
      <c r="FN754" s="146"/>
      <c r="FO754" s="225"/>
      <c r="FP754" s="225"/>
      <c r="FQ754" s="225"/>
      <c r="FR754" s="225"/>
      <c r="FS754" s="225"/>
      <c r="FT754" s="225"/>
      <c r="FU754" s="225"/>
      <c r="FV754" s="225"/>
      <c r="FW754" s="225"/>
      <c r="FX754" s="225"/>
      <c r="FY754" s="225"/>
      <c r="FZ754" s="225"/>
      <c r="GA754" s="225"/>
    </row>
    <row r="755" spans="4:183" ht="16.899999999999999" customHeight="1">
      <c r="D755" s="146"/>
      <c r="E755" s="85"/>
      <c r="F755" s="83"/>
      <c r="G755" s="83"/>
      <c r="H755" s="83"/>
      <c r="I755" s="83"/>
      <c r="J755" s="83"/>
      <c r="K755" s="83"/>
      <c r="L755" s="83"/>
      <c r="M755" s="83"/>
      <c r="N755" s="211"/>
      <c r="O755" s="211"/>
      <c r="P755" s="146"/>
      <c r="Q755" s="215"/>
      <c r="R755" s="215"/>
      <c r="S755" s="215"/>
      <c r="T755" s="216"/>
      <c r="U755" s="216"/>
      <c r="V755" s="216"/>
      <c r="W755" s="216"/>
      <c r="X755" s="216"/>
      <c r="Y755" s="216"/>
      <c r="Z755" s="216"/>
      <c r="AA755" s="216"/>
      <c r="AB755" s="216"/>
      <c r="AC755" s="216"/>
      <c r="AD755" s="216"/>
      <c r="AE755" s="216"/>
      <c r="AF755" s="216"/>
      <c r="AG755" s="216"/>
      <c r="AH755" s="185"/>
      <c r="AI755" s="146"/>
      <c r="AJ755" s="146"/>
      <c r="AK755" s="146"/>
      <c r="AL755" s="217"/>
      <c r="AM755" s="146"/>
      <c r="AN755" s="149"/>
      <c r="AO755" s="146"/>
      <c r="AP755" s="149"/>
      <c r="AQ755" s="185"/>
      <c r="AR755" s="218"/>
      <c r="AS755" s="218"/>
      <c r="AT755" s="218"/>
      <c r="AU755" s="218"/>
      <c r="AV755" s="218"/>
      <c r="AW755" s="218"/>
      <c r="AX755" s="218"/>
      <c r="AY755" s="218"/>
      <c r="AZ755" s="218"/>
      <c r="BA755" s="146"/>
      <c r="BB755" s="218"/>
      <c r="BC755" s="218"/>
      <c r="BD755" s="218"/>
      <c r="BE755" s="185"/>
      <c r="BF755" s="185"/>
      <c r="BG755" s="185"/>
      <c r="BH755" s="185"/>
      <c r="BI755" s="185"/>
      <c r="BJ755" s="185"/>
      <c r="BK755" s="185"/>
      <c r="BL755" s="146"/>
      <c r="BM755" s="146"/>
      <c r="BN755" s="184"/>
      <c r="BO755" s="184"/>
      <c r="BP755" s="184"/>
      <c r="BQ755" s="184"/>
      <c r="BR755" s="184"/>
      <c r="BS755" s="184"/>
      <c r="BT755" s="184"/>
      <c r="BU755" s="184"/>
      <c r="BV755" s="184"/>
      <c r="BW755" s="184"/>
      <c r="BX755" s="184"/>
      <c r="BY755" s="184"/>
      <c r="BZ755" s="184"/>
      <c r="CA755" s="184"/>
      <c r="CB755" s="184"/>
      <c r="CC755" s="184"/>
      <c r="CD755" s="184"/>
      <c r="CE755" s="184"/>
      <c r="CF755" s="184"/>
      <c r="CG755" s="184"/>
      <c r="CH755" s="184"/>
      <c r="CI755" s="184"/>
      <c r="CJ755" s="184"/>
      <c r="CK755" s="184"/>
      <c r="CL755" s="184"/>
      <c r="CM755" s="146"/>
      <c r="CN755" s="146"/>
      <c r="CO755" s="146"/>
      <c r="CP755" s="146"/>
      <c r="CQ755" s="146"/>
      <c r="CR755" s="146"/>
      <c r="CS755" s="146"/>
      <c r="CT755" s="146"/>
      <c r="CU755" s="146"/>
      <c r="CV755" s="146"/>
      <c r="CW755" s="146"/>
      <c r="CX755" s="146"/>
      <c r="CY755" s="146"/>
      <c r="CZ755" s="146"/>
      <c r="DA755" s="146"/>
      <c r="DB755" s="146"/>
      <c r="DC755" s="146"/>
      <c r="DD755" s="146"/>
      <c r="DE755" s="146"/>
      <c r="DF755" s="146"/>
      <c r="DG755" s="219"/>
      <c r="DH755" s="219"/>
      <c r="DI755" s="219"/>
      <c r="DJ755" s="219"/>
      <c r="DK755" s="219"/>
      <c r="DL755" s="219"/>
      <c r="DM755" s="219"/>
      <c r="DN755" s="219"/>
      <c r="DO755" s="219"/>
      <c r="DP755" s="219"/>
      <c r="DQ755" s="219"/>
      <c r="DR755" s="157"/>
      <c r="DS755" s="157"/>
      <c r="DT755" s="157"/>
      <c r="DU755" s="157"/>
      <c r="DV755" s="158"/>
      <c r="DW755" s="158"/>
      <c r="DX755" s="158"/>
      <c r="DY755" s="158"/>
      <c r="DZ755" s="158"/>
      <c r="EA755" s="158"/>
      <c r="EB755" s="158"/>
      <c r="EC755" s="158"/>
      <c r="ED755" s="158"/>
      <c r="EE755" s="158"/>
      <c r="EF755" s="158"/>
      <c r="EG755" s="158"/>
      <c r="EH755" s="158"/>
      <c r="EI755" s="158"/>
      <c r="EJ755" s="220"/>
      <c r="EK755" s="220"/>
      <c r="EL755" s="221"/>
      <c r="EM755" s="220"/>
      <c r="EN755" s="220"/>
      <c r="EO755" s="220"/>
      <c r="EP755" s="220"/>
      <c r="EQ755" s="220"/>
      <c r="ER755" s="222"/>
      <c r="ES755" s="222"/>
      <c r="ET755" s="222"/>
      <c r="EU755" s="222"/>
      <c r="EV755" s="222"/>
      <c r="EW755" s="222"/>
      <c r="EX755" s="222"/>
      <c r="EY755" s="222"/>
      <c r="EZ755" s="223"/>
      <c r="FA755" s="224"/>
      <c r="FB755" s="224"/>
      <c r="FC755" s="222"/>
      <c r="FD755" s="222"/>
      <c r="FE755" s="222"/>
      <c r="FF755" s="222"/>
      <c r="FG755" s="222"/>
      <c r="FH755" s="222"/>
      <c r="FI755" s="222"/>
      <c r="FJ755" s="222"/>
      <c r="FK755" s="222"/>
      <c r="FL755" s="222"/>
      <c r="FM755" s="222"/>
      <c r="FN755" s="146"/>
      <c r="FO755" s="225"/>
      <c r="FP755" s="225"/>
      <c r="FQ755" s="225"/>
      <c r="FR755" s="225"/>
      <c r="FS755" s="225"/>
      <c r="FT755" s="225"/>
      <c r="FU755" s="225"/>
      <c r="FV755" s="225"/>
      <c r="FW755" s="225"/>
      <c r="FX755" s="225"/>
      <c r="FY755" s="225"/>
      <c r="FZ755" s="225"/>
      <c r="GA755" s="225"/>
    </row>
    <row r="756" spans="4:183" ht="16.899999999999999" customHeight="1">
      <c r="D756" s="146"/>
      <c r="E756" s="85"/>
      <c r="F756" s="83"/>
      <c r="G756" s="83"/>
      <c r="H756" s="83"/>
      <c r="I756" s="83"/>
      <c r="J756" s="83"/>
      <c r="K756" s="83"/>
      <c r="L756" s="83"/>
      <c r="M756" s="83"/>
      <c r="N756" s="211"/>
      <c r="O756" s="211"/>
      <c r="P756" s="146"/>
      <c r="Q756" s="215"/>
      <c r="R756" s="215"/>
      <c r="S756" s="215"/>
      <c r="T756" s="216"/>
      <c r="U756" s="216"/>
      <c r="V756" s="216"/>
      <c r="W756" s="216"/>
      <c r="X756" s="216"/>
      <c r="Y756" s="216"/>
      <c r="Z756" s="216"/>
      <c r="AA756" s="216"/>
      <c r="AB756" s="216"/>
      <c r="AC756" s="216"/>
      <c r="AD756" s="216"/>
      <c r="AE756" s="216"/>
      <c r="AF756" s="216"/>
      <c r="AG756" s="216"/>
      <c r="AH756" s="185"/>
      <c r="AI756" s="146"/>
      <c r="AJ756" s="146"/>
      <c r="AK756" s="146"/>
      <c r="AL756" s="217"/>
      <c r="AM756" s="146"/>
      <c r="AN756" s="149"/>
      <c r="AO756" s="146"/>
      <c r="AP756" s="149"/>
      <c r="AQ756" s="185"/>
      <c r="AR756" s="218"/>
      <c r="AS756" s="218"/>
      <c r="AT756" s="218"/>
      <c r="AU756" s="218"/>
      <c r="AV756" s="218"/>
      <c r="AW756" s="218"/>
      <c r="AX756" s="218"/>
      <c r="AY756" s="218"/>
      <c r="AZ756" s="218"/>
      <c r="BA756" s="146"/>
      <c r="BB756" s="218"/>
      <c r="BC756" s="218"/>
      <c r="BD756" s="218"/>
      <c r="BE756" s="185"/>
      <c r="BF756" s="185"/>
      <c r="BG756" s="185"/>
      <c r="BH756" s="185"/>
      <c r="BI756" s="185"/>
      <c r="BJ756" s="185"/>
      <c r="BK756" s="185"/>
      <c r="BL756" s="146"/>
      <c r="BM756" s="146"/>
      <c r="BN756" s="184"/>
      <c r="BO756" s="184"/>
      <c r="BP756" s="184"/>
      <c r="BQ756" s="184"/>
      <c r="BR756" s="184"/>
      <c r="BS756" s="184"/>
      <c r="BT756" s="184"/>
      <c r="BU756" s="184"/>
      <c r="BV756" s="184"/>
      <c r="BW756" s="184"/>
      <c r="BX756" s="184"/>
      <c r="BY756" s="184"/>
      <c r="BZ756" s="184"/>
      <c r="CA756" s="184"/>
      <c r="CB756" s="184"/>
      <c r="CC756" s="184"/>
      <c r="CD756" s="184"/>
      <c r="CE756" s="184"/>
      <c r="CF756" s="184"/>
      <c r="CG756" s="184"/>
      <c r="CH756" s="184"/>
      <c r="CI756" s="184"/>
      <c r="CJ756" s="184"/>
      <c r="CK756" s="184"/>
      <c r="CL756" s="184"/>
      <c r="CM756" s="146"/>
      <c r="CN756" s="146"/>
      <c r="CO756" s="146"/>
      <c r="CP756" s="146"/>
      <c r="CQ756" s="146"/>
      <c r="CR756" s="146"/>
      <c r="CS756" s="146"/>
      <c r="CT756" s="146"/>
      <c r="CU756" s="146"/>
      <c r="CV756" s="146"/>
      <c r="CW756" s="146"/>
      <c r="CX756" s="146"/>
      <c r="CY756" s="146"/>
      <c r="CZ756" s="146"/>
      <c r="DA756" s="146"/>
      <c r="DB756" s="146"/>
      <c r="DC756" s="146"/>
      <c r="DD756" s="146"/>
      <c r="DE756" s="146"/>
      <c r="DF756" s="146"/>
      <c r="DG756" s="219"/>
      <c r="DH756" s="219"/>
      <c r="DI756" s="219"/>
      <c r="DJ756" s="219"/>
      <c r="DK756" s="219"/>
      <c r="DL756" s="219"/>
      <c r="DM756" s="219"/>
      <c r="DN756" s="219"/>
      <c r="DO756" s="219"/>
      <c r="DP756" s="219"/>
      <c r="DQ756" s="219"/>
      <c r="DR756" s="157"/>
      <c r="DS756" s="157"/>
      <c r="DT756" s="157"/>
      <c r="DU756" s="157"/>
      <c r="DV756" s="158"/>
      <c r="DW756" s="158"/>
      <c r="DX756" s="158"/>
      <c r="DY756" s="158"/>
      <c r="DZ756" s="158"/>
      <c r="EA756" s="158"/>
      <c r="EB756" s="158"/>
      <c r="EC756" s="158"/>
      <c r="ED756" s="158"/>
      <c r="EE756" s="158"/>
      <c r="EF756" s="158"/>
      <c r="EG756" s="158"/>
      <c r="EH756" s="158"/>
      <c r="EI756" s="158"/>
      <c r="EJ756" s="220"/>
      <c r="EK756" s="220"/>
      <c r="EL756" s="221"/>
      <c r="EM756" s="220"/>
      <c r="EN756" s="220"/>
      <c r="EO756" s="220"/>
      <c r="EP756" s="220"/>
      <c r="EQ756" s="220"/>
      <c r="ER756" s="222"/>
      <c r="ES756" s="222"/>
      <c r="ET756" s="222"/>
      <c r="EU756" s="222"/>
      <c r="EV756" s="222"/>
      <c r="EW756" s="222"/>
      <c r="EX756" s="222"/>
      <c r="EY756" s="222"/>
      <c r="EZ756" s="223"/>
      <c r="FA756" s="224"/>
      <c r="FB756" s="224"/>
      <c r="FC756" s="222"/>
      <c r="FD756" s="222"/>
      <c r="FE756" s="222"/>
      <c r="FF756" s="222"/>
      <c r="FG756" s="222"/>
      <c r="FH756" s="222"/>
      <c r="FI756" s="222"/>
      <c r="FJ756" s="222"/>
      <c r="FK756" s="222"/>
      <c r="FL756" s="222"/>
      <c r="FM756" s="222"/>
      <c r="FN756" s="146"/>
      <c r="FO756" s="225"/>
      <c r="FP756" s="225"/>
      <c r="FQ756" s="225"/>
      <c r="FR756" s="225"/>
      <c r="FS756" s="225"/>
      <c r="FT756" s="225"/>
      <c r="FU756" s="225"/>
      <c r="FV756" s="225"/>
      <c r="FW756" s="225"/>
      <c r="FX756" s="225"/>
      <c r="FY756" s="225"/>
      <c r="FZ756" s="225"/>
      <c r="GA756" s="225"/>
    </row>
    <row r="757" spans="4:183" ht="16.899999999999999" customHeight="1">
      <c r="D757" s="146"/>
      <c r="E757" s="85"/>
      <c r="F757" s="144"/>
      <c r="G757" s="144"/>
      <c r="H757" s="144"/>
      <c r="I757" s="144"/>
      <c r="J757" s="144"/>
      <c r="K757" s="144"/>
      <c r="L757" s="83"/>
      <c r="M757" s="83"/>
      <c r="N757" s="211"/>
      <c r="O757" s="211"/>
      <c r="P757" s="146"/>
      <c r="Q757" s="215"/>
      <c r="R757" s="215"/>
      <c r="S757" s="215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185"/>
      <c r="AI757" s="146"/>
      <c r="AJ757" s="146"/>
      <c r="AK757" s="146"/>
      <c r="AL757" s="217"/>
      <c r="AM757" s="146"/>
      <c r="AN757" s="149"/>
      <c r="AO757" s="146"/>
      <c r="AP757" s="149"/>
      <c r="AQ757" s="185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146"/>
      <c r="BB757" s="218"/>
      <c r="BC757" s="218"/>
      <c r="BD757" s="218"/>
      <c r="BE757" s="185"/>
      <c r="BF757" s="185"/>
      <c r="BG757" s="185"/>
      <c r="BH757" s="185"/>
      <c r="BI757" s="185"/>
      <c r="BJ757" s="185"/>
      <c r="BK757" s="185"/>
      <c r="BL757" s="146"/>
      <c r="BM757" s="146"/>
      <c r="BN757" s="184"/>
      <c r="BO757" s="184"/>
      <c r="BP757" s="184"/>
      <c r="BQ757" s="184"/>
      <c r="BR757" s="184"/>
      <c r="BS757" s="184"/>
      <c r="BT757" s="184"/>
      <c r="BU757" s="184"/>
      <c r="BV757" s="184"/>
      <c r="BW757" s="184"/>
      <c r="BX757" s="184"/>
      <c r="BY757" s="184"/>
      <c r="BZ757" s="184"/>
      <c r="CA757" s="184"/>
      <c r="CB757" s="184"/>
      <c r="CC757" s="184"/>
      <c r="CD757" s="184"/>
      <c r="CE757" s="184"/>
      <c r="CF757" s="184"/>
      <c r="CG757" s="184"/>
      <c r="CH757" s="184"/>
      <c r="CI757" s="184"/>
      <c r="CJ757" s="184"/>
      <c r="CK757" s="184"/>
      <c r="CL757" s="184"/>
      <c r="CM757" s="146"/>
      <c r="CN757" s="146"/>
      <c r="CO757" s="146"/>
      <c r="CP757" s="146"/>
      <c r="CQ757" s="146"/>
      <c r="CR757" s="146"/>
      <c r="CS757" s="146"/>
      <c r="CT757" s="146"/>
      <c r="CU757" s="146"/>
      <c r="CV757" s="146"/>
      <c r="CW757" s="146"/>
      <c r="CX757" s="146"/>
      <c r="CY757" s="146"/>
      <c r="CZ757" s="146"/>
      <c r="DA757" s="146"/>
      <c r="DB757" s="146"/>
      <c r="DC757" s="146"/>
      <c r="DD757" s="146"/>
      <c r="DE757" s="146"/>
      <c r="DF757" s="146"/>
      <c r="DG757" s="219"/>
      <c r="DH757" s="219"/>
      <c r="DI757" s="219"/>
      <c r="DJ757" s="219"/>
      <c r="DK757" s="219"/>
      <c r="DL757" s="219"/>
      <c r="DM757" s="219"/>
      <c r="DN757" s="219"/>
      <c r="DO757" s="219"/>
      <c r="DP757" s="219"/>
      <c r="DQ757" s="219"/>
      <c r="DR757" s="157"/>
      <c r="DS757" s="157"/>
      <c r="DT757" s="157"/>
      <c r="DU757" s="157"/>
      <c r="DV757" s="158"/>
      <c r="DW757" s="158"/>
      <c r="DX757" s="158"/>
      <c r="DY757" s="158"/>
      <c r="DZ757" s="158"/>
      <c r="EA757" s="158"/>
      <c r="EB757" s="158"/>
      <c r="EC757" s="158"/>
      <c r="ED757" s="158"/>
      <c r="EE757" s="158"/>
      <c r="EF757" s="158"/>
      <c r="EG757" s="158"/>
      <c r="EH757" s="158"/>
      <c r="EI757" s="158"/>
      <c r="EJ757" s="220"/>
      <c r="EK757" s="220"/>
      <c r="EL757" s="221"/>
      <c r="EM757" s="220"/>
      <c r="EN757" s="220"/>
      <c r="EO757" s="220"/>
      <c r="EP757" s="220"/>
      <c r="EQ757" s="220"/>
      <c r="ER757" s="222"/>
      <c r="ES757" s="222"/>
      <c r="ET757" s="222"/>
      <c r="EU757" s="222"/>
      <c r="EV757" s="222"/>
      <c r="EW757" s="222"/>
      <c r="EX757" s="222"/>
      <c r="EY757" s="222"/>
      <c r="EZ757" s="223"/>
      <c r="FA757" s="224"/>
      <c r="FB757" s="224"/>
      <c r="FC757" s="222"/>
      <c r="FD757" s="222"/>
      <c r="FE757" s="222"/>
      <c r="FF757" s="222"/>
      <c r="FG757" s="222"/>
      <c r="FH757" s="222"/>
      <c r="FI757" s="222"/>
      <c r="FJ757" s="222"/>
      <c r="FK757" s="222"/>
      <c r="FL757" s="222"/>
      <c r="FM757" s="222"/>
      <c r="FN757" s="146"/>
      <c r="FO757" s="225"/>
      <c r="FP757" s="225"/>
      <c r="FQ757" s="225"/>
      <c r="FR757" s="225"/>
      <c r="FS757" s="225"/>
      <c r="FT757" s="225"/>
      <c r="FU757" s="225"/>
      <c r="FV757" s="225"/>
      <c r="FW757" s="225"/>
      <c r="FX757" s="225"/>
      <c r="FY757" s="225"/>
      <c r="FZ757" s="225"/>
      <c r="GA757" s="225"/>
    </row>
    <row r="758" spans="4:183" ht="16.899999999999999" customHeight="1">
      <c r="D758" s="146"/>
      <c r="E758" s="85"/>
      <c r="F758" s="144"/>
      <c r="G758" s="144"/>
      <c r="H758" s="144"/>
      <c r="I758" s="144"/>
      <c r="J758" s="144"/>
      <c r="K758" s="144"/>
      <c r="L758" s="83"/>
      <c r="M758" s="83"/>
      <c r="N758" s="211"/>
      <c r="O758" s="211"/>
      <c r="P758" s="146"/>
      <c r="Q758" s="215"/>
      <c r="R758" s="215"/>
      <c r="S758" s="215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185"/>
      <c r="AI758" s="146"/>
      <c r="AJ758" s="146"/>
      <c r="AK758" s="146"/>
      <c r="AL758" s="217"/>
      <c r="AM758" s="146"/>
      <c r="AN758" s="149"/>
      <c r="AO758" s="146"/>
      <c r="AP758" s="149"/>
      <c r="AQ758" s="185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146"/>
      <c r="BB758" s="218"/>
      <c r="BC758" s="218"/>
      <c r="BD758" s="218"/>
      <c r="BE758" s="185"/>
      <c r="BF758" s="185"/>
      <c r="BG758" s="185"/>
      <c r="BH758" s="185"/>
      <c r="BI758" s="185"/>
      <c r="BJ758" s="185"/>
      <c r="BK758" s="185"/>
      <c r="BL758" s="146"/>
      <c r="BM758" s="146"/>
      <c r="BN758" s="184"/>
      <c r="BO758" s="184"/>
      <c r="BP758" s="184"/>
      <c r="BQ758" s="184"/>
      <c r="BR758" s="184"/>
      <c r="BS758" s="184"/>
      <c r="BT758" s="184"/>
      <c r="BU758" s="184"/>
      <c r="BV758" s="184"/>
      <c r="BW758" s="184"/>
      <c r="BX758" s="184"/>
      <c r="BY758" s="184"/>
      <c r="BZ758" s="184"/>
      <c r="CA758" s="184"/>
      <c r="CB758" s="184"/>
      <c r="CC758" s="184"/>
      <c r="CD758" s="184"/>
      <c r="CE758" s="184"/>
      <c r="CF758" s="184"/>
      <c r="CG758" s="184"/>
      <c r="CH758" s="184"/>
      <c r="CI758" s="184"/>
      <c r="CJ758" s="184"/>
      <c r="CK758" s="184"/>
      <c r="CL758" s="184"/>
      <c r="CM758" s="146"/>
      <c r="CN758" s="146"/>
      <c r="CO758" s="146"/>
      <c r="CP758" s="146"/>
      <c r="CQ758" s="146"/>
      <c r="CR758" s="146"/>
      <c r="CS758" s="146"/>
      <c r="CT758" s="146"/>
      <c r="CU758" s="146"/>
      <c r="CV758" s="146"/>
      <c r="CW758" s="146"/>
      <c r="CX758" s="146"/>
      <c r="CY758" s="146"/>
      <c r="CZ758" s="146"/>
      <c r="DA758" s="146"/>
      <c r="DB758" s="146"/>
      <c r="DC758" s="146"/>
      <c r="DD758" s="146"/>
      <c r="DE758" s="146"/>
      <c r="DF758" s="146"/>
      <c r="DG758" s="219"/>
      <c r="DH758" s="219"/>
      <c r="DI758" s="219"/>
      <c r="DJ758" s="219"/>
      <c r="DK758" s="219"/>
      <c r="DL758" s="219"/>
      <c r="DM758" s="219"/>
      <c r="DN758" s="219"/>
      <c r="DO758" s="219"/>
      <c r="DP758" s="219"/>
      <c r="DQ758" s="219"/>
      <c r="DR758" s="157"/>
      <c r="DS758" s="157"/>
      <c r="DT758" s="157"/>
      <c r="DU758" s="157"/>
      <c r="DV758" s="158"/>
      <c r="DW758" s="158"/>
      <c r="DX758" s="158"/>
      <c r="DY758" s="158"/>
      <c r="DZ758" s="158"/>
      <c r="EA758" s="158"/>
      <c r="EB758" s="158"/>
      <c r="EC758" s="158"/>
      <c r="ED758" s="158"/>
      <c r="EE758" s="158"/>
      <c r="EF758" s="158"/>
      <c r="EG758" s="158"/>
      <c r="EH758" s="158"/>
      <c r="EI758" s="158"/>
      <c r="EJ758" s="220"/>
      <c r="EK758" s="220"/>
      <c r="EL758" s="221"/>
      <c r="EM758" s="220"/>
      <c r="EN758" s="220"/>
      <c r="EO758" s="220"/>
      <c r="EP758" s="220"/>
      <c r="EQ758" s="220"/>
      <c r="ER758" s="222"/>
      <c r="ES758" s="222"/>
      <c r="ET758" s="222"/>
      <c r="EU758" s="222"/>
      <c r="EV758" s="222"/>
      <c r="EW758" s="222"/>
      <c r="EX758" s="222"/>
      <c r="EY758" s="222"/>
      <c r="EZ758" s="223"/>
      <c r="FA758" s="224"/>
      <c r="FB758" s="224"/>
      <c r="FC758" s="222"/>
      <c r="FD758" s="222"/>
      <c r="FE758" s="222"/>
      <c r="FF758" s="222"/>
      <c r="FG758" s="222"/>
      <c r="FH758" s="222"/>
      <c r="FI758" s="222"/>
      <c r="FJ758" s="222"/>
      <c r="FK758" s="222"/>
      <c r="FL758" s="222"/>
      <c r="FM758" s="222"/>
      <c r="FN758" s="146"/>
      <c r="FO758" s="225"/>
      <c r="FP758" s="225"/>
      <c r="FQ758" s="225"/>
      <c r="FR758" s="225"/>
      <c r="FS758" s="225"/>
      <c r="FT758" s="225"/>
      <c r="FU758" s="225"/>
      <c r="FV758" s="225"/>
      <c r="FW758" s="225"/>
      <c r="FX758" s="225"/>
      <c r="FY758" s="225"/>
      <c r="FZ758" s="225"/>
      <c r="GA758" s="225"/>
    </row>
    <row r="759" spans="4:183" ht="16.899999999999999" customHeight="1">
      <c r="D759" s="146"/>
      <c r="E759" s="85"/>
      <c r="F759" s="144"/>
      <c r="G759" s="144"/>
      <c r="H759" s="144"/>
      <c r="I759" s="144"/>
      <c r="J759" s="144"/>
      <c r="K759" s="144"/>
      <c r="L759" s="83"/>
      <c r="M759" s="83"/>
      <c r="N759" s="211"/>
      <c r="O759" s="211"/>
      <c r="P759" s="146"/>
      <c r="Q759" s="215"/>
      <c r="R759" s="215"/>
      <c r="S759" s="215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185"/>
      <c r="AI759" s="146"/>
      <c r="AJ759" s="146"/>
      <c r="AK759" s="146"/>
      <c r="AL759" s="217"/>
      <c r="AM759" s="146"/>
      <c r="AN759" s="149"/>
      <c r="AO759" s="146"/>
      <c r="AP759" s="149"/>
      <c r="AQ759" s="185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146"/>
      <c r="BB759" s="218"/>
      <c r="BC759" s="218"/>
      <c r="BD759" s="218"/>
      <c r="BE759" s="185"/>
      <c r="BF759" s="185"/>
      <c r="BG759" s="185"/>
      <c r="BH759" s="185"/>
      <c r="BI759" s="185"/>
      <c r="BJ759" s="185"/>
      <c r="BK759" s="185"/>
      <c r="BL759" s="146"/>
      <c r="BM759" s="146"/>
      <c r="BN759" s="184"/>
      <c r="BO759" s="184"/>
      <c r="BP759" s="184"/>
      <c r="BQ759" s="184"/>
      <c r="BR759" s="184"/>
      <c r="BS759" s="184"/>
      <c r="BT759" s="184"/>
      <c r="BU759" s="184"/>
      <c r="BV759" s="184"/>
      <c r="BW759" s="184"/>
      <c r="BX759" s="184"/>
      <c r="BY759" s="184"/>
      <c r="BZ759" s="184"/>
      <c r="CA759" s="184"/>
      <c r="CB759" s="184"/>
      <c r="CC759" s="184"/>
      <c r="CD759" s="184"/>
      <c r="CE759" s="184"/>
      <c r="CF759" s="184"/>
      <c r="CG759" s="184"/>
      <c r="CH759" s="184"/>
      <c r="CI759" s="184"/>
      <c r="CJ759" s="184"/>
      <c r="CK759" s="184"/>
      <c r="CL759" s="184"/>
      <c r="CM759" s="146"/>
      <c r="CN759" s="146"/>
      <c r="CO759" s="146"/>
      <c r="CP759" s="146"/>
      <c r="CQ759" s="146"/>
      <c r="CR759" s="146"/>
      <c r="CS759" s="146"/>
      <c r="CT759" s="146"/>
      <c r="CU759" s="146"/>
      <c r="CV759" s="146"/>
      <c r="CW759" s="146"/>
      <c r="CX759" s="146"/>
      <c r="CY759" s="146"/>
      <c r="CZ759" s="146"/>
      <c r="DA759" s="146"/>
      <c r="DB759" s="146"/>
      <c r="DC759" s="146"/>
      <c r="DD759" s="146"/>
      <c r="DE759" s="146"/>
      <c r="DF759" s="146"/>
      <c r="DG759" s="219"/>
      <c r="DH759" s="219"/>
      <c r="DI759" s="219"/>
      <c r="DJ759" s="219"/>
      <c r="DK759" s="219"/>
      <c r="DL759" s="219"/>
      <c r="DM759" s="219"/>
      <c r="DN759" s="219"/>
      <c r="DO759" s="219"/>
      <c r="DP759" s="219"/>
      <c r="DQ759" s="219"/>
      <c r="DR759" s="157"/>
      <c r="DS759" s="157"/>
      <c r="DT759" s="157"/>
      <c r="DU759" s="157"/>
      <c r="DV759" s="158"/>
      <c r="DW759" s="158"/>
      <c r="DX759" s="158"/>
      <c r="DY759" s="158"/>
      <c r="DZ759" s="158"/>
      <c r="EA759" s="158"/>
      <c r="EB759" s="158"/>
      <c r="EC759" s="158"/>
      <c r="ED759" s="158"/>
      <c r="EE759" s="158"/>
      <c r="EF759" s="158"/>
      <c r="EG759" s="158"/>
      <c r="EH759" s="158"/>
      <c r="EI759" s="158"/>
      <c r="EJ759" s="220"/>
      <c r="EK759" s="220"/>
      <c r="EL759" s="221"/>
      <c r="EM759" s="220"/>
      <c r="EN759" s="220"/>
      <c r="EO759" s="220"/>
      <c r="EP759" s="220"/>
      <c r="EQ759" s="220"/>
      <c r="ER759" s="222"/>
      <c r="ES759" s="222"/>
      <c r="ET759" s="222"/>
      <c r="EU759" s="222"/>
      <c r="EV759" s="222"/>
      <c r="EW759" s="222"/>
      <c r="EX759" s="222"/>
      <c r="EY759" s="222"/>
      <c r="EZ759" s="223"/>
      <c r="FA759" s="224"/>
      <c r="FB759" s="224"/>
      <c r="FC759" s="222"/>
      <c r="FD759" s="222"/>
      <c r="FE759" s="222"/>
      <c r="FF759" s="222"/>
      <c r="FG759" s="222"/>
      <c r="FH759" s="222"/>
      <c r="FI759" s="222"/>
      <c r="FJ759" s="222"/>
      <c r="FK759" s="222"/>
      <c r="FL759" s="222"/>
      <c r="FM759" s="222"/>
      <c r="FN759" s="146"/>
      <c r="FO759" s="225"/>
      <c r="FP759" s="225"/>
      <c r="FQ759" s="225"/>
      <c r="FR759" s="225"/>
      <c r="FS759" s="225"/>
      <c r="FT759" s="225"/>
      <c r="FU759" s="225"/>
      <c r="FV759" s="225"/>
      <c r="FW759" s="225"/>
      <c r="FX759" s="225"/>
      <c r="FY759" s="225"/>
      <c r="FZ759" s="225"/>
      <c r="GA759" s="225"/>
    </row>
    <row r="760" spans="4:183" ht="16.899999999999999" customHeight="1">
      <c r="D760" s="45"/>
      <c r="E760" s="85"/>
      <c r="F760" s="83"/>
      <c r="G760" s="83"/>
      <c r="H760" s="83"/>
      <c r="I760" s="83"/>
      <c r="J760" s="83"/>
      <c r="K760" s="83"/>
      <c r="L760" s="83"/>
      <c r="M760" s="83"/>
      <c r="N760" s="211"/>
      <c r="O760" s="211"/>
      <c r="P760" s="146"/>
      <c r="Q760" s="215"/>
      <c r="R760" s="215"/>
      <c r="S760" s="215"/>
      <c r="T760" s="216"/>
      <c r="U760" s="216"/>
      <c r="V760" s="216"/>
      <c r="W760" s="216"/>
      <c r="X760" s="216"/>
      <c r="Y760" s="216"/>
      <c r="Z760" s="216"/>
      <c r="AA760" s="216"/>
      <c r="AB760" s="216"/>
      <c r="AC760" s="216"/>
      <c r="AD760" s="216"/>
      <c r="AE760" s="216"/>
      <c r="AF760" s="216"/>
      <c r="AG760" s="216"/>
      <c r="AH760" s="185"/>
      <c r="AI760" s="146"/>
      <c r="AJ760" s="146"/>
      <c r="AK760" s="146"/>
      <c r="AL760" s="217"/>
      <c r="AM760" s="146"/>
      <c r="AN760" s="149"/>
      <c r="AO760" s="146"/>
      <c r="AP760" s="149"/>
      <c r="AQ760" s="185"/>
      <c r="AR760" s="218"/>
      <c r="AS760" s="218"/>
      <c r="AT760" s="218"/>
      <c r="AU760" s="218"/>
      <c r="AV760" s="218"/>
      <c r="AW760" s="218"/>
      <c r="AX760" s="218"/>
      <c r="AY760" s="218"/>
      <c r="AZ760" s="218"/>
      <c r="BA760" s="146"/>
      <c r="BB760" s="218"/>
      <c r="BC760" s="218"/>
      <c r="BD760" s="218"/>
      <c r="BE760" s="185"/>
      <c r="BF760" s="185"/>
      <c r="BG760" s="185"/>
      <c r="BH760" s="185"/>
      <c r="BI760" s="185"/>
      <c r="BJ760" s="185"/>
      <c r="BK760" s="185"/>
      <c r="BL760" s="146"/>
      <c r="BM760" s="146"/>
      <c r="BN760" s="184"/>
      <c r="BO760" s="184"/>
      <c r="BP760" s="184"/>
      <c r="BQ760" s="184"/>
      <c r="BR760" s="184"/>
      <c r="BS760" s="184"/>
      <c r="BT760" s="184"/>
      <c r="BU760" s="184"/>
      <c r="BV760" s="184"/>
      <c r="BW760" s="184"/>
      <c r="BX760" s="184"/>
      <c r="BY760" s="184"/>
      <c r="BZ760" s="184"/>
      <c r="CA760" s="184"/>
      <c r="CB760" s="184"/>
      <c r="CC760" s="184"/>
      <c r="CD760" s="184"/>
      <c r="CE760" s="184"/>
      <c r="CF760" s="184"/>
      <c r="CG760" s="184"/>
      <c r="CH760" s="184"/>
      <c r="CI760" s="184"/>
      <c r="CJ760" s="184"/>
      <c r="CK760" s="184"/>
      <c r="CL760" s="184"/>
      <c r="CM760" s="146"/>
      <c r="CN760" s="146"/>
      <c r="CO760" s="146"/>
      <c r="CP760" s="146"/>
      <c r="CQ760" s="146"/>
      <c r="CR760" s="146"/>
      <c r="CS760" s="146"/>
      <c r="CT760" s="146"/>
      <c r="CU760" s="146"/>
      <c r="CV760" s="146"/>
      <c r="CW760" s="146"/>
      <c r="CX760" s="146"/>
      <c r="CY760" s="146"/>
      <c r="CZ760" s="146"/>
      <c r="DA760" s="146"/>
      <c r="DB760" s="146"/>
      <c r="DC760" s="146"/>
      <c r="DD760" s="146"/>
      <c r="DE760" s="146"/>
      <c r="DF760" s="146"/>
      <c r="DG760" s="219"/>
      <c r="DH760" s="219"/>
      <c r="DI760" s="219"/>
      <c r="DJ760" s="219"/>
      <c r="DK760" s="219"/>
      <c r="DL760" s="219"/>
      <c r="DM760" s="219"/>
      <c r="DN760" s="219"/>
      <c r="DO760" s="219"/>
      <c r="DP760" s="219"/>
      <c r="DQ760" s="219"/>
      <c r="DR760" s="157"/>
      <c r="DS760" s="157"/>
      <c r="DT760" s="157"/>
      <c r="DU760" s="157"/>
      <c r="DV760" s="158"/>
      <c r="DW760" s="158"/>
      <c r="DX760" s="158"/>
      <c r="DY760" s="158"/>
      <c r="DZ760" s="158"/>
      <c r="EA760" s="158"/>
      <c r="EB760" s="158"/>
      <c r="EC760" s="158"/>
      <c r="ED760" s="158"/>
      <c r="EE760" s="158"/>
      <c r="EF760" s="158"/>
      <c r="EG760" s="158"/>
      <c r="EH760" s="158"/>
      <c r="EI760" s="158"/>
      <c r="EJ760" s="220"/>
      <c r="EK760" s="220"/>
      <c r="EL760" s="221"/>
      <c r="EM760" s="220"/>
      <c r="EN760" s="220"/>
      <c r="EO760" s="220"/>
      <c r="EP760" s="220"/>
      <c r="EQ760" s="220"/>
      <c r="ER760" s="222"/>
      <c r="ES760" s="222"/>
      <c r="ET760" s="222"/>
      <c r="EU760" s="222"/>
      <c r="EV760" s="222"/>
      <c r="EW760" s="222"/>
      <c r="EX760" s="222"/>
      <c r="EY760" s="222"/>
      <c r="EZ760" s="223"/>
      <c r="FA760" s="224"/>
      <c r="FB760" s="224"/>
      <c r="FC760" s="222"/>
      <c r="FD760" s="222"/>
      <c r="FE760" s="222"/>
      <c r="FF760" s="222"/>
      <c r="FG760" s="222"/>
      <c r="FH760" s="222"/>
      <c r="FI760" s="222"/>
      <c r="FJ760" s="222"/>
      <c r="FK760" s="222"/>
      <c r="FL760" s="222"/>
      <c r="FM760" s="222"/>
      <c r="FN760" s="146"/>
      <c r="FO760" s="225"/>
      <c r="FP760" s="225"/>
      <c r="FQ760" s="225"/>
      <c r="FR760" s="225"/>
      <c r="FS760" s="225"/>
      <c r="FT760" s="225"/>
      <c r="FU760" s="225"/>
      <c r="FV760" s="225"/>
      <c r="FW760" s="225"/>
      <c r="FX760" s="225"/>
      <c r="FY760" s="225"/>
      <c r="FZ760" s="225"/>
      <c r="GA760" s="225"/>
    </row>
    <row r="761" spans="4:183" ht="16.899999999999999" customHeight="1">
      <c r="D761" s="45"/>
      <c r="E761" s="85"/>
      <c r="F761" s="144"/>
      <c r="G761" s="144"/>
      <c r="H761" s="144"/>
      <c r="I761" s="144"/>
      <c r="J761" s="144"/>
      <c r="K761" s="144"/>
      <c r="L761" s="83"/>
      <c r="M761" s="83"/>
      <c r="N761" s="211"/>
      <c r="O761" s="211"/>
      <c r="P761" s="146"/>
      <c r="Q761" s="215"/>
      <c r="R761" s="215"/>
      <c r="S761" s="215"/>
      <c r="T761" s="216"/>
      <c r="U761" s="216"/>
      <c r="V761" s="216"/>
      <c r="W761" s="216"/>
      <c r="X761" s="216"/>
      <c r="Y761" s="216"/>
      <c r="Z761" s="216"/>
      <c r="AA761" s="216"/>
      <c r="AB761" s="216"/>
      <c r="AC761" s="216"/>
      <c r="AD761" s="216"/>
      <c r="AE761" s="216"/>
      <c r="AF761" s="216"/>
      <c r="AG761" s="216"/>
      <c r="AH761" s="185"/>
      <c r="AI761" s="146"/>
      <c r="AJ761" s="146"/>
      <c r="AK761" s="146"/>
      <c r="AL761" s="217"/>
      <c r="AM761" s="146"/>
      <c r="AN761" s="149"/>
      <c r="AO761" s="146"/>
      <c r="AP761" s="149"/>
      <c r="AQ761" s="185"/>
      <c r="AR761" s="218"/>
      <c r="AS761" s="218"/>
      <c r="AT761" s="218"/>
      <c r="AU761" s="218"/>
      <c r="AV761" s="218"/>
      <c r="AW761" s="218"/>
      <c r="AX761" s="218"/>
      <c r="AY761" s="218"/>
      <c r="AZ761" s="218"/>
      <c r="BA761" s="146"/>
      <c r="BB761" s="218"/>
      <c r="BC761" s="218"/>
      <c r="BD761" s="218"/>
      <c r="BE761" s="185"/>
      <c r="BF761" s="185"/>
      <c r="BG761" s="185"/>
      <c r="BH761" s="185"/>
      <c r="BI761" s="185"/>
      <c r="BJ761" s="185"/>
      <c r="BK761" s="185"/>
      <c r="BL761" s="146"/>
      <c r="BM761" s="146"/>
      <c r="BN761" s="184"/>
      <c r="BO761" s="184"/>
      <c r="BP761" s="184"/>
      <c r="BQ761" s="184"/>
      <c r="BR761" s="184"/>
      <c r="BS761" s="184"/>
      <c r="BT761" s="184"/>
      <c r="BU761" s="184"/>
      <c r="BV761" s="184"/>
      <c r="BW761" s="184"/>
      <c r="BX761" s="184"/>
      <c r="BY761" s="184"/>
      <c r="BZ761" s="184"/>
      <c r="CA761" s="184"/>
      <c r="CB761" s="184"/>
      <c r="CC761" s="184"/>
      <c r="CD761" s="184"/>
      <c r="CE761" s="184"/>
      <c r="CF761" s="184"/>
      <c r="CG761" s="184"/>
      <c r="CH761" s="184"/>
      <c r="CI761" s="184"/>
      <c r="CJ761" s="184"/>
      <c r="CK761" s="184"/>
      <c r="CL761" s="184"/>
      <c r="CM761" s="146"/>
      <c r="CN761" s="146"/>
      <c r="CO761" s="146"/>
      <c r="CP761" s="146"/>
      <c r="CQ761" s="146"/>
      <c r="CR761" s="146"/>
      <c r="CS761" s="146"/>
      <c r="CT761" s="146"/>
      <c r="CU761" s="146"/>
      <c r="CV761" s="146"/>
      <c r="CW761" s="146"/>
      <c r="CX761" s="146"/>
      <c r="CY761" s="146"/>
      <c r="CZ761" s="146"/>
      <c r="DA761" s="146"/>
      <c r="DB761" s="146"/>
      <c r="DC761" s="146"/>
      <c r="DD761" s="146"/>
      <c r="DE761" s="146"/>
      <c r="DF761" s="146"/>
      <c r="DG761" s="219"/>
      <c r="DH761" s="219"/>
      <c r="DI761" s="219"/>
      <c r="DJ761" s="219"/>
      <c r="DK761" s="219"/>
      <c r="DL761" s="219"/>
      <c r="DM761" s="219"/>
      <c r="DN761" s="219"/>
      <c r="DO761" s="219"/>
      <c r="DP761" s="219"/>
      <c r="DQ761" s="219"/>
      <c r="DR761" s="157"/>
      <c r="DS761" s="157"/>
      <c r="DT761" s="157"/>
      <c r="DU761" s="157"/>
      <c r="DV761" s="158"/>
      <c r="DW761" s="158"/>
      <c r="DX761" s="158"/>
      <c r="DY761" s="158"/>
      <c r="DZ761" s="158"/>
      <c r="EA761" s="158"/>
      <c r="EB761" s="158"/>
      <c r="EC761" s="158"/>
      <c r="ED761" s="158"/>
      <c r="EE761" s="158"/>
      <c r="EF761" s="158"/>
      <c r="EG761" s="158"/>
      <c r="EH761" s="158"/>
      <c r="EI761" s="158"/>
      <c r="EJ761" s="220"/>
      <c r="EK761" s="220"/>
      <c r="EL761" s="221"/>
      <c r="EM761" s="220"/>
      <c r="EN761" s="220"/>
      <c r="EO761" s="220"/>
      <c r="EP761" s="220"/>
      <c r="EQ761" s="220"/>
      <c r="ER761" s="222"/>
      <c r="ES761" s="222"/>
      <c r="ET761" s="222"/>
      <c r="EU761" s="222"/>
      <c r="EV761" s="222"/>
      <c r="EW761" s="222"/>
      <c r="EX761" s="222"/>
      <c r="EY761" s="222"/>
      <c r="EZ761" s="223"/>
      <c r="FA761" s="224"/>
      <c r="FB761" s="224"/>
      <c r="FC761" s="222"/>
      <c r="FD761" s="222"/>
      <c r="FE761" s="222"/>
      <c r="FF761" s="222"/>
      <c r="FG761" s="222"/>
      <c r="FH761" s="222"/>
      <c r="FI761" s="222"/>
      <c r="FJ761" s="222"/>
      <c r="FK761" s="222"/>
      <c r="FL761" s="222"/>
      <c r="FM761" s="222"/>
      <c r="FN761" s="146"/>
      <c r="FO761" s="225"/>
      <c r="FP761" s="225"/>
      <c r="FQ761" s="225"/>
      <c r="FR761" s="225"/>
      <c r="FS761" s="225"/>
      <c r="FT761" s="225"/>
      <c r="FU761" s="225"/>
      <c r="FV761" s="225"/>
      <c r="FW761" s="225"/>
      <c r="FX761" s="225"/>
      <c r="FY761" s="225"/>
      <c r="FZ761" s="225"/>
      <c r="GA761" s="225"/>
    </row>
    <row r="762" spans="4:183" ht="16.899999999999999" customHeight="1">
      <c r="D762" s="45"/>
      <c r="E762" s="85"/>
      <c r="F762" s="83"/>
      <c r="G762" s="83"/>
      <c r="H762" s="83"/>
      <c r="I762" s="144"/>
      <c r="J762" s="144"/>
      <c r="K762" s="144"/>
      <c r="L762" s="83"/>
      <c r="M762" s="83"/>
      <c r="N762" s="211"/>
      <c r="O762" s="211"/>
      <c r="P762" s="146"/>
      <c r="Q762" s="215"/>
      <c r="R762" s="215"/>
      <c r="S762" s="215"/>
      <c r="T762" s="216"/>
      <c r="U762" s="216"/>
      <c r="V762" s="216"/>
      <c r="W762" s="216"/>
      <c r="X762" s="216"/>
      <c r="Y762" s="216"/>
      <c r="Z762" s="216"/>
      <c r="AA762" s="216"/>
      <c r="AB762" s="216"/>
      <c r="AC762" s="216"/>
      <c r="AD762" s="216"/>
      <c r="AE762" s="216"/>
      <c r="AF762" s="216"/>
      <c r="AG762" s="216"/>
      <c r="AH762" s="185"/>
      <c r="AI762" s="146"/>
      <c r="AJ762" s="146"/>
      <c r="AK762" s="146"/>
      <c r="AL762" s="217"/>
      <c r="AM762" s="146"/>
      <c r="AN762" s="149"/>
      <c r="AO762" s="146"/>
      <c r="AP762" s="149"/>
      <c r="AQ762" s="185"/>
      <c r="AR762" s="218"/>
      <c r="AS762" s="218"/>
      <c r="AT762" s="218"/>
      <c r="AU762" s="218"/>
      <c r="AV762" s="218"/>
      <c r="AW762" s="218"/>
      <c r="AX762" s="218"/>
      <c r="AY762" s="218"/>
      <c r="AZ762" s="218"/>
      <c r="BA762" s="146"/>
      <c r="BB762" s="218"/>
      <c r="BC762" s="218"/>
      <c r="BD762" s="218"/>
      <c r="BE762" s="185"/>
      <c r="BF762" s="185"/>
      <c r="BG762" s="185"/>
      <c r="BH762" s="185"/>
      <c r="BI762" s="185"/>
      <c r="BJ762" s="185"/>
      <c r="BK762" s="185"/>
      <c r="BL762" s="146"/>
      <c r="BM762" s="146"/>
      <c r="BN762" s="184"/>
      <c r="BO762" s="184"/>
      <c r="BP762" s="184"/>
      <c r="BQ762" s="184"/>
      <c r="BR762" s="184"/>
      <c r="BS762" s="184"/>
      <c r="BT762" s="184"/>
      <c r="BU762" s="184"/>
      <c r="BV762" s="184"/>
      <c r="BW762" s="184"/>
      <c r="BX762" s="184"/>
      <c r="BY762" s="184"/>
      <c r="BZ762" s="184"/>
      <c r="CA762" s="184"/>
      <c r="CB762" s="184"/>
      <c r="CC762" s="184"/>
      <c r="CD762" s="184"/>
      <c r="CE762" s="184"/>
      <c r="CF762" s="184"/>
      <c r="CG762" s="184"/>
      <c r="CH762" s="184"/>
      <c r="CI762" s="184"/>
      <c r="CJ762" s="184"/>
      <c r="CK762" s="184"/>
      <c r="CL762" s="184"/>
      <c r="CM762" s="146"/>
      <c r="CN762" s="146"/>
      <c r="CO762" s="146"/>
      <c r="CP762" s="146"/>
      <c r="CQ762" s="146"/>
      <c r="CR762" s="146"/>
      <c r="CS762" s="146"/>
      <c r="CT762" s="146"/>
      <c r="CU762" s="146"/>
      <c r="CV762" s="146"/>
      <c r="CW762" s="146"/>
      <c r="CX762" s="146"/>
      <c r="CY762" s="146"/>
      <c r="CZ762" s="146"/>
      <c r="DA762" s="146"/>
      <c r="DB762" s="146"/>
      <c r="DC762" s="146"/>
      <c r="DD762" s="146"/>
      <c r="DE762" s="146"/>
      <c r="DF762" s="146"/>
      <c r="DG762" s="219"/>
      <c r="DH762" s="219"/>
      <c r="DI762" s="219"/>
      <c r="DJ762" s="219"/>
      <c r="DK762" s="219"/>
      <c r="DL762" s="219"/>
      <c r="DM762" s="219"/>
      <c r="DN762" s="219"/>
      <c r="DO762" s="219"/>
      <c r="DP762" s="219"/>
      <c r="DQ762" s="219"/>
      <c r="DR762" s="157"/>
      <c r="DS762" s="157"/>
      <c r="DT762" s="157"/>
      <c r="DU762" s="157"/>
      <c r="DV762" s="158"/>
      <c r="DW762" s="158"/>
      <c r="DX762" s="158"/>
      <c r="DY762" s="158"/>
      <c r="DZ762" s="158"/>
      <c r="EA762" s="158"/>
      <c r="EB762" s="158"/>
      <c r="EC762" s="158"/>
      <c r="ED762" s="158"/>
      <c r="EE762" s="158"/>
      <c r="EF762" s="158"/>
      <c r="EG762" s="158"/>
      <c r="EH762" s="158"/>
      <c r="EI762" s="158"/>
      <c r="EJ762" s="220"/>
      <c r="EK762" s="220"/>
      <c r="EL762" s="221"/>
      <c r="EM762" s="220"/>
      <c r="EN762" s="220"/>
      <c r="EO762" s="220"/>
      <c r="EP762" s="220"/>
      <c r="EQ762" s="220"/>
      <c r="ER762" s="222"/>
      <c r="ES762" s="222"/>
      <c r="ET762" s="222"/>
      <c r="EU762" s="222"/>
      <c r="EV762" s="222"/>
      <c r="EW762" s="222"/>
      <c r="EX762" s="222"/>
      <c r="EY762" s="222"/>
      <c r="EZ762" s="223"/>
      <c r="FA762" s="224"/>
      <c r="FB762" s="224"/>
      <c r="FC762" s="222"/>
      <c r="FD762" s="222"/>
      <c r="FE762" s="222"/>
      <c r="FF762" s="222"/>
      <c r="FG762" s="222"/>
      <c r="FH762" s="222"/>
      <c r="FI762" s="222"/>
      <c r="FJ762" s="222"/>
      <c r="FK762" s="222"/>
      <c r="FL762" s="222"/>
      <c r="FM762" s="222"/>
      <c r="FN762" s="146"/>
      <c r="FO762" s="225"/>
      <c r="FP762" s="225"/>
      <c r="FQ762" s="225"/>
      <c r="FR762" s="225"/>
      <c r="FS762" s="225"/>
      <c r="FT762" s="225"/>
      <c r="FU762" s="225"/>
      <c r="FV762" s="225"/>
      <c r="FW762" s="225"/>
      <c r="FX762" s="225"/>
      <c r="FY762" s="225"/>
      <c r="FZ762" s="225"/>
      <c r="GA762" s="225"/>
    </row>
    <row r="763" spans="4:183" ht="16.899999999999999" customHeight="1">
      <c r="D763" s="45"/>
      <c r="E763" s="85"/>
      <c r="F763" s="83"/>
      <c r="G763" s="83"/>
      <c r="H763" s="83"/>
      <c r="I763" s="144"/>
      <c r="J763" s="144"/>
      <c r="K763" s="144"/>
      <c r="L763" s="83"/>
      <c r="M763" s="83"/>
      <c r="N763" s="211"/>
      <c r="O763" s="211"/>
      <c r="P763" s="146"/>
      <c r="Q763" s="215"/>
      <c r="R763" s="215"/>
      <c r="S763" s="215"/>
      <c r="T763" s="216"/>
      <c r="U763" s="216"/>
      <c r="V763" s="216"/>
      <c r="W763" s="216"/>
      <c r="X763" s="216"/>
      <c r="Y763" s="216"/>
      <c r="Z763" s="216"/>
      <c r="AA763" s="216"/>
      <c r="AB763" s="216"/>
      <c r="AC763" s="216"/>
      <c r="AD763" s="216"/>
      <c r="AE763" s="216"/>
      <c r="AF763" s="216"/>
      <c r="AG763" s="216"/>
      <c r="AH763" s="185"/>
      <c r="AI763" s="146"/>
      <c r="AJ763" s="146"/>
      <c r="AK763" s="146"/>
      <c r="AL763" s="217"/>
      <c r="AM763" s="146"/>
      <c r="AN763" s="149"/>
      <c r="AO763" s="146"/>
      <c r="AP763" s="149"/>
      <c r="AQ763" s="185"/>
      <c r="AR763" s="218"/>
      <c r="AS763" s="218"/>
      <c r="AT763" s="218"/>
      <c r="AU763" s="218"/>
      <c r="AV763" s="218"/>
      <c r="AW763" s="218"/>
      <c r="AX763" s="218"/>
      <c r="AY763" s="218"/>
      <c r="AZ763" s="218"/>
      <c r="BA763" s="146"/>
      <c r="BB763" s="218"/>
      <c r="BC763" s="218"/>
      <c r="BD763" s="218"/>
      <c r="BE763" s="185"/>
      <c r="BF763" s="185"/>
      <c r="BG763" s="185"/>
      <c r="BH763" s="185"/>
      <c r="BI763" s="185"/>
      <c r="BJ763" s="185"/>
      <c r="BK763" s="185"/>
      <c r="BL763" s="146"/>
      <c r="BM763" s="146"/>
      <c r="BN763" s="184"/>
      <c r="BO763" s="184"/>
      <c r="BP763" s="184"/>
      <c r="BQ763" s="184"/>
      <c r="BR763" s="184"/>
      <c r="BS763" s="184"/>
      <c r="BT763" s="184"/>
      <c r="BU763" s="184"/>
      <c r="BV763" s="184"/>
      <c r="BW763" s="184"/>
      <c r="BX763" s="184"/>
      <c r="BY763" s="184"/>
      <c r="BZ763" s="184"/>
      <c r="CA763" s="184"/>
      <c r="CB763" s="184"/>
      <c r="CC763" s="184"/>
      <c r="CD763" s="184"/>
      <c r="CE763" s="184"/>
      <c r="CF763" s="184"/>
      <c r="CG763" s="184"/>
      <c r="CH763" s="184"/>
      <c r="CI763" s="184"/>
      <c r="CJ763" s="184"/>
      <c r="CK763" s="184"/>
      <c r="CL763" s="184"/>
      <c r="CM763" s="146"/>
      <c r="CN763" s="146"/>
      <c r="CO763" s="146"/>
      <c r="CP763" s="146"/>
      <c r="CQ763" s="146"/>
      <c r="CR763" s="146"/>
      <c r="CS763" s="146"/>
      <c r="CT763" s="146"/>
      <c r="CU763" s="146"/>
      <c r="CV763" s="146"/>
      <c r="CW763" s="146"/>
      <c r="CX763" s="146"/>
      <c r="CY763" s="146"/>
      <c r="CZ763" s="146"/>
      <c r="DA763" s="146"/>
      <c r="DB763" s="146"/>
      <c r="DC763" s="146"/>
      <c r="DD763" s="146"/>
      <c r="DE763" s="146"/>
      <c r="DF763" s="146"/>
      <c r="DG763" s="219"/>
      <c r="DH763" s="219"/>
      <c r="DI763" s="219"/>
      <c r="DJ763" s="219"/>
      <c r="DK763" s="219"/>
      <c r="DL763" s="219"/>
      <c r="DM763" s="219"/>
      <c r="DN763" s="219"/>
      <c r="DO763" s="219"/>
      <c r="DP763" s="219"/>
      <c r="DQ763" s="219"/>
      <c r="DR763" s="157"/>
      <c r="DS763" s="157"/>
      <c r="DT763" s="157"/>
      <c r="DU763" s="157"/>
      <c r="DV763" s="158"/>
      <c r="DW763" s="158"/>
      <c r="DX763" s="158"/>
      <c r="DY763" s="158"/>
      <c r="DZ763" s="158"/>
      <c r="EA763" s="158"/>
      <c r="EB763" s="158"/>
      <c r="EC763" s="158"/>
      <c r="ED763" s="158"/>
      <c r="EE763" s="158"/>
      <c r="EF763" s="158"/>
      <c r="EG763" s="158"/>
      <c r="EH763" s="158"/>
      <c r="EI763" s="158"/>
      <c r="EJ763" s="220"/>
      <c r="EK763" s="220"/>
      <c r="EL763" s="221"/>
      <c r="EM763" s="220"/>
      <c r="EN763" s="220"/>
      <c r="EO763" s="220"/>
      <c r="EP763" s="220"/>
      <c r="EQ763" s="220"/>
      <c r="ER763" s="222"/>
      <c r="ES763" s="222"/>
      <c r="ET763" s="222"/>
      <c r="EU763" s="222"/>
      <c r="EV763" s="222"/>
      <c r="EW763" s="222"/>
      <c r="EX763" s="222"/>
      <c r="EY763" s="222"/>
      <c r="EZ763" s="223"/>
      <c r="FA763" s="224"/>
      <c r="FB763" s="224"/>
      <c r="FC763" s="222"/>
      <c r="FD763" s="222"/>
      <c r="FE763" s="222"/>
      <c r="FF763" s="222"/>
      <c r="FG763" s="222"/>
      <c r="FH763" s="222"/>
      <c r="FI763" s="222"/>
      <c r="FJ763" s="222"/>
      <c r="FK763" s="222"/>
      <c r="FL763" s="222"/>
      <c r="FM763" s="222"/>
      <c r="FN763" s="146"/>
      <c r="FO763" s="225"/>
      <c r="FP763" s="225"/>
      <c r="FQ763" s="225"/>
      <c r="FR763" s="225"/>
      <c r="FS763" s="225"/>
      <c r="FT763" s="225"/>
      <c r="FU763" s="225"/>
      <c r="FV763" s="225"/>
      <c r="FW763" s="225"/>
      <c r="FX763" s="225"/>
      <c r="FY763" s="225"/>
      <c r="FZ763" s="225"/>
      <c r="GA763" s="225"/>
    </row>
    <row r="764" spans="4:183" ht="16.899999999999999" customHeight="1">
      <c r="D764" s="45"/>
      <c r="E764" s="85"/>
      <c r="F764" s="83"/>
      <c r="G764" s="83"/>
      <c r="H764" s="83"/>
      <c r="I764" s="83"/>
      <c r="J764" s="83"/>
      <c r="K764" s="83"/>
      <c r="L764" s="83"/>
      <c r="M764" s="83"/>
      <c r="N764" s="211"/>
      <c r="O764" s="211"/>
      <c r="P764" s="146"/>
      <c r="Q764" s="215"/>
      <c r="R764" s="215"/>
      <c r="S764" s="215"/>
      <c r="T764" s="216"/>
      <c r="U764" s="216"/>
      <c r="V764" s="216"/>
      <c r="W764" s="216"/>
      <c r="X764" s="216"/>
      <c r="Y764" s="216"/>
      <c r="Z764" s="216"/>
      <c r="AA764" s="216"/>
      <c r="AB764" s="216"/>
      <c r="AC764" s="216"/>
      <c r="AD764" s="216"/>
      <c r="AE764" s="216"/>
      <c r="AF764" s="216"/>
      <c r="AG764" s="216"/>
      <c r="AH764" s="185"/>
      <c r="AI764" s="146"/>
      <c r="AJ764" s="146"/>
      <c r="AK764" s="146"/>
      <c r="AL764" s="217"/>
      <c r="AM764" s="146"/>
      <c r="AN764" s="149"/>
      <c r="AO764" s="146"/>
      <c r="AP764" s="149"/>
      <c r="AQ764" s="185"/>
      <c r="AR764" s="218"/>
      <c r="AS764" s="218"/>
      <c r="AT764" s="218"/>
      <c r="AU764" s="218"/>
      <c r="AV764" s="218"/>
      <c r="AW764" s="218"/>
      <c r="AX764" s="218"/>
      <c r="AY764" s="218"/>
      <c r="AZ764" s="218"/>
      <c r="BA764" s="146"/>
      <c r="BB764" s="218"/>
      <c r="BC764" s="218"/>
      <c r="BD764" s="218"/>
      <c r="BE764" s="185"/>
      <c r="BF764" s="185"/>
      <c r="BG764" s="185"/>
      <c r="BH764" s="185"/>
      <c r="BI764" s="185"/>
      <c r="BJ764" s="185"/>
      <c r="BK764" s="185"/>
      <c r="BL764" s="146"/>
      <c r="BM764" s="146"/>
      <c r="BN764" s="184"/>
      <c r="BO764" s="184"/>
      <c r="BP764" s="184"/>
      <c r="BQ764" s="184"/>
      <c r="BR764" s="184"/>
      <c r="BS764" s="184"/>
      <c r="BT764" s="184"/>
      <c r="BU764" s="184"/>
      <c r="BV764" s="184"/>
      <c r="BW764" s="184"/>
      <c r="BX764" s="184"/>
      <c r="BY764" s="184"/>
      <c r="BZ764" s="184"/>
      <c r="CA764" s="184"/>
      <c r="CB764" s="184"/>
      <c r="CC764" s="184"/>
      <c r="CD764" s="184"/>
      <c r="CE764" s="184"/>
      <c r="CF764" s="184"/>
      <c r="CG764" s="184"/>
      <c r="CH764" s="184"/>
      <c r="CI764" s="184"/>
      <c r="CJ764" s="184"/>
      <c r="CK764" s="184"/>
      <c r="CL764" s="184"/>
      <c r="CM764" s="146"/>
      <c r="CN764" s="146"/>
      <c r="CO764" s="146"/>
      <c r="CP764" s="146"/>
      <c r="CQ764" s="146"/>
      <c r="CR764" s="146"/>
      <c r="CS764" s="146"/>
      <c r="CT764" s="146"/>
      <c r="CU764" s="146"/>
      <c r="CV764" s="146"/>
      <c r="CW764" s="146"/>
      <c r="CX764" s="146"/>
      <c r="CY764" s="146"/>
      <c r="CZ764" s="146"/>
      <c r="DA764" s="146"/>
      <c r="DB764" s="146"/>
      <c r="DC764" s="146"/>
      <c r="DD764" s="146"/>
      <c r="DE764" s="146"/>
      <c r="DF764" s="146"/>
      <c r="DG764" s="219"/>
      <c r="DH764" s="219"/>
      <c r="DI764" s="219"/>
      <c r="DJ764" s="219"/>
      <c r="DK764" s="219"/>
      <c r="DL764" s="219"/>
      <c r="DM764" s="219"/>
      <c r="DN764" s="219"/>
      <c r="DO764" s="219"/>
      <c r="DP764" s="219"/>
      <c r="DQ764" s="219"/>
      <c r="DR764" s="157"/>
      <c r="DS764" s="157"/>
      <c r="DT764" s="157"/>
      <c r="DU764" s="157"/>
      <c r="DV764" s="158"/>
      <c r="DW764" s="158"/>
      <c r="DX764" s="158"/>
      <c r="DY764" s="158"/>
      <c r="DZ764" s="158"/>
      <c r="EA764" s="158"/>
      <c r="EB764" s="158"/>
      <c r="EC764" s="158"/>
      <c r="ED764" s="158"/>
      <c r="EE764" s="158"/>
      <c r="EF764" s="158"/>
      <c r="EG764" s="158"/>
      <c r="EH764" s="158"/>
      <c r="EI764" s="158"/>
      <c r="EJ764" s="220"/>
      <c r="EK764" s="220"/>
      <c r="EL764" s="221"/>
      <c r="EM764" s="220"/>
      <c r="EN764" s="220"/>
      <c r="EO764" s="220"/>
      <c r="EP764" s="220"/>
      <c r="EQ764" s="220"/>
      <c r="ER764" s="222"/>
      <c r="ES764" s="222"/>
      <c r="ET764" s="222"/>
      <c r="EU764" s="222"/>
      <c r="EV764" s="222"/>
      <c r="EW764" s="222"/>
      <c r="EX764" s="222"/>
      <c r="EY764" s="222"/>
      <c r="EZ764" s="223"/>
      <c r="FA764" s="224"/>
      <c r="FB764" s="224"/>
      <c r="FC764" s="222"/>
      <c r="FD764" s="222"/>
      <c r="FE764" s="222"/>
      <c r="FF764" s="222"/>
      <c r="FG764" s="222"/>
      <c r="FH764" s="222"/>
      <c r="FI764" s="222"/>
      <c r="FJ764" s="222"/>
      <c r="FK764" s="222"/>
      <c r="FL764" s="222"/>
      <c r="FM764" s="222"/>
      <c r="FN764" s="146"/>
      <c r="FO764" s="225"/>
      <c r="FP764" s="225"/>
      <c r="FQ764" s="225"/>
      <c r="FR764" s="225"/>
      <c r="FS764" s="225"/>
      <c r="FT764" s="225"/>
      <c r="FU764" s="225"/>
      <c r="FV764" s="225"/>
      <c r="FW764" s="225"/>
      <c r="FX764" s="225"/>
      <c r="FY764" s="225"/>
      <c r="FZ764" s="225"/>
      <c r="GA764" s="225"/>
    </row>
    <row r="765" spans="4:183" ht="16.899999999999999" customHeight="1">
      <c r="D765" s="45"/>
      <c r="E765" s="85"/>
      <c r="F765" s="144"/>
      <c r="G765" s="144"/>
      <c r="H765" s="144"/>
      <c r="I765" s="144"/>
      <c r="J765" s="144"/>
      <c r="K765" s="144"/>
      <c r="L765" s="83"/>
      <c r="M765" s="83"/>
      <c r="N765" s="211"/>
      <c r="O765" s="211"/>
      <c r="P765" s="146"/>
      <c r="Q765" s="215"/>
      <c r="R765" s="215"/>
      <c r="S765" s="215"/>
      <c r="T765" s="216"/>
      <c r="U765" s="216"/>
      <c r="V765" s="216"/>
      <c r="W765" s="216"/>
      <c r="X765" s="216"/>
      <c r="Y765" s="216"/>
      <c r="Z765" s="216"/>
      <c r="AA765" s="216"/>
      <c r="AB765" s="216"/>
      <c r="AC765" s="216"/>
      <c r="AD765" s="216"/>
      <c r="AE765" s="216"/>
      <c r="AF765" s="216"/>
      <c r="AG765" s="216"/>
      <c r="AH765" s="185"/>
      <c r="AI765" s="146"/>
      <c r="AJ765" s="146"/>
      <c r="AK765" s="146"/>
      <c r="AL765" s="217"/>
      <c r="AM765" s="146"/>
      <c r="AN765" s="149"/>
      <c r="AO765" s="146"/>
      <c r="AP765" s="149"/>
      <c r="AQ765" s="185"/>
      <c r="AR765" s="218"/>
      <c r="AS765" s="218"/>
      <c r="AT765" s="218"/>
      <c r="AU765" s="218"/>
      <c r="AV765" s="218"/>
      <c r="AW765" s="218"/>
      <c r="AX765" s="218"/>
      <c r="AY765" s="218"/>
      <c r="AZ765" s="218"/>
      <c r="BA765" s="146"/>
      <c r="BB765" s="218"/>
      <c r="BC765" s="218"/>
      <c r="BD765" s="218"/>
      <c r="BE765" s="185"/>
      <c r="BF765" s="185"/>
      <c r="BG765" s="185"/>
      <c r="BH765" s="185"/>
      <c r="BI765" s="185"/>
      <c r="BJ765" s="185"/>
      <c r="BK765" s="185"/>
      <c r="BL765" s="146"/>
      <c r="BM765" s="146"/>
      <c r="BN765" s="184"/>
      <c r="BO765" s="184"/>
      <c r="BP765" s="184"/>
      <c r="BQ765" s="184"/>
      <c r="BR765" s="184"/>
      <c r="BS765" s="184"/>
      <c r="BT765" s="184"/>
      <c r="BU765" s="184"/>
      <c r="BV765" s="184"/>
      <c r="BW765" s="184"/>
      <c r="BX765" s="184"/>
      <c r="BY765" s="184"/>
      <c r="BZ765" s="184"/>
      <c r="CA765" s="184"/>
      <c r="CB765" s="184"/>
      <c r="CC765" s="184"/>
      <c r="CD765" s="184"/>
      <c r="CE765" s="184"/>
      <c r="CF765" s="184"/>
      <c r="CG765" s="184"/>
      <c r="CH765" s="184"/>
      <c r="CI765" s="184"/>
      <c r="CJ765" s="184"/>
      <c r="CK765" s="184"/>
      <c r="CL765" s="184"/>
      <c r="CM765" s="146"/>
      <c r="CN765" s="146"/>
      <c r="CO765" s="146"/>
      <c r="CP765" s="146"/>
      <c r="CQ765" s="146"/>
      <c r="CR765" s="146"/>
      <c r="CS765" s="146"/>
      <c r="CT765" s="146"/>
      <c r="CU765" s="146"/>
      <c r="CV765" s="146"/>
      <c r="CW765" s="146"/>
      <c r="CX765" s="146"/>
      <c r="CY765" s="146"/>
      <c r="CZ765" s="146"/>
      <c r="DA765" s="146"/>
      <c r="DB765" s="146"/>
      <c r="DC765" s="146"/>
      <c r="DD765" s="146"/>
      <c r="DE765" s="146"/>
      <c r="DF765" s="146"/>
      <c r="DG765" s="219"/>
      <c r="DH765" s="219"/>
      <c r="DI765" s="219"/>
      <c r="DJ765" s="219"/>
      <c r="DK765" s="219"/>
      <c r="DL765" s="219"/>
      <c r="DM765" s="219"/>
      <c r="DN765" s="219"/>
      <c r="DO765" s="219"/>
      <c r="DP765" s="219"/>
      <c r="DQ765" s="219"/>
      <c r="DR765" s="157"/>
      <c r="DS765" s="157"/>
      <c r="DT765" s="157"/>
      <c r="DU765" s="157"/>
      <c r="DV765" s="158"/>
      <c r="DW765" s="158"/>
      <c r="DX765" s="158"/>
      <c r="DY765" s="158"/>
      <c r="DZ765" s="158"/>
      <c r="EA765" s="158"/>
      <c r="EB765" s="158"/>
      <c r="EC765" s="158"/>
      <c r="ED765" s="158"/>
      <c r="EE765" s="158"/>
      <c r="EF765" s="158"/>
      <c r="EG765" s="158"/>
      <c r="EH765" s="158"/>
      <c r="EI765" s="158"/>
      <c r="EJ765" s="220"/>
      <c r="EK765" s="220"/>
      <c r="EL765" s="221"/>
      <c r="EM765" s="220"/>
      <c r="EN765" s="220"/>
      <c r="EO765" s="220"/>
      <c r="EP765" s="220"/>
      <c r="EQ765" s="220"/>
      <c r="ER765" s="222"/>
      <c r="ES765" s="222"/>
      <c r="ET765" s="222"/>
      <c r="EU765" s="222"/>
      <c r="EV765" s="222"/>
      <c r="EW765" s="222"/>
      <c r="EX765" s="222"/>
      <c r="EY765" s="222"/>
      <c r="EZ765" s="223"/>
      <c r="FA765" s="224"/>
      <c r="FB765" s="224"/>
      <c r="FC765" s="222"/>
      <c r="FD765" s="222"/>
      <c r="FE765" s="222"/>
      <c r="FF765" s="222"/>
      <c r="FG765" s="222"/>
      <c r="FH765" s="222"/>
      <c r="FI765" s="222"/>
      <c r="FJ765" s="222"/>
      <c r="FK765" s="222"/>
      <c r="FL765" s="222"/>
      <c r="FM765" s="222"/>
      <c r="FN765" s="146"/>
      <c r="FO765" s="225"/>
      <c r="FP765" s="225"/>
      <c r="FQ765" s="225"/>
      <c r="FR765" s="225"/>
      <c r="FS765" s="225"/>
      <c r="FT765" s="225"/>
      <c r="FU765" s="225"/>
      <c r="FV765" s="225"/>
      <c r="FW765" s="225"/>
      <c r="FX765" s="225"/>
      <c r="FY765" s="225"/>
      <c r="FZ765" s="225"/>
      <c r="GA765" s="225"/>
    </row>
    <row r="766" spans="4:183" ht="16.899999999999999" customHeight="1">
      <c r="D766" s="45"/>
      <c r="E766" s="85"/>
      <c r="F766" s="144"/>
      <c r="G766" s="144"/>
      <c r="H766" s="83"/>
      <c r="I766" s="83"/>
      <c r="J766" s="83"/>
      <c r="K766" s="83"/>
      <c r="L766" s="83"/>
      <c r="M766" s="83"/>
      <c r="N766" s="211"/>
      <c r="O766" s="211"/>
      <c r="P766" s="146"/>
      <c r="Q766" s="215"/>
      <c r="R766" s="215"/>
      <c r="S766" s="215"/>
      <c r="T766" s="216"/>
      <c r="U766" s="216"/>
      <c r="V766" s="216"/>
      <c r="W766" s="216"/>
      <c r="X766" s="216"/>
      <c r="Y766" s="216"/>
      <c r="Z766" s="216"/>
      <c r="AA766" s="216"/>
      <c r="AB766" s="216"/>
      <c r="AC766" s="216"/>
      <c r="AD766" s="216"/>
      <c r="AE766" s="216"/>
      <c r="AF766" s="216"/>
      <c r="AG766" s="216"/>
      <c r="AH766" s="185"/>
      <c r="AI766" s="146"/>
      <c r="AJ766" s="146"/>
      <c r="AK766" s="146"/>
      <c r="AL766" s="217"/>
      <c r="AM766" s="146"/>
      <c r="AN766" s="149"/>
      <c r="AO766" s="146"/>
      <c r="AP766" s="149"/>
      <c r="AQ766" s="185"/>
      <c r="AR766" s="218"/>
      <c r="AS766" s="218"/>
      <c r="AT766" s="218"/>
      <c r="AU766" s="218"/>
      <c r="AV766" s="218"/>
      <c r="AW766" s="218"/>
      <c r="AX766" s="218"/>
      <c r="AY766" s="218"/>
      <c r="AZ766" s="218"/>
      <c r="BA766" s="146"/>
      <c r="BB766" s="218"/>
      <c r="BC766" s="218"/>
      <c r="BD766" s="218"/>
      <c r="BE766" s="185"/>
      <c r="BF766" s="185"/>
      <c r="BG766" s="185"/>
      <c r="BH766" s="185"/>
      <c r="BI766" s="185"/>
      <c r="BJ766" s="185"/>
      <c r="BK766" s="185"/>
      <c r="BL766" s="146"/>
      <c r="BM766" s="146"/>
      <c r="BN766" s="184"/>
      <c r="BO766" s="184"/>
      <c r="BP766" s="184"/>
      <c r="BQ766" s="184"/>
      <c r="BR766" s="184"/>
      <c r="BS766" s="184"/>
      <c r="BT766" s="184"/>
      <c r="BU766" s="184"/>
      <c r="BV766" s="184"/>
      <c r="BW766" s="184"/>
      <c r="BX766" s="184"/>
      <c r="BY766" s="184"/>
      <c r="BZ766" s="184"/>
      <c r="CA766" s="184"/>
      <c r="CB766" s="184"/>
      <c r="CC766" s="184"/>
      <c r="CD766" s="184"/>
      <c r="CE766" s="184"/>
      <c r="CF766" s="184"/>
      <c r="CG766" s="184"/>
      <c r="CH766" s="184"/>
      <c r="CI766" s="184"/>
      <c r="CJ766" s="184"/>
      <c r="CK766" s="184"/>
      <c r="CL766" s="184"/>
      <c r="CM766" s="146"/>
      <c r="CN766" s="146"/>
      <c r="CO766" s="146"/>
      <c r="CP766" s="146"/>
      <c r="CQ766" s="146"/>
      <c r="CR766" s="146"/>
      <c r="CS766" s="146"/>
      <c r="CT766" s="146"/>
      <c r="CU766" s="146"/>
      <c r="CV766" s="146"/>
      <c r="CW766" s="146"/>
      <c r="CX766" s="146"/>
      <c r="CY766" s="146"/>
      <c r="CZ766" s="146"/>
      <c r="DA766" s="146"/>
      <c r="DB766" s="146"/>
      <c r="DC766" s="146"/>
      <c r="DD766" s="146"/>
      <c r="DE766" s="146"/>
      <c r="DF766" s="146"/>
      <c r="DG766" s="219"/>
      <c r="DH766" s="219"/>
      <c r="DI766" s="219"/>
      <c r="DJ766" s="219"/>
      <c r="DK766" s="219"/>
      <c r="DL766" s="219"/>
      <c r="DM766" s="219"/>
      <c r="DN766" s="219"/>
      <c r="DO766" s="219"/>
      <c r="DP766" s="219"/>
      <c r="DQ766" s="219"/>
      <c r="DR766" s="157"/>
      <c r="DS766" s="157"/>
      <c r="DT766" s="157"/>
      <c r="DU766" s="157"/>
      <c r="DV766" s="158"/>
      <c r="DW766" s="158"/>
      <c r="DX766" s="158"/>
      <c r="DY766" s="158"/>
      <c r="DZ766" s="158"/>
      <c r="EA766" s="158"/>
      <c r="EB766" s="158"/>
      <c r="EC766" s="158"/>
      <c r="ED766" s="158"/>
      <c r="EE766" s="158"/>
      <c r="EF766" s="158"/>
      <c r="EG766" s="158"/>
      <c r="EH766" s="158"/>
      <c r="EI766" s="158"/>
      <c r="EJ766" s="220"/>
      <c r="EK766" s="220"/>
      <c r="EL766" s="221"/>
      <c r="EM766" s="220"/>
      <c r="EN766" s="220"/>
      <c r="EO766" s="220"/>
      <c r="EP766" s="220"/>
      <c r="EQ766" s="220"/>
      <c r="ER766" s="222"/>
      <c r="ES766" s="222"/>
      <c r="ET766" s="222"/>
      <c r="EU766" s="222"/>
      <c r="EV766" s="222"/>
      <c r="EW766" s="222"/>
      <c r="EX766" s="222"/>
      <c r="EY766" s="222"/>
      <c r="EZ766" s="223"/>
      <c r="FA766" s="224"/>
      <c r="FB766" s="224"/>
      <c r="FC766" s="222"/>
      <c r="FD766" s="222"/>
      <c r="FE766" s="222"/>
      <c r="FF766" s="222"/>
      <c r="FG766" s="222"/>
      <c r="FH766" s="222"/>
      <c r="FI766" s="222"/>
      <c r="FJ766" s="222"/>
      <c r="FK766" s="222"/>
      <c r="FL766" s="222"/>
      <c r="FM766" s="222"/>
      <c r="FN766" s="146"/>
      <c r="FO766" s="225"/>
      <c r="FP766" s="225"/>
      <c r="FQ766" s="225"/>
      <c r="FR766" s="225"/>
      <c r="FS766" s="225"/>
      <c r="FT766" s="225"/>
      <c r="FU766" s="225"/>
      <c r="FV766" s="225"/>
      <c r="FW766" s="225"/>
      <c r="FX766" s="225"/>
      <c r="FY766" s="225"/>
      <c r="FZ766" s="225"/>
      <c r="GA766" s="225"/>
    </row>
    <row r="767" spans="4:183" ht="16.899999999999999" customHeight="1">
      <c r="D767" s="45"/>
      <c r="E767" s="85"/>
      <c r="F767" s="144"/>
      <c r="G767" s="144"/>
      <c r="H767" s="83"/>
      <c r="I767" s="83"/>
      <c r="J767" s="83"/>
      <c r="K767" s="83"/>
      <c r="L767" s="83"/>
      <c r="M767" s="83"/>
      <c r="N767" s="211"/>
      <c r="O767" s="211"/>
      <c r="P767" s="146"/>
      <c r="Q767" s="215"/>
      <c r="R767" s="215"/>
      <c r="S767" s="215"/>
      <c r="T767" s="216"/>
      <c r="U767" s="216"/>
      <c r="V767" s="216"/>
      <c r="W767" s="216"/>
      <c r="X767" s="216"/>
      <c r="Y767" s="216"/>
      <c r="Z767" s="216"/>
      <c r="AA767" s="216"/>
      <c r="AB767" s="216"/>
      <c r="AC767" s="216"/>
      <c r="AD767" s="216"/>
      <c r="AE767" s="216"/>
      <c r="AF767" s="216"/>
      <c r="AG767" s="216"/>
      <c r="AH767" s="185"/>
      <c r="AI767" s="146"/>
      <c r="AJ767" s="146"/>
      <c r="AK767" s="146"/>
      <c r="AL767" s="217"/>
      <c r="AM767" s="146"/>
      <c r="AN767" s="149"/>
      <c r="AO767" s="146"/>
      <c r="AP767" s="149"/>
      <c r="AQ767" s="185"/>
      <c r="AR767" s="218"/>
      <c r="AS767" s="218"/>
      <c r="AT767" s="218"/>
      <c r="AU767" s="218"/>
      <c r="AV767" s="218"/>
      <c r="AW767" s="218"/>
      <c r="AX767" s="218"/>
      <c r="AY767" s="218"/>
      <c r="AZ767" s="218"/>
      <c r="BA767" s="146"/>
      <c r="BB767" s="218"/>
      <c r="BC767" s="218"/>
      <c r="BD767" s="218"/>
      <c r="BE767" s="185"/>
      <c r="BF767" s="185"/>
      <c r="BG767" s="185"/>
      <c r="BH767" s="185"/>
      <c r="BI767" s="185"/>
      <c r="BJ767" s="185"/>
      <c r="BK767" s="185"/>
      <c r="BL767" s="146"/>
      <c r="BM767" s="146"/>
      <c r="BN767" s="184"/>
      <c r="BO767" s="184"/>
      <c r="BP767" s="184"/>
      <c r="BQ767" s="184"/>
      <c r="BR767" s="184"/>
      <c r="BS767" s="184"/>
      <c r="BT767" s="184"/>
      <c r="BU767" s="184"/>
      <c r="BV767" s="184"/>
      <c r="BW767" s="184"/>
      <c r="BX767" s="184"/>
      <c r="BY767" s="184"/>
      <c r="BZ767" s="184"/>
      <c r="CA767" s="184"/>
      <c r="CB767" s="184"/>
      <c r="CC767" s="184"/>
      <c r="CD767" s="184"/>
      <c r="CE767" s="184"/>
      <c r="CF767" s="184"/>
      <c r="CG767" s="184"/>
      <c r="CH767" s="184"/>
      <c r="CI767" s="184"/>
      <c r="CJ767" s="184"/>
      <c r="CK767" s="184"/>
      <c r="CL767" s="184"/>
      <c r="CM767" s="146"/>
      <c r="CN767" s="146"/>
      <c r="CO767" s="146"/>
      <c r="CP767" s="146"/>
      <c r="CQ767" s="146"/>
      <c r="CR767" s="146"/>
      <c r="CS767" s="146"/>
      <c r="CT767" s="146"/>
      <c r="CU767" s="146"/>
      <c r="CV767" s="146"/>
      <c r="CW767" s="146"/>
      <c r="CX767" s="146"/>
      <c r="CY767" s="146"/>
      <c r="CZ767" s="146"/>
      <c r="DA767" s="146"/>
      <c r="DB767" s="146"/>
      <c r="DC767" s="146"/>
      <c r="DD767" s="146"/>
      <c r="DE767" s="146"/>
      <c r="DF767" s="146"/>
      <c r="DG767" s="219"/>
      <c r="DH767" s="219"/>
      <c r="DI767" s="219"/>
      <c r="DJ767" s="219"/>
      <c r="DK767" s="219"/>
      <c r="DL767" s="219"/>
      <c r="DM767" s="219"/>
      <c r="DN767" s="219"/>
      <c r="DO767" s="219"/>
      <c r="DP767" s="219"/>
      <c r="DQ767" s="219"/>
      <c r="DR767" s="157"/>
      <c r="DS767" s="157"/>
      <c r="DT767" s="157"/>
      <c r="DU767" s="157"/>
      <c r="DV767" s="158"/>
      <c r="DW767" s="158"/>
      <c r="DX767" s="158"/>
      <c r="DY767" s="158"/>
      <c r="DZ767" s="158"/>
      <c r="EA767" s="158"/>
      <c r="EB767" s="158"/>
      <c r="EC767" s="158"/>
      <c r="ED767" s="158"/>
      <c r="EE767" s="158"/>
      <c r="EF767" s="158"/>
      <c r="EG767" s="158"/>
      <c r="EH767" s="158"/>
      <c r="EI767" s="158"/>
      <c r="EJ767" s="220"/>
      <c r="EK767" s="220"/>
      <c r="EL767" s="221"/>
      <c r="EM767" s="220"/>
      <c r="EN767" s="220"/>
      <c r="EO767" s="220"/>
      <c r="EP767" s="220"/>
      <c r="EQ767" s="220"/>
      <c r="ER767" s="222"/>
      <c r="ES767" s="222"/>
      <c r="ET767" s="222"/>
      <c r="EU767" s="222"/>
      <c r="EV767" s="222"/>
      <c r="EW767" s="222"/>
      <c r="EX767" s="222"/>
      <c r="EY767" s="222"/>
      <c r="EZ767" s="223"/>
      <c r="FA767" s="224"/>
      <c r="FB767" s="224"/>
      <c r="FC767" s="222"/>
      <c r="FD767" s="222"/>
      <c r="FE767" s="222"/>
      <c r="FF767" s="222"/>
      <c r="FG767" s="222"/>
      <c r="FH767" s="222"/>
      <c r="FI767" s="222"/>
      <c r="FJ767" s="222"/>
      <c r="FK767" s="222"/>
      <c r="FL767" s="222"/>
      <c r="FM767" s="222"/>
      <c r="FN767" s="146"/>
      <c r="FO767" s="225"/>
      <c r="FP767" s="225"/>
      <c r="FQ767" s="225"/>
      <c r="FR767" s="225"/>
      <c r="FS767" s="225"/>
      <c r="FT767" s="225"/>
      <c r="FU767" s="225"/>
      <c r="FV767" s="225"/>
      <c r="FW767" s="225"/>
      <c r="FX767" s="225"/>
      <c r="FY767" s="225"/>
      <c r="FZ767" s="225"/>
      <c r="GA767" s="225"/>
    </row>
    <row r="768" spans="4:183" ht="16.899999999999999" customHeight="1">
      <c r="D768" s="45"/>
      <c r="E768" s="85"/>
      <c r="F768" s="83"/>
      <c r="G768" s="83"/>
      <c r="H768" s="83"/>
      <c r="I768" s="83"/>
      <c r="J768" s="83"/>
      <c r="K768" s="83"/>
      <c r="L768" s="83"/>
      <c r="M768" s="83"/>
      <c r="N768" s="211"/>
      <c r="O768" s="211"/>
      <c r="P768" s="146"/>
      <c r="Q768" s="215"/>
      <c r="R768" s="215"/>
      <c r="S768" s="215"/>
      <c r="T768" s="216"/>
      <c r="U768" s="216"/>
      <c r="V768" s="216"/>
      <c r="W768" s="216"/>
      <c r="X768" s="216"/>
      <c r="Y768" s="216"/>
      <c r="Z768" s="216"/>
      <c r="AA768" s="216"/>
      <c r="AB768" s="216"/>
      <c r="AC768" s="216"/>
      <c r="AD768" s="216"/>
      <c r="AE768" s="216"/>
      <c r="AF768" s="216"/>
      <c r="AG768" s="216"/>
      <c r="AH768" s="185"/>
      <c r="AI768" s="146"/>
      <c r="AJ768" s="146"/>
      <c r="AK768" s="146"/>
      <c r="AL768" s="217"/>
      <c r="AM768" s="146"/>
      <c r="AN768" s="149"/>
      <c r="AO768" s="146"/>
      <c r="AP768" s="149"/>
      <c r="AQ768" s="185"/>
      <c r="AR768" s="218"/>
      <c r="AS768" s="218"/>
      <c r="AT768" s="218"/>
      <c r="AU768" s="218"/>
      <c r="AV768" s="218"/>
      <c r="AW768" s="218"/>
      <c r="AX768" s="218"/>
      <c r="AY768" s="218"/>
      <c r="AZ768" s="218"/>
      <c r="BA768" s="146"/>
      <c r="BB768" s="218"/>
      <c r="BC768" s="218"/>
      <c r="BD768" s="218"/>
      <c r="BE768" s="185"/>
      <c r="BF768" s="185"/>
      <c r="BG768" s="185"/>
      <c r="BH768" s="185"/>
      <c r="BI768" s="185"/>
      <c r="BJ768" s="185"/>
      <c r="BK768" s="185"/>
      <c r="BL768" s="146"/>
      <c r="BM768" s="146"/>
      <c r="BN768" s="184"/>
      <c r="BO768" s="184"/>
      <c r="BP768" s="184"/>
      <c r="BQ768" s="184"/>
      <c r="BR768" s="184"/>
      <c r="BS768" s="184"/>
      <c r="BT768" s="184"/>
      <c r="BU768" s="184"/>
      <c r="BV768" s="184"/>
      <c r="BW768" s="184"/>
      <c r="BX768" s="184"/>
      <c r="BY768" s="184"/>
      <c r="BZ768" s="184"/>
      <c r="CA768" s="184"/>
      <c r="CB768" s="184"/>
      <c r="CC768" s="184"/>
      <c r="CD768" s="184"/>
      <c r="CE768" s="184"/>
      <c r="CF768" s="184"/>
      <c r="CG768" s="184"/>
      <c r="CH768" s="184"/>
      <c r="CI768" s="184"/>
      <c r="CJ768" s="184"/>
      <c r="CK768" s="184"/>
      <c r="CL768" s="184"/>
      <c r="CM768" s="146"/>
      <c r="CN768" s="146"/>
      <c r="CO768" s="146"/>
      <c r="CP768" s="146"/>
      <c r="CQ768" s="146"/>
      <c r="CR768" s="146"/>
      <c r="CS768" s="146"/>
      <c r="CT768" s="146"/>
      <c r="CU768" s="146"/>
      <c r="CV768" s="146"/>
      <c r="CW768" s="146"/>
      <c r="CX768" s="146"/>
      <c r="CY768" s="146"/>
      <c r="CZ768" s="146"/>
      <c r="DA768" s="146"/>
      <c r="DB768" s="146"/>
      <c r="DC768" s="146"/>
      <c r="DD768" s="146"/>
      <c r="DE768" s="146"/>
      <c r="DF768" s="146"/>
      <c r="DG768" s="219"/>
      <c r="DH768" s="219"/>
      <c r="DI768" s="219"/>
      <c r="DJ768" s="219"/>
      <c r="DK768" s="219"/>
      <c r="DL768" s="219"/>
      <c r="DM768" s="219"/>
      <c r="DN768" s="219"/>
      <c r="DO768" s="219"/>
      <c r="DP768" s="219"/>
      <c r="DQ768" s="219"/>
      <c r="DR768" s="157"/>
      <c r="DS768" s="157"/>
      <c r="DT768" s="157"/>
      <c r="DU768" s="157"/>
      <c r="DV768" s="158"/>
      <c r="DW768" s="158"/>
      <c r="DX768" s="158"/>
      <c r="DY768" s="158"/>
      <c r="DZ768" s="158"/>
      <c r="EA768" s="158"/>
      <c r="EB768" s="158"/>
      <c r="EC768" s="158"/>
      <c r="ED768" s="158"/>
      <c r="EE768" s="158"/>
      <c r="EF768" s="158"/>
      <c r="EG768" s="158"/>
      <c r="EH768" s="158"/>
      <c r="EI768" s="158"/>
      <c r="EJ768" s="220"/>
      <c r="EK768" s="220"/>
      <c r="EL768" s="221"/>
      <c r="EM768" s="220"/>
      <c r="EN768" s="220"/>
      <c r="EO768" s="220"/>
      <c r="EP768" s="220"/>
      <c r="EQ768" s="220"/>
      <c r="ER768" s="222"/>
      <c r="ES768" s="222"/>
      <c r="ET768" s="222"/>
      <c r="EU768" s="222"/>
      <c r="EV768" s="222"/>
      <c r="EW768" s="222"/>
      <c r="EX768" s="222"/>
      <c r="EY768" s="222"/>
      <c r="EZ768" s="223"/>
      <c r="FA768" s="224"/>
      <c r="FB768" s="224"/>
      <c r="FC768" s="222"/>
      <c r="FD768" s="222"/>
      <c r="FE768" s="222"/>
      <c r="FF768" s="222"/>
      <c r="FG768" s="222"/>
      <c r="FH768" s="222"/>
      <c r="FI768" s="222"/>
      <c r="FJ768" s="222"/>
      <c r="FK768" s="222"/>
      <c r="FL768" s="222"/>
      <c r="FM768" s="222"/>
      <c r="FN768" s="146"/>
      <c r="FO768" s="225"/>
      <c r="FP768" s="225"/>
      <c r="FQ768" s="225"/>
      <c r="FR768" s="225"/>
      <c r="FS768" s="225"/>
      <c r="FT768" s="225"/>
      <c r="FU768" s="225"/>
      <c r="FV768" s="225"/>
      <c r="FW768" s="225"/>
      <c r="FX768" s="225"/>
      <c r="FY768" s="225"/>
      <c r="FZ768" s="225"/>
      <c r="GA768" s="225"/>
    </row>
    <row r="769" spans="2:183" ht="16.899999999999999" customHeight="1">
      <c r="D769" s="45"/>
      <c r="E769" s="85"/>
      <c r="F769" s="144"/>
      <c r="G769" s="144"/>
      <c r="H769" s="144"/>
      <c r="I769" s="144"/>
      <c r="J769" s="144"/>
      <c r="K769" s="144"/>
      <c r="L769" s="83"/>
      <c r="M769" s="83"/>
      <c r="N769" s="211"/>
      <c r="O769" s="211"/>
      <c r="P769" s="146"/>
      <c r="Q769" s="215"/>
      <c r="R769" s="215"/>
      <c r="S769" s="215"/>
      <c r="T769" s="216"/>
      <c r="U769" s="216"/>
      <c r="V769" s="216"/>
      <c r="W769" s="216"/>
      <c r="X769" s="216"/>
      <c r="Y769" s="216"/>
      <c r="Z769" s="216"/>
      <c r="AA769" s="216"/>
      <c r="AB769" s="216"/>
      <c r="AC769" s="216"/>
      <c r="AD769" s="216"/>
      <c r="AE769" s="216"/>
      <c r="AF769" s="216"/>
      <c r="AG769" s="216"/>
      <c r="AH769" s="185"/>
      <c r="AI769" s="146"/>
      <c r="AJ769" s="146"/>
      <c r="AK769" s="146"/>
      <c r="AL769" s="217"/>
      <c r="AM769" s="146"/>
      <c r="AN769" s="149"/>
      <c r="AO769" s="146"/>
      <c r="AP769" s="149"/>
      <c r="AQ769" s="185"/>
      <c r="AR769" s="218"/>
      <c r="AS769" s="218"/>
      <c r="AT769" s="218"/>
      <c r="AU769" s="218"/>
      <c r="AV769" s="218"/>
      <c r="AW769" s="218"/>
      <c r="AX769" s="218"/>
      <c r="AY769" s="218"/>
      <c r="AZ769" s="218"/>
      <c r="BA769" s="146"/>
      <c r="BB769" s="218"/>
      <c r="BC769" s="218"/>
      <c r="BD769" s="218"/>
      <c r="BE769" s="185"/>
      <c r="BF769" s="185"/>
      <c r="BG769" s="185"/>
      <c r="BH769" s="185"/>
      <c r="BI769" s="185"/>
      <c r="BJ769" s="185"/>
      <c r="BK769" s="185"/>
      <c r="BL769" s="146"/>
      <c r="BM769" s="146"/>
      <c r="BN769" s="184"/>
      <c r="BO769" s="184"/>
      <c r="BP769" s="184"/>
      <c r="BQ769" s="184"/>
      <c r="BR769" s="184"/>
      <c r="BS769" s="184"/>
      <c r="BT769" s="184"/>
      <c r="BU769" s="184"/>
      <c r="BV769" s="184"/>
      <c r="BW769" s="184"/>
      <c r="BX769" s="184"/>
      <c r="BY769" s="184"/>
      <c r="BZ769" s="184"/>
      <c r="CA769" s="184"/>
      <c r="CB769" s="184"/>
      <c r="CC769" s="184"/>
      <c r="CD769" s="184"/>
      <c r="CE769" s="184"/>
      <c r="CF769" s="184"/>
      <c r="CG769" s="184"/>
      <c r="CH769" s="184"/>
      <c r="CI769" s="184"/>
      <c r="CJ769" s="184"/>
      <c r="CK769" s="184"/>
      <c r="CL769" s="184"/>
      <c r="CM769" s="146"/>
      <c r="CN769" s="146"/>
      <c r="CO769" s="146"/>
      <c r="CP769" s="146"/>
      <c r="CQ769" s="146"/>
      <c r="CR769" s="146"/>
      <c r="CS769" s="146"/>
      <c r="CT769" s="146"/>
      <c r="CU769" s="146"/>
      <c r="CV769" s="146"/>
      <c r="CW769" s="146"/>
      <c r="CX769" s="146"/>
      <c r="CY769" s="146"/>
      <c r="CZ769" s="146"/>
      <c r="DA769" s="146"/>
      <c r="DB769" s="146"/>
      <c r="DC769" s="146"/>
      <c r="DD769" s="146"/>
      <c r="DE769" s="146"/>
      <c r="DF769" s="146"/>
      <c r="DG769" s="219"/>
      <c r="DH769" s="219"/>
      <c r="DI769" s="219"/>
      <c r="DJ769" s="219"/>
      <c r="DK769" s="219"/>
      <c r="DL769" s="219"/>
      <c r="DM769" s="219"/>
      <c r="DN769" s="219"/>
      <c r="DO769" s="219"/>
      <c r="DP769" s="219"/>
      <c r="DQ769" s="219"/>
      <c r="DR769" s="157"/>
      <c r="DS769" s="157"/>
      <c r="DT769" s="157"/>
      <c r="DU769" s="157"/>
      <c r="DV769" s="158"/>
      <c r="DW769" s="158"/>
      <c r="DX769" s="158"/>
      <c r="DY769" s="158"/>
      <c r="DZ769" s="158"/>
      <c r="EA769" s="158"/>
      <c r="EB769" s="158"/>
      <c r="EC769" s="158"/>
      <c r="ED769" s="158"/>
      <c r="EE769" s="158"/>
      <c r="EF769" s="158"/>
      <c r="EG769" s="158"/>
      <c r="EH769" s="158"/>
      <c r="EI769" s="158"/>
      <c r="EJ769" s="220"/>
      <c r="EK769" s="220"/>
      <c r="EL769" s="221"/>
      <c r="EM769" s="220"/>
      <c r="EN769" s="220"/>
      <c r="EO769" s="220"/>
      <c r="EP769" s="220"/>
      <c r="EQ769" s="220"/>
      <c r="ER769" s="222"/>
      <c r="ES769" s="222"/>
      <c r="ET769" s="222"/>
      <c r="EU769" s="222"/>
      <c r="EV769" s="222"/>
      <c r="EW769" s="222"/>
      <c r="EX769" s="222"/>
      <c r="EY769" s="222"/>
      <c r="EZ769" s="223"/>
      <c r="FA769" s="224"/>
      <c r="FB769" s="224"/>
      <c r="FC769" s="222"/>
      <c r="FD769" s="222"/>
      <c r="FE769" s="222"/>
      <c r="FF769" s="222"/>
      <c r="FG769" s="222"/>
      <c r="FH769" s="222"/>
      <c r="FI769" s="222"/>
      <c r="FJ769" s="222"/>
      <c r="FK769" s="222"/>
      <c r="FL769" s="222"/>
      <c r="FM769" s="222"/>
      <c r="FN769" s="146"/>
      <c r="FO769" s="225"/>
      <c r="FP769" s="225"/>
      <c r="FQ769" s="225"/>
      <c r="FR769" s="225"/>
      <c r="FS769" s="225"/>
      <c r="FT769" s="225"/>
      <c r="FU769" s="225"/>
      <c r="FV769" s="225"/>
      <c r="FW769" s="225"/>
      <c r="FX769" s="225"/>
      <c r="FY769" s="225"/>
      <c r="FZ769" s="225"/>
      <c r="GA769" s="225"/>
    </row>
    <row r="770" spans="2:183" ht="16.899999999999999" customHeight="1">
      <c r="D770" s="45"/>
      <c r="E770" s="85"/>
      <c r="F770" s="144"/>
      <c r="G770" s="144"/>
      <c r="H770" s="144"/>
      <c r="I770" s="144"/>
      <c r="J770" s="144"/>
      <c r="K770" s="144"/>
      <c r="L770" s="83"/>
      <c r="M770" s="83"/>
      <c r="N770" s="211"/>
      <c r="O770" s="211"/>
      <c r="P770" s="146"/>
      <c r="Q770" s="215"/>
      <c r="R770" s="215"/>
      <c r="S770" s="215"/>
      <c r="T770" s="216"/>
      <c r="U770" s="216"/>
      <c r="V770" s="216"/>
      <c r="W770" s="216"/>
      <c r="X770" s="216"/>
      <c r="Y770" s="216"/>
      <c r="Z770" s="216"/>
      <c r="AA770" s="216"/>
      <c r="AB770" s="216"/>
      <c r="AC770" s="216"/>
      <c r="AD770" s="216"/>
      <c r="AE770" s="216"/>
      <c r="AF770" s="216"/>
      <c r="AG770" s="216"/>
      <c r="AH770" s="185"/>
      <c r="AI770" s="146"/>
      <c r="AJ770" s="146"/>
      <c r="AK770" s="146"/>
      <c r="AL770" s="217"/>
      <c r="AM770" s="146"/>
      <c r="AN770" s="149"/>
      <c r="AO770" s="146"/>
      <c r="AP770" s="149"/>
      <c r="AQ770" s="185"/>
      <c r="AR770" s="218"/>
      <c r="AS770" s="218"/>
      <c r="AT770" s="218"/>
      <c r="AU770" s="218"/>
      <c r="AV770" s="218"/>
      <c r="AW770" s="218"/>
      <c r="AX770" s="218"/>
      <c r="AY770" s="218"/>
      <c r="AZ770" s="218"/>
      <c r="BA770" s="146"/>
      <c r="BB770" s="218"/>
      <c r="BC770" s="218"/>
      <c r="BD770" s="218"/>
      <c r="BE770" s="185"/>
      <c r="BF770" s="185"/>
      <c r="BG770" s="185"/>
      <c r="BH770" s="185"/>
      <c r="BI770" s="185"/>
      <c r="BJ770" s="185"/>
      <c r="BK770" s="185"/>
      <c r="BL770" s="146"/>
      <c r="BM770" s="146"/>
      <c r="BN770" s="184"/>
      <c r="BO770" s="184"/>
      <c r="BP770" s="184"/>
      <c r="BQ770" s="184"/>
      <c r="BR770" s="184"/>
      <c r="BS770" s="184"/>
      <c r="BT770" s="184"/>
      <c r="BU770" s="184"/>
      <c r="BV770" s="184"/>
      <c r="BW770" s="184"/>
      <c r="BX770" s="184"/>
      <c r="BY770" s="184"/>
      <c r="BZ770" s="184"/>
      <c r="CA770" s="184"/>
      <c r="CB770" s="184"/>
      <c r="CC770" s="184"/>
      <c r="CD770" s="184"/>
      <c r="CE770" s="184"/>
      <c r="CF770" s="184"/>
      <c r="CG770" s="184"/>
      <c r="CH770" s="184"/>
      <c r="CI770" s="184"/>
      <c r="CJ770" s="184"/>
      <c r="CK770" s="184"/>
      <c r="CL770" s="184"/>
      <c r="CM770" s="146"/>
      <c r="CN770" s="146"/>
      <c r="CO770" s="146"/>
      <c r="CP770" s="146"/>
      <c r="CQ770" s="146"/>
      <c r="CR770" s="146"/>
      <c r="CS770" s="146"/>
      <c r="CT770" s="146"/>
      <c r="CU770" s="146"/>
      <c r="CV770" s="146"/>
      <c r="CW770" s="146"/>
      <c r="CX770" s="146"/>
      <c r="CY770" s="146"/>
      <c r="CZ770" s="146"/>
      <c r="DA770" s="146"/>
      <c r="DB770" s="146"/>
      <c r="DC770" s="146"/>
      <c r="DD770" s="146"/>
      <c r="DE770" s="146"/>
      <c r="DF770" s="146"/>
      <c r="DG770" s="219"/>
      <c r="DH770" s="219"/>
      <c r="DI770" s="219"/>
      <c r="DJ770" s="219"/>
      <c r="DK770" s="219"/>
      <c r="DL770" s="219"/>
      <c r="DM770" s="219"/>
      <c r="DN770" s="219"/>
      <c r="DO770" s="219"/>
      <c r="DP770" s="219"/>
      <c r="DQ770" s="219"/>
      <c r="DR770" s="157"/>
      <c r="DS770" s="157"/>
      <c r="DT770" s="157"/>
      <c r="DU770" s="157"/>
      <c r="DV770" s="158"/>
      <c r="DW770" s="158"/>
      <c r="DX770" s="158"/>
      <c r="DY770" s="158"/>
      <c r="DZ770" s="158"/>
      <c r="EA770" s="158"/>
      <c r="EB770" s="158"/>
      <c r="EC770" s="158"/>
      <c r="ED770" s="158"/>
      <c r="EE770" s="158"/>
      <c r="EF770" s="158"/>
      <c r="EG770" s="158"/>
      <c r="EH770" s="158"/>
      <c r="EI770" s="158"/>
      <c r="EJ770" s="220"/>
      <c r="EK770" s="220"/>
      <c r="EL770" s="221"/>
      <c r="EM770" s="220"/>
      <c r="EN770" s="220"/>
      <c r="EO770" s="220"/>
      <c r="EP770" s="220"/>
      <c r="EQ770" s="220"/>
      <c r="ER770" s="222"/>
      <c r="ES770" s="222"/>
      <c r="ET770" s="222"/>
      <c r="EU770" s="222"/>
      <c r="EV770" s="222"/>
      <c r="EW770" s="222"/>
      <c r="EX770" s="222"/>
      <c r="EY770" s="222"/>
      <c r="EZ770" s="223"/>
      <c r="FA770" s="224"/>
      <c r="FB770" s="224"/>
      <c r="FC770" s="222"/>
      <c r="FD770" s="222"/>
      <c r="FE770" s="222"/>
      <c r="FF770" s="222"/>
      <c r="FG770" s="222"/>
      <c r="FH770" s="222"/>
      <c r="FI770" s="222"/>
      <c r="FJ770" s="222"/>
      <c r="FK770" s="222"/>
      <c r="FL770" s="222"/>
      <c r="FM770" s="222"/>
      <c r="FN770" s="146"/>
      <c r="FO770" s="225"/>
      <c r="FP770" s="225"/>
      <c r="FQ770" s="225"/>
      <c r="FR770" s="225"/>
      <c r="FS770" s="225"/>
      <c r="FT770" s="225"/>
      <c r="FU770" s="225"/>
      <c r="FV770" s="225"/>
      <c r="FW770" s="225"/>
      <c r="FX770" s="225"/>
      <c r="FY770" s="225"/>
      <c r="FZ770" s="225"/>
      <c r="GA770" s="225"/>
    </row>
    <row r="771" spans="2:183" ht="16.899999999999999" customHeight="1">
      <c r="D771" s="45"/>
      <c r="E771" s="85"/>
      <c r="F771" s="144"/>
      <c r="G771" s="144"/>
      <c r="H771" s="144"/>
      <c r="I771" s="144"/>
      <c r="J771" s="144"/>
      <c r="K771" s="144"/>
      <c r="L771" s="83"/>
      <c r="M771" s="83"/>
      <c r="N771" s="211"/>
      <c r="O771" s="211"/>
      <c r="P771" s="146"/>
      <c r="Q771" s="215"/>
      <c r="R771" s="215"/>
      <c r="S771" s="215"/>
      <c r="T771" s="216"/>
      <c r="U771" s="216"/>
      <c r="V771" s="216"/>
      <c r="W771" s="216"/>
      <c r="X771" s="216"/>
      <c r="Y771" s="216"/>
      <c r="Z771" s="216"/>
      <c r="AA771" s="216"/>
      <c r="AB771" s="216"/>
      <c r="AC771" s="216"/>
      <c r="AD771" s="216"/>
      <c r="AE771" s="216"/>
      <c r="AF771" s="216"/>
      <c r="AG771" s="216"/>
      <c r="AH771" s="185"/>
      <c r="AI771" s="146"/>
      <c r="AJ771" s="146"/>
      <c r="AK771" s="146"/>
      <c r="AL771" s="217"/>
      <c r="AM771" s="146"/>
      <c r="AN771" s="149"/>
      <c r="AO771" s="146"/>
      <c r="AP771" s="149"/>
      <c r="AQ771" s="185"/>
      <c r="AR771" s="218"/>
      <c r="AS771" s="218"/>
      <c r="AT771" s="218"/>
      <c r="AU771" s="218"/>
      <c r="AV771" s="218"/>
      <c r="AW771" s="218"/>
      <c r="AX771" s="218"/>
      <c r="AY771" s="218"/>
      <c r="AZ771" s="218"/>
      <c r="BA771" s="146"/>
      <c r="BB771" s="218"/>
      <c r="BC771" s="218"/>
      <c r="BD771" s="218"/>
      <c r="BE771" s="185"/>
      <c r="BF771" s="185"/>
      <c r="BG771" s="185"/>
      <c r="BH771" s="185"/>
      <c r="BI771" s="185"/>
      <c r="BJ771" s="185"/>
      <c r="BK771" s="185"/>
      <c r="BL771" s="146"/>
      <c r="BM771" s="146"/>
      <c r="BN771" s="184"/>
      <c r="BO771" s="184"/>
      <c r="BP771" s="184"/>
      <c r="BQ771" s="184"/>
      <c r="BR771" s="184"/>
      <c r="BS771" s="184"/>
      <c r="BT771" s="184"/>
      <c r="BU771" s="184"/>
      <c r="BV771" s="184"/>
      <c r="BW771" s="184"/>
      <c r="BX771" s="184"/>
      <c r="BY771" s="184"/>
      <c r="BZ771" s="184"/>
      <c r="CA771" s="184"/>
      <c r="CB771" s="184"/>
      <c r="CC771" s="184"/>
      <c r="CD771" s="184"/>
      <c r="CE771" s="184"/>
      <c r="CF771" s="184"/>
      <c r="CG771" s="184"/>
      <c r="CH771" s="184"/>
      <c r="CI771" s="184"/>
      <c r="CJ771" s="184"/>
      <c r="CK771" s="184"/>
      <c r="CL771" s="184"/>
      <c r="CM771" s="146"/>
      <c r="CN771" s="146"/>
      <c r="CO771" s="146"/>
      <c r="CP771" s="146"/>
      <c r="CQ771" s="146"/>
      <c r="CR771" s="146"/>
      <c r="CS771" s="146"/>
      <c r="CT771" s="146"/>
      <c r="CU771" s="146"/>
      <c r="CV771" s="146"/>
      <c r="CW771" s="146"/>
      <c r="CX771" s="146"/>
      <c r="CY771" s="146"/>
      <c r="CZ771" s="146"/>
      <c r="DA771" s="146"/>
      <c r="DB771" s="146"/>
      <c r="DC771" s="146"/>
      <c r="DD771" s="146"/>
      <c r="DE771" s="146"/>
      <c r="DF771" s="146"/>
      <c r="DG771" s="219"/>
      <c r="DH771" s="219"/>
      <c r="DI771" s="219"/>
      <c r="DJ771" s="219"/>
      <c r="DK771" s="219"/>
      <c r="DL771" s="219"/>
      <c r="DM771" s="219"/>
      <c r="DN771" s="219"/>
      <c r="DO771" s="219"/>
      <c r="DP771" s="219"/>
      <c r="DQ771" s="219"/>
      <c r="DR771" s="157"/>
      <c r="DS771" s="157"/>
      <c r="DT771" s="157"/>
      <c r="DU771" s="157"/>
      <c r="DV771" s="158"/>
      <c r="DW771" s="158"/>
      <c r="DX771" s="158"/>
      <c r="DY771" s="158"/>
      <c r="DZ771" s="158"/>
      <c r="EA771" s="158"/>
      <c r="EB771" s="158"/>
      <c r="EC771" s="158"/>
      <c r="ED771" s="158"/>
      <c r="EE771" s="158"/>
      <c r="EF771" s="158"/>
      <c r="EG771" s="158"/>
      <c r="EH771" s="158"/>
      <c r="EI771" s="158"/>
      <c r="EJ771" s="220"/>
      <c r="EK771" s="220"/>
      <c r="EL771" s="221"/>
      <c r="EM771" s="220"/>
      <c r="EN771" s="220"/>
      <c r="EO771" s="220"/>
      <c r="EP771" s="220"/>
      <c r="EQ771" s="220"/>
      <c r="ER771" s="222"/>
      <c r="ES771" s="222"/>
      <c r="ET771" s="222"/>
      <c r="EU771" s="222"/>
      <c r="EV771" s="222"/>
      <c r="EW771" s="222"/>
      <c r="EX771" s="222"/>
      <c r="EY771" s="222"/>
      <c r="EZ771" s="223"/>
      <c r="FA771" s="224"/>
      <c r="FB771" s="224"/>
      <c r="FC771" s="222"/>
      <c r="FD771" s="222"/>
      <c r="FE771" s="222"/>
      <c r="FF771" s="222"/>
      <c r="FG771" s="222"/>
      <c r="FH771" s="222"/>
      <c r="FI771" s="222"/>
      <c r="FJ771" s="222"/>
      <c r="FK771" s="222"/>
      <c r="FL771" s="222"/>
      <c r="FM771" s="222"/>
      <c r="FN771" s="146"/>
      <c r="FO771" s="225"/>
      <c r="FP771" s="225"/>
      <c r="FQ771" s="225"/>
      <c r="FR771" s="225"/>
      <c r="FS771" s="225"/>
      <c r="FT771" s="225"/>
      <c r="FU771" s="225"/>
      <c r="FV771" s="225"/>
      <c r="FW771" s="225"/>
      <c r="FX771" s="225"/>
      <c r="FY771" s="225"/>
      <c r="FZ771" s="225"/>
      <c r="GA771" s="225"/>
    </row>
    <row r="772" spans="2:183" ht="16.899999999999999" customHeight="1">
      <c r="D772" s="45"/>
      <c r="E772" s="85"/>
      <c r="F772" s="83"/>
      <c r="G772" s="83"/>
      <c r="H772" s="83"/>
      <c r="I772" s="83"/>
      <c r="J772" s="83"/>
      <c r="K772" s="83"/>
      <c r="L772" s="83"/>
      <c r="M772" s="83"/>
      <c r="N772" s="211"/>
      <c r="O772" s="211"/>
      <c r="P772" s="146"/>
      <c r="Q772" s="215"/>
      <c r="R772" s="215"/>
      <c r="S772" s="215"/>
      <c r="T772" s="216"/>
      <c r="U772" s="216"/>
      <c r="V772" s="216"/>
      <c r="W772" s="216"/>
      <c r="X772" s="216"/>
      <c r="Y772" s="216"/>
      <c r="Z772" s="216"/>
      <c r="AA772" s="216"/>
      <c r="AB772" s="216"/>
      <c r="AC772" s="216"/>
      <c r="AD772" s="216"/>
      <c r="AE772" s="216"/>
      <c r="AF772" s="216"/>
      <c r="AG772" s="216"/>
      <c r="AH772" s="185"/>
      <c r="AI772" s="146"/>
      <c r="AJ772" s="146"/>
      <c r="AK772" s="146"/>
      <c r="AL772" s="217"/>
      <c r="AM772" s="146"/>
      <c r="AN772" s="149"/>
      <c r="AO772" s="146"/>
      <c r="AP772" s="149"/>
      <c r="AQ772" s="185"/>
      <c r="AR772" s="218"/>
      <c r="AS772" s="218"/>
      <c r="AT772" s="218"/>
      <c r="AU772" s="218"/>
      <c r="AV772" s="218"/>
      <c r="AW772" s="218"/>
      <c r="AX772" s="218"/>
      <c r="AY772" s="218"/>
      <c r="AZ772" s="218"/>
      <c r="BA772" s="146"/>
      <c r="BB772" s="218"/>
      <c r="BC772" s="218"/>
      <c r="BD772" s="218"/>
      <c r="BE772" s="185"/>
      <c r="BF772" s="185"/>
      <c r="BG772" s="185"/>
      <c r="BH772" s="185"/>
      <c r="BI772" s="185"/>
      <c r="BJ772" s="185"/>
      <c r="BK772" s="185"/>
      <c r="BL772" s="146"/>
      <c r="BM772" s="146"/>
      <c r="BN772" s="184"/>
      <c r="BO772" s="184"/>
      <c r="BP772" s="184"/>
      <c r="BQ772" s="184"/>
      <c r="BR772" s="184"/>
      <c r="BS772" s="184"/>
      <c r="BT772" s="184"/>
      <c r="BU772" s="184"/>
      <c r="BV772" s="184"/>
      <c r="BW772" s="184"/>
      <c r="BX772" s="184"/>
      <c r="BY772" s="184"/>
      <c r="BZ772" s="184"/>
      <c r="CA772" s="184"/>
      <c r="CB772" s="184"/>
      <c r="CC772" s="184"/>
      <c r="CD772" s="184"/>
      <c r="CE772" s="184"/>
      <c r="CF772" s="184"/>
      <c r="CG772" s="184"/>
      <c r="CH772" s="184"/>
      <c r="CI772" s="184"/>
      <c r="CJ772" s="184"/>
      <c r="CK772" s="184"/>
      <c r="CL772" s="184"/>
      <c r="CM772" s="146"/>
      <c r="CN772" s="146"/>
      <c r="CO772" s="146"/>
      <c r="CP772" s="146"/>
      <c r="CQ772" s="146"/>
      <c r="CR772" s="146"/>
      <c r="CS772" s="146"/>
      <c r="CT772" s="146"/>
      <c r="CU772" s="146"/>
      <c r="CV772" s="146"/>
      <c r="CW772" s="146"/>
      <c r="CX772" s="146"/>
      <c r="CY772" s="146"/>
      <c r="CZ772" s="146"/>
      <c r="DA772" s="146"/>
      <c r="DB772" s="146"/>
      <c r="DC772" s="146"/>
      <c r="DD772" s="146"/>
      <c r="DE772" s="146"/>
      <c r="DF772" s="146"/>
      <c r="DG772" s="219"/>
      <c r="DH772" s="219"/>
      <c r="DI772" s="219"/>
      <c r="DJ772" s="219"/>
      <c r="DK772" s="219"/>
      <c r="DL772" s="219"/>
      <c r="DM772" s="219"/>
      <c r="DN772" s="219"/>
      <c r="DO772" s="219"/>
      <c r="DP772" s="219"/>
      <c r="DQ772" s="219"/>
      <c r="DR772" s="157"/>
      <c r="DS772" s="157"/>
      <c r="DT772" s="157"/>
      <c r="DU772" s="157"/>
      <c r="DV772" s="158"/>
      <c r="DW772" s="158"/>
      <c r="DX772" s="158"/>
      <c r="DY772" s="158"/>
      <c r="DZ772" s="158"/>
      <c r="EA772" s="158"/>
      <c r="EB772" s="158"/>
      <c r="EC772" s="158"/>
      <c r="ED772" s="158"/>
      <c r="EE772" s="158"/>
      <c r="EF772" s="158"/>
      <c r="EG772" s="158"/>
      <c r="EH772" s="158"/>
      <c r="EI772" s="158"/>
      <c r="EJ772" s="220"/>
      <c r="EK772" s="220"/>
      <c r="EL772" s="221"/>
      <c r="EM772" s="220"/>
      <c r="EN772" s="220"/>
      <c r="EO772" s="220"/>
      <c r="EP772" s="220"/>
      <c r="EQ772" s="220"/>
      <c r="ER772" s="222"/>
      <c r="ES772" s="222"/>
      <c r="ET772" s="222"/>
      <c r="EU772" s="222"/>
      <c r="EV772" s="222"/>
      <c r="EW772" s="222"/>
      <c r="EX772" s="222"/>
      <c r="EY772" s="222"/>
      <c r="EZ772" s="223"/>
      <c r="FA772" s="224"/>
      <c r="FB772" s="224"/>
      <c r="FC772" s="222"/>
      <c r="FD772" s="222"/>
      <c r="FE772" s="222"/>
      <c r="FF772" s="222"/>
      <c r="FG772" s="222"/>
      <c r="FH772" s="222"/>
      <c r="FI772" s="222"/>
      <c r="FJ772" s="222"/>
      <c r="FK772" s="222"/>
      <c r="FL772" s="222"/>
      <c r="FM772" s="222"/>
      <c r="FN772" s="146"/>
      <c r="FO772" s="225"/>
      <c r="FP772" s="225"/>
      <c r="FQ772" s="225"/>
      <c r="FR772" s="225"/>
      <c r="FS772" s="225"/>
      <c r="FT772" s="225"/>
      <c r="FU772" s="225"/>
      <c r="FV772" s="225"/>
      <c r="FW772" s="225"/>
      <c r="FX772" s="225"/>
      <c r="FY772" s="225"/>
      <c r="FZ772" s="225"/>
      <c r="GA772" s="225"/>
    </row>
    <row r="773" spans="2:183" ht="16.899999999999999" customHeight="1">
      <c r="D773" s="45"/>
      <c r="E773" s="85"/>
      <c r="F773" s="144"/>
      <c r="G773" s="144"/>
      <c r="H773" s="144"/>
      <c r="I773" s="144"/>
      <c r="J773" s="144"/>
      <c r="K773" s="144"/>
      <c r="L773" s="144"/>
      <c r="M773" s="83"/>
      <c r="N773" s="211"/>
      <c r="O773" s="211"/>
      <c r="P773" s="146"/>
      <c r="Q773" s="215"/>
      <c r="R773" s="215"/>
      <c r="S773" s="215"/>
      <c r="T773" s="216"/>
      <c r="U773" s="216"/>
      <c r="V773" s="216"/>
      <c r="W773" s="216"/>
      <c r="X773" s="216"/>
      <c r="Y773" s="216"/>
      <c r="Z773" s="216"/>
      <c r="AA773" s="216"/>
      <c r="AB773" s="216"/>
      <c r="AC773" s="216"/>
      <c r="AD773" s="216"/>
      <c r="AE773" s="216"/>
      <c r="AF773" s="216"/>
      <c r="AG773" s="216"/>
      <c r="AH773" s="185"/>
      <c r="AI773" s="146"/>
      <c r="AJ773" s="146"/>
      <c r="AK773" s="146"/>
      <c r="AL773" s="217"/>
      <c r="AM773" s="146"/>
      <c r="AN773" s="149"/>
      <c r="AO773" s="146"/>
      <c r="AP773" s="149"/>
      <c r="AQ773" s="185"/>
      <c r="AR773" s="218"/>
      <c r="AS773" s="218"/>
      <c r="AT773" s="218"/>
      <c r="AU773" s="218"/>
      <c r="AV773" s="218"/>
      <c r="AW773" s="218"/>
      <c r="AX773" s="218"/>
      <c r="AY773" s="218"/>
      <c r="AZ773" s="218"/>
      <c r="BA773" s="146"/>
      <c r="BB773" s="218"/>
      <c r="BC773" s="218"/>
      <c r="BD773" s="218"/>
      <c r="BE773" s="185"/>
      <c r="BF773" s="185"/>
      <c r="BG773" s="185"/>
      <c r="BH773" s="185"/>
      <c r="BI773" s="185"/>
      <c r="BJ773" s="185"/>
      <c r="BK773" s="185"/>
      <c r="BL773" s="146"/>
      <c r="BM773" s="146"/>
      <c r="BN773" s="184"/>
      <c r="BO773" s="184"/>
      <c r="BP773" s="184"/>
      <c r="BQ773" s="184"/>
      <c r="BR773" s="184"/>
      <c r="BS773" s="184"/>
      <c r="BT773" s="184"/>
      <c r="BU773" s="184"/>
      <c r="BV773" s="184"/>
      <c r="BW773" s="184"/>
      <c r="BX773" s="184"/>
      <c r="BY773" s="184"/>
      <c r="BZ773" s="184"/>
      <c r="CA773" s="184"/>
      <c r="CB773" s="184"/>
      <c r="CC773" s="184"/>
      <c r="CD773" s="184"/>
      <c r="CE773" s="184"/>
      <c r="CF773" s="184"/>
      <c r="CG773" s="184"/>
      <c r="CH773" s="184"/>
      <c r="CI773" s="184"/>
      <c r="CJ773" s="184"/>
      <c r="CK773" s="184"/>
      <c r="CL773" s="184"/>
      <c r="CM773" s="146"/>
      <c r="CN773" s="146"/>
      <c r="CO773" s="146"/>
      <c r="CP773" s="146"/>
      <c r="CQ773" s="146"/>
      <c r="CR773" s="146"/>
      <c r="CS773" s="146"/>
      <c r="CT773" s="146"/>
      <c r="CU773" s="146"/>
      <c r="CV773" s="146"/>
      <c r="CW773" s="146"/>
      <c r="CX773" s="146"/>
      <c r="CY773" s="146"/>
      <c r="CZ773" s="146"/>
      <c r="DA773" s="146"/>
      <c r="DB773" s="146"/>
      <c r="DC773" s="146"/>
      <c r="DD773" s="146"/>
      <c r="DE773" s="146"/>
      <c r="DF773" s="146"/>
      <c r="DG773" s="219"/>
      <c r="DH773" s="219"/>
      <c r="DI773" s="219"/>
      <c r="DJ773" s="219"/>
      <c r="DK773" s="219"/>
      <c r="DL773" s="219"/>
      <c r="DM773" s="219"/>
      <c r="DN773" s="219"/>
      <c r="DO773" s="219"/>
      <c r="DP773" s="219"/>
      <c r="DQ773" s="219"/>
      <c r="DR773" s="157"/>
      <c r="DS773" s="157"/>
      <c r="DT773" s="157"/>
      <c r="DU773" s="157"/>
      <c r="DV773" s="158"/>
      <c r="DW773" s="158"/>
      <c r="DX773" s="158"/>
      <c r="DY773" s="158"/>
      <c r="DZ773" s="158"/>
      <c r="EA773" s="158"/>
      <c r="EB773" s="158"/>
      <c r="EC773" s="158"/>
      <c r="ED773" s="158"/>
      <c r="EE773" s="158"/>
      <c r="EF773" s="158"/>
      <c r="EG773" s="158"/>
      <c r="EH773" s="158"/>
      <c r="EI773" s="158"/>
      <c r="EJ773" s="220"/>
      <c r="EK773" s="220"/>
      <c r="EL773" s="221"/>
      <c r="EM773" s="220"/>
      <c r="EN773" s="220"/>
      <c r="EO773" s="220"/>
      <c r="EP773" s="220"/>
      <c r="EQ773" s="220"/>
      <c r="ER773" s="222"/>
      <c r="ES773" s="222"/>
      <c r="ET773" s="222"/>
      <c r="EU773" s="222"/>
      <c r="EV773" s="222"/>
      <c r="EW773" s="222"/>
      <c r="EX773" s="222"/>
      <c r="EY773" s="222"/>
      <c r="EZ773" s="223"/>
      <c r="FA773" s="224"/>
      <c r="FB773" s="224"/>
      <c r="FC773" s="222"/>
      <c r="FD773" s="222"/>
      <c r="FE773" s="222"/>
      <c r="FF773" s="222"/>
      <c r="FG773" s="222"/>
      <c r="FH773" s="222"/>
      <c r="FI773" s="222"/>
      <c r="FJ773" s="222"/>
      <c r="FK773" s="222"/>
      <c r="FL773" s="222"/>
      <c r="FM773" s="222"/>
      <c r="FN773" s="146"/>
      <c r="FO773" s="225"/>
      <c r="FP773" s="225"/>
      <c r="FQ773" s="225"/>
      <c r="FR773" s="225"/>
      <c r="FS773" s="225"/>
      <c r="FT773" s="225"/>
      <c r="FU773" s="225"/>
      <c r="FV773" s="225"/>
      <c r="FW773" s="225"/>
      <c r="FX773" s="225"/>
      <c r="FY773" s="225"/>
      <c r="FZ773" s="225"/>
      <c r="GA773" s="225"/>
    </row>
    <row r="774" spans="2:183" ht="16.899999999999999" customHeight="1">
      <c r="D774" s="45"/>
      <c r="E774" s="85"/>
      <c r="F774" s="144"/>
      <c r="G774" s="144"/>
      <c r="H774" s="144"/>
      <c r="I774" s="144"/>
      <c r="J774" s="144"/>
      <c r="K774" s="144"/>
      <c r="L774" s="144"/>
      <c r="M774" s="83"/>
      <c r="N774" s="211"/>
      <c r="O774" s="211"/>
      <c r="P774" s="146"/>
      <c r="Q774" s="215"/>
      <c r="R774" s="215"/>
      <c r="S774" s="215"/>
      <c r="T774" s="216"/>
      <c r="U774" s="216"/>
      <c r="V774" s="216"/>
      <c r="W774" s="216"/>
      <c r="X774" s="216"/>
      <c r="Y774" s="216"/>
      <c r="Z774" s="216"/>
      <c r="AA774" s="216"/>
      <c r="AB774" s="216"/>
      <c r="AC774" s="216"/>
      <c r="AD774" s="216"/>
      <c r="AE774" s="216"/>
      <c r="AF774" s="216"/>
      <c r="AG774" s="216"/>
      <c r="AH774" s="185"/>
      <c r="AI774" s="146"/>
      <c r="AJ774" s="146"/>
      <c r="AK774" s="146"/>
      <c r="AL774" s="217"/>
      <c r="AM774" s="146"/>
      <c r="AN774" s="149"/>
      <c r="AO774" s="146"/>
      <c r="AP774" s="149"/>
      <c r="AQ774" s="185"/>
      <c r="AR774" s="218"/>
      <c r="AS774" s="218"/>
      <c r="AT774" s="218"/>
      <c r="AU774" s="218"/>
      <c r="AV774" s="218"/>
      <c r="AW774" s="218"/>
      <c r="AX774" s="218"/>
      <c r="AY774" s="218"/>
      <c r="AZ774" s="218"/>
      <c r="BA774" s="146"/>
      <c r="BB774" s="218"/>
      <c r="BC774" s="218"/>
      <c r="BD774" s="218"/>
      <c r="BE774" s="185"/>
      <c r="BF774" s="185"/>
      <c r="BG774" s="185"/>
      <c r="BH774" s="185"/>
      <c r="BI774" s="185"/>
      <c r="BJ774" s="185"/>
      <c r="BK774" s="185"/>
      <c r="BL774" s="146"/>
      <c r="BM774" s="146"/>
      <c r="BN774" s="184"/>
      <c r="BO774" s="184"/>
      <c r="BP774" s="184"/>
      <c r="BQ774" s="184"/>
      <c r="BR774" s="184"/>
      <c r="BS774" s="184"/>
      <c r="BT774" s="184"/>
      <c r="BU774" s="184"/>
      <c r="BV774" s="184"/>
      <c r="BW774" s="184"/>
      <c r="BX774" s="184"/>
      <c r="BY774" s="184"/>
      <c r="BZ774" s="184"/>
      <c r="CA774" s="184"/>
      <c r="CB774" s="184"/>
      <c r="CC774" s="184"/>
      <c r="CD774" s="184"/>
      <c r="CE774" s="184"/>
      <c r="CF774" s="184"/>
      <c r="CG774" s="184"/>
      <c r="CH774" s="184"/>
      <c r="CI774" s="184"/>
      <c r="CJ774" s="184"/>
      <c r="CK774" s="184"/>
      <c r="CL774" s="184"/>
      <c r="CM774" s="146"/>
      <c r="CN774" s="146"/>
      <c r="CO774" s="146"/>
      <c r="CP774" s="146"/>
      <c r="CQ774" s="146"/>
      <c r="CR774" s="146"/>
      <c r="CS774" s="146"/>
      <c r="CT774" s="146"/>
      <c r="CU774" s="146"/>
      <c r="CV774" s="146"/>
      <c r="CW774" s="146"/>
      <c r="CX774" s="146"/>
      <c r="CY774" s="146"/>
      <c r="CZ774" s="146"/>
      <c r="DA774" s="146"/>
      <c r="DB774" s="146"/>
      <c r="DC774" s="146"/>
      <c r="DD774" s="146"/>
      <c r="DE774" s="146"/>
      <c r="DF774" s="146"/>
      <c r="DG774" s="219"/>
      <c r="DH774" s="219"/>
      <c r="DI774" s="219"/>
      <c r="DJ774" s="219"/>
      <c r="DK774" s="219"/>
      <c r="DL774" s="219"/>
      <c r="DM774" s="219"/>
      <c r="DN774" s="219"/>
      <c r="DO774" s="219"/>
      <c r="DP774" s="219"/>
      <c r="DQ774" s="219"/>
      <c r="DR774" s="157"/>
      <c r="DS774" s="157"/>
      <c r="DT774" s="157"/>
      <c r="DU774" s="157"/>
      <c r="DV774" s="158"/>
      <c r="DW774" s="158"/>
      <c r="DX774" s="158"/>
      <c r="DY774" s="158"/>
      <c r="DZ774" s="158"/>
      <c r="EA774" s="158"/>
      <c r="EB774" s="158"/>
      <c r="EC774" s="158"/>
      <c r="ED774" s="158"/>
      <c r="EE774" s="158"/>
      <c r="EF774" s="158"/>
      <c r="EG774" s="158"/>
      <c r="EH774" s="158"/>
      <c r="EI774" s="158"/>
      <c r="EJ774" s="220"/>
      <c r="EK774" s="220"/>
      <c r="EL774" s="221"/>
      <c r="EM774" s="220"/>
      <c r="EN774" s="220"/>
      <c r="EO774" s="220"/>
      <c r="EP774" s="220"/>
      <c r="EQ774" s="220"/>
      <c r="ER774" s="222"/>
      <c r="ES774" s="222"/>
      <c r="ET774" s="222"/>
      <c r="EU774" s="222"/>
      <c r="EV774" s="222"/>
      <c r="EW774" s="222"/>
      <c r="EX774" s="222"/>
      <c r="EY774" s="222"/>
      <c r="EZ774" s="223"/>
      <c r="FA774" s="224"/>
      <c r="FB774" s="224"/>
      <c r="FC774" s="222"/>
      <c r="FD774" s="222"/>
      <c r="FE774" s="222"/>
      <c r="FF774" s="222"/>
      <c r="FG774" s="222"/>
      <c r="FH774" s="222"/>
      <c r="FI774" s="222"/>
      <c r="FJ774" s="222"/>
      <c r="FK774" s="222"/>
      <c r="FL774" s="222"/>
      <c r="FM774" s="222"/>
      <c r="FN774" s="146"/>
      <c r="FO774" s="225"/>
      <c r="FP774" s="225"/>
      <c r="FQ774" s="225"/>
      <c r="FR774" s="225"/>
      <c r="FS774" s="225"/>
      <c r="FT774" s="225"/>
      <c r="FU774" s="225"/>
      <c r="FV774" s="225"/>
      <c r="FW774" s="225"/>
      <c r="FX774" s="225"/>
      <c r="FY774" s="225"/>
      <c r="FZ774" s="225"/>
      <c r="GA774" s="225"/>
    </row>
    <row r="775" spans="2:183" ht="16.899999999999999" customHeight="1">
      <c r="B775" s="85"/>
      <c r="C775" s="85"/>
      <c r="D775" s="146"/>
      <c r="E775" s="85"/>
      <c r="F775" s="144"/>
      <c r="G775" s="144"/>
      <c r="H775" s="144"/>
      <c r="I775" s="144"/>
      <c r="J775" s="144"/>
      <c r="K775" s="144"/>
      <c r="L775" s="144"/>
      <c r="M775" s="83"/>
      <c r="N775" s="211"/>
      <c r="O775" s="211"/>
      <c r="P775" s="146"/>
      <c r="Q775" s="215"/>
      <c r="R775" s="215"/>
      <c r="S775" s="215"/>
      <c r="T775" s="216"/>
      <c r="U775" s="216"/>
      <c r="V775" s="216"/>
      <c r="W775" s="216"/>
      <c r="X775" s="216"/>
      <c r="Y775" s="216"/>
      <c r="Z775" s="216"/>
      <c r="AA775" s="216"/>
      <c r="AB775" s="216"/>
      <c r="AC775" s="216"/>
      <c r="AD775" s="216"/>
      <c r="AE775" s="216"/>
      <c r="AF775" s="216"/>
      <c r="AG775" s="216"/>
      <c r="AH775" s="185"/>
      <c r="AI775" s="146"/>
      <c r="AJ775" s="146"/>
      <c r="AK775" s="146"/>
      <c r="AL775" s="217"/>
      <c r="AM775" s="146"/>
      <c r="AN775" s="149"/>
      <c r="AO775" s="146"/>
      <c r="AP775" s="149"/>
      <c r="AQ775" s="185"/>
      <c r="AR775" s="218"/>
      <c r="AS775" s="218"/>
      <c r="AT775" s="218"/>
      <c r="AU775" s="218"/>
      <c r="AV775" s="218"/>
      <c r="AW775" s="218"/>
      <c r="AX775" s="218"/>
      <c r="AY775" s="218"/>
      <c r="AZ775" s="218"/>
      <c r="BA775" s="146"/>
      <c r="BB775" s="218"/>
      <c r="BC775" s="218"/>
      <c r="BD775" s="218"/>
      <c r="BE775" s="185"/>
      <c r="BF775" s="185"/>
      <c r="BG775" s="185"/>
      <c r="BH775" s="185"/>
      <c r="BI775" s="185"/>
      <c r="BJ775" s="185"/>
      <c r="BK775" s="185"/>
      <c r="BL775" s="146"/>
      <c r="BM775" s="146"/>
      <c r="BN775" s="184"/>
      <c r="BO775" s="184"/>
      <c r="BP775" s="184"/>
      <c r="BQ775" s="184"/>
      <c r="BR775" s="184"/>
      <c r="BS775" s="184"/>
      <c r="BT775" s="184"/>
      <c r="BU775" s="184"/>
      <c r="BV775" s="184"/>
      <c r="BW775" s="184"/>
      <c r="BX775" s="184"/>
      <c r="BY775" s="184"/>
      <c r="BZ775" s="184"/>
      <c r="CA775" s="184"/>
      <c r="CB775" s="184"/>
      <c r="CC775" s="184"/>
      <c r="CD775" s="184"/>
      <c r="CE775" s="184"/>
      <c r="CF775" s="184"/>
      <c r="CG775" s="184"/>
      <c r="CH775" s="184"/>
      <c r="CI775" s="184"/>
      <c r="CJ775" s="184"/>
      <c r="CK775" s="184"/>
      <c r="CL775" s="184"/>
      <c r="CM775" s="146"/>
      <c r="CN775" s="146"/>
      <c r="CO775" s="146"/>
      <c r="CP775" s="146"/>
      <c r="CQ775" s="146"/>
      <c r="CR775" s="146"/>
      <c r="CS775" s="146"/>
      <c r="CT775" s="146"/>
      <c r="CU775" s="146"/>
      <c r="CV775" s="146"/>
      <c r="CW775" s="146"/>
      <c r="CX775" s="146"/>
      <c r="CY775" s="146"/>
      <c r="CZ775" s="146"/>
      <c r="DA775" s="146"/>
      <c r="DB775" s="146"/>
      <c r="DC775" s="146"/>
      <c r="DD775" s="146"/>
      <c r="DE775" s="146"/>
      <c r="DF775" s="146"/>
      <c r="DG775" s="219"/>
      <c r="DH775" s="219"/>
      <c r="DI775" s="219"/>
      <c r="DJ775" s="219"/>
      <c r="DK775" s="219"/>
      <c r="DL775" s="219"/>
      <c r="DM775" s="219"/>
      <c r="DN775" s="219"/>
      <c r="DO775" s="219"/>
      <c r="DP775" s="219"/>
      <c r="DQ775" s="219"/>
      <c r="DR775" s="157"/>
      <c r="DS775" s="157"/>
      <c r="DT775" s="157"/>
      <c r="DU775" s="157"/>
      <c r="DV775" s="158"/>
      <c r="DW775" s="158"/>
      <c r="DX775" s="158"/>
      <c r="DY775" s="158"/>
      <c r="DZ775" s="158"/>
      <c r="EA775" s="158"/>
      <c r="EB775" s="158"/>
      <c r="EC775" s="158"/>
      <c r="ED775" s="158"/>
      <c r="EE775" s="158"/>
      <c r="EF775" s="158"/>
      <c r="EG775" s="158"/>
      <c r="EH775" s="158"/>
      <c r="EI775" s="158"/>
      <c r="EJ775" s="220"/>
      <c r="EK775" s="220"/>
      <c r="EL775" s="221"/>
      <c r="EM775" s="220"/>
      <c r="EN775" s="220"/>
      <c r="EO775" s="220"/>
      <c r="EP775" s="220"/>
      <c r="EQ775" s="220"/>
      <c r="ER775" s="222"/>
      <c r="ES775" s="222"/>
      <c r="ET775" s="222"/>
      <c r="EU775" s="222"/>
      <c r="EV775" s="222"/>
      <c r="EW775" s="222"/>
      <c r="EX775" s="222"/>
      <c r="EY775" s="222"/>
      <c r="EZ775" s="223"/>
      <c r="FA775" s="224"/>
      <c r="FB775" s="224"/>
      <c r="FC775" s="222"/>
      <c r="FD775" s="222"/>
      <c r="FE775" s="222"/>
      <c r="FF775" s="222"/>
      <c r="FG775" s="222"/>
      <c r="FH775" s="222"/>
      <c r="FI775" s="222"/>
      <c r="FJ775" s="222"/>
      <c r="FK775" s="222"/>
      <c r="FL775" s="222"/>
      <c r="FM775" s="222"/>
      <c r="FN775" s="146"/>
      <c r="FO775" s="225"/>
      <c r="FP775" s="225"/>
      <c r="FQ775" s="225"/>
      <c r="FR775" s="225"/>
      <c r="FS775" s="225"/>
      <c r="FT775" s="225"/>
      <c r="FU775" s="225"/>
      <c r="FV775" s="225"/>
      <c r="FW775" s="225"/>
      <c r="FX775" s="225"/>
      <c r="FY775" s="225"/>
      <c r="FZ775" s="225"/>
      <c r="GA775" s="225"/>
    </row>
    <row r="776" spans="2:183" ht="16.899999999999999" customHeight="1">
      <c r="B776" s="85"/>
      <c r="C776" s="85"/>
      <c r="D776" s="146"/>
      <c r="E776" s="85"/>
      <c r="F776" s="83"/>
      <c r="G776" s="83"/>
      <c r="H776" s="83"/>
      <c r="I776" s="83"/>
      <c r="J776" s="83"/>
      <c r="K776" s="83"/>
      <c r="L776" s="83"/>
      <c r="M776" s="83"/>
      <c r="N776" s="211"/>
      <c r="O776" s="211"/>
      <c r="P776" s="146"/>
      <c r="Q776" s="215"/>
      <c r="R776" s="215"/>
      <c r="S776" s="215"/>
      <c r="T776" s="216"/>
      <c r="U776" s="216"/>
      <c r="V776" s="216"/>
      <c r="W776" s="216"/>
      <c r="X776" s="216"/>
      <c r="Y776" s="216"/>
      <c r="Z776" s="216"/>
      <c r="AA776" s="216"/>
      <c r="AB776" s="216"/>
      <c r="AC776" s="216"/>
      <c r="AD776" s="216"/>
      <c r="AE776" s="216"/>
      <c r="AF776" s="216"/>
      <c r="AG776" s="216"/>
      <c r="AH776" s="185"/>
      <c r="AI776" s="146"/>
      <c r="AJ776" s="146"/>
      <c r="AK776" s="146"/>
      <c r="AL776" s="217"/>
      <c r="AM776" s="146"/>
      <c r="AN776" s="149"/>
      <c r="AO776" s="146"/>
      <c r="AP776" s="149"/>
      <c r="AQ776" s="185"/>
      <c r="AR776" s="218"/>
      <c r="AS776" s="218"/>
      <c r="AT776" s="218"/>
      <c r="AU776" s="218"/>
      <c r="AV776" s="218"/>
      <c r="AW776" s="218"/>
      <c r="AX776" s="218"/>
      <c r="AY776" s="218"/>
      <c r="AZ776" s="218"/>
      <c r="BA776" s="146"/>
      <c r="BB776" s="218"/>
      <c r="BC776" s="218"/>
      <c r="BD776" s="218"/>
      <c r="BE776" s="185"/>
      <c r="BF776" s="185"/>
      <c r="BG776" s="185"/>
      <c r="BH776" s="185"/>
      <c r="BI776" s="185"/>
      <c r="BJ776" s="185"/>
      <c r="BK776" s="185"/>
      <c r="BL776" s="146"/>
      <c r="BM776" s="146"/>
      <c r="BN776" s="184"/>
      <c r="BO776" s="184"/>
      <c r="BP776" s="184"/>
      <c r="BQ776" s="184"/>
      <c r="BR776" s="184"/>
      <c r="BS776" s="184"/>
      <c r="BT776" s="184"/>
      <c r="BU776" s="184"/>
      <c r="BV776" s="184"/>
      <c r="BW776" s="184"/>
      <c r="BX776" s="184"/>
      <c r="BY776" s="184"/>
      <c r="BZ776" s="184"/>
      <c r="CA776" s="184"/>
      <c r="CB776" s="184"/>
      <c r="CC776" s="184"/>
      <c r="CD776" s="184"/>
      <c r="CE776" s="184"/>
      <c r="CF776" s="184"/>
      <c r="CG776" s="184"/>
      <c r="CH776" s="184"/>
      <c r="CI776" s="184"/>
      <c r="CJ776" s="184"/>
      <c r="CK776" s="184"/>
      <c r="CL776" s="184"/>
      <c r="CM776" s="146"/>
      <c r="CN776" s="146"/>
      <c r="CO776" s="146"/>
      <c r="CP776" s="146"/>
      <c r="CQ776" s="146"/>
      <c r="CR776" s="146"/>
      <c r="CS776" s="146"/>
      <c r="CT776" s="146"/>
      <c r="CU776" s="146"/>
      <c r="CV776" s="146"/>
      <c r="CW776" s="146"/>
      <c r="CX776" s="146"/>
      <c r="CY776" s="146"/>
      <c r="CZ776" s="146"/>
      <c r="DA776" s="146"/>
      <c r="DB776" s="146"/>
      <c r="DC776" s="146"/>
      <c r="DD776" s="146"/>
      <c r="DE776" s="146"/>
      <c r="DF776" s="146"/>
      <c r="DG776" s="219"/>
      <c r="DH776" s="219"/>
      <c r="DI776" s="219"/>
      <c r="DJ776" s="219"/>
      <c r="DK776" s="219"/>
      <c r="DL776" s="219"/>
      <c r="DM776" s="219"/>
      <c r="DN776" s="219"/>
      <c r="DO776" s="219"/>
      <c r="DP776" s="219"/>
      <c r="DQ776" s="219"/>
      <c r="DR776" s="157"/>
      <c r="DS776" s="157"/>
      <c r="DT776" s="157"/>
      <c r="DU776" s="157"/>
      <c r="DV776" s="158"/>
      <c r="DW776" s="158"/>
      <c r="DX776" s="158"/>
      <c r="DY776" s="158"/>
      <c r="DZ776" s="158"/>
      <c r="EA776" s="158"/>
      <c r="EB776" s="158"/>
      <c r="EC776" s="158"/>
      <c r="ED776" s="158"/>
      <c r="EE776" s="158"/>
      <c r="EF776" s="158"/>
      <c r="EG776" s="158"/>
      <c r="EH776" s="158"/>
      <c r="EI776" s="158"/>
      <c r="EJ776" s="220"/>
      <c r="EK776" s="220"/>
      <c r="EL776" s="221"/>
      <c r="EM776" s="220"/>
      <c r="EN776" s="220"/>
      <c r="EO776" s="220"/>
      <c r="EP776" s="220"/>
      <c r="EQ776" s="220"/>
      <c r="ER776" s="222"/>
      <c r="ES776" s="222"/>
      <c r="ET776" s="222"/>
      <c r="EU776" s="222"/>
      <c r="EV776" s="222"/>
      <c r="EW776" s="222"/>
      <c r="EX776" s="222"/>
      <c r="EY776" s="222"/>
      <c r="EZ776" s="223"/>
      <c r="FA776" s="224"/>
      <c r="FB776" s="224"/>
      <c r="FC776" s="222"/>
      <c r="FD776" s="222"/>
      <c r="FE776" s="222"/>
      <c r="FF776" s="222"/>
      <c r="FG776" s="222"/>
      <c r="FH776" s="222"/>
      <c r="FI776" s="222"/>
      <c r="FJ776" s="222"/>
      <c r="FK776" s="222"/>
      <c r="FL776" s="222"/>
      <c r="FM776" s="222"/>
      <c r="FN776" s="146"/>
      <c r="FO776" s="225"/>
      <c r="FP776" s="225"/>
      <c r="FQ776" s="225"/>
      <c r="FR776" s="225"/>
      <c r="FS776" s="225"/>
      <c r="FT776" s="225"/>
      <c r="FU776" s="225"/>
      <c r="FV776" s="225"/>
      <c r="FW776" s="225"/>
      <c r="FX776" s="225"/>
      <c r="FY776" s="225"/>
      <c r="FZ776" s="225"/>
      <c r="GA776" s="225"/>
    </row>
    <row r="777" spans="2:183" ht="16.899999999999999" customHeight="1">
      <c r="B777" s="85"/>
      <c r="C777" s="85"/>
      <c r="D777" s="146"/>
      <c r="E777" s="85"/>
      <c r="F777" s="83"/>
      <c r="G777" s="83"/>
      <c r="H777" s="83"/>
      <c r="I777" s="83"/>
      <c r="J777" s="83"/>
      <c r="K777" s="83"/>
      <c r="L777" s="83"/>
      <c r="M777" s="83"/>
      <c r="N777" s="211"/>
      <c r="O777" s="211"/>
      <c r="P777" s="146"/>
      <c r="Q777" s="215"/>
      <c r="R777" s="215"/>
      <c r="S777" s="215"/>
      <c r="T777" s="216"/>
      <c r="U777" s="216"/>
      <c r="V777" s="216"/>
      <c r="W777" s="216"/>
      <c r="X777" s="216"/>
      <c r="Y777" s="216"/>
      <c r="Z777" s="216"/>
      <c r="AA777" s="216"/>
      <c r="AB777" s="216"/>
      <c r="AC777" s="216"/>
      <c r="AD777" s="216"/>
      <c r="AE777" s="216"/>
      <c r="AF777" s="216"/>
      <c r="AG777" s="216"/>
      <c r="AH777" s="185"/>
      <c r="AI777" s="146"/>
      <c r="AJ777" s="146"/>
      <c r="AK777" s="146"/>
      <c r="AL777" s="217"/>
      <c r="AM777" s="146"/>
      <c r="AN777" s="149"/>
      <c r="AO777" s="146"/>
      <c r="AP777" s="149"/>
      <c r="AQ777" s="185"/>
      <c r="AR777" s="218"/>
      <c r="AS777" s="218"/>
      <c r="AT777" s="218"/>
      <c r="AU777" s="218"/>
      <c r="AV777" s="218"/>
      <c r="AW777" s="218"/>
      <c r="AX777" s="218"/>
      <c r="AY777" s="218"/>
      <c r="AZ777" s="218"/>
      <c r="BA777" s="146"/>
      <c r="BB777" s="218"/>
      <c r="BC777" s="218"/>
      <c r="BD777" s="218"/>
      <c r="BE777" s="185"/>
      <c r="BF777" s="185"/>
      <c r="BG777" s="185"/>
      <c r="BH777" s="185"/>
      <c r="BI777" s="185"/>
      <c r="BJ777" s="185"/>
      <c r="BK777" s="185"/>
      <c r="BL777" s="146"/>
      <c r="BM777" s="146"/>
      <c r="BN777" s="184"/>
      <c r="BO777" s="184"/>
      <c r="BP777" s="184"/>
      <c r="BQ777" s="184"/>
      <c r="BR777" s="184"/>
      <c r="BS777" s="184"/>
      <c r="BT777" s="184"/>
      <c r="BU777" s="184"/>
      <c r="BV777" s="184"/>
      <c r="BW777" s="184"/>
      <c r="BX777" s="184"/>
      <c r="BY777" s="184"/>
      <c r="BZ777" s="184"/>
      <c r="CA777" s="184"/>
      <c r="CB777" s="184"/>
      <c r="CC777" s="184"/>
      <c r="CD777" s="184"/>
      <c r="CE777" s="184"/>
      <c r="CF777" s="184"/>
      <c r="CG777" s="184"/>
      <c r="CH777" s="184"/>
      <c r="CI777" s="184"/>
      <c r="CJ777" s="184"/>
      <c r="CK777" s="184"/>
      <c r="CL777" s="184"/>
      <c r="CM777" s="146"/>
      <c r="CN777" s="146"/>
      <c r="CO777" s="146"/>
      <c r="CP777" s="146"/>
      <c r="CQ777" s="146"/>
      <c r="CR777" s="146"/>
      <c r="CS777" s="146"/>
      <c r="CT777" s="146"/>
      <c r="CU777" s="146"/>
      <c r="CV777" s="146"/>
      <c r="CW777" s="146"/>
      <c r="CX777" s="146"/>
      <c r="CY777" s="146"/>
      <c r="CZ777" s="146"/>
      <c r="DA777" s="146"/>
      <c r="DB777" s="146"/>
      <c r="DC777" s="146"/>
      <c r="DD777" s="146"/>
      <c r="DE777" s="146"/>
      <c r="DF777" s="146"/>
      <c r="DG777" s="219"/>
      <c r="DH777" s="219"/>
      <c r="DI777" s="219"/>
      <c r="DJ777" s="219"/>
      <c r="DK777" s="219"/>
      <c r="DL777" s="219"/>
      <c r="DM777" s="219"/>
      <c r="DN777" s="219"/>
      <c r="DO777" s="219"/>
      <c r="DP777" s="219"/>
      <c r="DQ777" s="219"/>
      <c r="DR777" s="157"/>
      <c r="DS777" s="157"/>
      <c r="DT777" s="157"/>
      <c r="DU777" s="157"/>
      <c r="DV777" s="158"/>
      <c r="DW777" s="158"/>
      <c r="DX777" s="158"/>
      <c r="DY777" s="158"/>
      <c r="DZ777" s="158"/>
      <c r="EA777" s="158"/>
      <c r="EB777" s="158"/>
      <c r="EC777" s="158"/>
      <c r="ED777" s="158"/>
      <c r="EE777" s="158"/>
      <c r="EF777" s="158"/>
      <c r="EG777" s="158"/>
      <c r="EH777" s="158"/>
      <c r="EI777" s="158"/>
      <c r="EJ777" s="220"/>
      <c r="EK777" s="220"/>
      <c r="EL777" s="221"/>
      <c r="EM777" s="220"/>
      <c r="EN777" s="220"/>
      <c r="EO777" s="220"/>
      <c r="EP777" s="220"/>
      <c r="EQ777" s="220"/>
      <c r="ER777" s="222"/>
      <c r="ES777" s="222"/>
      <c r="ET777" s="222"/>
      <c r="EU777" s="222"/>
      <c r="EV777" s="222"/>
      <c r="EW777" s="222"/>
      <c r="EX777" s="222"/>
      <c r="EY777" s="222"/>
      <c r="EZ777" s="223"/>
      <c r="FA777" s="224"/>
      <c r="FB777" s="224"/>
      <c r="FC777" s="222"/>
      <c r="FD777" s="222"/>
      <c r="FE777" s="222"/>
      <c r="FF777" s="222"/>
      <c r="FG777" s="222"/>
      <c r="FH777" s="222"/>
      <c r="FI777" s="222"/>
      <c r="FJ777" s="222"/>
      <c r="FK777" s="222"/>
      <c r="FL777" s="222"/>
      <c r="FM777" s="222"/>
      <c r="FN777" s="146"/>
      <c r="FO777" s="225"/>
      <c r="FP777" s="225"/>
      <c r="FQ777" s="225"/>
      <c r="FR777" s="225"/>
      <c r="FS777" s="225"/>
      <c r="FT777" s="225"/>
      <c r="FU777" s="225"/>
      <c r="FV777" s="225"/>
      <c r="FW777" s="225"/>
      <c r="FX777" s="225"/>
      <c r="FY777" s="225"/>
      <c r="FZ777" s="225"/>
      <c r="GA777" s="225"/>
    </row>
    <row r="778" spans="2:183" ht="16.899999999999999" customHeight="1">
      <c r="B778" s="85"/>
      <c r="C778" s="85"/>
      <c r="D778" s="146"/>
      <c r="E778" s="85"/>
      <c r="F778" s="83"/>
      <c r="G778" s="83"/>
      <c r="H778" s="83"/>
      <c r="I778" s="83"/>
      <c r="J778" s="83"/>
      <c r="K778" s="83"/>
      <c r="L778" s="83"/>
      <c r="M778" s="83"/>
      <c r="N778" s="211"/>
      <c r="O778" s="211"/>
      <c r="P778" s="146"/>
      <c r="Q778" s="215"/>
      <c r="R778" s="215"/>
      <c r="S778" s="215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16"/>
      <c r="AF778" s="216"/>
      <c r="AG778" s="216"/>
      <c r="AH778" s="185"/>
      <c r="AI778" s="146"/>
      <c r="AJ778" s="146"/>
      <c r="AK778" s="146"/>
      <c r="AL778" s="217"/>
      <c r="AM778" s="146"/>
      <c r="AN778" s="149"/>
      <c r="AO778" s="146"/>
      <c r="AP778" s="149"/>
      <c r="AQ778" s="185"/>
      <c r="AR778" s="218"/>
      <c r="AS778" s="218"/>
      <c r="AT778" s="218"/>
      <c r="AU778" s="218"/>
      <c r="AV778" s="218"/>
      <c r="AW778" s="218"/>
      <c r="AX778" s="218"/>
      <c r="AY778" s="218"/>
      <c r="AZ778" s="218"/>
      <c r="BA778" s="146"/>
      <c r="BB778" s="218"/>
      <c r="BC778" s="218"/>
      <c r="BD778" s="218"/>
      <c r="BE778" s="185"/>
      <c r="BF778" s="185"/>
      <c r="BG778" s="185"/>
      <c r="BH778" s="185"/>
      <c r="BI778" s="185"/>
      <c r="BJ778" s="185"/>
      <c r="BK778" s="185"/>
      <c r="BL778" s="146"/>
      <c r="BM778" s="146"/>
      <c r="BN778" s="184"/>
      <c r="BO778" s="184"/>
      <c r="BP778" s="184"/>
      <c r="BQ778" s="184"/>
      <c r="BR778" s="184"/>
      <c r="BS778" s="184"/>
      <c r="BT778" s="184"/>
      <c r="BU778" s="184"/>
      <c r="BV778" s="184"/>
      <c r="BW778" s="184"/>
      <c r="BX778" s="184"/>
      <c r="BY778" s="184"/>
      <c r="BZ778" s="184"/>
      <c r="CA778" s="184"/>
      <c r="CB778" s="184"/>
      <c r="CC778" s="184"/>
      <c r="CD778" s="184"/>
      <c r="CE778" s="184"/>
      <c r="CF778" s="184"/>
      <c r="CG778" s="184"/>
      <c r="CH778" s="184"/>
      <c r="CI778" s="184"/>
      <c r="CJ778" s="184"/>
      <c r="CK778" s="184"/>
      <c r="CL778" s="184"/>
      <c r="CM778" s="146"/>
      <c r="CN778" s="146"/>
      <c r="CO778" s="146"/>
      <c r="CP778" s="146"/>
      <c r="CQ778" s="146"/>
      <c r="CR778" s="146"/>
      <c r="CS778" s="146"/>
      <c r="CT778" s="146"/>
      <c r="CU778" s="146"/>
      <c r="CV778" s="146"/>
      <c r="CW778" s="146"/>
      <c r="CX778" s="146"/>
      <c r="CY778" s="146"/>
      <c r="CZ778" s="146"/>
      <c r="DA778" s="146"/>
      <c r="DB778" s="146"/>
      <c r="DC778" s="146"/>
      <c r="DD778" s="146"/>
      <c r="DE778" s="146"/>
      <c r="DF778" s="146"/>
      <c r="DG778" s="219"/>
      <c r="DH778" s="219"/>
      <c r="DI778" s="219"/>
      <c r="DJ778" s="219"/>
      <c r="DK778" s="219"/>
      <c r="DL778" s="219"/>
      <c r="DM778" s="219"/>
      <c r="DN778" s="219"/>
      <c r="DO778" s="219"/>
      <c r="DP778" s="219"/>
      <c r="DQ778" s="219"/>
      <c r="DR778" s="157"/>
      <c r="DS778" s="157"/>
      <c r="DT778" s="157"/>
      <c r="DU778" s="157"/>
      <c r="DV778" s="158"/>
      <c r="DW778" s="158"/>
      <c r="DX778" s="158"/>
      <c r="DY778" s="158"/>
      <c r="DZ778" s="158"/>
      <c r="EA778" s="158"/>
      <c r="EB778" s="158"/>
      <c r="EC778" s="158"/>
      <c r="ED778" s="158"/>
      <c r="EE778" s="158"/>
      <c r="EF778" s="158"/>
      <c r="EG778" s="158"/>
      <c r="EH778" s="158"/>
      <c r="EI778" s="158"/>
      <c r="EJ778" s="220"/>
      <c r="EK778" s="220"/>
      <c r="EL778" s="221"/>
      <c r="EM778" s="220"/>
      <c r="EN778" s="220"/>
      <c r="EO778" s="220"/>
      <c r="EP778" s="220"/>
      <c r="EQ778" s="220"/>
      <c r="ER778" s="222"/>
      <c r="ES778" s="222"/>
      <c r="ET778" s="222"/>
      <c r="EU778" s="222"/>
      <c r="EV778" s="222"/>
      <c r="EW778" s="222"/>
      <c r="EX778" s="222"/>
      <c r="EY778" s="222"/>
      <c r="EZ778" s="223"/>
      <c r="FA778" s="224"/>
      <c r="FB778" s="224"/>
      <c r="FC778" s="222"/>
      <c r="FD778" s="222"/>
      <c r="FE778" s="222"/>
      <c r="FF778" s="222"/>
      <c r="FG778" s="222"/>
      <c r="FH778" s="222"/>
      <c r="FI778" s="222"/>
      <c r="FJ778" s="222"/>
      <c r="FK778" s="222"/>
      <c r="FL778" s="222"/>
      <c r="FM778" s="222"/>
      <c r="FN778" s="146"/>
      <c r="FO778" s="225"/>
      <c r="FP778" s="225"/>
      <c r="FQ778" s="225"/>
      <c r="FR778" s="225"/>
      <c r="FS778" s="225"/>
      <c r="FT778" s="225"/>
      <c r="FU778" s="225"/>
      <c r="FV778" s="225"/>
      <c r="FW778" s="225"/>
      <c r="FX778" s="225"/>
      <c r="FY778" s="225"/>
      <c r="FZ778" s="225"/>
      <c r="GA778" s="225"/>
    </row>
    <row r="779" spans="2:183" ht="16.899999999999999" customHeight="1">
      <c r="B779" s="85"/>
      <c r="C779" s="85"/>
      <c r="D779" s="146"/>
      <c r="E779" s="85"/>
      <c r="F779" s="83"/>
      <c r="G779" s="83"/>
      <c r="H779" s="83"/>
      <c r="I779" s="83"/>
      <c r="J779" s="83"/>
      <c r="K779" s="83"/>
      <c r="L779" s="83"/>
      <c r="M779" s="83"/>
      <c r="N779" s="211"/>
      <c r="O779" s="211"/>
      <c r="P779" s="146"/>
      <c r="Q779" s="215"/>
      <c r="R779" s="215"/>
      <c r="S779" s="215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16"/>
      <c r="AF779" s="216"/>
      <c r="AG779" s="216"/>
      <c r="AH779" s="185"/>
      <c r="AI779" s="146"/>
      <c r="AJ779" s="146"/>
      <c r="AK779" s="146"/>
      <c r="AL779" s="217"/>
      <c r="AM779" s="146"/>
      <c r="AN779" s="149"/>
      <c r="AO779" s="146"/>
      <c r="AP779" s="149"/>
      <c r="AQ779" s="185"/>
      <c r="AR779" s="218"/>
      <c r="AS779" s="218"/>
      <c r="AT779" s="218"/>
      <c r="AU779" s="218"/>
      <c r="AV779" s="218"/>
      <c r="AW779" s="218"/>
      <c r="AX779" s="218"/>
      <c r="AY779" s="218"/>
      <c r="AZ779" s="218"/>
      <c r="BA779" s="146"/>
      <c r="BB779" s="218"/>
      <c r="BC779" s="218"/>
      <c r="BD779" s="218"/>
      <c r="BE779" s="185"/>
      <c r="BF779" s="185"/>
      <c r="BG779" s="185"/>
      <c r="BH779" s="185"/>
      <c r="BI779" s="185"/>
      <c r="BJ779" s="185"/>
      <c r="BK779" s="185"/>
      <c r="BL779" s="146"/>
      <c r="BM779" s="146"/>
      <c r="BN779" s="184"/>
      <c r="BO779" s="184"/>
      <c r="BP779" s="184"/>
      <c r="BQ779" s="184"/>
      <c r="BR779" s="184"/>
      <c r="BS779" s="184"/>
      <c r="BT779" s="184"/>
      <c r="BU779" s="184"/>
      <c r="BV779" s="184"/>
      <c r="BW779" s="184"/>
      <c r="BX779" s="184"/>
      <c r="BY779" s="184"/>
      <c r="BZ779" s="184"/>
      <c r="CA779" s="184"/>
      <c r="CB779" s="184"/>
      <c r="CC779" s="184"/>
      <c r="CD779" s="184"/>
      <c r="CE779" s="184"/>
      <c r="CF779" s="184"/>
      <c r="CG779" s="184"/>
      <c r="CH779" s="184"/>
      <c r="CI779" s="184"/>
      <c r="CJ779" s="184"/>
      <c r="CK779" s="184"/>
      <c r="CL779" s="184"/>
      <c r="CM779" s="146"/>
      <c r="CN779" s="146"/>
      <c r="CO779" s="146"/>
      <c r="CP779" s="146"/>
      <c r="CQ779" s="146"/>
      <c r="CR779" s="146"/>
      <c r="CS779" s="146"/>
      <c r="CT779" s="146"/>
      <c r="CU779" s="146"/>
      <c r="CV779" s="146"/>
      <c r="CW779" s="146"/>
      <c r="CX779" s="146"/>
      <c r="CY779" s="146"/>
      <c r="CZ779" s="146"/>
      <c r="DA779" s="146"/>
      <c r="DB779" s="146"/>
      <c r="DC779" s="146"/>
      <c r="DD779" s="146"/>
      <c r="DE779" s="146"/>
      <c r="DF779" s="146"/>
      <c r="DG779" s="219"/>
      <c r="DH779" s="219"/>
      <c r="DI779" s="219"/>
      <c r="DJ779" s="219"/>
      <c r="DK779" s="219"/>
      <c r="DL779" s="219"/>
      <c r="DM779" s="219"/>
      <c r="DN779" s="219"/>
      <c r="DO779" s="219"/>
      <c r="DP779" s="219"/>
      <c r="DQ779" s="219"/>
      <c r="DR779" s="157"/>
      <c r="DS779" s="157"/>
      <c r="DT779" s="157"/>
      <c r="DU779" s="157"/>
      <c r="DV779" s="158"/>
      <c r="DW779" s="158"/>
      <c r="DX779" s="158"/>
      <c r="DY779" s="158"/>
      <c r="DZ779" s="158"/>
      <c r="EA779" s="158"/>
      <c r="EB779" s="158"/>
      <c r="EC779" s="158"/>
      <c r="ED779" s="158"/>
      <c r="EE779" s="158"/>
      <c r="EF779" s="158"/>
      <c r="EG779" s="158"/>
      <c r="EH779" s="158"/>
      <c r="EI779" s="158"/>
      <c r="EJ779" s="220"/>
      <c r="EK779" s="220"/>
      <c r="EL779" s="221"/>
      <c r="EM779" s="220"/>
      <c r="EN779" s="220"/>
      <c r="EO779" s="220"/>
      <c r="EP779" s="220"/>
      <c r="EQ779" s="220"/>
      <c r="ER779" s="222"/>
      <c r="ES779" s="222"/>
      <c r="ET779" s="222"/>
      <c r="EU779" s="222"/>
      <c r="EV779" s="222"/>
      <c r="EW779" s="222"/>
      <c r="EX779" s="222"/>
      <c r="EY779" s="222"/>
      <c r="EZ779" s="223"/>
      <c r="FA779" s="224"/>
      <c r="FB779" s="224"/>
      <c r="FC779" s="222"/>
      <c r="FD779" s="222"/>
      <c r="FE779" s="222"/>
      <c r="FF779" s="222"/>
      <c r="FG779" s="222"/>
      <c r="FH779" s="222"/>
      <c r="FI779" s="222"/>
      <c r="FJ779" s="222"/>
      <c r="FK779" s="222"/>
      <c r="FL779" s="222"/>
      <c r="FM779" s="222"/>
      <c r="FN779" s="146"/>
      <c r="FO779" s="225"/>
      <c r="FP779" s="225"/>
      <c r="FQ779" s="225"/>
      <c r="FR779" s="225"/>
      <c r="FS779" s="225"/>
      <c r="FT779" s="225"/>
      <c r="FU779" s="225"/>
      <c r="FV779" s="225"/>
      <c r="FW779" s="225"/>
      <c r="FX779" s="225"/>
      <c r="FY779" s="225"/>
      <c r="FZ779" s="225"/>
      <c r="GA779" s="225"/>
    </row>
    <row r="780" spans="2:183" ht="16.899999999999999" customHeight="1">
      <c r="B780" s="85"/>
      <c r="C780" s="85"/>
      <c r="D780" s="146"/>
      <c r="F780" s="83"/>
      <c r="G780" s="83"/>
      <c r="H780" s="83"/>
      <c r="I780" s="83"/>
      <c r="J780" s="83"/>
      <c r="K780" s="83"/>
      <c r="L780" s="83"/>
      <c r="M780" s="83"/>
      <c r="N780" s="211"/>
      <c r="O780" s="211"/>
      <c r="P780" s="146"/>
      <c r="Q780" s="215"/>
      <c r="R780" s="215"/>
      <c r="S780" s="215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16"/>
      <c r="AF780" s="216"/>
      <c r="AG780" s="216"/>
      <c r="AH780" s="185"/>
      <c r="AI780" s="146"/>
      <c r="AJ780" s="146"/>
      <c r="AK780" s="146"/>
      <c r="AL780" s="217"/>
      <c r="AM780" s="146"/>
      <c r="AN780" s="149"/>
      <c r="AO780" s="146"/>
      <c r="AP780" s="149"/>
      <c r="AQ780" s="185"/>
      <c r="AR780" s="218"/>
      <c r="AS780" s="218"/>
      <c r="AT780" s="218"/>
      <c r="AU780" s="218"/>
      <c r="AV780" s="218"/>
      <c r="AW780" s="218"/>
      <c r="AX780" s="218"/>
      <c r="AY780" s="218"/>
      <c r="AZ780" s="218"/>
      <c r="BA780" s="146"/>
      <c r="BB780" s="218"/>
      <c r="BC780" s="218"/>
      <c r="BD780" s="218"/>
      <c r="BE780" s="185"/>
      <c r="BF780" s="185"/>
      <c r="BG780" s="185"/>
      <c r="BH780" s="185"/>
      <c r="BI780" s="185"/>
      <c r="BJ780" s="185"/>
      <c r="BK780" s="185"/>
      <c r="BL780" s="146"/>
      <c r="BM780" s="146"/>
      <c r="BN780" s="184"/>
      <c r="BO780" s="184"/>
      <c r="BP780" s="184"/>
      <c r="BQ780" s="184"/>
      <c r="BR780" s="184"/>
      <c r="BS780" s="184"/>
      <c r="BT780" s="184"/>
      <c r="BU780" s="184"/>
      <c r="BV780" s="184"/>
      <c r="BW780" s="184"/>
      <c r="BX780" s="184"/>
      <c r="BY780" s="184"/>
      <c r="BZ780" s="184"/>
      <c r="CA780" s="184"/>
      <c r="CB780" s="184"/>
      <c r="CC780" s="184"/>
      <c r="CD780" s="184"/>
      <c r="CE780" s="184"/>
      <c r="CF780" s="184"/>
      <c r="CG780" s="184"/>
      <c r="CH780" s="184"/>
      <c r="CI780" s="184"/>
      <c r="CJ780" s="184"/>
      <c r="CK780" s="184"/>
      <c r="CL780" s="184"/>
      <c r="CM780" s="146"/>
      <c r="CN780" s="146"/>
      <c r="CO780" s="146"/>
      <c r="CP780" s="146"/>
      <c r="CQ780" s="146"/>
      <c r="CR780" s="146"/>
      <c r="CS780" s="146"/>
      <c r="CT780" s="146"/>
      <c r="CU780" s="146"/>
      <c r="CV780" s="146"/>
      <c r="CW780" s="146"/>
      <c r="CX780" s="146"/>
      <c r="CY780" s="146"/>
      <c r="CZ780" s="146"/>
      <c r="DA780" s="146"/>
      <c r="DB780" s="146"/>
      <c r="DC780" s="146"/>
      <c r="DD780" s="146"/>
      <c r="DE780" s="146"/>
      <c r="DF780" s="146"/>
      <c r="DG780" s="219"/>
      <c r="DH780" s="219"/>
      <c r="DI780" s="219"/>
      <c r="DJ780" s="219"/>
      <c r="DK780" s="219"/>
      <c r="DL780" s="219"/>
      <c r="DM780" s="219"/>
      <c r="DN780" s="219"/>
      <c r="DO780" s="219"/>
      <c r="DP780" s="219"/>
      <c r="DQ780" s="219"/>
      <c r="DR780" s="157"/>
      <c r="DS780" s="157"/>
      <c r="DT780" s="157"/>
      <c r="DU780" s="157"/>
      <c r="DV780" s="158"/>
      <c r="DW780" s="158"/>
      <c r="DX780" s="158"/>
      <c r="DY780" s="158"/>
      <c r="DZ780" s="158"/>
      <c r="EA780" s="158"/>
      <c r="EB780" s="158"/>
      <c r="EC780" s="158"/>
      <c r="ED780" s="158"/>
      <c r="EE780" s="158"/>
      <c r="EF780" s="158"/>
      <c r="EG780" s="158"/>
      <c r="EH780" s="158"/>
      <c r="EI780" s="158"/>
      <c r="EJ780" s="220"/>
      <c r="EK780" s="220"/>
      <c r="EL780" s="221"/>
      <c r="EM780" s="220"/>
      <c r="EN780" s="220"/>
      <c r="EO780" s="220"/>
      <c r="EP780" s="220"/>
      <c r="EQ780" s="220"/>
      <c r="ER780" s="222"/>
      <c r="ES780" s="222"/>
      <c r="ET780" s="222"/>
      <c r="EU780" s="222"/>
      <c r="EV780" s="222"/>
      <c r="EW780" s="222"/>
      <c r="EX780" s="222"/>
      <c r="EY780" s="222"/>
      <c r="EZ780" s="223"/>
      <c r="FA780" s="224"/>
      <c r="FB780" s="224"/>
      <c r="FC780" s="222"/>
      <c r="FD780" s="222"/>
      <c r="FE780" s="222"/>
      <c r="FF780" s="222"/>
      <c r="FG780" s="222"/>
      <c r="FH780" s="222"/>
      <c r="FI780" s="222"/>
      <c r="FJ780" s="222"/>
      <c r="FK780" s="222"/>
      <c r="FL780" s="222"/>
      <c r="FM780" s="222"/>
      <c r="FN780" s="146"/>
      <c r="FO780" s="225"/>
      <c r="FP780" s="225"/>
      <c r="FQ780" s="225"/>
      <c r="FR780" s="225"/>
      <c r="FS780" s="225"/>
      <c r="FT780" s="225"/>
      <c r="FU780" s="225"/>
      <c r="FV780" s="225"/>
      <c r="FW780" s="225"/>
      <c r="FX780" s="225"/>
      <c r="FY780" s="225"/>
      <c r="FZ780" s="225"/>
      <c r="GA780" s="225"/>
    </row>
    <row r="781" spans="2:183" ht="16.899999999999999" customHeight="1">
      <c r="B781" s="85"/>
      <c r="C781" s="85"/>
      <c r="D781" s="146"/>
      <c r="F781" s="144"/>
      <c r="G781" s="144"/>
      <c r="H781" s="144"/>
      <c r="I781" s="144"/>
      <c r="J781" s="144"/>
      <c r="K781" s="144"/>
      <c r="L781" s="144"/>
      <c r="M781" s="83"/>
      <c r="N781" s="211"/>
      <c r="O781" s="211"/>
      <c r="P781" s="146"/>
      <c r="Q781" s="215"/>
      <c r="R781" s="215"/>
      <c r="S781" s="215"/>
      <c r="T781" s="216"/>
      <c r="U781" s="216"/>
      <c r="V781" s="216"/>
      <c r="W781" s="216"/>
      <c r="X781" s="216"/>
      <c r="Y781" s="216"/>
      <c r="Z781" s="216"/>
      <c r="AA781" s="216"/>
      <c r="AB781" s="216"/>
      <c r="AC781" s="216"/>
      <c r="AD781" s="216"/>
      <c r="AE781" s="216"/>
      <c r="AF781" s="216"/>
      <c r="AG781" s="216"/>
      <c r="AH781" s="185"/>
      <c r="AI781" s="146"/>
      <c r="AJ781" s="146"/>
      <c r="AK781" s="146"/>
      <c r="AL781" s="217"/>
      <c r="AM781" s="146"/>
      <c r="AN781" s="149"/>
      <c r="AO781" s="146"/>
      <c r="AP781" s="149"/>
      <c r="AQ781" s="185"/>
      <c r="AR781" s="218"/>
      <c r="AS781" s="218"/>
      <c r="AT781" s="218"/>
      <c r="AU781" s="218"/>
      <c r="AV781" s="218"/>
      <c r="AW781" s="218"/>
      <c r="AX781" s="218"/>
      <c r="AY781" s="218"/>
      <c r="AZ781" s="218"/>
      <c r="BA781" s="146"/>
      <c r="BB781" s="218"/>
      <c r="BC781" s="218"/>
      <c r="BD781" s="218"/>
      <c r="BE781" s="185"/>
      <c r="BF781" s="185"/>
      <c r="BG781" s="185"/>
      <c r="BH781" s="185"/>
      <c r="BI781" s="185"/>
      <c r="BJ781" s="185"/>
      <c r="BK781" s="185"/>
      <c r="BL781" s="146"/>
      <c r="BM781" s="146"/>
      <c r="BN781" s="184"/>
      <c r="BO781" s="184"/>
      <c r="BP781" s="184"/>
      <c r="BQ781" s="184"/>
      <c r="BR781" s="184"/>
      <c r="BS781" s="184"/>
      <c r="BT781" s="184"/>
      <c r="BU781" s="184"/>
      <c r="BV781" s="184"/>
      <c r="BW781" s="184"/>
      <c r="BX781" s="184"/>
      <c r="BY781" s="184"/>
      <c r="BZ781" s="184"/>
      <c r="CA781" s="184"/>
      <c r="CB781" s="184"/>
      <c r="CC781" s="184"/>
      <c r="CD781" s="184"/>
      <c r="CE781" s="184"/>
      <c r="CF781" s="184"/>
      <c r="CG781" s="184"/>
      <c r="CH781" s="184"/>
      <c r="CI781" s="184"/>
      <c r="CJ781" s="184"/>
      <c r="CK781" s="184"/>
      <c r="CL781" s="184"/>
      <c r="CM781" s="146"/>
      <c r="CN781" s="146"/>
      <c r="CO781" s="146"/>
      <c r="CP781" s="146"/>
      <c r="CQ781" s="146"/>
      <c r="CR781" s="146"/>
      <c r="CS781" s="146"/>
      <c r="CT781" s="146"/>
      <c r="CU781" s="146"/>
      <c r="CV781" s="146"/>
      <c r="CW781" s="146"/>
      <c r="CX781" s="146"/>
      <c r="CY781" s="146"/>
      <c r="CZ781" s="146"/>
      <c r="DA781" s="146"/>
      <c r="DB781" s="146"/>
      <c r="DC781" s="146"/>
      <c r="DD781" s="146"/>
      <c r="DE781" s="146"/>
      <c r="DF781" s="146"/>
      <c r="DG781" s="219"/>
      <c r="DH781" s="219"/>
      <c r="DI781" s="219"/>
      <c r="DJ781" s="219"/>
      <c r="DK781" s="219"/>
      <c r="DL781" s="219"/>
      <c r="DM781" s="219"/>
      <c r="DN781" s="219"/>
      <c r="DO781" s="219"/>
      <c r="DP781" s="219"/>
      <c r="DQ781" s="219"/>
      <c r="DR781" s="157"/>
      <c r="DS781" s="157"/>
      <c r="DT781" s="157"/>
      <c r="DU781" s="157"/>
      <c r="DV781" s="158"/>
      <c r="DW781" s="158"/>
      <c r="DX781" s="158"/>
      <c r="DY781" s="158"/>
      <c r="DZ781" s="158"/>
      <c r="EA781" s="158"/>
      <c r="EB781" s="158"/>
      <c r="EC781" s="158"/>
      <c r="ED781" s="158"/>
      <c r="EE781" s="158"/>
      <c r="EF781" s="158"/>
      <c r="EG781" s="158"/>
      <c r="EH781" s="158"/>
      <c r="EI781" s="158"/>
      <c r="EJ781" s="220"/>
      <c r="EK781" s="220"/>
      <c r="EL781" s="221"/>
      <c r="EM781" s="220"/>
      <c r="EN781" s="220"/>
      <c r="EO781" s="220"/>
      <c r="EP781" s="220"/>
      <c r="EQ781" s="220"/>
      <c r="ER781" s="222"/>
      <c r="ES781" s="222"/>
      <c r="ET781" s="222"/>
      <c r="EU781" s="222"/>
      <c r="EV781" s="222"/>
      <c r="EW781" s="222"/>
      <c r="EX781" s="222"/>
      <c r="EY781" s="222"/>
      <c r="EZ781" s="223"/>
      <c r="FA781" s="224"/>
      <c r="FB781" s="224"/>
      <c r="FC781" s="222"/>
      <c r="FD781" s="222"/>
      <c r="FE781" s="222"/>
      <c r="FF781" s="222"/>
      <c r="FG781" s="222"/>
      <c r="FH781" s="222"/>
      <c r="FI781" s="222"/>
      <c r="FJ781" s="222"/>
      <c r="FK781" s="222"/>
      <c r="FL781" s="222"/>
      <c r="FM781" s="222"/>
      <c r="FN781" s="146"/>
      <c r="FO781" s="225"/>
      <c r="FP781" s="225"/>
      <c r="FQ781" s="225"/>
      <c r="FR781" s="225"/>
      <c r="FS781" s="225"/>
      <c r="FT781" s="225"/>
      <c r="FU781" s="225"/>
      <c r="FV781" s="225"/>
      <c r="FW781" s="225"/>
      <c r="FX781" s="225"/>
      <c r="FY781" s="225"/>
      <c r="FZ781" s="225"/>
      <c r="GA781" s="225"/>
    </row>
    <row r="782" spans="2:183" ht="16.899999999999999" customHeight="1">
      <c r="B782" s="85"/>
      <c r="C782" s="85"/>
      <c r="D782" s="146"/>
      <c r="F782" s="144"/>
      <c r="G782" s="144"/>
      <c r="H782" s="144"/>
      <c r="I782" s="144"/>
      <c r="J782" s="144"/>
      <c r="K782" s="144"/>
      <c r="L782" s="144"/>
      <c r="M782" s="83"/>
      <c r="N782" s="211"/>
      <c r="O782" s="211"/>
      <c r="P782" s="146"/>
      <c r="Q782" s="215"/>
      <c r="R782" s="215"/>
      <c r="S782" s="215"/>
      <c r="T782" s="216"/>
      <c r="U782" s="216"/>
      <c r="V782" s="216"/>
      <c r="W782" s="216"/>
      <c r="X782" s="216"/>
      <c r="Y782" s="216"/>
      <c r="Z782" s="216"/>
      <c r="AA782" s="216"/>
      <c r="AB782" s="216"/>
      <c r="AC782" s="216"/>
      <c r="AD782" s="216"/>
      <c r="AE782" s="216"/>
      <c r="AF782" s="216"/>
      <c r="AG782" s="216"/>
      <c r="AH782" s="185"/>
      <c r="AI782" s="146"/>
      <c r="AJ782" s="146"/>
      <c r="AK782" s="146"/>
      <c r="AL782" s="217"/>
      <c r="AM782" s="146"/>
      <c r="AN782" s="149"/>
      <c r="AO782" s="146"/>
      <c r="AP782" s="149"/>
      <c r="AQ782" s="185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146"/>
      <c r="BB782" s="218"/>
      <c r="BC782" s="218"/>
      <c r="BD782" s="218"/>
      <c r="BE782" s="185"/>
      <c r="BF782" s="185"/>
      <c r="BG782" s="185"/>
      <c r="BH782" s="185"/>
      <c r="BI782" s="185"/>
      <c r="BJ782" s="185"/>
      <c r="BK782" s="185"/>
      <c r="BL782" s="146"/>
      <c r="BM782" s="146"/>
      <c r="BN782" s="184"/>
      <c r="BO782" s="184"/>
      <c r="BP782" s="184"/>
      <c r="BQ782" s="184"/>
      <c r="BR782" s="184"/>
      <c r="BS782" s="184"/>
      <c r="BT782" s="184"/>
      <c r="BU782" s="184"/>
      <c r="BV782" s="184"/>
      <c r="BW782" s="184"/>
      <c r="BX782" s="184"/>
      <c r="BY782" s="184"/>
      <c r="BZ782" s="184"/>
      <c r="CA782" s="184"/>
      <c r="CB782" s="184"/>
      <c r="CC782" s="184"/>
      <c r="CD782" s="184"/>
      <c r="CE782" s="184"/>
      <c r="CF782" s="184"/>
      <c r="CG782" s="184"/>
      <c r="CH782" s="184"/>
      <c r="CI782" s="184"/>
      <c r="CJ782" s="184"/>
      <c r="CK782" s="184"/>
      <c r="CL782" s="184"/>
      <c r="CM782" s="146"/>
      <c r="CN782" s="146"/>
      <c r="CO782" s="146"/>
      <c r="CP782" s="146"/>
      <c r="CQ782" s="146"/>
      <c r="CR782" s="146"/>
      <c r="CS782" s="146"/>
      <c r="CT782" s="146"/>
      <c r="CU782" s="146"/>
      <c r="CV782" s="146"/>
      <c r="CW782" s="146"/>
      <c r="CX782" s="146"/>
      <c r="CY782" s="146"/>
      <c r="CZ782" s="146"/>
      <c r="DA782" s="146"/>
      <c r="DB782" s="146"/>
      <c r="DC782" s="146"/>
      <c r="DD782" s="146"/>
      <c r="DE782" s="146"/>
      <c r="DF782" s="146"/>
      <c r="DG782" s="219"/>
      <c r="DH782" s="219"/>
      <c r="DI782" s="219"/>
      <c r="DJ782" s="219"/>
      <c r="DK782" s="219"/>
      <c r="DL782" s="219"/>
      <c r="DM782" s="219"/>
      <c r="DN782" s="219"/>
      <c r="DO782" s="219"/>
      <c r="DP782" s="219"/>
      <c r="DQ782" s="219"/>
      <c r="DR782" s="157"/>
      <c r="DS782" s="157"/>
      <c r="DT782" s="157"/>
      <c r="DU782" s="157"/>
      <c r="DV782" s="158"/>
      <c r="DW782" s="158"/>
      <c r="DX782" s="158"/>
      <c r="DY782" s="158"/>
      <c r="DZ782" s="158"/>
      <c r="EA782" s="158"/>
      <c r="EB782" s="158"/>
      <c r="EC782" s="158"/>
      <c r="ED782" s="158"/>
      <c r="EE782" s="158"/>
      <c r="EF782" s="158"/>
      <c r="EG782" s="158"/>
      <c r="EH782" s="158"/>
      <c r="EI782" s="158"/>
      <c r="EJ782" s="220"/>
      <c r="EK782" s="220"/>
      <c r="EL782" s="221"/>
      <c r="EM782" s="220"/>
      <c r="EN782" s="220"/>
      <c r="EO782" s="220"/>
      <c r="EP782" s="220"/>
      <c r="EQ782" s="220"/>
      <c r="ER782" s="222"/>
      <c r="ES782" s="222"/>
      <c r="ET782" s="222"/>
      <c r="EU782" s="222"/>
      <c r="EV782" s="222"/>
      <c r="EW782" s="222"/>
      <c r="EX782" s="222"/>
      <c r="EY782" s="222"/>
      <c r="EZ782" s="223"/>
      <c r="FA782" s="224"/>
      <c r="FB782" s="224"/>
      <c r="FC782" s="222"/>
      <c r="FD782" s="222"/>
      <c r="FE782" s="222"/>
      <c r="FF782" s="222"/>
      <c r="FG782" s="222"/>
      <c r="FH782" s="222"/>
      <c r="FI782" s="222"/>
      <c r="FJ782" s="222"/>
      <c r="FK782" s="222"/>
      <c r="FL782" s="222"/>
      <c r="FM782" s="222"/>
      <c r="FN782" s="146"/>
      <c r="FO782" s="225"/>
      <c r="FP782" s="225"/>
      <c r="FQ782" s="225"/>
      <c r="FR782" s="225"/>
      <c r="FS782" s="225"/>
      <c r="FT782" s="225"/>
      <c r="FU782" s="225"/>
      <c r="FV782" s="225"/>
      <c r="FW782" s="225"/>
      <c r="FX782" s="225"/>
      <c r="FY782" s="225"/>
      <c r="FZ782" s="225"/>
      <c r="GA782" s="225"/>
    </row>
    <row r="783" spans="2:183" ht="16.899999999999999" customHeight="1">
      <c r="D783" s="45"/>
      <c r="F783" s="144"/>
      <c r="G783" s="144"/>
      <c r="H783" s="144"/>
      <c r="I783" s="144"/>
      <c r="J783" s="144"/>
      <c r="K783" s="144"/>
      <c r="L783" s="144"/>
      <c r="M783" s="83"/>
      <c r="N783" s="211"/>
      <c r="O783" s="211"/>
      <c r="P783" s="146"/>
      <c r="Q783" s="215"/>
      <c r="R783" s="215"/>
      <c r="S783" s="215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16"/>
      <c r="AF783" s="216"/>
      <c r="AG783" s="216"/>
      <c r="AH783" s="185"/>
      <c r="AI783" s="146"/>
      <c r="AJ783" s="146"/>
      <c r="AK783" s="146"/>
      <c r="AL783" s="217"/>
      <c r="AM783" s="146"/>
      <c r="AN783" s="149"/>
      <c r="AO783" s="146"/>
      <c r="AP783" s="149"/>
      <c r="AQ783" s="185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146"/>
      <c r="BB783" s="218"/>
      <c r="BC783" s="218"/>
      <c r="BD783" s="218"/>
      <c r="BE783" s="185"/>
      <c r="BF783" s="185"/>
      <c r="BG783" s="185"/>
      <c r="BH783" s="185"/>
      <c r="BI783" s="185"/>
      <c r="BJ783" s="185"/>
      <c r="BK783" s="185"/>
      <c r="BL783" s="146"/>
      <c r="BM783" s="146"/>
      <c r="BN783" s="184"/>
      <c r="BO783" s="184"/>
      <c r="BP783" s="184"/>
      <c r="BQ783" s="184"/>
      <c r="BR783" s="184"/>
      <c r="BS783" s="184"/>
      <c r="BT783" s="184"/>
      <c r="BU783" s="184"/>
      <c r="BV783" s="184"/>
      <c r="BW783" s="184"/>
      <c r="BX783" s="184"/>
      <c r="BY783" s="184"/>
      <c r="BZ783" s="184"/>
      <c r="CA783" s="184"/>
      <c r="CB783" s="184"/>
      <c r="CC783" s="184"/>
      <c r="CD783" s="184"/>
      <c r="CE783" s="184"/>
      <c r="CF783" s="184"/>
      <c r="CG783" s="184"/>
      <c r="CH783" s="184"/>
      <c r="CI783" s="184"/>
      <c r="CJ783" s="184"/>
      <c r="CK783" s="184"/>
      <c r="CL783" s="184"/>
      <c r="CM783" s="146"/>
      <c r="CN783" s="146"/>
      <c r="CO783" s="146"/>
      <c r="CP783" s="146"/>
      <c r="CQ783" s="146"/>
      <c r="CR783" s="146"/>
      <c r="CS783" s="146"/>
      <c r="CT783" s="146"/>
      <c r="CU783" s="146"/>
      <c r="CV783" s="146"/>
      <c r="CW783" s="146"/>
      <c r="CX783" s="146"/>
      <c r="CY783" s="146"/>
      <c r="CZ783" s="146"/>
      <c r="DA783" s="146"/>
      <c r="DB783" s="146"/>
      <c r="DC783" s="146"/>
      <c r="DD783" s="146"/>
      <c r="DE783" s="146"/>
      <c r="DF783" s="146"/>
      <c r="DG783" s="219"/>
      <c r="DH783" s="219"/>
      <c r="DI783" s="219"/>
      <c r="DJ783" s="219"/>
      <c r="DK783" s="219"/>
      <c r="DL783" s="219"/>
      <c r="DM783" s="219"/>
      <c r="DN783" s="219"/>
      <c r="DO783" s="219"/>
      <c r="DP783" s="219"/>
      <c r="DQ783" s="219"/>
      <c r="DR783" s="157"/>
      <c r="DS783" s="157"/>
      <c r="DT783" s="157"/>
      <c r="DU783" s="157"/>
      <c r="DV783" s="158"/>
      <c r="DW783" s="158"/>
      <c r="DX783" s="158"/>
      <c r="DY783" s="158"/>
      <c r="DZ783" s="158"/>
      <c r="EA783" s="158"/>
      <c r="EB783" s="158"/>
      <c r="EC783" s="158"/>
      <c r="ED783" s="158"/>
      <c r="EE783" s="158"/>
      <c r="EF783" s="158"/>
      <c r="EG783" s="158"/>
      <c r="EH783" s="158"/>
      <c r="EI783" s="158"/>
      <c r="EJ783" s="220"/>
      <c r="EK783" s="220"/>
      <c r="EL783" s="221"/>
      <c r="EM783" s="220"/>
      <c r="EN783" s="220"/>
      <c r="EO783" s="220"/>
      <c r="EP783" s="220"/>
      <c r="EQ783" s="220"/>
      <c r="ER783" s="222"/>
      <c r="ES783" s="222"/>
      <c r="ET783" s="222"/>
      <c r="EU783" s="222"/>
      <c r="EV783" s="222"/>
      <c r="EW783" s="222"/>
      <c r="EX783" s="222"/>
      <c r="EY783" s="222"/>
      <c r="EZ783" s="223"/>
      <c r="FA783" s="224"/>
      <c r="FB783" s="224"/>
      <c r="FC783" s="222"/>
      <c r="FD783" s="222"/>
      <c r="FE783" s="222"/>
      <c r="FF783" s="222"/>
      <c r="FG783" s="222"/>
      <c r="FH783" s="222"/>
      <c r="FI783" s="222"/>
      <c r="FJ783" s="222"/>
      <c r="FK783" s="222"/>
      <c r="FL783" s="222"/>
      <c r="FM783" s="222"/>
      <c r="FN783" s="146"/>
      <c r="FO783" s="225"/>
      <c r="FP783" s="225"/>
      <c r="FQ783" s="225"/>
      <c r="FR783" s="225"/>
      <c r="FS783" s="225"/>
      <c r="FT783" s="225"/>
      <c r="FU783" s="225"/>
      <c r="FV783" s="225"/>
      <c r="FW783" s="225"/>
      <c r="FX783" s="225"/>
      <c r="FY783" s="225"/>
      <c r="FZ783" s="225"/>
      <c r="GA783" s="225"/>
    </row>
    <row r="784" spans="2:183" ht="16.899999999999999" customHeight="1">
      <c r="D784" s="45"/>
      <c r="F784" s="83"/>
      <c r="G784" s="83"/>
      <c r="H784" s="83"/>
      <c r="I784" s="83"/>
      <c r="J784" s="83"/>
      <c r="K784" s="83"/>
      <c r="L784" s="83"/>
      <c r="M784" s="83"/>
      <c r="N784" s="211"/>
      <c r="O784" s="211"/>
      <c r="P784" s="146"/>
      <c r="Q784" s="215"/>
      <c r="R784" s="215"/>
      <c r="S784" s="215"/>
      <c r="T784" s="216"/>
      <c r="U784" s="216"/>
      <c r="V784" s="216"/>
      <c r="W784" s="216"/>
      <c r="X784" s="216"/>
      <c r="Y784" s="216"/>
      <c r="Z784" s="216"/>
      <c r="AA784" s="216"/>
      <c r="AB784" s="216"/>
      <c r="AC784" s="216"/>
      <c r="AD784" s="216"/>
      <c r="AE784" s="216"/>
      <c r="AF784" s="216"/>
      <c r="AG784" s="216"/>
      <c r="AH784" s="185"/>
      <c r="AI784" s="146"/>
      <c r="AJ784" s="146"/>
      <c r="AK784" s="146"/>
      <c r="AL784" s="217"/>
      <c r="AM784" s="146"/>
      <c r="AN784" s="149"/>
      <c r="AO784" s="146"/>
      <c r="AP784" s="149"/>
      <c r="AQ784" s="185"/>
      <c r="AR784" s="218"/>
      <c r="AS784" s="218"/>
      <c r="AT784" s="218"/>
      <c r="AU784" s="218"/>
      <c r="AV784" s="218"/>
      <c r="AW784" s="218"/>
      <c r="AX784" s="218"/>
      <c r="AY784" s="218"/>
      <c r="AZ784" s="218"/>
      <c r="BA784" s="146"/>
      <c r="BB784" s="218"/>
      <c r="BC784" s="218"/>
      <c r="BD784" s="218"/>
      <c r="BE784" s="185"/>
      <c r="BF784" s="185"/>
      <c r="BG784" s="185"/>
      <c r="BH784" s="185"/>
      <c r="BI784" s="185"/>
      <c r="BJ784" s="185"/>
      <c r="BK784" s="185"/>
      <c r="BL784" s="146"/>
      <c r="BM784" s="146"/>
      <c r="BN784" s="184"/>
      <c r="BO784" s="184"/>
      <c r="BP784" s="184"/>
      <c r="BQ784" s="184"/>
      <c r="BR784" s="184"/>
      <c r="BS784" s="184"/>
      <c r="BT784" s="184"/>
      <c r="BU784" s="184"/>
      <c r="BV784" s="184"/>
      <c r="BW784" s="184"/>
      <c r="BX784" s="184"/>
      <c r="BY784" s="184"/>
      <c r="BZ784" s="184"/>
      <c r="CA784" s="184"/>
      <c r="CB784" s="184"/>
      <c r="CC784" s="184"/>
      <c r="CD784" s="184"/>
      <c r="CE784" s="184"/>
      <c r="CF784" s="184"/>
      <c r="CG784" s="184"/>
      <c r="CH784" s="184"/>
      <c r="CI784" s="184"/>
      <c r="CJ784" s="184"/>
      <c r="CK784" s="184"/>
      <c r="CL784" s="184"/>
      <c r="CM784" s="146"/>
      <c r="CN784" s="146"/>
      <c r="CO784" s="146"/>
      <c r="CP784" s="146"/>
      <c r="CQ784" s="146"/>
      <c r="CR784" s="146"/>
      <c r="CS784" s="146"/>
      <c r="CT784" s="146"/>
      <c r="CU784" s="146"/>
      <c r="CV784" s="146"/>
      <c r="CW784" s="146"/>
      <c r="CX784" s="146"/>
      <c r="CY784" s="146"/>
      <c r="CZ784" s="146"/>
      <c r="DA784" s="146"/>
      <c r="DB784" s="146"/>
      <c r="DC784" s="146"/>
      <c r="DD784" s="146"/>
      <c r="DE784" s="146"/>
      <c r="DF784" s="146"/>
      <c r="DG784" s="219"/>
      <c r="DH784" s="219"/>
      <c r="DI784" s="219"/>
      <c r="DJ784" s="219"/>
      <c r="DK784" s="219"/>
      <c r="DL784" s="219"/>
      <c r="DM784" s="219"/>
      <c r="DN784" s="219"/>
      <c r="DO784" s="219"/>
      <c r="DP784" s="219"/>
      <c r="DQ784" s="219"/>
      <c r="DR784" s="157"/>
      <c r="DS784" s="157"/>
      <c r="DT784" s="157"/>
      <c r="DU784" s="157"/>
      <c r="DV784" s="158"/>
      <c r="DW784" s="158"/>
      <c r="DX784" s="158"/>
      <c r="DY784" s="158"/>
      <c r="DZ784" s="158"/>
      <c r="EA784" s="158"/>
      <c r="EB784" s="158"/>
      <c r="EC784" s="158"/>
      <c r="ED784" s="158"/>
      <c r="EE784" s="158"/>
      <c r="EF784" s="158"/>
      <c r="EG784" s="158"/>
      <c r="EH784" s="158"/>
      <c r="EI784" s="158"/>
      <c r="EJ784" s="220"/>
      <c r="EK784" s="220"/>
      <c r="EL784" s="221"/>
      <c r="EM784" s="220"/>
      <c r="EN784" s="220"/>
      <c r="EO784" s="220"/>
      <c r="EP784" s="220"/>
      <c r="EQ784" s="220"/>
      <c r="ER784" s="222"/>
      <c r="ES784" s="222"/>
      <c r="ET784" s="222"/>
      <c r="EU784" s="222"/>
      <c r="EV784" s="222"/>
      <c r="EW784" s="222"/>
      <c r="EX784" s="222"/>
      <c r="EY784" s="222"/>
      <c r="EZ784" s="223"/>
      <c r="FA784" s="224"/>
      <c r="FB784" s="224"/>
      <c r="FC784" s="222"/>
      <c r="FD784" s="222"/>
      <c r="FE784" s="222"/>
      <c r="FF784" s="222"/>
      <c r="FG784" s="222"/>
      <c r="FH784" s="222"/>
      <c r="FI784" s="222"/>
      <c r="FJ784" s="222"/>
      <c r="FK784" s="222"/>
      <c r="FL784" s="222"/>
      <c r="FM784" s="222"/>
      <c r="FN784" s="146"/>
      <c r="FO784" s="225"/>
      <c r="FP784" s="225"/>
      <c r="FQ784" s="225"/>
      <c r="FR784" s="225"/>
      <c r="FS784" s="225"/>
      <c r="FT784" s="225"/>
      <c r="FU784" s="225"/>
      <c r="FV784" s="225"/>
      <c r="FW784" s="225"/>
      <c r="FX784" s="225"/>
      <c r="FY784" s="225"/>
      <c r="FZ784" s="225"/>
      <c r="GA784" s="225"/>
    </row>
    <row r="785" spans="4:183" ht="16.899999999999999" customHeight="1">
      <c r="D785" s="45"/>
      <c r="F785" s="144"/>
      <c r="G785" s="144"/>
      <c r="H785" s="144"/>
      <c r="I785" s="144"/>
      <c r="J785" s="144"/>
      <c r="K785" s="144"/>
      <c r="L785" s="83"/>
      <c r="M785" s="83"/>
      <c r="N785" s="211"/>
      <c r="O785" s="211"/>
      <c r="P785" s="146"/>
      <c r="Q785" s="215"/>
      <c r="R785" s="215"/>
      <c r="S785" s="215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16"/>
      <c r="AF785" s="216"/>
      <c r="AG785" s="216"/>
      <c r="AH785" s="185"/>
      <c r="AI785" s="146"/>
      <c r="AJ785" s="146"/>
      <c r="AK785" s="146"/>
      <c r="AL785" s="217"/>
      <c r="AM785" s="146"/>
      <c r="AN785" s="149"/>
      <c r="AO785" s="146"/>
      <c r="AP785" s="149"/>
      <c r="AQ785" s="185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146"/>
      <c r="BB785" s="218"/>
      <c r="BC785" s="218"/>
      <c r="BD785" s="218"/>
      <c r="BE785" s="185"/>
      <c r="BF785" s="185"/>
      <c r="BG785" s="185"/>
      <c r="BH785" s="185"/>
      <c r="BI785" s="185"/>
      <c r="BJ785" s="185"/>
      <c r="BK785" s="185"/>
      <c r="BL785" s="146"/>
      <c r="BM785" s="146"/>
      <c r="BN785" s="184"/>
      <c r="BO785" s="184"/>
      <c r="BP785" s="184"/>
      <c r="BQ785" s="184"/>
      <c r="BR785" s="184"/>
      <c r="BS785" s="184"/>
      <c r="BT785" s="184"/>
      <c r="BU785" s="184"/>
      <c r="BV785" s="184"/>
      <c r="BW785" s="184"/>
      <c r="BX785" s="184"/>
      <c r="BY785" s="184"/>
      <c r="BZ785" s="184"/>
      <c r="CA785" s="184"/>
      <c r="CB785" s="184"/>
      <c r="CC785" s="184"/>
      <c r="CD785" s="184"/>
      <c r="CE785" s="184"/>
      <c r="CF785" s="184"/>
      <c r="CG785" s="184"/>
      <c r="CH785" s="184"/>
      <c r="CI785" s="184"/>
      <c r="CJ785" s="184"/>
      <c r="CK785" s="184"/>
      <c r="CL785" s="184"/>
      <c r="CM785" s="146"/>
      <c r="CN785" s="146"/>
      <c r="CO785" s="146"/>
      <c r="CP785" s="146"/>
      <c r="CQ785" s="146"/>
      <c r="CR785" s="146"/>
      <c r="CS785" s="146"/>
      <c r="CT785" s="146"/>
      <c r="CU785" s="146"/>
      <c r="CV785" s="146"/>
      <c r="CW785" s="146"/>
      <c r="CX785" s="146"/>
      <c r="CY785" s="146"/>
      <c r="CZ785" s="146"/>
      <c r="DA785" s="146"/>
      <c r="DB785" s="146"/>
      <c r="DC785" s="146"/>
      <c r="DD785" s="146"/>
      <c r="DE785" s="146"/>
      <c r="DF785" s="146"/>
      <c r="DG785" s="219"/>
      <c r="DH785" s="219"/>
      <c r="DI785" s="219"/>
      <c r="DJ785" s="219"/>
      <c r="DK785" s="219"/>
      <c r="DL785" s="219"/>
      <c r="DM785" s="219"/>
      <c r="DN785" s="219"/>
      <c r="DO785" s="219"/>
      <c r="DP785" s="219"/>
      <c r="DQ785" s="219"/>
      <c r="DR785" s="157"/>
      <c r="DS785" s="157"/>
      <c r="DT785" s="157"/>
      <c r="DU785" s="157"/>
      <c r="DV785" s="158"/>
      <c r="DW785" s="158"/>
      <c r="DX785" s="158"/>
      <c r="DY785" s="158"/>
      <c r="DZ785" s="158"/>
      <c r="EA785" s="158"/>
      <c r="EB785" s="158"/>
      <c r="EC785" s="158"/>
      <c r="ED785" s="158"/>
      <c r="EE785" s="158"/>
      <c r="EF785" s="158"/>
      <c r="EG785" s="158"/>
      <c r="EH785" s="158"/>
      <c r="EI785" s="158"/>
      <c r="EJ785" s="220"/>
      <c r="EK785" s="220"/>
      <c r="EL785" s="221"/>
      <c r="EM785" s="220"/>
      <c r="EN785" s="220"/>
      <c r="EO785" s="220"/>
      <c r="EP785" s="220"/>
      <c r="EQ785" s="220"/>
      <c r="ER785" s="222"/>
      <c r="ES785" s="222"/>
      <c r="ET785" s="222"/>
      <c r="EU785" s="222"/>
      <c r="EV785" s="222"/>
      <c r="EW785" s="222"/>
      <c r="EX785" s="222"/>
      <c r="EY785" s="222"/>
      <c r="EZ785" s="223"/>
      <c r="FA785" s="224"/>
      <c r="FB785" s="224"/>
      <c r="FC785" s="222"/>
      <c r="FD785" s="222"/>
      <c r="FE785" s="222"/>
      <c r="FF785" s="222"/>
      <c r="FG785" s="222"/>
      <c r="FH785" s="222"/>
      <c r="FI785" s="222"/>
      <c r="FJ785" s="222"/>
      <c r="FK785" s="222"/>
      <c r="FL785" s="222"/>
      <c r="FM785" s="222"/>
      <c r="FN785" s="146"/>
      <c r="FO785" s="225"/>
      <c r="FP785" s="225"/>
      <c r="FQ785" s="225"/>
      <c r="FR785" s="225"/>
      <c r="FS785" s="225"/>
      <c r="FT785" s="225"/>
      <c r="FU785" s="225"/>
      <c r="FV785" s="225"/>
      <c r="FW785" s="225"/>
      <c r="FX785" s="225"/>
      <c r="FY785" s="225"/>
      <c r="FZ785" s="225"/>
      <c r="GA785" s="225"/>
    </row>
    <row r="786" spans="4:183" ht="16.899999999999999" customHeight="1">
      <c r="D786" s="45"/>
      <c r="F786" s="144"/>
      <c r="G786" s="144"/>
      <c r="H786" s="144"/>
      <c r="I786" s="144"/>
      <c r="J786" s="144"/>
      <c r="K786" s="144"/>
      <c r="L786" s="83"/>
      <c r="M786" s="83"/>
      <c r="N786" s="211"/>
      <c r="O786" s="211"/>
      <c r="P786" s="146"/>
      <c r="Q786" s="215"/>
      <c r="R786" s="215"/>
      <c r="S786" s="215"/>
      <c r="T786" s="216"/>
      <c r="U786" s="216"/>
      <c r="V786" s="216"/>
      <c r="W786" s="216"/>
      <c r="X786" s="216"/>
      <c r="Y786" s="216"/>
      <c r="Z786" s="216"/>
      <c r="AA786" s="216"/>
      <c r="AB786" s="216"/>
      <c r="AC786" s="216"/>
      <c r="AD786" s="216"/>
      <c r="AE786" s="216"/>
      <c r="AF786" s="216"/>
      <c r="AG786" s="216"/>
      <c r="AH786" s="185"/>
      <c r="AI786" s="146"/>
      <c r="AJ786" s="146"/>
      <c r="AK786" s="146"/>
      <c r="AL786" s="217"/>
      <c r="AM786" s="146"/>
      <c r="AN786" s="149"/>
      <c r="AO786" s="146"/>
      <c r="AP786" s="149"/>
      <c r="AQ786" s="185"/>
      <c r="AR786" s="218"/>
      <c r="AS786" s="218"/>
      <c r="AT786" s="218"/>
      <c r="AU786" s="218"/>
      <c r="AV786" s="218"/>
      <c r="AW786" s="218"/>
      <c r="AX786" s="218"/>
      <c r="AY786" s="218"/>
      <c r="AZ786" s="218"/>
      <c r="BA786" s="146"/>
      <c r="BB786" s="218"/>
      <c r="BC786" s="218"/>
      <c r="BD786" s="218"/>
      <c r="BE786" s="185"/>
      <c r="BF786" s="185"/>
      <c r="BG786" s="185"/>
      <c r="BH786" s="185"/>
      <c r="BI786" s="185"/>
      <c r="BJ786" s="185"/>
      <c r="BK786" s="185"/>
      <c r="BL786" s="146"/>
      <c r="BM786" s="146"/>
      <c r="BN786" s="184"/>
      <c r="BO786" s="184"/>
      <c r="BP786" s="184"/>
      <c r="BQ786" s="184"/>
      <c r="BR786" s="184"/>
      <c r="BS786" s="184"/>
      <c r="BT786" s="184"/>
      <c r="BU786" s="184"/>
      <c r="BV786" s="184"/>
      <c r="BW786" s="184"/>
      <c r="BX786" s="184"/>
      <c r="BY786" s="184"/>
      <c r="BZ786" s="184"/>
      <c r="CA786" s="184"/>
      <c r="CB786" s="184"/>
      <c r="CC786" s="184"/>
      <c r="CD786" s="184"/>
      <c r="CE786" s="184"/>
      <c r="CF786" s="184"/>
      <c r="CG786" s="184"/>
      <c r="CH786" s="184"/>
      <c r="CI786" s="184"/>
      <c r="CJ786" s="184"/>
      <c r="CK786" s="184"/>
      <c r="CL786" s="184"/>
      <c r="CM786" s="146"/>
      <c r="CN786" s="146"/>
      <c r="CO786" s="146"/>
      <c r="CP786" s="146"/>
      <c r="CQ786" s="146"/>
      <c r="CR786" s="146"/>
      <c r="CS786" s="146"/>
      <c r="CT786" s="146"/>
      <c r="CU786" s="146"/>
      <c r="CV786" s="146"/>
      <c r="CW786" s="146"/>
      <c r="CX786" s="146"/>
      <c r="CY786" s="146"/>
      <c r="CZ786" s="146"/>
      <c r="DA786" s="146"/>
      <c r="DB786" s="146"/>
      <c r="DC786" s="146"/>
      <c r="DD786" s="146"/>
      <c r="DE786" s="146"/>
      <c r="DF786" s="146"/>
      <c r="DG786" s="219"/>
      <c r="DH786" s="219"/>
      <c r="DI786" s="219"/>
      <c r="DJ786" s="219"/>
      <c r="DK786" s="219"/>
      <c r="DL786" s="219"/>
      <c r="DM786" s="219"/>
      <c r="DN786" s="219"/>
      <c r="DO786" s="219"/>
      <c r="DP786" s="219"/>
      <c r="DQ786" s="219"/>
      <c r="DR786" s="157"/>
      <c r="DS786" s="157"/>
      <c r="DT786" s="157"/>
      <c r="DU786" s="157"/>
      <c r="DV786" s="158"/>
      <c r="DW786" s="158"/>
      <c r="DX786" s="158"/>
      <c r="DY786" s="158"/>
      <c r="DZ786" s="158"/>
      <c r="EA786" s="158"/>
      <c r="EB786" s="158"/>
      <c r="EC786" s="158"/>
      <c r="ED786" s="158"/>
      <c r="EE786" s="158"/>
      <c r="EF786" s="158"/>
      <c r="EG786" s="158"/>
      <c r="EH786" s="158"/>
      <c r="EI786" s="158"/>
      <c r="EJ786" s="220"/>
      <c r="EK786" s="220"/>
      <c r="EL786" s="221"/>
      <c r="EM786" s="220"/>
      <c r="EN786" s="220"/>
      <c r="EO786" s="220"/>
      <c r="EP786" s="220"/>
      <c r="EQ786" s="220"/>
      <c r="ER786" s="222"/>
      <c r="ES786" s="222"/>
      <c r="ET786" s="222"/>
      <c r="EU786" s="222"/>
      <c r="EV786" s="222"/>
      <c r="EW786" s="222"/>
      <c r="EX786" s="222"/>
      <c r="EY786" s="222"/>
      <c r="EZ786" s="223"/>
      <c r="FA786" s="224"/>
      <c r="FB786" s="224"/>
      <c r="FC786" s="222"/>
      <c r="FD786" s="222"/>
      <c r="FE786" s="222"/>
      <c r="FF786" s="222"/>
      <c r="FG786" s="222"/>
      <c r="FH786" s="222"/>
      <c r="FI786" s="222"/>
      <c r="FJ786" s="222"/>
      <c r="FK786" s="222"/>
      <c r="FL786" s="222"/>
      <c r="FM786" s="222"/>
      <c r="FN786" s="146"/>
      <c r="FO786" s="225"/>
      <c r="FP786" s="225"/>
      <c r="FQ786" s="225"/>
      <c r="FR786" s="225"/>
      <c r="FS786" s="225"/>
      <c r="FT786" s="225"/>
      <c r="FU786" s="225"/>
      <c r="FV786" s="225"/>
      <c r="FW786" s="225"/>
      <c r="FX786" s="225"/>
      <c r="FY786" s="225"/>
      <c r="FZ786" s="225"/>
      <c r="GA786" s="225"/>
    </row>
    <row r="787" spans="4:183" ht="16.899999999999999" customHeight="1">
      <c r="D787" s="45"/>
      <c r="F787" s="144"/>
      <c r="G787" s="144"/>
      <c r="H787" s="144"/>
      <c r="I787" s="144"/>
      <c r="J787" s="144"/>
      <c r="K787" s="144"/>
      <c r="L787" s="83"/>
      <c r="M787" s="83"/>
      <c r="N787" s="211"/>
      <c r="O787" s="211"/>
      <c r="P787" s="146"/>
      <c r="Q787" s="215"/>
      <c r="R787" s="215"/>
      <c r="S787" s="215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16"/>
      <c r="AF787" s="216"/>
      <c r="AG787" s="216"/>
      <c r="AH787" s="185"/>
      <c r="AI787" s="146"/>
      <c r="AJ787" s="146"/>
      <c r="AK787" s="146"/>
      <c r="AL787" s="217"/>
      <c r="AM787" s="146"/>
      <c r="AN787" s="149"/>
      <c r="AO787" s="146"/>
      <c r="AP787" s="149"/>
      <c r="AQ787" s="185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146"/>
      <c r="BB787" s="218"/>
      <c r="BC787" s="218"/>
      <c r="BD787" s="218"/>
      <c r="BE787" s="185"/>
      <c r="BF787" s="185"/>
      <c r="BG787" s="185"/>
      <c r="BH787" s="185"/>
      <c r="BI787" s="185"/>
      <c r="BJ787" s="185"/>
      <c r="BK787" s="185"/>
      <c r="BL787" s="146"/>
      <c r="BM787" s="146"/>
      <c r="BN787" s="184"/>
      <c r="BO787" s="184"/>
      <c r="BP787" s="184"/>
      <c r="BQ787" s="184"/>
      <c r="BR787" s="184"/>
      <c r="BS787" s="184"/>
      <c r="BT787" s="184"/>
      <c r="BU787" s="184"/>
      <c r="BV787" s="184"/>
      <c r="BW787" s="184"/>
      <c r="BX787" s="184"/>
      <c r="BY787" s="184"/>
      <c r="BZ787" s="184"/>
      <c r="CA787" s="184"/>
      <c r="CB787" s="184"/>
      <c r="CC787" s="184"/>
      <c r="CD787" s="184"/>
      <c r="CE787" s="184"/>
      <c r="CF787" s="184"/>
      <c r="CG787" s="184"/>
      <c r="CH787" s="184"/>
      <c r="CI787" s="184"/>
      <c r="CJ787" s="184"/>
      <c r="CK787" s="184"/>
      <c r="CL787" s="184"/>
      <c r="CM787" s="146"/>
      <c r="CN787" s="146"/>
      <c r="CO787" s="146"/>
      <c r="CP787" s="146"/>
      <c r="CQ787" s="146"/>
      <c r="CR787" s="146"/>
      <c r="CS787" s="146"/>
      <c r="CT787" s="146"/>
      <c r="CU787" s="146"/>
      <c r="CV787" s="146"/>
      <c r="CW787" s="146"/>
      <c r="CX787" s="146"/>
      <c r="CY787" s="146"/>
      <c r="CZ787" s="146"/>
      <c r="DA787" s="146"/>
      <c r="DB787" s="146"/>
      <c r="DC787" s="146"/>
      <c r="DD787" s="146"/>
      <c r="DE787" s="146"/>
      <c r="DF787" s="146"/>
      <c r="DG787" s="219"/>
      <c r="DH787" s="219"/>
      <c r="DI787" s="219"/>
      <c r="DJ787" s="219"/>
      <c r="DK787" s="219"/>
      <c r="DL787" s="219"/>
      <c r="DM787" s="219"/>
      <c r="DN787" s="219"/>
      <c r="DO787" s="219"/>
      <c r="DP787" s="219"/>
      <c r="DQ787" s="219"/>
      <c r="DR787" s="157"/>
      <c r="DS787" s="157"/>
      <c r="DT787" s="157"/>
      <c r="DU787" s="157"/>
      <c r="DV787" s="158"/>
      <c r="DW787" s="158"/>
      <c r="DX787" s="158"/>
      <c r="DY787" s="158"/>
      <c r="DZ787" s="158"/>
      <c r="EA787" s="158"/>
      <c r="EB787" s="158"/>
      <c r="EC787" s="158"/>
      <c r="ED787" s="158"/>
      <c r="EE787" s="158"/>
      <c r="EF787" s="158"/>
      <c r="EG787" s="158"/>
      <c r="EH787" s="158"/>
      <c r="EI787" s="158"/>
      <c r="EJ787" s="220"/>
      <c r="EK787" s="220"/>
      <c r="EL787" s="221"/>
      <c r="EM787" s="220"/>
      <c r="EN787" s="220"/>
      <c r="EO787" s="220"/>
      <c r="EP787" s="220"/>
      <c r="EQ787" s="220"/>
      <c r="ER787" s="222"/>
      <c r="ES787" s="222"/>
      <c r="ET787" s="222"/>
      <c r="EU787" s="222"/>
      <c r="EV787" s="222"/>
      <c r="EW787" s="222"/>
      <c r="EX787" s="222"/>
      <c r="EY787" s="222"/>
      <c r="EZ787" s="223"/>
      <c r="FA787" s="224"/>
      <c r="FB787" s="224"/>
      <c r="FC787" s="222"/>
      <c r="FD787" s="222"/>
      <c r="FE787" s="222"/>
      <c r="FF787" s="222"/>
      <c r="FG787" s="222"/>
      <c r="FH787" s="222"/>
      <c r="FI787" s="222"/>
      <c r="FJ787" s="222"/>
      <c r="FK787" s="222"/>
      <c r="FL787" s="222"/>
      <c r="FM787" s="222"/>
      <c r="FN787" s="146"/>
      <c r="FO787" s="225"/>
      <c r="FP787" s="225"/>
      <c r="FQ787" s="225"/>
      <c r="FR787" s="225"/>
      <c r="FS787" s="225"/>
      <c r="FT787" s="225"/>
      <c r="FU787" s="225"/>
      <c r="FV787" s="225"/>
      <c r="FW787" s="225"/>
      <c r="FX787" s="225"/>
      <c r="FY787" s="225"/>
      <c r="FZ787" s="225"/>
      <c r="GA787" s="225"/>
    </row>
    <row r="788" spans="4:183" ht="16.899999999999999" customHeight="1">
      <c r="D788" s="45"/>
      <c r="F788" s="83"/>
      <c r="G788" s="83"/>
      <c r="H788" s="83"/>
      <c r="I788" s="83"/>
      <c r="J788" s="83"/>
      <c r="K788" s="83"/>
      <c r="L788" s="83"/>
      <c r="M788" s="83"/>
      <c r="N788" s="211"/>
      <c r="O788" s="211"/>
      <c r="P788" s="146"/>
      <c r="Q788" s="215"/>
      <c r="R788" s="215"/>
      <c r="S788" s="215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16"/>
      <c r="AF788" s="216"/>
      <c r="AG788" s="216"/>
      <c r="AH788" s="185"/>
      <c r="AI788" s="146"/>
      <c r="AJ788" s="146"/>
      <c r="AK788" s="146"/>
      <c r="AL788" s="217"/>
      <c r="AM788" s="146"/>
      <c r="AN788" s="149"/>
      <c r="AO788" s="146"/>
      <c r="AP788" s="149"/>
      <c r="AQ788" s="185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146"/>
      <c r="BB788" s="218"/>
      <c r="BC788" s="218"/>
      <c r="BD788" s="218"/>
      <c r="BE788" s="185"/>
      <c r="BF788" s="185"/>
      <c r="BG788" s="185"/>
      <c r="BH788" s="185"/>
      <c r="BI788" s="185"/>
      <c r="BJ788" s="185"/>
      <c r="BK788" s="185"/>
      <c r="BL788" s="146"/>
      <c r="BM788" s="146"/>
      <c r="BN788" s="184"/>
      <c r="BO788" s="184"/>
      <c r="BP788" s="184"/>
      <c r="BQ788" s="184"/>
      <c r="BR788" s="184"/>
      <c r="BS788" s="184"/>
      <c r="BT788" s="184"/>
      <c r="BU788" s="184"/>
      <c r="BV788" s="184"/>
      <c r="BW788" s="184"/>
      <c r="BX788" s="184"/>
      <c r="BY788" s="184"/>
      <c r="BZ788" s="184"/>
      <c r="CA788" s="184"/>
      <c r="CB788" s="184"/>
      <c r="CC788" s="184"/>
      <c r="CD788" s="184"/>
      <c r="CE788" s="184"/>
      <c r="CF788" s="184"/>
      <c r="CG788" s="184"/>
      <c r="CH788" s="184"/>
      <c r="CI788" s="184"/>
      <c r="CJ788" s="184"/>
      <c r="CK788" s="184"/>
      <c r="CL788" s="184"/>
      <c r="CM788" s="146"/>
      <c r="CN788" s="146"/>
      <c r="CO788" s="146"/>
      <c r="CP788" s="146"/>
      <c r="CQ788" s="146"/>
      <c r="CR788" s="146"/>
      <c r="CS788" s="146"/>
      <c r="CT788" s="146"/>
      <c r="CU788" s="146"/>
      <c r="CV788" s="146"/>
      <c r="CW788" s="146"/>
      <c r="CX788" s="146"/>
      <c r="CY788" s="146"/>
      <c r="CZ788" s="146"/>
      <c r="DA788" s="146"/>
      <c r="DB788" s="146"/>
      <c r="DC788" s="146"/>
      <c r="DD788" s="146"/>
      <c r="DE788" s="146"/>
      <c r="DF788" s="146"/>
      <c r="DG788" s="219"/>
      <c r="DH788" s="219"/>
      <c r="DI788" s="219"/>
      <c r="DJ788" s="219"/>
      <c r="DK788" s="219"/>
      <c r="DL788" s="219"/>
      <c r="DM788" s="219"/>
      <c r="DN788" s="219"/>
      <c r="DO788" s="219"/>
      <c r="DP788" s="219"/>
      <c r="DQ788" s="219"/>
      <c r="DR788" s="157"/>
      <c r="DS788" s="157"/>
      <c r="DT788" s="157"/>
      <c r="DU788" s="157"/>
      <c r="DV788" s="158"/>
      <c r="DW788" s="158"/>
      <c r="DX788" s="158"/>
      <c r="DY788" s="158"/>
      <c r="DZ788" s="158"/>
      <c r="EA788" s="158"/>
      <c r="EB788" s="158"/>
      <c r="EC788" s="158"/>
      <c r="ED788" s="158"/>
      <c r="EE788" s="158"/>
      <c r="EF788" s="158"/>
      <c r="EG788" s="158"/>
      <c r="EH788" s="158"/>
      <c r="EI788" s="158"/>
      <c r="EJ788" s="220"/>
      <c r="EK788" s="220"/>
      <c r="EL788" s="221"/>
      <c r="EM788" s="220"/>
      <c r="EN788" s="220"/>
      <c r="EO788" s="220"/>
      <c r="EP788" s="220"/>
      <c r="EQ788" s="220"/>
      <c r="ER788" s="222"/>
      <c r="ES788" s="222"/>
      <c r="ET788" s="222"/>
      <c r="EU788" s="222"/>
      <c r="EV788" s="222"/>
      <c r="EW788" s="222"/>
      <c r="EX788" s="222"/>
      <c r="EY788" s="222"/>
      <c r="EZ788" s="223"/>
      <c r="FA788" s="224"/>
      <c r="FB788" s="224"/>
      <c r="FC788" s="222"/>
      <c r="FD788" s="222"/>
      <c r="FE788" s="222"/>
      <c r="FF788" s="222"/>
      <c r="FG788" s="222"/>
      <c r="FH788" s="222"/>
      <c r="FI788" s="222"/>
      <c r="FJ788" s="222"/>
      <c r="FK788" s="222"/>
      <c r="FL788" s="222"/>
      <c r="FM788" s="222"/>
      <c r="FN788" s="146"/>
      <c r="FO788" s="225"/>
      <c r="FP788" s="225"/>
      <c r="FQ788" s="225"/>
      <c r="FR788" s="225"/>
      <c r="FS788" s="225"/>
      <c r="FT788" s="225"/>
      <c r="FU788" s="225"/>
      <c r="FV788" s="225"/>
      <c r="FW788" s="225"/>
      <c r="FX788" s="225"/>
      <c r="FY788" s="225"/>
      <c r="FZ788" s="225"/>
      <c r="GA788" s="225"/>
    </row>
    <row r="789" spans="4:183" ht="16.899999999999999" customHeight="1">
      <c r="D789" s="45"/>
      <c r="F789" s="144"/>
      <c r="G789" s="144"/>
      <c r="H789" s="144"/>
      <c r="I789" s="144"/>
      <c r="J789" s="144"/>
      <c r="K789" s="144"/>
      <c r="L789" s="83"/>
      <c r="M789" s="83"/>
      <c r="N789" s="211"/>
      <c r="O789" s="211"/>
      <c r="P789" s="146"/>
      <c r="Q789" s="215"/>
      <c r="R789" s="215"/>
      <c r="S789" s="215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16"/>
      <c r="AF789" s="216"/>
      <c r="AG789" s="216"/>
      <c r="AH789" s="185"/>
      <c r="AI789" s="146"/>
      <c r="AJ789" s="146"/>
      <c r="AK789" s="146"/>
      <c r="AL789" s="217"/>
      <c r="AM789" s="146"/>
      <c r="AN789" s="149"/>
      <c r="AO789" s="146"/>
      <c r="AP789" s="149"/>
      <c r="AQ789" s="185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146"/>
      <c r="BB789" s="218"/>
      <c r="BC789" s="218"/>
      <c r="BD789" s="218"/>
      <c r="BE789" s="185"/>
      <c r="BF789" s="185"/>
      <c r="BG789" s="185"/>
      <c r="BH789" s="185"/>
      <c r="BI789" s="185"/>
      <c r="BJ789" s="185"/>
      <c r="BK789" s="185"/>
      <c r="BL789" s="146"/>
      <c r="BM789" s="146"/>
      <c r="BN789" s="184"/>
      <c r="BO789" s="184"/>
      <c r="BP789" s="184"/>
      <c r="BQ789" s="184"/>
      <c r="BR789" s="184"/>
      <c r="BS789" s="184"/>
      <c r="BT789" s="184"/>
      <c r="BU789" s="184"/>
      <c r="BV789" s="184"/>
      <c r="BW789" s="184"/>
      <c r="BX789" s="184"/>
      <c r="BY789" s="184"/>
      <c r="BZ789" s="184"/>
      <c r="CA789" s="184"/>
      <c r="CB789" s="184"/>
      <c r="CC789" s="184"/>
      <c r="CD789" s="184"/>
      <c r="CE789" s="184"/>
      <c r="CF789" s="184"/>
      <c r="CG789" s="184"/>
      <c r="CH789" s="184"/>
      <c r="CI789" s="184"/>
      <c r="CJ789" s="184"/>
      <c r="CK789" s="184"/>
      <c r="CL789" s="184"/>
      <c r="CM789" s="146"/>
      <c r="CN789" s="146"/>
      <c r="CO789" s="146"/>
      <c r="CP789" s="146"/>
      <c r="CQ789" s="146"/>
      <c r="CR789" s="146"/>
      <c r="CS789" s="146"/>
      <c r="CT789" s="146"/>
      <c r="CU789" s="146"/>
      <c r="CV789" s="146"/>
      <c r="CW789" s="146"/>
      <c r="CX789" s="146"/>
      <c r="CY789" s="146"/>
      <c r="CZ789" s="146"/>
      <c r="DA789" s="146"/>
      <c r="DB789" s="146"/>
      <c r="DC789" s="146"/>
      <c r="DD789" s="146"/>
      <c r="DE789" s="146"/>
      <c r="DF789" s="146"/>
      <c r="DG789" s="219"/>
      <c r="DH789" s="219"/>
      <c r="DI789" s="219"/>
      <c r="DJ789" s="219"/>
      <c r="DK789" s="219"/>
      <c r="DL789" s="219"/>
      <c r="DM789" s="219"/>
      <c r="DN789" s="219"/>
      <c r="DO789" s="219"/>
      <c r="DP789" s="219"/>
      <c r="DQ789" s="219"/>
      <c r="DR789" s="157"/>
      <c r="DS789" s="157"/>
      <c r="DT789" s="157"/>
      <c r="DU789" s="157"/>
      <c r="DV789" s="158"/>
      <c r="DW789" s="158"/>
      <c r="DX789" s="158"/>
      <c r="DY789" s="158"/>
      <c r="DZ789" s="158"/>
      <c r="EA789" s="158"/>
      <c r="EB789" s="158"/>
      <c r="EC789" s="158"/>
      <c r="ED789" s="158"/>
      <c r="EE789" s="158"/>
      <c r="EF789" s="158"/>
      <c r="EG789" s="158"/>
      <c r="EH789" s="158"/>
      <c r="EI789" s="158"/>
      <c r="EJ789" s="220"/>
      <c r="EK789" s="220"/>
      <c r="EL789" s="221"/>
      <c r="EM789" s="220"/>
      <c r="EN789" s="220"/>
      <c r="EO789" s="220"/>
      <c r="EP789" s="220"/>
      <c r="EQ789" s="220"/>
      <c r="ER789" s="222"/>
      <c r="ES789" s="222"/>
      <c r="ET789" s="222"/>
      <c r="EU789" s="222"/>
      <c r="EV789" s="222"/>
      <c r="EW789" s="222"/>
      <c r="EX789" s="222"/>
      <c r="EY789" s="222"/>
      <c r="EZ789" s="223"/>
      <c r="FA789" s="224"/>
      <c r="FB789" s="224"/>
      <c r="FC789" s="222"/>
      <c r="FD789" s="222"/>
      <c r="FE789" s="222"/>
      <c r="FF789" s="222"/>
      <c r="FG789" s="222"/>
      <c r="FH789" s="222"/>
      <c r="FI789" s="222"/>
      <c r="FJ789" s="222"/>
      <c r="FK789" s="222"/>
      <c r="FL789" s="222"/>
      <c r="FM789" s="222"/>
      <c r="FN789" s="146"/>
      <c r="FO789" s="225"/>
      <c r="FP789" s="225"/>
      <c r="FQ789" s="225"/>
      <c r="FR789" s="225"/>
      <c r="FS789" s="225"/>
      <c r="FT789" s="225"/>
      <c r="FU789" s="225"/>
      <c r="FV789" s="225"/>
      <c r="FW789" s="225"/>
      <c r="FX789" s="225"/>
      <c r="FY789" s="225"/>
      <c r="FZ789" s="225"/>
      <c r="GA789" s="225"/>
    </row>
    <row r="790" spans="4:183" ht="16.899999999999999" customHeight="1">
      <c r="D790" s="45"/>
      <c r="F790" s="144"/>
      <c r="G790" s="144"/>
      <c r="H790" s="144"/>
      <c r="I790" s="144"/>
      <c r="J790" s="144"/>
      <c r="K790" s="144"/>
      <c r="L790" s="83"/>
      <c r="M790" s="83"/>
      <c r="N790" s="211"/>
      <c r="O790" s="211"/>
      <c r="P790" s="146"/>
      <c r="Q790" s="215"/>
      <c r="R790" s="215"/>
      <c r="S790" s="215"/>
      <c r="T790" s="216"/>
      <c r="U790" s="216"/>
      <c r="V790" s="216"/>
      <c r="W790" s="216"/>
      <c r="X790" s="216"/>
      <c r="Y790" s="216"/>
      <c r="Z790" s="216"/>
      <c r="AA790" s="216"/>
      <c r="AB790" s="216"/>
      <c r="AC790" s="216"/>
      <c r="AD790" s="216"/>
      <c r="AE790" s="216"/>
      <c r="AF790" s="216"/>
      <c r="AG790" s="216"/>
      <c r="AH790" s="185"/>
      <c r="AI790" s="146"/>
      <c r="AJ790" s="146"/>
      <c r="AK790" s="146"/>
      <c r="AL790" s="217"/>
      <c r="AM790" s="146"/>
      <c r="AN790" s="149"/>
      <c r="AO790" s="146"/>
      <c r="AP790" s="188"/>
      <c r="AQ790" s="185"/>
      <c r="AR790" s="218"/>
      <c r="AS790" s="218"/>
      <c r="AT790" s="218"/>
      <c r="AU790" s="218"/>
      <c r="AV790" s="218"/>
      <c r="AW790" s="218"/>
      <c r="AX790" s="218"/>
      <c r="AY790" s="218"/>
      <c r="AZ790" s="218"/>
      <c r="BA790" s="146"/>
      <c r="BB790" s="218"/>
      <c r="BC790" s="218"/>
      <c r="BD790" s="218"/>
      <c r="BE790" s="185"/>
      <c r="BF790" s="185"/>
      <c r="BG790" s="185"/>
      <c r="BH790" s="185"/>
      <c r="BI790" s="185"/>
      <c r="BJ790" s="185"/>
      <c r="BK790" s="185"/>
      <c r="BL790" s="146"/>
      <c r="BM790" s="146"/>
      <c r="BN790" s="184"/>
      <c r="BO790" s="184"/>
      <c r="BP790" s="184"/>
      <c r="BQ790" s="184"/>
      <c r="BR790" s="184"/>
      <c r="BS790" s="184"/>
      <c r="BT790" s="184"/>
      <c r="BU790" s="184"/>
      <c r="BV790" s="184"/>
      <c r="BW790" s="184"/>
      <c r="BX790" s="184"/>
      <c r="BY790" s="184"/>
      <c r="BZ790" s="184"/>
      <c r="CA790" s="184"/>
      <c r="CB790" s="184"/>
      <c r="CC790" s="184"/>
      <c r="CD790" s="184"/>
      <c r="CE790" s="184"/>
      <c r="CF790" s="184"/>
      <c r="CG790" s="184"/>
      <c r="CH790" s="184"/>
      <c r="CI790" s="184"/>
      <c r="CJ790" s="184"/>
      <c r="CK790" s="184"/>
      <c r="CL790" s="184"/>
      <c r="CM790" s="146"/>
      <c r="CN790" s="146"/>
      <c r="CO790" s="146"/>
      <c r="CP790" s="146"/>
      <c r="CQ790" s="146"/>
      <c r="CR790" s="146"/>
      <c r="CS790" s="146"/>
      <c r="CT790" s="146"/>
      <c r="CU790" s="146"/>
      <c r="CV790" s="146"/>
      <c r="CW790" s="146"/>
      <c r="CX790" s="146"/>
      <c r="CY790" s="146"/>
      <c r="CZ790" s="146"/>
      <c r="DA790" s="146"/>
      <c r="DB790" s="146"/>
      <c r="DC790" s="146"/>
      <c r="DD790" s="146"/>
      <c r="DE790" s="146"/>
      <c r="DF790" s="146"/>
      <c r="DG790" s="219"/>
      <c r="DH790" s="219"/>
      <c r="DI790" s="219"/>
      <c r="DJ790" s="219"/>
      <c r="DK790" s="219"/>
      <c r="DL790" s="219"/>
      <c r="DM790" s="219"/>
      <c r="DN790" s="219"/>
      <c r="DO790" s="219"/>
      <c r="DP790" s="219"/>
      <c r="DQ790" s="219"/>
      <c r="DR790" s="157"/>
      <c r="DS790" s="157"/>
      <c r="DT790" s="157"/>
      <c r="DU790" s="157"/>
      <c r="DV790" s="158"/>
      <c r="DW790" s="158"/>
      <c r="DX790" s="158"/>
      <c r="DY790" s="158"/>
      <c r="DZ790" s="158"/>
      <c r="EA790" s="158"/>
      <c r="EB790" s="158"/>
      <c r="EC790" s="158"/>
      <c r="ED790" s="158"/>
      <c r="EE790" s="158"/>
      <c r="EF790" s="158"/>
      <c r="EG790" s="158"/>
      <c r="EH790" s="158"/>
      <c r="EI790" s="158"/>
      <c r="EJ790" s="220"/>
      <c r="EK790" s="220"/>
      <c r="EL790" s="221"/>
      <c r="EM790" s="220"/>
      <c r="EN790" s="220"/>
      <c r="EO790" s="220"/>
      <c r="EP790" s="220"/>
      <c r="EQ790" s="220"/>
      <c r="ER790" s="222"/>
      <c r="ES790" s="222"/>
      <c r="ET790" s="222"/>
      <c r="EU790" s="222"/>
      <c r="EV790" s="222"/>
      <c r="EW790" s="222"/>
      <c r="EX790" s="222"/>
      <c r="EY790" s="222"/>
      <c r="EZ790" s="223"/>
      <c r="FA790" s="224"/>
      <c r="FB790" s="224"/>
      <c r="FC790" s="222"/>
      <c r="FD790" s="222"/>
      <c r="FE790" s="222"/>
      <c r="FF790" s="222"/>
      <c r="FG790" s="222"/>
      <c r="FH790" s="222"/>
      <c r="FI790" s="222"/>
      <c r="FJ790" s="222"/>
      <c r="FK790" s="222"/>
      <c r="FL790" s="222"/>
      <c r="FM790" s="222"/>
      <c r="FN790" s="146"/>
      <c r="FO790" s="225"/>
      <c r="FP790" s="225"/>
      <c r="FQ790" s="225"/>
      <c r="FR790" s="225"/>
      <c r="FS790" s="225"/>
      <c r="FT790" s="225"/>
      <c r="FU790" s="225"/>
      <c r="FV790" s="225"/>
      <c r="FW790" s="225"/>
      <c r="FX790" s="225"/>
      <c r="FY790" s="225"/>
      <c r="FZ790" s="225"/>
      <c r="GA790" s="225"/>
    </row>
    <row r="791" spans="4:183" ht="16.899999999999999" customHeight="1">
      <c r="D791" s="45"/>
      <c r="F791" s="144"/>
      <c r="G791" s="144"/>
      <c r="H791" s="144"/>
      <c r="I791" s="144"/>
      <c r="J791" s="144"/>
      <c r="K791" s="144"/>
      <c r="L791" s="83"/>
      <c r="M791" s="83"/>
      <c r="N791" s="211"/>
      <c r="O791" s="211"/>
      <c r="P791" s="146"/>
      <c r="Q791" s="215"/>
      <c r="R791" s="215"/>
      <c r="S791" s="215"/>
      <c r="T791" s="216"/>
      <c r="U791" s="216"/>
      <c r="V791" s="216"/>
      <c r="W791" s="216"/>
      <c r="X791" s="216"/>
      <c r="Y791" s="216"/>
      <c r="Z791" s="216"/>
      <c r="AA791" s="216"/>
      <c r="AB791" s="216"/>
      <c r="AC791" s="216"/>
      <c r="AD791" s="216"/>
      <c r="AE791" s="216"/>
      <c r="AF791" s="216"/>
      <c r="AG791" s="216"/>
      <c r="AH791" s="185"/>
      <c r="AI791" s="146"/>
      <c r="AJ791" s="146"/>
      <c r="AK791" s="146"/>
      <c r="AL791" s="217"/>
      <c r="AM791" s="146"/>
      <c r="AN791" s="149"/>
      <c r="AO791" s="146"/>
      <c r="AP791" s="149"/>
      <c r="AQ791" s="185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146"/>
      <c r="BB791" s="218"/>
      <c r="BC791" s="218"/>
      <c r="BD791" s="218"/>
      <c r="BE791" s="185"/>
      <c r="BF791" s="185"/>
      <c r="BG791" s="185"/>
      <c r="BH791" s="185"/>
      <c r="BI791" s="185"/>
      <c r="BJ791" s="185"/>
      <c r="BK791" s="185"/>
      <c r="BL791" s="146"/>
      <c r="BM791" s="146"/>
      <c r="BN791" s="184"/>
      <c r="BO791" s="184"/>
      <c r="BP791" s="184"/>
      <c r="BQ791" s="184"/>
      <c r="BR791" s="184"/>
      <c r="BS791" s="184"/>
      <c r="BT791" s="184"/>
      <c r="BU791" s="184"/>
      <c r="BV791" s="184"/>
      <c r="BW791" s="184"/>
      <c r="BX791" s="184"/>
      <c r="BY791" s="184"/>
      <c r="BZ791" s="184"/>
      <c r="CA791" s="184"/>
      <c r="CB791" s="184"/>
      <c r="CC791" s="184"/>
      <c r="CD791" s="184"/>
      <c r="CE791" s="184"/>
      <c r="CF791" s="184"/>
      <c r="CG791" s="184"/>
      <c r="CH791" s="184"/>
      <c r="CI791" s="184"/>
      <c r="CJ791" s="184"/>
      <c r="CK791" s="184"/>
      <c r="CL791" s="184"/>
      <c r="CM791" s="146"/>
      <c r="CN791" s="146"/>
      <c r="CO791" s="146"/>
      <c r="CP791" s="146"/>
      <c r="CQ791" s="146"/>
      <c r="CR791" s="146"/>
      <c r="CS791" s="146"/>
      <c r="CT791" s="146"/>
      <c r="CU791" s="146"/>
      <c r="CV791" s="146"/>
      <c r="CW791" s="146"/>
      <c r="CX791" s="146"/>
      <c r="CY791" s="146"/>
      <c r="CZ791" s="146"/>
      <c r="DA791" s="146"/>
      <c r="DB791" s="146"/>
      <c r="DC791" s="146"/>
      <c r="DD791" s="146"/>
      <c r="DE791" s="146"/>
      <c r="DF791" s="146"/>
      <c r="DG791" s="219"/>
      <c r="DH791" s="219"/>
      <c r="DI791" s="219"/>
      <c r="DJ791" s="219"/>
      <c r="DK791" s="219"/>
      <c r="DL791" s="219"/>
      <c r="DM791" s="219"/>
      <c r="DN791" s="219"/>
      <c r="DO791" s="219"/>
      <c r="DP791" s="219"/>
      <c r="DQ791" s="219"/>
      <c r="DR791" s="157"/>
      <c r="DS791" s="157"/>
      <c r="DT791" s="157"/>
      <c r="DU791" s="157"/>
      <c r="DV791" s="158"/>
      <c r="DW791" s="158"/>
      <c r="DX791" s="158"/>
      <c r="DY791" s="158"/>
      <c r="DZ791" s="158"/>
      <c r="EA791" s="158"/>
      <c r="EB791" s="158"/>
      <c r="EC791" s="158"/>
      <c r="ED791" s="158"/>
      <c r="EE791" s="158"/>
      <c r="EF791" s="158"/>
      <c r="EG791" s="158"/>
      <c r="EH791" s="158"/>
      <c r="EI791" s="158"/>
      <c r="EJ791" s="220"/>
      <c r="EK791" s="220"/>
      <c r="EL791" s="221"/>
      <c r="EM791" s="220"/>
      <c r="EN791" s="220"/>
      <c r="EO791" s="220"/>
      <c r="EP791" s="220"/>
      <c r="EQ791" s="220"/>
      <c r="ER791" s="222"/>
      <c r="ES791" s="222"/>
      <c r="ET791" s="222"/>
      <c r="EU791" s="222"/>
      <c r="EV791" s="222"/>
      <c r="EW791" s="222"/>
      <c r="EX791" s="222"/>
      <c r="EY791" s="222"/>
      <c r="EZ791" s="223"/>
      <c r="FA791" s="224"/>
      <c r="FB791" s="224"/>
      <c r="FC791" s="222"/>
      <c r="FD791" s="222"/>
      <c r="FE791" s="222"/>
      <c r="FF791" s="222"/>
      <c r="FG791" s="222"/>
      <c r="FH791" s="222"/>
      <c r="FI791" s="222"/>
      <c r="FJ791" s="222"/>
      <c r="FK791" s="222"/>
      <c r="FL791" s="222"/>
      <c r="FM791" s="222"/>
      <c r="FN791" s="146"/>
      <c r="FO791" s="225"/>
      <c r="FP791" s="225"/>
      <c r="FQ791" s="225"/>
      <c r="FR791" s="225"/>
      <c r="FS791" s="225"/>
      <c r="FT791" s="225"/>
      <c r="FU791" s="225"/>
      <c r="FV791" s="225"/>
      <c r="FW791" s="225"/>
      <c r="FX791" s="225"/>
      <c r="FY791" s="225"/>
      <c r="FZ791" s="225"/>
      <c r="GA791" s="225"/>
    </row>
    <row r="792" spans="4:183" ht="16.899999999999999" customHeight="1">
      <c r="D792" s="45"/>
      <c r="F792" s="83"/>
      <c r="G792" s="83"/>
      <c r="H792" s="83"/>
      <c r="I792" s="83"/>
      <c r="J792" s="83"/>
      <c r="K792" s="83"/>
      <c r="L792" s="83"/>
      <c r="M792" s="83"/>
      <c r="N792" s="211"/>
      <c r="O792" s="211"/>
      <c r="P792" s="146"/>
      <c r="Q792" s="215"/>
      <c r="R792" s="215"/>
      <c r="S792" s="215"/>
      <c r="T792" s="216"/>
      <c r="U792" s="216"/>
      <c r="V792" s="216"/>
      <c r="W792" s="216"/>
      <c r="X792" s="216"/>
      <c r="Y792" s="216"/>
      <c r="Z792" s="216"/>
      <c r="AA792" s="216"/>
      <c r="AB792" s="216"/>
      <c r="AC792" s="216"/>
      <c r="AD792" s="216"/>
      <c r="AE792" s="216"/>
      <c r="AF792" s="216"/>
      <c r="AG792" s="216"/>
      <c r="AH792" s="185"/>
      <c r="AI792" s="146"/>
      <c r="AJ792" s="146"/>
      <c r="AK792" s="146"/>
      <c r="AL792" s="217"/>
      <c r="AM792" s="146"/>
      <c r="AN792" s="149"/>
      <c r="AO792" s="146"/>
      <c r="AP792" s="149"/>
      <c r="AQ792" s="185"/>
      <c r="AR792" s="218"/>
      <c r="AS792" s="218"/>
      <c r="AT792" s="218"/>
      <c r="AU792" s="218"/>
      <c r="AV792" s="218"/>
      <c r="AW792" s="218"/>
      <c r="AX792" s="218"/>
      <c r="AY792" s="218"/>
      <c r="AZ792" s="218"/>
      <c r="BA792" s="146"/>
      <c r="BB792" s="218"/>
      <c r="BC792" s="218"/>
      <c r="BD792" s="218"/>
      <c r="BE792" s="185"/>
      <c r="BF792" s="185"/>
      <c r="BG792" s="185"/>
      <c r="BH792" s="185"/>
      <c r="BI792" s="185"/>
      <c r="BJ792" s="185"/>
      <c r="BK792" s="185"/>
      <c r="BL792" s="146"/>
      <c r="BM792" s="146"/>
      <c r="BN792" s="184"/>
      <c r="BO792" s="184"/>
      <c r="BP792" s="184"/>
      <c r="BQ792" s="184"/>
      <c r="BR792" s="184"/>
      <c r="BS792" s="184"/>
      <c r="BT792" s="184"/>
      <c r="BU792" s="184"/>
      <c r="BV792" s="184"/>
      <c r="BW792" s="184"/>
      <c r="BX792" s="184"/>
      <c r="BY792" s="184"/>
      <c r="BZ792" s="184"/>
      <c r="CA792" s="184"/>
      <c r="CB792" s="184"/>
      <c r="CC792" s="184"/>
      <c r="CD792" s="184"/>
      <c r="CE792" s="184"/>
      <c r="CF792" s="184"/>
      <c r="CG792" s="184"/>
      <c r="CH792" s="184"/>
      <c r="CI792" s="184"/>
      <c r="CJ792" s="184"/>
      <c r="CK792" s="184"/>
      <c r="CL792" s="184"/>
      <c r="CM792" s="146"/>
      <c r="CN792" s="146"/>
      <c r="CO792" s="146"/>
      <c r="CP792" s="146"/>
      <c r="CQ792" s="146"/>
      <c r="CR792" s="146"/>
      <c r="CS792" s="146"/>
      <c r="CT792" s="146"/>
      <c r="CU792" s="146"/>
      <c r="CV792" s="146"/>
      <c r="CW792" s="146"/>
      <c r="CX792" s="146"/>
      <c r="CY792" s="146"/>
      <c r="CZ792" s="146"/>
      <c r="DA792" s="146"/>
      <c r="DB792" s="146"/>
      <c r="DC792" s="146"/>
      <c r="DD792" s="146"/>
      <c r="DE792" s="146"/>
      <c r="DF792" s="146"/>
      <c r="DG792" s="219"/>
      <c r="DH792" s="219"/>
      <c r="DI792" s="219"/>
      <c r="DJ792" s="219"/>
      <c r="DK792" s="219"/>
      <c r="DL792" s="219"/>
      <c r="DM792" s="219"/>
      <c r="DN792" s="219"/>
      <c r="DO792" s="219"/>
      <c r="DP792" s="219"/>
      <c r="DQ792" s="219"/>
      <c r="DR792" s="157"/>
      <c r="DS792" s="157"/>
      <c r="DT792" s="157"/>
      <c r="DU792" s="157"/>
      <c r="DV792" s="158"/>
      <c r="DW792" s="158"/>
      <c r="DX792" s="158"/>
      <c r="DY792" s="158"/>
      <c r="DZ792" s="158"/>
      <c r="EA792" s="158"/>
      <c r="EB792" s="158"/>
      <c r="EC792" s="158"/>
      <c r="ED792" s="158"/>
      <c r="EE792" s="158"/>
      <c r="EF792" s="158"/>
      <c r="EG792" s="158"/>
      <c r="EH792" s="158"/>
      <c r="EI792" s="158"/>
      <c r="EJ792" s="220"/>
      <c r="EK792" s="220"/>
      <c r="EL792" s="221"/>
      <c r="EM792" s="220"/>
      <c r="EN792" s="220"/>
      <c r="EO792" s="220"/>
      <c r="EP792" s="220"/>
      <c r="EQ792" s="220"/>
      <c r="ER792" s="222"/>
      <c r="ES792" s="222"/>
      <c r="ET792" s="222"/>
      <c r="EU792" s="222"/>
      <c r="EV792" s="222"/>
      <c r="EW792" s="222"/>
      <c r="EX792" s="222"/>
      <c r="EY792" s="222"/>
      <c r="EZ792" s="223"/>
      <c r="FA792" s="224"/>
      <c r="FB792" s="224"/>
      <c r="FC792" s="222"/>
      <c r="FD792" s="222"/>
      <c r="FE792" s="222"/>
      <c r="FF792" s="222"/>
      <c r="FG792" s="222"/>
      <c r="FH792" s="222"/>
      <c r="FI792" s="222"/>
      <c r="FJ792" s="222"/>
      <c r="FK792" s="222"/>
      <c r="FL792" s="222"/>
      <c r="FM792" s="222"/>
      <c r="FN792" s="146"/>
      <c r="FO792" s="225"/>
      <c r="FP792" s="225"/>
      <c r="FQ792" s="225"/>
      <c r="FR792" s="225"/>
      <c r="FS792" s="225"/>
      <c r="FT792" s="225"/>
      <c r="FU792" s="225"/>
      <c r="FV792" s="225"/>
      <c r="FW792" s="225"/>
      <c r="FX792" s="225"/>
      <c r="FY792" s="225"/>
      <c r="FZ792" s="225"/>
      <c r="GA792" s="225"/>
    </row>
    <row r="793" spans="4:183" ht="16.899999999999999" customHeight="1">
      <c r="D793" s="45"/>
      <c r="F793" s="144"/>
      <c r="G793" s="144"/>
      <c r="H793" s="144"/>
      <c r="I793" s="144"/>
      <c r="J793" s="144"/>
      <c r="K793" s="144"/>
      <c r="L793" s="144"/>
      <c r="M793" s="83"/>
      <c r="N793" s="211"/>
      <c r="O793" s="211"/>
      <c r="P793" s="146"/>
      <c r="Q793" s="215"/>
      <c r="R793" s="215"/>
      <c r="S793" s="215"/>
      <c r="T793" s="216"/>
      <c r="U793" s="216"/>
      <c r="V793" s="216"/>
      <c r="W793" s="216"/>
      <c r="X793" s="216"/>
      <c r="Y793" s="216"/>
      <c r="Z793" s="216"/>
      <c r="AA793" s="216"/>
      <c r="AB793" s="216"/>
      <c r="AC793" s="216"/>
      <c r="AD793" s="216"/>
      <c r="AE793" s="216"/>
      <c r="AF793" s="216"/>
      <c r="AG793" s="216"/>
      <c r="AH793" s="185"/>
      <c r="AI793" s="146"/>
      <c r="AJ793" s="146"/>
      <c r="AK793" s="146"/>
      <c r="AL793" s="217"/>
      <c r="AM793" s="146"/>
      <c r="AN793" s="149"/>
      <c r="AO793" s="146"/>
      <c r="AP793" s="149"/>
      <c r="AQ793" s="185"/>
      <c r="AR793" s="218"/>
      <c r="AS793" s="218"/>
      <c r="AT793" s="218"/>
      <c r="AU793" s="218"/>
      <c r="AV793" s="218"/>
      <c r="AW793" s="218"/>
      <c r="AX793" s="218"/>
      <c r="AY793" s="218"/>
      <c r="AZ793" s="218"/>
      <c r="BA793" s="146"/>
      <c r="BB793" s="218"/>
      <c r="BC793" s="218"/>
      <c r="BD793" s="218"/>
      <c r="BE793" s="185"/>
      <c r="BF793" s="185"/>
      <c r="BG793" s="185"/>
      <c r="BH793" s="185"/>
      <c r="BI793" s="185"/>
      <c r="BJ793" s="185"/>
      <c r="BK793" s="185"/>
      <c r="BL793" s="146"/>
      <c r="BM793" s="146"/>
      <c r="BN793" s="184"/>
      <c r="BO793" s="184"/>
      <c r="BP793" s="184"/>
      <c r="BQ793" s="184"/>
      <c r="BR793" s="184"/>
      <c r="BS793" s="184"/>
      <c r="BT793" s="184"/>
      <c r="BU793" s="184"/>
      <c r="BV793" s="184"/>
      <c r="BW793" s="184"/>
      <c r="BX793" s="184"/>
      <c r="BY793" s="184"/>
      <c r="BZ793" s="184"/>
      <c r="CA793" s="184"/>
      <c r="CB793" s="184"/>
      <c r="CC793" s="184"/>
      <c r="CD793" s="184"/>
      <c r="CE793" s="184"/>
      <c r="CF793" s="184"/>
      <c r="CG793" s="184"/>
      <c r="CH793" s="184"/>
      <c r="CI793" s="184"/>
      <c r="CJ793" s="184"/>
      <c r="CK793" s="184"/>
      <c r="CL793" s="184"/>
      <c r="CM793" s="146"/>
      <c r="CN793" s="146"/>
      <c r="CO793" s="146"/>
      <c r="CP793" s="146"/>
      <c r="CQ793" s="146"/>
      <c r="CR793" s="146"/>
      <c r="CS793" s="146"/>
      <c r="CT793" s="146"/>
      <c r="CU793" s="146"/>
      <c r="CV793" s="146"/>
      <c r="CW793" s="146"/>
      <c r="CX793" s="146"/>
      <c r="CY793" s="146"/>
      <c r="CZ793" s="146"/>
      <c r="DA793" s="146"/>
      <c r="DB793" s="146"/>
      <c r="DC793" s="146"/>
      <c r="DD793" s="146"/>
      <c r="DE793" s="146"/>
      <c r="DF793" s="146"/>
      <c r="DG793" s="219"/>
      <c r="DH793" s="219"/>
      <c r="DI793" s="219"/>
      <c r="DJ793" s="219"/>
      <c r="DK793" s="219"/>
      <c r="DL793" s="219"/>
      <c r="DM793" s="219"/>
      <c r="DN793" s="219"/>
      <c r="DO793" s="219"/>
      <c r="DP793" s="219"/>
      <c r="DQ793" s="219"/>
      <c r="DR793" s="157"/>
      <c r="DS793" s="157"/>
      <c r="DT793" s="157"/>
      <c r="DU793" s="157"/>
      <c r="DV793" s="158"/>
      <c r="DW793" s="158"/>
      <c r="DX793" s="158"/>
      <c r="DY793" s="158"/>
      <c r="DZ793" s="158"/>
      <c r="EA793" s="158"/>
      <c r="EB793" s="158"/>
      <c r="EC793" s="158"/>
      <c r="ED793" s="158"/>
      <c r="EE793" s="158"/>
      <c r="EF793" s="158"/>
      <c r="EG793" s="158"/>
      <c r="EH793" s="158"/>
      <c r="EI793" s="158"/>
      <c r="EJ793" s="220"/>
      <c r="EK793" s="220"/>
      <c r="EL793" s="221"/>
      <c r="EM793" s="220"/>
      <c r="EN793" s="220"/>
      <c r="EO793" s="220"/>
      <c r="EP793" s="220"/>
      <c r="EQ793" s="220"/>
      <c r="ER793" s="222"/>
      <c r="ES793" s="222"/>
      <c r="ET793" s="222"/>
      <c r="EU793" s="222"/>
      <c r="EV793" s="222"/>
      <c r="EW793" s="222"/>
      <c r="EX793" s="222"/>
      <c r="EY793" s="222"/>
      <c r="EZ793" s="223"/>
      <c r="FA793" s="224"/>
      <c r="FB793" s="224"/>
      <c r="FC793" s="222"/>
      <c r="FD793" s="222"/>
      <c r="FE793" s="222"/>
      <c r="FF793" s="222"/>
      <c r="FG793" s="222"/>
      <c r="FH793" s="222"/>
      <c r="FI793" s="222"/>
      <c r="FJ793" s="222"/>
      <c r="FK793" s="222"/>
      <c r="FL793" s="222"/>
      <c r="FM793" s="222"/>
      <c r="FN793" s="146"/>
      <c r="FO793" s="225"/>
      <c r="FP793" s="225"/>
      <c r="FQ793" s="225"/>
      <c r="FR793" s="225"/>
      <c r="FS793" s="225"/>
      <c r="FT793" s="225"/>
      <c r="FU793" s="225"/>
      <c r="FV793" s="225"/>
      <c r="FW793" s="225"/>
      <c r="FX793" s="225"/>
      <c r="FY793" s="225"/>
      <c r="FZ793" s="225"/>
      <c r="GA793" s="225"/>
    </row>
    <row r="794" spans="4:183" ht="16.899999999999999" customHeight="1">
      <c r="D794" s="45"/>
      <c r="F794" s="83"/>
      <c r="G794" s="83"/>
      <c r="H794" s="83"/>
      <c r="I794" s="83"/>
      <c r="J794" s="83"/>
      <c r="K794" s="144"/>
      <c r="L794" s="144"/>
      <c r="M794" s="83"/>
      <c r="N794" s="211"/>
      <c r="O794" s="211"/>
      <c r="P794" s="146"/>
      <c r="Q794" s="215"/>
      <c r="R794" s="215"/>
      <c r="S794" s="215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16"/>
      <c r="AG794" s="216"/>
      <c r="AH794" s="185"/>
      <c r="AI794" s="146"/>
      <c r="AJ794" s="146"/>
      <c r="AK794" s="146"/>
      <c r="AL794" s="217"/>
      <c r="AM794" s="146"/>
      <c r="AN794" s="149"/>
      <c r="AO794" s="146"/>
      <c r="AP794" s="149"/>
      <c r="AQ794" s="185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146"/>
      <c r="BB794" s="218"/>
      <c r="BC794" s="218"/>
      <c r="BD794" s="218"/>
      <c r="BE794" s="185"/>
      <c r="BF794" s="185"/>
      <c r="BG794" s="185"/>
      <c r="BH794" s="185"/>
      <c r="BI794" s="185"/>
      <c r="BJ794" s="185"/>
      <c r="BK794" s="185"/>
      <c r="BL794" s="146"/>
      <c r="BM794" s="146"/>
      <c r="BN794" s="184"/>
      <c r="BO794" s="184"/>
      <c r="BP794" s="184"/>
      <c r="BQ794" s="184"/>
      <c r="BR794" s="184"/>
      <c r="BS794" s="184"/>
      <c r="BT794" s="184"/>
      <c r="BU794" s="184"/>
      <c r="BV794" s="184"/>
      <c r="BW794" s="184"/>
      <c r="BX794" s="184"/>
      <c r="BY794" s="184"/>
      <c r="BZ794" s="184"/>
      <c r="CA794" s="184"/>
      <c r="CB794" s="184"/>
      <c r="CC794" s="184"/>
      <c r="CD794" s="184"/>
      <c r="CE794" s="184"/>
      <c r="CF794" s="184"/>
      <c r="CG794" s="184"/>
      <c r="CH794" s="184"/>
      <c r="CI794" s="184"/>
      <c r="CJ794" s="184"/>
      <c r="CK794" s="184"/>
      <c r="CL794" s="184"/>
      <c r="CM794" s="146"/>
      <c r="CN794" s="146"/>
      <c r="CO794" s="146"/>
      <c r="CP794" s="146"/>
      <c r="CQ794" s="146"/>
      <c r="CR794" s="146"/>
      <c r="CS794" s="146"/>
      <c r="CT794" s="146"/>
      <c r="CU794" s="146"/>
      <c r="CV794" s="146"/>
      <c r="CW794" s="146"/>
      <c r="CX794" s="146"/>
      <c r="CY794" s="146"/>
      <c r="CZ794" s="146"/>
      <c r="DA794" s="146"/>
      <c r="DB794" s="146"/>
      <c r="DC794" s="146"/>
      <c r="DD794" s="146"/>
      <c r="DE794" s="146"/>
      <c r="DF794" s="146"/>
      <c r="DG794" s="219"/>
      <c r="DH794" s="219"/>
      <c r="DI794" s="219"/>
      <c r="DJ794" s="219"/>
      <c r="DK794" s="219"/>
      <c r="DL794" s="219"/>
      <c r="DM794" s="219"/>
      <c r="DN794" s="219"/>
      <c r="DO794" s="219"/>
      <c r="DP794" s="219"/>
      <c r="DQ794" s="219"/>
      <c r="DR794" s="157"/>
      <c r="DS794" s="157"/>
      <c r="DT794" s="157"/>
      <c r="DU794" s="157"/>
      <c r="DV794" s="158"/>
      <c r="DW794" s="158"/>
      <c r="DX794" s="158"/>
      <c r="DY794" s="158"/>
      <c r="DZ794" s="158"/>
      <c r="EA794" s="158"/>
      <c r="EB794" s="158"/>
      <c r="EC794" s="158"/>
      <c r="ED794" s="158"/>
      <c r="EE794" s="158"/>
      <c r="EF794" s="158"/>
      <c r="EG794" s="158"/>
      <c r="EH794" s="158"/>
      <c r="EI794" s="158"/>
      <c r="EJ794" s="220"/>
      <c r="EK794" s="220"/>
      <c r="EL794" s="221"/>
      <c r="EM794" s="220"/>
      <c r="EN794" s="220"/>
      <c r="EO794" s="220"/>
      <c r="EP794" s="220"/>
      <c r="EQ794" s="220"/>
      <c r="ER794" s="222"/>
      <c r="ES794" s="222"/>
      <c r="ET794" s="222"/>
      <c r="EU794" s="222"/>
      <c r="EV794" s="222"/>
      <c r="EW794" s="222"/>
      <c r="EX794" s="222"/>
      <c r="EY794" s="222"/>
      <c r="EZ794" s="223"/>
      <c r="FA794" s="224"/>
      <c r="FB794" s="224"/>
      <c r="FC794" s="222"/>
      <c r="FD794" s="222"/>
      <c r="FE794" s="222"/>
      <c r="FF794" s="222"/>
      <c r="FG794" s="222"/>
      <c r="FH794" s="222"/>
      <c r="FI794" s="222"/>
      <c r="FJ794" s="222"/>
      <c r="FK794" s="222"/>
      <c r="FL794" s="222"/>
      <c r="FM794" s="222"/>
      <c r="FN794" s="146"/>
      <c r="FO794" s="225"/>
      <c r="FP794" s="225"/>
      <c r="FQ794" s="225"/>
      <c r="FR794" s="225"/>
      <c r="FS794" s="225"/>
      <c r="FT794" s="225"/>
      <c r="FU794" s="225"/>
      <c r="FV794" s="225"/>
      <c r="FW794" s="225"/>
      <c r="FX794" s="225"/>
      <c r="FY794" s="225"/>
      <c r="FZ794" s="225"/>
      <c r="GA794" s="225"/>
    </row>
    <row r="795" spans="4:183" ht="16.899999999999999" customHeight="1">
      <c r="D795" s="45"/>
      <c r="F795" s="83"/>
      <c r="G795" s="83"/>
      <c r="H795" s="83"/>
      <c r="I795" s="83"/>
      <c r="J795" s="83"/>
      <c r="K795" s="144"/>
      <c r="L795" s="144"/>
      <c r="M795" s="83"/>
      <c r="N795" s="211"/>
      <c r="O795" s="211"/>
      <c r="P795" s="146"/>
      <c r="Q795" s="215"/>
      <c r="R795" s="215"/>
      <c r="S795" s="215"/>
      <c r="T795" s="216"/>
      <c r="U795" s="216"/>
      <c r="V795" s="216"/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16"/>
      <c r="AG795" s="216"/>
      <c r="AH795" s="185"/>
      <c r="AI795" s="146"/>
      <c r="AJ795" s="146"/>
      <c r="AK795" s="146"/>
      <c r="AL795" s="217"/>
      <c r="AM795" s="146"/>
      <c r="AN795" s="149"/>
      <c r="AO795" s="146"/>
      <c r="AP795" s="149"/>
      <c r="AQ795" s="185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146"/>
      <c r="BB795" s="218"/>
      <c r="BC795" s="218"/>
      <c r="BD795" s="218"/>
      <c r="BE795" s="185"/>
      <c r="BF795" s="185"/>
      <c r="BG795" s="185"/>
      <c r="BH795" s="185"/>
      <c r="BI795" s="185"/>
      <c r="BJ795" s="185"/>
      <c r="BK795" s="185"/>
      <c r="BL795" s="146"/>
      <c r="BM795" s="146"/>
      <c r="BN795" s="184"/>
      <c r="BO795" s="184"/>
      <c r="BP795" s="184"/>
      <c r="BQ795" s="184"/>
      <c r="BR795" s="184"/>
      <c r="BS795" s="184"/>
      <c r="BT795" s="184"/>
      <c r="BU795" s="184"/>
      <c r="BV795" s="184"/>
      <c r="BW795" s="184"/>
      <c r="BX795" s="184"/>
      <c r="BY795" s="184"/>
      <c r="BZ795" s="184"/>
      <c r="CA795" s="184"/>
      <c r="CB795" s="184"/>
      <c r="CC795" s="184"/>
      <c r="CD795" s="184"/>
      <c r="CE795" s="184"/>
      <c r="CF795" s="184"/>
      <c r="CG795" s="184"/>
      <c r="CH795" s="184"/>
      <c r="CI795" s="184"/>
      <c r="CJ795" s="184"/>
      <c r="CK795" s="184"/>
      <c r="CL795" s="184"/>
      <c r="CM795" s="146"/>
      <c r="CN795" s="146"/>
      <c r="CO795" s="146"/>
      <c r="CP795" s="146"/>
      <c r="CQ795" s="146"/>
      <c r="CR795" s="146"/>
      <c r="CS795" s="146"/>
      <c r="CT795" s="146"/>
      <c r="CU795" s="146"/>
      <c r="CV795" s="146"/>
      <c r="CW795" s="146"/>
      <c r="CX795" s="146"/>
      <c r="CY795" s="146"/>
      <c r="CZ795" s="146"/>
      <c r="DA795" s="146"/>
      <c r="DB795" s="146"/>
      <c r="DC795" s="146"/>
      <c r="DD795" s="146"/>
      <c r="DE795" s="146"/>
      <c r="DF795" s="146"/>
      <c r="DG795" s="219"/>
      <c r="DH795" s="219"/>
      <c r="DI795" s="219"/>
      <c r="DJ795" s="219"/>
      <c r="DK795" s="219"/>
      <c r="DL795" s="219"/>
      <c r="DM795" s="219"/>
      <c r="DN795" s="219"/>
      <c r="DO795" s="219"/>
      <c r="DP795" s="219"/>
      <c r="DQ795" s="219"/>
      <c r="DR795" s="157"/>
      <c r="DS795" s="157"/>
      <c r="DT795" s="157"/>
      <c r="DU795" s="157"/>
      <c r="DV795" s="158"/>
      <c r="DW795" s="158"/>
      <c r="DX795" s="158"/>
      <c r="DY795" s="158"/>
      <c r="DZ795" s="158"/>
      <c r="EA795" s="158"/>
      <c r="EB795" s="158"/>
      <c r="EC795" s="158"/>
      <c r="ED795" s="158"/>
      <c r="EE795" s="158"/>
      <c r="EF795" s="158"/>
      <c r="EG795" s="158"/>
      <c r="EH795" s="158"/>
      <c r="EI795" s="158"/>
      <c r="EJ795" s="220"/>
      <c r="EK795" s="220"/>
      <c r="EL795" s="221"/>
      <c r="EM795" s="220"/>
      <c r="EN795" s="220"/>
      <c r="EO795" s="220"/>
      <c r="EP795" s="220"/>
      <c r="EQ795" s="220"/>
      <c r="ER795" s="222"/>
      <c r="ES795" s="222"/>
      <c r="ET795" s="222"/>
      <c r="EU795" s="222"/>
      <c r="EV795" s="222"/>
      <c r="EW795" s="222"/>
      <c r="EX795" s="222"/>
      <c r="EY795" s="222"/>
      <c r="EZ795" s="223"/>
      <c r="FA795" s="224"/>
      <c r="FB795" s="224"/>
      <c r="FC795" s="222"/>
      <c r="FD795" s="222"/>
      <c r="FE795" s="222"/>
      <c r="FF795" s="222"/>
      <c r="FG795" s="222"/>
      <c r="FH795" s="222"/>
      <c r="FI795" s="222"/>
      <c r="FJ795" s="222"/>
      <c r="FK795" s="222"/>
      <c r="FL795" s="222"/>
      <c r="FM795" s="222"/>
      <c r="FN795" s="146"/>
      <c r="FO795" s="225"/>
      <c r="FP795" s="225"/>
      <c r="FQ795" s="225"/>
      <c r="FR795" s="225"/>
      <c r="FS795" s="225"/>
      <c r="FT795" s="225"/>
      <c r="FU795" s="225"/>
      <c r="FV795" s="225"/>
      <c r="FW795" s="225"/>
      <c r="FX795" s="225"/>
      <c r="FY795" s="225"/>
      <c r="FZ795" s="225"/>
      <c r="GA795" s="225"/>
    </row>
    <row r="796" spans="4:183" ht="16.899999999999999" customHeight="1">
      <c r="D796" s="45"/>
      <c r="F796" s="83"/>
      <c r="G796" s="83"/>
      <c r="H796" s="83"/>
      <c r="I796" s="83"/>
      <c r="J796" s="83"/>
      <c r="K796" s="83"/>
      <c r="L796" s="83"/>
      <c r="M796" s="83"/>
      <c r="N796" s="211"/>
      <c r="O796" s="211"/>
      <c r="P796" s="146"/>
      <c r="Q796" s="215"/>
      <c r="R796" s="215"/>
      <c r="S796" s="215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185"/>
      <c r="AI796" s="146"/>
      <c r="AJ796" s="146"/>
      <c r="AK796" s="146"/>
      <c r="AL796" s="217"/>
      <c r="AM796" s="146"/>
      <c r="AN796" s="149"/>
      <c r="AO796" s="146"/>
      <c r="AP796" s="149"/>
      <c r="AQ796" s="185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146"/>
      <c r="BB796" s="218"/>
      <c r="BC796" s="218"/>
      <c r="BD796" s="218"/>
      <c r="BE796" s="185"/>
      <c r="BF796" s="185"/>
      <c r="BG796" s="185"/>
      <c r="BH796" s="185"/>
      <c r="BI796" s="185"/>
      <c r="BJ796" s="185"/>
      <c r="BK796" s="185"/>
      <c r="BL796" s="146"/>
      <c r="BM796" s="146"/>
      <c r="BN796" s="184"/>
      <c r="BO796" s="184"/>
      <c r="BP796" s="184"/>
      <c r="BQ796" s="184"/>
      <c r="BR796" s="184"/>
      <c r="BS796" s="184"/>
      <c r="BT796" s="184"/>
      <c r="BU796" s="184"/>
      <c r="BV796" s="184"/>
      <c r="BW796" s="184"/>
      <c r="BX796" s="184"/>
      <c r="BY796" s="184"/>
      <c r="BZ796" s="184"/>
      <c r="CA796" s="184"/>
      <c r="CB796" s="184"/>
      <c r="CC796" s="184"/>
      <c r="CD796" s="184"/>
      <c r="CE796" s="184"/>
      <c r="CF796" s="184"/>
      <c r="CG796" s="184"/>
      <c r="CH796" s="184"/>
      <c r="CI796" s="184"/>
      <c r="CJ796" s="184"/>
      <c r="CK796" s="184"/>
      <c r="CL796" s="184"/>
      <c r="CM796" s="146"/>
      <c r="CN796" s="146"/>
      <c r="CO796" s="146"/>
      <c r="CP796" s="146"/>
      <c r="CQ796" s="146"/>
      <c r="CR796" s="146"/>
      <c r="CS796" s="146"/>
      <c r="CT796" s="146"/>
      <c r="CU796" s="146"/>
      <c r="CV796" s="146"/>
      <c r="CW796" s="146"/>
      <c r="CX796" s="146"/>
      <c r="CY796" s="146"/>
      <c r="CZ796" s="146"/>
      <c r="DA796" s="146"/>
      <c r="DB796" s="146"/>
      <c r="DC796" s="146"/>
      <c r="DD796" s="146"/>
      <c r="DE796" s="146"/>
      <c r="DF796" s="146"/>
      <c r="DG796" s="219"/>
      <c r="DH796" s="219"/>
      <c r="DI796" s="219"/>
      <c r="DJ796" s="219"/>
      <c r="DK796" s="219"/>
      <c r="DL796" s="219"/>
      <c r="DM796" s="219"/>
      <c r="DN796" s="219"/>
      <c r="DO796" s="219"/>
      <c r="DP796" s="219"/>
      <c r="DQ796" s="219"/>
      <c r="DR796" s="157"/>
      <c r="DS796" s="157"/>
      <c r="DT796" s="157"/>
      <c r="DU796" s="157"/>
      <c r="DV796" s="158"/>
      <c r="DW796" s="158"/>
      <c r="DX796" s="158"/>
      <c r="DY796" s="158"/>
      <c r="DZ796" s="158"/>
      <c r="EA796" s="158"/>
      <c r="EB796" s="158"/>
      <c r="EC796" s="158"/>
      <c r="ED796" s="158"/>
      <c r="EE796" s="158"/>
      <c r="EF796" s="158"/>
      <c r="EG796" s="158"/>
      <c r="EH796" s="158"/>
      <c r="EI796" s="158"/>
      <c r="EJ796" s="220"/>
      <c r="EK796" s="220"/>
      <c r="EL796" s="221"/>
      <c r="EM796" s="220"/>
      <c r="EN796" s="220"/>
      <c r="EO796" s="220"/>
      <c r="EP796" s="220"/>
      <c r="EQ796" s="220"/>
      <c r="ER796" s="222"/>
      <c r="ES796" s="222"/>
      <c r="ET796" s="222"/>
      <c r="EU796" s="222"/>
      <c r="EV796" s="222"/>
      <c r="EW796" s="222"/>
      <c r="EX796" s="222"/>
      <c r="EY796" s="222"/>
      <c r="EZ796" s="223"/>
      <c r="FA796" s="224"/>
      <c r="FB796" s="224"/>
      <c r="FC796" s="222"/>
      <c r="FD796" s="222"/>
      <c r="FE796" s="222"/>
      <c r="FF796" s="222"/>
      <c r="FG796" s="222"/>
      <c r="FH796" s="222"/>
      <c r="FI796" s="222"/>
      <c r="FJ796" s="222"/>
      <c r="FK796" s="222"/>
      <c r="FL796" s="222"/>
      <c r="FM796" s="222"/>
      <c r="FN796" s="146"/>
      <c r="FO796" s="225"/>
      <c r="FP796" s="225"/>
      <c r="FQ796" s="225"/>
      <c r="FR796" s="225"/>
      <c r="FS796" s="225"/>
      <c r="FT796" s="225"/>
      <c r="FU796" s="225"/>
      <c r="FV796" s="225"/>
      <c r="FW796" s="225"/>
      <c r="FX796" s="225"/>
      <c r="FY796" s="225"/>
      <c r="FZ796" s="225"/>
      <c r="GA796" s="225"/>
    </row>
    <row r="797" spans="4:183" ht="16.899999999999999" customHeight="1">
      <c r="D797" s="45"/>
      <c r="F797" s="144"/>
      <c r="G797" s="144"/>
      <c r="H797" s="144"/>
      <c r="I797" s="144"/>
      <c r="J797" s="144"/>
      <c r="K797" s="83"/>
      <c r="L797" s="83"/>
      <c r="M797" s="83"/>
      <c r="N797" s="211"/>
      <c r="O797" s="211"/>
      <c r="P797" s="146"/>
      <c r="Q797" s="215"/>
      <c r="R797" s="215"/>
      <c r="S797" s="215"/>
      <c r="T797" s="216"/>
      <c r="U797" s="216"/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185"/>
      <c r="AI797" s="146"/>
      <c r="AJ797" s="146"/>
      <c r="AK797" s="146"/>
      <c r="AL797" s="217"/>
      <c r="AM797" s="146"/>
      <c r="AN797" s="149"/>
      <c r="AO797" s="146"/>
      <c r="AP797" s="149"/>
      <c r="AQ797" s="185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146"/>
      <c r="BB797" s="218"/>
      <c r="BC797" s="218"/>
      <c r="BD797" s="218"/>
      <c r="BE797" s="185"/>
      <c r="BF797" s="185"/>
      <c r="BG797" s="185"/>
      <c r="BH797" s="185"/>
      <c r="BI797" s="185"/>
      <c r="BJ797" s="185"/>
      <c r="BK797" s="185"/>
      <c r="BL797" s="146"/>
      <c r="BM797" s="146"/>
      <c r="BN797" s="184"/>
      <c r="BO797" s="184"/>
      <c r="BP797" s="184"/>
      <c r="BQ797" s="184"/>
      <c r="BR797" s="184"/>
      <c r="BS797" s="184"/>
      <c r="BT797" s="184"/>
      <c r="BU797" s="184"/>
      <c r="BV797" s="184"/>
      <c r="BW797" s="184"/>
      <c r="BX797" s="184"/>
      <c r="BY797" s="184"/>
      <c r="BZ797" s="184"/>
      <c r="CA797" s="184"/>
      <c r="CB797" s="184"/>
      <c r="CC797" s="184"/>
      <c r="CD797" s="184"/>
      <c r="CE797" s="184"/>
      <c r="CF797" s="184"/>
      <c r="CG797" s="184"/>
      <c r="CH797" s="184"/>
      <c r="CI797" s="184"/>
      <c r="CJ797" s="184"/>
      <c r="CK797" s="184"/>
      <c r="CL797" s="184"/>
      <c r="CM797" s="146"/>
      <c r="CN797" s="146"/>
      <c r="CO797" s="146"/>
      <c r="CP797" s="146"/>
      <c r="CQ797" s="146"/>
      <c r="CR797" s="146"/>
      <c r="CS797" s="146"/>
      <c r="CT797" s="146"/>
      <c r="CU797" s="146"/>
      <c r="CV797" s="146"/>
      <c r="CW797" s="146"/>
      <c r="CX797" s="146"/>
      <c r="CY797" s="146"/>
      <c r="CZ797" s="146"/>
      <c r="DA797" s="146"/>
      <c r="DB797" s="146"/>
      <c r="DC797" s="146"/>
      <c r="DD797" s="146"/>
      <c r="DE797" s="146"/>
      <c r="DF797" s="146"/>
      <c r="DG797" s="219"/>
      <c r="DH797" s="219"/>
      <c r="DI797" s="219"/>
      <c r="DJ797" s="219"/>
      <c r="DK797" s="219"/>
      <c r="DL797" s="219"/>
      <c r="DM797" s="219"/>
      <c r="DN797" s="219"/>
      <c r="DO797" s="219"/>
      <c r="DP797" s="219"/>
      <c r="DQ797" s="219"/>
      <c r="DR797" s="157"/>
      <c r="DS797" s="157"/>
      <c r="DT797" s="157"/>
      <c r="DU797" s="157"/>
      <c r="DV797" s="158"/>
      <c r="DW797" s="158"/>
      <c r="DX797" s="158"/>
      <c r="DY797" s="158"/>
      <c r="DZ797" s="158"/>
      <c r="EA797" s="158"/>
      <c r="EB797" s="158"/>
      <c r="EC797" s="158"/>
      <c r="ED797" s="158"/>
      <c r="EE797" s="158"/>
      <c r="EF797" s="158"/>
      <c r="EG797" s="158"/>
      <c r="EH797" s="158"/>
      <c r="EI797" s="158"/>
      <c r="EJ797" s="220"/>
      <c r="EK797" s="220"/>
      <c r="EL797" s="221"/>
      <c r="EM797" s="220"/>
      <c r="EN797" s="220"/>
      <c r="EO797" s="220"/>
      <c r="EP797" s="220"/>
      <c r="EQ797" s="220"/>
      <c r="ER797" s="222"/>
      <c r="ES797" s="222"/>
      <c r="ET797" s="222"/>
      <c r="EU797" s="222"/>
      <c r="EV797" s="222"/>
      <c r="EW797" s="222"/>
      <c r="EX797" s="222"/>
      <c r="EY797" s="222"/>
      <c r="EZ797" s="223"/>
      <c r="FA797" s="224"/>
      <c r="FB797" s="224"/>
      <c r="FC797" s="222"/>
      <c r="FD797" s="222"/>
      <c r="FE797" s="222"/>
      <c r="FF797" s="222"/>
      <c r="FG797" s="222"/>
      <c r="FH797" s="222"/>
      <c r="FI797" s="222"/>
      <c r="FJ797" s="222"/>
      <c r="FK797" s="222"/>
      <c r="FL797" s="222"/>
      <c r="FM797" s="222"/>
      <c r="FN797" s="146"/>
      <c r="FO797" s="225"/>
      <c r="FP797" s="225"/>
      <c r="FQ797" s="225"/>
      <c r="FR797" s="225"/>
      <c r="FS797" s="225"/>
      <c r="FT797" s="225"/>
      <c r="FU797" s="225"/>
      <c r="FV797" s="225"/>
      <c r="FW797" s="225"/>
      <c r="FX797" s="225"/>
      <c r="FY797" s="225"/>
      <c r="FZ797" s="225"/>
      <c r="GA797" s="225"/>
    </row>
    <row r="798" spans="4:183" ht="16.899999999999999" customHeight="1">
      <c r="D798" s="45"/>
      <c r="F798" s="144"/>
      <c r="G798" s="144"/>
      <c r="H798" s="144"/>
      <c r="I798" s="144"/>
      <c r="J798" s="83"/>
      <c r="K798" s="83"/>
      <c r="L798" s="83"/>
      <c r="M798" s="83"/>
      <c r="N798" s="211"/>
      <c r="O798" s="211"/>
      <c r="P798" s="146"/>
      <c r="Q798" s="215"/>
      <c r="R798" s="215"/>
      <c r="S798" s="215"/>
      <c r="T798" s="216"/>
      <c r="U798" s="216"/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185"/>
      <c r="AI798" s="146"/>
      <c r="AJ798" s="146"/>
      <c r="AK798" s="146"/>
      <c r="AL798" s="217"/>
      <c r="AM798" s="146"/>
      <c r="AN798" s="149"/>
      <c r="AO798" s="146"/>
      <c r="AP798" s="149"/>
      <c r="AQ798" s="185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146"/>
      <c r="BB798" s="218"/>
      <c r="BC798" s="218"/>
      <c r="BD798" s="218"/>
      <c r="BE798" s="185"/>
      <c r="BF798" s="185"/>
      <c r="BG798" s="185"/>
      <c r="BH798" s="185"/>
      <c r="BI798" s="185"/>
      <c r="BJ798" s="185"/>
      <c r="BK798" s="185"/>
      <c r="BL798" s="146"/>
      <c r="BM798" s="146"/>
      <c r="BN798" s="184"/>
      <c r="BO798" s="184"/>
      <c r="BP798" s="184"/>
      <c r="BQ798" s="184"/>
      <c r="BR798" s="184"/>
      <c r="BS798" s="184"/>
      <c r="BT798" s="184"/>
      <c r="BU798" s="184"/>
      <c r="BV798" s="184"/>
      <c r="BW798" s="184"/>
      <c r="BX798" s="184"/>
      <c r="BY798" s="184"/>
      <c r="BZ798" s="184"/>
      <c r="CA798" s="184"/>
      <c r="CB798" s="184"/>
      <c r="CC798" s="184"/>
      <c r="CD798" s="184"/>
      <c r="CE798" s="184"/>
      <c r="CF798" s="184"/>
      <c r="CG798" s="184"/>
      <c r="CH798" s="184"/>
      <c r="CI798" s="184"/>
      <c r="CJ798" s="184"/>
      <c r="CK798" s="184"/>
      <c r="CL798" s="184"/>
      <c r="CM798" s="146"/>
      <c r="CN798" s="146"/>
      <c r="CO798" s="146"/>
      <c r="CP798" s="146"/>
      <c r="CQ798" s="146"/>
      <c r="CR798" s="146"/>
      <c r="CS798" s="146"/>
      <c r="CT798" s="146"/>
      <c r="CU798" s="146"/>
      <c r="CV798" s="146"/>
      <c r="CW798" s="146"/>
      <c r="CX798" s="146"/>
      <c r="CY798" s="146"/>
      <c r="CZ798" s="146"/>
      <c r="DA798" s="146"/>
      <c r="DB798" s="146"/>
      <c r="DC798" s="146"/>
      <c r="DD798" s="146"/>
      <c r="DE798" s="146"/>
      <c r="DF798" s="146"/>
      <c r="DG798" s="219"/>
      <c r="DH798" s="219"/>
      <c r="DI798" s="219"/>
      <c r="DJ798" s="219"/>
      <c r="DK798" s="219"/>
      <c r="DL798" s="219"/>
      <c r="DM798" s="219"/>
      <c r="DN798" s="219"/>
      <c r="DO798" s="219"/>
      <c r="DP798" s="219"/>
      <c r="DQ798" s="219"/>
      <c r="DR798" s="157"/>
      <c r="DS798" s="157"/>
      <c r="DT798" s="157"/>
      <c r="DU798" s="157"/>
      <c r="DV798" s="158"/>
      <c r="DW798" s="158"/>
      <c r="DX798" s="158"/>
      <c r="DY798" s="158"/>
      <c r="DZ798" s="158"/>
      <c r="EA798" s="158"/>
      <c r="EB798" s="158"/>
      <c r="EC798" s="158"/>
      <c r="ED798" s="158"/>
      <c r="EE798" s="158"/>
      <c r="EF798" s="158"/>
      <c r="EG798" s="158"/>
      <c r="EH798" s="158"/>
      <c r="EI798" s="158"/>
      <c r="EJ798" s="220"/>
      <c r="EK798" s="220"/>
      <c r="EL798" s="221"/>
      <c r="EM798" s="220"/>
      <c r="EN798" s="220"/>
      <c r="EO798" s="220"/>
      <c r="EP798" s="220"/>
      <c r="EQ798" s="220"/>
      <c r="ER798" s="222"/>
      <c r="ES798" s="222"/>
      <c r="ET798" s="222"/>
      <c r="EU798" s="222"/>
      <c r="EV798" s="222"/>
      <c r="EW798" s="222"/>
      <c r="EX798" s="222"/>
      <c r="EY798" s="222"/>
      <c r="EZ798" s="223"/>
      <c r="FA798" s="224"/>
      <c r="FB798" s="224"/>
      <c r="FC798" s="222"/>
      <c r="FD798" s="222"/>
      <c r="FE798" s="222"/>
      <c r="FF798" s="222"/>
      <c r="FG798" s="222"/>
      <c r="FH798" s="222"/>
      <c r="FI798" s="222"/>
      <c r="FJ798" s="222"/>
      <c r="FK798" s="222"/>
      <c r="FL798" s="222"/>
      <c r="FM798" s="222"/>
      <c r="FN798" s="146"/>
      <c r="FO798" s="225"/>
      <c r="FP798" s="225"/>
      <c r="FQ798" s="225"/>
      <c r="FR798" s="225"/>
      <c r="FS798" s="225"/>
      <c r="FT798" s="225"/>
      <c r="FU798" s="225"/>
      <c r="FV798" s="225"/>
      <c r="FW798" s="225"/>
      <c r="FX798" s="225"/>
      <c r="FY798" s="225"/>
      <c r="FZ798" s="225"/>
      <c r="GA798" s="225"/>
    </row>
    <row r="799" spans="4:183" ht="16.899999999999999" customHeight="1">
      <c r="D799" s="45"/>
      <c r="F799" s="144"/>
      <c r="G799" s="144"/>
      <c r="H799" s="144"/>
      <c r="I799" s="144"/>
      <c r="J799" s="83"/>
      <c r="K799" s="83"/>
      <c r="L799" s="83"/>
      <c r="M799" s="83"/>
      <c r="N799" s="211"/>
      <c r="O799" s="211"/>
      <c r="P799" s="146"/>
      <c r="Q799" s="215"/>
      <c r="R799" s="215"/>
      <c r="S799" s="215"/>
      <c r="T799" s="216"/>
      <c r="U799" s="216"/>
      <c r="V799" s="216"/>
      <c r="W799" s="216"/>
      <c r="X799" s="216"/>
      <c r="Y799" s="216"/>
      <c r="Z799" s="216"/>
      <c r="AA799" s="216"/>
      <c r="AB799" s="216"/>
      <c r="AC799" s="216"/>
      <c r="AD799" s="216"/>
      <c r="AE799" s="216"/>
      <c r="AF799" s="216"/>
      <c r="AG799" s="216"/>
      <c r="AH799" s="185"/>
      <c r="AI799" s="146"/>
      <c r="AJ799" s="146"/>
      <c r="AK799" s="146"/>
      <c r="AL799" s="217"/>
      <c r="AM799" s="146"/>
      <c r="AN799" s="149"/>
      <c r="AO799" s="146"/>
      <c r="AP799" s="149"/>
      <c r="AQ799" s="185"/>
      <c r="AR799" s="218"/>
      <c r="AS799" s="218"/>
      <c r="AT799" s="218"/>
      <c r="AU799" s="218"/>
      <c r="AV799" s="218"/>
      <c r="AW799" s="218"/>
      <c r="AX799" s="218"/>
      <c r="AY799" s="218"/>
      <c r="AZ799" s="218"/>
      <c r="BA799" s="146"/>
      <c r="BB799" s="218"/>
      <c r="BC799" s="218"/>
      <c r="BD799" s="218"/>
      <c r="BE799" s="185"/>
      <c r="BF799" s="185"/>
      <c r="BG799" s="185"/>
      <c r="BH799" s="185"/>
      <c r="BI799" s="185"/>
      <c r="BJ799" s="185"/>
      <c r="BK799" s="185"/>
      <c r="BL799" s="146"/>
      <c r="BM799" s="146"/>
      <c r="BN799" s="184"/>
      <c r="BO799" s="184"/>
      <c r="BP799" s="184"/>
      <c r="BQ799" s="184"/>
      <c r="BR799" s="184"/>
      <c r="BS799" s="184"/>
      <c r="BT799" s="184"/>
      <c r="BU799" s="184"/>
      <c r="BV799" s="184"/>
      <c r="BW799" s="184"/>
      <c r="BX799" s="184"/>
      <c r="BY799" s="184"/>
      <c r="BZ799" s="184"/>
      <c r="CA799" s="184"/>
      <c r="CB799" s="184"/>
      <c r="CC799" s="184"/>
      <c r="CD799" s="184"/>
      <c r="CE799" s="184"/>
      <c r="CF799" s="184"/>
      <c r="CG799" s="184"/>
      <c r="CH799" s="184"/>
      <c r="CI799" s="184"/>
      <c r="CJ799" s="184"/>
      <c r="CK799" s="184"/>
      <c r="CL799" s="184"/>
      <c r="CM799" s="146"/>
      <c r="CN799" s="146"/>
      <c r="CO799" s="146"/>
      <c r="CP799" s="146"/>
      <c r="CQ799" s="146"/>
      <c r="CR799" s="146"/>
      <c r="CS799" s="146"/>
      <c r="CT799" s="146"/>
      <c r="CU799" s="146"/>
      <c r="CV799" s="146"/>
      <c r="CW799" s="146"/>
      <c r="CX799" s="146"/>
      <c r="CY799" s="146"/>
      <c r="CZ799" s="146"/>
      <c r="DA799" s="146"/>
      <c r="DB799" s="146"/>
      <c r="DC799" s="146"/>
      <c r="DD799" s="146"/>
      <c r="DE799" s="146"/>
      <c r="DF799" s="146"/>
      <c r="DG799" s="219"/>
      <c r="DH799" s="219"/>
      <c r="DI799" s="219"/>
      <c r="DJ799" s="219"/>
      <c r="DK799" s="219"/>
      <c r="DL799" s="219"/>
      <c r="DM799" s="219"/>
      <c r="DN799" s="219"/>
      <c r="DO799" s="219"/>
      <c r="DP799" s="219"/>
      <c r="DQ799" s="219"/>
      <c r="DR799" s="157"/>
      <c r="DS799" s="157"/>
      <c r="DT799" s="157"/>
      <c r="DU799" s="157"/>
      <c r="DV799" s="158"/>
      <c r="DW799" s="158"/>
      <c r="DX799" s="158"/>
      <c r="DY799" s="158"/>
      <c r="DZ799" s="158"/>
      <c r="EA799" s="158"/>
      <c r="EB799" s="158"/>
      <c r="EC799" s="158"/>
      <c r="ED799" s="158"/>
      <c r="EE799" s="158"/>
      <c r="EF799" s="158"/>
      <c r="EG799" s="158"/>
      <c r="EH799" s="158"/>
      <c r="EI799" s="158"/>
      <c r="EJ799" s="220"/>
      <c r="EK799" s="220"/>
      <c r="EL799" s="221"/>
      <c r="EM799" s="220"/>
      <c r="EN799" s="220"/>
      <c r="EO799" s="220"/>
      <c r="EP799" s="220"/>
      <c r="EQ799" s="220"/>
      <c r="ER799" s="222"/>
      <c r="ES799" s="222"/>
      <c r="ET799" s="222"/>
      <c r="EU799" s="222"/>
      <c r="EV799" s="222"/>
      <c r="EW799" s="222"/>
      <c r="EX799" s="222"/>
      <c r="EY799" s="222"/>
      <c r="EZ799" s="223"/>
      <c r="FA799" s="224"/>
      <c r="FB799" s="224"/>
      <c r="FC799" s="222"/>
      <c r="FD799" s="222"/>
      <c r="FE799" s="222"/>
      <c r="FF799" s="222"/>
      <c r="FG799" s="222"/>
      <c r="FH799" s="222"/>
      <c r="FI799" s="222"/>
      <c r="FJ799" s="222"/>
      <c r="FK799" s="222"/>
      <c r="FL799" s="222"/>
      <c r="FM799" s="222"/>
      <c r="FN799" s="146"/>
      <c r="FO799" s="225"/>
      <c r="FP799" s="225"/>
      <c r="FQ799" s="225"/>
      <c r="FR799" s="225"/>
      <c r="FS799" s="225"/>
      <c r="FT799" s="225"/>
      <c r="FU799" s="225"/>
      <c r="FV799" s="225"/>
      <c r="FW799" s="225"/>
      <c r="FX799" s="225"/>
      <c r="FY799" s="225"/>
      <c r="FZ799" s="225"/>
      <c r="GA799" s="225"/>
    </row>
    <row r="800" spans="4:183" ht="16.899999999999999" customHeight="1">
      <c r="D800" s="45"/>
      <c r="F800" s="83"/>
      <c r="G800" s="83"/>
      <c r="H800" s="83"/>
      <c r="I800" s="83"/>
      <c r="J800" s="83"/>
      <c r="K800" s="83"/>
      <c r="L800" s="83"/>
      <c r="M800" s="83"/>
      <c r="N800" s="211"/>
      <c r="O800" s="211"/>
      <c r="P800" s="146"/>
      <c r="Q800" s="215"/>
      <c r="R800" s="215"/>
      <c r="S800" s="215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/>
      <c r="AD800" s="216"/>
      <c r="AE800" s="216"/>
      <c r="AF800" s="216"/>
      <c r="AG800" s="216"/>
      <c r="AH800" s="185"/>
      <c r="AI800" s="146"/>
      <c r="AJ800" s="146"/>
      <c r="AK800" s="146"/>
      <c r="AL800" s="217"/>
      <c r="AM800" s="146"/>
      <c r="AN800" s="149"/>
      <c r="AO800" s="146"/>
      <c r="AP800" s="149"/>
      <c r="AQ800" s="185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146"/>
      <c r="BB800" s="218"/>
      <c r="BC800" s="218"/>
      <c r="BD800" s="218"/>
      <c r="BE800" s="185"/>
      <c r="BF800" s="185"/>
      <c r="BG800" s="185"/>
      <c r="BH800" s="185"/>
      <c r="BI800" s="185"/>
      <c r="BJ800" s="185"/>
      <c r="BK800" s="185"/>
      <c r="BL800" s="146"/>
      <c r="BM800" s="146"/>
      <c r="BN800" s="184"/>
      <c r="BO800" s="184"/>
      <c r="BP800" s="184"/>
      <c r="BQ800" s="184"/>
      <c r="BR800" s="184"/>
      <c r="BS800" s="184"/>
      <c r="BT800" s="184"/>
      <c r="BU800" s="184"/>
      <c r="BV800" s="184"/>
      <c r="BW800" s="184"/>
      <c r="BX800" s="184"/>
      <c r="BY800" s="184"/>
      <c r="BZ800" s="184"/>
      <c r="CA800" s="184"/>
      <c r="CB800" s="184"/>
      <c r="CC800" s="184"/>
      <c r="CD800" s="184"/>
      <c r="CE800" s="184"/>
      <c r="CF800" s="184"/>
      <c r="CG800" s="184"/>
      <c r="CH800" s="184"/>
      <c r="CI800" s="184"/>
      <c r="CJ800" s="184"/>
      <c r="CK800" s="184"/>
      <c r="CL800" s="184"/>
      <c r="CM800" s="146"/>
      <c r="CN800" s="146"/>
      <c r="CO800" s="146"/>
      <c r="CP800" s="146"/>
      <c r="CQ800" s="146"/>
      <c r="CR800" s="146"/>
      <c r="CS800" s="146"/>
      <c r="CT800" s="146"/>
      <c r="CU800" s="146"/>
      <c r="CV800" s="146"/>
      <c r="CW800" s="146"/>
      <c r="CX800" s="146"/>
      <c r="CY800" s="146"/>
      <c r="CZ800" s="146"/>
      <c r="DA800" s="146"/>
      <c r="DB800" s="146"/>
      <c r="DC800" s="146"/>
      <c r="DD800" s="146"/>
      <c r="DE800" s="146"/>
      <c r="DF800" s="146"/>
      <c r="DG800" s="219"/>
      <c r="DH800" s="219"/>
      <c r="DI800" s="219"/>
      <c r="DJ800" s="219"/>
      <c r="DK800" s="219"/>
      <c r="DL800" s="219"/>
      <c r="DM800" s="219"/>
      <c r="DN800" s="219"/>
      <c r="DO800" s="219"/>
      <c r="DP800" s="219"/>
      <c r="DQ800" s="219"/>
      <c r="DR800" s="157"/>
      <c r="DS800" s="157"/>
      <c r="DT800" s="157"/>
      <c r="DU800" s="157"/>
      <c r="DV800" s="158"/>
      <c r="DW800" s="158"/>
      <c r="DX800" s="158"/>
      <c r="DY800" s="158"/>
      <c r="DZ800" s="158"/>
      <c r="EA800" s="158"/>
      <c r="EB800" s="158"/>
      <c r="EC800" s="158"/>
      <c r="ED800" s="158"/>
      <c r="EE800" s="158"/>
      <c r="EF800" s="158"/>
      <c r="EG800" s="158"/>
      <c r="EH800" s="158"/>
      <c r="EI800" s="158"/>
      <c r="EJ800" s="220"/>
      <c r="EK800" s="220"/>
      <c r="EL800" s="221"/>
      <c r="EM800" s="220"/>
      <c r="EN800" s="220"/>
      <c r="EO800" s="220"/>
      <c r="EP800" s="220"/>
      <c r="EQ800" s="220"/>
      <c r="ER800" s="222"/>
      <c r="ES800" s="222"/>
      <c r="ET800" s="222"/>
      <c r="EU800" s="222"/>
      <c r="EV800" s="222"/>
      <c r="EW800" s="222"/>
      <c r="EX800" s="222"/>
      <c r="EY800" s="222"/>
      <c r="EZ800" s="223"/>
      <c r="FA800" s="224"/>
      <c r="FB800" s="224"/>
      <c r="FC800" s="222"/>
      <c r="FD800" s="222"/>
      <c r="FE800" s="222"/>
      <c r="FF800" s="222"/>
      <c r="FG800" s="222"/>
      <c r="FH800" s="222"/>
      <c r="FI800" s="222"/>
      <c r="FJ800" s="222"/>
      <c r="FK800" s="222"/>
      <c r="FL800" s="222"/>
      <c r="FM800" s="222"/>
      <c r="FN800" s="146"/>
      <c r="FO800" s="225"/>
      <c r="FP800" s="225"/>
      <c r="FQ800" s="225"/>
      <c r="FR800" s="225"/>
      <c r="FS800" s="225"/>
      <c r="FT800" s="225"/>
      <c r="FU800" s="225"/>
      <c r="FV800" s="225"/>
      <c r="FW800" s="225"/>
      <c r="FX800" s="225"/>
      <c r="FY800" s="225"/>
      <c r="FZ800" s="225"/>
      <c r="GA800" s="225"/>
    </row>
    <row r="801" spans="2:183" ht="16.899999999999999" customHeight="1">
      <c r="D801" s="45"/>
      <c r="F801" s="144"/>
      <c r="G801" s="144"/>
      <c r="H801" s="144"/>
      <c r="I801" s="144"/>
      <c r="J801" s="144"/>
      <c r="K801" s="144"/>
      <c r="L801" s="83"/>
      <c r="M801" s="83"/>
      <c r="N801" s="211"/>
      <c r="O801" s="211"/>
      <c r="P801" s="146"/>
      <c r="Q801" s="215"/>
      <c r="R801" s="215"/>
      <c r="S801" s="215"/>
      <c r="T801" s="216"/>
      <c r="U801" s="216"/>
      <c r="V801" s="216"/>
      <c r="W801" s="216"/>
      <c r="X801" s="216"/>
      <c r="Y801" s="216"/>
      <c r="Z801" s="216"/>
      <c r="AA801" s="216"/>
      <c r="AB801" s="216"/>
      <c r="AC801" s="216"/>
      <c r="AD801" s="216"/>
      <c r="AE801" s="216"/>
      <c r="AF801" s="216"/>
      <c r="AG801" s="216"/>
      <c r="AH801" s="185"/>
      <c r="AI801" s="146"/>
      <c r="AJ801" s="146"/>
      <c r="AK801" s="146"/>
      <c r="AL801" s="217"/>
      <c r="AM801" s="146"/>
      <c r="AN801" s="149"/>
      <c r="AO801" s="146"/>
      <c r="AP801" s="149"/>
      <c r="AQ801" s="185"/>
      <c r="AR801" s="218"/>
      <c r="AS801" s="218"/>
      <c r="AT801" s="218"/>
      <c r="AU801" s="218"/>
      <c r="AV801" s="218"/>
      <c r="AW801" s="218"/>
      <c r="AX801" s="218"/>
      <c r="AY801" s="218"/>
      <c r="AZ801" s="218"/>
      <c r="BA801" s="146"/>
      <c r="BB801" s="218"/>
      <c r="BC801" s="218"/>
      <c r="BD801" s="218"/>
      <c r="BE801" s="185"/>
      <c r="BF801" s="185"/>
      <c r="BG801" s="185"/>
      <c r="BH801" s="185"/>
      <c r="BI801" s="185"/>
      <c r="BJ801" s="185"/>
      <c r="BK801" s="185"/>
      <c r="BL801" s="146"/>
      <c r="BM801" s="146"/>
      <c r="BN801" s="184"/>
      <c r="BO801" s="184"/>
      <c r="BP801" s="184"/>
      <c r="BQ801" s="184"/>
      <c r="BR801" s="184"/>
      <c r="BS801" s="184"/>
      <c r="BT801" s="184"/>
      <c r="BU801" s="184"/>
      <c r="BV801" s="184"/>
      <c r="BW801" s="184"/>
      <c r="BX801" s="184"/>
      <c r="BY801" s="184"/>
      <c r="BZ801" s="184"/>
      <c r="CA801" s="184"/>
      <c r="CB801" s="184"/>
      <c r="CC801" s="184"/>
      <c r="CD801" s="184"/>
      <c r="CE801" s="184"/>
      <c r="CF801" s="184"/>
      <c r="CG801" s="184"/>
      <c r="CH801" s="184"/>
      <c r="CI801" s="184"/>
      <c r="CJ801" s="184"/>
      <c r="CK801" s="184"/>
      <c r="CL801" s="184"/>
      <c r="CM801" s="146"/>
      <c r="CN801" s="146"/>
      <c r="CO801" s="146"/>
      <c r="CP801" s="146"/>
      <c r="CQ801" s="146"/>
      <c r="CR801" s="146"/>
      <c r="CS801" s="146"/>
      <c r="CT801" s="146"/>
      <c r="CU801" s="146"/>
      <c r="CV801" s="146"/>
      <c r="CW801" s="146"/>
      <c r="CX801" s="146"/>
      <c r="CY801" s="146"/>
      <c r="CZ801" s="146"/>
      <c r="DA801" s="146"/>
      <c r="DB801" s="146"/>
      <c r="DC801" s="146"/>
      <c r="DD801" s="146"/>
      <c r="DE801" s="146"/>
      <c r="DF801" s="146"/>
      <c r="DG801" s="219"/>
      <c r="DH801" s="219"/>
      <c r="DI801" s="219"/>
      <c r="DJ801" s="219"/>
      <c r="DK801" s="219"/>
      <c r="DL801" s="219"/>
      <c r="DM801" s="219"/>
      <c r="DN801" s="219"/>
      <c r="DO801" s="219"/>
      <c r="DP801" s="219"/>
      <c r="DQ801" s="219"/>
      <c r="DR801" s="157"/>
      <c r="DS801" s="157"/>
      <c r="DT801" s="157"/>
      <c r="DU801" s="157"/>
      <c r="DV801" s="158"/>
      <c r="DW801" s="158"/>
      <c r="DX801" s="158"/>
      <c r="DY801" s="158"/>
      <c r="DZ801" s="158"/>
      <c r="EA801" s="158"/>
      <c r="EB801" s="158"/>
      <c r="EC801" s="158"/>
      <c r="ED801" s="158"/>
      <c r="EE801" s="158"/>
      <c r="EF801" s="158"/>
      <c r="EG801" s="158"/>
      <c r="EH801" s="158"/>
      <c r="EI801" s="158"/>
      <c r="EJ801" s="220"/>
      <c r="EK801" s="220"/>
      <c r="EL801" s="221"/>
      <c r="EM801" s="220"/>
      <c r="EN801" s="220"/>
      <c r="EO801" s="220"/>
      <c r="EP801" s="220"/>
      <c r="EQ801" s="220"/>
      <c r="ER801" s="222"/>
      <c r="ES801" s="222"/>
      <c r="ET801" s="222"/>
      <c r="EU801" s="222"/>
      <c r="EV801" s="222"/>
      <c r="EW801" s="222"/>
      <c r="EX801" s="222"/>
      <c r="EY801" s="222"/>
      <c r="EZ801" s="223"/>
      <c r="FA801" s="224"/>
      <c r="FB801" s="224"/>
      <c r="FC801" s="222"/>
      <c r="FD801" s="222"/>
      <c r="FE801" s="222"/>
      <c r="FF801" s="222"/>
      <c r="FG801" s="222"/>
      <c r="FH801" s="222"/>
      <c r="FI801" s="222"/>
      <c r="FJ801" s="222"/>
      <c r="FK801" s="222"/>
      <c r="FL801" s="222"/>
      <c r="FM801" s="222"/>
      <c r="FN801" s="146"/>
      <c r="FO801" s="225"/>
      <c r="FP801" s="225"/>
      <c r="FQ801" s="225"/>
      <c r="FR801" s="225"/>
      <c r="FS801" s="225"/>
      <c r="FT801" s="225"/>
      <c r="FU801" s="225"/>
      <c r="FV801" s="225"/>
      <c r="FW801" s="225"/>
      <c r="FX801" s="225"/>
      <c r="FY801" s="225"/>
      <c r="FZ801" s="225"/>
      <c r="GA801" s="225"/>
    </row>
    <row r="802" spans="2:183" ht="16.899999999999999" customHeight="1">
      <c r="D802" s="45"/>
      <c r="F802" s="144"/>
      <c r="G802" s="144"/>
      <c r="H802" s="144"/>
      <c r="I802" s="144"/>
      <c r="J802" s="144"/>
      <c r="K802" s="144"/>
      <c r="L802" s="83"/>
      <c r="M802" s="83"/>
      <c r="N802" s="211"/>
      <c r="O802" s="211"/>
      <c r="P802" s="146"/>
      <c r="Q802" s="215"/>
      <c r="R802" s="215"/>
      <c r="S802" s="215"/>
      <c r="T802" s="216"/>
      <c r="U802" s="216"/>
      <c r="V802" s="216"/>
      <c r="W802" s="216"/>
      <c r="X802" s="216"/>
      <c r="Y802" s="216"/>
      <c r="Z802" s="216"/>
      <c r="AA802" s="216"/>
      <c r="AB802" s="216"/>
      <c r="AC802" s="216"/>
      <c r="AD802" s="216"/>
      <c r="AE802" s="216"/>
      <c r="AF802" s="216"/>
      <c r="AG802" s="216"/>
      <c r="AH802" s="185"/>
      <c r="AI802" s="146"/>
      <c r="AJ802" s="146"/>
      <c r="AK802" s="146"/>
      <c r="AL802" s="217"/>
      <c r="AM802" s="146"/>
      <c r="AN802" s="149"/>
      <c r="AO802" s="146"/>
      <c r="AP802" s="149"/>
      <c r="AQ802" s="185"/>
      <c r="AR802" s="218"/>
      <c r="AS802" s="218"/>
      <c r="AT802" s="218"/>
      <c r="AU802" s="218"/>
      <c r="AV802" s="218"/>
      <c r="AW802" s="218"/>
      <c r="AX802" s="218"/>
      <c r="AY802" s="218"/>
      <c r="AZ802" s="218"/>
      <c r="BA802" s="146"/>
      <c r="BB802" s="218"/>
      <c r="BC802" s="218"/>
      <c r="BD802" s="218"/>
      <c r="BE802" s="185"/>
      <c r="BF802" s="185"/>
      <c r="BG802" s="185"/>
      <c r="BH802" s="185"/>
      <c r="BI802" s="185"/>
      <c r="BJ802" s="185"/>
      <c r="BK802" s="185"/>
      <c r="BL802" s="146"/>
      <c r="BM802" s="146"/>
      <c r="BN802" s="184"/>
      <c r="BO802" s="184"/>
      <c r="BP802" s="184"/>
      <c r="BQ802" s="184"/>
      <c r="BR802" s="184"/>
      <c r="BS802" s="184"/>
      <c r="BT802" s="184"/>
      <c r="BU802" s="184"/>
      <c r="BV802" s="184"/>
      <c r="BW802" s="184"/>
      <c r="BX802" s="184"/>
      <c r="BY802" s="184"/>
      <c r="BZ802" s="184"/>
      <c r="CA802" s="184"/>
      <c r="CB802" s="184"/>
      <c r="CC802" s="184"/>
      <c r="CD802" s="184"/>
      <c r="CE802" s="184"/>
      <c r="CF802" s="184"/>
      <c r="CG802" s="184"/>
      <c r="CH802" s="184"/>
      <c r="CI802" s="184"/>
      <c r="CJ802" s="184"/>
      <c r="CK802" s="184"/>
      <c r="CL802" s="184"/>
      <c r="CM802" s="146"/>
      <c r="CN802" s="146"/>
      <c r="CO802" s="146"/>
      <c r="CP802" s="146"/>
      <c r="CQ802" s="146"/>
      <c r="CR802" s="146"/>
      <c r="CS802" s="146"/>
      <c r="CT802" s="146"/>
      <c r="CU802" s="146"/>
      <c r="CV802" s="146"/>
      <c r="CW802" s="146"/>
      <c r="CX802" s="146"/>
      <c r="CY802" s="146"/>
      <c r="CZ802" s="146"/>
      <c r="DA802" s="146"/>
      <c r="DB802" s="146"/>
      <c r="DC802" s="146"/>
      <c r="DD802" s="146"/>
      <c r="DE802" s="146"/>
      <c r="DF802" s="146"/>
      <c r="DG802" s="219"/>
      <c r="DH802" s="219"/>
      <c r="DI802" s="219"/>
      <c r="DJ802" s="219"/>
      <c r="DK802" s="219"/>
      <c r="DL802" s="219"/>
      <c r="DM802" s="219"/>
      <c r="DN802" s="219"/>
      <c r="DO802" s="219"/>
      <c r="DP802" s="219"/>
      <c r="DQ802" s="219"/>
      <c r="DR802" s="157"/>
      <c r="DS802" s="157"/>
      <c r="DT802" s="157"/>
      <c r="DU802" s="157"/>
      <c r="DV802" s="158"/>
      <c r="DW802" s="158"/>
      <c r="DX802" s="158"/>
      <c r="DY802" s="158"/>
      <c r="DZ802" s="158"/>
      <c r="EA802" s="158"/>
      <c r="EB802" s="158"/>
      <c r="EC802" s="158"/>
      <c r="ED802" s="158"/>
      <c r="EE802" s="158"/>
      <c r="EF802" s="158"/>
      <c r="EG802" s="158"/>
      <c r="EH802" s="158"/>
      <c r="EI802" s="158"/>
      <c r="EJ802" s="220"/>
      <c r="EK802" s="220"/>
      <c r="EL802" s="221"/>
      <c r="EM802" s="220"/>
      <c r="EN802" s="220"/>
      <c r="EO802" s="220"/>
      <c r="EP802" s="220"/>
      <c r="EQ802" s="220"/>
      <c r="ER802" s="222"/>
      <c r="ES802" s="222"/>
      <c r="ET802" s="222"/>
      <c r="EU802" s="222"/>
      <c r="EV802" s="222"/>
      <c r="EW802" s="222"/>
      <c r="EX802" s="222"/>
      <c r="EY802" s="222"/>
      <c r="EZ802" s="223"/>
      <c r="FA802" s="224"/>
      <c r="FB802" s="224"/>
      <c r="FC802" s="222"/>
      <c r="FD802" s="222"/>
      <c r="FE802" s="222"/>
      <c r="FF802" s="222"/>
      <c r="FG802" s="222"/>
      <c r="FH802" s="222"/>
      <c r="FI802" s="222"/>
      <c r="FJ802" s="222"/>
      <c r="FK802" s="222"/>
      <c r="FL802" s="222"/>
      <c r="FM802" s="222"/>
      <c r="FN802" s="146"/>
      <c r="FO802" s="225"/>
      <c r="FP802" s="225"/>
      <c r="FQ802" s="225"/>
      <c r="FR802" s="225"/>
      <c r="FS802" s="225"/>
      <c r="FT802" s="225"/>
      <c r="FU802" s="225"/>
      <c r="FV802" s="225"/>
      <c r="FW802" s="225"/>
      <c r="FX802" s="225"/>
      <c r="FY802" s="225"/>
      <c r="FZ802" s="225"/>
      <c r="GA802" s="225"/>
    </row>
    <row r="803" spans="2:183" ht="16.899999999999999" customHeight="1">
      <c r="D803" s="45"/>
      <c r="F803" s="144"/>
      <c r="G803" s="144"/>
      <c r="H803" s="144"/>
      <c r="I803" s="144"/>
      <c r="J803" s="144"/>
      <c r="K803" s="144"/>
      <c r="L803" s="83"/>
      <c r="M803" s="83"/>
      <c r="N803" s="211"/>
      <c r="O803" s="211"/>
      <c r="P803" s="146"/>
      <c r="Q803" s="215"/>
      <c r="R803" s="215"/>
      <c r="S803" s="215"/>
      <c r="T803" s="216"/>
      <c r="U803" s="216"/>
      <c r="V803" s="216"/>
      <c r="W803" s="216"/>
      <c r="X803" s="216"/>
      <c r="Y803" s="216"/>
      <c r="Z803" s="216"/>
      <c r="AA803" s="216"/>
      <c r="AB803" s="216"/>
      <c r="AC803" s="216"/>
      <c r="AD803" s="216"/>
      <c r="AE803" s="216"/>
      <c r="AF803" s="216"/>
      <c r="AG803" s="216"/>
      <c r="AH803" s="185"/>
      <c r="AI803" s="146"/>
      <c r="AJ803" s="146"/>
      <c r="AK803" s="146"/>
      <c r="AL803" s="217"/>
      <c r="AM803" s="146"/>
      <c r="AN803" s="149"/>
      <c r="AO803" s="146"/>
      <c r="AP803" s="149"/>
      <c r="AQ803" s="185"/>
      <c r="AR803" s="218"/>
      <c r="AS803" s="218"/>
      <c r="AT803" s="218"/>
      <c r="AU803" s="218"/>
      <c r="AV803" s="218"/>
      <c r="AW803" s="218"/>
      <c r="AX803" s="218"/>
      <c r="AY803" s="218"/>
      <c r="AZ803" s="218"/>
      <c r="BA803" s="146"/>
      <c r="BB803" s="218"/>
      <c r="BC803" s="218"/>
      <c r="BD803" s="218"/>
      <c r="BE803" s="185"/>
      <c r="BF803" s="185"/>
      <c r="BG803" s="185"/>
      <c r="BH803" s="185"/>
      <c r="BI803" s="185"/>
      <c r="BJ803" s="185"/>
      <c r="BK803" s="185"/>
      <c r="BL803" s="146"/>
      <c r="BM803" s="146"/>
      <c r="BN803" s="184"/>
      <c r="BO803" s="184"/>
      <c r="BP803" s="184"/>
      <c r="BQ803" s="184"/>
      <c r="BR803" s="184"/>
      <c r="BS803" s="184"/>
      <c r="BT803" s="184"/>
      <c r="BU803" s="184"/>
      <c r="BV803" s="184"/>
      <c r="BW803" s="184"/>
      <c r="BX803" s="184"/>
      <c r="BY803" s="184"/>
      <c r="BZ803" s="184"/>
      <c r="CA803" s="184"/>
      <c r="CB803" s="184"/>
      <c r="CC803" s="184"/>
      <c r="CD803" s="184"/>
      <c r="CE803" s="184"/>
      <c r="CF803" s="184"/>
      <c r="CG803" s="184"/>
      <c r="CH803" s="184"/>
      <c r="CI803" s="184"/>
      <c r="CJ803" s="184"/>
      <c r="CK803" s="184"/>
      <c r="CL803" s="184"/>
      <c r="CM803" s="146"/>
      <c r="CN803" s="146"/>
      <c r="CO803" s="146"/>
      <c r="CP803" s="146"/>
      <c r="CQ803" s="146"/>
      <c r="CR803" s="146"/>
      <c r="CS803" s="146"/>
      <c r="CT803" s="146"/>
      <c r="CU803" s="146"/>
      <c r="CV803" s="146"/>
      <c r="CW803" s="146"/>
      <c r="CX803" s="146"/>
      <c r="CY803" s="146"/>
      <c r="CZ803" s="146"/>
      <c r="DA803" s="146"/>
      <c r="DB803" s="146"/>
      <c r="DC803" s="146"/>
      <c r="DD803" s="146"/>
      <c r="DE803" s="146"/>
      <c r="DF803" s="146"/>
      <c r="DG803" s="219"/>
      <c r="DH803" s="219"/>
      <c r="DI803" s="219"/>
      <c r="DJ803" s="219"/>
      <c r="DK803" s="219"/>
      <c r="DL803" s="219"/>
      <c r="DM803" s="219"/>
      <c r="DN803" s="219"/>
      <c r="DO803" s="219"/>
      <c r="DP803" s="219"/>
      <c r="DQ803" s="219"/>
      <c r="DR803" s="157"/>
      <c r="DS803" s="157"/>
      <c r="DT803" s="157"/>
      <c r="DU803" s="157"/>
      <c r="DV803" s="158"/>
      <c r="DW803" s="158"/>
      <c r="DX803" s="158"/>
      <c r="DY803" s="158"/>
      <c r="DZ803" s="158"/>
      <c r="EA803" s="158"/>
      <c r="EB803" s="158"/>
      <c r="EC803" s="158"/>
      <c r="ED803" s="158"/>
      <c r="EE803" s="158"/>
      <c r="EF803" s="158"/>
      <c r="EG803" s="158"/>
      <c r="EH803" s="158"/>
      <c r="EI803" s="158"/>
      <c r="EJ803" s="220"/>
      <c r="EK803" s="220"/>
      <c r="EL803" s="221"/>
      <c r="EM803" s="220"/>
      <c r="EN803" s="220"/>
      <c r="EO803" s="220"/>
      <c r="EP803" s="220"/>
      <c r="EQ803" s="220"/>
      <c r="ER803" s="222"/>
      <c r="ES803" s="222"/>
      <c r="ET803" s="222"/>
      <c r="EU803" s="222"/>
      <c r="EV803" s="222"/>
      <c r="EW803" s="222"/>
      <c r="EX803" s="222"/>
      <c r="EY803" s="222"/>
      <c r="EZ803" s="223"/>
      <c r="FA803" s="224"/>
      <c r="FB803" s="224"/>
      <c r="FC803" s="222"/>
      <c r="FD803" s="222"/>
      <c r="FE803" s="222"/>
      <c r="FF803" s="222"/>
      <c r="FG803" s="222"/>
      <c r="FH803" s="222"/>
      <c r="FI803" s="222"/>
      <c r="FJ803" s="222"/>
      <c r="FK803" s="222"/>
      <c r="FL803" s="222"/>
      <c r="FM803" s="222"/>
      <c r="FN803" s="146"/>
      <c r="FO803" s="225"/>
      <c r="FP803" s="225"/>
      <c r="FQ803" s="225"/>
      <c r="FR803" s="225"/>
      <c r="FS803" s="225"/>
      <c r="FT803" s="225"/>
      <c r="FU803" s="225"/>
      <c r="FV803" s="225"/>
      <c r="FW803" s="225"/>
      <c r="FX803" s="225"/>
      <c r="FY803" s="225"/>
      <c r="FZ803" s="225"/>
      <c r="GA803" s="225"/>
    </row>
    <row r="804" spans="2:183" ht="16.899999999999999" customHeight="1">
      <c r="D804" s="45"/>
      <c r="F804" s="83"/>
      <c r="G804" s="83"/>
      <c r="H804" s="83"/>
      <c r="I804" s="83"/>
      <c r="J804" s="83"/>
      <c r="K804" s="83"/>
      <c r="L804" s="83"/>
      <c r="M804" s="83"/>
      <c r="N804" s="211"/>
      <c r="O804" s="211"/>
      <c r="P804" s="146"/>
      <c r="Q804" s="215"/>
      <c r="R804" s="215"/>
      <c r="S804" s="215"/>
      <c r="T804" s="216"/>
      <c r="U804" s="216"/>
      <c r="V804" s="216"/>
      <c r="W804" s="216"/>
      <c r="X804" s="216"/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185"/>
      <c r="AI804" s="146"/>
      <c r="AJ804" s="146"/>
      <c r="AK804" s="146"/>
      <c r="AL804" s="217"/>
      <c r="AM804" s="146"/>
      <c r="AN804" s="149"/>
      <c r="AO804" s="146"/>
      <c r="AP804" s="149"/>
      <c r="AQ804" s="185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146"/>
      <c r="BB804" s="218"/>
      <c r="BC804" s="218"/>
      <c r="BD804" s="218"/>
      <c r="BE804" s="185"/>
      <c r="BF804" s="185"/>
      <c r="BG804" s="185"/>
      <c r="BH804" s="185"/>
      <c r="BI804" s="185"/>
      <c r="BJ804" s="185"/>
      <c r="BK804" s="185"/>
      <c r="BL804" s="146"/>
      <c r="BM804" s="146"/>
      <c r="BN804" s="184"/>
      <c r="BO804" s="184"/>
      <c r="BP804" s="184"/>
      <c r="BQ804" s="184"/>
      <c r="BR804" s="184"/>
      <c r="BS804" s="184"/>
      <c r="BT804" s="184"/>
      <c r="BU804" s="184"/>
      <c r="BV804" s="184"/>
      <c r="BW804" s="184"/>
      <c r="BX804" s="184"/>
      <c r="BY804" s="184"/>
      <c r="BZ804" s="184"/>
      <c r="CA804" s="184"/>
      <c r="CB804" s="184"/>
      <c r="CC804" s="184"/>
      <c r="CD804" s="184"/>
      <c r="CE804" s="184"/>
      <c r="CF804" s="184"/>
      <c r="CG804" s="184"/>
      <c r="CH804" s="184"/>
      <c r="CI804" s="184"/>
      <c r="CJ804" s="184"/>
      <c r="CK804" s="184"/>
      <c r="CL804" s="184"/>
      <c r="CM804" s="146"/>
      <c r="CN804" s="146"/>
      <c r="CO804" s="146"/>
      <c r="CP804" s="146"/>
      <c r="CQ804" s="146"/>
      <c r="CR804" s="146"/>
      <c r="CS804" s="146"/>
      <c r="CT804" s="146"/>
      <c r="CU804" s="146"/>
      <c r="CV804" s="146"/>
      <c r="CW804" s="146"/>
      <c r="CX804" s="146"/>
      <c r="CY804" s="146"/>
      <c r="CZ804" s="146"/>
      <c r="DA804" s="146"/>
      <c r="DB804" s="146"/>
      <c r="DC804" s="146"/>
      <c r="DD804" s="146"/>
      <c r="DE804" s="146"/>
      <c r="DF804" s="146"/>
      <c r="DG804" s="219"/>
      <c r="DH804" s="219"/>
      <c r="DI804" s="219"/>
      <c r="DJ804" s="219"/>
      <c r="DK804" s="219"/>
      <c r="DL804" s="219"/>
      <c r="DM804" s="219"/>
      <c r="DN804" s="219"/>
      <c r="DO804" s="219"/>
      <c r="DP804" s="219"/>
      <c r="DQ804" s="219"/>
      <c r="DR804" s="157"/>
      <c r="DS804" s="157"/>
      <c r="DT804" s="157"/>
      <c r="DU804" s="157"/>
      <c r="DV804" s="158"/>
      <c r="DW804" s="158"/>
      <c r="DX804" s="158"/>
      <c r="DY804" s="158"/>
      <c r="DZ804" s="158"/>
      <c r="EA804" s="158"/>
      <c r="EB804" s="158"/>
      <c r="EC804" s="158"/>
      <c r="ED804" s="158"/>
      <c r="EE804" s="158"/>
      <c r="EF804" s="158"/>
      <c r="EG804" s="158"/>
      <c r="EH804" s="158"/>
      <c r="EI804" s="158"/>
      <c r="EJ804" s="220"/>
      <c r="EK804" s="220"/>
      <c r="EL804" s="221"/>
      <c r="EM804" s="220"/>
      <c r="EN804" s="220"/>
      <c r="EO804" s="220"/>
      <c r="EP804" s="220"/>
      <c r="EQ804" s="220"/>
      <c r="ER804" s="222"/>
      <c r="ES804" s="222"/>
      <c r="ET804" s="222"/>
      <c r="EU804" s="222"/>
      <c r="EV804" s="222"/>
      <c r="EW804" s="222"/>
      <c r="EX804" s="222"/>
      <c r="EY804" s="222"/>
      <c r="EZ804" s="223"/>
      <c r="FA804" s="224"/>
      <c r="FB804" s="224"/>
      <c r="FC804" s="222"/>
      <c r="FD804" s="222"/>
      <c r="FE804" s="222"/>
      <c r="FF804" s="222"/>
      <c r="FG804" s="222"/>
      <c r="FH804" s="222"/>
      <c r="FI804" s="222"/>
      <c r="FJ804" s="222"/>
      <c r="FK804" s="222"/>
      <c r="FL804" s="222"/>
      <c r="FM804" s="222"/>
      <c r="FN804" s="146"/>
      <c r="FO804" s="225"/>
      <c r="FP804" s="225"/>
      <c r="FQ804" s="225"/>
      <c r="FR804" s="225"/>
      <c r="FS804" s="225"/>
      <c r="FT804" s="225"/>
      <c r="FU804" s="225"/>
      <c r="FV804" s="225"/>
      <c r="FW804" s="225"/>
      <c r="FX804" s="225"/>
      <c r="FY804" s="225"/>
      <c r="FZ804" s="225"/>
      <c r="GA804" s="225"/>
    </row>
    <row r="805" spans="2:183" ht="16.899999999999999" customHeight="1">
      <c r="D805" s="45"/>
      <c r="F805" s="144"/>
      <c r="G805" s="144"/>
      <c r="H805" s="144"/>
      <c r="I805" s="144"/>
      <c r="J805" s="83"/>
      <c r="K805" s="83"/>
      <c r="L805" s="83"/>
      <c r="M805" s="83"/>
      <c r="N805" s="211"/>
      <c r="O805" s="211"/>
      <c r="P805" s="146"/>
      <c r="Q805" s="215"/>
      <c r="R805" s="215"/>
      <c r="S805" s="215"/>
      <c r="T805" s="216"/>
      <c r="U805" s="216"/>
      <c r="V805" s="216"/>
      <c r="W805" s="216"/>
      <c r="X805" s="216"/>
      <c r="Y805" s="216"/>
      <c r="Z805" s="216"/>
      <c r="AA805" s="216"/>
      <c r="AB805" s="216"/>
      <c r="AC805" s="216"/>
      <c r="AD805" s="216"/>
      <c r="AE805" s="216"/>
      <c r="AF805" s="216"/>
      <c r="AG805" s="216"/>
      <c r="AH805" s="185"/>
      <c r="AI805" s="146"/>
      <c r="AJ805" s="146"/>
      <c r="AK805" s="146"/>
      <c r="AL805" s="217"/>
      <c r="AM805" s="146"/>
      <c r="AN805" s="149"/>
      <c r="AO805" s="146"/>
      <c r="AP805" s="149"/>
      <c r="AQ805" s="185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146"/>
      <c r="BB805" s="218"/>
      <c r="BC805" s="218"/>
      <c r="BD805" s="218"/>
      <c r="BE805" s="185"/>
      <c r="BF805" s="185"/>
      <c r="BG805" s="185"/>
      <c r="BH805" s="185"/>
      <c r="BI805" s="185"/>
      <c r="BJ805" s="185"/>
      <c r="BK805" s="185"/>
      <c r="BL805" s="146"/>
      <c r="BM805" s="146"/>
      <c r="BN805" s="184"/>
      <c r="BO805" s="184"/>
      <c r="BP805" s="184"/>
      <c r="BQ805" s="184"/>
      <c r="BR805" s="184"/>
      <c r="BS805" s="184"/>
      <c r="BT805" s="184"/>
      <c r="BU805" s="184"/>
      <c r="BV805" s="184"/>
      <c r="BW805" s="184"/>
      <c r="BX805" s="184"/>
      <c r="BY805" s="184"/>
      <c r="BZ805" s="184"/>
      <c r="CA805" s="184"/>
      <c r="CB805" s="184"/>
      <c r="CC805" s="184"/>
      <c r="CD805" s="184"/>
      <c r="CE805" s="184"/>
      <c r="CF805" s="184"/>
      <c r="CG805" s="184"/>
      <c r="CH805" s="184"/>
      <c r="CI805" s="184"/>
      <c r="CJ805" s="184"/>
      <c r="CK805" s="184"/>
      <c r="CL805" s="184"/>
      <c r="CM805" s="146"/>
      <c r="CN805" s="146"/>
      <c r="CO805" s="146"/>
      <c r="CP805" s="146"/>
      <c r="CQ805" s="146"/>
      <c r="CR805" s="146"/>
      <c r="CS805" s="146"/>
      <c r="CT805" s="146"/>
      <c r="CU805" s="146"/>
      <c r="CV805" s="146"/>
      <c r="CW805" s="146"/>
      <c r="CX805" s="146"/>
      <c r="CY805" s="146"/>
      <c r="CZ805" s="146"/>
      <c r="DA805" s="146"/>
      <c r="DB805" s="146"/>
      <c r="DC805" s="146"/>
      <c r="DD805" s="146"/>
      <c r="DE805" s="146"/>
      <c r="DF805" s="146"/>
      <c r="DG805" s="219"/>
      <c r="DH805" s="219"/>
      <c r="DI805" s="219"/>
      <c r="DJ805" s="219"/>
      <c r="DK805" s="219"/>
      <c r="DL805" s="219"/>
      <c r="DM805" s="219"/>
      <c r="DN805" s="219"/>
      <c r="DO805" s="219"/>
      <c r="DP805" s="219"/>
      <c r="DQ805" s="219"/>
      <c r="DR805" s="157"/>
      <c r="DS805" s="157"/>
      <c r="DT805" s="157"/>
      <c r="DU805" s="157"/>
      <c r="DV805" s="158"/>
      <c r="DW805" s="158"/>
      <c r="DX805" s="158"/>
      <c r="DY805" s="158"/>
      <c r="DZ805" s="158"/>
      <c r="EA805" s="158"/>
      <c r="EB805" s="158"/>
      <c r="EC805" s="158"/>
      <c r="ED805" s="158"/>
      <c r="EE805" s="158"/>
      <c r="EF805" s="158"/>
      <c r="EG805" s="158"/>
      <c r="EH805" s="158"/>
      <c r="EI805" s="158"/>
      <c r="EJ805" s="220"/>
      <c r="EK805" s="220"/>
      <c r="EL805" s="221"/>
      <c r="EM805" s="220"/>
      <c r="EN805" s="220"/>
      <c r="EO805" s="220"/>
      <c r="EP805" s="220"/>
      <c r="EQ805" s="220"/>
      <c r="ER805" s="222"/>
      <c r="ES805" s="222"/>
      <c r="ET805" s="222"/>
      <c r="EU805" s="222"/>
      <c r="EV805" s="222"/>
      <c r="EW805" s="222"/>
      <c r="EX805" s="222"/>
      <c r="EY805" s="222"/>
      <c r="EZ805" s="223"/>
      <c r="FA805" s="224"/>
      <c r="FB805" s="224"/>
      <c r="FC805" s="222"/>
      <c r="FD805" s="222"/>
      <c r="FE805" s="222"/>
      <c r="FF805" s="222"/>
      <c r="FG805" s="222"/>
      <c r="FH805" s="222"/>
      <c r="FI805" s="222"/>
      <c r="FJ805" s="222"/>
      <c r="FK805" s="222"/>
      <c r="FL805" s="222"/>
      <c r="FM805" s="222"/>
      <c r="FN805" s="146"/>
      <c r="FO805" s="225"/>
      <c r="FP805" s="225"/>
      <c r="FQ805" s="225"/>
      <c r="FR805" s="225"/>
      <c r="FS805" s="225"/>
      <c r="FT805" s="225"/>
      <c r="FU805" s="225"/>
      <c r="FV805" s="225"/>
      <c r="FW805" s="225"/>
      <c r="FX805" s="225"/>
      <c r="FY805" s="225"/>
      <c r="FZ805" s="225"/>
      <c r="GA805" s="225"/>
    </row>
    <row r="806" spans="2:183" ht="16.899999999999999" customHeight="1">
      <c r="D806" s="45"/>
      <c r="F806" s="144"/>
      <c r="G806" s="144"/>
      <c r="H806" s="144"/>
      <c r="I806" s="144"/>
      <c r="J806" s="83"/>
      <c r="K806" s="83"/>
      <c r="L806" s="83"/>
      <c r="M806" s="83"/>
      <c r="N806" s="211"/>
      <c r="O806" s="211"/>
      <c r="P806" s="146"/>
      <c r="Q806" s="215"/>
      <c r="R806" s="215"/>
      <c r="S806" s="215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185"/>
      <c r="AI806" s="146"/>
      <c r="AJ806" s="146"/>
      <c r="AK806" s="146"/>
      <c r="AL806" s="217"/>
      <c r="AM806" s="146"/>
      <c r="AN806" s="149"/>
      <c r="AO806" s="146"/>
      <c r="AP806" s="149"/>
      <c r="AQ806" s="185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146"/>
      <c r="BB806" s="218"/>
      <c r="BC806" s="218"/>
      <c r="BD806" s="218"/>
      <c r="BE806" s="185"/>
      <c r="BF806" s="185"/>
      <c r="BG806" s="185"/>
      <c r="BH806" s="185"/>
      <c r="BI806" s="185"/>
      <c r="BJ806" s="185"/>
      <c r="BK806" s="185"/>
      <c r="BL806" s="146"/>
      <c r="BM806" s="146"/>
      <c r="BN806" s="184"/>
      <c r="BO806" s="184"/>
      <c r="BP806" s="184"/>
      <c r="BQ806" s="184"/>
      <c r="BR806" s="184"/>
      <c r="BS806" s="184"/>
      <c r="BT806" s="184"/>
      <c r="BU806" s="184"/>
      <c r="BV806" s="184"/>
      <c r="BW806" s="184"/>
      <c r="BX806" s="184"/>
      <c r="BY806" s="184"/>
      <c r="BZ806" s="184"/>
      <c r="CA806" s="184"/>
      <c r="CB806" s="184"/>
      <c r="CC806" s="184"/>
      <c r="CD806" s="184"/>
      <c r="CE806" s="184"/>
      <c r="CF806" s="184"/>
      <c r="CG806" s="184"/>
      <c r="CH806" s="184"/>
      <c r="CI806" s="184"/>
      <c r="CJ806" s="184"/>
      <c r="CK806" s="184"/>
      <c r="CL806" s="184"/>
      <c r="CM806" s="146"/>
      <c r="CN806" s="146"/>
      <c r="CO806" s="146"/>
      <c r="CP806" s="146"/>
      <c r="CQ806" s="146"/>
      <c r="CR806" s="146"/>
      <c r="CS806" s="146"/>
      <c r="CT806" s="146"/>
      <c r="CU806" s="146"/>
      <c r="CV806" s="146"/>
      <c r="CW806" s="146"/>
      <c r="CX806" s="146"/>
      <c r="CY806" s="146"/>
      <c r="CZ806" s="146"/>
      <c r="DA806" s="146"/>
      <c r="DB806" s="146"/>
      <c r="DC806" s="146"/>
      <c r="DD806" s="146"/>
      <c r="DE806" s="146"/>
      <c r="DF806" s="146"/>
      <c r="DG806" s="219"/>
      <c r="DH806" s="219"/>
      <c r="DI806" s="219"/>
      <c r="DJ806" s="219"/>
      <c r="DK806" s="219"/>
      <c r="DL806" s="219"/>
      <c r="DM806" s="219"/>
      <c r="DN806" s="219"/>
      <c r="DO806" s="219"/>
      <c r="DP806" s="219"/>
      <c r="DQ806" s="219"/>
      <c r="DR806" s="157"/>
      <c r="DS806" s="157"/>
      <c r="DT806" s="157"/>
      <c r="DU806" s="157"/>
      <c r="DV806" s="158"/>
      <c r="DW806" s="158"/>
      <c r="DX806" s="158"/>
      <c r="DY806" s="158"/>
      <c r="DZ806" s="158"/>
      <c r="EA806" s="158"/>
      <c r="EB806" s="158"/>
      <c r="EC806" s="158"/>
      <c r="ED806" s="158"/>
      <c r="EE806" s="158"/>
      <c r="EF806" s="158"/>
      <c r="EG806" s="158"/>
      <c r="EH806" s="158"/>
      <c r="EI806" s="158"/>
      <c r="EJ806" s="220"/>
      <c r="EK806" s="220"/>
      <c r="EL806" s="221"/>
      <c r="EM806" s="220"/>
      <c r="EN806" s="220"/>
      <c r="EO806" s="220"/>
      <c r="EP806" s="220"/>
      <c r="EQ806" s="220"/>
      <c r="ER806" s="222"/>
      <c r="ES806" s="222"/>
      <c r="ET806" s="222"/>
      <c r="EU806" s="222"/>
      <c r="EV806" s="222"/>
      <c r="EW806" s="222"/>
      <c r="EX806" s="222"/>
      <c r="EY806" s="222"/>
      <c r="EZ806" s="223"/>
      <c r="FA806" s="224"/>
      <c r="FB806" s="224"/>
      <c r="FC806" s="222"/>
      <c r="FD806" s="222"/>
      <c r="FE806" s="222"/>
      <c r="FF806" s="222"/>
      <c r="FG806" s="222"/>
      <c r="FH806" s="222"/>
      <c r="FI806" s="222"/>
      <c r="FJ806" s="222"/>
      <c r="FK806" s="222"/>
      <c r="FL806" s="222"/>
      <c r="FM806" s="222"/>
      <c r="FN806" s="146"/>
      <c r="FO806" s="225"/>
      <c r="FP806" s="225"/>
      <c r="FQ806" s="225"/>
      <c r="FR806" s="225"/>
      <c r="FS806" s="225"/>
      <c r="FT806" s="225"/>
      <c r="FU806" s="225"/>
      <c r="FV806" s="225"/>
      <c r="FW806" s="225"/>
      <c r="FX806" s="225"/>
      <c r="FY806" s="225"/>
      <c r="FZ806" s="225"/>
      <c r="GA806" s="225"/>
    </row>
    <row r="807" spans="2:183" ht="16.899999999999999" customHeight="1">
      <c r="D807" s="45"/>
      <c r="F807" s="144"/>
      <c r="G807" s="144"/>
      <c r="H807" s="144"/>
      <c r="I807" s="144"/>
      <c r="J807" s="83"/>
      <c r="K807" s="83"/>
      <c r="L807" s="83"/>
      <c r="M807" s="83"/>
      <c r="N807" s="211"/>
      <c r="O807" s="211"/>
      <c r="P807" s="146"/>
      <c r="Q807" s="215"/>
      <c r="R807" s="215"/>
      <c r="S807" s="215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185"/>
      <c r="AI807" s="146"/>
      <c r="AJ807" s="146"/>
      <c r="AK807" s="146"/>
      <c r="AL807" s="217"/>
      <c r="AM807" s="146"/>
      <c r="AN807" s="149"/>
      <c r="AO807" s="146"/>
      <c r="AP807" s="149"/>
      <c r="AQ807" s="185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146"/>
      <c r="BB807" s="218"/>
      <c r="BC807" s="218"/>
      <c r="BD807" s="218"/>
      <c r="BE807" s="185"/>
      <c r="BF807" s="185"/>
      <c r="BG807" s="185"/>
      <c r="BH807" s="185"/>
      <c r="BI807" s="185"/>
      <c r="BJ807" s="185"/>
      <c r="BK807" s="185"/>
      <c r="BL807" s="146"/>
      <c r="BM807" s="146"/>
      <c r="BN807" s="184"/>
      <c r="BO807" s="184"/>
      <c r="BP807" s="184"/>
      <c r="BQ807" s="184"/>
      <c r="BR807" s="184"/>
      <c r="BS807" s="184"/>
      <c r="BT807" s="184"/>
      <c r="BU807" s="184"/>
      <c r="BV807" s="184"/>
      <c r="BW807" s="184"/>
      <c r="BX807" s="184"/>
      <c r="BY807" s="184"/>
      <c r="BZ807" s="184"/>
      <c r="CA807" s="184"/>
      <c r="CB807" s="184"/>
      <c r="CC807" s="184"/>
      <c r="CD807" s="184"/>
      <c r="CE807" s="184"/>
      <c r="CF807" s="184"/>
      <c r="CG807" s="184"/>
      <c r="CH807" s="184"/>
      <c r="CI807" s="184"/>
      <c r="CJ807" s="184"/>
      <c r="CK807" s="184"/>
      <c r="CL807" s="184"/>
      <c r="CM807" s="146"/>
      <c r="CN807" s="146"/>
      <c r="CO807" s="146"/>
      <c r="CP807" s="146"/>
      <c r="CQ807" s="146"/>
      <c r="CR807" s="146"/>
      <c r="CS807" s="146"/>
      <c r="CT807" s="146"/>
      <c r="CU807" s="146"/>
      <c r="CV807" s="146"/>
      <c r="CW807" s="146"/>
      <c r="CX807" s="146"/>
      <c r="CY807" s="146"/>
      <c r="CZ807" s="146"/>
      <c r="DA807" s="146"/>
      <c r="DB807" s="146"/>
      <c r="DC807" s="146"/>
      <c r="DD807" s="146"/>
      <c r="DE807" s="146"/>
      <c r="DF807" s="146"/>
      <c r="DG807" s="219"/>
      <c r="DH807" s="219"/>
      <c r="DI807" s="219"/>
      <c r="DJ807" s="219"/>
      <c r="DK807" s="219"/>
      <c r="DL807" s="219"/>
      <c r="DM807" s="219"/>
      <c r="DN807" s="219"/>
      <c r="DO807" s="219"/>
      <c r="DP807" s="219"/>
      <c r="DQ807" s="219"/>
      <c r="DR807" s="157"/>
      <c r="DS807" s="157"/>
      <c r="DT807" s="157"/>
      <c r="DU807" s="157"/>
      <c r="DV807" s="158"/>
      <c r="DW807" s="158"/>
      <c r="DX807" s="158"/>
      <c r="DY807" s="158"/>
      <c r="DZ807" s="158"/>
      <c r="EA807" s="158"/>
      <c r="EB807" s="158"/>
      <c r="EC807" s="158"/>
      <c r="ED807" s="158"/>
      <c r="EE807" s="158"/>
      <c r="EF807" s="158"/>
      <c r="EG807" s="158"/>
      <c r="EH807" s="158"/>
      <c r="EI807" s="158"/>
      <c r="EJ807" s="220"/>
      <c r="EK807" s="220"/>
      <c r="EL807" s="221"/>
      <c r="EM807" s="220"/>
      <c r="EN807" s="220"/>
      <c r="EO807" s="220"/>
      <c r="EP807" s="220"/>
      <c r="EQ807" s="220"/>
      <c r="ER807" s="222"/>
      <c r="ES807" s="222"/>
      <c r="ET807" s="222"/>
      <c r="EU807" s="222"/>
      <c r="EV807" s="222"/>
      <c r="EW807" s="222"/>
      <c r="EX807" s="222"/>
      <c r="EY807" s="222"/>
      <c r="EZ807" s="223"/>
      <c r="FA807" s="224"/>
      <c r="FB807" s="224"/>
      <c r="FC807" s="222"/>
      <c r="FD807" s="222"/>
      <c r="FE807" s="222"/>
      <c r="FF807" s="222"/>
      <c r="FG807" s="222"/>
      <c r="FH807" s="222"/>
      <c r="FI807" s="222"/>
      <c r="FJ807" s="222"/>
      <c r="FK807" s="222"/>
      <c r="FL807" s="222"/>
      <c r="FM807" s="222"/>
      <c r="FN807" s="146"/>
      <c r="FO807" s="225"/>
      <c r="FP807" s="225"/>
      <c r="FQ807" s="225"/>
      <c r="FR807" s="225"/>
      <c r="FS807" s="225"/>
      <c r="FT807" s="225"/>
      <c r="FU807" s="225"/>
      <c r="FV807" s="225"/>
      <c r="FW807" s="225"/>
      <c r="FX807" s="225"/>
      <c r="FY807" s="225"/>
      <c r="FZ807" s="225"/>
      <c r="GA807" s="225"/>
    </row>
    <row r="808" spans="2:183" ht="16.899999999999999" customHeight="1">
      <c r="D808" s="45"/>
      <c r="F808" s="83"/>
      <c r="G808" s="83"/>
      <c r="H808" s="83"/>
      <c r="I808" s="83"/>
      <c r="J808" s="83"/>
      <c r="K808" s="83"/>
      <c r="L808" s="83"/>
      <c r="M808" s="83"/>
      <c r="N808" s="211"/>
      <c r="O808" s="211"/>
      <c r="P808" s="146"/>
      <c r="Q808" s="215"/>
      <c r="R808" s="215"/>
      <c r="S808" s="215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185"/>
      <c r="AI808" s="146"/>
      <c r="AJ808" s="146"/>
      <c r="AK808" s="146"/>
      <c r="AL808" s="217"/>
      <c r="AM808" s="146"/>
      <c r="AN808" s="149"/>
      <c r="AO808" s="146"/>
      <c r="AP808" s="149"/>
      <c r="AQ808" s="185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146"/>
      <c r="BB808" s="218"/>
      <c r="BC808" s="218"/>
      <c r="BD808" s="218"/>
      <c r="BE808" s="185"/>
      <c r="BF808" s="185"/>
      <c r="BG808" s="185"/>
      <c r="BH808" s="185"/>
      <c r="BI808" s="185"/>
      <c r="BJ808" s="185"/>
      <c r="BK808" s="185"/>
      <c r="BL808" s="146"/>
      <c r="BM808" s="146"/>
      <c r="BN808" s="184"/>
      <c r="BO808" s="184"/>
      <c r="BP808" s="184"/>
      <c r="BQ808" s="184"/>
      <c r="BR808" s="184"/>
      <c r="BS808" s="184"/>
      <c r="BT808" s="184"/>
      <c r="BU808" s="184"/>
      <c r="BV808" s="184"/>
      <c r="BW808" s="184"/>
      <c r="BX808" s="184"/>
      <c r="BY808" s="184"/>
      <c r="BZ808" s="184"/>
      <c r="CA808" s="184"/>
      <c r="CB808" s="184"/>
      <c r="CC808" s="184"/>
      <c r="CD808" s="184"/>
      <c r="CE808" s="184"/>
      <c r="CF808" s="184"/>
      <c r="CG808" s="184"/>
      <c r="CH808" s="184"/>
      <c r="CI808" s="184"/>
      <c r="CJ808" s="184"/>
      <c r="CK808" s="184"/>
      <c r="CL808" s="184"/>
      <c r="CM808" s="146"/>
      <c r="CN808" s="146"/>
      <c r="CO808" s="146"/>
      <c r="CP808" s="146"/>
      <c r="CQ808" s="146"/>
      <c r="CR808" s="146"/>
      <c r="CS808" s="146"/>
      <c r="CT808" s="146"/>
      <c r="CU808" s="146"/>
      <c r="CV808" s="146"/>
      <c r="CW808" s="146"/>
      <c r="CX808" s="146"/>
      <c r="CY808" s="146"/>
      <c r="CZ808" s="146"/>
      <c r="DA808" s="146"/>
      <c r="DB808" s="146"/>
      <c r="DC808" s="146"/>
      <c r="DD808" s="146"/>
      <c r="DE808" s="146"/>
      <c r="DF808" s="146"/>
      <c r="DG808" s="219"/>
      <c r="DH808" s="219"/>
      <c r="DI808" s="219"/>
      <c r="DJ808" s="219"/>
      <c r="DK808" s="219"/>
      <c r="DL808" s="219"/>
      <c r="DM808" s="219"/>
      <c r="DN808" s="219"/>
      <c r="DO808" s="219"/>
      <c r="DP808" s="219"/>
      <c r="DQ808" s="219"/>
      <c r="DR808" s="157"/>
      <c r="DS808" s="157"/>
      <c r="DT808" s="157"/>
      <c r="DU808" s="157"/>
      <c r="DV808" s="158"/>
      <c r="DW808" s="158"/>
      <c r="DX808" s="158"/>
      <c r="DY808" s="158"/>
      <c r="DZ808" s="158"/>
      <c r="EA808" s="158"/>
      <c r="EB808" s="158"/>
      <c r="EC808" s="158"/>
      <c r="ED808" s="158"/>
      <c r="EE808" s="158"/>
      <c r="EF808" s="158"/>
      <c r="EG808" s="158"/>
      <c r="EH808" s="158"/>
      <c r="EI808" s="158"/>
      <c r="EJ808" s="220"/>
      <c r="EK808" s="220"/>
      <c r="EL808" s="221"/>
      <c r="EM808" s="220"/>
      <c r="EN808" s="220"/>
      <c r="EO808" s="220"/>
      <c r="EP808" s="220"/>
      <c r="EQ808" s="220"/>
      <c r="ER808" s="222"/>
      <c r="ES808" s="222"/>
      <c r="ET808" s="222"/>
      <c r="EU808" s="222"/>
      <c r="EV808" s="222"/>
      <c r="EW808" s="222"/>
      <c r="EX808" s="222"/>
      <c r="EY808" s="222"/>
      <c r="EZ808" s="223"/>
      <c r="FA808" s="224"/>
      <c r="FB808" s="224"/>
      <c r="FC808" s="222"/>
      <c r="FD808" s="222"/>
      <c r="FE808" s="222"/>
      <c r="FF808" s="222"/>
      <c r="FG808" s="222"/>
      <c r="FH808" s="222"/>
      <c r="FI808" s="222"/>
      <c r="FJ808" s="222"/>
      <c r="FK808" s="222"/>
      <c r="FL808" s="222"/>
      <c r="FM808" s="222"/>
      <c r="FN808" s="146"/>
      <c r="FO808" s="225"/>
      <c r="FP808" s="225"/>
      <c r="FQ808" s="225"/>
      <c r="FR808" s="225"/>
      <c r="FS808" s="225"/>
      <c r="FT808" s="225"/>
      <c r="FU808" s="225"/>
      <c r="FV808" s="225"/>
      <c r="FW808" s="225"/>
      <c r="FX808" s="225"/>
      <c r="FY808" s="225"/>
      <c r="FZ808" s="225"/>
      <c r="GA808" s="225"/>
    </row>
    <row r="809" spans="2:183" ht="16.899999999999999" customHeight="1">
      <c r="D809" s="45"/>
      <c r="F809" s="144"/>
      <c r="G809" s="144"/>
      <c r="H809" s="144"/>
      <c r="I809" s="144"/>
      <c r="J809" s="144"/>
      <c r="K809" s="144"/>
      <c r="L809" s="83"/>
      <c r="M809" s="83"/>
      <c r="N809" s="211"/>
      <c r="O809" s="211"/>
      <c r="P809" s="146"/>
      <c r="Q809" s="215"/>
      <c r="R809" s="215"/>
      <c r="S809" s="215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185"/>
      <c r="AI809" s="146"/>
      <c r="AJ809" s="146"/>
      <c r="AK809" s="146"/>
      <c r="AL809" s="217"/>
      <c r="AM809" s="146"/>
      <c r="AN809" s="149"/>
      <c r="AO809" s="146"/>
      <c r="AP809" s="149"/>
      <c r="AQ809" s="185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146"/>
      <c r="BB809" s="218"/>
      <c r="BC809" s="218"/>
      <c r="BD809" s="218"/>
      <c r="BE809" s="185"/>
      <c r="BF809" s="185"/>
      <c r="BG809" s="185"/>
      <c r="BH809" s="185"/>
      <c r="BI809" s="185"/>
      <c r="BJ809" s="185"/>
      <c r="BK809" s="185"/>
      <c r="BL809" s="146"/>
      <c r="BM809" s="146"/>
      <c r="BN809" s="184"/>
      <c r="BO809" s="184"/>
      <c r="BP809" s="184"/>
      <c r="BQ809" s="184"/>
      <c r="BR809" s="184"/>
      <c r="BS809" s="184"/>
      <c r="BT809" s="184"/>
      <c r="BU809" s="184"/>
      <c r="BV809" s="184"/>
      <c r="BW809" s="184"/>
      <c r="BX809" s="184"/>
      <c r="BY809" s="184"/>
      <c r="BZ809" s="184"/>
      <c r="CA809" s="184"/>
      <c r="CB809" s="184"/>
      <c r="CC809" s="184"/>
      <c r="CD809" s="184"/>
      <c r="CE809" s="184"/>
      <c r="CF809" s="184"/>
      <c r="CG809" s="184"/>
      <c r="CH809" s="184"/>
      <c r="CI809" s="184"/>
      <c r="CJ809" s="184"/>
      <c r="CK809" s="184"/>
      <c r="CL809" s="184"/>
      <c r="CM809" s="146"/>
      <c r="CN809" s="146"/>
      <c r="CO809" s="146"/>
      <c r="CP809" s="146"/>
      <c r="CQ809" s="146"/>
      <c r="CR809" s="146"/>
      <c r="CS809" s="146"/>
      <c r="CT809" s="146"/>
      <c r="CU809" s="146"/>
      <c r="CV809" s="146"/>
      <c r="CW809" s="146"/>
      <c r="CX809" s="146"/>
      <c r="CY809" s="146"/>
      <c r="CZ809" s="146"/>
      <c r="DA809" s="146"/>
      <c r="DB809" s="146"/>
      <c r="DC809" s="146"/>
      <c r="DD809" s="146"/>
      <c r="DE809" s="146"/>
      <c r="DF809" s="146"/>
      <c r="DG809" s="219"/>
      <c r="DH809" s="219"/>
      <c r="DI809" s="219"/>
      <c r="DJ809" s="219"/>
      <c r="DK809" s="219"/>
      <c r="DL809" s="219"/>
      <c r="DM809" s="219"/>
      <c r="DN809" s="219"/>
      <c r="DO809" s="219"/>
      <c r="DP809" s="219"/>
      <c r="DQ809" s="219"/>
      <c r="DR809" s="157"/>
      <c r="DS809" s="157"/>
      <c r="DT809" s="157"/>
      <c r="DU809" s="157"/>
      <c r="DV809" s="158"/>
      <c r="DW809" s="158"/>
      <c r="DX809" s="158"/>
      <c r="DY809" s="158"/>
      <c r="DZ809" s="158"/>
      <c r="EA809" s="158"/>
      <c r="EB809" s="158"/>
      <c r="EC809" s="158"/>
      <c r="ED809" s="158"/>
      <c r="EE809" s="158"/>
      <c r="EF809" s="158"/>
      <c r="EG809" s="158"/>
      <c r="EH809" s="158"/>
      <c r="EI809" s="158"/>
      <c r="EJ809" s="220"/>
      <c r="EK809" s="220"/>
      <c r="EL809" s="221"/>
      <c r="EM809" s="220"/>
      <c r="EN809" s="220"/>
      <c r="EO809" s="220"/>
      <c r="EP809" s="220"/>
      <c r="EQ809" s="220"/>
      <c r="ER809" s="222"/>
      <c r="ES809" s="222"/>
      <c r="ET809" s="222"/>
      <c r="EU809" s="222"/>
      <c r="EV809" s="222"/>
      <c r="EW809" s="222"/>
      <c r="EX809" s="222"/>
      <c r="EY809" s="222"/>
      <c r="EZ809" s="223"/>
      <c r="FA809" s="224"/>
      <c r="FB809" s="224"/>
      <c r="FC809" s="222"/>
      <c r="FD809" s="222"/>
      <c r="FE809" s="222"/>
      <c r="FF809" s="222"/>
      <c r="FG809" s="222"/>
      <c r="FH809" s="222"/>
      <c r="FI809" s="222"/>
      <c r="FJ809" s="222"/>
      <c r="FK809" s="222"/>
      <c r="FL809" s="222"/>
      <c r="FM809" s="222"/>
      <c r="FN809" s="146"/>
      <c r="FO809" s="225"/>
      <c r="FP809" s="225"/>
      <c r="FQ809" s="225"/>
      <c r="FR809" s="225"/>
      <c r="FS809" s="225"/>
      <c r="FT809" s="225"/>
      <c r="FU809" s="225"/>
      <c r="FV809" s="225"/>
      <c r="FW809" s="225"/>
      <c r="FX809" s="225"/>
      <c r="FY809" s="225"/>
      <c r="FZ809" s="225"/>
      <c r="GA809" s="225"/>
    </row>
    <row r="810" spans="2:183" ht="16.899999999999999" customHeight="1">
      <c r="D810" s="45"/>
      <c r="F810" s="144"/>
      <c r="G810" s="144"/>
      <c r="H810" s="144"/>
      <c r="I810" s="144"/>
      <c r="J810" s="144"/>
      <c r="K810" s="144"/>
      <c r="L810" s="83"/>
      <c r="M810" s="83"/>
      <c r="N810" s="211"/>
      <c r="O810" s="211"/>
      <c r="P810" s="146"/>
      <c r="Q810" s="215"/>
      <c r="R810" s="215"/>
      <c r="S810" s="215"/>
      <c r="T810" s="216"/>
      <c r="U810" s="216"/>
      <c r="V810" s="216"/>
      <c r="W810" s="216"/>
      <c r="X810" s="216"/>
      <c r="Y810" s="216"/>
      <c r="Z810" s="216"/>
      <c r="AA810" s="216"/>
      <c r="AB810" s="216"/>
      <c r="AC810" s="216"/>
      <c r="AD810" s="216"/>
      <c r="AE810" s="216"/>
      <c r="AF810" s="216"/>
      <c r="AG810" s="216"/>
      <c r="AH810" s="185"/>
      <c r="AI810" s="146"/>
      <c r="AJ810" s="146"/>
      <c r="AK810" s="146"/>
      <c r="AL810" s="217"/>
      <c r="AM810" s="146"/>
      <c r="AN810" s="149"/>
      <c r="AO810" s="146"/>
      <c r="AP810" s="149"/>
      <c r="AQ810" s="185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146"/>
      <c r="BB810" s="218"/>
      <c r="BC810" s="218"/>
      <c r="BD810" s="218"/>
      <c r="BE810" s="185"/>
      <c r="BF810" s="185"/>
      <c r="BG810" s="185"/>
      <c r="BH810" s="185"/>
      <c r="BI810" s="185"/>
      <c r="BJ810" s="185"/>
      <c r="BK810" s="185"/>
      <c r="BL810" s="146"/>
      <c r="BM810" s="146"/>
      <c r="BN810" s="184"/>
      <c r="BO810" s="184"/>
      <c r="BP810" s="184"/>
      <c r="BQ810" s="184"/>
      <c r="BR810" s="184"/>
      <c r="BS810" s="184"/>
      <c r="BT810" s="184"/>
      <c r="BU810" s="184"/>
      <c r="BV810" s="184"/>
      <c r="BW810" s="184"/>
      <c r="BX810" s="184"/>
      <c r="BY810" s="184"/>
      <c r="BZ810" s="184"/>
      <c r="CA810" s="184"/>
      <c r="CB810" s="184"/>
      <c r="CC810" s="184"/>
      <c r="CD810" s="184"/>
      <c r="CE810" s="184"/>
      <c r="CF810" s="184"/>
      <c r="CG810" s="184"/>
      <c r="CH810" s="184"/>
      <c r="CI810" s="184"/>
      <c r="CJ810" s="184"/>
      <c r="CK810" s="184"/>
      <c r="CL810" s="184"/>
      <c r="CM810" s="146"/>
      <c r="CN810" s="146"/>
      <c r="CO810" s="146"/>
      <c r="CP810" s="146"/>
      <c r="CQ810" s="146"/>
      <c r="CR810" s="146"/>
      <c r="CS810" s="146"/>
      <c r="CT810" s="146"/>
      <c r="CU810" s="146"/>
      <c r="CV810" s="146"/>
      <c r="CW810" s="146"/>
      <c r="CX810" s="146"/>
      <c r="CY810" s="146"/>
      <c r="CZ810" s="146"/>
      <c r="DA810" s="146"/>
      <c r="DB810" s="146"/>
      <c r="DC810" s="146"/>
      <c r="DD810" s="146"/>
      <c r="DE810" s="146"/>
      <c r="DF810" s="146"/>
      <c r="DG810" s="219"/>
      <c r="DH810" s="219"/>
      <c r="DI810" s="219"/>
      <c r="DJ810" s="219"/>
      <c r="DK810" s="219"/>
      <c r="DL810" s="219"/>
      <c r="DM810" s="219"/>
      <c r="DN810" s="219"/>
      <c r="DO810" s="219"/>
      <c r="DP810" s="219"/>
      <c r="DQ810" s="219"/>
      <c r="DR810" s="157"/>
      <c r="DS810" s="157"/>
      <c r="DT810" s="157"/>
      <c r="DU810" s="157"/>
      <c r="DV810" s="158"/>
      <c r="DW810" s="158"/>
      <c r="DX810" s="158"/>
      <c r="DY810" s="158"/>
      <c r="DZ810" s="158"/>
      <c r="EA810" s="158"/>
      <c r="EB810" s="158"/>
      <c r="EC810" s="158"/>
      <c r="ED810" s="158"/>
      <c r="EE810" s="158"/>
      <c r="EF810" s="158"/>
      <c r="EG810" s="158"/>
      <c r="EH810" s="158"/>
      <c r="EI810" s="158"/>
      <c r="EJ810" s="220"/>
      <c r="EK810" s="220"/>
      <c r="EL810" s="221"/>
      <c r="EM810" s="220"/>
      <c r="EN810" s="220"/>
      <c r="EO810" s="220"/>
      <c r="EP810" s="220"/>
      <c r="EQ810" s="220"/>
      <c r="ER810" s="222"/>
      <c r="ES810" s="222"/>
      <c r="ET810" s="222"/>
      <c r="EU810" s="222"/>
      <c r="EV810" s="222"/>
      <c r="EW810" s="222"/>
      <c r="EX810" s="222"/>
      <c r="EY810" s="222"/>
      <c r="EZ810" s="223"/>
      <c r="FA810" s="224"/>
      <c r="FB810" s="224"/>
      <c r="FC810" s="222"/>
      <c r="FD810" s="222"/>
      <c r="FE810" s="222"/>
      <c r="FF810" s="222"/>
      <c r="FG810" s="222"/>
      <c r="FH810" s="222"/>
      <c r="FI810" s="222"/>
      <c r="FJ810" s="222"/>
      <c r="FK810" s="222"/>
      <c r="FL810" s="222"/>
      <c r="FM810" s="222"/>
      <c r="FN810" s="146"/>
      <c r="FO810" s="225"/>
      <c r="FP810" s="225"/>
      <c r="FQ810" s="225"/>
      <c r="FR810" s="225"/>
      <c r="FS810" s="225"/>
      <c r="FT810" s="225"/>
      <c r="FU810" s="225"/>
      <c r="FV810" s="225"/>
      <c r="FW810" s="225"/>
      <c r="FX810" s="225"/>
      <c r="FY810" s="225"/>
      <c r="FZ810" s="225"/>
      <c r="GA810" s="225"/>
    </row>
    <row r="811" spans="2:183" ht="16.899999999999999" customHeight="1">
      <c r="D811" s="45"/>
      <c r="F811" s="144"/>
      <c r="G811" s="144"/>
      <c r="H811" s="144"/>
      <c r="I811" s="144"/>
      <c r="J811" s="144"/>
      <c r="K811" s="144"/>
      <c r="L811" s="83"/>
      <c r="M811" s="83"/>
      <c r="N811" s="211"/>
      <c r="O811" s="211"/>
      <c r="P811" s="146"/>
      <c r="Q811" s="215"/>
      <c r="R811" s="215"/>
      <c r="S811" s="215"/>
      <c r="T811" s="216"/>
      <c r="U811" s="216"/>
      <c r="V811" s="216"/>
      <c r="W811" s="216"/>
      <c r="X811" s="216"/>
      <c r="Y811" s="216"/>
      <c r="Z811" s="216"/>
      <c r="AA811" s="216"/>
      <c r="AB811" s="216"/>
      <c r="AC811" s="216"/>
      <c r="AD811" s="216"/>
      <c r="AE811" s="216"/>
      <c r="AF811" s="216"/>
      <c r="AG811" s="216"/>
      <c r="AH811" s="185"/>
      <c r="AI811" s="146"/>
      <c r="AJ811" s="146"/>
      <c r="AK811" s="146"/>
      <c r="AL811" s="217"/>
      <c r="AM811" s="146"/>
      <c r="AN811" s="149"/>
      <c r="AO811" s="146"/>
      <c r="AP811" s="149"/>
      <c r="AQ811" s="185"/>
      <c r="AR811" s="218"/>
      <c r="AS811" s="218"/>
      <c r="AT811" s="218"/>
      <c r="AU811" s="218"/>
      <c r="AV811" s="218"/>
      <c r="AW811" s="218"/>
      <c r="AX811" s="218"/>
      <c r="AY811" s="218"/>
      <c r="AZ811" s="218"/>
      <c r="BA811" s="146"/>
      <c r="BB811" s="218"/>
      <c r="BC811" s="218"/>
      <c r="BD811" s="218"/>
      <c r="BE811" s="185"/>
      <c r="BF811" s="185"/>
      <c r="BG811" s="185"/>
      <c r="BH811" s="185"/>
      <c r="BI811" s="185"/>
      <c r="BJ811" s="185"/>
      <c r="BK811" s="185"/>
      <c r="BL811" s="146"/>
      <c r="BM811" s="146"/>
      <c r="BN811" s="184"/>
      <c r="BO811" s="184"/>
      <c r="BP811" s="184"/>
      <c r="BQ811" s="184"/>
      <c r="BR811" s="184"/>
      <c r="BS811" s="184"/>
      <c r="BT811" s="184"/>
      <c r="BU811" s="184"/>
      <c r="BV811" s="184"/>
      <c r="BW811" s="184"/>
      <c r="BX811" s="184"/>
      <c r="BY811" s="184"/>
      <c r="BZ811" s="184"/>
      <c r="CA811" s="184"/>
      <c r="CB811" s="184"/>
      <c r="CC811" s="184"/>
      <c r="CD811" s="184"/>
      <c r="CE811" s="184"/>
      <c r="CF811" s="184"/>
      <c r="CG811" s="184"/>
      <c r="CH811" s="184"/>
      <c r="CI811" s="184"/>
      <c r="CJ811" s="184"/>
      <c r="CK811" s="184"/>
      <c r="CL811" s="184"/>
      <c r="CM811" s="146"/>
      <c r="CN811" s="146"/>
      <c r="CO811" s="146"/>
      <c r="CP811" s="146"/>
      <c r="CQ811" s="146"/>
      <c r="CR811" s="146"/>
      <c r="CS811" s="146"/>
      <c r="CT811" s="146"/>
      <c r="CU811" s="146"/>
      <c r="CV811" s="146"/>
      <c r="CW811" s="146"/>
      <c r="CX811" s="146"/>
      <c r="CY811" s="146"/>
      <c r="CZ811" s="146"/>
      <c r="DA811" s="146"/>
      <c r="DB811" s="146"/>
      <c r="DC811" s="146"/>
      <c r="DD811" s="146"/>
      <c r="DE811" s="146"/>
      <c r="DF811" s="146"/>
      <c r="DG811" s="219"/>
      <c r="DH811" s="219"/>
      <c r="DI811" s="219"/>
      <c r="DJ811" s="219"/>
      <c r="DK811" s="219"/>
      <c r="DL811" s="219"/>
      <c r="DM811" s="219"/>
      <c r="DN811" s="219"/>
      <c r="DO811" s="219"/>
      <c r="DP811" s="219"/>
      <c r="DQ811" s="219"/>
      <c r="DR811" s="157"/>
      <c r="DS811" s="157"/>
      <c r="DT811" s="157"/>
      <c r="DU811" s="157"/>
      <c r="DV811" s="158"/>
      <c r="DW811" s="158"/>
      <c r="DX811" s="158"/>
      <c r="DY811" s="158"/>
      <c r="DZ811" s="158"/>
      <c r="EA811" s="158"/>
      <c r="EB811" s="158"/>
      <c r="EC811" s="158"/>
      <c r="ED811" s="158"/>
      <c r="EE811" s="158"/>
      <c r="EF811" s="158"/>
      <c r="EG811" s="158"/>
      <c r="EH811" s="158"/>
      <c r="EI811" s="158"/>
      <c r="EJ811" s="220"/>
      <c r="EK811" s="220"/>
      <c r="EL811" s="221"/>
      <c r="EM811" s="220"/>
      <c r="EN811" s="220"/>
      <c r="EO811" s="220"/>
      <c r="EP811" s="220"/>
      <c r="EQ811" s="220"/>
      <c r="ER811" s="222"/>
      <c r="ES811" s="222"/>
      <c r="ET811" s="222"/>
      <c r="EU811" s="222"/>
      <c r="EV811" s="222"/>
      <c r="EW811" s="222"/>
      <c r="EX811" s="222"/>
      <c r="EY811" s="222"/>
      <c r="EZ811" s="223"/>
      <c r="FA811" s="224"/>
      <c r="FB811" s="224"/>
      <c r="FC811" s="222"/>
      <c r="FD811" s="222"/>
      <c r="FE811" s="222"/>
      <c r="FF811" s="222"/>
      <c r="FG811" s="222"/>
      <c r="FH811" s="222"/>
      <c r="FI811" s="222"/>
      <c r="FJ811" s="222"/>
      <c r="FK811" s="222"/>
      <c r="FL811" s="222"/>
      <c r="FM811" s="222"/>
      <c r="FN811" s="146"/>
      <c r="FO811" s="225"/>
      <c r="FP811" s="225"/>
      <c r="FQ811" s="225"/>
      <c r="FR811" s="225"/>
      <c r="FS811" s="225"/>
      <c r="FT811" s="225"/>
      <c r="FU811" s="225"/>
      <c r="FV811" s="225"/>
      <c r="FW811" s="225"/>
      <c r="FX811" s="225"/>
      <c r="FY811" s="225"/>
      <c r="FZ811" s="225"/>
      <c r="GA811" s="225"/>
    </row>
    <row r="812" spans="2:183" ht="16.899999999999999" customHeight="1">
      <c r="D812" s="45"/>
      <c r="F812" s="83"/>
      <c r="G812" s="83"/>
      <c r="H812" s="83"/>
      <c r="I812" s="83"/>
      <c r="J812" s="83"/>
      <c r="K812" s="83"/>
      <c r="L812" s="83"/>
      <c r="M812" s="83"/>
      <c r="N812" s="211"/>
      <c r="O812" s="211"/>
      <c r="P812" s="146"/>
      <c r="Q812" s="215"/>
      <c r="R812" s="215"/>
      <c r="S812" s="215"/>
      <c r="T812" s="216"/>
      <c r="U812" s="216"/>
      <c r="V812" s="216"/>
      <c r="W812" s="216"/>
      <c r="X812" s="216"/>
      <c r="Y812" s="216"/>
      <c r="Z812" s="216"/>
      <c r="AA812" s="216"/>
      <c r="AB812" s="216"/>
      <c r="AC812" s="216"/>
      <c r="AD812" s="216"/>
      <c r="AE812" s="216"/>
      <c r="AF812" s="216"/>
      <c r="AG812" s="216"/>
      <c r="AH812" s="185"/>
      <c r="AI812" s="146"/>
      <c r="AJ812" s="146"/>
      <c r="AK812" s="146"/>
      <c r="AL812" s="217"/>
      <c r="AM812" s="146"/>
      <c r="AN812" s="149"/>
      <c r="AO812" s="146"/>
      <c r="AP812" s="149"/>
      <c r="AQ812" s="185"/>
      <c r="AR812" s="218"/>
      <c r="AS812" s="218"/>
      <c r="AT812" s="218"/>
      <c r="AU812" s="218"/>
      <c r="AV812" s="218"/>
      <c r="AW812" s="218"/>
      <c r="AX812" s="218"/>
      <c r="AY812" s="218"/>
      <c r="AZ812" s="218"/>
      <c r="BA812" s="146"/>
      <c r="BB812" s="218"/>
      <c r="BC812" s="218"/>
      <c r="BD812" s="218"/>
      <c r="BE812" s="185"/>
      <c r="BF812" s="185"/>
      <c r="BG812" s="185"/>
      <c r="BH812" s="185"/>
      <c r="BI812" s="185"/>
      <c r="BJ812" s="185"/>
      <c r="BK812" s="185"/>
      <c r="BL812" s="146"/>
      <c r="BM812" s="146"/>
      <c r="BN812" s="184"/>
      <c r="BO812" s="184"/>
      <c r="BP812" s="184"/>
      <c r="BQ812" s="184"/>
      <c r="BR812" s="184"/>
      <c r="BS812" s="184"/>
      <c r="BT812" s="184"/>
      <c r="BU812" s="184"/>
      <c r="BV812" s="184"/>
      <c r="BW812" s="184"/>
      <c r="BX812" s="184"/>
      <c r="BY812" s="184"/>
      <c r="BZ812" s="184"/>
      <c r="CA812" s="184"/>
      <c r="CB812" s="184"/>
      <c r="CC812" s="184"/>
      <c r="CD812" s="184"/>
      <c r="CE812" s="184"/>
      <c r="CF812" s="184"/>
      <c r="CG812" s="184"/>
      <c r="CH812" s="184"/>
      <c r="CI812" s="184"/>
      <c r="CJ812" s="184"/>
      <c r="CK812" s="184"/>
      <c r="CL812" s="184"/>
      <c r="CM812" s="146"/>
      <c r="CN812" s="146"/>
      <c r="CO812" s="146"/>
      <c r="CP812" s="146"/>
      <c r="CQ812" s="146"/>
      <c r="CR812" s="146"/>
      <c r="CS812" s="146"/>
      <c r="CT812" s="146"/>
      <c r="CU812" s="146"/>
      <c r="CV812" s="146"/>
      <c r="CW812" s="146"/>
      <c r="CX812" s="146"/>
      <c r="CY812" s="146"/>
      <c r="CZ812" s="146"/>
      <c r="DA812" s="146"/>
      <c r="DB812" s="146"/>
      <c r="DC812" s="146"/>
      <c r="DD812" s="146"/>
      <c r="DE812" s="146"/>
      <c r="DF812" s="146"/>
      <c r="DG812" s="219"/>
      <c r="DH812" s="219"/>
      <c r="DI812" s="219"/>
      <c r="DJ812" s="219"/>
      <c r="DK812" s="219"/>
      <c r="DL812" s="219"/>
      <c r="DM812" s="219"/>
      <c r="DN812" s="219"/>
      <c r="DO812" s="219"/>
      <c r="DP812" s="219"/>
      <c r="DQ812" s="219"/>
      <c r="DR812" s="157"/>
      <c r="DS812" s="157"/>
      <c r="DT812" s="157"/>
      <c r="DU812" s="157"/>
      <c r="DV812" s="158"/>
      <c r="DW812" s="158"/>
      <c r="DX812" s="158"/>
      <c r="DY812" s="158"/>
      <c r="DZ812" s="158"/>
      <c r="EA812" s="158"/>
      <c r="EB812" s="158"/>
      <c r="EC812" s="158"/>
      <c r="ED812" s="158"/>
      <c r="EE812" s="158"/>
      <c r="EF812" s="158"/>
      <c r="EG812" s="158"/>
      <c r="EH812" s="158"/>
      <c r="EI812" s="158"/>
      <c r="EJ812" s="220"/>
      <c r="EK812" s="220"/>
      <c r="EL812" s="221"/>
      <c r="EM812" s="220"/>
      <c r="EN812" s="220"/>
      <c r="EO812" s="220"/>
      <c r="EP812" s="220"/>
      <c r="EQ812" s="220"/>
      <c r="ER812" s="222"/>
      <c r="ES812" s="222"/>
      <c r="ET812" s="222"/>
      <c r="EU812" s="222"/>
      <c r="EV812" s="222"/>
      <c r="EW812" s="222"/>
      <c r="EX812" s="222"/>
      <c r="EY812" s="222"/>
      <c r="EZ812" s="223"/>
      <c r="FA812" s="224"/>
      <c r="FB812" s="224"/>
      <c r="FC812" s="222"/>
      <c r="FD812" s="222"/>
      <c r="FE812" s="222"/>
      <c r="FF812" s="222"/>
      <c r="FG812" s="222"/>
      <c r="FH812" s="222"/>
      <c r="FI812" s="222"/>
      <c r="FJ812" s="222"/>
      <c r="FK812" s="222"/>
      <c r="FL812" s="222"/>
      <c r="FM812" s="222"/>
      <c r="FN812" s="146"/>
      <c r="FO812" s="225"/>
      <c r="FP812" s="225"/>
      <c r="FQ812" s="225"/>
      <c r="FR812" s="225"/>
      <c r="FS812" s="225"/>
      <c r="FT812" s="225"/>
      <c r="FU812" s="225"/>
      <c r="FV812" s="225"/>
      <c r="FW812" s="225"/>
      <c r="FX812" s="225"/>
      <c r="FY812" s="225"/>
      <c r="FZ812" s="225"/>
      <c r="GA812" s="225"/>
    </row>
    <row r="813" spans="2:183" ht="16.899999999999999" customHeight="1">
      <c r="D813" s="45"/>
      <c r="F813" s="144"/>
      <c r="G813" s="144"/>
      <c r="H813" s="144"/>
      <c r="I813" s="144"/>
      <c r="J813" s="144"/>
      <c r="K813" s="144"/>
      <c r="L813" s="83"/>
      <c r="M813" s="83"/>
      <c r="N813" s="211"/>
      <c r="O813" s="211"/>
      <c r="P813" s="146"/>
      <c r="Q813" s="215"/>
      <c r="R813" s="215"/>
      <c r="S813" s="215"/>
      <c r="T813" s="216"/>
      <c r="U813" s="216"/>
      <c r="V813" s="216"/>
      <c r="W813" s="216"/>
      <c r="X813" s="216"/>
      <c r="Y813" s="216"/>
      <c r="Z813" s="216"/>
      <c r="AA813" s="216"/>
      <c r="AB813" s="216"/>
      <c r="AC813" s="216"/>
      <c r="AD813" s="216"/>
      <c r="AE813" s="216"/>
      <c r="AF813" s="216"/>
      <c r="AG813" s="216"/>
      <c r="AH813" s="185"/>
      <c r="AI813" s="146"/>
      <c r="AJ813" s="146"/>
      <c r="AK813" s="146"/>
      <c r="AL813" s="217"/>
      <c r="AM813" s="146"/>
      <c r="AN813" s="149"/>
      <c r="AO813" s="146"/>
      <c r="AP813" s="149"/>
      <c r="AQ813" s="185"/>
      <c r="AR813" s="218"/>
      <c r="AS813" s="218"/>
      <c r="AT813" s="218"/>
      <c r="AU813" s="218"/>
      <c r="AV813" s="218"/>
      <c r="AW813" s="218"/>
      <c r="AX813" s="218"/>
      <c r="AY813" s="218"/>
      <c r="AZ813" s="218"/>
      <c r="BA813" s="146"/>
      <c r="BB813" s="218"/>
      <c r="BC813" s="218"/>
      <c r="BD813" s="218"/>
      <c r="BE813" s="185"/>
      <c r="BF813" s="185"/>
      <c r="BG813" s="185"/>
      <c r="BH813" s="185"/>
      <c r="BI813" s="185"/>
      <c r="BJ813" s="185"/>
      <c r="BK813" s="185"/>
      <c r="BL813" s="146"/>
      <c r="BM813" s="146"/>
      <c r="BN813" s="184"/>
      <c r="BO813" s="184"/>
      <c r="BP813" s="184"/>
      <c r="BQ813" s="184"/>
      <c r="BR813" s="184"/>
      <c r="BS813" s="184"/>
      <c r="BT813" s="184"/>
      <c r="BU813" s="184"/>
      <c r="BV813" s="184"/>
      <c r="BW813" s="184"/>
      <c r="BX813" s="184"/>
      <c r="BY813" s="184"/>
      <c r="BZ813" s="184"/>
      <c r="CA813" s="184"/>
      <c r="CB813" s="184"/>
      <c r="CC813" s="184"/>
      <c r="CD813" s="184"/>
      <c r="CE813" s="184"/>
      <c r="CF813" s="184"/>
      <c r="CG813" s="184"/>
      <c r="CH813" s="184"/>
      <c r="CI813" s="184"/>
      <c r="CJ813" s="184"/>
      <c r="CK813" s="184"/>
      <c r="CL813" s="184"/>
      <c r="CM813" s="146"/>
      <c r="CN813" s="146"/>
      <c r="CO813" s="146"/>
      <c r="CP813" s="146"/>
      <c r="CQ813" s="146"/>
      <c r="CR813" s="146"/>
      <c r="CS813" s="146"/>
      <c r="CT813" s="146"/>
      <c r="CU813" s="146"/>
      <c r="CV813" s="146"/>
      <c r="CW813" s="146"/>
      <c r="CX813" s="146"/>
      <c r="CY813" s="146"/>
      <c r="CZ813" s="146"/>
      <c r="DA813" s="146"/>
      <c r="DB813" s="146"/>
      <c r="DC813" s="146"/>
      <c r="DD813" s="146"/>
      <c r="DE813" s="146"/>
      <c r="DF813" s="146"/>
      <c r="DG813" s="219"/>
      <c r="DH813" s="219"/>
      <c r="DI813" s="219"/>
      <c r="DJ813" s="219"/>
      <c r="DK813" s="219"/>
      <c r="DL813" s="219"/>
      <c r="DM813" s="219"/>
      <c r="DN813" s="219"/>
      <c r="DO813" s="219"/>
      <c r="DP813" s="219"/>
      <c r="DQ813" s="219"/>
      <c r="DR813" s="157"/>
      <c r="DS813" s="157"/>
      <c r="DT813" s="157"/>
      <c r="DU813" s="157"/>
      <c r="DV813" s="158"/>
      <c r="DW813" s="158"/>
      <c r="DX813" s="158"/>
      <c r="DY813" s="158"/>
      <c r="DZ813" s="158"/>
      <c r="EA813" s="158"/>
      <c r="EB813" s="158"/>
      <c r="EC813" s="158"/>
      <c r="ED813" s="158"/>
      <c r="EE813" s="158"/>
      <c r="EF813" s="158"/>
      <c r="EG813" s="158"/>
      <c r="EH813" s="158"/>
      <c r="EI813" s="158"/>
      <c r="EJ813" s="220"/>
      <c r="EK813" s="220"/>
      <c r="EL813" s="221"/>
      <c r="EM813" s="220"/>
      <c r="EN813" s="220"/>
      <c r="EO813" s="220"/>
      <c r="EP813" s="220"/>
      <c r="EQ813" s="220"/>
      <c r="ER813" s="222"/>
      <c r="ES813" s="222"/>
      <c r="ET813" s="222"/>
      <c r="EU813" s="222"/>
      <c r="EV813" s="222"/>
      <c r="EW813" s="222"/>
      <c r="EX813" s="222"/>
      <c r="EY813" s="222"/>
      <c r="EZ813" s="223"/>
      <c r="FA813" s="224"/>
      <c r="FB813" s="224"/>
      <c r="FC813" s="222"/>
      <c r="FD813" s="222"/>
      <c r="FE813" s="222"/>
      <c r="FF813" s="222"/>
      <c r="FG813" s="222"/>
      <c r="FH813" s="222"/>
      <c r="FI813" s="222"/>
      <c r="FJ813" s="222"/>
      <c r="FK813" s="222"/>
      <c r="FL813" s="222"/>
      <c r="FM813" s="222"/>
      <c r="FN813" s="146"/>
      <c r="FO813" s="225"/>
      <c r="FP813" s="225"/>
      <c r="FQ813" s="225"/>
      <c r="FR813" s="225"/>
      <c r="FS813" s="225"/>
      <c r="FT813" s="225"/>
      <c r="FU813" s="225"/>
      <c r="FV813" s="225"/>
      <c r="FW813" s="225"/>
      <c r="FX813" s="225"/>
      <c r="FY813" s="225"/>
      <c r="FZ813" s="225"/>
      <c r="GA813" s="225"/>
    </row>
    <row r="814" spans="2:183" ht="16.899999999999999" customHeight="1">
      <c r="D814" s="45"/>
      <c r="F814" s="83"/>
      <c r="G814" s="144"/>
      <c r="H814" s="144"/>
      <c r="I814" s="144"/>
      <c r="J814" s="144"/>
      <c r="K814" s="144"/>
      <c r="L814" s="83"/>
      <c r="M814" s="83"/>
      <c r="N814" s="211"/>
      <c r="O814" s="211"/>
      <c r="P814" s="146"/>
      <c r="Q814" s="215"/>
      <c r="R814" s="215"/>
      <c r="S814" s="215"/>
      <c r="T814" s="216"/>
      <c r="U814" s="216"/>
      <c r="V814" s="216"/>
      <c r="W814" s="216"/>
      <c r="X814" s="216"/>
      <c r="Y814" s="216"/>
      <c r="Z814" s="216"/>
      <c r="AA814" s="216"/>
      <c r="AB814" s="216"/>
      <c r="AC814" s="216"/>
      <c r="AD814" s="216"/>
      <c r="AE814" s="216"/>
      <c r="AF814" s="216"/>
      <c r="AG814" s="216"/>
      <c r="AH814" s="185"/>
      <c r="AI814" s="146"/>
      <c r="AJ814" s="146"/>
      <c r="AK814" s="146"/>
      <c r="AL814" s="217"/>
      <c r="AM814" s="146"/>
      <c r="AN814" s="149"/>
      <c r="AO814" s="146"/>
      <c r="AP814" s="149"/>
      <c r="AQ814" s="185"/>
      <c r="AR814" s="218"/>
      <c r="AS814" s="218"/>
      <c r="AT814" s="218"/>
      <c r="AU814" s="218"/>
      <c r="AV814" s="218"/>
      <c r="AW814" s="218"/>
      <c r="AX814" s="218"/>
      <c r="AY814" s="218"/>
      <c r="AZ814" s="218"/>
      <c r="BA814" s="146"/>
      <c r="BB814" s="218"/>
      <c r="BC814" s="218"/>
      <c r="BD814" s="218"/>
      <c r="BE814" s="185"/>
      <c r="BF814" s="185"/>
      <c r="BG814" s="185"/>
      <c r="BH814" s="185"/>
      <c r="BI814" s="185"/>
      <c r="BJ814" s="185"/>
      <c r="BK814" s="185"/>
      <c r="BL814" s="146"/>
      <c r="BM814" s="146"/>
      <c r="BN814" s="184"/>
      <c r="BO814" s="184"/>
      <c r="BP814" s="184"/>
      <c r="BQ814" s="184"/>
      <c r="BR814" s="184"/>
      <c r="BS814" s="184"/>
      <c r="BT814" s="184"/>
      <c r="BU814" s="184"/>
      <c r="BV814" s="184"/>
      <c r="BW814" s="184"/>
      <c r="BX814" s="184"/>
      <c r="BY814" s="184"/>
      <c r="BZ814" s="184"/>
      <c r="CA814" s="184"/>
      <c r="CB814" s="184"/>
      <c r="CC814" s="184"/>
      <c r="CD814" s="184"/>
      <c r="CE814" s="184"/>
      <c r="CF814" s="184"/>
      <c r="CG814" s="184"/>
      <c r="CH814" s="184"/>
      <c r="CI814" s="184"/>
      <c r="CJ814" s="184"/>
      <c r="CK814" s="184"/>
      <c r="CL814" s="184"/>
      <c r="CM814" s="146"/>
      <c r="CN814" s="146"/>
      <c r="CO814" s="146"/>
      <c r="CP814" s="146"/>
      <c r="CQ814" s="146"/>
      <c r="CR814" s="146"/>
      <c r="CS814" s="146"/>
      <c r="CT814" s="146"/>
      <c r="CU814" s="146"/>
      <c r="CV814" s="146"/>
      <c r="CW814" s="146"/>
      <c r="CX814" s="146"/>
      <c r="CY814" s="146"/>
      <c r="CZ814" s="146"/>
      <c r="DA814" s="146"/>
      <c r="DB814" s="146"/>
      <c r="DC814" s="146"/>
      <c r="DD814" s="146"/>
      <c r="DE814" s="146"/>
      <c r="DF814" s="146"/>
      <c r="DG814" s="219"/>
      <c r="DH814" s="219"/>
      <c r="DI814" s="219"/>
      <c r="DJ814" s="219"/>
      <c r="DK814" s="219"/>
      <c r="DL814" s="219"/>
      <c r="DM814" s="219"/>
      <c r="DN814" s="219"/>
      <c r="DO814" s="219"/>
      <c r="DP814" s="219"/>
      <c r="DQ814" s="219"/>
      <c r="DR814" s="157"/>
      <c r="DS814" s="157"/>
      <c r="DT814" s="157"/>
      <c r="DU814" s="157"/>
      <c r="DV814" s="158"/>
      <c r="DW814" s="158"/>
      <c r="DX814" s="158"/>
      <c r="DY814" s="158"/>
      <c r="DZ814" s="158"/>
      <c r="EA814" s="158"/>
      <c r="EB814" s="158"/>
      <c r="EC814" s="158"/>
      <c r="ED814" s="158"/>
      <c r="EE814" s="158"/>
      <c r="EF814" s="158"/>
      <c r="EG814" s="158"/>
      <c r="EH814" s="158"/>
      <c r="EI814" s="158"/>
      <c r="EJ814" s="220"/>
      <c r="EK814" s="220"/>
      <c r="EL814" s="221"/>
      <c r="EM814" s="220"/>
      <c r="EN814" s="220"/>
      <c r="EO814" s="220"/>
      <c r="EP814" s="220"/>
      <c r="EQ814" s="220"/>
      <c r="ER814" s="222"/>
      <c r="ES814" s="222"/>
      <c r="ET814" s="222"/>
      <c r="EU814" s="222"/>
      <c r="EV814" s="222"/>
      <c r="EW814" s="222"/>
      <c r="EX814" s="222"/>
      <c r="EY814" s="222"/>
      <c r="EZ814" s="223"/>
      <c r="FA814" s="224"/>
      <c r="FB814" s="224"/>
      <c r="FC814" s="222"/>
      <c r="FD814" s="222"/>
      <c r="FE814" s="222"/>
      <c r="FF814" s="222"/>
      <c r="FG814" s="222"/>
      <c r="FH814" s="222"/>
      <c r="FI814" s="222"/>
      <c r="FJ814" s="222"/>
      <c r="FK814" s="222"/>
      <c r="FL814" s="222"/>
      <c r="FM814" s="222"/>
      <c r="FN814" s="146"/>
      <c r="FO814" s="225"/>
      <c r="FP814" s="225"/>
      <c r="FQ814" s="225"/>
      <c r="FR814" s="225"/>
      <c r="FS814" s="225"/>
      <c r="FT814" s="225"/>
      <c r="FU814" s="225"/>
      <c r="FV814" s="225"/>
      <c r="FW814" s="225"/>
      <c r="FX814" s="225"/>
      <c r="FY814" s="225"/>
      <c r="FZ814" s="225"/>
      <c r="GA814" s="225"/>
    </row>
    <row r="815" spans="2:183" ht="16.899999999999999" customHeight="1">
      <c r="D815" s="45"/>
      <c r="F815" s="83"/>
      <c r="G815" s="144"/>
      <c r="H815" s="144"/>
      <c r="I815" s="144"/>
      <c r="J815" s="144"/>
      <c r="K815" s="144"/>
      <c r="L815" s="83"/>
      <c r="M815" s="83"/>
      <c r="N815" s="211"/>
      <c r="O815" s="211"/>
      <c r="P815" s="146"/>
      <c r="Q815" s="215"/>
      <c r="R815" s="215"/>
      <c r="S815" s="215"/>
      <c r="T815" s="216"/>
      <c r="U815" s="216"/>
      <c r="V815" s="216"/>
      <c r="W815" s="216"/>
      <c r="X815" s="216"/>
      <c r="Y815" s="216"/>
      <c r="Z815" s="216"/>
      <c r="AA815" s="216"/>
      <c r="AB815" s="216"/>
      <c r="AC815" s="216"/>
      <c r="AD815" s="216"/>
      <c r="AE815" s="216"/>
      <c r="AF815" s="216"/>
      <c r="AG815" s="216"/>
      <c r="AH815" s="185"/>
      <c r="AI815" s="146"/>
      <c r="AJ815" s="146"/>
      <c r="AK815" s="146"/>
      <c r="AL815" s="217"/>
      <c r="AM815" s="146"/>
      <c r="AN815" s="149"/>
      <c r="AO815" s="146"/>
      <c r="AP815" s="149"/>
      <c r="AQ815" s="185"/>
      <c r="AR815" s="218"/>
      <c r="AS815" s="218"/>
      <c r="AT815" s="218"/>
      <c r="AU815" s="218"/>
      <c r="AV815" s="218"/>
      <c r="AW815" s="218"/>
      <c r="AX815" s="218"/>
      <c r="AY815" s="218"/>
      <c r="AZ815" s="218"/>
      <c r="BA815" s="146"/>
      <c r="BB815" s="218"/>
      <c r="BC815" s="218"/>
      <c r="BD815" s="218"/>
      <c r="BE815" s="185"/>
      <c r="BF815" s="185"/>
      <c r="BG815" s="185"/>
      <c r="BH815" s="185"/>
      <c r="BI815" s="185"/>
      <c r="BJ815" s="185"/>
      <c r="BK815" s="185"/>
      <c r="BL815" s="146"/>
      <c r="BM815" s="146"/>
      <c r="BN815" s="184"/>
      <c r="BO815" s="184"/>
      <c r="BP815" s="184"/>
      <c r="BQ815" s="184"/>
      <c r="BR815" s="184"/>
      <c r="BS815" s="184"/>
      <c r="BT815" s="184"/>
      <c r="BU815" s="184"/>
      <c r="BV815" s="184"/>
      <c r="BW815" s="184"/>
      <c r="BX815" s="184"/>
      <c r="BY815" s="184"/>
      <c r="BZ815" s="184"/>
      <c r="CA815" s="184"/>
      <c r="CB815" s="184"/>
      <c r="CC815" s="184"/>
      <c r="CD815" s="184"/>
      <c r="CE815" s="184"/>
      <c r="CF815" s="184"/>
      <c r="CG815" s="184"/>
      <c r="CH815" s="184"/>
      <c r="CI815" s="184"/>
      <c r="CJ815" s="184"/>
      <c r="CK815" s="184"/>
      <c r="CL815" s="184"/>
      <c r="CM815" s="146"/>
      <c r="CN815" s="146"/>
      <c r="CO815" s="146"/>
      <c r="CP815" s="146"/>
      <c r="CQ815" s="146"/>
      <c r="CR815" s="146"/>
      <c r="CS815" s="146"/>
      <c r="CT815" s="146"/>
      <c r="CU815" s="146"/>
      <c r="CV815" s="146"/>
      <c r="CW815" s="146"/>
      <c r="CX815" s="146"/>
      <c r="CY815" s="146"/>
      <c r="CZ815" s="146"/>
      <c r="DA815" s="146"/>
      <c r="DB815" s="146"/>
      <c r="DC815" s="146"/>
      <c r="DD815" s="146"/>
      <c r="DE815" s="146"/>
      <c r="DF815" s="146"/>
      <c r="DG815" s="219"/>
      <c r="DH815" s="219"/>
      <c r="DI815" s="219"/>
      <c r="DJ815" s="219"/>
      <c r="DK815" s="219"/>
      <c r="DL815" s="219"/>
      <c r="DM815" s="219"/>
      <c r="DN815" s="219"/>
      <c r="DO815" s="219"/>
      <c r="DP815" s="219"/>
      <c r="DQ815" s="219"/>
      <c r="DR815" s="157"/>
      <c r="DS815" s="157"/>
      <c r="DT815" s="157"/>
      <c r="DU815" s="157"/>
      <c r="DV815" s="158"/>
      <c r="DW815" s="158"/>
      <c r="DX815" s="158"/>
      <c r="DY815" s="158"/>
      <c r="DZ815" s="158"/>
      <c r="EA815" s="158"/>
      <c r="EB815" s="158"/>
      <c r="EC815" s="158"/>
      <c r="ED815" s="158"/>
      <c r="EE815" s="158"/>
      <c r="EF815" s="158"/>
      <c r="EG815" s="158"/>
      <c r="EH815" s="158"/>
      <c r="EI815" s="158"/>
      <c r="EJ815" s="220"/>
      <c r="EK815" s="220"/>
      <c r="EL815" s="221"/>
      <c r="EM815" s="220"/>
      <c r="EN815" s="220"/>
      <c r="EO815" s="220"/>
      <c r="EP815" s="220"/>
      <c r="EQ815" s="220"/>
      <c r="ER815" s="222"/>
      <c r="ES815" s="222"/>
      <c r="ET815" s="222"/>
      <c r="EU815" s="222"/>
      <c r="EV815" s="222"/>
      <c r="EW815" s="222"/>
      <c r="EX815" s="222"/>
      <c r="EY815" s="222"/>
      <c r="EZ815" s="223"/>
      <c r="FA815" s="224"/>
      <c r="FB815" s="224"/>
      <c r="FC815" s="222"/>
      <c r="FD815" s="222"/>
      <c r="FE815" s="222"/>
      <c r="FF815" s="222"/>
      <c r="FG815" s="222"/>
      <c r="FH815" s="222"/>
      <c r="FI815" s="222"/>
      <c r="FJ815" s="222"/>
      <c r="FK815" s="222"/>
      <c r="FL815" s="222"/>
      <c r="FM815" s="222"/>
      <c r="FN815" s="146"/>
      <c r="FO815" s="225"/>
      <c r="FP815" s="225"/>
      <c r="FQ815" s="225"/>
      <c r="FR815" s="225"/>
      <c r="FS815" s="225"/>
      <c r="FT815" s="225"/>
      <c r="FU815" s="225"/>
      <c r="FV815" s="225"/>
      <c r="FW815" s="225"/>
      <c r="FX815" s="225"/>
      <c r="FY815" s="225"/>
      <c r="FZ815" s="225"/>
      <c r="GA815" s="225"/>
    </row>
    <row r="816" spans="2:183" ht="16.899999999999999" customHeight="1">
      <c r="B816" s="146"/>
      <c r="C816" s="146"/>
      <c r="D816" s="146"/>
      <c r="E816" s="146"/>
      <c r="F816" s="211"/>
      <c r="G816" s="211"/>
      <c r="H816" s="211"/>
      <c r="I816" s="211"/>
      <c r="J816" s="211"/>
      <c r="K816" s="211"/>
      <c r="L816" s="211"/>
      <c r="M816" s="211"/>
      <c r="N816" s="211"/>
      <c r="O816" s="211"/>
      <c r="P816" s="146"/>
      <c r="Q816" s="215"/>
      <c r="R816" s="215"/>
      <c r="S816" s="215"/>
      <c r="T816" s="216"/>
      <c r="U816" s="216"/>
      <c r="V816" s="216"/>
      <c r="W816" s="216"/>
      <c r="X816" s="216"/>
      <c r="Y816" s="216"/>
      <c r="Z816" s="216"/>
      <c r="AA816" s="216"/>
      <c r="AB816" s="216"/>
      <c r="AC816" s="216"/>
      <c r="AD816" s="216"/>
      <c r="AE816" s="216"/>
      <c r="AF816" s="216"/>
      <c r="AG816" s="216"/>
      <c r="AH816" s="185"/>
      <c r="AI816" s="146"/>
      <c r="AJ816" s="146"/>
      <c r="AK816" s="146"/>
      <c r="AL816" s="217"/>
      <c r="AM816" s="146"/>
      <c r="AN816" s="146"/>
      <c r="AO816" s="146"/>
      <c r="AP816" s="146"/>
      <c r="AQ816" s="185"/>
      <c r="AR816" s="146"/>
      <c r="AS816" s="146"/>
      <c r="AT816" s="146"/>
      <c r="AU816" s="146"/>
      <c r="AV816" s="146"/>
      <c r="AW816" s="146"/>
      <c r="AX816" s="146"/>
      <c r="AY816" s="146"/>
      <c r="AZ816" s="146"/>
      <c r="BA816" s="146"/>
      <c r="BB816" s="146"/>
      <c r="BC816" s="146"/>
      <c r="BD816" s="146"/>
      <c r="BE816" s="185"/>
      <c r="BF816" s="185"/>
      <c r="BG816" s="185"/>
      <c r="BH816" s="185"/>
      <c r="BI816" s="185"/>
      <c r="BJ816" s="185"/>
      <c r="BK816" s="185"/>
      <c r="BL816" s="146"/>
      <c r="BM816" s="146"/>
      <c r="BN816" s="184"/>
      <c r="BO816" s="184"/>
      <c r="BP816" s="184"/>
      <c r="BQ816" s="184"/>
      <c r="BR816" s="184"/>
      <c r="BS816" s="184"/>
      <c r="BT816" s="184"/>
      <c r="BU816" s="184"/>
      <c r="BV816" s="184"/>
      <c r="BW816" s="184"/>
      <c r="BX816" s="184"/>
      <c r="BY816" s="184"/>
      <c r="BZ816" s="184"/>
      <c r="CA816" s="184"/>
      <c r="CB816" s="184"/>
      <c r="CC816" s="184"/>
      <c r="CD816" s="184"/>
      <c r="CE816" s="184"/>
      <c r="CF816" s="184"/>
      <c r="CG816" s="184"/>
      <c r="CH816" s="184"/>
      <c r="CI816" s="184"/>
      <c r="CJ816" s="184"/>
      <c r="CK816" s="184"/>
      <c r="CL816" s="184"/>
      <c r="CM816" s="146"/>
      <c r="CN816" s="146"/>
      <c r="CO816" s="146"/>
      <c r="CP816" s="146"/>
      <c r="CQ816" s="146"/>
      <c r="CR816" s="146"/>
      <c r="CS816" s="146"/>
      <c r="CT816" s="146"/>
      <c r="CU816" s="146"/>
      <c r="CV816" s="146"/>
      <c r="CW816" s="146"/>
      <c r="CX816" s="146"/>
      <c r="CY816" s="146"/>
      <c r="CZ816" s="146"/>
      <c r="DA816" s="146"/>
      <c r="DB816" s="146"/>
      <c r="DC816" s="146"/>
      <c r="DD816" s="146"/>
      <c r="DE816" s="146"/>
      <c r="DF816" s="146"/>
      <c r="DG816" s="219"/>
      <c r="DH816" s="219"/>
      <c r="DI816" s="219"/>
      <c r="DJ816" s="219"/>
      <c r="DK816" s="219"/>
      <c r="DL816" s="219"/>
      <c r="DM816" s="219"/>
      <c r="DN816" s="219"/>
      <c r="DO816" s="219"/>
      <c r="DP816" s="219"/>
      <c r="DQ816" s="219"/>
      <c r="DR816" s="157"/>
      <c r="DS816" s="157"/>
      <c r="DT816" s="157"/>
      <c r="DU816" s="157"/>
      <c r="DV816" s="158"/>
      <c r="DW816" s="158"/>
      <c r="DX816" s="158"/>
      <c r="DY816" s="158"/>
      <c r="DZ816" s="158"/>
      <c r="EA816" s="158"/>
      <c r="EB816" s="158"/>
      <c r="EC816" s="158"/>
      <c r="ED816" s="158"/>
      <c r="EE816" s="158"/>
      <c r="EF816" s="158"/>
      <c r="EG816" s="158"/>
      <c r="EH816" s="158"/>
      <c r="EI816" s="158"/>
      <c r="EJ816" s="220"/>
      <c r="EK816" s="220"/>
      <c r="EL816" s="221"/>
      <c r="EM816" s="220"/>
      <c r="EN816" s="220"/>
      <c r="EO816" s="220"/>
      <c r="EP816" s="220"/>
      <c r="EQ816" s="146"/>
      <c r="ER816" s="222"/>
      <c r="ES816" s="222"/>
      <c r="ET816" s="222"/>
      <c r="EU816" s="222"/>
      <c r="EV816" s="222"/>
      <c r="EW816" s="222"/>
      <c r="EX816" s="222"/>
      <c r="EY816" s="222"/>
      <c r="EZ816" s="226"/>
      <c r="FA816" s="226"/>
      <c r="FB816" s="226"/>
      <c r="FC816" s="222"/>
      <c r="FD816" s="222"/>
      <c r="FE816" s="222"/>
      <c r="FF816" s="222"/>
      <c r="FG816" s="222"/>
      <c r="FH816" s="222"/>
      <c r="FI816" s="222"/>
      <c r="FJ816" s="222"/>
      <c r="FK816" s="222"/>
      <c r="FL816" s="222"/>
      <c r="FM816" s="222"/>
      <c r="FN816" s="146"/>
      <c r="FO816" s="225"/>
      <c r="FP816" s="225"/>
      <c r="FQ816" s="225"/>
      <c r="FR816" s="225"/>
      <c r="FS816" s="225"/>
      <c r="FT816" s="225"/>
      <c r="FU816" s="225"/>
      <c r="FV816" s="225"/>
      <c r="FW816" s="225"/>
      <c r="FX816" s="225"/>
      <c r="FY816" s="225"/>
      <c r="FZ816" s="225"/>
      <c r="GA816" s="225"/>
    </row>
    <row r="817" spans="2:183" ht="20.25"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  <c r="AA817" s="146"/>
      <c r="AB817" s="146"/>
      <c r="AC817" s="146"/>
      <c r="AD817" s="146"/>
      <c r="AE817" s="146"/>
      <c r="AF817" s="146"/>
      <c r="AG817" s="146"/>
      <c r="AH817" s="146"/>
      <c r="AI817" s="146"/>
      <c r="AJ817" s="146"/>
      <c r="AK817" s="146"/>
      <c r="AL817" s="217"/>
      <c r="AM817" s="146"/>
      <c r="AN817" s="146"/>
      <c r="AO817" s="146"/>
      <c r="AP817" s="146"/>
      <c r="AQ817" s="146"/>
      <c r="AR817" s="146"/>
      <c r="AS817" s="146"/>
      <c r="AT817" s="146"/>
      <c r="AU817" s="146"/>
      <c r="AV817" s="146"/>
      <c r="AW817" s="146"/>
      <c r="AX817" s="146"/>
      <c r="AY817" s="146"/>
      <c r="AZ817" s="146"/>
      <c r="BA817" s="146"/>
      <c r="BB817" s="146"/>
      <c r="BC817" s="146"/>
      <c r="BD817" s="146"/>
      <c r="BE817" s="146"/>
      <c r="BF817" s="146"/>
      <c r="BG817" s="146"/>
      <c r="BH817" s="146"/>
      <c r="BI817" s="146"/>
      <c r="BJ817" s="146"/>
      <c r="BK817" s="146"/>
      <c r="BL817" s="146"/>
      <c r="BM817" s="146"/>
      <c r="BN817" s="146"/>
      <c r="BO817" s="146"/>
      <c r="BP817" s="146"/>
      <c r="BQ817" s="146"/>
      <c r="BR817" s="146"/>
      <c r="BS817" s="146"/>
      <c r="BT817" s="146"/>
      <c r="BU817" s="146"/>
      <c r="BV817" s="146"/>
      <c r="BW817" s="146"/>
      <c r="BX817" s="146"/>
      <c r="BY817" s="146"/>
      <c r="BZ817" s="146"/>
      <c r="CA817" s="146"/>
      <c r="CB817" s="146"/>
      <c r="CC817" s="146"/>
      <c r="CD817" s="146"/>
      <c r="CE817" s="146"/>
      <c r="CF817" s="146"/>
      <c r="CG817" s="146"/>
      <c r="CH817" s="146"/>
      <c r="CI817" s="146"/>
      <c r="CJ817" s="146"/>
      <c r="CK817" s="146"/>
      <c r="CL817" s="146"/>
      <c r="CM817" s="146"/>
      <c r="CN817" s="146"/>
      <c r="CO817" s="146"/>
      <c r="CP817" s="146"/>
      <c r="CQ817" s="146"/>
      <c r="CR817" s="146"/>
      <c r="CS817" s="146"/>
      <c r="CT817" s="146"/>
      <c r="CU817" s="146"/>
      <c r="CV817" s="146"/>
      <c r="CW817" s="146"/>
      <c r="CX817" s="146"/>
      <c r="CY817" s="146"/>
      <c r="CZ817" s="146"/>
      <c r="DA817" s="146"/>
      <c r="DB817" s="146"/>
      <c r="DC817" s="146"/>
      <c r="DD817" s="146"/>
      <c r="DE817" s="146"/>
      <c r="DF817" s="146"/>
      <c r="DG817" s="227"/>
      <c r="DH817" s="227"/>
      <c r="DI817" s="227"/>
      <c r="DJ817" s="227"/>
      <c r="DK817" s="227"/>
      <c r="DL817" s="227"/>
      <c r="DM817" s="227"/>
      <c r="DN817" s="227"/>
      <c r="DO817" s="227"/>
      <c r="DP817" s="227"/>
      <c r="DQ817" s="227"/>
      <c r="DR817" s="227"/>
      <c r="DS817" s="227"/>
      <c r="DT817" s="227"/>
      <c r="DU817" s="227"/>
      <c r="DV817" s="158"/>
      <c r="DW817" s="158"/>
      <c r="DX817" s="158"/>
      <c r="DY817" s="158"/>
      <c r="DZ817" s="158"/>
      <c r="EA817" s="158"/>
      <c r="EB817" s="158"/>
      <c r="EC817" s="158"/>
      <c r="ED817" s="158"/>
      <c r="EE817" s="158"/>
      <c r="EF817" s="158"/>
      <c r="EG817" s="158"/>
      <c r="EH817" s="158"/>
      <c r="EI817" s="158"/>
      <c r="EJ817" s="146"/>
      <c r="EK817" s="146"/>
      <c r="EL817" s="146"/>
      <c r="EM817" s="146"/>
      <c r="EN817" s="146"/>
      <c r="EO817" s="146"/>
      <c r="EP817" s="146"/>
      <c r="EQ817" s="146"/>
      <c r="ER817" s="146"/>
      <c r="ES817" s="146"/>
      <c r="ET817" s="146"/>
      <c r="EU817" s="146"/>
      <c r="EV817" s="146"/>
      <c r="EW817" s="146"/>
      <c r="EX817" s="146"/>
      <c r="EY817" s="146"/>
      <c r="EZ817" s="158"/>
      <c r="FA817" s="158"/>
      <c r="FB817" s="158"/>
      <c r="FC817" s="146"/>
      <c r="FD817" s="146"/>
      <c r="FE817" s="146"/>
      <c r="FF817" s="146"/>
      <c r="FG817" s="146"/>
      <c r="FH817" s="146"/>
      <c r="FI817" s="146"/>
      <c r="FJ817" s="146"/>
      <c r="FK817" s="146"/>
      <c r="FL817" s="146"/>
      <c r="FM817" s="146"/>
      <c r="FN817" s="146"/>
      <c r="FO817" s="146"/>
      <c r="FP817" s="146"/>
      <c r="FQ817" s="146"/>
      <c r="FR817" s="146"/>
      <c r="FS817" s="146"/>
      <c r="FT817" s="146"/>
      <c r="FU817" s="146"/>
      <c r="FV817" s="146"/>
      <c r="FW817" s="146"/>
      <c r="FX817" s="146"/>
      <c r="FY817" s="146"/>
      <c r="FZ817" s="146"/>
      <c r="GA817" s="146"/>
    </row>
    <row r="818" spans="2:183"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  <c r="AA818" s="146"/>
      <c r="AB818" s="146"/>
      <c r="AC818" s="146"/>
      <c r="AD818" s="146"/>
      <c r="AE818" s="146"/>
      <c r="AF818" s="146"/>
      <c r="AG818" s="146"/>
      <c r="AH818" s="146"/>
      <c r="AI818" s="146"/>
      <c r="AJ818" s="146"/>
      <c r="AK818" s="146"/>
      <c r="AL818" s="217"/>
      <c r="AM818" s="146"/>
      <c r="AN818" s="146"/>
      <c r="AO818" s="146"/>
      <c r="AP818" s="146"/>
      <c r="AQ818" s="146"/>
      <c r="AR818" s="146"/>
      <c r="AS818" s="146"/>
      <c r="AT818" s="146"/>
      <c r="AU818" s="146"/>
      <c r="AV818" s="146"/>
      <c r="AW818" s="146"/>
      <c r="AX818" s="146"/>
      <c r="AY818" s="146"/>
      <c r="AZ818" s="146"/>
      <c r="BA818" s="146"/>
      <c r="BB818" s="146"/>
      <c r="BC818" s="146"/>
      <c r="BD818" s="146"/>
      <c r="BE818" s="146"/>
      <c r="BF818" s="146"/>
      <c r="BG818" s="146"/>
      <c r="BH818" s="146"/>
      <c r="BI818" s="146"/>
      <c r="BJ818" s="146"/>
      <c r="BK818" s="146"/>
      <c r="BL818" s="146"/>
      <c r="BM818" s="146"/>
      <c r="BN818" s="146"/>
      <c r="BO818" s="146"/>
      <c r="BP818" s="146"/>
      <c r="BQ818" s="146"/>
      <c r="BR818" s="146"/>
      <c r="BS818" s="146"/>
      <c r="BT818" s="146"/>
      <c r="BU818" s="146"/>
      <c r="BV818" s="146"/>
      <c r="BW818" s="146"/>
      <c r="BX818" s="146"/>
      <c r="BY818" s="146"/>
      <c r="BZ818" s="146"/>
      <c r="CA818" s="146"/>
      <c r="CB818" s="146"/>
      <c r="CC818" s="146"/>
      <c r="CD818" s="146"/>
      <c r="CE818" s="146"/>
      <c r="CF818" s="146"/>
      <c r="CG818" s="146"/>
      <c r="CH818" s="146"/>
      <c r="CI818" s="146"/>
      <c r="CJ818" s="146"/>
      <c r="CK818" s="146"/>
      <c r="CL818" s="146"/>
      <c r="CM818" s="146"/>
      <c r="CN818" s="146"/>
      <c r="CO818" s="146"/>
      <c r="CP818" s="146"/>
      <c r="CQ818" s="146"/>
      <c r="CR818" s="146"/>
      <c r="CS818" s="146"/>
      <c r="CT818" s="146"/>
      <c r="CU818" s="146"/>
      <c r="CV818" s="146"/>
      <c r="CW818" s="146"/>
      <c r="CX818" s="146"/>
      <c r="CY818" s="146"/>
      <c r="CZ818" s="146"/>
      <c r="DA818" s="146"/>
      <c r="DB818" s="146"/>
      <c r="DC818" s="146"/>
      <c r="DD818" s="146"/>
      <c r="DE818" s="146"/>
      <c r="DF818" s="146"/>
      <c r="DG818" s="146"/>
      <c r="DH818" s="146"/>
      <c r="DI818" s="146"/>
      <c r="DJ818" s="146"/>
      <c r="DK818" s="146"/>
      <c r="DL818" s="146"/>
      <c r="DM818" s="146"/>
      <c r="DN818" s="146"/>
      <c r="DO818" s="146"/>
      <c r="DP818" s="146"/>
      <c r="DQ818" s="146"/>
      <c r="DR818" s="146"/>
      <c r="DS818" s="146"/>
      <c r="DT818" s="146"/>
      <c r="DU818" s="146"/>
      <c r="DV818" s="158"/>
      <c r="DW818" s="158"/>
      <c r="DX818" s="158"/>
      <c r="DY818" s="158"/>
      <c r="DZ818" s="158"/>
      <c r="EA818" s="158"/>
      <c r="EB818" s="158"/>
      <c r="EC818" s="158"/>
      <c r="ED818" s="158"/>
      <c r="EE818" s="158"/>
      <c r="EF818" s="158"/>
      <c r="EG818" s="158"/>
      <c r="EH818" s="158"/>
      <c r="EI818" s="158"/>
      <c r="EJ818" s="146"/>
      <c r="EK818" s="146"/>
      <c r="EL818" s="146"/>
      <c r="EM818" s="146"/>
      <c r="EN818" s="146"/>
      <c r="EO818" s="146"/>
      <c r="EP818" s="146"/>
      <c r="EQ818" s="146"/>
      <c r="ER818" s="146"/>
      <c r="ES818" s="146"/>
      <c r="ET818" s="146"/>
      <c r="EU818" s="146"/>
      <c r="EV818" s="146"/>
      <c r="EW818" s="146"/>
      <c r="EX818" s="146"/>
      <c r="EY818" s="146"/>
      <c r="EZ818" s="158"/>
      <c r="FA818" s="158"/>
      <c r="FB818" s="158"/>
      <c r="FC818" s="146"/>
      <c r="FD818" s="146"/>
      <c r="FE818" s="146"/>
      <c r="FF818" s="146"/>
      <c r="FG818" s="146"/>
      <c r="FH818" s="146"/>
      <c r="FI818" s="146"/>
      <c r="FJ818" s="146"/>
      <c r="FK818" s="146"/>
      <c r="FL818" s="146"/>
      <c r="FM818" s="146"/>
      <c r="FN818" s="146"/>
      <c r="FO818" s="146"/>
      <c r="FP818" s="146"/>
      <c r="FQ818" s="146"/>
      <c r="FR818" s="146"/>
      <c r="FS818" s="146"/>
      <c r="FT818" s="146"/>
      <c r="FU818" s="146"/>
      <c r="FV818" s="146"/>
      <c r="FW818" s="146"/>
      <c r="FX818" s="146"/>
      <c r="FY818" s="146"/>
      <c r="FZ818" s="146"/>
      <c r="GA818" s="146"/>
    </row>
    <row r="819" spans="2:183">
      <c r="B819" s="146"/>
      <c r="C819" s="146"/>
      <c r="D819" s="146"/>
      <c r="E819" s="146"/>
      <c r="F819" s="212"/>
      <c r="G819" s="212"/>
      <c r="H819" s="212"/>
      <c r="I819" s="212"/>
      <c r="J819" s="212"/>
      <c r="K819" s="212"/>
      <c r="L819" s="212"/>
      <c r="M819" s="212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  <c r="AA819" s="146"/>
      <c r="AB819" s="146"/>
      <c r="AC819" s="146"/>
      <c r="AD819" s="146"/>
      <c r="AE819" s="146"/>
      <c r="AF819" s="146"/>
      <c r="AG819" s="146"/>
      <c r="AH819" s="146"/>
      <c r="AI819" s="146"/>
      <c r="AJ819" s="146"/>
      <c r="AK819" s="146"/>
      <c r="AL819" s="217"/>
      <c r="AM819" s="146"/>
      <c r="AN819" s="146"/>
      <c r="AO819" s="146"/>
      <c r="AP819" s="146"/>
      <c r="AQ819" s="146"/>
      <c r="AR819" s="146"/>
      <c r="AS819" s="146"/>
      <c r="AT819" s="146"/>
      <c r="AU819" s="146"/>
      <c r="AV819" s="146"/>
      <c r="AW819" s="146"/>
      <c r="AX819" s="146"/>
      <c r="AY819" s="146"/>
      <c r="AZ819" s="146"/>
      <c r="BA819" s="146"/>
      <c r="BB819" s="146"/>
      <c r="BC819" s="146"/>
      <c r="BD819" s="146"/>
      <c r="BE819" s="146"/>
      <c r="BF819" s="146"/>
      <c r="BG819" s="146"/>
      <c r="BH819" s="146"/>
      <c r="BI819" s="146"/>
      <c r="BJ819" s="146"/>
      <c r="BK819" s="146"/>
      <c r="BL819" s="146"/>
      <c r="BM819" s="146"/>
      <c r="BN819" s="146"/>
      <c r="BO819" s="146"/>
      <c r="BP819" s="146"/>
      <c r="BQ819" s="146"/>
      <c r="BR819" s="146"/>
      <c r="BS819" s="146"/>
      <c r="BT819" s="146"/>
      <c r="BU819" s="146"/>
      <c r="BV819" s="146"/>
      <c r="BW819" s="146"/>
      <c r="BX819" s="146"/>
      <c r="BY819" s="146"/>
      <c r="BZ819" s="146"/>
      <c r="CA819" s="146"/>
      <c r="CB819" s="146"/>
      <c r="CC819" s="146"/>
      <c r="CD819" s="146"/>
      <c r="CE819" s="146"/>
      <c r="CF819" s="146"/>
      <c r="CG819" s="146"/>
      <c r="CH819" s="146"/>
      <c r="CI819" s="146"/>
      <c r="CJ819" s="146"/>
      <c r="CK819" s="146"/>
      <c r="CL819" s="146"/>
      <c r="CM819" s="146"/>
      <c r="CN819" s="146"/>
      <c r="CO819" s="146"/>
      <c r="CP819" s="146"/>
      <c r="CQ819" s="146"/>
      <c r="CR819" s="146"/>
      <c r="CS819" s="146"/>
      <c r="CT819" s="146"/>
      <c r="CU819" s="146"/>
      <c r="CV819" s="146"/>
      <c r="CW819" s="146"/>
      <c r="CX819" s="146"/>
      <c r="CY819" s="146"/>
      <c r="CZ819" s="146"/>
      <c r="DA819" s="146"/>
      <c r="DB819" s="146"/>
      <c r="DC819" s="146"/>
      <c r="DD819" s="146"/>
      <c r="DE819" s="146"/>
      <c r="DF819" s="146"/>
      <c r="DG819" s="146"/>
      <c r="DH819" s="146"/>
      <c r="DI819" s="146"/>
      <c r="DJ819" s="146"/>
      <c r="DK819" s="146"/>
      <c r="DL819" s="146"/>
      <c r="DM819" s="146"/>
      <c r="DN819" s="146"/>
      <c r="DO819" s="146"/>
      <c r="DP819" s="146"/>
      <c r="DQ819" s="146"/>
      <c r="DR819" s="146"/>
      <c r="DS819" s="146"/>
      <c r="DT819" s="146"/>
      <c r="DU819" s="146"/>
      <c r="DV819" s="158"/>
      <c r="DW819" s="158"/>
      <c r="DX819" s="158"/>
      <c r="DY819" s="158"/>
      <c r="DZ819" s="158"/>
      <c r="EA819" s="158"/>
      <c r="EB819" s="158"/>
      <c r="EC819" s="158"/>
      <c r="ED819" s="158"/>
      <c r="EE819" s="158"/>
      <c r="EF819" s="158"/>
      <c r="EG819" s="158"/>
      <c r="EH819" s="158"/>
      <c r="EI819" s="158"/>
      <c r="EJ819" s="146"/>
      <c r="EK819" s="146"/>
      <c r="EL819" s="146"/>
      <c r="EM819" s="146"/>
      <c r="EN819" s="146"/>
      <c r="EO819" s="146"/>
      <c r="EP819" s="146"/>
      <c r="EQ819" s="146"/>
      <c r="ER819" s="146"/>
      <c r="ES819" s="146"/>
      <c r="ET819" s="146"/>
      <c r="EU819" s="146"/>
      <c r="EV819" s="146"/>
      <c r="EW819" s="146"/>
      <c r="EX819" s="146"/>
      <c r="EY819" s="146"/>
      <c r="EZ819" s="158"/>
      <c r="FA819" s="158"/>
      <c r="FB819" s="158"/>
      <c r="FC819" s="146"/>
      <c r="FD819" s="146"/>
      <c r="FE819" s="146"/>
      <c r="FF819" s="146"/>
      <c r="FG819" s="146"/>
      <c r="FH819" s="146"/>
      <c r="FI819" s="146"/>
      <c r="FJ819" s="146"/>
      <c r="FK819" s="146"/>
      <c r="FL819" s="146"/>
      <c r="FM819" s="146"/>
      <c r="FN819" s="146"/>
      <c r="FO819" s="146"/>
      <c r="FP819" s="146"/>
      <c r="FQ819" s="146"/>
      <c r="FR819" s="146"/>
      <c r="FS819" s="146"/>
      <c r="FT819" s="146"/>
      <c r="FU819" s="146"/>
      <c r="FV819" s="146"/>
      <c r="FW819" s="146"/>
      <c r="FX819" s="146"/>
      <c r="FY819" s="146"/>
      <c r="FZ819" s="146"/>
      <c r="GA819" s="146"/>
    </row>
    <row r="820" spans="2:183">
      <c r="B820" s="146"/>
      <c r="C820" s="146"/>
      <c r="D820" s="146"/>
      <c r="E820" s="146"/>
      <c r="F820" s="212"/>
      <c r="G820" s="212"/>
      <c r="H820" s="212"/>
      <c r="I820" s="212"/>
      <c r="J820" s="212"/>
      <c r="K820" s="212"/>
      <c r="L820" s="212"/>
      <c r="M820" s="212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  <c r="AA820" s="146"/>
      <c r="AB820" s="146"/>
      <c r="AC820" s="146"/>
      <c r="AD820" s="146"/>
      <c r="AE820" s="146"/>
      <c r="AF820" s="146"/>
      <c r="AG820" s="146"/>
      <c r="AH820" s="146"/>
      <c r="AI820" s="146"/>
      <c r="AJ820" s="146"/>
      <c r="AK820" s="146"/>
      <c r="AL820" s="217"/>
      <c r="AM820" s="146"/>
      <c r="AN820" s="146"/>
      <c r="AO820" s="146"/>
      <c r="AP820" s="146"/>
      <c r="AQ820" s="146"/>
      <c r="AR820" s="146"/>
      <c r="AS820" s="146"/>
      <c r="AT820" s="146"/>
      <c r="AU820" s="146"/>
      <c r="AV820" s="146"/>
      <c r="AW820" s="146"/>
      <c r="AX820" s="146"/>
      <c r="AY820" s="146"/>
      <c r="AZ820" s="146"/>
      <c r="BA820" s="146"/>
      <c r="BB820" s="146"/>
      <c r="BC820" s="146"/>
      <c r="BD820" s="146"/>
      <c r="BE820" s="146"/>
      <c r="BF820" s="146"/>
      <c r="BG820" s="146"/>
      <c r="BH820" s="146"/>
      <c r="BI820" s="146"/>
      <c r="BJ820" s="146"/>
      <c r="BK820" s="146"/>
      <c r="BL820" s="146"/>
      <c r="BM820" s="146"/>
      <c r="BN820" s="146"/>
      <c r="BO820" s="146"/>
      <c r="BP820" s="146"/>
      <c r="BQ820" s="146"/>
      <c r="BR820" s="146"/>
      <c r="BS820" s="146"/>
      <c r="BT820" s="146"/>
      <c r="BU820" s="146"/>
      <c r="BV820" s="146"/>
      <c r="BW820" s="146"/>
      <c r="BX820" s="146"/>
      <c r="BY820" s="146"/>
      <c r="BZ820" s="146"/>
      <c r="CA820" s="146"/>
      <c r="CB820" s="146"/>
      <c r="CC820" s="146"/>
      <c r="CD820" s="146"/>
      <c r="CE820" s="146"/>
      <c r="CF820" s="146"/>
      <c r="CG820" s="146"/>
      <c r="CH820" s="146"/>
      <c r="CI820" s="146"/>
      <c r="CJ820" s="146"/>
      <c r="CK820" s="146"/>
      <c r="CL820" s="146"/>
      <c r="CM820" s="146"/>
      <c r="CN820" s="146"/>
      <c r="CO820" s="146"/>
      <c r="CP820" s="146"/>
      <c r="CQ820" s="146"/>
      <c r="CR820" s="146"/>
      <c r="CS820" s="146"/>
      <c r="CT820" s="146"/>
      <c r="CU820" s="146"/>
      <c r="CV820" s="146"/>
      <c r="CW820" s="146"/>
      <c r="CX820" s="146"/>
      <c r="CY820" s="146"/>
      <c r="CZ820" s="146"/>
      <c r="DA820" s="146"/>
      <c r="DB820" s="146"/>
      <c r="DC820" s="146"/>
      <c r="DD820" s="146"/>
      <c r="DE820" s="146"/>
      <c r="DF820" s="146"/>
      <c r="DG820" s="146"/>
      <c r="DH820" s="146"/>
      <c r="DI820" s="146"/>
      <c r="DJ820" s="146"/>
      <c r="DK820" s="146"/>
      <c r="DL820" s="146"/>
      <c r="DM820" s="146"/>
      <c r="DN820" s="146"/>
      <c r="DO820" s="146"/>
      <c r="DP820" s="146"/>
      <c r="DQ820" s="146"/>
      <c r="DR820" s="146"/>
      <c r="DS820" s="146"/>
      <c r="DT820" s="146"/>
      <c r="DU820" s="146"/>
      <c r="DV820" s="158"/>
      <c r="DW820" s="158"/>
      <c r="DX820" s="158"/>
      <c r="DY820" s="158"/>
      <c r="DZ820" s="158"/>
      <c r="EA820" s="158"/>
      <c r="EB820" s="158"/>
      <c r="EC820" s="158"/>
      <c r="ED820" s="158"/>
      <c r="EE820" s="158"/>
      <c r="EF820" s="158"/>
      <c r="EG820" s="158"/>
      <c r="EH820" s="158"/>
      <c r="EI820" s="158"/>
      <c r="EJ820" s="146"/>
      <c r="EK820" s="146"/>
      <c r="EL820" s="146"/>
      <c r="EM820" s="146"/>
      <c r="EN820" s="146"/>
      <c r="EO820" s="146"/>
      <c r="EP820" s="146"/>
      <c r="EQ820" s="146"/>
      <c r="ER820" s="146"/>
      <c r="ES820" s="146"/>
      <c r="ET820" s="146"/>
      <c r="EU820" s="146"/>
      <c r="EV820" s="146"/>
      <c r="EW820" s="146"/>
      <c r="EX820" s="146"/>
      <c r="EY820" s="146"/>
      <c r="EZ820" s="158"/>
      <c r="FA820" s="158"/>
      <c r="FB820" s="158"/>
      <c r="FC820" s="146"/>
      <c r="FD820" s="146"/>
      <c r="FE820" s="146"/>
      <c r="FF820" s="146"/>
      <c r="FG820" s="146"/>
      <c r="FH820" s="146"/>
      <c r="FI820" s="146"/>
      <c r="FJ820" s="146"/>
      <c r="FK820" s="146"/>
      <c r="FL820" s="146"/>
      <c r="FM820" s="146"/>
      <c r="FN820" s="146"/>
      <c r="FO820" s="146"/>
      <c r="FP820" s="146"/>
      <c r="FQ820" s="146"/>
      <c r="FR820" s="146"/>
      <c r="FS820" s="146"/>
      <c r="FT820" s="146"/>
      <c r="FU820" s="146"/>
      <c r="FV820" s="146"/>
      <c r="FW820" s="146"/>
      <c r="FX820" s="146"/>
      <c r="FY820" s="146"/>
      <c r="FZ820" s="146"/>
      <c r="GA820" s="146"/>
    </row>
    <row r="821" spans="2:183"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  <c r="AA821" s="146"/>
      <c r="AB821" s="146"/>
      <c r="AC821" s="146"/>
      <c r="AD821" s="146"/>
      <c r="AE821" s="146"/>
      <c r="AF821" s="146"/>
      <c r="AG821" s="146"/>
      <c r="AH821" s="146"/>
      <c r="AI821" s="146"/>
      <c r="AJ821" s="146"/>
      <c r="AK821" s="146"/>
      <c r="AL821" s="217"/>
      <c r="AM821" s="146"/>
      <c r="AN821" s="146"/>
      <c r="AO821" s="146"/>
      <c r="AP821" s="146"/>
      <c r="AQ821" s="146"/>
      <c r="AR821" s="146"/>
      <c r="AS821" s="146"/>
      <c r="AT821" s="146"/>
      <c r="AU821" s="146"/>
      <c r="AV821" s="146"/>
      <c r="AW821" s="146"/>
      <c r="AX821" s="146"/>
      <c r="AY821" s="146"/>
      <c r="AZ821" s="146"/>
      <c r="BA821" s="146"/>
      <c r="BB821" s="146"/>
      <c r="BC821" s="146"/>
      <c r="BD821" s="146"/>
      <c r="BE821" s="146"/>
      <c r="BF821" s="146"/>
      <c r="BG821" s="146"/>
      <c r="BH821" s="146"/>
      <c r="BI821" s="146"/>
      <c r="BJ821" s="146"/>
      <c r="BK821" s="146"/>
      <c r="BL821" s="146"/>
      <c r="BM821" s="146"/>
      <c r="BN821" s="146"/>
      <c r="BO821" s="146"/>
      <c r="BP821" s="146"/>
      <c r="BQ821" s="146"/>
      <c r="BR821" s="146"/>
      <c r="BS821" s="146"/>
      <c r="BT821" s="146"/>
      <c r="BU821" s="146"/>
      <c r="BV821" s="146"/>
      <c r="BW821" s="146"/>
      <c r="BX821" s="146"/>
      <c r="BY821" s="146"/>
      <c r="BZ821" s="146"/>
      <c r="CA821" s="146"/>
      <c r="CB821" s="146"/>
      <c r="CC821" s="146"/>
      <c r="CD821" s="146"/>
      <c r="CE821" s="146"/>
      <c r="CF821" s="146"/>
      <c r="CG821" s="146"/>
      <c r="CH821" s="146"/>
      <c r="CI821" s="146"/>
      <c r="CJ821" s="146"/>
      <c r="CK821" s="146"/>
      <c r="CL821" s="146"/>
      <c r="CM821" s="146"/>
      <c r="CN821" s="146"/>
      <c r="CO821" s="146"/>
      <c r="CP821" s="146"/>
      <c r="CQ821" s="146"/>
      <c r="CR821" s="146"/>
      <c r="CS821" s="146"/>
      <c r="CT821" s="146"/>
      <c r="CU821" s="146"/>
      <c r="CV821" s="146"/>
      <c r="CW821" s="146"/>
      <c r="CX821" s="146"/>
      <c r="CY821" s="146"/>
      <c r="CZ821" s="146"/>
      <c r="DA821" s="146"/>
      <c r="DB821" s="146"/>
      <c r="DC821" s="146"/>
      <c r="DD821" s="146"/>
      <c r="DE821" s="146"/>
      <c r="DF821" s="146"/>
      <c r="DG821" s="146"/>
      <c r="DH821" s="146"/>
      <c r="DI821" s="146"/>
      <c r="DJ821" s="146"/>
      <c r="DK821" s="146"/>
      <c r="DL821" s="146"/>
      <c r="DM821" s="146"/>
      <c r="DN821" s="146"/>
      <c r="DO821" s="146"/>
      <c r="DP821" s="146"/>
      <c r="DQ821" s="146"/>
      <c r="DR821" s="146"/>
      <c r="DS821" s="146"/>
      <c r="DT821" s="146"/>
      <c r="DU821" s="146"/>
      <c r="DV821" s="158"/>
      <c r="DW821" s="158"/>
      <c r="DX821" s="158"/>
      <c r="DY821" s="158"/>
      <c r="DZ821" s="158"/>
      <c r="EA821" s="158"/>
      <c r="EB821" s="158"/>
      <c r="EC821" s="158"/>
      <c r="ED821" s="158"/>
      <c r="EE821" s="158"/>
      <c r="EF821" s="158"/>
      <c r="EG821" s="158"/>
      <c r="EH821" s="158"/>
      <c r="EI821" s="158"/>
      <c r="EJ821" s="146"/>
      <c r="EK821" s="146"/>
      <c r="EL821" s="146"/>
      <c r="EM821" s="146"/>
      <c r="EN821" s="146"/>
      <c r="EO821" s="146"/>
      <c r="EP821" s="146"/>
      <c r="EQ821" s="146"/>
      <c r="ER821" s="146"/>
      <c r="ES821" s="146"/>
      <c r="ET821" s="146"/>
      <c r="EU821" s="146"/>
      <c r="EV821" s="146"/>
      <c r="EW821" s="146"/>
      <c r="EX821" s="146"/>
      <c r="EY821" s="146"/>
      <c r="EZ821" s="158"/>
      <c r="FA821" s="158"/>
      <c r="FB821" s="158"/>
      <c r="FC821" s="146"/>
      <c r="FD821" s="146"/>
      <c r="FE821" s="146"/>
      <c r="FF821" s="146"/>
      <c r="FG821" s="146"/>
      <c r="FH821" s="146"/>
      <c r="FI821" s="146"/>
      <c r="FJ821" s="146"/>
      <c r="FK821" s="146"/>
      <c r="FL821" s="146"/>
      <c r="FM821" s="146"/>
      <c r="FN821" s="146"/>
      <c r="FO821" s="146"/>
      <c r="FP821" s="146"/>
      <c r="FQ821" s="146"/>
      <c r="FR821" s="146"/>
      <c r="FS821" s="146"/>
      <c r="FT821" s="146"/>
      <c r="FU821" s="146"/>
      <c r="FV821" s="146"/>
      <c r="FW821" s="146"/>
      <c r="FX821" s="146"/>
      <c r="FY821" s="146"/>
      <c r="FZ821" s="146"/>
      <c r="GA821" s="146"/>
    </row>
    <row r="822" spans="2:183">
      <c r="B822" s="146"/>
      <c r="C822" s="146"/>
      <c r="D822" s="146"/>
      <c r="E822" s="146"/>
      <c r="F822" s="146"/>
      <c r="G822" s="146"/>
      <c r="H822" s="214"/>
      <c r="I822" s="214"/>
      <c r="J822" s="214"/>
      <c r="K822" s="214"/>
      <c r="L822" s="214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  <c r="AA822" s="146"/>
      <c r="AB822" s="146"/>
      <c r="AC822" s="146"/>
      <c r="AD822" s="146"/>
      <c r="AE822" s="146"/>
      <c r="AF822" s="146"/>
      <c r="AG822" s="146"/>
      <c r="AH822" s="146"/>
      <c r="AI822" s="146"/>
      <c r="AJ822" s="146"/>
      <c r="AK822" s="146"/>
      <c r="AL822" s="217"/>
      <c r="AM822" s="146"/>
      <c r="AN822" s="146"/>
      <c r="AO822" s="146"/>
      <c r="AP822" s="146"/>
      <c r="AQ822" s="146"/>
      <c r="AR822" s="146"/>
      <c r="AS822" s="146"/>
      <c r="AT822" s="146"/>
      <c r="AU822" s="146"/>
      <c r="AV822" s="146"/>
      <c r="AW822" s="146"/>
      <c r="AX822" s="146"/>
      <c r="AY822" s="146"/>
      <c r="AZ822" s="146"/>
      <c r="BA822" s="146"/>
      <c r="BB822" s="146"/>
      <c r="BC822" s="146"/>
      <c r="BD822" s="146"/>
      <c r="BE822" s="146"/>
      <c r="BF822" s="146"/>
      <c r="BG822" s="146"/>
      <c r="BH822" s="146"/>
      <c r="BI822" s="146"/>
      <c r="BJ822" s="146"/>
      <c r="BK822" s="146"/>
      <c r="BL822" s="146"/>
      <c r="BM822" s="146"/>
      <c r="BN822" s="146"/>
      <c r="BO822" s="146"/>
      <c r="BP822" s="146"/>
      <c r="BQ822" s="146"/>
      <c r="BR822" s="146"/>
      <c r="BS822" s="146"/>
      <c r="BT822" s="146"/>
      <c r="BU822" s="146"/>
      <c r="BV822" s="146"/>
      <c r="BW822" s="146"/>
      <c r="BX822" s="146"/>
      <c r="BY822" s="146"/>
      <c r="BZ822" s="146"/>
      <c r="CA822" s="146"/>
      <c r="CB822" s="146"/>
      <c r="CC822" s="146"/>
      <c r="CD822" s="146"/>
      <c r="CE822" s="146"/>
      <c r="CF822" s="146"/>
      <c r="CG822" s="146"/>
      <c r="CH822" s="146"/>
      <c r="CI822" s="146"/>
      <c r="CJ822" s="146"/>
      <c r="CK822" s="146"/>
      <c r="CL822" s="146"/>
      <c r="CM822" s="146"/>
      <c r="CN822" s="146"/>
      <c r="CO822" s="146"/>
      <c r="CP822" s="146"/>
      <c r="CQ822" s="146"/>
      <c r="CR822" s="146"/>
      <c r="CS822" s="146"/>
      <c r="CT822" s="146"/>
      <c r="CU822" s="146"/>
      <c r="CV822" s="146"/>
      <c r="CW822" s="146"/>
      <c r="CX822" s="146"/>
      <c r="CY822" s="146"/>
      <c r="CZ822" s="146"/>
      <c r="DA822" s="146"/>
      <c r="DB822" s="146"/>
      <c r="DC822" s="146"/>
      <c r="DD822" s="146"/>
      <c r="DE822" s="146"/>
      <c r="DF822" s="146"/>
      <c r="DG822" s="146"/>
      <c r="DH822" s="146"/>
      <c r="DI822" s="146"/>
      <c r="DJ822" s="146"/>
      <c r="DK822" s="146"/>
      <c r="DL822" s="146"/>
      <c r="DM822" s="146"/>
      <c r="DN822" s="146"/>
      <c r="DO822" s="146"/>
      <c r="DP822" s="146"/>
      <c r="DQ822" s="146"/>
      <c r="DR822" s="146"/>
      <c r="DS822" s="146"/>
      <c r="DT822" s="146"/>
      <c r="DU822" s="146"/>
      <c r="DV822" s="158"/>
      <c r="DW822" s="158"/>
      <c r="DX822" s="158"/>
      <c r="DY822" s="158"/>
      <c r="DZ822" s="158"/>
      <c r="EA822" s="158"/>
      <c r="EB822" s="158"/>
      <c r="EC822" s="158"/>
      <c r="ED822" s="158"/>
      <c r="EE822" s="158"/>
      <c r="EF822" s="158"/>
      <c r="EG822" s="158"/>
      <c r="EH822" s="158"/>
      <c r="EI822" s="158"/>
      <c r="EJ822" s="146"/>
      <c r="EK822" s="146"/>
      <c r="EL822" s="146"/>
      <c r="EM822" s="146"/>
      <c r="EN822" s="146"/>
      <c r="EO822" s="146"/>
      <c r="EP822" s="146"/>
      <c r="EQ822" s="146"/>
      <c r="ER822" s="146"/>
      <c r="ES822" s="146"/>
      <c r="ET822" s="146"/>
      <c r="EU822" s="146"/>
      <c r="EV822" s="146"/>
      <c r="EW822" s="146"/>
      <c r="EX822" s="146"/>
      <c r="EY822" s="146"/>
      <c r="EZ822" s="158"/>
      <c r="FA822" s="158"/>
      <c r="FB822" s="158"/>
      <c r="FC822" s="146"/>
      <c r="FD822" s="146"/>
      <c r="FE822" s="146"/>
      <c r="FF822" s="146"/>
      <c r="FG822" s="146"/>
      <c r="FH822" s="146"/>
      <c r="FI822" s="146"/>
      <c r="FJ822" s="146"/>
      <c r="FK822" s="146"/>
      <c r="FL822" s="146"/>
      <c r="FM822" s="146"/>
      <c r="FN822" s="146"/>
      <c r="FO822" s="146"/>
      <c r="FP822" s="146"/>
      <c r="FQ822" s="146"/>
      <c r="FR822" s="146"/>
      <c r="FS822" s="146"/>
      <c r="FT822" s="146"/>
      <c r="FU822" s="146"/>
      <c r="FV822" s="146"/>
      <c r="FW822" s="146"/>
      <c r="FX822" s="146"/>
      <c r="FY822" s="146"/>
      <c r="FZ822" s="146"/>
      <c r="GA822" s="146"/>
    </row>
    <row r="823" spans="2:183">
      <c r="B823" s="146"/>
      <c r="C823" s="146"/>
      <c r="D823" s="146"/>
      <c r="E823" s="146"/>
      <c r="F823" s="214"/>
      <c r="G823" s="214"/>
      <c r="H823" s="214"/>
      <c r="I823" s="214"/>
      <c r="J823" s="214"/>
      <c r="K823" s="214"/>
      <c r="L823" s="214"/>
      <c r="M823" s="214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  <c r="AA823" s="146"/>
      <c r="AB823" s="146"/>
      <c r="AC823" s="146"/>
      <c r="AD823" s="146"/>
      <c r="AE823" s="146"/>
      <c r="AF823" s="146"/>
      <c r="AG823" s="146"/>
      <c r="AH823" s="146"/>
      <c r="AI823" s="146"/>
      <c r="AJ823" s="146"/>
      <c r="AK823" s="146"/>
      <c r="AL823" s="217"/>
      <c r="AM823" s="146"/>
      <c r="AN823" s="146"/>
      <c r="AO823" s="146"/>
      <c r="AP823" s="146"/>
      <c r="AQ823" s="146"/>
      <c r="AR823" s="146"/>
      <c r="AS823" s="146"/>
      <c r="AT823" s="146"/>
      <c r="AU823" s="146"/>
      <c r="AV823" s="146"/>
      <c r="AW823" s="146"/>
      <c r="AX823" s="146"/>
      <c r="AY823" s="146"/>
      <c r="AZ823" s="146"/>
      <c r="BA823" s="146"/>
      <c r="BB823" s="146"/>
      <c r="BC823" s="146"/>
      <c r="BD823" s="146"/>
      <c r="BE823" s="146"/>
      <c r="BF823" s="146"/>
      <c r="BG823" s="146"/>
      <c r="BH823" s="146"/>
      <c r="BI823" s="146"/>
      <c r="BJ823" s="146"/>
      <c r="BK823" s="146"/>
      <c r="BL823" s="146"/>
      <c r="BM823" s="146"/>
      <c r="BN823" s="146"/>
      <c r="BO823" s="146"/>
      <c r="BP823" s="146"/>
      <c r="BQ823" s="146"/>
      <c r="BR823" s="146"/>
      <c r="BS823" s="146"/>
      <c r="BT823" s="146"/>
      <c r="BU823" s="146"/>
      <c r="BV823" s="146"/>
      <c r="BW823" s="146"/>
      <c r="BX823" s="146"/>
      <c r="BY823" s="146"/>
      <c r="BZ823" s="146"/>
      <c r="CA823" s="146"/>
      <c r="CB823" s="146"/>
      <c r="CC823" s="146"/>
      <c r="CD823" s="146"/>
      <c r="CE823" s="146"/>
      <c r="CF823" s="146"/>
      <c r="CG823" s="146"/>
      <c r="CH823" s="146"/>
      <c r="CI823" s="146"/>
      <c r="CJ823" s="146"/>
      <c r="CK823" s="146"/>
      <c r="CL823" s="146"/>
      <c r="CM823" s="146"/>
      <c r="CN823" s="146"/>
      <c r="CO823" s="146"/>
      <c r="CP823" s="146"/>
      <c r="CQ823" s="146"/>
      <c r="CR823" s="146"/>
      <c r="CS823" s="146"/>
      <c r="CT823" s="146"/>
      <c r="CU823" s="146"/>
      <c r="CV823" s="146"/>
      <c r="CW823" s="146"/>
      <c r="CX823" s="146"/>
      <c r="CY823" s="146"/>
      <c r="CZ823" s="146"/>
      <c r="DA823" s="146"/>
      <c r="DB823" s="146"/>
      <c r="DC823" s="146"/>
      <c r="DD823" s="146"/>
      <c r="DE823" s="146"/>
      <c r="DF823" s="146"/>
      <c r="DG823" s="146"/>
      <c r="DH823" s="146"/>
      <c r="DI823" s="146"/>
      <c r="DJ823" s="146"/>
      <c r="DK823" s="146"/>
      <c r="DL823" s="146"/>
      <c r="DM823" s="146"/>
      <c r="DN823" s="146"/>
      <c r="DO823" s="146"/>
      <c r="DP823" s="146"/>
      <c r="DQ823" s="146"/>
      <c r="DR823" s="146"/>
      <c r="DS823" s="146"/>
      <c r="DT823" s="146"/>
      <c r="DU823" s="146"/>
      <c r="DV823" s="158"/>
      <c r="DW823" s="158"/>
      <c r="DX823" s="158"/>
      <c r="DY823" s="158"/>
      <c r="DZ823" s="158"/>
      <c r="EA823" s="158"/>
      <c r="EB823" s="158"/>
      <c r="EC823" s="158"/>
      <c r="ED823" s="158"/>
      <c r="EE823" s="158"/>
      <c r="EF823" s="158"/>
      <c r="EG823" s="158"/>
      <c r="EH823" s="158"/>
      <c r="EI823" s="158"/>
      <c r="EJ823" s="146"/>
      <c r="EK823" s="146"/>
      <c r="EL823" s="146"/>
      <c r="EM823" s="146"/>
      <c r="EN823" s="146"/>
      <c r="EO823" s="146"/>
      <c r="EP823" s="146"/>
      <c r="EQ823" s="146"/>
      <c r="ER823" s="146"/>
      <c r="ES823" s="146"/>
      <c r="ET823" s="146"/>
      <c r="EU823" s="146"/>
      <c r="EV823" s="146"/>
      <c r="EW823" s="146"/>
      <c r="EX823" s="146"/>
      <c r="EY823" s="146"/>
      <c r="EZ823" s="158"/>
      <c r="FA823" s="158"/>
      <c r="FB823" s="158"/>
      <c r="FC823" s="146"/>
      <c r="FD823" s="146"/>
      <c r="FE823" s="146"/>
      <c r="FF823" s="146"/>
      <c r="FG823" s="146"/>
      <c r="FH823" s="146"/>
      <c r="FI823" s="146"/>
      <c r="FJ823" s="146"/>
      <c r="FK823" s="146"/>
      <c r="FL823" s="146"/>
      <c r="FM823" s="146"/>
      <c r="FN823" s="146"/>
      <c r="FO823" s="146"/>
      <c r="FP823" s="146"/>
      <c r="FQ823" s="146"/>
      <c r="FR823" s="146"/>
      <c r="FS823" s="146"/>
      <c r="FT823" s="146"/>
      <c r="FU823" s="146"/>
      <c r="FV823" s="146"/>
      <c r="FW823" s="146"/>
      <c r="FX823" s="146"/>
      <c r="FY823" s="146"/>
      <c r="FZ823" s="146"/>
      <c r="GA823" s="146"/>
    </row>
    <row r="824" spans="2:183"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  <c r="AA824" s="146"/>
      <c r="AB824" s="146"/>
      <c r="AC824" s="146"/>
      <c r="AD824" s="146"/>
      <c r="AE824" s="146"/>
      <c r="AF824" s="146"/>
      <c r="AG824" s="146"/>
      <c r="AH824" s="146"/>
      <c r="AI824" s="146"/>
      <c r="AJ824" s="146"/>
      <c r="AK824" s="146"/>
      <c r="AL824" s="217"/>
      <c r="AM824" s="146"/>
      <c r="AN824" s="146"/>
      <c r="AO824" s="146"/>
      <c r="AP824" s="146"/>
      <c r="AQ824" s="146"/>
      <c r="AR824" s="146"/>
      <c r="AS824" s="146"/>
      <c r="AT824" s="146"/>
      <c r="AU824" s="146"/>
      <c r="AV824" s="146"/>
      <c r="AW824" s="146"/>
      <c r="AX824" s="146"/>
      <c r="AY824" s="146"/>
      <c r="AZ824" s="146"/>
      <c r="BA824" s="146"/>
      <c r="BB824" s="146"/>
      <c r="BC824" s="146"/>
      <c r="BD824" s="146"/>
      <c r="BE824" s="146"/>
      <c r="BF824" s="146"/>
      <c r="BG824" s="146"/>
      <c r="BH824" s="146"/>
      <c r="BI824" s="146"/>
      <c r="BJ824" s="146"/>
      <c r="BK824" s="146"/>
      <c r="BL824" s="146"/>
      <c r="BM824" s="146"/>
      <c r="BN824" s="146"/>
      <c r="BO824" s="146"/>
      <c r="BP824" s="146"/>
      <c r="BQ824" s="146"/>
      <c r="BR824" s="146"/>
      <c r="BS824" s="146"/>
      <c r="BT824" s="146"/>
      <c r="BU824" s="146"/>
      <c r="BV824" s="146"/>
      <c r="BW824" s="146"/>
      <c r="BX824" s="146"/>
      <c r="BY824" s="146"/>
      <c r="BZ824" s="146"/>
      <c r="CA824" s="146"/>
      <c r="CB824" s="146"/>
      <c r="CC824" s="146"/>
      <c r="CD824" s="146"/>
      <c r="CE824" s="146"/>
      <c r="CF824" s="146"/>
      <c r="CG824" s="146"/>
      <c r="CH824" s="146"/>
      <c r="CI824" s="146"/>
      <c r="CJ824" s="146"/>
      <c r="CK824" s="146"/>
      <c r="CL824" s="146"/>
      <c r="CM824" s="146"/>
      <c r="CN824" s="146"/>
      <c r="CO824" s="146"/>
      <c r="CP824" s="146"/>
      <c r="CQ824" s="146"/>
      <c r="CR824" s="146"/>
      <c r="CS824" s="146"/>
      <c r="CT824" s="146"/>
      <c r="CU824" s="146"/>
      <c r="CV824" s="146"/>
      <c r="CW824" s="146"/>
      <c r="CX824" s="146"/>
      <c r="CY824" s="146"/>
      <c r="CZ824" s="146"/>
      <c r="DA824" s="146"/>
      <c r="DB824" s="146"/>
      <c r="DC824" s="146"/>
      <c r="DD824" s="146"/>
      <c r="DE824" s="146"/>
      <c r="DF824" s="146"/>
      <c r="DG824" s="146"/>
      <c r="DH824" s="146"/>
      <c r="DI824" s="146"/>
      <c r="DJ824" s="146"/>
      <c r="DK824" s="146"/>
      <c r="DL824" s="146"/>
      <c r="DM824" s="146"/>
      <c r="DN824" s="146"/>
      <c r="DO824" s="146"/>
      <c r="DP824" s="146"/>
      <c r="DQ824" s="146"/>
      <c r="DR824" s="146"/>
      <c r="DS824" s="146"/>
      <c r="DT824" s="146"/>
      <c r="DU824" s="146"/>
      <c r="DV824" s="158"/>
      <c r="DW824" s="158"/>
      <c r="DX824" s="158"/>
      <c r="DY824" s="158"/>
      <c r="DZ824" s="158"/>
      <c r="EA824" s="158"/>
      <c r="EB824" s="158"/>
      <c r="EC824" s="158"/>
      <c r="ED824" s="158"/>
      <c r="EE824" s="158"/>
      <c r="EF824" s="158"/>
      <c r="EG824" s="158"/>
      <c r="EH824" s="158"/>
      <c r="EI824" s="158"/>
      <c r="EJ824" s="146"/>
      <c r="EK824" s="146"/>
      <c r="EL824" s="146"/>
      <c r="EM824" s="146"/>
      <c r="EN824" s="146"/>
      <c r="EO824" s="146"/>
      <c r="EP824" s="146"/>
      <c r="EQ824" s="146"/>
      <c r="ER824" s="146"/>
      <c r="ES824" s="146"/>
      <c r="ET824" s="146"/>
      <c r="EU824" s="146"/>
      <c r="EV824" s="146"/>
      <c r="EW824" s="146"/>
      <c r="EX824" s="146"/>
      <c r="EY824" s="146"/>
      <c r="EZ824" s="158"/>
      <c r="FA824" s="158"/>
      <c r="FB824" s="158"/>
      <c r="FC824" s="146"/>
      <c r="FD824" s="146"/>
      <c r="FE824" s="146"/>
      <c r="FF824" s="146"/>
      <c r="FG824" s="146"/>
      <c r="FH824" s="146"/>
      <c r="FI824" s="146"/>
      <c r="FJ824" s="146"/>
      <c r="FK824" s="146"/>
      <c r="FL824" s="146"/>
      <c r="FM824" s="146"/>
      <c r="FN824" s="146"/>
      <c r="FO824" s="146"/>
      <c r="FP824" s="146"/>
      <c r="FQ824" s="146"/>
      <c r="FR824" s="146"/>
      <c r="FS824" s="146"/>
      <c r="FT824" s="146"/>
      <c r="FU824" s="146"/>
      <c r="FV824" s="146"/>
      <c r="FW824" s="146"/>
      <c r="FX824" s="146"/>
      <c r="FY824" s="146"/>
      <c r="FZ824" s="146"/>
      <c r="GA824" s="146"/>
    </row>
    <row r="825" spans="2:183"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  <c r="AA825" s="146"/>
      <c r="AB825" s="146"/>
      <c r="AC825" s="146"/>
      <c r="AD825" s="146"/>
      <c r="AE825" s="146"/>
      <c r="AF825" s="146"/>
      <c r="AG825" s="146"/>
      <c r="AH825" s="146"/>
      <c r="AI825" s="146"/>
      <c r="AJ825" s="146"/>
      <c r="AK825" s="146"/>
      <c r="AL825" s="217"/>
      <c r="AM825" s="146"/>
      <c r="AN825" s="146"/>
      <c r="AO825" s="146"/>
      <c r="AP825" s="146"/>
      <c r="AQ825" s="146"/>
      <c r="AR825" s="146"/>
      <c r="AS825" s="146"/>
      <c r="AT825" s="146"/>
      <c r="AU825" s="146"/>
      <c r="AV825" s="146"/>
      <c r="AW825" s="146"/>
      <c r="AX825" s="146"/>
      <c r="AY825" s="146"/>
      <c r="AZ825" s="146"/>
      <c r="BA825" s="146"/>
      <c r="BB825" s="146"/>
      <c r="BC825" s="146"/>
      <c r="BD825" s="146"/>
      <c r="BE825" s="146"/>
      <c r="BF825" s="146"/>
      <c r="BG825" s="146"/>
      <c r="BH825" s="146"/>
      <c r="BI825" s="146"/>
      <c r="BJ825" s="146"/>
      <c r="BK825" s="146"/>
      <c r="BL825" s="146"/>
      <c r="BM825" s="146"/>
      <c r="BN825" s="146"/>
      <c r="BO825" s="146"/>
      <c r="BP825" s="146"/>
      <c r="BQ825" s="146"/>
      <c r="BR825" s="146"/>
      <c r="BS825" s="146"/>
      <c r="BT825" s="146"/>
      <c r="BU825" s="146"/>
      <c r="BV825" s="146"/>
      <c r="BW825" s="146"/>
      <c r="BX825" s="146"/>
      <c r="BY825" s="146"/>
      <c r="BZ825" s="146"/>
      <c r="CA825" s="146"/>
      <c r="CB825" s="146"/>
      <c r="CC825" s="146"/>
      <c r="CD825" s="146"/>
      <c r="CE825" s="146"/>
      <c r="CF825" s="146"/>
      <c r="CG825" s="146"/>
      <c r="CH825" s="146"/>
      <c r="CI825" s="146"/>
      <c r="CJ825" s="146"/>
      <c r="CK825" s="146"/>
      <c r="CL825" s="146"/>
      <c r="CM825" s="146"/>
      <c r="CN825" s="146"/>
      <c r="CO825" s="146"/>
      <c r="CP825" s="146"/>
      <c r="CQ825" s="146"/>
      <c r="CR825" s="146"/>
      <c r="CS825" s="146"/>
      <c r="CT825" s="146"/>
      <c r="CU825" s="146"/>
      <c r="CV825" s="146"/>
      <c r="CW825" s="146"/>
      <c r="CX825" s="146"/>
      <c r="CY825" s="146"/>
      <c r="CZ825" s="146"/>
      <c r="DA825" s="146"/>
      <c r="DB825" s="146"/>
      <c r="DC825" s="146"/>
      <c r="DD825" s="146"/>
      <c r="DE825" s="146"/>
      <c r="DF825" s="146"/>
      <c r="DG825" s="146"/>
      <c r="DH825" s="146"/>
      <c r="DI825" s="146"/>
      <c r="DJ825" s="146"/>
      <c r="DK825" s="146"/>
      <c r="DL825" s="146"/>
      <c r="DM825" s="146"/>
      <c r="DN825" s="146"/>
      <c r="DO825" s="146"/>
      <c r="DP825" s="146"/>
      <c r="DQ825" s="146"/>
      <c r="DR825" s="146"/>
      <c r="DS825" s="146"/>
      <c r="DT825" s="146"/>
      <c r="DU825" s="146"/>
      <c r="DV825" s="158"/>
      <c r="DW825" s="158"/>
      <c r="DX825" s="158"/>
      <c r="DY825" s="158"/>
      <c r="DZ825" s="158"/>
      <c r="EA825" s="158"/>
      <c r="EB825" s="158"/>
      <c r="EC825" s="158"/>
      <c r="ED825" s="158"/>
      <c r="EE825" s="158"/>
      <c r="EF825" s="158"/>
      <c r="EG825" s="158"/>
      <c r="EH825" s="158"/>
      <c r="EI825" s="158"/>
      <c r="EJ825" s="146"/>
      <c r="EK825" s="146"/>
      <c r="EL825" s="146"/>
      <c r="EM825" s="146"/>
      <c r="EN825" s="146"/>
      <c r="EO825" s="146"/>
      <c r="EP825" s="146"/>
      <c r="EQ825" s="146"/>
      <c r="ER825" s="146"/>
      <c r="ES825" s="146"/>
      <c r="ET825" s="146"/>
      <c r="EU825" s="146"/>
      <c r="EV825" s="146"/>
      <c r="EW825" s="146"/>
      <c r="EX825" s="146"/>
      <c r="EY825" s="146"/>
      <c r="EZ825" s="158"/>
      <c r="FA825" s="158"/>
      <c r="FB825" s="158"/>
      <c r="FC825" s="146"/>
      <c r="FD825" s="146"/>
      <c r="FE825" s="146"/>
      <c r="FF825" s="146"/>
      <c r="FG825" s="146"/>
      <c r="FH825" s="146"/>
      <c r="FI825" s="146"/>
      <c r="FJ825" s="146"/>
      <c r="FK825" s="146"/>
      <c r="FL825" s="146"/>
      <c r="FM825" s="146"/>
      <c r="FN825" s="146"/>
      <c r="FO825" s="146"/>
      <c r="FP825" s="146"/>
      <c r="FQ825" s="146"/>
      <c r="FR825" s="146"/>
      <c r="FS825" s="146"/>
      <c r="FT825" s="146"/>
      <c r="FU825" s="146"/>
      <c r="FV825" s="146"/>
      <c r="FW825" s="146"/>
      <c r="FX825" s="146"/>
      <c r="FY825" s="146"/>
      <c r="FZ825" s="146"/>
      <c r="GA825" s="146"/>
    </row>
    <row r="826" spans="2:183"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  <c r="AA826" s="146"/>
      <c r="AB826" s="146"/>
      <c r="AC826" s="146"/>
      <c r="AD826" s="146"/>
      <c r="AE826" s="146"/>
      <c r="AF826" s="146"/>
      <c r="AG826" s="146"/>
      <c r="AH826" s="146"/>
      <c r="AI826" s="146"/>
      <c r="AJ826" s="146"/>
      <c r="AK826" s="146"/>
      <c r="AL826" s="217"/>
      <c r="AM826" s="146"/>
      <c r="AN826" s="146"/>
      <c r="AO826" s="146"/>
      <c r="AP826" s="146"/>
      <c r="AQ826" s="146"/>
      <c r="AR826" s="146"/>
      <c r="AS826" s="146"/>
      <c r="AT826" s="146"/>
      <c r="AU826" s="146"/>
      <c r="AV826" s="146"/>
      <c r="AW826" s="146"/>
      <c r="AX826" s="146"/>
      <c r="AY826" s="146"/>
      <c r="AZ826" s="146"/>
      <c r="BA826" s="146"/>
      <c r="BB826" s="146"/>
      <c r="BC826" s="146"/>
      <c r="BD826" s="146"/>
      <c r="BE826" s="146"/>
      <c r="BF826" s="146"/>
      <c r="BG826" s="146"/>
      <c r="BH826" s="146"/>
      <c r="BI826" s="146"/>
      <c r="BJ826" s="146"/>
      <c r="BK826" s="146"/>
      <c r="BL826" s="146"/>
      <c r="BM826" s="146"/>
      <c r="BN826" s="146"/>
      <c r="BO826" s="146"/>
      <c r="BP826" s="146"/>
      <c r="BQ826" s="146"/>
      <c r="BR826" s="146"/>
      <c r="BS826" s="146"/>
      <c r="BT826" s="146"/>
      <c r="BU826" s="146"/>
      <c r="BV826" s="146"/>
      <c r="BW826" s="146"/>
      <c r="BX826" s="146"/>
      <c r="BY826" s="146"/>
      <c r="BZ826" s="146"/>
      <c r="CA826" s="146"/>
      <c r="CB826" s="146"/>
      <c r="CC826" s="146"/>
      <c r="CD826" s="146"/>
      <c r="CE826" s="146"/>
      <c r="CF826" s="146"/>
      <c r="CG826" s="146"/>
      <c r="CH826" s="146"/>
      <c r="CI826" s="146"/>
      <c r="CJ826" s="146"/>
      <c r="CK826" s="146"/>
      <c r="CL826" s="146"/>
      <c r="CM826" s="146"/>
      <c r="CN826" s="146"/>
      <c r="CO826" s="146"/>
      <c r="CP826" s="146"/>
      <c r="CQ826" s="146"/>
      <c r="CR826" s="146"/>
      <c r="CS826" s="146"/>
      <c r="CT826" s="146"/>
      <c r="CU826" s="146"/>
      <c r="CV826" s="146"/>
      <c r="CW826" s="146"/>
      <c r="CX826" s="146"/>
      <c r="CY826" s="146"/>
      <c r="CZ826" s="146"/>
      <c r="DA826" s="146"/>
      <c r="DB826" s="146"/>
      <c r="DC826" s="146"/>
      <c r="DD826" s="146"/>
      <c r="DE826" s="146"/>
      <c r="DF826" s="146"/>
      <c r="DG826" s="146"/>
      <c r="DH826" s="146"/>
      <c r="DI826" s="146"/>
      <c r="DJ826" s="146"/>
      <c r="DK826" s="146"/>
      <c r="DL826" s="146"/>
      <c r="DM826" s="146"/>
      <c r="DN826" s="146"/>
      <c r="DO826" s="146"/>
      <c r="DP826" s="146"/>
      <c r="DQ826" s="146"/>
      <c r="DR826" s="146"/>
      <c r="DS826" s="146"/>
      <c r="DT826" s="146"/>
      <c r="DU826" s="146"/>
      <c r="DV826" s="158"/>
      <c r="DW826" s="158"/>
      <c r="DX826" s="158"/>
      <c r="DY826" s="158"/>
      <c r="DZ826" s="158"/>
      <c r="EA826" s="158"/>
      <c r="EB826" s="158"/>
      <c r="EC826" s="158"/>
      <c r="ED826" s="158"/>
      <c r="EE826" s="158"/>
      <c r="EF826" s="158"/>
      <c r="EG826" s="158"/>
      <c r="EH826" s="158"/>
      <c r="EI826" s="158"/>
      <c r="EJ826" s="146"/>
      <c r="EK826" s="146"/>
      <c r="EL826" s="146"/>
      <c r="EM826" s="146"/>
      <c r="EN826" s="146"/>
      <c r="EO826" s="146"/>
      <c r="EP826" s="146"/>
      <c r="EQ826" s="146"/>
      <c r="ER826" s="146"/>
      <c r="ES826" s="146"/>
      <c r="ET826" s="146"/>
      <c r="EU826" s="146"/>
      <c r="EV826" s="146"/>
      <c r="EW826" s="146"/>
      <c r="EX826" s="146"/>
      <c r="EY826" s="146"/>
      <c r="EZ826" s="158"/>
      <c r="FA826" s="158"/>
      <c r="FB826" s="158"/>
      <c r="FC826" s="146"/>
      <c r="FD826" s="146"/>
      <c r="FE826" s="146"/>
      <c r="FF826" s="146"/>
      <c r="FG826" s="146"/>
      <c r="FH826" s="146"/>
      <c r="FI826" s="146"/>
      <c r="FJ826" s="146"/>
      <c r="FK826" s="146"/>
      <c r="FL826" s="146"/>
      <c r="FM826" s="146"/>
      <c r="FN826" s="146"/>
      <c r="FO826" s="146"/>
      <c r="FP826" s="146"/>
      <c r="FQ826" s="146"/>
      <c r="FR826" s="146"/>
      <c r="FS826" s="146"/>
      <c r="FT826" s="146"/>
      <c r="FU826" s="146"/>
      <c r="FV826" s="146"/>
      <c r="FW826" s="146"/>
      <c r="FX826" s="146"/>
      <c r="FY826" s="146"/>
      <c r="FZ826" s="146"/>
      <c r="GA826" s="146"/>
    </row>
    <row r="827" spans="2:183"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  <c r="AA827" s="146"/>
      <c r="AB827" s="146"/>
      <c r="AC827" s="146"/>
      <c r="AD827" s="146"/>
      <c r="AE827" s="146"/>
      <c r="AF827" s="146"/>
      <c r="AG827" s="146"/>
      <c r="AH827" s="146"/>
      <c r="AI827" s="146"/>
      <c r="AJ827" s="146"/>
      <c r="AK827" s="146"/>
      <c r="AL827" s="217"/>
      <c r="AM827" s="146"/>
      <c r="AN827" s="146"/>
      <c r="AO827" s="146"/>
      <c r="AP827" s="146"/>
      <c r="AQ827" s="146"/>
      <c r="AR827" s="146"/>
      <c r="AS827" s="146"/>
      <c r="AT827" s="146"/>
      <c r="AU827" s="146"/>
      <c r="AV827" s="146"/>
      <c r="AW827" s="146"/>
      <c r="AX827" s="146"/>
      <c r="AY827" s="146"/>
      <c r="AZ827" s="146"/>
      <c r="BA827" s="146"/>
      <c r="BB827" s="146"/>
      <c r="BC827" s="146"/>
      <c r="BD827" s="146"/>
      <c r="BE827" s="146"/>
      <c r="BF827" s="146"/>
      <c r="BG827" s="146"/>
      <c r="BH827" s="146"/>
      <c r="BI827" s="146"/>
      <c r="BJ827" s="146"/>
      <c r="BK827" s="146"/>
      <c r="BL827" s="146"/>
      <c r="BM827" s="146"/>
      <c r="BN827" s="146"/>
      <c r="BO827" s="146"/>
      <c r="BP827" s="146"/>
      <c r="BQ827" s="146"/>
      <c r="BR827" s="146"/>
      <c r="BS827" s="146"/>
      <c r="BT827" s="146"/>
      <c r="BU827" s="146"/>
      <c r="BV827" s="146"/>
      <c r="BW827" s="146"/>
      <c r="BX827" s="146"/>
      <c r="BY827" s="146"/>
      <c r="BZ827" s="146"/>
      <c r="CA827" s="146"/>
      <c r="CB827" s="146"/>
      <c r="CC827" s="146"/>
      <c r="CD827" s="146"/>
      <c r="CE827" s="146"/>
      <c r="CF827" s="146"/>
      <c r="CG827" s="146"/>
      <c r="CH827" s="146"/>
      <c r="CI827" s="146"/>
      <c r="CJ827" s="146"/>
      <c r="CK827" s="146"/>
      <c r="CL827" s="146"/>
      <c r="CM827" s="146"/>
      <c r="CN827" s="146"/>
      <c r="CO827" s="146"/>
      <c r="CP827" s="146"/>
      <c r="CQ827" s="146"/>
      <c r="CR827" s="146"/>
      <c r="CS827" s="146"/>
      <c r="CT827" s="146"/>
      <c r="CU827" s="146"/>
      <c r="CV827" s="146"/>
      <c r="CW827" s="146"/>
      <c r="CX827" s="146"/>
      <c r="CY827" s="146"/>
      <c r="CZ827" s="146"/>
      <c r="DA827" s="146"/>
      <c r="DB827" s="146"/>
      <c r="DC827" s="146"/>
      <c r="DD827" s="146"/>
      <c r="DE827" s="146"/>
      <c r="DF827" s="146"/>
      <c r="DG827" s="146"/>
      <c r="DH827" s="146"/>
      <c r="DI827" s="146"/>
      <c r="DJ827" s="146"/>
      <c r="DK827" s="146"/>
      <c r="DL827" s="146"/>
      <c r="DM827" s="146"/>
      <c r="DN827" s="146"/>
      <c r="DO827" s="146"/>
      <c r="DP827" s="146"/>
      <c r="DQ827" s="146"/>
      <c r="DR827" s="146"/>
      <c r="DS827" s="146"/>
      <c r="DT827" s="146"/>
      <c r="DU827" s="146"/>
      <c r="DV827" s="158"/>
      <c r="DW827" s="158"/>
      <c r="DX827" s="158"/>
      <c r="DY827" s="158"/>
      <c r="DZ827" s="158"/>
      <c r="EA827" s="158"/>
      <c r="EB827" s="158"/>
      <c r="EC827" s="158"/>
      <c r="ED827" s="158"/>
      <c r="EE827" s="158"/>
      <c r="EF827" s="158"/>
      <c r="EG827" s="158"/>
      <c r="EH827" s="158"/>
      <c r="EI827" s="158"/>
      <c r="EJ827" s="146"/>
      <c r="EK827" s="146"/>
      <c r="EL827" s="146"/>
      <c r="EM827" s="146"/>
      <c r="EN827" s="146"/>
      <c r="EO827" s="146"/>
      <c r="EP827" s="146"/>
      <c r="EQ827" s="146"/>
      <c r="ER827" s="146"/>
      <c r="ES827" s="146"/>
      <c r="ET827" s="146"/>
      <c r="EU827" s="146"/>
      <c r="EV827" s="146"/>
      <c r="EW827" s="146"/>
      <c r="EX827" s="146"/>
      <c r="EY827" s="146"/>
      <c r="EZ827" s="158"/>
      <c r="FA827" s="158"/>
      <c r="FB827" s="158"/>
      <c r="FC827" s="146"/>
      <c r="FD827" s="146"/>
      <c r="FE827" s="146"/>
      <c r="FF827" s="146"/>
      <c r="FG827" s="146"/>
      <c r="FH827" s="146"/>
      <c r="FI827" s="146"/>
      <c r="FJ827" s="146"/>
      <c r="FK827" s="146"/>
      <c r="FL827" s="146"/>
      <c r="FM827" s="146"/>
      <c r="FN827" s="146"/>
      <c r="FO827" s="146"/>
      <c r="FP827" s="146"/>
      <c r="FQ827" s="146"/>
      <c r="FR827" s="146"/>
      <c r="FS827" s="146"/>
      <c r="FT827" s="146"/>
      <c r="FU827" s="146"/>
      <c r="FV827" s="146"/>
      <c r="FW827" s="146"/>
      <c r="FX827" s="146"/>
      <c r="FY827" s="146"/>
      <c r="FZ827" s="146"/>
      <c r="GA827" s="146"/>
    </row>
    <row r="828" spans="2:183"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  <c r="AA828" s="146"/>
      <c r="AB828" s="146"/>
      <c r="AC828" s="146"/>
      <c r="AD828" s="146"/>
      <c r="AE828" s="146"/>
      <c r="AF828" s="146"/>
      <c r="AG828" s="146"/>
      <c r="AH828" s="146"/>
      <c r="AI828" s="146"/>
      <c r="AJ828" s="146"/>
      <c r="AK828" s="146"/>
      <c r="AL828" s="217"/>
      <c r="AM828" s="146"/>
      <c r="AN828" s="146"/>
      <c r="AO828" s="146"/>
      <c r="AP828" s="146"/>
      <c r="AQ828" s="146"/>
      <c r="AR828" s="146"/>
      <c r="AS828" s="146"/>
      <c r="AT828" s="146"/>
      <c r="AU828" s="146"/>
      <c r="AV828" s="146"/>
      <c r="AW828" s="146"/>
      <c r="AX828" s="146"/>
      <c r="AY828" s="146"/>
      <c r="AZ828" s="146"/>
      <c r="BA828" s="146"/>
      <c r="BB828" s="146"/>
      <c r="BC828" s="146"/>
      <c r="BD828" s="146"/>
      <c r="BE828" s="146"/>
      <c r="BF828" s="146"/>
      <c r="BG828" s="146"/>
      <c r="BH828" s="146"/>
      <c r="BI828" s="146"/>
      <c r="BJ828" s="146"/>
      <c r="BK828" s="146"/>
      <c r="BL828" s="146"/>
      <c r="BM828" s="146"/>
      <c r="BN828" s="146"/>
      <c r="BO828" s="146"/>
      <c r="BP828" s="146"/>
      <c r="BQ828" s="146"/>
      <c r="BR828" s="146"/>
      <c r="BS828" s="146"/>
      <c r="BT828" s="146"/>
      <c r="BU828" s="146"/>
      <c r="BV828" s="146"/>
      <c r="BW828" s="146"/>
      <c r="BX828" s="146"/>
      <c r="BY828" s="146"/>
      <c r="BZ828" s="146"/>
      <c r="CA828" s="146"/>
      <c r="CB828" s="146"/>
      <c r="CC828" s="146"/>
      <c r="CD828" s="146"/>
      <c r="CE828" s="146"/>
      <c r="CF828" s="146"/>
      <c r="CG828" s="146"/>
      <c r="CH828" s="146"/>
      <c r="CI828" s="146"/>
      <c r="CJ828" s="146"/>
      <c r="CK828" s="146"/>
      <c r="CL828" s="146"/>
      <c r="CM828" s="146"/>
      <c r="CN828" s="146"/>
      <c r="CO828" s="146"/>
      <c r="CP828" s="146"/>
      <c r="CQ828" s="146"/>
      <c r="CR828" s="146"/>
      <c r="CS828" s="146"/>
      <c r="CT828" s="146"/>
      <c r="CU828" s="146"/>
      <c r="CV828" s="146"/>
      <c r="CW828" s="146"/>
      <c r="CX828" s="146"/>
      <c r="CY828" s="146"/>
      <c r="CZ828" s="146"/>
      <c r="DA828" s="146"/>
      <c r="DB828" s="146"/>
      <c r="DC828" s="146"/>
      <c r="DD828" s="146"/>
      <c r="DE828" s="146"/>
      <c r="DF828" s="146"/>
      <c r="DG828" s="146"/>
      <c r="DH828" s="146"/>
      <c r="DI828" s="146"/>
      <c r="DJ828" s="146"/>
      <c r="DK828" s="146"/>
      <c r="DL828" s="146"/>
      <c r="DM828" s="146"/>
      <c r="DN828" s="146"/>
      <c r="DO828" s="146"/>
      <c r="DP828" s="146"/>
      <c r="DQ828" s="146"/>
      <c r="DR828" s="146"/>
      <c r="DS828" s="146"/>
      <c r="DT828" s="146"/>
      <c r="DU828" s="146"/>
      <c r="DV828" s="158"/>
      <c r="DW828" s="158"/>
      <c r="DX828" s="158"/>
      <c r="DY828" s="158"/>
      <c r="DZ828" s="158"/>
      <c r="EA828" s="158"/>
      <c r="EB828" s="158"/>
      <c r="EC828" s="158"/>
      <c r="ED828" s="158"/>
      <c r="EE828" s="158"/>
      <c r="EF828" s="158"/>
      <c r="EG828" s="158"/>
      <c r="EH828" s="158"/>
      <c r="EI828" s="158"/>
      <c r="EJ828" s="146"/>
      <c r="EK828" s="146"/>
      <c r="EL828" s="146"/>
      <c r="EM828" s="146"/>
      <c r="EN828" s="146"/>
      <c r="EO828" s="146"/>
      <c r="EP828" s="146"/>
      <c r="EQ828" s="146"/>
      <c r="ER828" s="146"/>
      <c r="ES828" s="146"/>
      <c r="ET828" s="146"/>
      <c r="EU828" s="146"/>
      <c r="EV828" s="146"/>
      <c r="EW828" s="146"/>
      <c r="EX828" s="146"/>
      <c r="EY828" s="146"/>
      <c r="EZ828" s="158"/>
      <c r="FA828" s="158"/>
      <c r="FB828" s="158"/>
      <c r="FC828" s="146"/>
      <c r="FD828" s="146"/>
      <c r="FE828" s="146"/>
      <c r="FF828" s="146"/>
      <c r="FG828" s="146"/>
      <c r="FH828" s="146"/>
      <c r="FI828" s="146"/>
      <c r="FJ828" s="146"/>
      <c r="FK828" s="146"/>
      <c r="FL828" s="146"/>
      <c r="FM828" s="146"/>
      <c r="FN828" s="146"/>
      <c r="FO828" s="146"/>
      <c r="FP828" s="146"/>
      <c r="FQ828" s="146"/>
      <c r="FR828" s="146"/>
      <c r="FS828" s="146"/>
      <c r="FT828" s="146"/>
      <c r="FU828" s="146"/>
      <c r="FV828" s="146"/>
      <c r="FW828" s="146"/>
      <c r="FX828" s="146"/>
      <c r="FY828" s="146"/>
      <c r="FZ828" s="146"/>
      <c r="GA828" s="146"/>
    </row>
    <row r="829" spans="2:183"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  <c r="AA829" s="146"/>
      <c r="AB829" s="146"/>
      <c r="AC829" s="146"/>
      <c r="AD829" s="146"/>
      <c r="AE829" s="146"/>
      <c r="AF829" s="146"/>
      <c r="AG829" s="146"/>
      <c r="AH829" s="146"/>
      <c r="AI829" s="146"/>
      <c r="AJ829" s="146"/>
      <c r="AK829" s="146"/>
      <c r="AL829" s="217"/>
      <c r="AM829" s="146"/>
      <c r="AN829" s="146"/>
      <c r="AO829" s="146"/>
      <c r="AP829" s="146"/>
      <c r="AQ829" s="146"/>
      <c r="AR829" s="146"/>
      <c r="AS829" s="146"/>
      <c r="AT829" s="146"/>
      <c r="AU829" s="146"/>
      <c r="AV829" s="146"/>
      <c r="AW829" s="146"/>
      <c r="AX829" s="146"/>
      <c r="AY829" s="146"/>
      <c r="AZ829" s="146"/>
      <c r="BA829" s="146"/>
      <c r="BB829" s="146"/>
      <c r="BC829" s="146"/>
      <c r="BD829" s="146"/>
      <c r="BE829" s="146"/>
      <c r="BF829" s="146"/>
      <c r="BG829" s="146"/>
      <c r="BH829" s="146"/>
      <c r="BI829" s="146"/>
      <c r="BJ829" s="146"/>
      <c r="BK829" s="146"/>
      <c r="BL829" s="146"/>
      <c r="BM829" s="146"/>
      <c r="BN829" s="146"/>
      <c r="BO829" s="146"/>
      <c r="BP829" s="146"/>
      <c r="BQ829" s="146"/>
      <c r="BR829" s="146"/>
      <c r="BS829" s="146"/>
      <c r="BT829" s="146"/>
      <c r="BU829" s="146"/>
      <c r="BV829" s="146"/>
      <c r="BW829" s="146"/>
      <c r="BX829" s="146"/>
      <c r="BY829" s="146"/>
      <c r="BZ829" s="146"/>
      <c r="CA829" s="146"/>
      <c r="CB829" s="146"/>
      <c r="CC829" s="146"/>
      <c r="CD829" s="146"/>
      <c r="CE829" s="146"/>
      <c r="CF829" s="146"/>
      <c r="CG829" s="146"/>
      <c r="CH829" s="146"/>
      <c r="CI829" s="146"/>
      <c r="CJ829" s="146"/>
      <c r="CK829" s="146"/>
      <c r="CL829" s="146"/>
      <c r="CM829" s="146"/>
      <c r="CN829" s="146"/>
      <c r="CO829" s="146"/>
      <c r="CP829" s="146"/>
      <c r="CQ829" s="146"/>
      <c r="CR829" s="146"/>
      <c r="CS829" s="146"/>
      <c r="CT829" s="146"/>
      <c r="CU829" s="146"/>
      <c r="CV829" s="146"/>
      <c r="CW829" s="146"/>
      <c r="CX829" s="146"/>
      <c r="CY829" s="146"/>
      <c r="CZ829" s="146"/>
      <c r="DA829" s="146"/>
      <c r="DB829" s="146"/>
      <c r="DC829" s="146"/>
      <c r="DD829" s="146"/>
      <c r="DE829" s="146"/>
      <c r="DF829" s="146"/>
      <c r="DG829" s="146"/>
      <c r="DH829" s="146"/>
      <c r="DI829" s="146"/>
      <c r="DJ829" s="146"/>
      <c r="DK829" s="146"/>
      <c r="DL829" s="146"/>
      <c r="DM829" s="146"/>
      <c r="DN829" s="146"/>
      <c r="DO829" s="146"/>
      <c r="DP829" s="146"/>
      <c r="DQ829" s="146"/>
      <c r="DR829" s="146"/>
      <c r="DS829" s="146"/>
      <c r="DT829" s="146"/>
      <c r="DU829" s="146"/>
      <c r="DV829" s="158"/>
      <c r="DW829" s="158"/>
      <c r="DX829" s="158"/>
      <c r="DY829" s="158"/>
      <c r="DZ829" s="158"/>
      <c r="EA829" s="158"/>
      <c r="EB829" s="158"/>
      <c r="EC829" s="158"/>
      <c r="ED829" s="158"/>
      <c r="EE829" s="158"/>
      <c r="EF829" s="158"/>
      <c r="EG829" s="158"/>
      <c r="EH829" s="158"/>
      <c r="EI829" s="158"/>
      <c r="EJ829" s="146"/>
      <c r="EK829" s="146"/>
      <c r="EL829" s="146"/>
      <c r="EM829" s="146"/>
      <c r="EN829" s="146"/>
      <c r="EO829" s="146"/>
      <c r="EP829" s="146"/>
      <c r="EQ829" s="146"/>
      <c r="ER829" s="146"/>
      <c r="ES829" s="146"/>
      <c r="ET829" s="146"/>
      <c r="EU829" s="146"/>
      <c r="EV829" s="146"/>
      <c r="EW829" s="146"/>
      <c r="EX829" s="146"/>
      <c r="EY829" s="146"/>
      <c r="EZ829" s="158"/>
      <c r="FA829" s="158"/>
      <c r="FB829" s="158"/>
      <c r="FC829" s="146"/>
      <c r="FD829" s="146"/>
      <c r="FE829" s="146"/>
      <c r="FF829" s="146"/>
      <c r="FG829" s="146"/>
      <c r="FH829" s="146"/>
      <c r="FI829" s="146"/>
      <c r="FJ829" s="146"/>
      <c r="FK829" s="146"/>
      <c r="FL829" s="146"/>
      <c r="FM829" s="146"/>
      <c r="FN829" s="146"/>
      <c r="FO829" s="146"/>
      <c r="FP829" s="146"/>
      <c r="FQ829" s="146"/>
      <c r="FR829" s="146"/>
      <c r="FS829" s="146"/>
      <c r="FT829" s="146"/>
      <c r="FU829" s="146"/>
      <c r="FV829" s="146"/>
      <c r="FW829" s="146"/>
      <c r="FX829" s="146"/>
      <c r="FY829" s="146"/>
      <c r="FZ829" s="146"/>
      <c r="GA829" s="146"/>
    </row>
    <row r="830" spans="2:183"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  <c r="AA830" s="146"/>
      <c r="AB830" s="146"/>
      <c r="AC830" s="146"/>
      <c r="AD830" s="146"/>
      <c r="AE830" s="146"/>
      <c r="AF830" s="146"/>
      <c r="AG830" s="146"/>
      <c r="AH830" s="146"/>
      <c r="AI830" s="146"/>
      <c r="AJ830" s="146"/>
      <c r="AK830" s="146"/>
      <c r="AL830" s="217"/>
      <c r="AM830" s="146"/>
      <c r="AN830" s="146"/>
      <c r="AO830" s="146"/>
      <c r="AP830" s="146"/>
      <c r="AQ830" s="146"/>
      <c r="AR830" s="146"/>
      <c r="AS830" s="146"/>
      <c r="AT830" s="146"/>
      <c r="AU830" s="146"/>
      <c r="AV830" s="146"/>
      <c r="AW830" s="146"/>
      <c r="AX830" s="146"/>
      <c r="AY830" s="146"/>
      <c r="AZ830" s="146"/>
      <c r="BA830" s="146"/>
      <c r="BB830" s="146"/>
      <c r="BC830" s="146"/>
      <c r="BD830" s="146"/>
      <c r="BE830" s="146"/>
      <c r="BF830" s="146"/>
      <c r="BG830" s="146"/>
      <c r="BH830" s="146"/>
      <c r="BI830" s="146"/>
      <c r="BJ830" s="146"/>
      <c r="BK830" s="146"/>
      <c r="BL830" s="146"/>
      <c r="BM830" s="146"/>
      <c r="BN830" s="146"/>
      <c r="BO830" s="146"/>
      <c r="BP830" s="146"/>
      <c r="BQ830" s="146"/>
      <c r="BR830" s="146"/>
      <c r="BS830" s="146"/>
      <c r="BT830" s="146"/>
      <c r="BU830" s="146"/>
      <c r="BV830" s="146"/>
      <c r="BW830" s="146"/>
      <c r="BX830" s="146"/>
      <c r="BY830" s="146"/>
      <c r="BZ830" s="146"/>
      <c r="CA830" s="146"/>
      <c r="CB830" s="146"/>
      <c r="CC830" s="146"/>
      <c r="CD830" s="146"/>
      <c r="CE830" s="146"/>
      <c r="CF830" s="146"/>
      <c r="CG830" s="146"/>
      <c r="CH830" s="146"/>
      <c r="CI830" s="146"/>
      <c r="CJ830" s="146"/>
      <c r="CK830" s="146"/>
      <c r="CL830" s="146"/>
      <c r="CM830" s="146"/>
      <c r="CN830" s="146"/>
      <c r="CO830" s="146"/>
      <c r="CP830" s="146"/>
      <c r="CQ830" s="146"/>
      <c r="CR830" s="146"/>
      <c r="CS830" s="146"/>
      <c r="CT830" s="146"/>
      <c r="CU830" s="146"/>
      <c r="CV830" s="146"/>
      <c r="CW830" s="146"/>
      <c r="CX830" s="146"/>
      <c r="CY830" s="146"/>
      <c r="CZ830" s="146"/>
      <c r="DA830" s="146"/>
      <c r="DB830" s="146"/>
      <c r="DC830" s="146"/>
      <c r="DD830" s="146"/>
      <c r="DE830" s="146"/>
      <c r="DF830" s="146"/>
      <c r="DG830" s="146"/>
      <c r="DH830" s="146"/>
      <c r="DI830" s="146"/>
      <c r="DJ830" s="146"/>
      <c r="DK830" s="146"/>
      <c r="DL830" s="146"/>
      <c r="DM830" s="146"/>
      <c r="DN830" s="146"/>
      <c r="DO830" s="146"/>
      <c r="DP830" s="146"/>
      <c r="DQ830" s="146"/>
      <c r="DR830" s="146"/>
      <c r="DS830" s="146"/>
      <c r="DT830" s="146"/>
      <c r="DU830" s="146"/>
      <c r="DV830" s="158"/>
      <c r="DW830" s="158"/>
      <c r="DX830" s="158"/>
      <c r="DY830" s="158"/>
      <c r="DZ830" s="158"/>
      <c r="EA830" s="158"/>
      <c r="EB830" s="158"/>
      <c r="EC830" s="158"/>
      <c r="ED830" s="158"/>
      <c r="EE830" s="158"/>
      <c r="EF830" s="158"/>
      <c r="EG830" s="158"/>
      <c r="EH830" s="158"/>
      <c r="EI830" s="158"/>
      <c r="EJ830" s="146"/>
      <c r="EK830" s="146"/>
      <c r="EL830" s="146"/>
      <c r="EM830" s="146"/>
      <c r="EN830" s="146"/>
      <c r="EO830" s="146"/>
      <c r="EP830" s="146"/>
      <c r="EQ830" s="146"/>
      <c r="ER830" s="146"/>
      <c r="ES830" s="146"/>
      <c r="ET830" s="146"/>
      <c r="EU830" s="146"/>
      <c r="EV830" s="146"/>
      <c r="EW830" s="146"/>
      <c r="EX830" s="146"/>
      <c r="EY830" s="146"/>
      <c r="EZ830" s="158"/>
      <c r="FA830" s="158"/>
      <c r="FB830" s="158"/>
      <c r="FC830" s="146"/>
      <c r="FD830" s="146"/>
      <c r="FE830" s="146"/>
      <c r="FF830" s="146"/>
      <c r="FG830" s="146"/>
      <c r="FH830" s="146"/>
      <c r="FI830" s="146"/>
      <c r="FJ830" s="146"/>
      <c r="FK830" s="146"/>
      <c r="FL830" s="146"/>
      <c r="FM830" s="146"/>
      <c r="FN830" s="146"/>
      <c r="FO830" s="146"/>
      <c r="FP830" s="146"/>
      <c r="FQ830" s="146"/>
      <c r="FR830" s="146"/>
      <c r="FS830" s="146"/>
      <c r="FT830" s="146"/>
      <c r="FU830" s="146"/>
      <c r="FV830" s="146"/>
      <c r="FW830" s="146"/>
      <c r="FX830" s="146"/>
      <c r="FY830" s="146"/>
      <c r="FZ830" s="146"/>
      <c r="GA830" s="146"/>
    </row>
    <row r="831" spans="2:183"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  <c r="AA831" s="146"/>
      <c r="AB831" s="146"/>
      <c r="AC831" s="146"/>
      <c r="AD831" s="146"/>
      <c r="AE831" s="146"/>
      <c r="AF831" s="146"/>
      <c r="AG831" s="146"/>
      <c r="AH831" s="146"/>
      <c r="AI831" s="146"/>
      <c r="AJ831" s="146"/>
      <c r="AK831" s="146"/>
      <c r="AL831" s="217"/>
      <c r="AM831" s="146"/>
      <c r="AN831" s="146"/>
      <c r="AO831" s="146"/>
      <c r="AP831" s="146"/>
      <c r="AQ831" s="146"/>
      <c r="AR831" s="146"/>
      <c r="AS831" s="146"/>
      <c r="AT831" s="146"/>
      <c r="AU831" s="146"/>
      <c r="AV831" s="146"/>
      <c r="AW831" s="146"/>
      <c r="AX831" s="146"/>
      <c r="AY831" s="146"/>
      <c r="AZ831" s="146"/>
      <c r="BA831" s="146"/>
      <c r="BB831" s="146"/>
      <c r="BC831" s="146"/>
      <c r="BD831" s="146"/>
      <c r="BE831" s="146"/>
      <c r="BF831" s="146"/>
      <c r="BG831" s="146"/>
      <c r="BH831" s="146"/>
      <c r="BI831" s="146"/>
      <c r="BJ831" s="146"/>
      <c r="BK831" s="146"/>
      <c r="BL831" s="146"/>
      <c r="BM831" s="146"/>
      <c r="BN831" s="146"/>
      <c r="BO831" s="146"/>
      <c r="BP831" s="146"/>
      <c r="BQ831" s="146"/>
      <c r="BR831" s="146"/>
      <c r="BS831" s="146"/>
      <c r="BT831" s="146"/>
      <c r="BU831" s="146"/>
      <c r="BV831" s="146"/>
      <c r="BW831" s="146"/>
      <c r="BX831" s="146"/>
      <c r="BY831" s="146"/>
      <c r="BZ831" s="146"/>
      <c r="CA831" s="146"/>
      <c r="CB831" s="146"/>
      <c r="CC831" s="146"/>
      <c r="CD831" s="146"/>
      <c r="CE831" s="146"/>
      <c r="CF831" s="146"/>
      <c r="CG831" s="146"/>
      <c r="CH831" s="146"/>
      <c r="CI831" s="146"/>
      <c r="CJ831" s="146"/>
      <c r="CK831" s="146"/>
      <c r="CL831" s="146"/>
      <c r="CM831" s="146"/>
      <c r="CN831" s="146"/>
      <c r="CO831" s="146"/>
      <c r="CP831" s="146"/>
      <c r="CQ831" s="146"/>
      <c r="CR831" s="146"/>
      <c r="CS831" s="146"/>
      <c r="CT831" s="146"/>
      <c r="CU831" s="146"/>
      <c r="CV831" s="146"/>
      <c r="CW831" s="146"/>
      <c r="CX831" s="146"/>
      <c r="CY831" s="146"/>
      <c r="CZ831" s="146"/>
      <c r="DA831" s="146"/>
      <c r="DB831" s="146"/>
      <c r="DC831" s="146"/>
      <c r="DD831" s="146"/>
      <c r="DE831" s="146"/>
      <c r="DF831" s="146"/>
      <c r="DG831" s="146"/>
      <c r="DH831" s="146"/>
      <c r="DI831" s="146"/>
      <c r="DJ831" s="146"/>
      <c r="DK831" s="146"/>
      <c r="DL831" s="146"/>
      <c r="DM831" s="146"/>
      <c r="DN831" s="146"/>
      <c r="DO831" s="146"/>
      <c r="DP831" s="146"/>
      <c r="DQ831" s="146"/>
      <c r="DR831" s="146"/>
      <c r="DS831" s="146"/>
      <c r="DT831" s="146"/>
      <c r="DU831" s="146"/>
      <c r="DV831" s="158"/>
      <c r="DW831" s="158"/>
      <c r="DX831" s="158"/>
      <c r="DY831" s="158"/>
      <c r="DZ831" s="158"/>
      <c r="EA831" s="158"/>
      <c r="EB831" s="158"/>
      <c r="EC831" s="158"/>
      <c r="ED831" s="158"/>
      <c r="EE831" s="158"/>
      <c r="EF831" s="158"/>
      <c r="EG831" s="158"/>
      <c r="EH831" s="158"/>
      <c r="EI831" s="158"/>
      <c r="EJ831" s="146"/>
      <c r="EK831" s="146"/>
      <c r="EL831" s="146"/>
      <c r="EM831" s="146"/>
      <c r="EN831" s="146"/>
      <c r="EO831" s="146"/>
      <c r="EP831" s="146"/>
      <c r="EQ831" s="146"/>
      <c r="ER831" s="146"/>
      <c r="ES831" s="146"/>
      <c r="ET831" s="146"/>
      <c r="EU831" s="146"/>
      <c r="EV831" s="146"/>
      <c r="EW831" s="146"/>
      <c r="EX831" s="146"/>
      <c r="EY831" s="146"/>
      <c r="EZ831" s="158"/>
      <c r="FA831" s="158"/>
      <c r="FB831" s="158"/>
      <c r="FC831" s="146"/>
      <c r="FD831" s="146"/>
      <c r="FE831" s="146"/>
      <c r="FF831" s="146"/>
      <c r="FG831" s="146"/>
      <c r="FH831" s="146"/>
      <c r="FI831" s="146"/>
      <c r="FJ831" s="146"/>
      <c r="FK831" s="146"/>
      <c r="FL831" s="146"/>
      <c r="FM831" s="146"/>
      <c r="FN831" s="146"/>
      <c r="FO831" s="146"/>
      <c r="FP831" s="146"/>
      <c r="FQ831" s="146"/>
      <c r="FR831" s="146"/>
      <c r="FS831" s="146"/>
      <c r="FT831" s="146"/>
      <c r="FU831" s="146"/>
      <c r="FV831" s="146"/>
      <c r="FW831" s="146"/>
      <c r="FX831" s="146"/>
      <c r="FY831" s="146"/>
      <c r="FZ831" s="146"/>
      <c r="GA831" s="146"/>
    </row>
    <row r="832" spans="2:183">
      <c r="D832" s="45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  <c r="AA832" s="146"/>
      <c r="AB832" s="146"/>
      <c r="AC832" s="146"/>
      <c r="AD832" s="146"/>
      <c r="AE832" s="146"/>
      <c r="AF832" s="146"/>
      <c r="AG832" s="146"/>
      <c r="AH832" s="146"/>
      <c r="AI832" s="146"/>
      <c r="AJ832" s="146"/>
      <c r="AK832" s="146"/>
      <c r="AL832" s="217"/>
      <c r="AM832" s="146"/>
      <c r="AN832" s="146"/>
      <c r="AO832" s="146"/>
      <c r="AP832" s="146"/>
      <c r="AQ832" s="146"/>
      <c r="AR832" s="146"/>
      <c r="AS832" s="146"/>
      <c r="AT832" s="146"/>
      <c r="AU832" s="146"/>
      <c r="AV832" s="146"/>
      <c r="AW832" s="146"/>
      <c r="AX832" s="146"/>
      <c r="AY832" s="146"/>
      <c r="AZ832" s="146"/>
      <c r="BA832" s="146"/>
      <c r="BB832" s="146"/>
      <c r="BC832" s="146"/>
      <c r="BD832" s="146"/>
      <c r="BE832" s="146"/>
      <c r="BF832" s="146"/>
      <c r="BG832" s="146"/>
      <c r="BH832" s="146"/>
      <c r="BI832" s="146"/>
      <c r="BJ832" s="146"/>
      <c r="BK832" s="146"/>
      <c r="BL832" s="146"/>
      <c r="BM832" s="146"/>
      <c r="BN832" s="146"/>
      <c r="BO832" s="146"/>
      <c r="BP832" s="146"/>
      <c r="BQ832" s="146"/>
      <c r="BR832" s="146"/>
      <c r="BS832" s="146"/>
      <c r="BT832" s="146"/>
      <c r="BU832" s="146"/>
      <c r="BV832" s="146"/>
      <c r="BW832" s="146"/>
      <c r="BX832" s="146"/>
      <c r="BY832" s="146"/>
      <c r="BZ832" s="146"/>
      <c r="CA832" s="146"/>
      <c r="CB832" s="146"/>
      <c r="CC832" s="146"/>
      <c r="CD832" s="146"/>
      <c r="CE832" s="146"/>
      <c r="CF832" s="146"/>
      <c r="CG832" s="146"/>
      <c r="CH832" s="146"/>
      <c r="CI832" s="146"/>
      <c r="CJ832" s="146"/>
      <c r="CK832" s="146"/>
      <c r="CL832" s="146"/>
      <c r="CM832" s="146"/>
      <c r="CN832" s="146"/>
      <c r="CO832" s="146"/>
      <c r="CP832" s="146"/>
      <c r="CQ832" s="146"/>
      <c r="CR832" s="146"/>
      <c r="CS832" s="146"/>
      <c r="CT832" s="146"/>
      <c r="CU832" s="146"/>
      <c r="CV832" s="146"/>
      <c r="CW832" s="146"/>
      <c r="CX832" s="146"/>
      <c r="CY832" s="146"/>
      <c r="CZ832" s="146"/>
      <c r="DA832" s="146"/>
      <c r="DB832" s="146"/>
      <c r="DC832" s="146"/>
      <c r="DD832" s="146"/>
      <c r="DE832" s="146"/>
      <c r="DF832" s="146"/>
      <c r="DG832" s="146"/>
      <c r="DH832" s="146"/>
      <c r="DI832" s="146"/>
      <c r="DJ832" s="146"/>
      <c r="DK832" s="146"/>
      <c r="DL832" s="146"/>
      <c r="DM832" s="146"/>
      <c r="DN832" s="146"/>
      <c r="DO832" s="146"/>
      <c r="DP832" s="146"/>
      <c r="DQ832" s="146"/>
      <c r="DR832" s="146"/>
      <c r="DS832" s="146"/>
      <c r="DT832" s="146"/>
      <c r="DU832" s="146"/>
      <c r="DV832" s="158"/>
      <c r="DW832" s="158"/>
      <c r="DX832" s="158"/>
      <c r="DY832" s="158"/>
      <c r="DZ832" s="158"/>
      <c r="EA832" s="158"/>
      <c r="EB832" s="158"/>
      <c r="EC832" s="158"/>
      <c r="ED832" s="158"/>
      <c r="EE832" s="158"/>
      <c r="EF832" s="158"/>
      <c r="EG832" s="158"/>
      <c r="EH832" s="158"/>
      <c r="EI832" s="158"/>
      <c r="EJ832" s="146"/>
      <c r="EK832" s="146"/>
      <c r="EL832" s="146"/>
      <c r="EM832" s="146"/>
      <c r="EN832" s="146"/>
      <c r="EO832" s="146"/>
      <c r="EP832" s="146"/>
      <c r="EQ832" s="146"/>
      <c r="ER832" s="146"/>
      <c r="ES832" s="146"/>
      <c r="ET832" s="146"/>
      <c r="EU832" s="146"/>
      <c r="EV832" s="146"/>
      <c r="EW832" s="146"/>
      <c r="EX832" s="146"/>
      <c r="EY832" s="146"/>
      <c r="EZ832" s="158"/>
      <c r="FA832" s="158"/>
      <c r="FB832" s="158"/>
      <c r="FC832" s="146"/>
      <c r="FD832" s="146"/>
      <c r="FE832" s="146"/>
      <c r="FF832" s="146"/>
      <c r="FG832" s="146"/>
      <c r="FH832" s="146"/>
      <c r="FI832" s="146"/>
      <c r="FJ832" s="146"/>
      <c r="FK832" s="146"/>
      <c r="FL832" s="146"/>
      <c r="FM832" s="146"/>
      <c r="FN832" s="146"/>
      <c r="FO832" s="146"/>
      <c r="FP832" s="146"/>
      <c r="FQ832" s="146"/>
      <c r="FR832" s="146"/>
      <c r="FS832" s="146"/>
      <c r="FT832" s="146"/>
      <c r="FU832" s="146"/>
      <c r="FV832" s="146"/>
      <c r="FW832" s="146"/>
      <c r="FX832" s="146"/>
      <c r="FY832" s="146"/>
      <c r="FZ832" s="146"/>
      <c r="GA832" s="146"/>
    </row>
    <row r="833" spans="4:183">
      <c r="D833" s="45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  <c r="AA833" s="146"/>
      <c r="AB833" s="146"/>
      <c r="AC833" s="146"/>
      <c r="AD833" s="146"/>
      <c r="AE833" s="146"/>
      <c r="AF833" s="146"/>
      <c r="AG833" s="146"/>
      <c r="AH833" s="146"/>
      <c r="AI833" s="146"/>
      <c r="AJ833" s="146"/>
      <c r="AK833" s="146"/>
      <c r="AL833" s="217"/>
      <c r="AM833" s="146"/>
      <c r="AN833" s="146"/>
      <c r="AO833" s="146"/>
      <c r="AP833" s="146"/>
      <c r="AQ833" s="146"/>
      <c r="AR833" s="146"/>
      <c r="AS833" s="146"/>
      <c r="AT833" s="146"/>
      <c r="AU833" s="146"/>
      <c r="AV833" s="146"/>
      <c r="AW833" s="146"/>
      <c r="AX833" s="146"/>
      <c r="AY833" s="146"/>
      <c r="AZ833" s="146"/>
      <c r="BA833" s="146"/>
      <c r="BB833" s="146"/>
      <c r="BC833" s="146"/>
      <c r="BD833" s="146"/>
      <c r="BE833" s="146"/>
      <c r="BF833" s="146"/>
      <c r="BG833" s="146"/>
      <c r="BH833" s="146"/>
      <c r="BI833" s="146"/>
      <c r="BJ833" s="146"/>
      <c r="BK833" s="146"/>
      <c r="BL833" s="146"/>
      <c r="BM833" s="146"/>
      <c r="BN833" s="146"/>
      <c r="BO833" s="146"/>
      <c r="BP833" s="146"/>
      <c r="BQ833" s="146"/>
      <c r="BR833" s="146"/>
      <c r="BS833" s="146"/>
      <c r="BT833" s="146"/>
      <c r="BU833" s="146"/>
      <c r="BV833" s="146"/>
      <c r="BW833" s="146"/>
      <c r="BX833" s="146"/>
      <c r="BY833" s="146"/>
      <c r="BZ833" s="146"/>
      <c r="CA833" s="146"/>
      <c r="CB833" s="146"/>
      <c r="CC833" s="146"/>
      <c r="CD833" s="146"/>
      <c r="CE833" s="146"/>
      <c r="CF833" s="146"/>
      <c r="CG833" s="146"/>
      <c r="CH833" s="146"/>
      <c r="CI833" s="146"/>
      <c r="CJ833" s="146"/>
      <c r="CK833" s="146"/>
      <c r="CL833" s="146"/>
      <c r="CM833" s="146"/>
      <c r="CN833" s="146"/>
      <c r="CO833" s="146"/>
      <c r="CP833" s="146"/>
      <c r="CQ833" s="146"/>
      <c r="CR833" s="146"/>
      <c r="CS833" s="146"/>
      <c r="CT833" s="146"/>
      <c r="CU833" s="146"/>
      <c r="CV833" s="146"/>
      <c r="CW833" s="146"/>
      <c r="CX833" s="146"/>
      <c r="CY833" s="146"/>
      <c r="CZ833" s="146"/>
      <c r="DA833" s="146"/>
      <c r="DB833" s="146"/>
      <c r="DC833" s="146"/>
      <c r="DD833" s="146"/>
      <c r="DE833" s="146"/>
      <c r="DF833" s="146"/>
      <c r="DG833" s="146"/>
      <c r="DH833" s="146"/>
      <c r="DI833" s="146"/>
      <c r="DJ833" s="146"/>
      <c r="DK833" s="146"/>
      <c r="DL833" s="146"/>
      <c r="DM833" s="146"/>
      <c r="DN833" s="146"/>
      <c r="DO833" s="146"/>
      <c r="DP833" s="146"/>
      <c r="DQ833" s="146"/>
      <c r="DR833" s="146"/>
      <c r="DS833" s="146"/>
      <c r="DT833" s="146"/>
      <c r="DU833" s="146"/>
      <c r="DV833" s="158"/>
      <c r="DW833" s="158"/>
      <c r="DX833" s="158"/>
      <c r="DY833" s="158"/>
      <c r="DZ833" s="158"/>
      <c r="EA833" s="158"/>
      <c r="EB833" s="158"/>
      <c r="EC833" s="158"/>
      <c r="ED833" s="158"/>
      <c r="EE833" s="158"/>
      <c r="EF833" s="158"/>
      <c r="EG833" s="158"/>
      <c r="EH833" s="158"/>
      <c r="EI833" s="158"/>
      <c r="EJ833" s="146"/>
      <c r="EK833" s="146"/>
      <c r="EL833" s="146"/>
      <c r="EM833" s="146"/>
      <c r="EN833" s="146"/>
      <c r="EO833" s="146"/>
      <c r="EP833" s="146"/>
      <c r="EQ833" s="146"/>
      <c r="ER833" s="146"/>
      <c r="ES833" s="146"/>
      <c r="ET833" s="146"/>
      <c r="EU833" s="146"/>
      <c r="EV833" s="146"/>
      <c r="EW833" s="146"/>
      <c r="EX833" s="146"/>
      <c r="EY833" s="146"/>
      <c r="EZ833" s="158"/>
      <c r="FA833" s="158"/>
      <c r="FB833" s="158"/>
      <c r="FC833" s="146"/>
      <c r="FD833" s="146"/>
      <c r="FE833" s="146"/>
      <c r="FF833" s="146"/>
      <c r="FG833" s="146"/>
      <c r="FH833" s="146"/>
      <c r="FI833" s="146"/>
      <c r="FJ833" s="146"/>
      <c r="FK833" s="146"/>
      <c r="FL833" s="146"/>
      <c r="FM833" s="146"/>
      <c r="FN833" s="146"/>
      <c r="FO833" s="146"/>
      <c r="FP833" s="146"/>
      <c r="FQ833" s="146"/>
      <c r="FR833" s="146"/>
      <c r="FS833" s="146"/>
      <c r="FT833" s="146"/>
      <c r="FU833" s="146"/>
      <c r="FV833" s="146"/>
      <c r="FW833" s="146"/>
      <c r="FX833" s="146"/>
      <c r="FY833" s="146"/>
      <c r="FZ833" s="146"/>
      <c r="GA833" s="146"/>
    </row>
    <row r="834" spans="4:183">
      <c r="D834" s="45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  <c r="AA834" s="146"/>
      <c r="AB834" s="146"/>
      <c r="AC834" s="146"/>
      <c r="AD834" s="146"/>
      <c r="AE834" s="146"/>
      <c r="AF834" s="146"/>
      <c r="AG834" s="146"/>
      <c r="AH834" s="146"/>
      <c r="AI834" s="146"/>
      <c r="AJ834" s="146"/>
      <c r="AK834" s="146"/>
      <c r="AL834" s="217"/>
      <c r="AM834" s="146"/>
      <c r="AN834" s="146"/>
      <c r="AO834" s="146"/>
      <c r="AP834" s="146"/>
      <c r="AQ834" s="146"/>
      <c r="AR834" s="146"/>
      <c r="AS834" s="146"/>
      <c r="AT834" s="146"/>
      <c r="AU834" s="146"/>
      <c r="AV834" s="146"/>
      <c r="AW834" s="146"/>
      <c r="AX834" s="146"/>
      <c r="AY834" s="146"/>
      <c r="AZ834" s="146"/>
      <c r="BA834" s="146"/>
      <c r="BB834" s="146"/>
      <c r="BC834" s="146"/>
      <c r="BD834" s="146"/>
      <c r="BE834" s="146"/>
      <c r="BF834" s="146"/>
      <c r="BG834" s="146"/>
      <c r="BH834" s="146"/>
      <c r="BI834" s="146"/>
      <c r="BJ834" s="146"/>
      <c r="BK834" s="146"/>
      <c r="BL834" s="146"/>
      <c r="BM834" s="146"/>
      <c r="BN834" s="146"/>
      <c r="BO834" s="146"/>
      <c r="BP834" s="146"/>
      <c r="BQ834" s="146"/>
      <c r="BR834" s="146"/>
      <c r="BS834" s="146"/>
      <c r="BT834" s="146"/>
      <c r="BU834" s="146"/>
      <c r="BV834" s="146"/>
      <c r="BW834" s="146"/>
      <c r="BX834" s="146"/>
      <c r="BY834" s="146"/>
      <c r="BZ834" s="146"/>
      <c r="CA834" s="146"/>
      <c r="CB834" s="146"/>
      <c r="CC834" s="146"/>
      <c r="CD834" s="146"/>
      <c r="CE834" s="146"/>
      <c r="CF834" s="146"/>
      <c r="CG834" s="146"/>
      <c r="CH834" s="146"/>
      <c r="CI834" s="146"/>
      <c r="CJ834" s="146"/>
      <c r="CK834" s="146"/>
      <c r="CL834" s="146"/>
      <c r="CM834" s="146"/>
      <c r="CN834" s="146"/>
      <c r="CO834" s="146"/>
      <c r="CP834" s="146"/>
      <c r="CQ834" s="146"/>
      <c r="CR834" s="146"/>
      <c r="CS834" s="146"/>
      <c r="CT834" s="146"/>
      <c r="CU834" s="146"/>
      <c r="CV834" s="146"/>
      <c r="CW834" s="146"/>
      <c r="CX834" s="146"/>
      <c r="CY834" s="146"/>
      <c r="CZ834" s="146"/>
      <c r="DA834" s="146"/>
      <c r="DB834" s="146"/>
      <c r="DC834" s="146"/>
      <c r="DD834" s="146"/>
      <c r="DE834" s="146"/>
      <c r="DF834" s="146"/>
      <c r="DG834" s="146"/>
      <c r="DH834" s="146"/>
      <c r="DI834" s="146"/>
      <c r="DJ834" s="146"/>
      <c r="DK834" s="146"/>
      <c r="DL834" s="146"/>
      <c r="DM834" s="146"/>
      <c r="DN834" s="146"/>
      <c r="DO834" s="146"/>
      <c r="DP834" s="146"/>
      <c r="DQ834" s="146"/>
      <c r="DR834" s="146"/>
      <c r="DS834" s="146"/>
      <c r="DT834" s="146"/>
      <c r="DU834" s="146"/>
      <c r="DV834" s="158"/>
      <c r="DW834" s="158"/>
      <c r="DX834" s="158"/>
      <c r="DY834" s="158"/>
      <c r="DZ834" s="158"/>
      <c r="EA834" s="158"/>
      <c r="EB834" s="158"/>
      <c r="EC834" s="158"/>
      <c r="ED834" s="158"/>
      <c r="EE834" s="158"/>
      <c r="EF834" s="158"/>
      <c r="EG834" s="158"/>
      <c r="EH834" s="158"/>
      <c r="EI834" s="158"/>
      <c r="EJ834" s="146"/>
      <c r="EK834" s="146"/>
      <c r="EL834" s="146"/>
      <c r="EM834" s="146"/>
      <c r="EN834" s="146"/>
      <c r="EO834" s="146"/>
      <c r="EP834" s="146"/>
      <c r="EQ834" s="146"/>
      <c r="ER834" s="146"/>
      <c r="ES834" s="146"/>
      <c r="ET834" s="146"/>
      <c r="EU834" s="146"/>
      <c r="EV834" s="146"/>
      <c r="EW834" s="146"/>
      <c r="EX834" s="146"/>
      <c r="EY834" s="146"/>
      <c r="EZ834" s="158"/>
      <c r="FA834" s="158"/>
      <c r="FB834" s="158"/>
      <c r="FC834" s="146"/>
      <c r="FD834" s="146"/>
      <c r="FE834" s="146"/>
      <c r="FF834" s="146"/>
      <c r="FG834" s="146"/>
      <c r="FH834" s="146"/>
      <c r="FI834" s="146"/>
      <c r="FJ834" s="146"/>
      <c r="FK834" s="146"/>
      <c r="FL834" s="146"/>
      <c r="FM834" s="146"/>
      <c r="FN834" s="146"/>
      <c r="FO834" s="146"/>
      <c r="FP834" s="146"/>
      <c r="FQ834" s="146"/>
      <c r="FR834" s="146"/>
      <c r="FS834" s="146"/>
      <c r="FT834" s="146"/>
      <c r="FU834" s="146"/>
      <c r="FV834" s="146"/>
      <c r="FW834" s="146"/>
      <c r="FX834" s="146"/>
      <c r="FY834" s="146"/>
      <c r="FZ834" s="146"/>
      <c r="GA834" s="146"/>
    </row>
    <row r="835" spans="4:183">
      <c r="D835" s="45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  <c r="AA835" s="146"/>
      <c r="AB835" s="146"/>
      <c r="AC835" s="146"/>
      <c r="AD835" s="146"/>
      <c r="AE835" s="146"/>
      <c r="AF835" s="146"/>
      <c r="AG835" s="146"/>
      <c r="AH835" s="146"/>
      <c r="AI835" s="146"/>
      <c r="AJ835" s="146"/>
      <c r="AK835" s="146"/>
      <c r="AL835" s="217"/>
      <c r="AM835" s="146"/>
      <c r="AN835" s="146"/>
      <c r="AO835" s="146"/>
      <c r="AP835" s="146"/>
      <c r="AQ835" s="146"/>
      <c r="AR835" s="146"/>
      <c r="AS835" s="146"/>
      <c r="AT835" s="146"/>
      <c r="AU835" s="146"/>
      <c r="AV835" s="146"/>
      <c r="AW835" s="146"/>
      <c r="AX835" s="146"/>
      <c r="AY835" s="146"/>
      <c r="AZ835" s="146"/>
      <c r="BA835" s="146"/>
      <c r="BB835" s="146"/>
      <c r="BC835" s="146"/>
      <c r="BD835" s="146"/>
      <c r="BE835" s="146"/>
      <c r="BF835" s="146"/>
      <c r="BG835" s="146"/>
      <c r="BH835" s="146"/>
      <c r="BI835" s="146"/>
      <c r="BJ835" s="146"/>
      <c r="BK835" s="146"/>
      <c r="BL835" s="146"/>
      <c r="BM835" s="146"/>
      <c r="BN835" s="146"/>
      <c r="BO835" s="146"/>
      <c r="BP835" s="146"/>
      <c r="BQ835" s="146"/>
      <c r="BR835" s="146"/>
      <c r="BS835" s="146"/>
      <c r="BT835" s="146"/>
      <c r="BU835" s="146"/>
      <c r="BV835" s="146"/>
      <c r="BW835" s="146"/>
      <c r="BX835" s="146"/>
      <c r="BY835" s="146"/>
      <c r="BZ835" s="146"/>
      <c r="CA835" s="146"/>
      <c r="CB835" s="146"/>
      <c r="CC835" s="146"/>
      <c r="CD835" s="146"/>
      <c r="CE835" s="146"/>
      <c r="CF835" s="146"/>
      <c r="CG835" s="146"/>
      <c r="CH835" s="146"/>
      <c r="CI835" s="146"/>
      <c r="CJ835" s="146"/>
      <c r="CK835" s="146"/>
      <c r="CL835" s="146"/>
      <c r="CM835" s="146"/>
      <c r="CN835" s="146"/>
      <c r="CO835" s="146"/>
      <c r="CP835" s="146"/>
      <c r="CQ835" s="146"/>
      <c r="CR835" s="146"/>
      <c r="CS835" s="146"/>
      <c r="CT835" s="146"/>
      <c r="CU835" s="146"/>
      <c r="CV835" s="146"/>
      <c r="CW835" s="146"/>
      <c r="CX835" s="146"/>
      <c r="CY835" s="146"/>
      <c r="CZ835" s="146"/>
      <c r="DA835" s="146"/>
      <c r="DB835" s="146"/>
      <c r="DC835" s="146"/>
      <c r="DD835" s="146"/>
      <c r="DE835" s="146"/>
      <c r="DF835" s="146"/>
      <c r="DG835" s="146"/>
      <c r="DH835" s="146"/>
      <c r="DI835" s="146"/>
      <c r="DJ835" s="146"/>
      <c r="DK835" s="146"/>
      <c r="DL835" s="146"/>
      <c r="DM835" s="146"/>
      <c r="DN835" s="146"/>
      <c r="DO835" s="146"/>
      <c r="DP835" s="146"/>
      <c r="DQ835" s="146"/>
      <c r="DR835" s="146"/>
      <c r="DS835" s="146"/>
      <c r="DT835" s="146"/>
      <c r="DU835" s="146"/>
      <c r="DV835" s="158"/>
      <c r="DW835" s="158"/>
      <c r="DX835" s="158"/>
      <c r="DY835" s="158"/>
      <c r="DZ835" s="158"/>
      <c r="EA835" s="158"/>
      <c r="EB835" s="158"/>
      <c r="EC835" s="158"/>
      <c r="ED835" s="158"/>
      <c r="EE835" s="158"/>
      <c r="EF835" s="158"/>
      <c r="EG835" s="158"/>
      <c r="EH835" s="158"/>
      <c r="EI835" s="158"/>
      <c r="EJ835" s="146"/>
      <c r="EK835" s="146"/>
      <c r="EL835" s="146"/>
      <c r="EM835" s="146"/>
      <c r="EN835" s="146"/>
      <c r="EO835" s="146"/>
      <c r="EP835" s="146"/>
      <c r="EQ835" s="146"/>
      <c r="ER835" s="146"/>
      <c r="ES835" s="146"/>
      <c r="ET835" s="146"/>
      <c r="EU835" s="146"/>
      <c r="EV835" s="146"/>
      <c r="EW835" s="146"/>
      <c r="EX835" s="146"/>
      <c r="EY835" s="146"/>
      <c r="EZ835" s="158"/>
      <c r="FA835" s="158"/>
      <c r="FB835" s="158"/>
      <c r="FC835" s="146"/>
      <c r="FD835" s="146"/>
      <c r="FE835" s="146"/>
      <c r="FF835" s="146"/>
      <c r="FG835" s="146"/>
      <c r="FH835" s="146"/>
      <c r="FI835" s="146"/>
      <c r="FJ835" s="146"/>
      <c r="FK835" s="146"/>
      <c r="FL835" s="146"/>
      <c r="FM835" s="146"/>
      <c r="FN835" s="146"/>
      <c r="FO835" s="146"/>
      <c r="FP835" s="146"/>
      <c r="FQ835" s="146"/>
      <c r="FR835" s="146"/>
      <c r="FS835" s="146"/>
      <c r="FT835" s="146"/>
      <c r="FU835" s="146"/>
      <c r="FV835" s="146"/>
      <c r="FW835" s="146"/>
      <c r="FX835" s="146"/>
      <c r="FY835" s="146"/>
      <c r="FZ835" s="146"/>
      <c r="GA835" s="146"/>
    </row>
    <row r="836" spans="4:183">
      <c r="D836" s="45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  <c r="AA836" s="146"/>
      <c r="AB836" s="146"/>
      <c r="AC836" s="146"/>
      <c r="AD836" s="146"/>
      <c r="AE836" s="146"/>
      <c r="AF836" s="146"/>
      <c r="AG836" s="146"/>
      <c r="AH836" s="146"/>
      <c r="AI836" s="146"/>
      <c r="AJ836" s="146"/>
      <c r="AK836" s="146"/>
      <c r="AL836" s="217"/>
      <c r="AM836" s="146"/>
      <c r="AN836" s="146"/>
      <c r="AO836" s="146"/>
      <c r="AP836" s="146"/>
      <c r="AQ836" s="146"/>
      <c r="AR836" s="146"/>
      <c r="AS836" s="146"/>
      <c r="AT836" s="146"/>
      <c r="AU836" s="146"/>
      <c r="AV836" s="146"/>
      <c r="AW836" s="146"/>
      <c r="AX836" s="146"/>
      <c r="AY836" s="146"/>
      <c r="AZ836" s="146"/>
      <c r="BA836" s="146"/>
      <c r="BB836" s="146"/>
      <c r="BC836" s="146"/>
      <c r="BD836" s="146"/>
      <c r="BE836" s="146"/>
      <c r="BF836" s="146"/>
      <c r="BG836" s="146"/>
      <c r="BH836" s="146"/>
      <c r="BI836" s="146"/>
      <c r="BJ836" s="146"/>
      <c r="BK836" s="146"/>
      <c r="BL836" s="146"/>
      <c r="BM836" s="146"/>
      <c r="BN836" s="146"/>
      <c r="BO836" s="146"/>
      <c r="BP836" s="146"/>
      <c r="BQ836" s="146"/>
      <c r="BR836" s="146"/>
      <c r="BS836" s="146"/>
      <c r="BT836" s="146"/>
      <c r="BU836" s="146"/>
      <c r="BV836" s="146"/>
      <c r="BW836" s="146"/>
      <c r="BX836" s="146"/>
      <c r="BY836" s="146"/>
      <c r="BZ836" s="146"/>
      <c r="CA836" s="146"/>
      <c r="CB836" s="146"/>
      <c r="CC836" s="146"/>
      <c r="CD836" s="146"/>
      <c r="CE836" s="146"/>
      <c r="CF836" s="146"/>
      <c r="CG836" s="146"/>
      <c r="CH836" s="146"/>
      <c r="CI836" s="146"/>
      <c r="CJ836" s="146"/>
      <c r="CK836" s="146"/>
      <c r="CL836" s="146"/>
      <c r="CM836" s="146"/>
      <c r="CN836" s="146"/>
      <c r="CO836" s="146"/>
      <c r="CP836" s="146"/>
      <c r="CQ836" s="146"/>
      <c r="CR836" s="146"/>
      <c r="CS836" s="146"/>
      <c r="CT836" s="146"/>
      <c r="CU836" s="146"/>
      <c r="CV836" s="146"/>
      <c r="CW836" s="146"/>
      <c r="CX836" s="146"/>
      <c r="CY836" s="146"/>
      <c r="CZ836" s="146"/>
      <c r="DA836" s="146"/>
      <c r="DB836" s="146"/>
      <c r="DC836" s="146"/>
      <c r="DD836" s="146"/>
      <c r="DE836" s="146"/>
      <c r="DF836" s="146"/>
      <c r="DG836" s="146"/>
      <c r="DH836" s="146"/>
      <c r="DI836" s="146"/>
      <c r="DJ836" s="146"/>
      <c r="DK836" s="146"/>
      <c r="DL836" s="146"/>
      <c r="DM836" s="146"/>
      <c r="DN836" s="146"/>
      <c r="DO836" s="146"/>
      <c r="DP836" s="146"/>
      <c r="DQ836" s="146"/>
      <c r="DR836" s="146"/>
      <c r="DS836" s="146"/>
      <c r="DT836" s="146"/>
      <c r="DU836" s="146"/>
      <c r="DV836" s="158"/>
      <c r="DW836" s="158"/>
      <c r="DX836" s="158"/>
      <c r="DY836" s="158"/>
      <c r="DZ836" s="158"/>
      <c r="EA836" s="158"/>
      <c r="EB836" s="158"/>
      <c r="EC836" s="158"/>
      <c r="ED836" s="158"/>
      <c r="EE836" s="158"/>
      <c r="EF836" s="158"/>
      <c r="EG836" s="158"/>
      <c r="EH836" s="158"/>
      <c r="EI836" s="158"/>
      <c r="EJ836" s="146"/>
      <c r="EK836" s="146"/>
      <c r="EL836" s="146"/>
      <c r="EM836" s="146"/>
      <c r="EN836" s="146"/>
      <c r="EO836" s="146"/>
      <c r="EP836" s="146"/>
      <c r="EQ836" s="146"/>
      <c r="ER836" s="146"/>
      <c r="ES836" s="146"/>
      <c r="ET836" s="146"/>
      <c r="EU836" s="146"/>
      <c r="EV836" s="146"/>
      <c r="EW836" s="146"/>
      <c r="EX836" s="146"/>
      <c r="EY836" s="146"/>
      <c r="EZ836" s="158"/>
      <c r="FA836" s="158"/>
      <c r="FB836" s="158"/>
      <c r="FC836" s="146"/>
      <c r="FD836" s="146"/>
      <c r="FE836" s="146"/>
      <c r="FF836" s="146"/>
      <c r="FG836" s="146"/>
      <c r="FH836" s="146"/>
      <c r="FI836" s="146"/>
      <c r="FJ836" s="146"/>
      <c r="FK836" s="146"/>
      <c r="FL836" s="146"/>
      <c r="FM836" s="146"/>
      <c r="FN836" s="146"/>
      <c r="FO836" s="146"/>
      <c r="FP836" s="146"/>
      <c r="FQ836" s="146"/>
      <c r="FR836" s="146"/>
      <c r="FS836" s="146"/>
      <c r="FT836" s="146"/>
      <c r="FU836" s="146"/>
      <c r="FV836" s="146"/>
      <c r="FW836" s="146"/>
      <c r="FX836" s="146"/>
      <c r="FY836" s="146"/>
      <c r="FZ836" s="146"/>
      <c r="GA836" s="146"/>
    </row>
    <row r="837" spans="4:183">
      <c r="D837" s="45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  <c r="AA837" s="146"/>
      <c r="AB837" s="146"/>
      <c r="AC837" s="146"/>
      <c r="AD837" s="146"/>
      <c r="AE837" s="146"/>
      <c r="AF837" s="146"/>
      <c r="AG837" s="146"/>
      <c r="AH837" s="146"/>
      <c r="AI837" s="146"/>
      <c r="AJ837" s="146"/>
      <c r="AK837" s="146"/>
      <c r="AL837" s="217"/>
      <c r="AM837" s="146"/>
      <c r="AN837" s="146"/>
      <c r="AO837" s="146"/>
      <c r="AP837" s="146"/>
      <c r="AQ837" s="146"/>
      <c r="AR837" s="146"/>
      <c r="AS837" s="146"/>
      <c r="AT837" s="146"/>
      <c r="AU837" s="146"/>
      <c r="AV837" s="146"/>
      <c r="AW837" s="146"/>
      <c r="AX837" s="146"/>
      <c r="AY837" s="146"/>
      <c r="AZ837" s="146"/>
      <c r="BA837" s="146"/>
      <c r="BB837" s="146"/>
      <c r="BC837" s="146"/>
      <c r="BD837" s="146"/>
      <c r="BE837" s="146"/>
      <c r="BF837" s="146"/>
      <c r="BG837" s="146"/>
      <c r="BH837" s="146"/>
      <c r="BI837" s="146"/>
      <c r="BJ837" s="146"/>
      <c r="BK837" s="146"/>
      <c r="BL837" s="146"/>
      <c r="BM837" s="146"/>
      <c r="BN837" s="146"/>
      <c r="BO837" s="146"/>
      <c r="BP837" s="146"/>
      <c r="BQ837" s="146"/>
      <c r="BR837" s="146"/>
      <c r="BS837" s="146"/>
      <c r="BT837" s="146"/>
      <c r="BU837" s="146"/>
      <c r="BV837" s="146"/>
      <c r="BW837" s="146"/>
      <c r="BX837" s="146"/>
      <c r="BY837" s="146"/>
      <c r="BZ837" s="146"/>
      <c r="CA837" s="146"/>
      <c r="CB837" s="146"/>
      <c r="CC837" s="146"/>
      <c r="CD837" s="146"/>
      <c r="CE837" s="146"/>
      <c r="CF837" s="146"/>
      <c r="CG837" s="146"/>
      <c r="CH837" s="146"/>
      <c r="CI837" s="146"/>
      <c r="CJ837" s="146"/>
      <c r="CK837" s="146"/>
      <c r="CL837" s="146"/>
      <c r="CM837" s="146"/>
      <c r="CN837" s="146"/>
      <c r="CO837" s="146"/>
      <c r="CP837" s="146"/>
      <c r="CQ837" s="146"/>
      <c r="CR837" s="146"/>
      <c r="CS837" s="146"/>
      <c r="CT837" s="146"/>
      <c r="CU837" s="146"/>
      <c r="CV837" s="146"/>
      <c r="CW837" s="146"/>
      <c r="CX837" s="146"/>
      <c r="CY837" s="146"/>
      <c r="CZ837" s="146"/>
      <c r="DA837" s="146"/>
      <c r="DB837" s="146"/>
      <c r="DC837" s="146"/>
      <c r="DD837" s="146"/>
      <c r="DE837" s="146"/>
      <c r="DF837" s="146"/>
      <c r="DG837" s="146"/>
      <c r="DH837" s="146"/>
      <c r="DI837" s="146"/>
      <c r="DJ837" s="146"/>
      <c r="DK837" s="146"/>
      <c r="DL837" s="146"/>
      <c r="DM837" s="146"/>
      <c r="DN837" s="146"/>
      <c r="DO837" s="146"/>
      <c r="DP837" s="146"/>
      <c r="DQ837" s="146"/>
      <c r="DR837" s="146"/>
      <c r="DS837" s="146"/>
      <c r="DT837" s="146"/>
      <c r="DU837" s="146"/>
      <c r="DV837" s="158"/>
      <c r="DW837" s="158"/>
      <c r="DX837" s="158"/>
      <c r="DY837" s="158"/>
      <c r="DZ837" s="158"/>
      <c r="EA837" s="158"/>
      <c r="EB837" s="158"/>
      <c r="EC837" s="158"/>
      <c r="ED837" s="158"/>
      <c r="EE837" s="158"/>
      <c r="EF837" s="158"/>
      <c r="EG837" s="158"/>
      <c r="EH837" s="158"/>
      <c r="EI837" s="158"/>
      <c r="EJ837" s="146"/>
      <c r="EK837" s="146"/>
      <c r="EL837" s="146"/>
      <c r="EM837" s="146"/>
      <c r="EN837" s="146"/>
      <c r="EO837" s="146"/>
      <c r="EP837" s="146"/>
      <c r="EQ837" s="146"/>
      <c r="ER837" s="146"/>
      <c r="ES837" s="146"/>
      <c r="ET837" s="146"/>
      <c r="EU837" s="146"/>
      <c r="EV837" s="146"/>
      <c r="EW837" s="146"/>
      <c r="EX837" s="146"/>
      <c r="EY837" s="146"/>
      <c r="EZ837" s="158"/>
      <c r="FA837" s="158"/>
      <c r="FB837" s="158"/>
      <c r="FC837" s="146"/>
      <c r="FD837" s="146"/>
      <c r="FE837" s="146"/>
      <c r="FF837" s="146"/>
      <c r="FG837" s="146"/>
      <c r="FH837" s="146"/>
      <c r="FI837" s="146"/>
      <c r="FJ837" s="146"/>
      <c r="FK837" s="146"/>
      <c r="FL837" s="146"/>
      <c r="FM837" s="146"/>
      <c r="FN837" s="146"/>
      <c r="FO837" s="146"/>
      <c r="FP837" s="146"/>
      <c r="FQ837" s="146"/>
      <c r="FR837" s="146"/>
      <c r="FS837" s="146"/>
      <c r="FT837" s="146"/>
      <c r="FU837" s="146"/>
      <c r="FV837" s="146"/>
      <c r="FW837" s="146"/>
      <c r="FX837" s="146"/>
      <c r="FY837" s="146"/>
      <c r="FZ837" s="146"/>
      <c r="GA837" s="146"/>
    </row>
    <row r="838" spans="4:183">
      <c r="D838" s="45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  <c r="AA838" s="146"/>
      <c r="AB838" s="146"/>
      <c r="AC838" s="146"/>
      <c r="AD838" s="146"/>
      <c r="AE838" s="146"/>
      <c r="AF838" s="146"/>
      <c r="AG838" s="146"/>
      <c r="AH838" s="146"/>
      <c r="AI838" s="146"/>
      <c r="AJ838" s="146"/>
      <c r="AK838" s="146"/>
      <c r="AL838" s="217"/>
      <c r="AM838" s="146"/>
      <c r="AN838" s="146"/>
      <c r="AO838" s="146"/>
      <c r="AP838" s="146"/>
      <c r="AQ838" s="146"/>
      <c r="AR838" s="146"/>
      <c r="AS838" s="146"/>
      <c r="AT838" s="146"/>
      <c r="AU838" s="146"/>
      <c r="AV838" s="146"/>
      <c r="AW838" s="146"/>
      <c r="AX838" s="146"/>
      <c r="AY838" s="146"/>
      <c r="AZ838" s="146"/>
      <c r="BA838" s="146"/>
      <c r="BB838" s="146"/>
      <c r="BC838" s="146"/>
      <c r="BD838" s="146"/>
      <c r="BE838" s="146"/>
      <c r="BF838" s="146"/>
      <c r="BG838" s="146"/>
      <c r="BH838" s="146"/>
      <c r="BI838" s="146"/>
      <c r="BJ838" s="146"/>
      <c r="BK838" s="146"/>
      <c r="BL838" s="146"/>
      <c r="BM838" s="146"/>
      <c r="BN838" s="146"/>
      <c r="BO838" s="146"/>
      <c r="BP838" s="146"/>
      <c r="BQ838" s="146"/>
      <c r="BR838" s="146"/>
      <c r="BS838" s="146"/>
      <c r="BT838" s="146"/>
      <c r="BU838" s="146"/>
      <c r="BV838" s="146"/>
      <c r="BW838" s="146"/>
      <c r="BX838" s="146"/>
      <c r="BY838" s="146"/>
      <c r="BZ838" s="146"/>
      <c r="CA838" s="146"/>
      <c r="CB838" s="146"/>
      <c r="CC838" s="146"/>
      <c r="CD838" s="146"/>
      <c r="CE838" s="146"/>
      <c r="CF838" s="146"/>
      <c r="CG838" s="146"/>
      <c r="CH838" s="146"/>
      <c r="CI838" s="146"/>
      <c r="CJ838" s="146"/>
      <c r="CK838" s="146"/>
      <c r="CL838" s="146"/>
      <c r="CM838" s="146"/>
      <c r="CN838" s="146"/>
      <c r="CO838" s="146"/>
      <c r="CP838" s="146"/>
      <c r="CQ838" s="146"/>
      <c r="CR838" s="146"/>
      <c r="CS838" s="146"/>
      <c r="CT838" s="146"/>
      <c r="CU838" s="146"/>
      <c r="CV838" s="146"/>
      <c r="CW838" s="146"/>
      <c r="CX838" s="146"/>
      <c r="CY838" s="146"/>
      <c r="CZ838" s="146"/>
      <c r="DA838" s="146"/>
      <c r="DB838" s="146"/>
      <c r="DC838" s="146"/>
      <c r="DD838" s="146"/>
      <c r="DE838" s="146"/>
      <c r="DF838" s="146"/>
      <c r="DG838" s="146"/>
      <c r="DH838" s="146"/>
      <c r="DI838" s="146"/>
      <c r="DJ838" s="146"/>
      <c r="DK838" s="146"/>
      <c r="DL838" s="146"/>
      <c r="DM838" s="146"/>
      <c r="DN838" s="146"/>
      <c r="DO838" s="146"/>
      <c r="DP838" s="146"/>
      <c r="DQ838" s="146"/>
      <c r="DR838" s="146"/>
      <c r="DS838" s="146"/>
      <c r="DT838" s="146"/>
      <c r="DU838" s="146"/>
      <c r="DV838" s="158"/>
      <c r="DW838" s="158"/>
      <c r="DX838" s="158"/>
      <c r="DY838" s="158"/>
      <c r="DZ838" s="158"/>
      <c r="EA838" s="158"/>
      <c r="EB838" s="158"/>
      <c r="EC838" s="158"/>
      <c r="ED838" s="158"/>
      <c r="EE838" s="158"/>
      <c r="EF838" s="158"/>
      <c r="EG838" s="158"/>
      <c r="EH838" s="158"/>
      <c r="EI838" s="158"/>
      <c r="EJ838" s="146"/>
      <c r="EK838" s="146"/>
      <c r="EL838" s="146"/>
      <c r="EM838" s="146"/>
      <c r="EN838" s="146"/>
      <c r="EO838" s="146"/>
      <c r="EP838" s="146"/>
      <c r="EQ838" s="146"/>
      <c r="ER838" s="146"/>
      <c r="ES838" s="146"/>
      <c r="ET838" s="146"/>
      <c r="EU838" s="146"/>
      <c r="EV838" s="146"/>
      <c r="EW838" s="146"/>
      <c r="EX838" s="146"/>
      <c r="EY838" s="146"/>
      <c r="EZ838" s="158"/>
      <c r="FA838" s="158"/>
      <c r="FB838" s="158"/>
      <c r="FC838" s="146"/>
      <c r="FD838" s="146"/>
      <c r="FE838" s="146"/>
      <c r="FF838" s="146"/>
      <c r="FG838" s="146"/>
      <c r="FH838" s="146"/>
      <c r="FI838" s="146"/>
      <c r="FJ838" s="146"/>
      <c r="FK838" s="146"/>
      <c r="FL838" s="146"/>
      <c r="FM838" s="146"/>
      <c r="FN838" s="146"/>
      <c r="FO838" s="146"/>
      <c r="FP838" s="146"/>
      <c r="FQ838" s="146"/>
      <c r="FR838" s="146"/>
      <c r="FS838" s="146"/>
      <c r="FT838" s="146"/>
      <c r="FU838" s="146"/>
      <c r="FV838" s="146"/>
      <c r="FW838" s="146"/>
      <c r="FX838" s="146"/>
      <c r="FY838" s="146"/>
      <c r="FZ838" s="146"/>
      <c r="GA838" s="146"/>
    </row>
    <row r="839" spans="4:183">
      <c r="D839" s="45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  <c r="AA839" s="146"/>
      <c r="AB839" s="146"/>
      <c r="AC839" s="146"/>
      <c r="AD839" s="146"/>
      <c r="AE839" s="146"/>
      <c r="AF839" s="146"/>
      <c r="AG839" s="146"/>
      <c r="AH839" s="146"/>
      <c r="AI839" s="146"/>
      <c r="AJ839" s="146"/>
      <c r="AK839" s="146"/>
      <c r="AL839" s="217"/>
      <c r="AM839" s="146"/>
      <c r="AN839" s="146"/>
      <c r="AO839" s="146"/>
      <c r="AP839" s="146"/>
      <c r="AQ839" s="146"/>
      <c r="AR839" s="146"/>
      <c r="AS839" s="146"/>
      <c r="AT839" s="146"/>
      <c r="AU839" s="146"/>
      <c r="AV839" s="146"/>
      <c r="AW839" s="146"/>
      <c r="AX839" s="146"/>
      <c r="AY839" s="146"/>
      <c r="AZ839" s="146"/>
      <c r="BA839" s="146"/>
      <c r="BB839" s="146"/>
      <c r="BC839" s="146"/>
      <c r="BD839" s="146"/>
      <c r="BE839" s="146"/>
      <c r="BF839" s="146"/>
      <c r="BG839" s="146"/>
      <c r="BH839" s="146"/>
      <c r="BI839" s="146"/>
      <c r="BJ839" s="146"/>
      <c r="BK839" s="146"/>
      <c r="BL839" s="146"/>
      <c r="BM839" s="146"/>
      <c r="BN839" s="146"/>
      <c r="BO839" s="146"/>
      <c r="BP839" s="146"/>
      <c r="BQ839" s="146"/>
      <c r="BR839" s="146"/>
      <c r="BS839" s="146"/>
      <c r="BT839" s="146"/>
      <c r="BU839" s="146"/>
      <c r="BV839" s="146"/>
      <c r="BW839" s="146"/>
      <c r="BX839" s="146"/>
      <c r="BY839" s="146"/>
      <c r="BZ839" s="146"/>
      <c r="CA839" s="146"/>
      <c r="CB839" s="146"/>
      <c r="CC839" s="146"/>
      <c r="CD839" s="146"/>
      <c r="CE839" s="146"/>
      <c r="CF839" s="146"/>
      <c r="CG839" s="146"/>
      <c r="CH839" s="146"/>
      <c r="CI839" s="146"/>
      <c r="CJ839" s="146"/>
      <c r="CK839" s="146"/>
      <c r="CL839" s="146"/>
      <c r="CM839" s="146"/>
      <c r="CN839" s="146"/>
      <c r="CO839" s="146"/>
      <c r="CP839" s="146"/>
      <c r="CQ839" s="146"/>
      <c r="CR839" s="146"/>
      <c r="CS839" s="146"/>
      <c r="CT839" s="146"/>
      <c r="CU839" s="146"/>
      <c r="CV839" s="146"/>
      <c r="CW839" s="146"/>
      <c r="CX839" s="146"/>
      <c r="CY839" s="146"/>
      <c r="CZ839" s="146"/>
      <c r="DA839" s="146"/>
      <c r="DB839" s="146"/>
      <c r="DC839" s="146"/>
      <c r="DD839" s="146"/>
      <c r="DE839" s="146"/>
      <c r="DF839" s="146"/>
      <c r="DG839" s="146"/>
      <c r="DH839" s="146"/>
      <c r="DI839" s="146"/>
      <c r="DJ839" s="146"/>
      <c r="DK839" s="146"/>
      <c r="DL839" s="146"/>
      <c r="DM839" s="146"/>
      <c r="DN839" s="146"/>
      <c r="DO839" s="146"/>
      <c r="DP839" s="146"/>
      <c r="DQ839" s="146"/>
      <c r="DR839" s="146"/>
      <c r="DS839" s="146"/>
      <c r="DT839" s="146"/>
      <c r="DU839" s="146"/>
      <c r="DV839" s="158"/>
      <c r="DW839" s="158"/>
      <c r="DX839" s="158"/>
      <c r="DY839" s="158"/>
      <c r="DZ839" s="158"/>
      <c r="EA839" s="158"/>
      <c r="EB839" s="158"/>
      <c r="EC839" s="158"/>
      <c r="ED839" s="158"/>
      <c r="EE839" s="158"/>
      <c r="EF839" s="158"/>
      <c r="EG839" s="158"/>
      <c r="EH839" s="158"/>
      <c r="EI839" s="158"/>
      <c r="EJ839" s="146"/>
      <c r="EK839" s="146"/>
      <c r="EL839" s="146"/>
      <c r="EM839" s="146"/>
      <c r="EN839" s="146"/>
      <c r="EO839" s="146"/>
      <c r="EP839" s="146"/>
      <c r="EQ839" s="146"/>
      <c r="ER839" s="146"/>
      <c r="ES839" s="146"/>
      <c r="ET839" s="146"/>
      <c r="EU839" s="146"/>
      <c r="EV839" s="146"/>
      <c r="EW839" s="146"/>
      <c r="EX839" s="146"/>
      <c r="EY839" s="146"/>
      <c r="EZ839" s="158"/>
      <c r="FA839" s="158"/>
      <c r="FB839" s="158"/>
      <c r="FC839" s="146"/>
      <c r="FD839" s="146"/>
      <c r="FE839" s="146"/>
      <c r="FF839" s="146"/>
      <c r="FG839" s="146"/>
      <c r="FH839" s="146"/>
      <c r="FI839" s="146"/>
      <c r="FJ839" s="146"/>
      <c r="FK839" s="146"/>
      <c r="FL839" s="146"/>
      <c r="FM839" s="146"/>
      <c r="FN839" s="146"/>
      <c r="FO839" s="146"/>
      <c r="FP839" s="146"/>
      <c r="FQ839" s="146"/>
      <c r="FR839" s="146"/>
      <c r="FS839" s="146"/>
      <c r="FT839" s="146"/>
      <c r="FU839" s="146"/>
      <c r="FV839" s="146"/>
      <c r="FW839" s="146"/>
      <c r="FX839" s="146"/>
      <c r="FY839" s="146"/>
      <c r="FZ839" s="146"/>
      <c r="GA839" s="146"/>
    </row>
    <row r="840" spans="4:183">
      <c r="D840" s="45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  <c r="AA840" s="146"/>
      <c r="AB840" s="146"/>
      <c r="AC840" s="146"/>
      <c r="AD840" s="146"/>
      <c r="AE840" s="146"/>
      <c r="AF840" s="146"/>
      <c r="AG840" s="146"/>
      <c r="AH840" s="146"/>
      <c r="AI840" s="146"/>
      <c r="AJ840" s="146"/>
      <c r="AK840" s="146"/>
      <c r="AL840" s="217"/>
      <c r="AM840" s="146"/>
      <c r="AN840" s="146"/>
      <c r="AO840" s="146"/>
      <c r="AP840" s="146"/>
      <c r="AQ840" s="146"/>
      <c r="AR840" s="146"/>
      <c r="AS840" s="146"/>
      <c r="AT840" s="146"/>
      <c r="AU840" s="146"/>
      <c r="AV840" s="146"/>
      <c r="AW840" s="146"/>
      <c r="AX840" s="146"/>
      <c r="AY840" s="146"/>
      <c r="AZ840" s="146"/>
      <c r="BA840" s="146"/>
      <c r="BB840" s="146"/>
      <c r="BC840" s="146"/>
      <c r="BD840" s="146"/>
      <c r="BE840" s="146"/>
      <c r="BF840" s="146"/>
      <c r="BG840" s="146"/>
      <c r="BH840" s="146"/>
      <c r="BI840" s="146"/>
      <c r="BJ840" s="146"/>
      <c r="BK840" s="146"/>
      <c r="BL840" s="146"/>
      <c r="BM840" s="146"/>
      <c r="BN840" s="146"/>
      <c r="BO840" s="146"/>
      <c r="BP840" s="146"/>
      <c r="BQ840" s="146"/>
      <c r="BR840" s="146"/>
      <c r="BS840" s="146"/>
      <c r="BT840" s="146"/>
      <c r="BU840" s="146"/>
      <c r="BV840" s="146"/>
      <c r="BW840" s="146"/>
      <c r="BX840" s="146"/>
      <c r="BY840" s="146"/>
      <c r="BZ840" s="146"/>
      <c r="CA840" s="146"/>
      <c r="CB840" s="146"/>
      <c r="CC840" s="146"/>
      <c r="CD840" s="146"/>
      <c r="CE840" s="146"/>
      <c r="CF840" s="146"/>
      <c r="CG840" s="146"/>
      <c r="CH840" s="146"/>
      <c r="CI840" s="146"/>
      <c r="CJ840" s="146"/>
      <c r="CK840" s="146"/>
      <c r="CL840" s="146"/>
      <c r="CM840" s="146"/>
      <c r="CN840" s="146"/>
      <c r="CO840" s="146"/>
      <c r="CP840" s="146"/>
      <c r="CQ840" s="146"/>
      <c r="CR840" s="146"/>
      <c r="CS840" s="146"/>
      <c r="CT840" s="146"/>
      <c r="CU840" s="146"/>
      <c r="CV840" s="146"/>
      <c r="CW840" s="146"/>
      <c r="CX840" s="146"/>
      <c r="CY840" s="146"/>
      <c r="CZ840" s="146"/>
      <c r="DA840" s="146"/>
      <c r="DB840" s="146"/>
      <c r="DC840" s="146"/>
      <c r="DD840" s="146"/>
      <c r="DE840" s="146"/>
      <c r="DF840" s="146"/>
      <c r="DG840" s="146"/>
      <c r="DH840" s="146"/>
      <c r="DI840" s="146"/>
      <c r="DJ840" s="146"/>
      <c r="DK840" s="146"/>
      <c r="DL840" s="146"/>
      <c r="DM840" s="146"/>
      <c r="DN840" s="146"/>
      <c r="DO840" s="146"/>
      <c r="DP840" s="146"/>
      <c r="DQ840" s="146"/>
      <c r="DR840" s="146"/>
      <c r="DS840" s="146"/>
      <c r="DT840" s="146"/>
      <c r="DU840" s="146"/>
      <c r="DV840" s="158"/>
      <c r="DW840" s="158"/>
      <c r="DX840" s="158"/>
      <c r="DY840" s="158"/>
      <c r="DZ840" s="158"/>
      <c r="EA840" s="158"/>
      <c r="EB840" s="158"/>
      <c r="EC840" s="158"/>
      <c r="ED840" s="158"/>
      <c r="EE840" s="158"/>
      <c r="EF840" s="158"/>
      <c r="EG840" s="158"/>
      <c r="EH840" s="158"/>
      <c r="EI840" s="158"/>
      <c r="EJ840" s="146"/>
      <c r="EK840" s="146"/>
      <c r="EL840" s="146"/>
      <c r="EM840" s="146"/>
      <c r="EN840" s="146"/>
      <c r="EO840" s="146"/>
      <c r="EP840" s="146"/>
      <c r="EQ840" s="146"/>
      <c r="ER840" s="146"/>
      <c r="ES840" s="146"/>
      <c r="ET840" s="146"/>
      <c r="EU840" s="146"/>
      <c r="EV840" s="146"/>
      <c r="EW840" s="146"/>
      <c r="EX840" s="146"/>
      <c r="EY840" s="146"/>
      <c r="EZ840" s="158"/>
      <c r="FA840" s="158"/>
      <c r="FB840" s="158"/>
      <c r="FC840" s="146"/>
      <c r="FD840" s="146"/>
      <c r="FE840" s="146"/>
      <c r="FF840" s="146"/>
      <c r="FG840" s="146"/>
      <c r="FH840" s="146"/>
      <c r="FI840" s="146"/>
      <c r="FJ840" s="146"/>
      <c r="FK840" s="146"/>
      <c r="FL840" s="146"/>
      <c r="FM840" s="146"/>
      <c r="FN840" s="146"/>
      <c r="FO840" s="146"/>
      <c r="FP840" s="146"/>
      <c r="FQ840" s="146"/>
      <c r="FR840" s="146"/>
      <c r="FS840" s="146"/>
      <c r="FT840" s="146"/>
      <c r="FU840" s="146"/>
      <c r="FV840" s="146"/>
      <c r="FW840" s="146"/>
      <c r="FX840" s="146"/>
      <c r="FY840" s="146"/>
      <c r="FZ840" s="146"/>
      <c r="GA840" s="146"/>
    </row>
    <row r="841" spans="4:183">
      <c r="D841" s="45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  <c r="AA841" s="146"/>
      <c r="AB841" s="146"/>
      <c r="AC841" s="146"/>
      <c r="AD841" s="146"/>
      <c r="AE841" s="146"/>
      <c r="AF841" s="146"/>
      <c r="AG841" s="146"/>
      <c r="AH841" s="146"/>
      <c r="AI841" s="146"/>
      <c r="AJ841" s="146"/>
      <c r="AK841" s="146"/>
      <c r="AL841" s="217"/>
      <c r="AM841" s="146"/>
      <c r="AN841" s="146"/>
      <c r="AO841" s="146"/>
      <c r="AP841" s="146"/>
      <c r="AQ841" s="146"/>
      <c r="AR841" s="146"/>
      <c r="AS841" s="146"/>
      <c r="AT841" s="146"/>
      <c r="AU841" s="146"/>
      <c r="AV841" s="146"/>
      <c r="AW841" s="146"/>
      <c r="AX841" s="146"/>
      <c r="AY841" s="146"/>
      <c r="AZ841" s="146"/>
      <c r="BA841" s="146"/>
      <c r="BB841" s="146"/>
      <c r="BC841" s="146"/>
      <c r="BD841" s="146"/>
      <c r="BE841" s="146"/>
      <c r="BF841" s="146"/>
      <c r="BG841" s="146"/>
      <c r="BH841" s="146"/>
      <c r="BI841" s="146"/>
      <c r="BJ841" s="146"/>
      <c r="BK841" s="146"/>
      <c r="BL841" s="146"/>
      <c r="BM841" s="146"/>
      <c r="BN841" s="146"/>
      <c r="BO841" s="146"/>
      <c r="BP841" s="146"/>
      <c r="BQ841" s="146"/>
      <c r="BR841" s="146"/>
      <c r="BS841" s="146"/>
      <c r="BT841" s="146"/>
      <c r="BU841" s="146"/>
      <c r="BV841" s="146"/>
      <c r="BW841" s="146"/>
      <c r="BX841" s="146"/>
      <c r="BY841" s="146"/>
      <c r="BZ841" s="146"/>
      <c r="CA841" s="146"/>
      <c r="CB841" s="146"/>
      <c r="CC841" s="146"/>
      <c r="CD841" s="146"/>
      <c r="CE841" s="146"/>
      <c r="CF841" s="146"/>
      <c r="CG841" s="146"/>
      <c r="CH841" s="146"/>
      <c r="CI841" s="146"/>
      <c r="CJ841" s="146"/>
      <c r="CK841" s="146"/>
      <c r="CL841" s="146"/>
      <c r="CM841" s="146"/>
      <c r="CN841" s="146"/>
      <c r="CO841" s="146"/>
      <c r="CP841" s="146"/>
      <c r="CQ841" s="146"/>
      <c r="CR841" s="146"/>
      <c r="CS841" s="146"/>
      <c r="CT841" s="146"/>
      <c r="CU841" s="146"/>
      <c r="CV841" s="146"/>
      <c r="CW841" s="146"/>
      <c r="CX841" s="146"/>
      <c r="CY841" s="146"/>
      <c r="CZ841" s="146"/>
      <c r="DA841" s="146"/>
      <c r="DB841" s="146"/>
      <c r="DC841" s="146"/>
      <c r="DD841" s="146"/>
      <c r="DE841" s="146"/>
      <c r="DF841" s="146"/>
      <c r="DG841" s="146"/>
      <c r="DH841" s="146"/>
      <c r="DI841" s="146"/>
      <c r="DJ841" s="146"/>
      <c r="DK841" s="146"/>
      <c r="DL841" s="146"/>
      <c r="DM841" s="146"/>
      <c r="DN841" s="146"/>
      <c r="DO841" s="146"/>
      <c r="DP841" s="146"/>
      <c r="DQ841" s="146"/>
      <c r="DR841" s="146"/>
      <c r="DS841" s="146"/>
      <c r="DT841" s="146"/>
      <c r="DU841" s="146"/>
      <c r="DV841" s="158"/>
      <c r="DW841" s="158"/>
      <c r="DX841" s="158"/>
      <c r="DY841" s="158"/>
      <c r="DZ841" s="158"/>
      <c r="EA841" s="158"/>
      <c r="EB841" s="158"/>
      <c r="EC841" s="158"/>
      <c r="ED841" s="158"/>
      <c r="EE841" s="158"/>
      <c r="EF841" s="158"/>
      <c r="EG841" s="158"/>
      <c r="EH841" s="158"/>
      <c r="EI841" s="158"/>
      <c r="EJ841" s="146"/>
      <c r="EK841" s="146"/>
      <c r="EL841" s="146"/>
      <c r="EM841" s="146"/>
      <c r="EN841" s="146"/>
      <c r="EO841" s="146"/>
      <c r="EP841" s="146"/>
      <c r="EQ841" s="146"/>
      <c r="ER841" s="146"/>
      <c r="ES841" s="146"/>
      <c r="ET841" s="146"/>
      <c r="EU841" s="146"/>
      <c r="EV841" s="146"/>
      <c r="EW841" s="146"/>
      <c r="EX841" s="146"/>
      <c r="EY841" s="146"/>
      <c r="EZ841" s="158"/>
      <c r="FA841" s="158"/>
      <c r="FB841" s="158"/>
      <c r="FC841" s="146"/>
      <c r="FD841" s="146"/>
      <c r="FE841" s="146"/>
      <c r="FF841" s="146"/>
      <c r="FG841" s="146"/>
      <c r="FH841" s="146"/>
      <c r="FI841" s="146"/>
      <c r="FJ841" s="146"/>
      <c r="FK841" s="146"/>
      <c r="FL841" s="146"/>
      <c r="FM841" s="146"/>
      <c r="FN841" s="146"/>
      <c r="FO841" s="146"/>
      <c r="FP841" s="146"/>
      <c r="FQ841" s="146"/>
      <c r="FR841" s="146"/>
      <c r="FS841" s="146"/>
      <c r="FT841" s="146"/>
      <c r="FU841" s="146"/>
      <c r="FV841" s="146"/>
      <c r="FW841" s="146"/>
      <c r="FX841" s="146"/>
      <c r="FY841" s="146"/>
      <c r="FZ841" s="146"/>
      <c r="GA841" s="146"/>
    </row>
    <row r="842" spans="4:183">
      <c r="D842" s="45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  <c r="AA842" s="146"/>
      <c r="AB842" s="146"/>
      <c r="AC842" s="146"/>
      <c r="AD842" s="146"/>
      <c r="AE842" s="146"/>
      <c r="AF842" s="146"/>
      <c r="AG842" s="146"/>
      <c r="AH842" s="146"/>
      <c r="AI842" s="146"/>
      <c r="AJ842" s="146"/>
      <c r="AK842" s="146"/>
      <c r="AL842" s="217"/>
      <c r="AM842" s="146"/>
      <c r="AN842" s="146"/>
      <c r="AO842" s="146"/>
      <c r="AP842" s="146"/>
      <c r="AQ842" s="146"/>
      <c r="AR842" s="146"/>
      <c r="AS842" s="146"/>
      <c r="AT842" s="146"/>
      <c r="AU842" s="146"/>
      <c r="AV842" s="146"/>
      <c r="AW842" s="146"/>
      <c r="AX842" s="146"/>
      <c r="AY842" s="146"/>
      <c r="AZ842" s="146"/>
      <c r="BA842" s="146"/>
      <c r="BB842" s="146"/>
      <c r="BC842" s="146"/>
      <c r="BD842" s="146"/>
      <c r="BE842" s="146"/>
      <c r="BF842" s="146"/>
      <c r="BG842" s="146"/>
      <c r="BH842" s="146"/>
      <c r="BI842" s="146"/>
      <c r="BJ842" s="146"/>
      <c r="BK842" s="146"/>
      <c r="BL842" s="146"/>
      <c r="BM842" s="146"/>
      <c r="BN842" s="146"/>
      <c r="BO842" s="146"/>
      <c r="BP842" s="146"/>
      <c r="BQ842" s="146"/>
      <c r="BR842" s="146"/>
      <c r="BS842" s="146"/>
      <c r="BT842" s="146"/>
      <c r="BU842" s="146"/>
      <c r="BV842" s="146"/>
      <c r="BW842" s="146"/>
      <c r="BX842" s="146"/>
      <c r="BY842" s="146"/>
      <c r="BZ842" s="146"/>
      <c r="CA842" s="146"/>
      <c r="CB842" s="146"/>
      <c r="CC842" s="146"/>
      <c r="CD842" s="146"/>
      <c r="CE842" s="146"/>
      <c r="CF842" s="146"/>
      <c r="CG842" s="146"/>
      <c r="CH842" s="146"/>
      <c r="CI842" s="146"/>
      <c r="CJ842" s="146"/>
      <c r="CK842" s="146"/>
      <c r="CL842" s="146"/>
      <c r="CM842" s="146"/>
      <c r="CN842" s="146"/>
      <c r="CO842" s="146"/>
      <c r="CP842" s="146"/>
      <c r="CQ842" s="146"/>
      <c r="CR842" s="146"/>
      <c r="CS842" s="146"/>
      <c r="CT842" s="146"/>
      <c r="CU842" s="146"/>
      <c r="CV842" s="146"/>
      <c r="CW842" s="146"/>
      <c r="CX842" s="146"/>
      <c r="CY842" s="146"/>
      <c r="CZ842" s="146"/>
      <c r="DA842" s="146"/>
      <c r="DB842" s="146"/>
      <c r="DC842" s="146"/>
      <c r="DD842" s="146"/>
      <c r="DE842" s="146"/>
      <c r="DF842" s="146"/>
      <c r="DG842" s="146"/>
      <c r="DH842" s="146"/>
      <c r="DI842" s="146"/>
      <c r="DJ842" s="146"/>
      <c r="DK842" s="146"/>
      <c r="DL842" s="146"/>
      <c r="DM842" s="146"/>
      <c r="DN842" s="146"/>
      <c r="DO842" s="146"/>
      <c r="DP842" s="146"/>
      <c r="DQ842" s="146"/>
      <c r="DR842" s="146"/>
      <c r="DS842" s="146"/>
      <c r="DT842" s="146"/>
      <c r="DU842" s="146"/>
      <c r="DV842" s="158"/>
      <c r="DW842" s="158"/>
      <c r="DX842" s="158"/>
      <c r="DY842" s="158"/>
      <c r="DZ842" s="158"/>
      <c r="EA842" s="158"/>
      <c r="EB842" s="158"/>
      <c r="EC842" s="158"/>
      <c r="ED842" s="158"/>
      <c r="EE842" s="158"/>
      <c r="EF842" s="158"/>
      <c r="EG842" s="158"/>
      <c r="EH842" s="158"/>
      <c r="EI842" s="158"/>
      <c r="EJ842" s="146"/>
      <c r="EK842" s="146"/>
      <c r="EL842" s="146"/>
      <c r="EM842" s="146"/>
      <c r="EN842" s="146"/>
      <c r="EO842" s="146"/>
      <c r="EP842" s="146"/>
      <c r="EQ842" s="146"/>
      <c r="ER842" s="146"/>
      <c r="ES842" s="146"/>
      <c r="ET842" s="146"/>
      <c r="EU842" s="146"/>
      <c r="EV842" s="146"/>
      <c r="EW842" s="146"/>
      <c r="EX842" s="146"/>
      <c r="EY842" s="146"/>
      <c r="EZ842" s="158"/>
      <c r="FA842" s="158"/>
      <c r="FB842" s="158"/>
      <c r="FC842" s="146"/>
      <c r="FD842" s="146"/>
      <c r="FE842" s="146"/>
      <c r="FF842" s="146"/>
      <c r="FG842" s="146"/>
      <c r="FH842" s="146"/>
      <c r="FI842" s="146"/>
      <c r="FJ842" s="146"/>
      <c r="FK842" s="146"/>
      <c r="FL842" s="146"/>
      <c r="FM842" s="146"/>
      <c r="FN842" s="146"/>
      <c r="FO842" s="146"/>
      <c r="FP842" s="146"/>
      <c r="FQ842" s="146"/>
      <c r="FR842" s="146"/>
      <c r="FS842" s="146"/>
      <c r="FT842" s="146"/>
      <c r="FU842" s="146"/>
      <c r="FV842" s="146"/>
      <c r="FW842" s="146"/>
      <c r="FX842" s="146"/>
      <c r="FY842" s="146"/>
      <c r="FZ842" s="146"/>
      <c r="GA842" s="146"/>
    </row>
    <row r="843" spans="4:183">
      <c r="D843" s="45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  <c r="AA843" s="146"/>
      <c r="AB843" s="146"/>
      <c r="AC843" s="146"/>
      <c r="AD843" s="146"/>
      <c r="AE843" s="146"/>
      <c r="AF843" s="146"/>
      <c r="AG843" s="146"/>
      <c r="AH843" s="146"/>
      <c r="AI843" s="146"/>
      <c r="AJ843" s="146"/>
      <c r="AK843" s="146"/>
      <c r="AL843" s="217"/>
      <c r="AM843" s="146"/>
      <c r="AN843" s="146"/>
      <c r="AO843" s="146"/>
      <c r="AP843" s="146"/>
      <c r="AQ843" s="146"/>
      <c r="AR843" s="146"/>
      <c r="AS843" s="146"/>
      <c r="AT843" s="146"/>
      <c r="AU843" s="146"/>
      <c r="AV843" s="146"/>
      <c r="AW843" s="146"/>
      <c r="AX843" s="146"/>
      <c r="AY843" s="146"/>
      <c r="AZ843" s="146"/>
      <c r="BA843" s="146"/>
      <c r="BB843" s="146"/>
      <c r="BC843" s="146"/>
      <c r="BD843" s="146"/>
      <c r="BE843" s="146"/>
      <c r="BF843" s="146"/>
      <c r="BG843" s="146"/>
      <c r="BH843" s="146"/>
      <c r="BI843" s="146"/>
      <c r="BJ843" s="146"/>
      <c r="BK843" s="146"/>
      <c r="BL843" s="146"/>
      <c r="BM843" s="146"/>
      <c r="BN843" s="146"/>
      <c r="BO843" s="146"/>
      <c r="BP843" s="146"/>
      <c r="BQ843" s="146"/>
      <c r="BR843" s="146"/>
      <c r="BS843" s="146"/>
      <c r="BT843" s="146"/>
      <c r="BU843" s="146"/>
      <c r="BV843" s="146"/>
      <c r="BW843" s="146"/>
      <c r="BX843" s="146"/>
      <c r="BY843" s="146"/>
      <c r="BZ843" s="146"/>
      <c r="CA843" s="146"/>
      <c r="CB843" s="146"/>
      <c r="CC843" s="146"/>
      <c r="CD843" s="146"/>
      <c r="CE843" s="146"/>
      <c r="CF843" s="146"/>
      <c r="CG843" s="146"/>
      <c r="CH843" s="146"/>
      <c r="CI843" s="146"/>
      <c r="CJ843" s="146"/>
      <c r="CK843" s="146"/>
      <c r="CL843" s="146"/>
      <c r="CM843" s="146"/>
      <c r="CN843" s="146"/>
      <c r="CO843" s="146"/>
      <c r="CP843" s="146"/>
      <c r="CQ843" s="146"/>
      <c r="CR843" s="146"/>
      <c r="CS843" s="146"/>
      <c r="CT843" s="146"/>
      <c r="CU843" s="146"/>
      <c r="CV843" s="146"/>
      <c r="CW843" s="146"/>
      <c r="CX843" s="146"/>
      <c r="CY843" s="146"/>
      <c r="CZ843" s="146"/>
      <c r="DA843" s="146"/>
      <c r="DB843" s="146"/>
      <c r="DC843" s="146"/>
      <c r="DD843" s="146"/>
      <c r="DE843" s="146"/>
      <c r="DF843" s="146"/>
      <c r="DG843" s="146"/>
      <c r="DH843" s="146"/>
      <c r="DI843" s="146"/>
      <c r="DJ843" s="146"/>
      <c r="DK843" s="146"/>
      <c r="DL843" s="146"/>
      <c r="DM843" s="146"/>
      <c r="DN843" s="146"/>
      <c r="DO843" s="146"/>
      <c r="DP843" s="146"/>
      <c r="DQ843" s="146"/>
      <c r="DR843" s="146"/>
      <c r="DS843" s="146"/>
      <c r="DT843" s="146"/>
      <c r="DU843" s="146"/>
      <c r="DV843" s="158"/>
      <c r="DW843" s="158"/>
      <c r="DX843" s="158"/>
      <c r="DY843" s="158"/>
      <c r="DZ843" s="158"/>
      <c r="EA843" s="158"/>
      <c r="EB843" s="158"/>
      <c r="EC843" s="158"/>
      <c r="ED843" s="158"/>
      <c r="EE843" s="158"/>
      <c r="EF843" s="158"/>
      <c r="EG843" s="158"/>
      <c r="EH843" s="158"/>
      <c r="EI843" s="158"/>
      <c r="EJ843" s="146"/>
      <c r="EK843" s="146"/>
      <c r="EL843" s="146"/>
      <c r="EM843" s="146"/>
      <c r="EN843" s="146"/>
      <c r="EO843" s="146"/>
      <c r="EP843" s="146"/>
      <c r="EQ843" s="146"/>
      <c r="ER843" s="146"/>
      <c r="ES843" s="146"/>
      <c r="ET843" s="146"/>
      <c r="EU843" s="146"/>
      <c r="EV843" s="146"/>
      <c r="EW843" s="146"/>
      <c r="EX843" s="146"/>
      <c r="EY843" s="146"/>
      <c r="EZ843" s="158"/>
      <c r="FA843" s="158"/>
      <c r="FB843" s="158"/>
      <c r="FC843" s="146"/>
      <c r="FD843" s="146"/>
      <c r="FE843" s="146"/>
      <c r="FF843" s="146"/>
      <c r="FG843" s="146"/>
      <c r="FH843" s="146"/>
      <c r="FI843" s="146"/>
      <c r="FJ843" s="146"/>
      <c r="FK843" s="146"/>
      <c r="FL843" s="146"/>
      <c r="FM843" s="146"/>
      <c r="FN843" s="146"/>
      <c r="FO843" s="146"/>
      <c r="FP843" s="146"/>
      <c r="FQ843" s="146"/>
      <c r="FR843" s="146"/>
      <c r="FS843" s="146"/>
      <c r="FT843" s="146"/>
      <c r="FU843" s="146"/>
      <c r="FV843" s="146"/>
      <c r="FW843" s="146"/>
      <c r="FX843" s="146"/>
      <c r="FY843" s="146"/>
      <c r="FZ843" s="146"/>
      <c r="GA843" s="146"/>
    </row>
    <row r="844" spans="4:183">
      <c r="D844" s="45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  <c r="AA844" s="146"/>
      <c r="AB844" s="146"/>
      <c r="AC844" s="146"/>
      <c r="AD844" s="146"/>
      <c r="AE844" s="146"/>
      <c r="AF844" s="146"/>
      <c r="AG844" s="146"/>
      <c r="AH844" s="146"/>
      <c r="AI844" s="146"/>
      <c r="AJ844" s="146"/>
      <c r="AK844" s="146"/>
      <c r="AL844" s="217"/>
      <c r="AM844" s="146"/>
      <c r="AN844" s="146"/>
      <c r="AO844" s="146"/>
      <c r="AP844" s="146"/>
      <c r="AQ844" s="146"/>
      <c r="AR844" s="146"/>
      <c r="AS844" s="146"/>
      <c r="AT844" s="146"/>
      <c r="AU844" s="146"/>
      <c r="AV844" s="146"/>
      <c r="AW844" s="146"/>
      <c r="AX844" s="146"/>
      <c r="AY844" s="146"/>
      <c r="AZ844" s="146"/>
      <c r="BA844" s="146"/>
      <c r="BB844" s="146"/>
      <c r="BC844" s="146"/>
      <c r="BD844" s="146"/>
      <c r="BE844" s="146"/>
      <c r="BF844" s="146"/>
      <c r="BG844" s="146"/>
      <c r="BH844" s="146"/>
      <c r="BI844" s="146"/>
      <c r="BJ844" s="146"/>
      <c r="BK844" s="146"/>
      <c r="BL844" s="146"/>
      <c r="BM844" s="146"/>
      <c r="BN844" s="146"/>
      <c r="BO844" s="146"/>
      <c r="BP844" s="146"/>
      <c r="BQ844" s="146"/>
      <c r="BR844" s="146"/>
      <c r="BS844" s="146"/>
      <c r="BT844" s="146"/>
      <c r="BU844" s="146"/>
      <c r="BV844" s="146"/>
      <c r="BW844" s="146"/>
      <c r="BX844" s="146"/>
      <c r="BY844" s="146"/>
      <c r="BZ844" s="146"/>
      <c r="CA844" s="146"/>
      <c r="CB844" s="146"/>
      <c r="CC844" s="146"/>
      <c r="CD844" s="146"/>
      <c r="CE844" s="146"/>
      <c r="CF844" s="146"/>
      <c r="CG844" s="146"/>
      <c r="CH844" s="146"/>
      <c r="CI844" s="146"/>
      <c r="CJ844" s="146"/>
      <c r="CK844" s="146"/>
      <c r="CL844" s="146"/>
      <c r="CM844" s="146"/>
      <c r="CN844" s="146"/>
      <c r="CO844" s="146"/>
      <c r="CP844" s="146"/>
      <c r="CQ844" s="146"/>
      <c r="CR844" s="146"/>
      <c r="CS844" s="146"/>
      <c r="CT844" s="146"/>
      <c r="CU844" s="146"/>
      <c r="CV844" s="146"/>
      <c r="CW844" s="146"/>
      <c r="CX844" s="146"/>
      <c r="CY844" s="146"/>
      <c r="CZ844" s="146"/>
      <c r="DA844" s="146"/>
      <c r="DB844" s="146"/>
      <c r="DC844" s="146"/>
      <c r="DD844" s="146"/>
      <c r="DE844" s="146"/>
      <c r="DF844" s="146"/>
      <c r="DG844" s="146"/>
      <c r="DH844" s="146"/>
      <c r="DI844" s="146"/>
      <c r="DJ844" s="146"/>
      <c r="DK844" s="146"/>
      <c r="DL844" s="146"/>
      <c r="DM844" s="146"/>
      <c r="DN844" s="146"/>
      <c r="DO844" s="146"/>
      <c r="DP844" s="146"/>
      <c r="DQ844" s="146"/>
      <c r="DR844" s="146"/>
      <c r="DS844" s="146"/>
      <c r="DT844" s="146"/>
      <c r="DU844" s="146"/>
      <c r="DV844" s="158"/>
      <c r="DW844" s="158"/>
      <c r="DX844" s="158"/>
      <c r="DY844" s="158"/>
      <c r="DZ844" s="158"/>
      <c r="EA844" s="158"/>
      <c r="EB844" s="158"/>
      <c r="EC844" s="158"/>
      <c r="ED844" s="158"/>
      <c r="EE844" s="158"/>
      <c r="EF844" s="158"/>
      <c r="EG844" s="158"/>
      <c r="EH844" s="158"/>
      <c r="EI844" s="158"/>
      <c r="EJ844" s="146"/>
      <c r="EK844" s="146"/>
      <c r="EL844" s="146"/>
      <c r="EM844" s="146"/>
      <c r="EN844" s="146"/>
      <c r="EO844" s="146"/>
      <c r="EP844" s="146"/>
      <c r="EQ844" s="146"/>
      <c r="ER844" s="146"/>
      <c r="ES844" s="146"/>
      <c r="ET844" s="146"/>
      <c r="EU844" s="146"/>
      <c r="EV844" s="146"/>
      <c r="EW844" s="146"/>
      <c r="EX844" s="146"/>
      <c r="EY844" s="146"/>
      <c r="EZ844" s="158"/>
      <c r="FA844" s="158"/>
      <c r="FB844" s="158"/>
      <c r="FC844" s="146"/>
      <c r="FD844" s="146"/>
      <c r="FE844" s="146"/>
      <c r="FF844" s="146"/>
      <c r="FG844" s="146"/>
      <c r="FH844" s="146"/>
      <c r="FI844" s="146"/>
      <c r="FJ844" s="146"/>
      <c r="FK844" s="146"/>
      <c r="FL844" s="146"/>
      <c r="FM844" s="146"/>
      <c r="FN844" s="146"/>
      <c r="FO844" s="146"/>
      <c r="FP844" s="146"/>
      <c r="FQ844" s="146"/>
      <c r="FR844" s="146"/>
      <c r="FS844" s="146"/>
      <c r="FT844" s="146"/>
      <c r="FU844" s="146"/>
      <c r="FV844" s="146"/>
      <c r="FW844" s="146"/>
      <c r="FX844" s="146"/>
      <c r="FY844" s="146"/>
      <c r="FZ844" s="146"/>
      <c r="GA844" s="146"/>
    </row>
    <row r="845" spans="4:183">
      <c r="D845" s="45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  <c r="AA845" s="146"/>
      <c r="AB845" s="146"/>
      <c r="AC845" s="146"/>
      <c r="AD845" s="146"/>
      <c r="AE845" s="146"/>
      <c r="AF845" s="146"/>
      <c r="AG845" s="146"/>
      <c r="AH845" s="146"/>
      <c r="AI845" s="146"/>
      <c r="AJ845" s="146"/>
      <c r="AK845" s="146"/>
      <c r="AL845" s="217"/>
      <c r="AM845" s="146"/>
      <c r="AN845" s="146"/>
      <c r="AO845" s="146"/>
      <c r="AP845" s="146"/>
      <c r="AQ845" s="146"/>
      <c r="AR845" s="146"/>
      <c r="AS845" s="146"/>
      <c r="AT845" s="146"/>
      <c r="AU845" s="146"/>
      <c r="AV845" s="146"/>
      <c r="AW845" s="146"/>
      <c r="AX845" s="146"/>
      <c r="AY845" s="146"/>
      <c r="AZ845" s="146"/>
      <c r="BA845" s="146"/>
      <c r="BB845" s="146"/>
      <c r="BC845" s="146"/>
      <c r="BD845" s="146"/>
      <c r="BE845" s="146"/>
      <c r="BF845" s="146"/>
      <c r="BG845" s="146"/>
      <c r="BH845" s="146"/>
      <c r="BI845" s="146"/>
      <c r="BJ845" s="146"/>
      <c r="BK845" s="146"/>
      <c r="BL845" s="146"/>
      <c r="BM845" s="146"/>
      <c r="BN845" s="146"/>
      <c r="BO845" s="146"/>
      <c r="BP845" s="146"/>
      <c r="BQ845" s="146"/>
      <c r="BR845" s="146"/>
      <c r="BS845" s="146"/>
      <c r="BT845" s="146"/>
      <c r="BU845" s="146"/>
      <c r="BV845" s="146"/>
      <c r="BW845" s="146"/>
      <c r="BX845" s="146"/>
      <c r="BY845" s="146"/>
      <c r="BZ845" s="146"/>
      <c r="CA845" s="146"/>
      <c r="CB845" s="146"/>
      <c r="CC845" s="146"/>
      <c r="CD845" s="146"/>
      <c r="CE845" s="146"/>
      <c r="CF845" s="146"/>
      <c r="CG845" s="146"/>
      <c r="CH845" s="146"/>
      <c r="CI845" s="146"/>
      <c r="CJ845" s="146"/>
      <c r="CK845" s="146"/>
      <c r="CL845" s="146"/>
      <c r="CM845" s="146"/>
      <c r="CN845" s="146"/>
      <c r="CO845" s="146"/>
      <c r="CP845" s="146"/>
      <c r="CQ845" s="146"/>
      <c r="CR845" s="146"/>
      <c r="CS845" s="146"/>
      <c r="CT845" s="146"/>
      <c r="CU845" s="146"/>
      <c r="CV845" s="146"/>
      <c r="CW845" s="146"/>
      <c r="CX845" s="146"/>
      <c r="CY845" s="146"/>
      <c r="CZ845" s="146"/>
      <c r="DA845" s="146"/>
      <c r="DB845" s="146"/>
      <c r="DC845" s="146"/>
      <c r="DD845" s="146"/>
      <c r="DE845" s="146"/>
      <c r="DF845" s="146"/>
      <c r="DG845" s="146"/>
      <c r="DH845" s="146"/>
      <c r="DI845" s="146"/>
      <c r="DJ845" s="146"/>
      <c r="DK845" s="146"/>
      <c r="DL845" s="146"/>
      <c r="DM845" s="146"/>
      <c r="DN845" s="146"/>
      <c r="DO845" s="146"/>
      <c r="DP845" s="146"/>
      <c r="DQ845" s="146"/>
      <c r="DR845" s="146"/>
      <c r="DS845" s="146"/>
      <c r="DT845" s="146"/>
      <c r="DU845" s="146"/>
      <c r="DV845" s="158"/>
      <c r="DW845" s="158"/>
      <c r="DX845" s="158"/>
      <c r="DY845" s="158"/>
      <c r="DZ845" s="158"/>
      <c r="EA845" s="158"/>
      <c r="EB845" s="158"/>
      <c r="EC845" s="158"/>
      <c r="ED845" s="158"/>
      <c r="EE845" s="158"/>
      <c r="EF845" s="158"/>
      <c r="EG845" s="158"/>
      <c r="EH845" s="158"/>
      <c r="EI845" s="158"/>
      <c r="EJ845" s="146"/>
      <c r="EK845" s="146"/>
      <c r="EL845" s="146"/>
      <c r="EM845" s="146"/>
      <c r="EN845" s="146"/>
      <c r="EO845" s="146"/>
      <c r="EP845" s="146"/>
      <c r="EQ845" s="146"/>
      <c r="ER845" s="146"/>
      <c r="ES845" s="146"/>
      <c r="ET845" s="146"/>
      <c r="EU845" s="146"/>
      <c r="EV845" s="146"/>
      <c r="EW845" s="146"/>
      <c r="EX845" s="146"/>
      <c r="EY845" s="146"/>
      <c r="EZ845" s="158"/>
      <c r="FA845" s="158"/>
      <c r="FB845" s="158"/>
      <c r="FC845" s="146"/>
      <c r="FD845" s="146"/>
      <c r="FE845" s="146"/>
      <c r="FF845" s="146"/>
      <c r="FG845" s="146"/>
      <c r="FH845" s="146"/>
      <c r="FI845" s="146"/>
      <c r="FJ845" s="146"/>
      <c r="FK845" s="146"/>
      <c r="FL845" s="146"/>
      <c r="FM845" s="146"/>
      <c r="FN845" s="146"/>
      <c r="FO845" s="146"/>
      <c r="FP845" s="146"/>
      <c r="FQ845" s="146"/>
      <c r="FR845" s="146"/>
      <c r="FS845" s="146"/>
      <c r="FT845" s="146"/>
      <c r="FU845" s="146"/>
      <c r="FV845" s="146"/>
      <c r="FW845" s="146"/>
      <c r="FX845" s="146"/>
      <c r="FY845" s="146"/>
      <c r="FZ845" s="146"/>
      <c r="GA845" s="146"/>
    </row>
    <row r="846" spans="4:183">
      <c r="D846" s="45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  <c r="AA846" s="146"/>
      <c r="AB846" s="146"/>
      <c r="AC846" s="146"/>
      <c r="AD846" s="146"/>
      <c r="AE846" s="146"/>
      <c r="AF846" s="146"/>
      <c r="AG846" s="146"/>
      <c r="AH846" s="146"/>
      <c r="AI846" s="146"/>
      <c r="AJ846" s="146"/>
      <c r="AK846" s="146"/>
      <c r="AL846" s="217"/>
      <c r="AM846" s="146"/>
      <c r="AN846" s="146"/>
      <c r="AO846" s="146"/>
      <c r="AP846" s="146"/>
      <c r="AQ846" s="146"/>
      <c r="AR846" s="146"/>
      <c r="AS846" s="146"/>
      <c r="AT846" s="146"/>
      <c r="AU846" s="146"/>
      <c r="AV846" s="146"/>
      <c r="AW846" s="146"/>
      <c r="AX846" s="146"/>
      <c r="AY846" s="146"/>
      <c r="AZ846" s="146"/>
      <c r="BA846" s="146"/>
      <c r="BB846" s="146"/>
      <c r="BC846" s="146"/>
      <c r="BD846" s="146"/>
      <c r="BE846" s="146"/>
      <c r="BF846" s="146"/>
      <c r="BG846" s="146"/>
      <c r="BH846" s="146"/>
      <c r="BI846" s="146"/>
      <c r="BJ846" s="146"/>
      <c r="BK846" s="146"/>
      <c r="BL846" s="146"/>
      <c r="BM846" s="146"/>
      <c r="BN846" s="146"/>
      <c r="BO846" s="146"/>
      <c r="BP846" s="146"/>
      <c r="BQ846" s="146"/>
      <c r="BR846" s="146"/>
      <c r="BS846" s="146"/>
      <c r="BT846" s="146"/>
      <c r="BU846" s="146"/>
      <c r="BV846" s="146"/>
      <c r="BW846" s="146"/>
      <c r="BX846" s="146"/>
      <c r="BY846" s="146"/>
      <c r="BZ846" s="146"/>
      <c r="CA846" s="146"/>
      <c r="CB846" s="146"/>
      <c r="CC846" s="146"/>
      <c r="CD846" s="146"/>
      <c r="CE846" s="146"/>
      <c r="CF846" s="146"/>
      <c r="CG846" s="146"/>
      <c r="CH846" s="146"/>
      <c r="CI846" s="146"/>
      <c r="CJ846" s="146"/>
      <c r="CK846" s="146"/>
      <c r="CL846" s="146"/>
      <c r="CM846" s="146"/>
      <c r="CN846" s="146"/>
      <c r="CO846" s="146"/>
      <c r="CP846" s="146"/>
      <c r="CQ846" s="146"/>
      <c r="CR846" s="146"/>
      <c r="CS846" s="146"/>
      <c r="CT846" s="146"/>
      <c r="CU846" s="146"/>
      <c r="CV846" s="146"/>
      <c r="CW846" s="146"/>
      <c r="CX846" s="146"/>
      <c r="CY846" s="146"/>
      <c r="CZ846" s="146"/>
      <c r="DA846" s="146"/>
      <c r="DB846" s="146"/>
      <c r="DC846" s="146"/>
      <c r="DD846" s="146"/>
      <c r="DE846" s="146"/>
      <c r="DF846" s="146"/>
      <c r="DG846" s="146"/>
      <c r="DH846" s="146"/>
      <c r="DI846" s="146"/>
      <c r="DJ846" s="146"/>
      <c r="DK846" s="146"/>
      <c r="DL846" s="146"/>
      <c r="DM846" s="146"/>
      <c r="DN846" s="146"/>
      <c r="DO846" s="146"/>
      <c r="DP846" s="146"/>
      <c r="DQ846" s="146"/>
      <c r="DR846" s="146"/>
      <c r="DS846" s="146"/>
      <c r="DT846" s="146"/>
      <c r="DU846" s="146"/>
      <c r="DV846" s="158"/>
      <c r="DW846" s="158"/>
      <c r="DX846" s="158"/>
      <c r="DY846" s="158"/>
      <c r="DZ846" s="158"/>
      <c r="EA846" s="158"/>
      <c r="EB846" s="158"/>
      <c r="EC846" s="158"/>
      <c r="ED846" s="158"/>
      <c r="EE846" s="158"/>
      <c r="EF846" s="158"/>
      <c r="EG846" s="158"/>
      <c r="EH846" s="158"/>
      <c r="EI846" s="158"/>
      <c r="EJ846" s="146"/>
      <c r="EK846" s="146"/>
      <c r="EL846" s="146"/>
      <c r="EM846" s="146"/>
      <c r="EN846" s="146"/>
      <c r="EO846" s="146"/>
      <c r="EP846" s="146"/>
      <c r="EQ846" s="146"/>
      <c r="ER846" s="146"/>
      <c r="ES846" s="146"/>
      <c r="ET846" s="146"/>
      <c r="EU846" s="146"/>
      <c r="EV846" s="146"/>
      <c r="EW846" s="146"/>
      <c r="EX846" s="146"/>
      <c r="EY846" s="146"/>
      <c r="EZ846" s="158"/>
      <c r="FA846" s="158"/>
      <c r="FB846" s="158"/>
      <c r="FC846" s="146"/>
      <c r="FD846" s="146"/>
      <c r="FE846" s="146"/>
      <c r="FF846" s="146"/>
      <c r="FG846" s="146"/>
      <c r="FH846" s="146"/>
      <c r="FI846" s="146"/>
      <c r="FJ846" s="146"/>
      <c r="FK846" s="146"/>
      <c r="FL846" s="146"/>
      <c r="FM846" s="146"/>
      <c r="FN846" s="146"/>
      <c r="FO846" s="146"/>
      <c r="FP846" s="146"/>
      <c r="FQ846" s="146"/>
      <c r="FR846" s="146"/>
      <c r="FS846" s="146"/>
      <c r="FT846" s="146"/>
      <c r="FU846" s="146"/>
      <c r="FV846" s="146"/>
      <c r="FW846" s="146"/>
      <c r="FX846" s="146"/>
      <c r="FY846" s="146"/>
      <c r="FZ846" s="146"/>
      <c r="GA846" s="146"/>
    </row>
    <row r="847" spans="4:183">
      <c r="D847" s="45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  <c r="AA847" s="146"/>
      <c r="AB847" s="146"/>
      <c r="AC847" s="146"/>
      <c r="AD847" s="146"/>
      <c r="AE847" s="146"/>
      <c r="AF847" s="146"/>
      <c r="AG847" s="146"/>
      <c r="AH847" s="146"/>
      <c r="AI847" s="146"/>
      <c r="AJ847" s="146"/>
      <c r="AK847" s="146"/>
      <c r="AL847" s="217"/>
      <c r="AM847" s="146"/>
      <c r="AN847" s="146"/>
      <c r="AO847" s="146"/>
      <c r="AP847" s="146"/>
      <c r="AQ847" s="146"/>
      <c r="AR847" s="146"/>
      <c r="AS847" s="146"/>
      <c r="AT847" s="146"/>
      <c r="AU847" s="146"/>
      <c r="AV847" s="146"/>
      <c r="AW847" s="146"/>
      <c r="AX847" s="146"/>
      <c r="AY847" s="146"/>
      <c r="AZ847" s="146"/>
      <c r="BA847" s="146"/>
      <c r="BB847" s="146"/>
      <c r="BC847" s="146"/>
      <c r="BD847" s="146"/>
      <c r="BE847" s="146"/>
      <c r="BF847" s="146"/>
      <c r="BG847" s="146"/>
      <c r="BH847" s="146"/>
      <c r="BI847" s="146"/>
      <c r="BJ847" s="146"/>
      <c r="BK847" s="146"/>
      <c r="BL847" s="146"/>
      <c r="BM847" s="146"/>
      <c r="BN847" s="146"/>
      <c r="BO847" s="146"/>
      <c r="BP847" s="146"/>
      <c r="BQ847" s="146"/>
      <c r="BR847" s="146"/>
      <c r="BS847" s="146"/>
      <c r="BT847" s="146"/>
      <c r="BU847" s="146"/>
      <c r="BV847" s="146"/>
      <c r="BW847" s="146"/>
      <c r="BX847" s="146"/>
      <c r="BY847" s="146"/>
      <c r="BZ847" s="146"/>
      <c r="CA847" s="146"/>
      <c r="CB847" s="146"/>
      <c r="CC847" s="146"/>
      <c r="CD847" s="146"/>
      <c r="CE847" s="146"/>
      <c r="CF847" s="146"/>
      <c r="CG847" s="146"/>
      <c r="CH847" s="146"/>
      <c r="CI847" s="146"/>
      <c r="CJ847" s="146"/>
      <c r="CK847" s="146"/>
      <c r="CL847" s="146"/>
      <c r="CM847" s="146"/>
      <c r="CN847" s="146"/>
      <c r="CO847" s="146"/>
      <c r="CP847" s="146"/>
      <c r="CQ847" s="146"/>
      <c r="CR847" s="146"/>
      <c r="CS847" s="146"/>
      <c r="CT847" s="146"/>
      <c r="CU847" s="146"/>
      <c r="CV847" s="146"/>
      <c r="CW847" s="146"/>
      <c r="CX847" s="146"/>
      <c r="CY847" s="146"/>
      <c r="CZ847" s="146"/>
      <c r="DA847" s="146"/>
      <c r="DB847" s="146"/>
      <c r="DC847" s="146"/>
      <c r="DD847" s="146"/>
      <c r="DE847" s="146"/>
      <c r="DF847" s="146"/>
      <c r="DG847" s="146"/>
      <c r="DH847" s="146"/>
      <c r="DI847" s="146"/>
      <c r="DJ847" s="146"/>
      <c r="DK847" s="146"/>
      <c r="DL847" s="146"/>
      <c r="DM847" s="146"/>
      <c r="DN847" s="146"/>
      <c r="DO847" s="146"/>
      <c r="DP847" s="146"/>
      <c r="DQ847" s="146"/>
      <c r="DR847" s="146"/>
      <c r="DS847" s="146"/>
      <c r="DT847" s="146"/>
      <c r="DU847" s="146"/>
      <c r="DV847" s="158"/>
      <c r="DW847" s="158"/>
      <c r="DX847" s="158"/>
      <c r="DY847" s="158"/>
      <c r="DZ847" s="158"/>
      <c r="EA847" s="158"/>
      <c r="EB847" s="158"/>
      <c r="EC847" s="158"/>
      <c r="ED847" s="158"/>
      <c r="EE847" s="158"/>
      <c r="EF847" s="158"/>
      <c r="EG847" s="158"/>
      <c r="EH847" s="158"/>
      <c r="EI847" s="158"/>
      <c r="EJ847" s="146"/>
      <c r="EK847" s="146"/>
      <c r="EL847" s="146"/>
      <c r="EM847" s="146"/>
      <c r="EN847" s="146"/>
      <c r="EO847" s="146"/>
      <c r="EP847" s="146"/>
      <c r="EQ847" s="146"/>
      <c r="ER847" s="146"/>
      <c r="ES847" s="146"/>
      <c r="ET847" s="146"/>
      <c r="EU847" s="146"/>
      <c r="EV847" s="146"/>
      <c r="EW847" s="146"/>
      <c r="EX847" s="146"/>
      <c r="EY847" s="146"/>
      <c r="EZ847" s="158"/>
      <c r="FA847" s="158"/>
      <c r="FB847" s="158"/>
      <c r="FC847" s="146"/>
      <c r="FD847" s="146"/>
      <c r="FE847" s="146"/>
      <c r="FF847" s="146"/>
      <c r="FG847" s="146"/>
      <c r="FH847" s="146"/>
      <c r="FI847" s="146"/>
      <c r="FJ847" s="146"/>
      <c r="FK847" s="146"/>
      <c r="FL847" s="146"/>
      <c r="FM847" s="146"/>
      <c r="FN847" s="146"/>
      <c r="FO847" s="146"/>
      <c r="FP847" s="146"/>
      <c r="FQ847" s="146"/>
      <c r="FR847" s="146"/>
      <c r="FS847" s="146"/>
      <c r="FT847" s="146"/>
      <c r="FU847" s="146"/>
      <c r="FV847" s="146"/>
      <c r="FW847" s="146"/>
      <c r="FX847" s="146"/>
      <c r="FY847" s="146"/>
      <c r="FZ847" s="146"/>
      <c r="GA847" s="146"/>
    </row>
    <row r="848" spans="4:183">
      <c r="D848" s="45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  <c r="AA848" s="146"/>
      <c r="AB848" s="146"/>
      <c r="AC848" s="146"/>
      <c r="AD848" s="146"/>
      <c r="AE848" s="146"/>
      <c r="AF848" s="146"/>
      <c r="AG848" s="146"/>
      <c r="AH848" s="146"/>
      <c r="AI848" s="146"/>
      <c r="AJ848" s="146"/>
      <c r="AK848" s="146"/>
      <c r="AL848" s="217"/>
      <c r="AM848" s="146"/>
      <c r="AN848" s="146"/>
      <c r="AO848" s="146"/>
      <c r="AP848" s="146"/>
      <c r="AQ848" s="146"/>
      <c r="AR848" s="146"/>
      <c r="AS848" s="146"/>
      <c r="AT848" s="146"/>
      <c r="AU848" s="146"/>
      <c r="AV848" s="146"/>
      <c r="AW848" s="146"/>
      <c r="AX848" s="146"/>
      <c r="AY848" s="146"/>
      <c r="AZ848" s="146"/>
      <c r="BA848" s="146"/>
      <c r="BB848" s="146"/>
      <c r="BC848" s="146"/>
      <c r="BD848" s="146"/>
      <c r="BE848" s="146"/>
      <c r="BF848" s="146"/>
      <c r="BG848" s="146"/>
      <c r="BH848" s="146"/>
      <c r="BI848" s="146"/>
      <c r="BJ848" s="146"/>
      <c r="BK848" s="146"/>
      <c r="BL848" s="146"/>
      <c r="BM848" s="146"/>
      <c r="BN848" s="146"/>
      <c r="BO848" s="146"/>
      <c r="BP848" s="146"/>
      <c r="BQ848" s="146"/>
      <c r="BR848" s="146"/>
      <c r="BS848" s="146"/>
      <c r="BT848" s="146"/>
      <c r="BU848" s="146"/>
      <c r="BV848" s="146"/>
      <c r="BW848" s="146"/>
      <c r="BX848" s="146"/>
      <c r="BY848" s="146"/>
      <c r="BZ848" s="146"/>
      <c r="CA848" s="146"/>
      <c r="CB848" s="146"/>
      <c r="CC848" s="146"/>
      <c r="CD848" s="146"/>
      <c r="CE848" s="146"/>
      <c r="CF848" s="146"/>
      <c r="CG848" s="146"/>
      <c r="CH848" s="146"/>
      <c r="CI848" s="146"/>
      <c r="CJ848" s="146"/>
      <c r="CK848" s="146"/>
      <c r="CL848" s="146"/>
      <c r="CM848" s="146"/>
      <c r="CN848" s="146"/>
      <c r="CO848" s="146"/>
      <c r="CP848" s="146"/>
      <c r="CQ848" s="146"/>
      <c r="CR848" s="146"/>
      <c r="CS848" s="146"/>
      <c r="CT848" s="146"/>
      <c r="CU848" s="146"/>
      <c r="CV848" s="146"/>
      <c r="CW848" s="146"/>
      <c r="CX848" s="146"/>
      <c r="CY848" s="146"/>
      <c r="CZ848" s="146"/>
      <c r="DA848" s="146"/>
      <c r="DB848" s="146"/>
      <c r="DC848" s="146"/>
      <c r="DD848" s="146"/>
      <c r="DE848" s="146"/>
      <c r="DF848" s="146"/>
      <c r="DG848" s="146"/>
      <c r="DH848" s="146"/>
      <c r="DI848" s="146"/>
      <c r="DJ848" s="146"/>
      <c r="DK848" s="146"/>
      <c r="DL848" s="146"/>
      <c r="DM848" s="146"/>
      <c r="DN848" s="146"/>
      <c r="DO848" s="146"/>
      <c r="DP848" s="146"/>
      <c r="DQ848" s="146"/>
      <c r="DR848" s="146"/>
      <c r="DS848" s="146"/>
      <c r="DT848" s="146"/>
      <c r="DU848" s="146"/>
      <c r="DV848" s="158"/>
      <c r="DW848" s="158"/>
      <c r="DX848" s="158"/>
      <c r="DY848" s="158"/>
      <c r="DZ848" s="158"/>
      <c r="EA848" s="158"/>
      <c r="EB848" s="158"/>
      <c r="EC848" s="158"/>
      <c r="ED848" s="158"/>
      <c r="EE848" s="158"/>
      <c r="EF848" s="158"/>
      <c r="EG848" s="158"/>
      <c r="EH848" s="158"/>
      <c r="EI848" s="158"/>
      <c r="EJ848" s="146"/>
      <c r="EK848" s="146"/>
      <c r="EL848" s="146"/>
      <c r="EM848" s="146"/>
      <c r="EN848" s="146"/>
      <c r="EO848" s="146"/>
      <c r="EP848" s="146"/>
      <c r="EQ848" s="146"/>
      <c r="ER848" s="146"/>
      <c r="ES848" s="146"/>
      <c r="ET848" s="146"/>
      <c r="EU848" s="146"/>
      <c r="EV848" s="146"/>
      <c r="EW848" s="146"/>
      <c r="EX848" s="146"/>
      <c r="EY848" s="146"/>
      <c r="EZ848" s="158"/>
      <c r="FA848" s="158"/>
      <c r="FB848" s="158"/>
      <c r="FC848" s="146"/>
      <c r="FD848" s="146"/>
      <c r="FE848" s="146"/>
      <c r="FF848" s="146"/>
      <c r="FG848" s="146"/>
      <c r="FH848" s="146"/>
      <c r="FI848" s="146"/>
      <c r="FJ848" s="146"/>
      <c r="FK848" s="146"/>
      <c r="FL848" s="146"/>
      <c r="FM848" s="146"/>
      <c r="FN848" s="146"/>
      <c r="FO848" s="146"/>
      <c r="FP848" s="146"/>
      <c r="FQ848" s="146"/>
      <c r="FR848" s="146"/>
      <c r="FS848" s="146"/>
      <c r="FT848" s="146"/>
      <c r="FU848" s="146"/>
      <c r="FV848" s="146"/>
      <c r="FW848" s="146"/>
      <c r="FX848" s="146"/>
      <c r="FY848" s="146"/>
      <c r="FZ848" s="146"/>
      <c r="GA848" s="146"/>
    </row>
    <row r="849" spans="4:183">
      <c r="D849" s="45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  <c r="AA849" s="146"/>
      <c r="AB849" s="146"/>
      <c r="AC849" s="146"/>
      <c r="AD849" s="146"/>
      <c r="AE849" s="146"/>
      <c r="AF849" s="146"/>
      <c r="AG849" s="146"/>
      <c r="AH849" s="146"/>
      <c r="AI849" s="146"/>
      <c r="AJ849" s="146"/>
      <c r="AK849" s="146"/>
      <c r="AL849" s="217"/>
      <c r="AM849" s="146"/>
      <c r="AN849" s="146"/>
      <c r="AO849" s="146"/>
      <c r="AP849" s="146"/>
      <c r="AQ849" s="146"/>
      <c r="AR849" s="146"/>
      <c r="AS849" s="146"/>
      <c r="AT849" s="146"/>
      <c r="AU849" s="146"/>
      <c r="AV849" s="146"/>
      <c r="AW849" s="146"/>
      <c r="AX849" s="146"/>
      <c r="AY849" s="146"/>
      <c r="AZ849" s="146"/>
      <c r="BA849" s="146"/>
      <c r="BB849" s="146"/>
      <c r="BC849" s="146"/>
      <c r="BD849" s="146"/>
      <c r="BE849" s="146"/>
      <c r="BF849" s="146"/>
      <c r="BG849" s="146"/>
      <c r="BH849" s="146"/>
      <c r="BI849" s="146"/>
      <c r="BJ849" s="146"/>
      <c r="BK849" s="146"/>
      <c r="BL849" s="146"/>
      <c r="BM849" s="146"/>
      <c r="BN849" s="146"/>
      <c r="BO849" s="146"/>
      <c r="BP849" s="146"/>
      <c r="BQ849" s="146"/>
      <c r="BR849" s="146"/>
      <c r="BS849" s="146"/>
      <c r="BT849" s="146"/>
      <c r="BU849" s="146"/>
      <c r="BV849" s="146"/>
      <c r="BW849" s="146"/>
      <c r="BX849" s="146"/>
      <c r="BY849" s="146"/>
      <c r="BZ849" s="146"/>
      <c r="CA849" s="146"/>
      <c r="CB849" s="146"/>
      <c r="CC849" s="146"/>
      <c r="CD849" s="146"/>
      <c r="CE849" s="146"/>
      <c r="CF849" s="146"/>
      <c r="CG849" s="146"/>
      <c r="CH849" s="146"/>
      <c r="CI849" s="146"/>
      <c r="CJ849" s="146"/>
      <c r="CK849" s="146"/>
      <c r="CL849" s="146"/>
      <c r="CM849" s="146"/>
      <c r="CN849" s="146"/>
      <c r="CO849" s="146"/>
      <c r="CP849" s="146"/>
      <c r="CQ849" s="146"/>
      <c r="CR849" s="146"/>
      <c r="CS849" s="146"/>
      <c r="CT849" s="146"/>
      <c r="CU849" s="146"/>
      <c r="CV849" s="146"/>
      <c r="CW849" s="146"/>
      <c r="CX849" s="146"/>
      <c r="CY849" s="146"/>
      <c r="CZ849" s="146"/>
      <c r="DA849" s="146"/>
      <c r="DB849" s="146"/>
      <c r="DC849" s="146"/>
      <c r="DD849" s="146"/>
      <c r="DE849" s="146"/>
      <c r="DF849" s="146"/>
      <c r="DG849" s="146"/>
      <c r="DH849" s="146"/>
      <c r="DI849" s="146"/>
      <c r="DJ849" s="146"/>
      <c r="DK849" s="146"/>
      <c r="DL849" s="146"/>
      <c r="DM849" s="146"/>
      <c r="DN849" s="146"/>
      <c r="DO849" s="146"/>
      <c r="DP849" s="146"/>
      <c r="DQ849" s="146"/>
      <c r="DR849" s="146"/>
      <c r="DS849" s="146"/>
      <c r="DT849" s="146"/>
      <c r="DU849" s="146"/>
      <c r="DV849" s="158"/>
      <c r="DW849" s="158"/>
      <c r="DX849" s="158"/>
      <c r="DY849" s="158"/>
      <c r="DZ849" s="158"/>
      <c r="EA849" s="158"/>
      <c r="EB849" s="158"/>
      <c r="EC849" s="158"/>
      <c r="ED849" s="158"/>
      <c r="EE849" s="158"/>
      <c r="EF849" s="158"/>
      <c r="EG849" s="158"/>
      <c r="EH849" s="158"/>
      <c r="EI849" s="158"/>
      <c r="EJ849" s="146"/>
      <c r="EK849" s="146"/>
      <c r="EL849" s="146"/>
      <c r="EM849" s="146"/>
      <c r="EN849" s="146"/>
      <c r="EO849" s="146"/>
      <c r="EP849" s="146"/>
      <c r="EQ849" s="146"/>
      <c r="ER849" s="146"/>
      <c r="ES849" s="146"/>
      <c r="ET849" s="146"/>
      <c r="EU849" s="146"/>
      <c r="EV849" s="146"/>
      <c r="EW849" s="146"/>
      <c r="EX849" s="146"/>
      <c r="EY849" s="146"/>
      <c r="EZ849" s="158"/>
      <c r="FA849" s="158"/>
      <c r="FB849" s="158"/>
      <c r="FC849" s="146"/>
      <c r="FD849" s="146"/>
      <c r="FE849" s="146"/>
      <c r="FF849" s="146"/>
      <c r="FG849" s="146"/>
      <c r="FH849" s="146"/>
      <c r="FI849" s="146"/>
      <c r="FJ849" s="146"/>
      <c r="FK849" s="146"/>
      <c r="FL849" s="146"/>
      <c r="FM849" s="146"/>
      <c r="FN849" s="146"/>
      <c r="FO849" s="146"/>
      <c r="FP849" s="146"/>
      <c r="FQ849" s="146"/>
      <c r="FR849" s="146"/>
      <c r="FS849" s="146"/>
      <c r="FT849" s="146"/>
      <c r="FU849" s="146"/>
      <c r="FV849" s="146"/>
      <c r="FW849" s="146"/>
      <c r="FX849" s="146"/>
      <c r="FY849" s="146"/>
      <c r="FZ849" s="146"/>
      <c r="GA849" s="146"/>
    </row>
    <row r="850" spans="4:183">
      <c r="D850" s="45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  <c r="AA850" s="146"/>
      <c r="AB850" s="146"/>
      <c r="AC850" s="146"/>
      <c r="AD850" s="146"/>
      <c r="AE850" s="146"/>
      <c r="AF850" s="146"/>
      <c r="AG850" s="146"/>
      <c r="AH850" s="146"/>
      <c r="AI850" s="146"/>
      <c r="AJ850" s="146"/>
      <c r="AK850" s="146"/>
      <c r="AL850" s="217"/>
      <c r="AM850" s="146"/>
      <c r="AN850" s="146"/>
      <c r="AO850" s="146"/>
      <c r="AP850" s="146"/>
      <c r="AQ850" s="146"/>
      <c r="AR850" s="146"/>
      <c r="AS850" s="146"/>
      <c r="AT850" s="146"/>
      <c r="AU850" s="146"/>
      <c r="AV850" s="146"/>
      <c r="AW850" s="146"/>
      <c r="AX850" s="146"/>
      <c r="AY850" s="146"/>
      <c r="AZ850" s="146"/>
      <c r="BA850" s="146"/>
      <c r="BB850" s="146"/>
      <c r="BC850" s="146"/>
      <c r="BD850" s="146"/>
      <c r="BE850" s="146"/>
      <c r="BF850" s="146"/>
      <c r="BG850" s="146"/>
      <c r="BH850" s="146"/>
      <c r="BI850" s="146"/>
      <c r="BJ850" s="146"/>
      <c r="BK850" s="146"/>
      <c r="BL850" s="146"/>
      <c r="BM850" s="146"/>
      <c r="BN850" s="146"/>
      <c r="BO850" s="146"/>
      <c r="BP850" s="146"/>
      <c r="BQ850" s="146"/>
      <c r="BR850" s="146"/>
      <c r="BS850" s="146"/>
      <c r="BT850" s="146"/>
      <c r="BU850" s="146"/>
      <c r="BV850" s="146"/>
      <c r="BW850" s="146"/>
      <c r="BX850" s="146"/>
      <c r="BY850" s="146"/>
      <c r="BZ850" s="146"/>
      <c r="CA850" s="146"/>
      <c r="CB850" s="146"/>
      <c r="CC850" s="146"/>
      <c r="CD850" s="146"/>
      <c r="CE850" s="146"/>
      <c r="CF850" s="146"/>
      <c r="CG850" s="146"/>
      <c r="CH850" s="146"/>
      <c r="CI850" s="146"/>
      <c r="CJ850" s="146"/>
      <c r="CK850" s="146"/>
      <c r="CL850" s="146"/>
      <c r="CM850" s="146"/>
      <c r="CN850" s="146"/>
      <c r="CO850" s="146"/>
      <c r="CP850" s="146"/>
      <c r="CQ850" s="146"/>
      <c r="CR850" s="146"/>
      <c r="CS850" s="146"/>
      <c r="CT850" s="146"/>
      <c r="CU850" s="146"/>
      <c r="CV850" s="146"/>
      <c r="CW850" s="146"/>
      <c r="CX850" s="146"/>
      <c r="CY850" s="146"/>
      <c r="CZ850" s="146"/>
      <c r="DA850" s="146"/>
      <c r="DB850" s="146"/>
      <c r="DC850" s="146"/>
      <c r="DD850" s="146"/>
      <c r="DE850" s="146"/>
      <c r="DF850" s="146"/>
      <c r="DG850" s="146"/>
      <c r="DH850" s="146"/>
      <c r="DI850" s="146"/>
      <c r="DJ850" s="146"/>
      <c r="DK850" s="146"/>
      <c r="DL850" s="146"/>
      <c r="DM850" s="146"/>
      <c r="DN850" s="146"/>
      <c r="DO850" s="146"/>
      <c r="DP850" s="146"/>
      <c r="DQ850" s="146"/>
      <c r="DR850" s="146"/>
      <c r="DS850" s="146"/>
      <c r="DT850" s="146"/>
      <c r="DU850" s="146"/>
      <c r="DV850" s="158"/>
      <c r="DW850" s="158"/>
      <c r="DX850" s="158"/>
      <c r="DY850" s="158"/>
      <c r="DZ850" s="158"/>
      <c r="EA850" s="158"/>
      <c r="EB850" s="158"/>
      <c r="EC850" s="158"/>
      <c r="ED850" s="158"/>
      <c r="EE850" s="158"/>
      <c r="EF850" s="158"/>
      <c r="EG850" s="158"/>
      <c r="EH850" s="158"/>
      <c r="EI850" s="158"/>
      <c r="EJ850" s="146"/>
      <c r="EK850" s="146"/>
      <c r="EL850" s="146"/>
      <c r="EM850" s="146"/>
      <c r="EN850" s="146"/>
      <c r="EO850" s="146"/>
      <c r="EP850" s="146"/>
      <c r="EQ850" s="146"/>
      <c r="ER850" s="146"/>
      <c r="ES850" s="146"/>
      <c r="ET850" s="146"/>
      <c r="EU850" s="146"/>
      <c r="EV850" s="146"/>
      <c r="EW850" s="146"/>
      <c r="EX850" s="146"/>
      <c r="EY850" s="146"/>
      <c r="EZ850" s="158"/>
      <c r="FA850" s="158"/>
      <c r="FB850" s="158"/>
      <c r="FC850" s="146"/>
      <c r="FD850" s="146"/>
      <c r="FE850" s="146"/>
      <c r="FF850" s="146"/>
      <c r="FG850" s="146"/>
      <c r="FH850" s="146"/>
      <c r="FI850" s="146"/>
      <c r="FJ850" s="146"/>
      <c r="FK850" s="146"/>
      <c r="FL850" s="146"/>
      <c r="FM850" s="146"/>
      <c r="FN850" s="146"/>
      <c r="FO850" s="146"/>
      <c r="FP850" s="146"/>
      <c r="FQ850" s="146"/>
      <c r="FR850" s="146"/>
      <c r="FS850" s="146"/>
      <c r="FT850" s="146"/>
      <c r="FU850" s="146"/>
      <c r="FV850" s="146"/>
      <c r="FW850" s="146"/>
      <c r="FX850" s="146"/>
      <c r="FY850" s="146"/>
      <c r="FZ850" s="146"/>
      <c r="GA850" s="146"/>
    </row>
    <row r="851" spans="4:183">
      <c r="D851" s="45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  <c r="AA851" s="146"/>
      <c r="AB851" s="146"/>
      <c r="AC851" s="146"/>
      <c r="AD851" s="146"/>
      <c r="AE851" s="146"/>
      <c r="AF851" s="146"/>
      <c r="AG851" s="146"/>
      <c r="AH851" s="146"/>
      <c r="AI851" s="146"/>
      <c r="AJ851" s="146"/>
      <c r="AK851" s="146"/>
      <c r="AL851" s="217"/>
      <c r="AM851" s="146"/>
      <c r="AN851" s="146"/>
      <c r="AO851" s="146"/>
      <c r="AP851" s="146"/>
      <c r="AQ851" s="146"/>
      <c r="AR851" s="146"/>
      <c r="AS851" s="146"/>
      <c r="AT851" s="146"/>
      <c r="AU851" s="146"/>
      <c r="AV851" s="146"/>
      <c r="AW851" s="146"/>
      <c r="AX851" s="146"/>
      <c r="AY851" s="146"/>
      <c r="AZ851" s="146"/>
      <c r="BA851" s="146"/>
      <c r="BB851" s="146"/>
      <c r="BC851" s="146"/>
      <c r="BD851" s="146"/>
      <c r="BE851" s="146"/>
      <c r="BF851" s="146"/>
      <c r="BG851" s="146"/>
      <c r="BH851" s="146"/>
      <c r="BI851" s="146"/>
      <c r="BJ851" s="146"/>
      <c r="BK851" s="146"/>
      <c r="BL851" s="146"/>
      <c r="BM851" s="146"/>
      <c r="BN851" s="146"/>
      <c r="BO851" s="146"/>
      <c r="BP851" s="146"/>
      <c r="BQ851" s="146"/>
      <c r="BR851" s="146"/>
      <c r="BS851" s="146"/>
      <c r="BT851" s="146"/>
      <c r="BU851" s="146"/>
      <c r="BV851" s="146"/>
      <c r="BW851" s="146"/>
      <c r="BX851" s="146"/>
      <c r="BY851" s="146"/>
      <c r="BZ851" s="146"/>
      <c r="CA851" s="146"/>
      <c r="CB851" s="146"/>
      <c r="CC851" s="146"/>
      <c r="CD851" s="146"/>
      <c r="CE851" s="146"/>
      <c r="CF851" s="146"/>
      <c r="CG851" s="146"/>
      <c r="CH851" s="146"/>
      <c r="CI851" s="146"/>
      <c r="CJ851" s="146"/>
      <c r="CK851" s="146"/>
      <c r="CL851" s="146"/>
      <c r="CM851" s="146"/>
      <c r="CN851" s="146"/>
      <c r="CO851" s="146"/>
      <c r="CP851" s="146"/>
      <c r="CQ851" s="146"/>
      <c r="CR851" s="146"/>
      <c r="CS851" s="146"/>
      <c r="CT851" s="146"/>
      <c r="CU851" s="146"/>
      <c r="CV851" s="146"/>
      <c r="CW851" s="146"/>
      <c r="CX851" s="146"/>
      <c r="CY851" s="146"/>
      <c r="CZ851" s="146"/>
      <c r="DA851" s="146"/>
      <c r="DB851" s="146"/>
      <c r="DC851" s="146"/>
      <c r="DD851" s="146"/>
      <c r="DE851" s="146"/>
      <c r="DF851" s="146"/>
      <c r="DG851" s="146"/>
      <c r="DH851" s="146"/>
      <c r="DI851" s="146"/>
      <c r="DJ851" s="146"/>
      <c r="DK851" s="146"/>
      <c r="DL851" s="146"/>
      <c r="DM851" s="146"/>
      <c r="DN851" s="146"/>
      <c r="DO851" s="146"/>
      <c r="DP851" s="146"/>
      <c r="DQ851" s="146"/>
      <c r="DR851" s="146"/>
      <c r="DS851" s="146"/>
      <c r="DT851" s="146"/>
      <c r="DU851" s="146"/>
      <c r="DV851" s="158"/>
      <c r="DW851" s="158"/>
      <c r="DX851" s="158"/>
      <c r="DY851" s="158"/>
      <c r="DZ851" s="158"/>
      <c r="EA851" s="158"/>
      <c r="EB851" s="158"/>
      <c r="EC851" s="158"/>
      <c r="ED851" s="158"/>
      <c r="EE851" s="158"/>
      <c r="EF851" s="158"/>
      <c r="EG851" s="158"/>
      <c r="EH851" s="158"/>
      <c r="EI851" s="158"/>
      <c r="EJ851" s="146"/>
      <c r="EK851" s="146"/>
      <c r="EL851" s="146"/>
      <c r="EM851" s="146"/>
      <c r="EN851" s="146"/>
      <c r="EO851" s="146"/>
      <c r="EP851" s="146"/>
      <c r="EQ851" s="146"/>
      <c r="ER851" s="146"/>
      <c r="ES851" s="146"/>
      <c r="ET851" s="146"/>
      <c r="EU851" s="146"/>
      <c r="EV851" s="146"/>
      <c r="EW851" s="146"/>
      <c r="EX851" s="146"/>
      <c r="EY851" s="146"/>
      <c r="EZ851" s="158"/>
      <c r="FA851" s="158"/>
      <c r="FB851" s="158"/>
      <c r="FC851" s="146"/>
      <c r="FD851" s="146"/>
      <c r="FE851" s="146"/>
      <c r="FF851" s="146"/>
      <c r="FG851" s="146"/>
      <c r="FH851" s="146"/>
      <c r="FI851" s="146"/>
      <c r="FJ851" s="146"/>
      <c r="FK851" s="146"/>
      <c r="FL851" s="146"/>
      <c r="FM851" s="146"/>
      <c r="FN851" s="146"/>
      <c r="FO851" s="146"/>
      <c r="FP851" s="146"/>
      <c r="FQ851" s="146"/>
      <c r="FR851" s="146"/>
      <c r="FS851" s="146"/>
      <c r="FT851" s="146"/>
      <c r="FU851" s="146"/>
      <c r="FV851" s="146"/>
      <c r="FW851" s="146"/>
      <c r="FX851" s="146"/>
      <c r="FY851" s="146"/>
      <c r="FZ851" s="146"/>
      <c r="GA851" s="146"/>
    </row>
    <row r="852" spans="4:183">
      <c r="D852" s="45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  <c r="AA852" s="146"/>
      <c r="AB852" s="146"/>
      <c r="AC852" s="146"/>
      <c r="AD852" s="146"/>
      <c r="AE852" s="146"/>
      <c r="AF852" s="146"/>
      <c r="AG852" s="146"/>
      <c r="AH852" s="146"/>
      <c r="AI852" s="146"/>
      <c r="AJ852" s="146"/>
      <c r="AK852" s="146"/>
      <c r="AL852" s="217"/>
      <c r="AM852" s="146"/>
      <c r="AN852" s="146"/>
      <c r="AO852" s="146"/>
      <c r="AP852" s="146"/>
      <c r="AQ852" s="146"/>
      <c r="AR852" s="146"/>
      <c r="AS852" s="146"/>
      <c r="AT852" s="146"/>
      <c r="AU852" s="146"/>
      <c r="AV852" s="146"/>
      <c r="AW852" s="146"/>
      <c r="AX852" s="146"/>
      <c r="AY852" s="146"/>
      <c r="AZ852" s="146"/>
      <c r="BA852" s="146"/>
      <c r="BB852" s="146"/>
      <c r="BC852" s="146"/>
      <c r="BD852" s="146"/>
      <c r="BE852" s="146"/>
      <c r="BF852" s="146"/>
      <c r="BG852" s="146"/>
      <c r="BH852" s="146"/>
      <c r="BI852" s="146"/>
      <c r="BJ852" s="146"/>
      <c r="BK852" s="146"/>
      <c r="BL852" s="146"/>
      <c r="BM852" s="146"/>
      <c r="BN852" s="146"/>
      <c r="BO852" s="146"/>
      <c r="BP852" s="146"/>
      <c r="BQ852" s="146"/>
      <c r="BR852" s="146"/>
      <c r="BS852" s="146"/>
      <c r="BT852" s="146"/>
      <c r="BU852" s="146"/>
      <c r="BV852" s="146"/>
      <c r="BW852" s="146"/>
      <c r="BX852" s="146"/>
      <c r="BY852" s="146"/>
      <c r="BZ852" s="146"/>
      <c r="CA852" s="146"/>
      <c r="CB852" s="146"/>
      <c r="CC852" s="146"/>
      <c r="CD852" s="146"/>
      <c r="CE852" s="146"/>
      <c r="CF852" s="146"/>
      <c r="CG852" s="146"/>
      <c r="CH852" s="146"/>
      <c r="CI852" s="146"/>
      <c r="CJ852" s="146"/>
      <c r="CK852" s="146"/>
      <c r="CL852" s="146"/>
      <c r="CM852" s="146"/>
      <c r="CN852" s="146"/>
      <c r="CO852" s="146"/>
      <c r="CP852" s="146"/>
      <c r="CQ852" s="146"/>
      <c r="CR852" s="146"/>
      <c r="CS852" s="146"/>
      <c r="CT852" s="146"/>
      <c r="CU852" s="146"/>
      <c r="CV852" s="146"/>
      <c r="CW852" s="146"/>
      <c r="CX852" s="146"/>
      <c r="CY852" s="146"/>
      <c r="CZ852" s="146"/>
      <c r="DA852" s="146"/>
      <c r="DB852" s="146"/>
      <c r="DC852" s="146"/>
      <c r="DD852" s="146"/>
      <c r="DE852" s="146"/>
      <c r="DF852" s="146"/>
      <c r="DG852" s="146"/>
      <c r="DH852" s="146"/>
      <c r="DI852" s="146"/>
      <c r="DJ852" s="146"/>
      <c r="DK852" s="146"/>
      <c r="DL852" s="146"/>
      <c r="DM852" s="146"/>
      <c r="DN852" s="146"/>
      <c r="DO852" s="146"/>
      <c r="DP852" s="146"/>
      <c r="DQ852" s="146"/>
      <c r="DR852" s="146"/>
      <c r="DS852" s="146"/>
      <c r="DT852" s="146"/>
      <c r="DU852" s="146"/>
      <c r="DV852" s="158"/>
      <c r="DW852" s="158"/>
      <c r="DX852" s="158"/>
      <c r="DY852" s="158"/>
      <c r="DZ852" s="158"/>
      <c r="EA852" s="158"/>
      <c r="EB852" s="158"/>
      <c r="EC852" s="158"/>
      <c r="ED852" s="158"/>
      <c r="EE852" s="158"/>
      <c r="EF852" s="158"/>
      <c r="EG852" s="158"/>
      <c r="EH852" s="158"/>
      <c r="EI852" s="158"/>
      <c r="EJ852" s="146"/>
      <c r="EK852" s="146"/>
      <c r="EL852" s="146"/>
      <c r="EM852" s="146"/>
      <c r="EN852" s="146"/>
      <c r="EO852" s="146"/>
      <c r="EP852" s="146"/>
      <c r="EQ852" s="146"/>
      <c r="ER852" s="146"/>
      <c r="ES852" s="146"/>
      <c r="ET852" s="146"/>
      <c r="EU852" s="146"/>
      <c r="EV852" s="146"/>
      <c r="EW852" s="146"/>
      <c r="EX852" s="146"/>
      <c r="EY852" s="146"/>
      <c r="EZ852" s="158"/>
      <c r="FA852" s="158"/>
      <c r="FB852" s="158"/>
      <c r="FC852" s="146"/>
      <c r="FD852" s="146"/>
      <c r="FE852" s="146"/>
      <c r="FF852" s="146"/>
      <c r="FG852" s="146"/>
      <c r="FH852" s="146"/>
      <c r="FI852" s="146"/>
      <c r="FJ852" s="146"/>
      <c r="FK852" s="146"/>
      <c r="FL852" s="146"/>
      <c r="FM852" s="146"/>
      <c r="FN852" s="146"/>
      <c r="FO852" s="146"/>
      <c r="FP852" s="146"/>
      <c r="FQ852" s="146"/>
      <c r="FR852" s="146"/>
      <c r="FS852" s="146"/>
      <c r="FT852" s="146"/>
      <c r="FU852" s="146"/>
      <c r="FV852" s="146"/>
      <c r="FW852" s="146"/>
      <c r="FX852" s="146"/>
      <c r="FY852" s="146"/>
      <c r="FZ852" s="146"/>
      <c r="GA852" s="146"/>
    </row>
    <row r="853" spans="4:183">
      <c r="D853" s="45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  <c r="AA853" s="146"/>
      <c r="AB853" s="146"/>
      <c r="AC853" s="146"/>
      <c r="AD853" s="146"/>
      <c r="AE853" s="146"/>
      <c r="AF853" s="146"/>
      <c r="AG853" s="146"/>
      <c r="AH853" s="146"/>
      <c r="AI853" s="146"/>
      <c r="AJ853" s="146"/>
      <c r="AK853" s="146"/>
      <c r="AL853" s="217"/>
      <c r="AM853" s="146"/>
      <c r="AN853" s="146"/>
      <c r="AO853" s="146"/>
      <c r="AP853" s="146"/>
      <c r="AQ853" s="146"/>
      <c r="AR853" s="146"/>
      <c r="AS853" s="146"/>
      <c r="AT853" s="146"/>
      <c r="AU853" s="146"/>
      <c r="AV853" s="146"/>
      <c r="AW853" s="146"/>
      <c r="AX853" s="146"/>
      <c r="AY853" s="146"/>
      <c r="AZ853" s="146"/>
      <c r="BA853" s="146"/>
      <c r="BB853" s="146"/>
      <c r="BC853" s="146"/>
      <c r="BD853" s="146"/>
      <c r="BE853" s="146"/>
      <c r="BF853" s="146"/>
      <c r="BG853" s="146"/>
      <c r="BH853" s="146"/>
      <c r="BI853" s="146"/>
      <c r="BJ853" s="146"/>
      <c r="BK853" s="146"/>
      <c r="BL853" s="146"/>
      <c r="BM853" s="146"/>
      <c r="BN853" s="146"/>
      <c r="BO853" s="146"/>
      <c r="BP853" s="146"/>
      <c r="BQ853" s="146"/>
      <c r="BR853" s="146"/>
      <c r="BS853" s="146"/>
      <c r="BT853" s="146"/>
      <c r="BU853" s="146"/>
      <c r="BV853" s="146"/>
      <c r="BW853" s="146"/>
      <c r="BX853" s="146"/>
      <c r="BY853" s="146"/>
      <c r="BZ853" s="146"/>
      <c r="CA853" s="146"/>
      <c r="CB853" s="146"/>
      <c r="CC853" s="146"/>
      <c r="CD853" s="146"/>
      <c r="CE853" s="146"/>
      <c r="CF853" s="146"/>
      <c r="CG853" s="146"/>
      <c r="CH853" s="146"/>
      <c r="CI853" s="146"/>
      <c r="CJ853" s="146"/>
      <c r="CK853" s="146"/>
      <c r="CL853" s="146"/>
      <c r="CM853" s="146"/>
      <c r="CN853" s="146"/>
      <c r="CO853" s="146"/>
      <c r="CP853" s="146"/>
      <c r="CQ853" s="146"/>
      <c r="CR853" s="146"/>
      <c r="CS853" s="146"/>
      <c r="CT853" s="146"/>
      <c r="CU853" s="146"/>
      <c r="CV853" s="146"/>
      <c r="CW853" s="146"/>
      <c r="CX853" s="146"/>
      <c r="CY853" s="146"/>
      <c r="CZ853" s="146"/>
      <c r="DA853" s="146"/>
      <c r="DB853" s="146"/>
      <c r="DC853" s="146"/>
      <c r="DD853" s="146"/>
      <c r="DE853" s="146"/>
      <c r="DF853" s="146"/>
      <c r="DG853" s="146"/>
      <c r="DH853" s="146"/>
      <c r="DI853" s="146"/>
      <c r="DJ853" s="146"/>
      <c r="DK853" s="146"/>
      <c r="DL853" s="146"/>
      <c r="DM853" s="146"/>
      <c r="DN853" s="146"/>
      <c r="DO853" s="146"/>
      <c r="DP853" s="146"/>
      <c r="DQ853" s="146"/>
      <c r="DR853" s="146"/>
      <c r="DS853" s="146"/>
      <c r="DT853" s="146"/>
      <c r="DU853" s="146"/>
      <c r="DV853" s="158"/>
      <c r="DW853" s="158"/>
      <c r="DX853" s="158"/>
      <c r="DY853" s="158"/>
      <c r="DZ853" s="158"/>
      <c r="EA853" s="158"/>
      <c r="EB853" s="158"/>
      <c r="EC853" s="158"/>
      <c r="ED853" s="158"/>
      <c r="EE853" s="158"/>
      <c r="EF853" s="158"/>
      <c r="EG853" s="158"/>
      <c r="EH853" s="158"/>
      <c r="EI853" s="158"/>
      <c r="EJ853" s="146"/>
      <c r="EK853" s="146"/>
      <c r="EL853" s="146"/>
      <c r="EM853" s="146"/>
      <c r="EN853" s="146"/>
      <c r="EO853" s="146"/>
      <c r="EP853" s="146"/>
      <c r="EQ853" s="146"/>
      <c r="ER853" s="146"/>
      <c r="ES853" s="146"/>
      <c r="ET853" s="146"/>
      <c r="EU853" s="146"/>
      <c r="EV853" s="146"/>
      <c r="EW853" s="146"/>
      <c r="EX853" s="146"/>
      <c r="EY853" s="146"/>
      <c r="EZ853" s="158"/>
      <c r="FA853" s="158"/>
      <c r="FB853" s="158"/>
      <c r="FC853" s="146"/>
      <c r="FD853" s="146"/>
      <c r="FE853" s="146"/>
      <c r="FF853" s="146"/>
      <c r="FG853" s="146"/>
      <c r="FH853" s="146"/>
      <c r="FI853" s="146"/>
      <c r="FJ853" s="146"/>
      <c r="FK853" s="146"/>
      <c r="FL853" s="146"/>
      <c r="FM853" s="146"/>
      <c r="FN853" s="146"/>
      <c r="FO853" s="146"/>
      <c r="FP853" s="146"/>
      <c r="FQ853" s="146"/>
      <c r="FR853" s="146"/>
      <c r="FS853" s="146"/>
      <c r="FT853" s="146"/>
      <c r="FU853" s="146"/>
      <c r="FV853" s="146"/>
      <c r="FW853" s="146"/>
      <c r="FX853" s="146"/>
      <c r="FY853" s="146"/>
      <c r="FZ853" s="146"/>
      <c r="GA853" s="146"/>
    </row>
    <row r="854" spans="4:183">
      <c r="D854" s="45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  <c r="AA854" s="146"/>
      <c r="AB854" s="146"/>
      <c r="AC854" s="146"/>
      <c r="AD854" s="146"/>
      <c r="AE854" s="146"/>
      <c r="AF854" s="146"/>
      <c r="AG854" s="146"/>
      <c r="AH854" s="146"/>
      <c r="AI854" s="146"/>
      <c r="AJ854" s="146"/>
      <c r="AK854" s="146"/>
      <c r="AL854" s="217"/>
      <c r="AM854" s="146"/>
      <c r="AN854" s="146"/>
      <c r="AO854" s="146"/>
      <c r="AP854" s="146"/>
      <c r="AQ854" s="146"/>
      <c r="AR854" s="146"/>
      <c r="AS854" s="146"/>
      <c r="AT854" s="146"/>
      <c r="AU854" s="146"/>
      <c r="AV854" s="146"/>
      <c r="AW854" s="146"/>
      <c r="AX854" s="146"/>
      <c r="AY854" s="146"/>
      <c r="AZ854" s="146"/>
      <c r="BA854" s="146"/>
      <c r="BB854" s="146"/>
      <c r="BC854" s="146"/>
      <c r="BD854" s="146"/>
      <c r="BE854" s="146"/>
      <c r="BF854" s="146"/>
      <c r="BG854" s="146"/>
      <c r="BH854" s="146"/>
      <c r="BI854" s="146"/>
      <c r="BJ854" s="146"/>
      <c r="BK854" s="146"/>
      <c r="BL854" s="146"/>
      <c r="BM854" s="146"/>
      <c r="BN854" s="146"/>
      <c r="BO854" s="146"/>
      <c r="BP854" s="146"/>
      <c r="BQ854" s="146"/>
      <c r="BR854" s="146"/>
      <c r="BS854" s="146"/>
      <c r="BT854" s="146"/>
      <c r="BU854" s="146"/>
      <c r="BV854" s="146"/>
      <c r="BW854" s="146"/>
      <c r="BX854" s="146"/>
      <c r="BY854" s="146"/>
      <c r="BZ854" s="146"/>
      <c r="CA854" s="146"/>
      <c r="CB854" s="146"/>
      <c r="CC854" s="146"/>
      <c r="CD854" s="146"/>
      <c r="CE854" s="146"/>
      <c r="CF854" s="146"/>
      <c r="CG854" s="146"/>
      <c r="CH854" s="146"/>
      <c r="CI854" s="146"/>
      <c r="CJ854" s="146"/>
      <c r="CK854" s="146"/>
      <c r="CL854" s="146"/>
      <c r="CM854" s="146"/>
      <c r="CN854" s="146"/>
      <c r="CO854" s="146"/>
      <c r="CP854" s="146"/>
      <c r="CQ854" s="146"/>
      <c r="CR854" s="146"/>
      <c r="CS854" s="146"/>
      <c r="CT854" s="146"/>
      <c r="CU854" s="146"/>
      <c r="CV854" s="146"/>
      <c r="CW854" s="146"/>
      <c r="CX854" s="146"/>
      <c r="CY854" s="146"/>
      <c r="CZ854" s="146"/>
      <c r="DA854" s="146"/>
      <c r="DB854" s="146"/>
      <c r="DC854" s="146"/>
      <c r="DD854" s="146"/>
      <c r="DE854" s="146"/>
      <c r="DF854" s="146"/>
      <c r="DG854" s="146"/>
      <c r="DH854" s="146"/>
      <c r="DI854" s="146"/>
      <c r="DJ854" s="146"/>
      <c r="DK854" s="146"/>
      <c r="DL854" s="146"/>
      <c r="DM854" s="146"/>
      <c r="DN854" s="146"/>
      <c r="DO854" s="146"/>
      <c r="DP854" s="146"/>
      <c r="DQ854" s="146"/>
      <c r="DR854" s="146"/>
      <c r="DS854" s="146"/>
      <c r="DT854" s="146"/>
      <c r="DU854" s="146"/>
      <c r="DV854" s="158"/>
      <c r="DW854" s="158"/>
      <c r="DX854" s="158"/>
      <c r="DY854" s="158"/>
      <c r="DZ854" s="158"/>
      <c r="EA854" s="158"/>
      <c r="EB854" s="158"/>
      <c r="EC854" s="158"/>
      <c r="ED854" s="158"/>
      <c r="EE854" s="158"/>
      <c r="EF854" s="158"/>
      <c r="EG854" s="158"/>
      <c r="EH854" s="158"/>
      <c r="EI854" s="158"/>
      <c r="EJ854" s="146"/>
      <c r="EK854" s="146"/>
      <c r="EL854" s="146"/>
      <c r="EM854" s="146"/>
      <c r="EN854" s="146"/>
      <c r="EO854" s="146"/>
      <c r="EP854" s="146"/>
      <c r="EQ854" s="146"/>
      <c r="ER854" s="146"/>
      <c r="ES854" s="146"/>
      <c r="ET854" s="146"/>
      <c r="EU854" s="146"/>
      <c r="EV854" s="146"/>
      <c r="EW854" s="146"/>
      <c r="EX854" s="146"/>
      <c r="EY854" s="146"/>
      <c r="EZ854" s="158"/>
      <c r="FA854" s="158"/>
      <c r="FB854" s="158"/>
      <c r="FC854" s="146"/>
      <c r="FD854" s="146"/>
      <c r="FE854" s="146"/>
      <c r="FF854" s="146"/>
      <c r="FG854" s="146"/>
      <c r="FH854" s="146"/>
      <c r="FI854" s="146"/>
      <c r="FJ854" s="146"/>
      <c r="FK854" s="146"/>
      <c r="FL854" s="146"/>
      <c r="FM854" s="146"/>
      <c r="FN854" s="146"/>
      <c r="FO854" s="146"/>
      <c r="FP854" s="146"/>
      <c r="FQ854" s="146"/>
      <c r="FR854" s="146"/>
      <c r="FS854" s="146"/>
      <c r="FT854" s="146"/>
      <c r="FU854" s="146"/>
      <c r="FV854" s="146"/>
      <c r="FW854" s="146"/>
      <c r="FX854" s="146"/>
      <c r="FY854" s="146"/>
      <c r="FZ854" s="146"/>
      <c r="GA854" s="146"/>
    </row>
    <row r="855" spans="4:183">
      <c r="D855" s="45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  <c r="AA855" s="146"/>
      <c r="AB855" s="146"/>
      <c r="AC855" s="146"/>
      <c r="AD855" s="146"/>
      <c r="AE855" s="146"/>
      <c r="AF855" s="146"/>
      <c r="AG855" s="146"/>
      <c r="AH855" s="146"/>
      <c r="AI855" s="146"/>
      <c r="AJ855" s="146"/>
      <c r="AK855" s="146"/>
      <c r="AL855" s="217"/>
      <c r="AM855" s="146"/>
      <c r="AN855" s="146"/>
      <c r="AO855" s="146"/>
      <c r="AP855" s="146"/>
      <c r="AQ855" s="146"/>
      <c r="AR855" s="146"/>
      <c r="AS855" s="146"/>
      <c r="AT855" s="146"/>
      <c r="AU855" s="146"/>
      <c r="AV855" s="146"/>
      <c r="AW855" s="146"/>
      <c r="AX855" s="146"/>
      <c r="AY855" s="146"/>
      <c r="AZ855" s="146"/>
      <c r="BA855" s="146"/>
      <c r="BB855" s="146"/>
      <c r="BC855" s="146"/>
      <c r="BD855" s="146"/>
      <c r="BE855" s="146"/>
      <c r="BF855" s="146"/>
      <c r="BG855" s="146"/>
      <c r="BH855" s="146"/>
      <c r="BI855" s="146"/>
      <c r="BJ855" s="146"/>
      <c r="BK855" s="146"/>
      <c r="BL855" s="146"/>
      <c r="BM855" s="146"/>
      <c r="BN855" s="146"/>
      <c r="BO855" s="146"/>
      <c r="BP855" s="146"/>
      <c r="BQ855" s="146"/>
      <c r="BR855" s="146"/>
      <c r="BS855" s="146"/>
      <c r="BT855" s="146"/>
      <c r="BU855" s="146"/>
      <c r="BV855" s="146"/>
      <c r="BW855" s="146"/>
      <c r="BX855" s="146"/>
      <c r="BY855" s="146"/>
      <c r="BZ855" s="146"/>
      <c r="CA855" s="146"/>
      <c r="CB855" s="146"/>
      <c r="CC855" s="146"/>
      <c r="CD855" s="146"/>
      <c r="CE855" s="146"/>
      <c r="CF855" s="146"/>
      <c r="CG855" s="146"/>
      <c r="CH855" s="146"/>
      <c r="CI855" s="146"/>
      <c r="CJ855" s="146"/>
      <c r="CK855" s="146"/>
      <c r="CL855" s="146"/>
      <c r="CM855" s="146"/>
      <c r="CN855" s="146"/>
      <c r="CO855" s="146"/>
      <c r="CP855" s="146"/>
      <c r="CQ855" s="146"/>
      <c r="CR855" s="146"/>
      <c r="CS855" s="146"/>
      <c r="CT855" s="146"/>
      <c r="CU855" s="146"/>
      <c r="CV855" s="146"/>
      <c r="CW855" s="146"/>
      <c r="CX855" s="146"/>
      <c r="CY855" s="146"/>
      <c r="CZ855" s="146"/>
      <c r="DA855" s="146"/>
      <c r="DB855" s="146"/>
      <c r="DC855" s="146"/>
      <c r="DD855" s="146"/>
      <c r="DE855" s="146"/>
      <c r="DF855" s="146"/>
      <c r="DG855" s="146"/>
      <c r="DH855" s="146"/>
      <c r="DI855" s="146"/>
      <c r="DJ855" s="146"/>
      <c r="DK855" s="146"/>
      <c r="DL855" s="146"/>
      <c r="DM855" s="146"/>
      <c r="DN855" s="146"/>
      <c r="DO855" s="146"/>
      <c r="DP855" s="146"/>
      <c r="DQ855" s="146"/>
      <c r="DR855" s="146"/>
      <c r="DS855" s="146"/>
      <c r="DT855" s="146"/>
      <c r="DU855" s="146"/>
      <c r="DV855" s="158"/>
      <c r="DW855" s="158"/>
      <c r="DX855" s="158"/>
      <c r="DY855" s="158"/>
      <c r="DZ855" s="158"/>
      <c r="EA855" s="158"/>
      <c r="EB855" s="158"/>
      <c r="EC855" s="158"/>
      <c r="ED855" s="158"/>
      <c r="EE855" s="158"/>
      <c r="EF855" s="158"/>
      <c r="EG855" s="158"/>
      <c r="EH855" s="158"/>
      <c r="EI855" s="158"/>
      <c r="EJ855" s="146"/>
      <c r="EK855" s="146"/>
      <c r="EL855" s="146"/>
      <c r="EM855" s="146"/>
      <c r="EN855" s="146"/>
      <c r="EO855" s="146"/>
      <c r="EP855" s="146"/>
      <c r="EQ855" s="146"/>
      <c r="ER855" s="146"/>
      <c r="ES855" s="146"/>
      <c r="ET855" s="146"/>
      <c r="EU855" s="146"/>
      <c r="EV855" s="146"/>
      <c r="EW855" s="146"/>
      <c r="EX855" s="146"/>
      <c r="EY855" s="146"/>
      <c r="EZ855" s="158"/>
      <c r="FA855" s="158"/>
      <c r="FB855" s="158"/>
      <c r="FC855" s="146"/>
      <c r="FD855" s="146"/>
      <c r="FE855" s="146"/>
      <c r="FF855" s="146"/>
      <c r="FG855" s="146"/>
      <c r="FH855" s="146"/>
      <c r="FI855" s="146"/>
      <c r="FJ855" s="146"/>
      <c r="FK855" s="146"/>
      <c r="FL855" s="146"/>
      <c r="FM855" s="146"/>
      <c r="FN855" s="146"/>
      <c r="FO855" s="146"/>
      <c r="FP855" s="146"/>
      <c r="FQ855" s="146"/>
      <c r="FR855" s="146"/>
      <c r="FS855" s="146"/>
      <c r="FT855" s="146"/>
      <c r="FU855" s="146"/>
      <c r="FV855" s="146"/>
      <c r="FW855" s="146"/>
      <c r="FX855" s="146"/>
      <c r="FY855" s="146"/>
      <c r="FZ855" s="146"/>
      <c r="GA855" s="146"/>
    </row>
    <row r="856" spans="4:183">
      <c r="D856" s="45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  <c r="AA856" s="146"/>
      <c r="AB856" s="146"/>
      <c r="AC856" s="146"/>
      <c r="AD856" s="146"/>
      <c r="AE856" s="146"/>
      <c r="AF856" s="146"/>
      <c r="AG856" s="146"/>
      <c r="AH856" s="146"/>
      <c r="AI856" s="146"/>
      <c r="AJ856" s="146"/>
      <c r="AK856" s="146"/>
      <c r="AL856" s="217"/>
      <c r="AM856" s="146"/>
      <c r="AN856" s="146"/>
      <c r="AO856" s="146"/>
      <c r="AP856" s="146"/>
      <c r="AQ856" s="146"/>
      <c r="AR856" s="146"/>
      <c r="AS856" s="146"/>
      <c r="AT856" s="146"/>
      <c r="AU856" s="146"/>
      <c r="AV856" s="146"/>
      <c r="AW856" s="146"/>
      <c r="AX856" s="146"/>
      <c r="AY856" s="146"/>
      <c r="AZ856" s="146"/>
      <c r="BA856" s="146"/>
      <c r="BB856" s="146"/>
      <c r="BC856" s="146"/>
      <c r="BD856" s="146"/>
      <c r="BE856" s="146"/>
      <c r="BF856" s="146"/>
      <c r="BG856" s="146"/>
      <c r="BH856" s="146"/>
      <c r="BI856" s="146"/>
      <c r="BJ856" s="146"/>
      <c r="BK856" s="146"/>
      <c r="BL856" s="146"/>
      <c r="BM856" s="146"/>
      <c r="BN856" s="146"/>
      <c r="BO856" s="146"/>
      <c r="BP856" s="146"/>
      <c r="BQ856" s="146"/>
      <c r="BR856" s="146"/>
      <c r="BS856" s="146"/>
      <c r="BT856" s="146"/>
      <c r="BU856" s="146"/>
      <c r="BV856" s="146"/>
      <c r="BW856" s="146"/>
      <c r="BX856" s="146"/>
      <c r="BY856" s="146"/>
      <c r="BZ856" s="146"/>
      <c r="CA856" s="146"/>
      <c r="CB856" s="146"/>
      <c r="CC856" s="146"/>
      <c r="CD856" s="146"/>
      <c r="CE856" s="146"/>
      <c r="CF856" s="146"/>
      <c r="CG856" s="146"/>
      <c r="CH856" s="146"/>
      <c r="CI856" s="146"/>
      <c r="CJ856" s="146"/>
      <c r="CK856" s="146"/>
      <c r="CL856" s="146"/>
      <c r="CM856" s="146"/>
      <c r="CN856" s="146"/>
      <c r="CO856" s="146"/>
      <c r="CP856" s="146"/>
      <c r="CQ856" s="146"/>
      <c r="CR856" s="146"/>
      <c r="CS856" s="146"/>
      <c r="CT856" s="146"/>
      <c r="CU856" s="146"/>
      <c r="CV856" s="146"/>
      <c r="CW856" s="146"/>
      <c r="CX856" s="146"/>
      <c r="CY856" s="146"/>
      <c r="CZ856" s="146"/>
      <c r="DA856" s="146"/>
      <c r="DB856" s="146"/>
      <c r="DC856" s="146"/>
      <c r="DD856" s="146"/>
      <c r="DE856" s="146"/>
      <c r="DF856" s="146"/>
      <c r="DG856" s="146"/>
      <c r="DH856" s="146"/>
      <c r="DI856" s="146"/>
      <c r="DJ856" s="146"/>
      <c r="DK856" s="146"/>
      <c r="DL856" s="146"/>
      <c r="DM856" s="146"/>
      <c r="DN856" s="146"/>
      <c r="DO856" s="146"/>
      <c r="DP856" s="146"/>
      <c r="DQ856" s="146"/>
      <c r="DR856" s="146"/>
      <c r="DS856" s="146"/>
      <c r="DT856" s="146"/>
      <c r="DU856" s="146"/>
      <c r="DV856" s="158"/>
      <c r="DW856" s="158"/>
      <c r="DX856" s="158"/>
      <c r="DY856" s="158"/>
      <c r="DZ856" s="158"/>
      <c r="EA856" s="158"/>
      <c r="EB856" s="158"/>
      <c r="EC856" s="158"/>
      <c r="ED856" s="158"/>
      <c r="EE856" s="158"/>
      <c r="EF856" s="158"/>
      <c r="EG856" s="158"/>
      <c r="EH856" s="158"/>
      <c r="EI856" s="158"/>
      <c r="EJ856" s="146"/>
      <c r="EK856" s="146"/>
      <c r="EL856" s="146"/>
      <c r="EM856" s="146"/>
      <c r="EN856" s="146"/>
      <c r="EO856" s="146"/>
      <c r="EP856" s="146"/>
      <c r="EQ856" s="146"/>
      <c r="ER856" s="146"/>
      <c r="ES856" s="146"/>
      <c r="ET856" s="146"/>
      <c r="EU856" s="146"/>
      <c r="EV856" s="146"/>
      <c r="EW856" s="146"/>
      <c r="EX856" s="146"/>
      <c r="EY856" s="146"/>
      <c r="EZ856" s="158"/>
      <c r="FA856" s="158"/>
      <c r="FB856" s="158"/>
      <c r="FC856" s="146"/>
      <c r="FD856" s="146"/>
      <c r="FE856" s="146"/>
      <c r="FF856" s="146"/>
      <c r="FG856" s="146"/>
      <c r="FH856" s="146"/>
      <c r="FI856" s="146"/>
      <c r="FJ856" s="146"/>
      <c r="FK856" s="146"/>
      <c r="FL856" s="146"/>
      <c r="FM856" s="146"/>
      <c r="FN856" s="146"/>
      <c r="FO856" s="146"/>
      <c r="FP856" s="146"/>
      <c r="FQ856" s="146"/>
      <c r="FR856" s="146"/>
      <c r="FS856" s="146"/>
      <c r="FT856" s="146"/>
      <c r="FU856" s="146"/>
      <c r="FV856" s="146"/>
      <c r="FW856" s="146"/>
      <c r="FX856" s="146"/>
      <c r="FY856" s="146"/>
      <c r="FZ856" s="146"/>
      <c r="GA856" s="146"/>
    </row>
    <row r="857" spans="4:183">
      <c r="D857" s="45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  <c r="AA857" s="146"/>
      <c r="AB857" s="146"/>
      <c r="AC857" s="146"/>
      <c r="AD857" s="146"/>
      <c r="AE857" s="146"/>
      <c r="AF857" s="146"/>
      <c r="AG857" s="146"/>
      <c r="AH857" s="146"/>
      <c r="AI857" s="146"/>
      <c r="AJ857" s="146"/>
      <c r="AK857" s="146"/>
      <c r="AL857" s="217"/>
      <c r="AM857" s="146"/>
      <c r="AN857" s="146"/>
      <c r="AO857" s="146"/>
      <c r="AP857" s="146"/>
      <c r="AQ857" s="146"/>
      <c r="AR857" s="146"/>
      <c r="AS857" s="146"/>
      <c r="AT857" s="146"/>
      <c r="AU857" s="146"/>
      <c r="AV857" s="146"/>
      <c r="AW857" s="146"/>
      <c r="AX857" s="146"/>
      <c r="AY857" s="146"/>
      <c r="AZ857" s="146"/>
      <c r="BA857" s="146"/>
      <c r="BB857" s="146"/>
      <c r="BC857" s="146"/>
      <c r="BD857" s="146"/>
      <c r="BE857" s="146"/>
      <c r="BF857" s="146"/>
      <c r="BG857" s="146"/>
      <c r="BH857" s="146"/>
      <c r="BI857" s="146"/>
      <c r="BJ857" s="146"/>
      <c r="BK857" s="146"/>
      <c r="BL857" s="146"/>
      <c r="BM857" s="146"/>
      <c r="BN857" s="146"/>
      <c r="BO857" s="146"/>
      <c r="BP857" s="146"/>
      <c r="BQ857" s="146"/>
      <c r="BR857" s="146"/>
      <c r="BS857" s="146"/>
      <c r="BT857" s="146"/>
      <c r="BU857" s="146"/>
      <c r="BV857" s="146"/>
      <c r="BW857" s="146"/>
      <c r="BX857" s="146"/>
      <c r="BY857" s="146"/>
      <c r="BZ857" s="146"/>
      <c r="CA857" s="146"/>
      <c r="CB857" s="146"/>
      <c r="CC857" s="146"/>
      <c r="CD857" s="146"/>
      <c r="CE857" s="146"/>
      <c r="CF857" s="146"/>
      <c r="CG857" s="146"/>
      <c r="CH857" s="146"/>
      <c r="CI857" s="146"/>
      <c r="CJ857" s="146"/>
      <c r="CK857" s="146"/>
      <c r="CL857" s="146"/>
      <c r="CM857" s="146"/>
      <c r="CN857" s="146"/>
      <c r="CO857" s="146"/>
      <c r="CP857" s="146"/>
      <c r="CQ857" s="146"/>
      <c r="CR857" s="146"/>
      <c r="CS857" s="146"/>
      <c r="CT857" s="146"/>
      <c r="CU857" s="146"/>
      <c r="CV857" s="146"/>
      <c r="CW857" s="146"/>
      <c r="CX857" s="146"/>
      <c r="CY857" s="146"/>
      <c r="CZ857" s="146"/>
      <c r="DA857" s="146"/>
      <c r="DB857" s="146"/>
      <c r="DC857" s="146"/>
      <c r="DD857" s="146"/>
      <c r="DE857" s="146"/>
      <c r="DF857" s="146"/>
      <c r="DG857" s="146"/>
      <c r="DH857" s="146"/>
      <c r="DI857" s="146"/>
      <c r="DJ857" s="146"/>
      <c r="DK857" s="146"/>
      <c r="DL857" s="146"/>
      <c r="DM857" s="146"/>
      <c r="DN857" s="146"/>
      <c r="DO857" s="146"/>
      <c r="DP857" s="146"/>
      <c r="DQ857" s="146"/>
      <c r="DR857" s="146"/>
      <c r="DS857" s="146"/>
      <c r="DT857" s="146"/>
      <c r="DU857" s="146"/>
      <c r="DV857" s="158"/>
      <c r="DW857" s="158"/>
      <c r="DX857" s="158"/>
      <c r="DY857" s="158"/>
      <c r="DZ857" s="158"/>
      <c r="EA857" s="158"/>
      <c r="EB857" s="158"/>
      <c r="EC857" s="158"/>
      <c r="ED857" s="158"/>
      <c r="EE857" s="158"/>
      <c r="EF857" s="158"/>
      <c r="EG857" s="158"/>
      <c r="EH857" s="158"/>
      <c r="EI857" s="158"/>
      <c r="EJ857" s="146"/>
      <c r="EK857" s="146"/>
      <c r="EL857" s="146"/>
      <c r="EM857" s="146"/>
      <c r="EN857" s="146"/>
      <c r="EO857" s="146"/>
      <c r="EP857" s="146"/>
      <c r="EQ857" s="146"/>
      <c r="ER857" s="146"/>
      <c r="ES857" s="146"/>
      <c r="ET857" s="146"/>
      <c r="EU857" s="146"/>
      <c r="EV857" s="146"/>
      <c r="EW857" s="146"/>
      <c r="EX857" s="146"/>
      <c r="EY857" s="146"/>
      <c r="EZ857" s="158"/>
      <c r="FA857" s="158"/>
      <c r="FB857" s="158"/>
      <c r="FC857" s="146"/>
      <c r="FD857" s="146"/>
      <c r="FE857" s="146"/>
      <c r="FF857" s="146"/>
      <c r="FG857" s="146"/>
      <c r="FH857" s="146"/>
      <c r="FI857" s="146"/>
      <c r="FJ857" s="146"/>
      <c r="FK857" s="146"/>
      <c r="FL857" s="146"/>
      <c r="FM857" s="146"/>
      <c r="FN857" s="146"/>
      <c r="FO857" s="146"/>
      <c r="FP857" s="146"/>
      <c r="FQ857" s="146"/>
      <c r="FR857" s="146"/>
      <c r="FS857" s="146"/>
      <c r="FT857" s="146"/>
      <c r="FU857" s="146"/>
      <c r="FV857" s="146"/>
      <c r="FW857" s="146"/>
      <c r="FX857" s="146"/>
      <c r="FY857" s="146"/>
      <c r="FZ857" s="146"/>
      <c r="GA857" s="146"/>
    </row>
    <row r="858" spans="4:183">
      <c r="D858" s="45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  <c r="AA858" s="146"/>
      <c r="AB858" s="146"/>
      <c r="AC858" s="146"/>
      <c r="AD858" s="146"/>
      <c r="AE858" s="146"/>
      <c r="AF858" s="146"/>
      <c r="AG858" s="146"/>
      <c r="AH858" s="146"/>
      <c r="AI858" s="146"/>
      <c r="AJ858" s="146"/>
      <c r="AK858" s="146"/>
      <c r="AL858" s="217"/>
      <c r="AM858" s="146"/>
      <c r="AN858" s="146"/>
      <c r="AO858" s="146"/>
      <c r="AP858" s="146"/>
      <c r="AQ858" s="146"/>
      <c r="AR858" s="146"/>
      <c r="AS858" s="146"/>
      <c r="AT858" s="146"/>
      <c r="AU858" s="146"/>
      <c r="AV858" s="146"/>
      <c r="AW858" s="146"/>
      <c r="AX858" s="146"/>
      <c r="AY858" s="146"/>
      <c r="AZ858" s="146"/>
      <c r="BA858" s="146"/>
      <c r="BB858" s="146"/>
      <c r="BC858" s="146"/>
      <c r="BD858" s="146"/>
      <c r="BE858" s="146"/>
      <c r="BF858" s="146"/>
      <c r="BG858" s="146"/>
      <c r="BH858" s="146"/>
      <c r="BI858" s="146"/>
      <c r="BJ858" s="146"/>
      <c r="BK858" s="146"/>
      <c r="BL858" s="146"/>
      <c r="BM858" s="146"/>
      <c r="BN858" s="146"/>
      <c r="BO858" s="146"/>
      <c r="BP858" s="146"/>
      <c r="BQ858" s="146"/>
      <c r="BR858" s="146"/>
      <c r="BS858" s="146"/>
      <c r="BT858" s="146"/>
      <c r="BU858" s="146"/>
      <c r="BV858" s="146"/>
      <c r="BW858" s="146"/>
      <c r="BX858" s="146"/>
      <c r="BY858" s="146"/>
      <c r="BZ858" s="146"/>
      <c r="CA858" s="146"/>
      <c r="CB858" s="146"/>
      <c r="CC858" s="146"/>
      <c r="CD858" s="146"/>
      <c r="CE858" s="146"/>
      <c r="CF858" s="146"/>
      <c r="CG858" s="146"/>
      <c r="CH858" s="146"/>
      <c r="CI858" s="146"/>
      <c r="CJ858" s="146"/>
      <c r="CK858" s="146"/>
      <c r="CL858" s="146"/>
      <c r="CM858" s="146"/>
      <c r="CN858" s="146"/>
      <c r="CO858" s="146"/>
      <c r="CP858" s="146"/>
      <c r="CQ858" s="146"/>
      <c r="CR858" s="146"/>
      <c r="CS858" s="146"/>
      <c r="CT858" s="146"/>
      <c r="CU858" s="146"/>
      <c r="CV858" s="146"/>
      <c r="CW858" s="146"/>
      <c r="CX858" s="146"/>
      <c r="CY858" s="146"/>
      <c r="CZ858" s="146"/>
      <c r="DA858" s="146"/>
      <c r="DB858" s="146"/>
      <c r="DC858" s="146"/>
      <c r="DD858" s="146"/>
      <c r="DE858" s="146"/>
      <c r="DF858" s="146"/>
      <c r="DG858" s="146"/>
      <c r="DH858" s="146"/>
      <c r="DI858" s="146"/>
      <c r="DJ858" s="146"/>
      <c r="DK858" s="146"/>
      <c r="DL858" s="146"/>
      <c r="DM858" s="146"/>
      <c r="DN858" s="146"/>
      <c r="DO858" s="146"/>
      <c r="DP858" s="146"/>
      <c r="DQ858" s="146"/>
      <c r="DR858" s="146"/>
      <c r="DS858" s="146"/>
      <c r="DT858" s="146"/>
      <c r="DU858" s="146"/>
      <c r="DV858" s="158"/>
      <c r="DW858" s="158"/>
      <c r="DX858" s="158"/>
      <c r="DY858" s="158"/>
      <c r="DZ858" s="158"/>
      <c r="EA858" s="158"/>
      <c r="EB858" s="158"/>
      <c r="EC858" s="158"/>
      <c r="ED858" s="158"/>
      <c r="EE858" s="158"/>
      <c r="EF858" s="158"/>
      <c r="EG858" s="158"/>
      <c r="EH858" s="158"/>
      <c r="EI858" s="158"/>
      <c r="EJ858" s="146"/>
      <c r="EK858" s="146"/>
      <c r="EL858" s="146"/>
      <c r="EM858" s="146"/>
      <c r="EN858" s="146"/>
      <c r="EO858" s="146"/>
      <c r="EP858" s="146"/>
      <c r="EQ858" s="146"/>
      <c r="ER858" s="146"/>
      <c r="ES858" s="146"/>
      <c r="ET858" s="146"/>
      <c r="EU858" s="146"/>
      <c r="EV858" s="146"/>
      <c r="EW858" s="146"/>
      <c r="EX858" s="146"/>
      <c r="EY858" s="146"/>
      <c r="EZ858" s="158"/>
      <c r="FA858" s="158"/>
      <c r="FB858" s="158"/>
      <c r="FC858" s="146"/>
      <c r="FD858" s="146"/>
      <c r="FE858" s="146"/>
      <c r="FF858" s="146"/>
      <c r="FG858" s="146"/>
      <c r="FH858" s="146"/>
      <c r="FI858" s="146"/>
      <c r="FJ858" s="146"/>
      <c r="FK858" s="146"/>
      <c r="FL858" s="146"/>
      <c r="FM858" s="146"/>
      <c r="FN858" s="146"/>
      <c r="FO858" s="146"/>
      <c r="FP858" s="146"/>
      <c r="FQ858" s="146"/>
      <c r="FR858" s="146"/>
      <c r="FS858" s="146"/>
      <c r="FT858" s="146"/>
      <c r="FU858" s="146"/>
      <c r="FV858" s="146"/>
      <c r="FW858" s="146"/>
      <c r="FX858" s="146"/>
      <c r="FY858" s="146"/>
      <c r="FZ858" s="146"/>
      <c r="GA858" s="146"/>
    </row>
    <row r="859" spans="4:183">
      <c r="D859" s="45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  <c r="AA859" s="146"/>
      <c r="AB859" s="146"/>
      <c r="AC859" s="146"/>
      <c r="AD859" s="146"/>
      <c r="AE859" s="146"/>
      <c r="AF859" s="146"/>
      <c r="AG859" s="146"/>
      <c r="AH859" s="146"/>
      <c r="AI859" s="146"/>
      <c r="AJ859" s="146"/>
      <c r="AK859" s="146"/>
      <c r="AL859" s="217"/>
      <c r="AM859" s="146"/>
      <c r="AN859" s="146"/>
      <c r="AO859" s="146"/>
      <c r="AP859" s="146"/>
      <c r="AQ859" s="146"/>
      <c r="AR859" s="146"/>
      <c r="AS859" s="146"/>
      <c r="AT859" s="146"/>
      <c r="AU859" s="146"/>
      <c r="AV859" s="146"/>
      <c r="AW859" s="146"/>
      <c r="AX859" s="146"/>
      <c r="AY859" s="146"/>
      <c r="AZ859" s="146"/>
      <c r="BA859" s="146"/>
      <c r="BB859" s="146"/>
      <c r="BC859" s="146"/>
      <c r="BD859" s="146"/>
      <c r="BE859" s="146"/>
      <c r="BF859" s="146"/>
      <c r="BG859" s="146"/>
      <c r="BH859" s="146"/>
      <c r="BI859" s="146"/>
      <c r="BJ859" s="146"/>
      <c r="BK859" s="146"/>
      <c r="BL859" s="146"/>
      <c r="BM859" s="146"/>
      <c r="BN859" s="146"/>
      <c r="BO859" s="146"/>
      <c r="BP859" s="146"/>
      <c r="BQ859" s="146"/>
      <c r="BR859" s="146"/>
      <c r="BS859" s="146"/>
      <c r="BT859" s="146"/>
      <c r="BU859" s="146"/>
      <c r="BV859" s="146"/>
      <c r="BW859" s="146"/>
      <c r="BX859" s="146"/>
      <c r="BY859" s="146"/>
      <c r="BZ859" s="146"/>
      <c r="CA859" s="146"/>
      <c r="CB859" s="146"/>
      <c r="CC859" s="146"/>
      <c r="CD859" s="146"/>
      <c r="CE859" s="146"/>
      <c r="CF859" s="146"/>
      <c r="CG859" s="146"/>
      <c r="CH859" s="146"/>
      <c r="CI859" s="146"/>
      <c r="CJ859" s="146"/>
      <c r="CK859" s="146"/>
      <c r="CL859" s="146"/>
      <c r="CM859" s="146"/>
      <c r="CN859" s="146"/>
      <c r="CO859" s="146"/>
      <c r="CP859" s="146"/>
      <c r="CQ859" s="146"/>
      <c r="CR859" s="146"/>
      <c r="CS859" s="146"/>
      <c r="CT859" s="146"/>
      <c r="CU859" s="146"/>
      <c r="CV859" s="146"/>
      <c r="CW859" s="146"/>
      <c r="CX859" s="146"/>
      <c r="CY859" s="146"/>
      <c r="CZ859" s="146"/>
      <c r="DA859" s="146"/>
      <c r="DB859" s="146"/>
      <c r="DC859" s="146"/>
      <c r="DD859" s="146"/>
      <c r="DE859" s="146"/>
      <c r="DF859" s="146"/>
      <c r="DG859" s="146"/>
      <c r="DH859" s="146"/>
      <c r="DI859" s="146"/>
      <c r="DJ859" s="146"/>
      <c r="DK859" s="146"/>
      <c r="DL859" s="146"/>
      <c r="DM859" s="146"/>
      <c r="DN859" s="146"/>
      <c r="DO859" s="146"/>
      <c r="DP859" s="146"/>
      <c r="DQ859" s="146"/>
      <c r="DR859" s="146"/>
      <c r="DS859" s="146"/>
      <c r="DT859" s="146"/>
      <c r="DU859" s="146"/>
      <c r="DV859" s="158"/>
      <c r="DW859" s="158"/>
      <c r="DX859" s="158"/>
      <c r="DY859" s="158"/>
      <c r="DZ859" s="158"/>
      <c r="EA859" s="158"/>
      <c r="EB859" s="158"/>
      <c r="EC859" s="158"/>
      <c r="ED859" s="158"/>
      <c r="EE859" s="158"/>
      <c r="EF859" s="158"/>
      <c r="EG859" s="158"/>
      <c r="EH859" s="158"/>
      <c r="EI859" s="158"/>
      <c r="EJ859" s="146"/>
      <c r="EK859" s="146"/>
      <c r="EL859" s="146"/>
      <c r="EM859" s="146"/>
      <c r="EN859" s="146"/>
      <c r="EO859" s="146"/>
      <c r="EP859" s="146"/>
      <c r="EQ859" s="146"/>
      <c r="ER859" s="146"/>
      <c r="ES859" s="146"/>
      <c r="ET859" s="146"/>
      <c r="EU859" s="146"/>
      <c r="EV859" s="146"/>
      <c r="EW859" s="146"/>
      <c r="EX859" s="146"/>
      <c r="EY859" s="146"/>
      <c r="EZ859" s="158"/>
      <c r="FA859" s="158"/>
      <c r="FB859" s="158"/>
      <c r="FC859" s="146"/>
      <c r="FD859" s="146"/>
      <c r="FE859" s="146"/>
      <c r="FF859" s="146"/>
      <c r="FG859" s="146"/>
      <c r="FH859" s="146"/>
      <c r="FI859" s="146"/>
      <c r="FJ859" s="146"/>
      <c r="FK859" s="146"/>
      <c r="FL859" s="146"/>
      <c r="FM859" s="146"/>
      <c r="FN859" s="146"/>
      <c r="FO859" s="146"/>
      <c r="FP859" s="146"/>
      <c r="FQ859" s="146"/>
      <c r="FR859" s="146"/>
      <c r="FS859" s="146"/>
      <c r="FT859" s="146"/>
      <c r="FU859" s="146"/>
      <c r="FV859" s="146"/>
      <c r="FW859" s="146"/>
      <c r="FX859" s="146"/>
      <c r="FY859" s="146"/>
      <c r="FZ859" s="146"/>
      <c r="GA859" s="146"/>
    </row>
    <row r="860" spans="4:183">
      <c r="D860" s="45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  <c r="AA860" s="146"/>
      <c r="AB860" s="146"/>
      <c r="AC860" s="146"/>
      <c r="AD860" s="146"/>
      <c r="AE860" s="146"/>
      <c r="AF860" s="146"/>
      <c r="AG860" s="146"/>
      <c r="AH860" s="146"/>
      <c r="AI860" s="146"/>
      <c r="AJ860" s="146"/>
      <c r="AK860" s="146"/>
      <c r="AL860" s="217"/>
      <c r="AM860" s="146"/>
      <c r="AN860" s="146"/>
      <c r="AO860" s="146"/>
      <c r="AP860" s="146"/>
      <c r="AQ860" s="146"/>
      <c r="AR860" s="146"/>
      <c r="AS860" s="146"/>
      <c r="AT860" s="146"/>
      <c r="AU860" s="146"/>
      <c r="AV860" s="146"/>
      <c r="AW860" s="146"/>
      <c r="AX860" s="146"/>
      <c r="AY860" s="146"/>
      <c r="AZ860" s="146"/>
      <c r="BA860" s="146"/>
      <c r="BB860" s="146"/>
      <c r="BC860" s="146"/>
      <c r="BD860" s="146"/>
      <c r="BE860" s="146"/>
      <c r="BF860" s="146"/>
      <c r="BG860" s="146"/>
      <c r="BH860" s="146"/>
      <c r="BI860" s="146"/>
      <c r="BJ860" s="146"/>
      <c r="BK860" s="146"/>
      <c r="BL860" s="146"/>
      <c r="BM860" s="146"/>
      <c r="BN860" s="146"/>
      <c r="BO860" s="146"/>
      <c r="BP860" s="146"/>
      <c r="BQ860" s="146"/>
      <c r="BR860" s="146"/>
      <c r="BS860" s="146"/>
      <c r="BT860" s="146"/>
      <c r="BU860" s="146"/>
      <c r="BV860" s="146"/>
      <c r="BW860" s="146"/>
      <c r="BX860" s="146"/>
      <c r="BY860" s="146"/>
      <c r="BZ860" s="146"/>
      <c r="CA860" s="146"/>
      <c r="CB860" s="146"/>
      <c r="CC860" s="146"/>
      <c r="CD860" s="146"/>
      <c r="CE860" s="146"/>
      <c r="CF860" s="146"/>
      <c r="CG860" s="146"/>
      <c r="CH860" s="146"/>
      <c r="CI860" s="146"/>
      <c r="CJ860" s="146"/>
      <c r="CK860" s="146"/>
      <c r="CL860" s="146"/>
      <c r="CM860" s="146"/>
      <c r="CN860" s="146"/>
      <c r="CO860" s="146"/>
      <c r="CP860" s="146"/>
      <c r="CQ860" s="146"/>
      <c r="CR860" s="146"/>
      <c r="CS860" s="146"/>
      <c r="CT860" s="146"/>
      <c r="CU860" s="146"/>
      <c r="CV860" s="146"/>
      <c r="CW860" s="146"/>
      <c r="CX860" s="146"/>
      <c r="CY860" s="146"/>
      <c r="CZ860" s="146"/>
      <c r="DA860" s="146"/>
      <c r="DB860" s="146"/>
      <c r="DC860" s="146"/>
      <c r="DD860" s="146"/>
      <c r="DE860" s="146"/>
      <c r="DF860" s="146"/>
      <c r="DG860" s="146"/>
      <c r="DH860" s="146"/>
      <c r="DI860" s="146"/>
      <c r="DJ860" s="146"/>
      <c r="DK860" s="146"/>
      <c r="DL860" s="146"/>
      <c r="DM860" s="146"/>
      <c r="DN860" s="146"/>
      <c r="DO860" s="146"/>
      <c r="DP860" s="146"/>
      <c r="DQ860" s="146"/>
      <c r="DR860" s="146"/>
      <c r="DS860" s="146"/>
      <c r="DT860" s="146"/>
      <c r="DU860" s="146"/>
      <c r="DV860" s="158"/>
      <c r="DW860" s="158"/>
      <c r="DX860" s="158"/>
      <c r="DY860" s="158"/>
      <c r="DZ860" s="158"/>
      <c r="EA860" s="158"/>
      <c r="EB860" s="158"/>
      <c r="EC860" s="158"/>
      <c r="ED860" s="158"/>
      <c r="EE860" s="158"/>
      <c r="EF860" s="158"/>
      <c r="EG860" s="158"/>
      <c r="EH860" s="158"/>
      <c r="EI860" s="158"/>
      <c r="EJ860" s="146"/>
      <c r="EK860" s="146"/>
      <c r="EL860" s="146"/>
      <c r="EM860" s="146"/>
      <c r="EN860" s="146"/>
      <c r="EO860" s="146"/>
      <c r="EP860" s="146"/>
      <c r="EQ860" s="146"/>
      <c r="ER860" s="146"/>
      <c r="ES860" s="146"/>
      <c r="ET860" s="146"/>
      <c r="EU860" s="146"/>
      <c r="EV860" s="146"/>
      <c r="EW860" s="146"/>
      <c r="EX860" s="146"/>
      <c r="EY860" s="146"/>
      <c r="EZ860" s="158"/>
      <c r="FA860" s="158"/>
      <c r="FB860" s="158"/>
      <c r="FC860" s="146"/>
      <c r="FD860" s="146"/>
      <c r="FE860" s="146"/>
      <c r="FF860" s="146"/>
      <c r="FG860" s="146"/>
      <c r="FH860" s="146"/>
      <c r="FI860" s="146"/>
      <c r="FJ860" s="146"/>
      <c r="FK860" s="146"/>
      <c r="FL860" s="146"/>
      <c r="FM860" s="146"/>
      <c r="FN860" s="146"/>
      <c r="FO860" s="146"/>
      <c r="FP860" s="146"/>
      <c r="FQ860" s="146"/>
      <c r="FR860" s="146"/>
      <c r="FS860" s="146"/>
      <c r="FT860" s="146"/>
      <c r="FU860" s="146"/>
      <c r="FV860" s="146"/>
      <c r="FW860" s="146"/>
      <c r="FX860" s="146"/>
      <c r="FY860" s="146"/>
      <c r="FZ860" s="146"/>
      <c r="GA860" s="146"/>
    </row>
    <row r="861" spans="4:183">
      <c r="D861" s="45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  <c r="AA861" s="146"/>
      <c r="AB861" s="146"/>
      <c r="AC861" s="146"/>
      <c r="AD861" s="146"/>
      <c r="AE861" s="146"/>
      <c r="AF861" s="146"/>
      <c r="AG861" s="146"/>
      <c r="AH861" s="146"/>
      <c r="AI861" s="146"/>
      <c r="AJ861" s="146"/>
      <c r="AK861" s="146"/>
      <c r="AL861" s="217"/>
      <c r="AM861" s="146"/>
      <c r="AN861" s="146"/>
      <c r="AO861" s="146"/>
      <c r="AP861" s="146"/>
      <c r="AQ861" s="146"/>
      <c r="AR861" s="146"/>
      <c r="AS861" s="146"/>
      <c r="AT861" s="146"/>
      <c r="AU861" s="146"/>
      <c r="AV861" s="146"/>
      <c r="AW861" s="146"/>
      <c r="AX861" s="146"/>
      <c r="AY861" s="146"/>
      <c r="AZ861" s="146"/>
      <c r="BA861" s="146"/>
      <c r="BB861" s="146"/>
      <c r="BC861" s="146"/>
      <c r="BD861" s="146"/>
      <c r="BE861" s="146"/>
      <c r="BF861" s="146"/>
      <c r="BG861" s="146"/>
      <c r="BH861" s="146"/>
      <c r="BI861" s="146"/>
      <c r="BJ861" s="146"/>
      <c r="BK861" s="146"/>
      <c r="BL861" s="146"/>
      <c r="BM861" s="146"/>
      <c r="BN861" s="146"/>
      <c r="BO861" s="146"/>
      <c r="BP861" s="146"/>
      <c r="BQ861" s="146"/>
      <c r="BR861" s="146"/>
      <c r="BS861" s="146"/>
      <c r="BT861" s="146"/>
      <c r="BU861" s="146"/>
      <c r="BV861" s="146"/>
      <c r="BW861" s="146"/>
      <c r="BX861" s="146"/>
      <c r="BY861" s="146"/>
      <c r="BZ861" s="146"/>
      <c r="CA861" s="146"/>
      <c r="CB861" s="146"/>
      <c r="CC861" s="146"/>
      <c r="CD861" s="146"/>
      <c r="CE861" s="146"/>
      <c r="CF861" s="146"/>
      <c r="CG861" s="146"/>
      <c r="CH861" s="146"/>
      <c r="CI861" s="146"/>
      <c r="CJ861" s="146"/>
      <c r="CK861" s="146"/>
      <c r="CL861" s="146"/>
      <c r="CM861" s="146"/>
      <c r="CN861" s="146"/>
      <c r="CO861" s="146"/>
      <c r="CP861" s="146"/>
      <c r="CQ861" s="146"/>
      <c r="CR861" s="146"/>
      <c r="CS861" s="146"/>
      <c r="CT861" s="146"/>
      <c r="CU861" s="146"/>
      <c r="CV861" s="146"/>
      <c r="CW861" s="146"/>
      <c r="CX861" s="146"/>
      <c r="CY861" s="146"/>
      <c r="CZ861" s="146"/>
      <c r="DA861" s="146"/>
      <c r="DB861" s="146"/>
      <c r="DC861" s="146"/>
      <c r="DD861" s="146"/>
      <c r="DE861" s="146"/>
      <c r="DF861" s="146"/>
      <c r="DG861" s="146"/>
      <c r="DH861" s="146"/>
      <c r="DI861" s="146"/>
      <c r="DJ861" s="146"/>
      <c r="DK861" s="146"/>
      <c r="DL861" s="146"/>
      <c r="DM861" s="146"/>
      <c r="DN861" s="146"/>
      <c r="DO861" s="146"/>
      <c r="DP861" s="146"/>
      <c r="DQ861" s="146"/>
      <c r="DR861" s="146"/>
      <c r="DS861" s="146"/>
      <c r="DT861" s="146"/>
      <c r="DU861" s="146"/>
      <c r="DV861" s="158"/>
      <c r="DW861" s="158"/>
      <c r="DX861" s="158"/>
      <c r="DY861" s="158"/>
      <c r="DZ861" s="158"/>
      <c r="EA861" s="158"/>
      <c r="EB861" s="158"/>
      <c r="EC861" s="158"/>
      <c r="ED861" s="158"/>
      <c r="EE861" s="158"/>
      <c r="EF861" s="158"/>
      <c r="EG861" s="158"/>
      <c r="EH861" s="158"/>
      <c r="EI861" s="158"/>
      <c r="EJ861" s="146"/>
      <c r="EK861" s="146"/>
      <c r="EL861" s="146"/>
      <c r="EM861" s="146"/>
      <c r="EN861" s="146"/>
      <c r="EO861" s="146"/>
      <c r="EP861" s="146"/>
      <c r="EQ861" s="146"/>
      <c r="ER861" s="146"/>
      <c r="ES861" s="146"/>
      <c r="ET861" s="146"/>
      <c r="EU861" s="146"/>
      <c r="EV861" s="146"/>
      <c r="EW861" s="146"/>
      <c r="EX861" s="146"/>
      <c r="EY861" s="146"/>
      <c r="EZ861" s="158"/>
      <c r="FA861" s="158"/>
      <c r="FB861" s="158"/>
      <c r="FC861" s="146"/>
      <c r="FD861" s="146"/>
      <c r="FE861" s="146"/>
      <c r="FF861" s="146"/>
      <c r="FG861" s="146"/>
      <c r="FH861" s="146"/>
      <c r="FI861" s="146"/>
      <c r="FJ861" s="146"/>
      <c r="FK861" s="146"/>
      <c r="FL861" s="146"/>
      <c r="FM861" s="146"/>
      <c r="FN861" s="146"/>
      <c r="FO861" s="146"/>
      <c r="FP861" s="146"/>
      <c r="FQ861" s="146"/>
      <c r="FR861" s="146"/>
      <c r="FS861" s="146"/>
      <c r="FT861" s="146"/>
      <c r="FU861" s="146"/>
      <c r="FV861" s="146"/>
      <c r="FW861" s="146"/>
      <c r="FX861" s="146"/>
      <c r="FY861" s="146"/>
      <c r="FZ861" s="146"/>
      <c r="GA861" s="146"/>
    </row>
    <row r="862" spans="4:183">
      <c r="D862" s="45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  <c r="AA862" s="146"/>
      <c r="AB862" s="146"/>
      <c r="AC862" s="146"/>
      <c r="AD862" s="146"/>
      <c r="AE862" s="146"/>
      <c r="AF862" s="146"/>
      <c r="AG862" s="146"/>
      <c r="AH862" s="146"/>
      <c r="AI862" s="146"/>
      <c r="AJ862" s="146"/>
      <c r="AK862" s="146"/>
      <c r="AL862" s="217"/>
      <c r="AM862" s="146"/>
      <c r="AN862" s="146"/>
      <c r="AO862" s="146"/>
      <c r="AP862" s="146"/>
      <c r="AQ862" s="146"/>
      <c r="AR862" s="146"/>
      <c r="AS862" s="146"/>
      <c r="AT862" s="146"/>
      <c r="AU862" s="146"/>
      <c r="AV862" s="146"/>
      <c r="AW862" s="146"/>
      <c r="AX862" s="146"/>
      <c r="AY862" s="146"/>
      <c r="AZ862" s="146"/>
      <c r="BA862" s="146"/>
      <c r="BB862" s="146"/>
      <c r="BC862" s="146"/>
      <c r="BD862" s="146"/>
      <c r="BE862" s="146"/>
      <c r="BF862" s="146"/>
      <c r="BG862" s="146"/>
      <c r="BH862" s="146"/>
      <c r="BI862" s="146"/>
      <c r="BJ862" s="146"/>
      <c r="BK862" s="146"/>
      <c r="BL862" s="146"/>
      <c r="BM862" s="146"/>
      <c r="BN862" s="146"/>
      <c r="BO862" s="146"/>
      <c r="BP862" s="146"/>
      <c r="BQ862" s="146"/>
      <c r="BR862" s="146"/>
      <c r="BS862" s="146"/>
      <c r="BT862" s="146"/>
      <c r="BU862" s="146"/>
      <c r="BV862" s="146"/>
      <c r="BW862" s="146"/>
      <c r="BX862" s="146"/>
      <c r="BY862" s="146"/>
      <c r="BZ862" s="146"/>
      <c r="CA862" s="146"/>
      <c r="CB862" s="146"/>
      <c r="CC862" s="146"/>
      <c r="CD862" s="146"/>
      <c r="CE862" s="146"/>
      <c r="CF862" s="146"/>
      <c r="CG862" s="146"/>
      <c r="CH862" s="146"/>
      <c r="CI862" s="146"/>
      <c r="CJ862" s="146"/>
      <c r="CK862" s="146"/>
      <c r="CL862" s="146"/>
      <c r="CM862" s="146"/>
      <c r="CN862" s="146"/>
      <c r="CO862" s="146"/>
      <c r="CP862" s="146"/>
      <c r="CQ862" s="146"/>
      <c r="CR862" s="146"/>
      <c r="CS862" s="146"/>
      <c r="CT862" s="146"/>
      <c r="CU862" s="146"/>
      <c r="CV862" s="146"/>
      <c r="CW862" s="146"/>
      <c r="CX862" s="146"/>
      <c r="CY862" s="146"/>
      <c r="CZ862" s="146"/>
      <c r="DA862" s="146"/>
      <c r="DB862" s="146"/>
      <c r="DC862" s="146"/>
      <c r="DD862" s="146"/>
      <c r="DE862" s="146"/>
      <c r="DF862" s="146"/>
      <c r="DG862" s="146"/>
      <c r="DH862" s="146"/>
      <c r="DI862" s="146"/>
      <c r="DJ862" s="146"/>
      <c r="DK862" s="146"/>
      <c r="DL862" s="146"/>
      <c r="DM862" s="146"/>
      <c r="DN862" s="146"/>
      <c r="DO862" s="146"/>
      <c r="DP862" s="146"/>
      <c r="DQ862" s="146"/>
      <c r="DR862" s="146"/>
      <c r="DS862" s="146"/>
      <c r="DT862" s="146"/>
      <c r="DU862" s="146"/>
      <c r="DV862" s="158"/>
      <c r="DW862" s="158"/>
      <c r="DX862" s="158"/>
      <c r="DY862" s="158"/>
      <c r="DZ862" s="158"/>
      <c r="EA862" s="158"/>
      <c r="EB862" s="158"/>
      <c r="EC862" s="158"/>
      <c r="ED862" s="158"/>
      <c r="EE862" s="158"/>
      <c r="EF862" s="158"/>
      <c r="EG862" s="158"/>
      <c r="EH862" s="158"/>
      <c r="EI862" s="158"/>
      <c r="EJ862" s="146"/>
      <c r="EK862" s="146"/>
      <c r="EL862" s="146"/>
      <c r="EM862" s="146"/>
      <c r="EN862" s="146"/>
      <c r="EO862" s="146"/>
      <c r="EP862" s="146"/>
      <c r="EQ862" s="146"/>
      <c r="ER862" s="146"/>
      <c r="ES862" s="146"/>
      <c r="ET862" s="146"/>
      <c r="EU862" s="146"/>
      <c r="EV862" s="146"/>
      <c r="EW862" s="146"/>
      <c r="EX862" s="146"/>
      <c r="EY862" s="146"/>
      <c r="EZ862" s="158"/>
      <c r="FA862" s="158"/>
      <c r="FB862" s="158"/>
      <c r="FC862" s="146"/>
      <c r="FD862" s="146"/>
      <c r="FE862" s="146"/>
      <c r="FF862" s="146"/>
      <c r="FG862" s="146"/>
      <c r="FH862" s="146"/>
      <c r="FI862" s="146"/>
      <c r="FJ862" s="146"/>
      <c r="FK862" s="146"/>
      <c r="FL862" s="146"/>
      <c r="FM862" s="146"/>
      <c r="FN862" s="146"/>
      <c r="FO862" s="146"/>
      <c r="FP862" s="146"/>
      <c r="FQ862" s="146"/>
      <c r="FR862" s="146"/>
      <c r="FS862" s="146"/>
      <c r="FT862" s="146"/>
      <c r="FU862" s="146"/>
      <c r="FV862" s="146"/>
      <c r="FW862" s="146"/>
      <c r="FX862" s="146"/>
      <c r="FY862" s="146"/>
      <c r="FZ862" s="146"/>
      <c r="GA862" s="146"/>
    </row>
    <row r="863" spans="4:183">
      <c r="D863" s="45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  <c r="AA863" s="146"/>
      <c r="AB863" s="146"/>
      <c r="AC863" s="146"/>
      <c r="AD863" s="146"/>
      <c r="AE863" s="146"/>
      <c r="AF863" s="146"/>
      <c r="AG863" s="146"/>
      <c r="AH863" s="146"/>
      <c r="AI863" s="146"/>
      <c r="AJ863" s="146"/>
      <c r="AK863" s="146"/>
      <c r="AL863" s="217"/>
      <c r="AM863" s="146"/>
      <c r="AN863" s="146"/>
      <c r="AO863" s="146"/>
      <c r="AP863" s="146"/>
      <c r="AQ863" s="146"/>
      <c r="AR863" s="146"/>
      <c r="AS863" s="146"/>
      <c r="AT863" s="146"/>
      <c r="AU863" s="146"/>
      <c r="AV863" s="146"/>
      <c r="AW863" s="146"/>
      <c r="AX863" s="146"/>
      <c r="AY863" s="146"/>
      <c r="AZ863" s="146"/>
      <c r="BA863" s="146"/>
      <c r="BB863" s="146"/>
      <c r="BC863" s="146"/>
      <c r="BD863" s="146"/>
      <c r="BE863" s="146"/>
      <c r="BF863" s="146"/>
      <c r="BG863" s="146"/>
      <c r="BH863" s="146"/>
      <c r="BI863" s="146"/>
      <c r="BJ863" s="146"/>
      <c r="BK863" s="146"/>
      <c r="BL863" s="146"/>
      <c r="BM863" s="146"/>
      <c r="BN863" s="146"/>
      <c r="BO863" s="146"/>
      <c r="BP863" s="146"/>
      <c r="BQ863" s="146"/>
      <c r="BR863" s="146"/>
      <c r="BS863" s="146"/>
      <c r="BT863" s="146"/>
      <c r="BU863" s="146"/>
      <c r="BV863" s="146"/>
      <c r="BW863" s="146"/>
      <c r="BX863" s="146"/>
      <c r="BY863" s="146"/>
      <c r="BZ863" s="146"/>
      <c r="CA863" s="146"/>
      <c r="CB863" s="146"/>
      <c r="CC863" s="146"/>
      <c r="CD863" s="146"/>
      <c r="CE863" s="146"/>
      <c r="CF863" s="146"/>
      <c r="CG863" s="146"/>
      <c r="CH863" s="146"/>
      <c r="CI863" s="146"/>
      <c r="CJ863" s="146"/>
      <c r="CK863" s="146"/>
      <c r="CL863" s="146"/>
      <c r="CM863" s="146"/>
      <c r="CN863" s="146"/>
      <c r="CO863" s="146"/>
      <c r="CP863" s="146"/>
      <c r="CQ863" s="146"/>
      <c r="CR863" s="146"/>
      <c r="CS863" s="146"/>
      <c r="CT863" s="146"/>
      <c r="CU863" s="146"/>
      <c r="CV863" s="146"/>
      <c r="CW863" s="146"/>
      <c r="CX863" s="146"/>
      <c r="CY863" s="146"/>
      <c r="CZ863" s="146"/>
      <c r="DA863" s="146"/>
      <c r="DB863" s="146"/>
      <c r="DC863" s="146"/>
      <c r="DD863" s="146"/>
      <c r="DE863" s="146"/>
      <c r="DF863" s="146"/>
      <c r="DG863" s="146"/>
      <c r="DH863" s="146"/>
      <c r="DI863" s="146"/>
      <c r="DJ863" s="146"/>
      <c r="DK863" s="146"/>
      <c r="DL863" s="146"/>
      <c r="DM863" s="146"/>
      <c r="DN863" s="146"/>
      <c r="DO863" s="146"/>
      <c r="DP863" s="146"/>
      <c r="DQ863" s="146"/>
      <c r="DR863" s="146"/>
      <c r="DS863" s="146"/>
      <c r="DT863" s="146"/>
      <c r="DU863" s="146"/>
      <c r="DV863" s="158"/>
      <c r="DW863" s="158"/>
      <c r="DX863" s="158"/>
      <c r="DY863" s="158"/>
      <c r="DZ863" s="158"/>
      <c r="EA863" s="158"/>
      <c r="EB863" s="158"/>
      <c r="EC863" s="158"/>
      <c r="ED863" s="158"/>
      <c r="EE863" s="158"/>
      <c r="EF863" s="158"/>
      <c r="EG863" s="158"/>
      <c r="EH863" s="158"/>
      <c r="EI863" s="158"/>
      <c r="EJ863" s="146"/>
      <c r="EK863" s="146"/>
      <c r="EL863" s="146"/>
      <c r="EM863" s="146"/>
      <c r="EN863" s="146"/>
      <c r="EO863" s="146"/>
      <c r="EP863" s="146"/>
      <c r="EQ863" s="146"/>
      <c r="ER863" s="146"/>
      <c r="ES863" s="146"/>
      <c r="ET863" s="146"/>
      <c r="EU863" s="146"/>
      <c r="EV863" s="146"/>
      <c r="EW863" s="146"/>
      <c r="EX863" s="146"/>
      <c r="EY863" s="146"/>
      <c r="EZ863" s="158"/>
      <c r="FA863" s="158"/>
      <c r="FB863" s="158"/>
      <c r="FC863" s="146"/>
      <c r="FD863" s="146"/>
      <c r="FE863" s="146"/>
      <c r="FF863" s="146"/>
      <c r="FG863" s="146"/>
      <c r="FH863" s="146"/>
      <c r="FI863" s="146"/>
      <c r="FJ863" s="146"/>
      <c r="FK863" s="146"/>
      <c r="FL863" s="146"/>
      <c r="FM863" s="146"/>
      <c r="FN863" s="146"/>
      <c r="FO863" s="146"/>
      <c r="FP863" s="146"/>
      <c r="FQ863" s="146"/>
      <c r="FR863" s="146"/>
      <c r="FS863" s="146"/>
      <c r="FT863" s="146"/>
      <c r="FU863" s="146"/>
      <c r="FV863" s="146"/>
      <c r="FW863" s="146"/>
      <c r="FX863" s="146"/>
      <c r="FY863" s="146"/>
      <c r="FZ863" s="146"/>
      <c r="GA863" s="146"/>
    </row>
    <row r="864" spans="4:183">
      <c r="D864" s="45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  <c r="AA864" s="146"/>
      <c r="AB864" s="146"/>
      <c r="AC864" s="146"/>
      <c r="AD864" s="146"/>
      <c r="AE864" s="146"/>
      <c r="AF864" s="146"/>
      <c r="AG864" s="146"/>
      <c r="AH864" s="146"/>
      <c r="AI864" s="146"/>
      <c r="AJ864" s="146"/>
      <c r="AK864" s="146"/>
      <c r="AL864" s="217"/>
      <c r="AM864" s="146"/>
      <c r="AN864" s="146"/>
      <c r="AO864" s="146"/>
      <c r="AP864" s="146"/>
      <c r="AQ864" s="146"/>
      <c r="AR864" s="146"/>
      <c r="AS864" s="146"/>
      <c r="AT864" s="146"/>
      <c r="AU864" s="146"/>
      <c r="AV864" s="146"/>
      <c r="AW864" s="146"/>
      <c r="AX864" s="146"/>
      <c r="AY864" s="146"/>
      <c r="AZ864" s="146"/>
      <c r="BA864" s="146"/>
      <c r="BB864" s="146"/>
      <c r="BC864" s="146"/>
      <c r="BD864" s="146"/>
      <c r="BE864" s="146"/>
      <c r="BF864" s="146"/>
      <c r="BG864" s="146"/>
      <c r="BH864" s="146"/>
      <c r="BI864" s="146"/>
      <c r="BJ864" s="146"/>
      <c r="BK864" s="146"/>
      <c r="BL864" s="146"/>
      <c r="BM864" s="146"/>
      <c r="BN864" s="146"/>
      <c r="BO864" s="146"/>
      <c r="BP864" s="146"/>
      <c r="BQ864" s="146"/>
      <c r="BR864" s="146"/>
      <c r="BS864" s="146"/>
      <c r="BT864" s="146"/>
      <c r="BU864" s="146"/>
      <c r="BV864" s="146"/>
      <c r="BW864" s="146"/>
      <c r="BX864" s="146"/>
      <c r="BY864" s="146"/>
      <c r="BZ864" s="146"/>
      <c r="CA864" s="146"/>
      <c r="CB864" s="146"/>
      <c r="CC864" s="146"/>
      <c r="CD864" s="146"/>
      <c r="CE864" s="146"/>
      <c r="CF864" s="146"/>
      <c r="CG864" s="146"/>
      <c r="CH864" s="146"/>
      <c r="CI864" s="146"/>
      <c r="CJ864" s="146"/>
      <c r="CK864" s="146"/>
      <c r="CL864" s="146"/>
      <c r="CM864" s="146"/>
      <c r="CN864" s="146"/>
      <c r="CO864" s="146"/>
      <c r="CP864" s="146"/>
      <c r="CQ864" s="146"/>
      <c r="CR864" s="146"/>
      <c r="CS864" s="146"/>
      <c r="CT864" s="146"/>
      <c r="CU864" s="146"/>
      <c r="CV864" s="146"/>
      <c r="CW864" s="146"/>
      <c r="CX864" s="146"/>
      <c r="CY864" s="146"/>
      <c r="CZ864" s="146"/>
      <c r="DA864" s="146"/>
      <c r="DB864" s="146"/>
      <c r="DC864" s="146"/>
      <c r="DD864" s="146"/>
      <c r="DE864" s="146"/>
      <c r="DF864" s="146"/>
      <c r="DG864" s="146"/>
      <c r="DH864" s="146"/>
      <c r="DI864" s="146"/>
      <c r="DJ864" s="146"/>
      <c r="DK864" s="146"/>
      <c r="DL864" s="146"/>
      <c r="DM864" s="146"/>
      <c r="DN864" s="146"/>
      <c r="DO864" s="146"/>
      <c r="DP864" s="146"/>
      <c r="DQ864" s="146"/>
      <c r="DR864" s="146"/>
      <c r="DS864" s="146"/>
      <c r="DT864" s="146"/>
      <c r="DU864" s="146"/>
      <c r="DV864" s="158"/>
      <c r="DW864" s="158"/>
      <c r="DX864" s="158"/>
      <c r="DY864" s="158"/>
      <c r="DZ864" s="158"/>
      <c r="EA864" s="158"/>
      <c r="EB864" s="158"/>
      <c r="EC864" s="158"/>
      <c r="ED864" s="158"/>
      <c r="EE864" s="158"/>
      <c r="EF864" s="158"/>
      <c r="EG864" s="158"/>
      <c r="EH864" s="158"/>
      <c r="EI864" s="158"/>
      <c r="EJ864" s="146"/>
      <c r="EK864" s="146"/>
      <c r="EL864" s="146"/>
      <c r="EM864" s="146"/>
      <c r="EN864" s="146"/>
      <c r="EO864" s="146"/>
      <c r="EP864" s="146"/>
      <c r="EQ864" s="146"/>
      <c r="ER864" s="146"/>
      <c r="ES864" s="146"/>
      <c r="ET864" s="146"/>
      <c r="EU864" s="146"/>
      <c r="EV864" s="146"/>
      <c r="EW864" s="146"/>
      <c r="EX864" s="146"/>
      <c r="EY864" s="146"/>
      <c r="EZ864" s="158"/>
      <c r="FA864" s="158"/>
      <c r="FB864" s="158"/>
      <c r="FC864" s="146"/>
      <c r="FD864" s="146"/>
      <c r="FE864" s="146"/>
      <c r="FF864" s="146"/>
      <c r="FG864" s="146"/>
      <c r="FH864" s="146"/>
      <c r="FI864" s="146"/>
      <c r="FJ864" s="146"/>
      <c r="FK864" s="146"/>
      <c r="FL864" s="146"/>
      <c r="FM864" s="146"/>
      <c r="FN864" s="146"/>
      <c r="FO864" s="146"/>
      <c r="FP864" s="146"/>
      <c r="FQ864" s="146"/>
      <c r="FR864" s="146"/>
      <c r="FS864" s="146"/>
      <c r="FT864" s="146"/>
      <c r="FU864" s="146"/>
      <c r="FV864" s="146"/>
      <c r="FW864" s="146"/>
      <c r="FX864" s="146"/>
      <c r="FY864" s="146"/>
      <c r="FZ864" s="146"/>
      <c r="GA864" s="146"/>
    </row>
    <row r="865" spans="4:183">
      <c r="D865" s="45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  <c r="AA865" s="146"/>
      <c r="AB865" s="146"/>
      <c r="AC865" s="146"/>
      <c r="AD865" s="146"/>
      <c r="AE865" s="146"/>
      <c r="AF865" s="146"/>
      <c r="AG865" s="146"/>
      <c r="AH865" s="146"/>
      <c r="AI865" s="146"/>
      <c r="AJ865" s="146"/>
      <c r="AK865" s="146"/>
      <c r="AL865" s="217"/>
      <c r="AM865" s="146"/>
      <c r="AN865" s="146"/>
      <c r="AO865" s="146"/>
      <c r="AP865" s="146"/>
      <c r="AQ865" s="146"/>
      <c r="AR865" s="146"/>
      <c r="AS865" s="146"/>
      <c r="AT865" s="146"/>
      <c r="AU865" s="146"/>
      <c r="AV865" s="146"/>
      <c r="AW865" s="146"/>
      <c r="AX865" s="146"/>
      <c r="AY865" s="146"/>
      <c r="AZ865" s="146"/>
      <c r="BA865" s="146"/>
      <c r="BB865" s="146"/>
      <c r="BC865" s="146"/>
      <c r="BD865" s="146"/>
      <c r="BE865" s="146"/>
      <c r="BF865" s="146"/>
      <c r="BG865" s="146"/>
      <c r="BH865" s="146"/>
      <c r="BI865" s="146"/>
      <c r="BJ865" s="146"/>
      <c r="BK865" s="146"/>
      <c r="BL865" s="146"/>
      <c r="BM865" s="146"/>
      <c r="BN865" s="146"/>
      <c r="BO865" s="146"/>
      <c r="BP865" s="146"/>
      <c r="BQ865" s="146"/>
      <c r="BR865" s="146"/>
      <c r="BS865" s="146"/>
      <c r="BT865" s="146"/>
      <c r="BU865" s="146"/>
      <c r="BV865" s="146"/>
      <c r="BW865" s="146"/>
      <c r="BX865" s="146"/>
      <c r="BY865" s="146"/>
      <c r="BZ865" s="146"/>
      <c r="CA865" s="146"/>
      <c r="CB865" s="146"/>
      <c r="CC865" s="146"/>
      <c r="CD865" s="146"/>
      <c r="CE865" s="146"/>
      <c r="CF865" s="146"/>
      <c r="CG865" s="146"/>
      <c r="CH865" s="146"/>
      <c r="CI865" s="146"/>
      <c r="CJ865" s="146"/>
      <c r="CK865" s="146"/>
      <c r="CL865" s="146"/>
      <c r="CM865" s="146"/>
      <c r="CN865" s="146"/>
      <c r="CO865" s="146"/>
      <c r="CP865" s="146"/>
      <c r="CQ865" s="146"/>
      <c r="CR865" s="146"/>
      <c r="CS865" s="146"/>
      <c r="CT865" s="146"/>
      <c r="CU865" s="146"/>
      <c r="CV865" s="146"/>
      <c r="CW865" s="146"/>
      <c r="CX865" s="146"/>
      <c r="CY865" s="146"/>
      <c r="CZ865" s="146"/>
      <c r="DA865" s="146"/>
      <c r="DB865" s="146"/>
      <c r="DC865" s="146"/>
      <c r="DD865" s="146"/>
      <c r="DE865" s="146"/>
      <c r="DF865" s="146"/>
      <c r="DG865" s="146"/>
      <c r="DH865" s="146"/>
      <c r="DI865" s="146"/>
      <c r="DJ865" s="146"/>
      <c r="DK865" s="146"/>
      <c r="DL865" s="146"/>
      <c r="DM865" s="146"/>
      <c r="DN865" s="146"/>
      <c r="DO865" s="146"/>
      <c r="DP865" s="146"/>
      <c r="DQ865" s="146"/>
      <c r="DR865" s="146"/>
      <c r="DS865" s="146"/>
      <c r="DT865" s="146"/>
      <c r="DU865" s="146"/>
      <c r="DV865" s="158"/>
      <c r="DW865" s="158"/>
      <c r="DX865" s="158"/>
      <c r="DY865" s="158"/>
      <c r="DZ865" s="158"/>
      <c r="EA865" s="158"/>
      <c r="EB865" s="158"/>
      <c r="EC865" s="158"/>
      <c r="ED865" s="158"/>
      <c r="EE865" s="158"/>
      <c r="EF865" s="158"/>
      <c r="EG865" s="158"/>
      <c r="EH865" s="158"/>
      <c r="EI865" s="158"/>
      <c r="EJ865" s="146"/>
      <c r="EK865" s="146"/>
      <c r="EL865" s="146"/>
      <c r="EM865" s="146"/>
      <c r="EN865" s="146"/>
      <c r="EO865" s="146"/>
      <c r="EP865" s="146"/>
      <c r="EQ865" s="146"/>
      <c r="ER865" s="146"/>
      <c r="ES865" s="146"/>
      <c r="ET865" s="146"/>
      <c r="EU865" s="146"/>
      <c r="EV865" s="146"/>
      <c r="EW865" s="146"/>
      <c r="EX865" s="146"/>
      <c r="EY865" s="146"/>
      <c r="EZ865" s="158"/>
      <c r="FA865" s="158"/>
      <c r="FB865" s="158"/>
      <c r="FC865" s="146"/>
      <c r="FD865" s="146"/>
      <c r="FE865" s="146"/>
      <c r="FF865" s="146"/>
      <c r="FG865" s="146"/>
      <c r="FH865" s="146"/>
      <c r="FI865" s="146"/>
      <c r="FJ865" s="146"/>
      <c r="FK865" s="146"/>
      <c r="FL865" s="146"/>
      <c r="FM865" s="146"/>
      <c r="FN865" s="146"/>
      <c r="FO865" s="146"/>
      <c r="FP865" s="146"/>
      <c r="FQ865" s="146"/>
      <c r="FR865" s="146"/>
      <c r="FS865" s="146"/>
      <c r="FT865" s="146"/>
      <c r="FU865" s="146"/>
      <c r="FV865" s="146"/>
      <c r="FW865" s="146"/>
      <c r="FX865" s="146"/>
      <c r="FY865" s="146"/>
      <c r="FZ865" s="146"/>
      <c r="GA865" s="146"/>
    </row>
    <row r="866" spans="4:183">
      <c r="D866" s="45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  <c r="AA866" s="146"/>
      <c r="AB866" s="146"/>
      <c r="AC866" s="146"/>
      <c r="AD866" s="146"/>
      <c r="AE866" s="146"/>
      <c r="AF866" s="146"/>
      <c r="AG866" s="146"/>
      <c r="AH866" s="146"/>
      <c r="AI866" s="146"/>
      <c r="AJ866" s="146"/>
      <c r="AK866" s="146"/>
      <c r="AL866" s="217"/>
      <c r="AM866" s="146"/>
      <c r="AN866" s="146"/>
      <c r="AO866" s="146"/>
      <c r="AP866" s="146"/>
      <c r="AQ866" s="146"/>
      <c r="AR866" s="146"/>
      <c r="AS866" s="146"/>
      <c r="AT866" s="146"/>
      <c r="AU866" s="146"/>
      <c r="AV866" s="146"/>
      <c r="AW866" s="146"/>
      <c r="AX866" s="146"/>
      <c r="AY866" s="146"/>
      <c r="AZ866" s="146"/>
      <c r="BA866" s="146"/>
      <c r="BB866" s="146"/>
      <c r="BC866" s="146"/>
      <c r="BD866" s="146"/>
      <c r="BE866" s="146"/>
      <c r="BF866" s="146"/>
      <c r="BG866" s="146"/>
      <c r="BH866" s="146"/>
      <c r="BI866" s="146"/>
      <c r="BJ866" s="146"/>
      <c r="BK866" s="146"/>
      <c r="BL866" s="146"/>
      <c r="BM866" s="146"/>
      <c r="BN866" s="146"/>
      <c r="BO866" s="146"/>
      <c r="BP866" s="146"/>
      <c r="BQ866" s="146"/>
      <c r="BR866" s="146"/>
      <c r="BS866" s="146"/>
      <c r="BT866" s="146"/>
      <c r="BU866" s="146"/>
      <c r="BV866" s="146"/>
      <c r="BW866" s="146"/>
      <c r="BX866" s="146"/>
      <c r="BY866" s="146"/>
      <c r="BZ866" s="146"/>
      <c r="CA866" s="146"/>
      <c r="CB866" s="146"/>
      <c r="CC866" s="146"/>
      <c r="CD866" s="146"/>
      <c r="CE866" s="146"/>
      <c r="CF866" s="146"/>
      <c r="CG866" s="146"/>
      <c r="CH866" s="146"/>
      <c r="CI866" s="146"/>
      <c r="CJ866" s="146"/>
      <c r="CK866" s="146"/>
      <c r="CL866" s="146"/>
      <c r="CM866" s="146"/>
      <c r="CN866" s="146"/>
      <c r="CO866" s="146"/>
      <c r="CP866" s="146"/>
      <c r="CQ866" s="146"/>
      <c r="CR866" s="146"/>
      <c r="CS866" s="146"/>
      <c r="CT866" s="146"/>
      <c r="CU866" s="146"/>
      <c r="CV866" s="146"/>
      <c r="CW866" s="146"/>
      <c r="CX866" s="146"/>
      <c r="CY866" s="146"/>
      <c r="CZ866" s="146"/>
      <c r="DA866" s="146"/>
      <c r="DB866" s="146"/>
      <c r="DC866" s="146"/>
      <c r="DD866" s="146"/>
      <c r="DE866" s="146"/>
      <c r="DF866" s="146"/>
      <c r="DG866" s="146"/>
      <c r="DH866" s="146"/>
      <c r="DI866" s="146"/>
      <c r="DJ866" s="146"/>
      <c r="DK866" s="146"/>
      <c r="DL866" s="146"/>
      <c r="DM866" s="146"/>
      <c r="DN866" s="146"/>
      <c r="DO866" s="146"/>
      <c r="DP866" s="146"/>
      <c r="DQ866" s="146"/>
      <c r="DR866" s="146"/>
      <c r="DS866" s="146"/>
      <c r="DT866" s="146"/>
      <c r="DU866" s="146"/>
      <c r="DV866" s="158"/>
      <c r="DW866" s="158"/>
      <c r="DX866" s="158"/>
      <c r="DY866" s="158"/>
      <c r="DZ866" s="158"/>
      <c r="EA866" s="158"/>
      <c r="EB866" s="158"/>
      <c r="EC866" s="158"/>
      <c r="ED866" s="158"/>
      <c r="EE866" s="158"/>
      <c r="EF866" s="158"/>
      <c r="EG866" s="158"/>
      <c r="EH866" s="158"/>
      <c r="EI866" s="158"/>
      <c r="EJ866" s="146"/>
      <c r="EK866" s="146"/>
      <c r="EL866" s="146"/>
      <c r="EM866" s="146"/>
      <c r="EN866" s="146"/>
      <c r="EO866" s="146"/>
      <c r="EP866" s="146"/>
      <c r="EQ866" s="146"/>
      <c r="ER866" s="146"/>
      <c r="ES866" s="146"/>
      <c r="ET866" s="146"/>
      <c r="EU866" s="146"/>
      <c r="EV866" s="146"/>
      <c r="EW866" s="146"/>
      <c r="EX866" s="146"/>
      <c r="EY866" s="146"/>
      <c r="EZ866" s="158"/>
      <c r="FA866" s="158"/>
      <c r="FB866" s="158"/>
      <c r="FC866" s="146"/>
      <c r="FD866" s="146"/>
      <c r="FE866" s="146"/>
      <c r="FF866" s="146"/>
      <c r="FG866" s="146"/>
      <c r="FH866" s="146"/>
      <c r="FI866" s="146"/>
      <c r="FJ866" s="146"/>
      <c r="FK866" s="146"/>
      <c r="FL866" s="146"/>
      <c r="FM866" s="146"/>
      <c r="FN866" s="146"/>
      <c r="FO866" s="146"/>
      <c r="FP866" s="146"/>
      <c r="FQ866" s="146"/>
      <c r="FR866" s="146"/>
      <c r="FS866" s="146"/>
      <c r="FT866" s="146"/>
      <c r="FU866" s="146"/>
      <c r="FV866" s="146"/>
      <c r="FW866" s="146"/>
      <c r="FX866" s="146"/>
      <c r="FY866" s="146"/>
      <c r="FZ866" s="146"/>
      <c r="GA866" s="146"/>
    </row>
    <row r="867" spans="4:183">
      <c r="D867" s="45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  <c r="AA867" s="146"/>
      <c r="AB867" s="146"/>
      <c r="AC867" s="146"/>
      <c r="AD867" s="146"/>
      <c r="AE867" s="146"/>
      <c r="AF867" s="146"/>
      <c r="AG867" s="146"/>
      <c r="AH867" s="146"/>
      <c r="AI867" s="146"/>
      <c r="AJ867" s="146"/>
      <c r="AK867" s="146"/>
      <c r="AL867" s="217"/>
      <c r="AM867" s="146"/>
      <c r="AN867" s="146"/>
      <c r="AO867" s="146"/>
      <c r="AP867" s="146"/>
      <c r="AQ867" s="146"/>
      <c r="AR867" s="146"/>
      <c r="AS867" s="146"/>
      <c r="AT867" s="146"/>
      <c r="AU867" s="146"/>
      <c r="AV867" s="146"/>
      <c r="AW867" s="146"/>
      <c r="AX867" s="146"/>
      <c r="AY867" s="146"/>
      <c r="AZ867" s="146"/>
      <c r="BA867" s="146"/>
      <c r="BB867" s="146"/>
      <c r="BC867" s="146"/>
      <c r="BD867" s="146"/>
      <c r="BE867" s="146"/>
      <c r="BF867" s="146"/>
      <c r="BG867" s="146"/>
      <c r="BH867" s="146"/>
      <c r="BI867" s="146"/>
      <c r="BJ867" s="146"/>
      <c r="BK867" s="146"/>
      <c r="BL867" s="146"/>
      <c r="BM867" s="146"/>
      <c r="BN867" s="146"/>
      <c r="BO867" s="146"/>
      <c r="BP867" s="146"/>
      <c r="BQ867" s="146"/>
      <c r="BR867" s="146"/>
      <c r="BS867" s="146"/>
      <c r="BT867" s="146"/>
      <c r="BU867" s="146"/>
      <c r="BV867" s="146"/>
      <c r="BW867" s="146"/>
      <c r="BX867" s="146"/>
      <c r="BY867" s="146"/>
      <c r="BZ867" s="146"/>
      <c r="CA867" s="146"/>
      <c r="CB867" s="146"/>
      <c r="CC867" s="146"/>
      <c r="CD867" s="146"/>
      <c r="CE867" s="146"/>
      <c r="CF867" s="146"/>
      <c r="CG867" s="146"/>
      <c r="CH867" s="146"/>
      <c r="CI867" s="146"/>
      <c r="CJ867" s="146"/>
      <c r="CK867" s="146"/>
      <c r="CL867" s="146"/>
      <c r="CM867" s="146"/>
      <c r="CN867" s="146"/>
      <c r="CO867" s="146"/>
      <c r="CP867" s="146"/>
      <c r="CQ867" s="146"/>
      <c r="CR867" s="146"/>
      <c r="CS867" s="146"/>
      <c r="CT867" s="146"/>
      <c r="CU867" s="146"/>
      <c r="CV867" s="146"/>
      <c r="CW867" s="146"/>
      <c r="CX867" s="146"/>
      <c r="CY867" s="146"/>
      <c r="CZ867" s="146"/>
      <c r="DA867" s="146"/>
      <c r="DB867" s="146"/>
      <c r="DC867" s="146"/>
      <c r="DD867" s="146"/>
      <c r="DE867" s="146"/>
      <c r="DF867" s="146"/>
      <c r="DG867" s="146"/>
      <c r="DH867" s="146"/>
      <c r="DI867" s="146"/>
      <c r="DJ867" s="146"/>
      <c r="DK867" s="146"/>
      <c r="DL867" s="146"/>
      <c r="DM867" s="146"/>
      <c r="DN867" s="146"/>
      <c r="DO867" s="146"/>
      <c r="DP867" s="146"/>
      <c r="DQ867" s="146"/>
      <c r="DR867" s="146"/>
      <c r="DS867" s="146"/>
      <c r="DT867" s="146"/>
      <c r="DU867" s="146"/>
      <c r="DV867" s="158"/>
      <c r="DW867" s="158"/>
      <c r="DX867" s="158"/>
      <c r="DY867" s="158"/>
      <c r="DZ867" s="158"/>
      <c r="EA867" s="158"/>
      <c r="EB867" s="158"/>
      <c r="EC867" s="158"/>
      <c r="ED867" s="158"/>
      <c r="EE867" s="158"/>
      <c r="EF867" s="158"/>
      <c r="EG867" s="158"/>
      <c r="EH867" s="158"/>
      <c r="EI867" s="158"/>
      <c r="EJ867" s="146"/>
      <c r="EK867" s="146"/>
      <c r="EL867" s="146"/>
      <c r="EM867" s="146"/>
      <c r="EN867" s="146"/>
      <c r="EO867" s="146"/>
      <c r="EP867" s="146"/>
      <c r="EQ867" s="146"/>
      <c r="ER867" s="146"/>
      <c r="ES867" s="146"/>
      <c r="ET867" s="146"/>
      <c r="EU867" s="146"/>
      <c r="EV867" s="146"/>
      <c r="EW867" s="146"/>
      <c r="EX867" s="146"/>
      <c r="EY867" s="146"/>
      <c r="EZ867" s="158"/>
      <c r="FA867" s="158"/>
      <c r="FB867" s="158"/>
      <c r="FC867" s="146"/>
      <c r="FD867" s="146"/>
      <c r="FE867" s="146"/>
      <c r="FF867" s="146"/>
      <c r="FG867" s="146"/>
      <c r="FH867" s="146"/>
      <c r="FI867" s="146"/>
      <c r="FJ867" s="146"/>
      <c r="FK867" s="146"/>
      <c r="FL867" s="146"/>
      <c r="FM867" s="146"/>
      <c r="FN867" s="146"/>
      <c r="FO867" s="146"/>
      <c r="FP867" s="146"/>
      <c r="FQ867" s="146"/>
      <c r="FR867" s="146"/>
      <c r="FS867" s="146"/>
      <c r="FT867" s="146"/>
      <c r="FU867" s="146"/>
      <c r="FV867" s="146"/>
      <c r="FW867" s="146"/>
      <c r="FX867" s="146"/>
      <c r="FY867" s="146"/>
      <c r="FZ867" s="146"/>
      <c r="GA867" s="146"/>
    </row>
    <row r="868" spans="4:183">
      <c r="D868" s="45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  <c r="AA868" s="146"/>
      <c r="AB868" s="146"/>
      <c r="AC868" s="146"/>
      <c r="AD868" s="146"/>
      <c r="AE868" s="146"/>
      <c r="AF868" s="146"/>
      <c r="AG868" s="146"/>
      <c r="AH868" s="146"/>
      <c r="AI868" s="146"/>
      <c r="AJ868" s="146"/>
      <c r="AK868" s="146"/>
      <c r="AL868" s="217"/>
      <c r="AM868" s="146"/>
      <c r="AN868" s="146"/>
      <c r="AO868" s="146"/>
      <c r="AP868" s="146"/>
      <c r="AQ868" s="146"/>
      <c r="AR868" s="146"/>
      <c r="AS868" s="146"/>
      <c r="AT868" s="146"/>
      <c r="AU868" s="146"/>
      <c r="AV868" s="146"/>
      <c r="AW868" s="146"/>
      <c r="AX868" s="146"/>
      <c r="AY868" s="146"/>
      <c r="AZ868" s="146"/>
      <c r="BA868" s="146"/>
      <c r="BB868" s="146"/>
      <c r="BC868" s="146"/>
      <c r="BD868" s="146"/>
      <c r="BE868" s="146"/>
      <c r="BF868" s="146"/>
      <c r="BG868" s="146"/>
      <c r="BH868" s="146"/>
      <c r="BI868" s="146"/>
      <c r="BJ868" s="146"/>
      <c r="BK868" s="146"/>
      <c r="BL868" s="146"/>
      <c r="BM868" s="146"/>
      <c r="BN868" s="146"/>
      <c r="BO868" s="146"/>
      <c r="BP868" s="146"/>
      <c r="BQ868" s="146"/>
      <c r="BR868" s="146"/>
      <c r="BS868" s="146"/>
      <c r="BT868" s="146"/>
      <c r="BU868" s="146"/>
      <c r="BV868" s="146"/>
      <c r="BW868" s="146"/>
      <c r="BX868" s="146"/>
      <c r="BY868" s="146"/>
      <c r="BZ868" s="146"/>
      <c r="CA868" s="146"/>
      <c r="CB868" s="146"/>
      <c r="CC868" s="146"/>
      <c r="CD868" s="146"/>
      <c r="CE868" s="146"/>
      <c r="CF868" s="146"/>
      <c r="CG868" s="146"/>
      <c r="CH868" s="146"/>
      <c r="CI868" s="146"/>
      <c r="CJ868" s="146"/>
      <c r="CK868" s="146"/>
      <c r="CL868" s="146"/>
      <c r="CM868" s="146"/>
      <c r="CN868" s="146"/>
      <c r="CO868" s="146"/>
      <c r="CP868" s="146"/>
      <c r="CQ868" s="146"/>
      <c r="CR868" s="146"/>
      <c r="CS868" s="146"/>
      <c r="CT868" s="146"/>
      <c r="CU868" s="146"/>
      <c r="CV868" s="146"/>
      <c r="CW868" s="146"/>
      <c r="CX868" s="146"/>
      <c r="CY868" s="146"/>
      <c r="CZ868" s="146"/>
      <c r="DA868" s="146"/>
      <c r="DB868" s="146"/>
      <c r="DC868" s="146"/>
      <c r="DD868" s="146"/>
      <c r="DE868" s="146"/>
      <c r="DF868" s="146"/>
      <c r="DG868" s="146"/>
      <c r="DH868" s="146"/>
      <c r="DI868" s="146"/>
      <c r="DJ868" s="146"/>
      <c r="DK868" s="146"/>
      <c r="DL868" s="146"/>
      <c r="DM868" s="146"/>
      <c r="DN868" s="146"/>
      <c r="DO868" s="146"/>
      <c r="DP868" s="146"/>
      <c r="DQ868" s="146"/>
      <c r="DR868" s="146"/>
      <c r="DS868" s="146"/>
      <c r="DT868" s="146"/>
      <c r="DU868" s="146"/>
      <c r="DV868" s="158"/>
      <c r="DW868" s="158"/>
      <c r="DX868" s="158"/>
      <c r="DY868" s="158"/>
      <c r="DZ868" s="158"/>
      <c r="EA868" s="158"/>
      <c r="EB868" s="158"/>
      <c r="EC868" s="158"/>
      <c r="ED868" s="158"/>
      <c r="EE868" s="158"/>
      <c r="EF868" s="158"/>
      <c r="EG868" s="158"/>
      <c r="EH868" s="158"/>
      <c r="EI868" s="158"/>
      <c r="EJ868" s="146"/>
      <c r="EK868" s="146"/>
      <c r="EL868" s="146"/>
      <c r="EM868" s="146"/>
      <c r="EN868" s="146"/>
      <c r="EO868" s="146"/>
      <c r="EP868" s="146"/>
      <c r="EQ868" s="146"/>
      <c r="ER868" s="146"/>
      <c r="ES868" s="146"/>
      <c r="ET868" s="146"/>
      <c r="EU868" s="146"/>
      <c r="EV868" s="146"/>
      <c r="EW868" s="146"/>
      <c r="EX868" s="146"/>
      <c r="EY868" s="146"/>
      <c r="EZ868" s="158"/>
      <c r="FA868" s="158"/>
      <c r="FB868" s="158"/>
      <c r="FC868" s="146"/>
      <c r="FD868" s="146"/>
      <c r="FE868" s="146"/>
      <c r="FF868" s="146"/>
      <c r="FG868" s="146"/>
      <c r="FH868" s="146"/>
      <c r="FI868" s="146"/>
      <c r="FJ868" s="146"/>
      <c r="FK868" s="146"/>
      <c r="FL868" s="146"/>
      <c r="FM868" s="146"/>
      <c r="FN868" s="146"/>
      <c r="FO868" s="146"/>
      <c r="FP868" s="146"/>
      <c r="FQ868" s="146"/>
      <c r="FR868" s="146"/>
      <c r="FS868" s="146"/>
      <c r="FT868" s="146"/>
      <c r="FU868" s="146"/>
      <c r="FV868" s="146"/>
      <c r="FW868" s="146"/>
      <c r="FX868" s="146"/>
      <c r="FY868" s="146"/>
      <c r="FZ868" s="146"/>
      <c r="GA868" s="146"/>
    </row>
    <row r="869" spans="4:183">
      <c r="D869" s="45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  <c r="AA869" s="146"/>
      <c r="AB869" s="146"/>
      <c r="AC869" s="146"/>
      <c r="AD869" s="146"/>
      <c r="AE869" s="146"/>
      <c r="AF869" s="146"/>
      <c r="AG869" s="146"/>
      <c r="AH869" s="146"/>
      <c r="AI869" s="146"/>
      <c r="AJ869" s="146"/>
      <c r="AK869" s="146"/>
      <c r="AL869" s="217"/>
      <c r="AM869" s="146"/>
      <c r="AN869" s="146"/>
      <c r="AO869" s="146"/>
      <c r="AP869" s="146"/>
      <c r="AQ869" s="146"/>
      <c r="AR869" s="146"/>
      <c r="AS869" s="146"/>
      <c r="AT869" s="146"/>
      <c r="AU869" s="146"/>
      <c r="AV869" s="146"/>
      <c r="AW869" s="146"/>
      <c r="AX869" s="146"/>
      <c r="AY869" s="146"/>
      <c r="AZ869" s="146"/>
      <c r="BA869" s="146"/>
      <c r="BB869" s="146"/>
      <c r="BC869" s="146"/>
      <c r="BD869" s="146"/>
      <c r="BE869" s="146"/>
      <c r="BF869" s="146"/>
      <c r="BG869" s="146"/>
      <c r="BH869" s="146"/>
      <c r="BI869" s="146"/>
      <c r="BJ869" s="146"/>
      <c r="BK869" s="146"/>
      <c r="BL869" s="146"/>
      <c r="BM869" s="146"/>
      <c r="BN869" s="146"/>
      <c r="BO869" s="146"/>
      <c r="BP869" s="146"/>
      <c r="BQ869" s="146"/>
      <c r="BR869" s="146"/>
      <c r="BS869" s="146"/>
      <c r="BT869" s="146"/>
      <c r="BU869" s="146"/>
      <c r="BV869" s="146"/>
      <c r="BW869" s="146"/>
      <c r="BX869" s="146"/>
      <c r="BY869" s="146"/>
      <c r="BZ869" s="146"/>
      <c r="CA869" s="146"/>
      <c r="CB869" s="146"/>
      <c r="CC869" s="146"/>
      <c r="CD869" s="146"/>
      <c r="CE869" s="146"/>
      <c r="CF869" s="146"/>
      <c r="CG869" s="146"/>
      <c r="CH869" s="146"/>
      <c r="CI869" s="146"/>
      <c r="CJ869" s="146"/>
      <c r="CK869" s="146"/>
      <c r="CL869" s="146"/>
      <c r="CM869" s="146"/>
      <c r="CN869" s="146"/>
      <c r="CO869" s="146"/>
      <c r="CP869" s="146"/>
      <c r="CQ869" s="146"/>
      <c r="CR869" s="146"/>
      <c r="CS869" s="146"/>
      <c r="CT869" s="146"/>
      <c r="CU869" s="146"/>
      <c r="CV869" s="146"/>
      <c r="CW869" s="146"/>
      <c r="CX869" s="146"/>
      <c r="CY869" s="146"/>
      <c r="CZ869" s="146"/>
      <c r="DA869" s="146"/>
      <c r="DB869" s="146"/>
      <c r="DC869" s="146"/>
      <c r="DD869" s="146"/>
      <c r="DE869" s="146"/>
      <c r="DF869" s="146"/>
      <c r="DG869" s="146"/>
      <c r="DH869" s="146"/>
      <c r="DI869" s="146"/>
      <c r="DJ869" s="146"/>
      <c r="DK869" s="146"/>
      <c r="DL869" s="146"/>
      <c r="DM869" s="146"/>
      <c r="DN869" s="146"/>
      <c r="DO869" s="146"/>
      <c r="DP869" s="146"/>
      <c r="DQ869" s="146"/>
      <c r="DR869" s="146"/>
      <c r="DS869" s="146"/>
      <c r="DT869" s="146"/>
      <c r="DU869" s="146"/>
      <c r="DV869" s="158"/>
      <c r="DW869" s="158"/>
      <c r="DX869" s="158"/>
      <c r="DY869" s="158"/>
      <c r="DZ869" s="158"/>
      <c r="EA869" s="158"/>
      <c r="EB869" s="158"/>
      <c r="EC869" s="158"/>
      <c r="ED869" s="158"/>
      <c r="EE869" s="158"/>
      <c r="EF869" s="158"/>
      <c r="EG869" s="158"/>
      <c r="EH869" s="158"/>
      <c r="EI869" s="158"/>
      <c r="EJ869" s="146"/>
      <c r="EK869" s="146"/>
      <c r="EL869" s="146"/>
      <c r="EM869" s="146"/>
      <c r="EN869" s="146"/>
      <c r="EO869" s="146"/>
      <c r="EP869" s="146"/>
      <c r="EQ869" s="146"/>
      <c r="ER869" s="146"/>
      <c r="ES869" s="146"/>
      <c r="ET869" s="146"/>
      <c r="EU869" s="146"/>
      <c r="EV869" s="146"/>
      <c r="EW869" s="146"/>
      <c r="EX869" s="146"/>
      <c r="EY869" s="146"/>
      <c r="EZ869" s="158"/>
      <c r="FA869" s="158"/>
      <c r="FB869" s="158"/>
      <c r="FC869" s="146"/>
      <c r="FD869" s="146"/>
      <c r="FE869" s="146"/>
      <c r="FF869" s="146"/>
      <c r="FG869" s="146"/>
      <c r="FH869" s="146"/>
      <c r="FI869" s="146"/>
      <c r="FJ869" s="146"/>
      <c r="FK869" s="146"/>
      <c r="FL869" s="146"/>
      <c r="FM869" s="146"/>
      <c r="FN869" s="146"/>
      <c r="FO869" s="146"/>
      <c r="FP869" s="146"/>
      <c r="FQ869" s="146"/>
      <c r="FR869" s="146"/>
      <c r="FS869" s="146"/>
      <c r="FT869" s="146"/>
      <c r="FU869" s="146"/>
      <c r="FV869" s="146"/>
      <c r="FW869" s="146"/>
      <c r="FX869" s="146"/>
      <c r="FY869" s="146"/>
      <c r="FZ869" s="146"/>
      <c r="GA869" s="146"/>
    </row>
    <row r="870" spans="4:183">
      <c r="D870" s="45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  <c r="AA870" s="146"/>
      <c r="AB870" s="146"/>
      <c r="AC870" s="146"/>
      <c r="AD870" s="146"/>
      <c r="AE870" s="146"/>
      <c r="AF870" s="146"/>
      <c r="AG870" s="146"/>
      <c r="AH870" s="146"/>
      <c r="AI870" s="146"/>
      <c r="AJ870" s="146"/>
      <c r="AK870" s="146"/>
      <c r="AL870" s="217"/>
      <c r="AM870" s="146"/>
      <c r="AN870" s="146"/>
      <c r="AO870" s="146"/>
      <c r="AP870" s="146"/>
      <c r="AQ870" s="146"/>
      <c r="AR870" s="146"/>
      <c r="AS870" s="146"/>
      <c r="AT870" s="146"/>
      <c r="AU870" s="146"/>
      <c r="AV870" s="146"/>
      <c r="AW870" s="146"/>
      <c r="AX870" s="146"/>
      <c r="AY870" s="146"/>
      <c r="AZ870" s="146"/>
      <c r="BA870" s="146"/>
      <c r="BB870" s="146"/>
      <c r="BC870" s="146"/>
      <c r="BD870" s="146"/>
      <c r="BE870" s="146"/>
      <c r="BF870" s="146"/>
      <c r="BG870" s="146"/>
      <c r="BH870" s="146"/>
      <c r="BI870" s="146"/>
      <c r="BJ870" s="146"/>
      <c r="BK870" s="146"/>
      <c r="BL870" s="146"/>
      <c r="BM870" s="146"/>
      <c r="BN870" s="146"/>
      <c r="BO870" s="146"/>
      <c r="BP870" s="146"/>
      <c r="BQ870" s="146"/>
      <c r="BR870" s="146"/>
      <c r="BS870" s="146"/>
      <c r="BT870" s="146"/>
      <c r="BU870" s="146"/>
      <c r="BV870" s="146"/>
      <c r="BW870" s="146"/>
      <c r="BX870" s="146"/>
      <c r="BY870" s="146"/>
      <c r="BZ870" s="146"/>
      <c r="CA870" s="146"/>
      <c r="CB870" s="146"/>
      <c r="CC870" s="146"/>
      <c r="CD870" s="146"/>
      <c r="CE870" s="146"/>
      <c r="CF870" s="146"/>
      <c r="CG870" s="146"/>
      <c r="CH870" s="146"/>
      <c r="CI870" s="146"/>
      <c r="CJ870" s="146"/>
      <c r="CK870" s="146"/>
      <c r="CL870" s="146"/>
      <c r="CM870" s="146"/>
      <c r="CN870" s="146"/>
      <c r="CO870" s="146"/>
      <c r="CP870" s="146"/>
      <c r="CQ870" s="146"/>
      <c r="CR870" s="146"/>
      <c r="CS870" s="146"/>
      <c r="CT870" s="146"/>
      <c r="CU870" s="146"/>
      <c r="CV870" s="146"/>
      <c r="CW870" s="146"/>
      <c r="CX870" s="146"/>
      <c r="CY870" s="146"/>
      <c r="CZ870" s="146"/>
      <c r="DA870" s="146"/>
      <c r="DB870" s="146"/>
      <c r="DC870" s="146"/>
      <c r="DD870" s="146"/>
      <c r="DE870" s="146"/>
      <c r="DF870" s="146"/>
      <c r="DG870" s="146"/>
      <c r="DH870" s="146"/>
      <c r="DI870" s="146"/>
      <c r="DJ870" s="146"/>
      <c r="DK870" s="146"/>
      <c r="DL870" s="146"/>
      <c r="DM870" s="146"/>
      <c r="DN870" s="146"/>
      <c r="DO870" s="146"/>
      <c r="DP870" s="146"/>
      <c r="DQ870" s="146"/>
      <c r="DR870" s="146"/>
      <c r="DS870" s="146"/>
      <c r="DT870" s="146"/>
      <c r="DU870" s="146"/>
      <c r="DV870" s="158"/>
      <c r="DW870" s="158"/>
      <c r="DX870" s="158"/>
      <c r="DY870" s="158"/>
      <c r="DZ870" s="158"/>
      <c r="EA870" s="158"/>
      <c r="EB870" s="158"/>
      <c r="EC870" s="158"/>
      <c r="ED870" s="158"/>
      <c r="EE870" s="158"/>
      <c r="EF870" s="158"/>
      <c r="EG870" s="158"/>
      <c r="EH870" s="158"/>
      <c r="EI870" s="158"/>
      <c r="EJ870" s="146"/>
      <c r="EK870" s="146"/>
      <c r="EL870" s="146"/>
      <c r="EM870" s="146"/>
      <c r="EN870" s="146"/>
      <c r="EO870" s="146"/>
      <c r="EP870" s="146"/>
      <c r="EQ870" s="146"/>
      <c r="ER870" s="146"/>
      <c r="ES870" s="146"/>
      <c r="ET870" s="146"/>
      <c r="EU870" s="146"/>
      <c r="EV870" s="146"/>
      <c r="EW870" s="146"/>
      <c r="EX870" s="146"/>
      <c r="EY870" s="146"/>
      <c r="EZ870" s="158"/>
      <c r="FA870" s="158"/>
      <c r="FB870" s="158"/>
      <c r="FC870" s="146"/>
      <c r="FD870" s="146"/>
      <c r="FE870" s="146"/>
      <c r="FF870" s="146"/>
      <c r="FG870" s="146"/>
      <c r="FH870" s="146"/>
      <c r="FI870" s="146"/>
      <c r="FJ870" s="146"/>
      <c r="FK870" s="146"/>
      <c r="FL870" s="146"/>
      <c r="FM870" s="146"/>
      <c r="FN870" s="146"/>
      <c r="FO870" s="146"/>
      <c r="FP870" s="146"/>
      <c r="FQ870" s="146"/>
      <c r="FR870" s="146"/>
      <c r="FS870" s="146"/>
      <c r="FT870" s="146"/>
      <c r="FU870" s="146"/>
      <c r="FV870" s="146"/>
      <c r="FW870" s="146"/>
      <c r="FX870" s="146"/>
      <c r="FY870" s="146"/>
      <c r="FZ870" s="146"/>
      <c r="GA870" s="146"/>
    </row>
    <row r="871" spans="4:183">
      <c r="D871" s="45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  <c r="AA871" s="146"/>
      <c r="AB871" s="146"/>
      <c r="AC871" s="146"/>
      <c r="AD871" s="146"/>
      <c r="AE871" s="146"/>
      <c r="AF871" s="146"/>
      <c r="AG871" s="146"/>
      <c r="AH871" s="146"/>
      <c r="AI871" s="146"/>
      <c r="AJ871" s="146"/>
      <c r="AK871" s="146"/>
      <c r="AL871" s="217"/>
      <c r="AM871" s="146"/>
      <c r="AN871" s="146"/>
      <c r="AO871" s="146"/>
      <c r="AP871" s="146"/>
      <c r="AQ871" s="146"/>
      <c r="AR871" s="146"/>
      <c r="AS871" s="146"/>
      <c r="AT871" s="146"/>
      <c r="AU871" s="146"/>
      <c r="AV871" s="146"/>
      <c r="AW871" s="146"/>
      <c r="AX871" s="146"/>
      <c r="AY871" s="146"/>
      <c r="AZ871" s="146"/>
      <c r="BA871" s="146"/>
      <c r="BB871" s="146"/>
      <c r="BC871" s="146"/>
      <c r="BD871" s="146"/>
      <c r="BE871" s="146"/>
      <c r="BF871" s="146"/>
      <c r="BG871" s="146"/>
      <c r="BH871" s="146"/>
      <c r="BI871" s="146"/>
      <c r="BJ871" s="146"/>
      <c r="BK871" s="146"/>
      <c r="BL871" s="146"/>
      <c r="BM871" s="146"/>
      <c r="BN871" s="146"/>
      <c r="BO871" s="146"/>
      <c r="BP871" s="146"/>
      <c r="BQ871" s="146"/>
      <c r="BR871" s="146"/>
      <c r="BS871" s="146"/>
      <c r="BT871" s="146"/>
      <c r="BU871" s="146"/>
      <c r="BV871" s="146"/>
      <c r="BW871" s="146"/>
      <c r="BX871" s="146"/>
      <c r="BY871" s="146"/>
      <c r="BZ871" s="146"/>
      <c r="CA871" s="146"/>
      <c r="CB871" s="146"/>
      <c r="CC871" s="146"/>
      <c r="CD871" s="146"/>
      <c r="CE871" s="146"/>
      <c r="CF871" s="146"/>
      <c r="CG871" s="146"/>
      <c r="CH871" s="146"/>
      <c r="CI871" s="146"/>
      <c r="CJ871" s="146"/>
      <c r="CK871" s="146"/>
      <c r="CL871" s="146"/>
      <c r="CM871" s="146"/>
      <c r="CN871" s="146"/>
      <c r="CO871" s="146"/>
      <c r="CP871" s="146"/>
      <c r="CQ871" s="146"/>
      <c r="CR871" s="146"/>
      <c r="CS871" s="146"/>
      <c r="CT871" s="146"/>
      <c r="CU871" s="146"/>
      <c r="CV871" s="146"/>
      <c r="CW871" s="146"/>
      <c r="CX871" s="146"/>
      <c r="CY871" s="146"/>
      <c r="CZ871" s="146"/>
      <c r="DA871" s="146"/>
      <c r="DB871" s="146"/>
      <c r="DC871" s="146"/>
      <c r="DD871" s="146"/>
      <c r="DE871" s="146"/>
      <c r="DF871" s="146"/>
      <c r="DG871" s="146"/>
      <c r="DH871" s="146"/>
      <c r="DI871" s="146"/>
      <c r="DJ871" s="146"/>
      <c r="DK871" s="146"/>
      <c r="DL871" s="146"/>
      <c r="DM871" s="146"/>
      <c r="DN871" s="146"/>
      <c r="DO871" s="146"/>
      <c r="DP871" s="146"/>
      <c r="DQ871" s="146"/>
      <c r="DR871" s="146"/>
      <c r="DS871" s="146"/>
      <c r="DT871" s="146"/>
      <c r="DU871" s="146"/>
      <c r="DV871" s="158"/>
      <c r="DW871" s="158"/>
      <c r="DX871" s="158"/>
      <c r="DY871" s="158"/>
      <c r="DZ871" s="158"/>
      <c r="EA871" s="158"/>
      <c r="EB871" s="158"/>
      <c r="EC871" s="158"/>
      <c r="ED871" s="158"/>
      <c r="EE871" s="158"/>
      <c r="EF871" s="158"/>
      <c r="EG871" s="158"/>
      <c r="EH871" s="158"/>
      <c r="EI871" s="158"/>
      <c r="EJ871" s="146"/>
      <c r="EK871" s="146"/>
      <c r="EL871" s="146"/>
      <c r="EM871" s="146"/>
      <c r="EN871" s="146"/>
      <c r="EO871" s="146"/>
      <c r="EP871" s="146"/>
      <c r="EQ871" s="146"/>
      <c r="ER871" s="146"/>
      <c r="ES871" s="146"/>
      <c r="ET871" s="146"/>
      <c r="EU871" s="146"/>
      <c r="EV871" s="146"/>
      <c r="EW871" s="146"/>
      <c r="EX871" s="146"/>
      <c r="EY871" s="146"/>
      <c r="EZ871" s="158"/>
      <c r="FA871" s="158"/>
      <c r="FB871" s="158"/>
      <c r="FC871" s="146"/>
      <c r="FD871" s="146"/>
      <c r="FE871" s="146"/>
      <c r="FF871" s="146"/>
      <c r="FG871" s="146"/>
      <c r="FH871" s="146"/>
      <c r="FI871" s="146"/>
      <c r="FJ871" s="146"/>
      <c r="FK871" s="146"/>
      <c r="FL871" s="146"/>
      <c r="FM871" s="146"/>
      <c r="FN871" s="146"/>
      <c r="FO871" s="146"/>
      <c r="FP871" s="146"/>
      <c r="FQ871" s="146"/>
      <c r="FR871" s="146"/>
      <c r="FS871" s="146"/>
      <c r="FT871" s="146"/>
      <c r="FU871" s="146"/>
      <c r="FV871" s="146"/>
      <c r="FW871" s="146"/>
      <c r="FX871" s="146"/>
      <c r="FY871" s="146"/>
      <c r="FZ871" s="146"/>
      <c r="GA871" s="146"/>
    </row>
    <row r="872" spans="4:183">
      <c r="D872" s="45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  <c r="AA872" s="146"/>
      <c r="AB872" s="146"/>
      <c r="AC872" s="146"/>
      <c r="AD872" s="146"/>
      <c r="AE872" s="146"/>
      <c r="AF872" s="146"/>
      <c r="AG872" s="146"/>
      <c r="AH872" s="146"/>
      <c r="AI872" s="146"/>
      <c r="AJ872" s="146"/>
      <c r="AK872" s="146"/>
      <c r="AL872" s="217"/>
      <c r="AM872" s="146"/>
      <c r="AN872" s="146"/>
      <c r="AO872" s="146"/>
      <c r="AP872" s="146"/>
      <c r="AQ872" s="146"/>
      <c r="AR872" s="146"/>
      <c r="AS872" s="146"/>
      <c r="AT872" s="146"/>
      <c r="AU872" s="146"/>
      <c r="AV872" s="146"/>
      <c r="AW872" s="146"/>
      <c r="AX872" s="146"/>
      <c r="AY872" s="146"/>
      <c r="AZ872" s="146"/>
      <c r="BA872" s="146"/>
      <c r="BB872" s="146"/>
      <c r="BC872" s="146"/>
      <c r="BD872" s="146"/>
      <c r="BE872" s="146"/>
      <c r="BF872" s="146"/>
      <c r="BG872" s="146"/>
      <c r="BH872" s="146"/>
      <c r="BI872" s="146"/>
      <c r="BJ872" s="146"/>
      <c r="BK872" s="146"/>
      <c r="BL872" s="146"/>
      <c r="BM872" s="146"/>
      <c r="BN872" s="146"/>
      <c r="BO872" s="146"/>
      <c r="BP872" s="146"/>
      <c r="BQ872" s="146"/>
      <c r="BR872" s="146"/>
      <c r="BS872" s="146"/>
      <c r="BT872" s="146"/>
      <c r="BU872" s="146"/>
      <c r="BV872" s="146"/>
      <c r="BW872" s="146"/>
      <c r="BX872" s="146"/>
      <c r="BY872" s="146"/>
      <c r="BZ872" s="146"/>
      <c r="CA872" s="146"/>
      <c r="CB872" s="146"/>
      <c r="CC872" s="146"/>
      <c r="CD872" s="146"/>
      <c r="CE872" s="146"/>
      <c r="CF872" s="146"/>
      <c r="CG872" s="146"/>
      <c r="CH872" s="146"/>
      <c r="CI872" s="146"/>
      <c r="CJ872" s="146"/>
      <c r="CK872" s="146"/>
      <c r="CL872" s="146"/>
      <c r="CM872" s="146"/>
      <c r="CN872" s="146"/>
      <c r="CO872" s="146"/>
      <c r="CP872" s="146"/>
      <c r="CQ872" s="146"/>
      <c r="CR872" s="146"/>
      <c r="CS872" s="146"/>
      <c r="CT872" s="146"/>
      <c r="CU872" s="146"/>
      <c r="CV872" s="146"/>
      <c r="CW872" s="146"/>
      <c r="CX872" s="146"/>
      <c r="CY872" s="146"/>
      <c r="CZ872" s="146"/>
      <c r="DA872" s="146"/>
      <c r="DB872" s="146"/>
      <c r="DC872" s="146"/>
      <c r="DD872" s="146"/>
      <c r="DE872" s="146"/>
      <c r="DF872" s="146"/>
      <c r="DG872" s="146"/>
      <c r="DH872" s="146"/>
      <c r="DI872" s="146"/>
      <c r="DJ872" s="146"/>
      <c r="DK872" s="146"/>
      <c r="DL872" s="146"/>
      <c r="DM872" s="146"/>
      <c r="DN872" s="146"/>
      <c r="DO872" s="146"/>
      <c r="DP872" s="146"/>
      <c r="DQ872" s="146"/>
      <c r="DR872" s="146"/>
      <c r="DS872" s="146"/>
      <c r="DT872" s="146"/>
      <c r="DU872" s="146"/>
      <c r="DV872" s="158"/>
      <c r="DW872" s="158"/>
      <c r="DX872" s="158"/>
      <c r="DY872" s="158"/>
      <c r="DZ872" s="158"/>
      <c r="EA872" s="158"/>
      <c r="EB872" s="158"/>
      <c r="EC872" s="158"/>
      <c r="ED872" s="158"/>
      <c r="EE872" s="158"/>
      <c r="EF872" s="158"/>
      <c r="EG872" s="158"/>
      <c r="EH872" s="158"/>
      <c r="EI872" s="158"/>
      <c r="EJ872" s="146"/>
      <c r="EK872" s="146"/>
      <c r="EL872" s="146"/>
      <c r="EM872" s="146"/>
      <c r="EN872" s="146"/>
      <c r="EO872" s="146"/>
      <c r="EP872" s="146"/>
      <c r="EQ872" s="146"/>
      <c r="ER872" s="146"/>
      <c r="ES872" s="146"/>
      <c r="ET872" s="146"/>
      <c r="EU872" s="146"/>
      <c r="EV872" s="146"/>
      <c r="EW872" s="146"/>
      <c r="EX872" s="146"/>
      <c r="EY872" s="146"/>
      <c r="EZ872" s="158"/>
      <c r="FA872" s="158"/>
      <c r="FB872" s="158"/>
      <c r="FC872" s="146"/>
      <c r="FD872" s="146"/>
      <c r="FE872" s="146"/>
      <c r="FF872" s="146"/>
      <c r="FG872" s="146"/>
      <c r="FH872" s="146"/>
      <c r="FI872" s="146"/>
      <c r="FJ872" s="146"/>
      <c r="FK872" s="146"/>
      <c r="FL872" s="146"/>
      <c r="FM872" s="146"/>
      <c r="FN872" s="146"/>
      <c r="FO872" s="146"/>
      <c r="FP872" s="146"/>
      <c r="FQ872" s="146"/>
      <c r="FR872" s="146"/>
      <c r="FS872" s="146"/>
      <c r="FT872" s="146"/>
      <c r="FU872" s="146"/>
      <c r="FV872" s="146"/>
      <c r="FW872" s="146"/>
      <c r="FX872" s="146"/>
      <c r="FY872" s="146"/>
      <c r="FZ872" s="146"/>
      <c r="GA872" s="146"/>
    </row>
    <row r="873" spans="4:183">
      <c r="D873" s="45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  <c r="AA873" s="146"/>
      <c r="AB873" s="146"/>
      <c r="AC873" s="146"/>
      <c r="AD873" s="146"/>
      <c r="AE873" s="146"/>
      <c r="AF873" s="146"/>
      <c r="AG873" s="146"/>
      <c r="AH873" s="146"/>
      <c r="AI873" s="146"/>
      <c r="AJ873" s="146"/>
      <c r="AK873" s="146"/>
      <c r="AL873" s="217"/>
      <c r="AM873" s="146"/>
      <c r="AN873" s="146"/>
      <c r="AO873" s="146"/>
      <c r="AP873" s="146"/>
      <c r="AQ873" s="146"/>
      <c r="AR873" s="146"/>
      <c r="AS873" s="146"/>
      <c r="AT873" s="146"/>
      <c r="AU873" s="146"/>
      <c r="AV873" s="146"/>
      <c r="AW873" s="146"/>
      <c r="AX873" s="146"/>
      <c r="AY873" s="146"/>
      <c r="AZ873" s="146"/>
      <c r="BA873" s="146"/>
      <c r="BB873" s="146"/>
      <c r="BC873" s="146"/>
      <c r="BD873" s="146"/>
      <c r="BE873" s="146"/>
      <c r="BF873" s="146"/>
      <c r="BG873" s="146"/>
      <c r="BH873" s="146"/>
      <c r="BI873" s="146"/>
      <c r="BJ873" s="146"/>
      <c r="BK873" s="146"/>
      <c r="BL873" s="146"/>
      <c r="BM873" s="146"/>
      <c r="BN873" s="146"/>
      <c r="BO873" s="146"/>
      <c r="BP873" s="146"/>
      <c r="BQ873" s="146"/>
      <c r="BR873" s="146"/>
      <c r="BS873" s="146"/>
      <c r="BT873" s="146"/>
      <c r="BU873" s="146"/>
      <c r="BV873" s="146"/>
      <c r="BW873" s="146"/>
      <c r="BX873" s="146"/>
      <c r="BY873" s="146"/>
      <c r="BZ873" s="146"/>
      <c r="CA873" s="146"/>
      <c r="CB873" s="146"/>
      <c r="CC873" s="146"/>
      <c r="CD873" s="146"/>
      <c r="CE873" s="146"/>
      <c r="CF873" s="146"/>
      <c r="CG873" s="146"/>
      <c r="CH873" s="146"/>
      <c r="CI873" s="146"/>
      <c r="CJ873" s="146"/>
      <c r="CK873" s="146"/>
      <c r="CL873" s="146"/>
      <c r="CM873" s="146"/>
      <c r="CN873" s="146"/>
      <c r="CO873" s="146"/>
      <c r="CP873" s="146"/>
      <c r="CQ873" s="146"/>
      <c r="CR873" s="146"/>
      <c r="CS873" s="146"/>
      <c r="CT873" s="146"/>
      <c r="CU873" s="146"/>
      <c r="CV873" s="146"/>
      <c r="CW873" s="146"/>
      <c r="CX873" s="146"/>
      <c r="CY873" s="146"/>
      <c r="CZ873" s="146"/>
      <c r="DA873" s="146"/>
      <c r="DB873" s="146"/>
      <c r="DC873" s="146"/>
      <c r="DD873" s="146"/>
      <c r="DE873" s="146"/>
      <c r="DF873" s="146"/>
      <c r="DG873" s="146"/>
      <c r="DH873" s="146"/>
      <c r="DI873" s="146"/>
      <c r="DJ873" s="146"/>
      <c r="DK873" s="146"/>
      <c r="DL873" s="146"/>
      <c r="DM873" s="146"/>
      <c r="DN873" s="146"/>
      <c r="DO873" s="146"/>
      <c r="DP873" s="146"/>
      <c r="DQ873" s="146"/>
      <c r="DR873" s="146"/>
      <c r="DS873" s="146"/>
      <c r="DT873" s="146"/>
      <c r="DU873" s="146"/>
      <c r="DV873" s="158"/>
      <c r="DW873" s="158"/>
      <c r="DX873" s="158"/>
      <c r="DY873" s="158"/>
      <c r="DZ873" s="158"/>
      <c r="EA873" s="158"/>
      <c r="EB873" s="158"/>
      <c r="EC873" s="158"/>
      <c r="ED873" s="158"/>
      <c r="EE873" s="158"/>
      <c r="EF873" s="158"/>
      <c r="EG873" s="158"/>
      <c r="EH873" s="158"/>
      <c r="EI873" s="158"/>
      <c r="EJ873" s="146"/>
      <c r="EK873" s="146"/>
      <c r="EL873" s="146"/>
      <c r="EM873" s="146"/>
      <c r="EN873" s="146"/>
      <c r="EO873" s="146"/>
      <c r="EP873" s="146"/>
      <c r="EQ873" s="146"/>
      <c r="ER873" s="146"/>
      <c r="ES873" s="146"/>
      <c r="ET873" s="146"/>
      <c r="EU873" s="146"/>
      <c r="EV873" s="146"/>
      <c r="EW873" s="146"/>
      <c r="EX873" s="146"/>
      <c r="EY873" s="146"/>
      <c r="EZ873" s="158"/>
      <c r="FA873" s="158"/>
      <c r="FB873" s="158"/>
      <c r="FC873" s="146"/>
      <c r="FD873" s="146"/>
      <c r="FE873" s="146"/>
      <c r="FF873" s="146"/>
      <c r="FG873" s="146"/>
      <c r="FH873" s="146"/>
      <c r="FI873" s="146"/>
      <c r="FJ873" s="146"/>
      <c r="FK873" s="146"/>
      <c r="FL873" s="146"/>
      <c r="FM873" s="146"/>
      <c r="FN873" s="146"/>
      <c r="FO873" s="146"/>
      <c r="FP873" s="146"/>
      <c r="FQ873" s="146"/>
      <c r="FR873" s="146"/>
      <c r="FS873" s="146"/>
      <c r="FT873" s="146"/>
      <c r="FU873" s="146"/>
      <c r="FV873" s="146"/>
      <c r="FW873" s="146"/>
      <c r="FX873" s="146"/>
      <c r="FY873" s="146"/>
      <c r="FZ873" s="146"/>
      <c r="GA873" s="146"/>
    </row>
    <row r="874" spans="4:183">
      <c r="D874" s="45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  <c r="AA874" s="146"/>
      <c r="AB874" s="146"/>
      <c r="AC874" s="146"/>
      <c r="AD874" s="146"/>
      <c r="AE874" s="146"/>
      <c r="AF874" s="146"/>
      <c r="AG874" s="146"/>
      <c r="AH874" s="146"/>
      <c r="AI874" s="146"/>
      <c r="AJ874" s="146"/>
      <c r="AK874" s="146"/>
      <c r="AL874" s="217"/>
      <c r="AM874" s="146"/>
      <c r="AN874" s="146"/>
      <c r="AO874" s="146"/>
      <c r="AP874" s="146"/>
      <c r="AQ874" s="146"/>
      <c r="AR874" s="146"/>
      <c r="AS874" s="146"/>
      <c r="AT874" s="146"/>
      <c r="AU874" s="146"/>
      <c r="AV874" s="146"/>
      <c r="AW874" s="146"/>
      <c r="AX874" s="146"/>
      <c r="AY874" s="146"/>
      <c r="AZ874" s="146"/>
      <c r="BA874" s="146"/>
      <c r="BB874" s="146"/>
      <c r="BC874" s="146"/>
      <c r="BD874" s="146"/>
      <c r="BE874" s="146"/>
      <c r="BF874" s="146"/>
      <c r="BG874" s="146"/>
      <c r="BH874" s="146"/>
      <c r="BI874" s="146"/>
      <c r="BJ874" s="146"/>
      <c r="BK874" s="146"/>
      <c r="BL874" s="146"/>
      <c r="BM874" s="146"/>
      <c r="BN874" s="146"/>
      <c r="BO874" s="146"/>
      <c r="BP874" s="146"/>
      <c r="BQ874" s="146"/>
      <c r="BR874" s="146"/>
      <c r="BS874" s="146"/>
      <c r="BT874" s="146"/>
      <c r="BU874" s="146"/>
      <c r="BV874" s="146"/>
      <c r="BW874" s="146"/>
      <c r="BX874" s="146"/>
      <c r="BY874" s="146"/>
      <c r="BZ874" s="146"/>
      <c r="CA874" s="146"/>
      <c r="CB874" s="146"/>
      <c r="CC874" s="146"/>
      <c r="CD874" s="146"/>
      <c r="CE874" s="146"/>
      <c r="CF874" s="146"/>
      <c r="CG874" s="146"/>
      <c r="CH874" s="146"/>
      <c r="CI874" s="146"/>
      <c r="CJ874" s="146"/>
      <c r="CK874" s="146"/>
      <c r="CL874" s="146"/>
      <c r="CM874" s="146"/>
      <c r="CN874" s="146"/>
      <c r="CO874" s="146"/>
      <c r="CP874" s="146"/>
      <c r="CQ874" s="146"/>
      <c r="CR874" s="146"/>
      <c r="CS874" s="146"/>
      <c r="CT874" s="146"/>
      <c r="CU874" s="146"/>
      <c r="CV874" s="146"/>
      <c r="CW874" s="146"/>
      <c r="CX874" s="146"/>
      <c r="CY874" s="146"/>
      <c r="CZ874" s="146"/>
      <c r="DA874" s="146"/>
      <c r="DB874" s="146"/>
      <c r="DC874" s="146"/>
      <c r="DD874" s="146"/>
      <c r="DE874" s="146"/>
      <c r="DF874" s="146"/>
      <c r="DG874" s="146"/>
      <c r="DH874" s="146"/>
      <c r="DI874" s="146"/>
      <c r="DJ874" s="146"/>
      <c r="DK874" s="146"/>
      <c r="DL874" s="146"/>
      <c r="DM874" s="146"/>
      <c r="DN874" s="146"/>
      <c r="DO874" s="146"/>
      <c r="DP874" s="146"/>
      <c r="DQ874" s="146"/>
      <c r="DR874" s="146"/>
      <c r="DS874" s="146"/>
      <c r="DT874" s="146"/>
      <c r="DU874" s="146"/>
      <c r="DV874" s="158"/>
      <c r="DW874" s="158"/>
      <c r="DX874" s="158"/>
      <c r="DY874" s="158"/>
      <c r="DZ874" s="158"/>
      <c r="EA874" s="158"/>
      <c r="EB874" s="158"/>
      <c r="EC874" s="158"/>
      <c r="ED874" s="158"/>
      <c r="EE874" s="158"/>
      <c r="EF874" s="158"/>
      <c r="EG874" s="158"/>
      <c r="EH874" s="158"/>
      <c r="EI874" s="158"/>
      <c r="EJ874" s="146"/>
      <c r="EK874" s="146"/>
      <c r="EL874" s="146"/>
      <c r="EM874" s="146"/>
      <c r="EN874" s="146"/>
      <c r="EO874" s="146"/>
      <c r="EP874" s="146"/>
      <c r="EQ874" s="146"/>
      <c r="ER874" s="146"/>
      <c r="ES874" s="146"/>
      <c r="ET874" s="146"/>
      <c r="EU874" s="146"/>
      <c r="EV874" s="146"/>
      <c r="EW874" s="146"/>
      <c r="EX874" s="146"/>
      <c r="EY874" s="146"/>
      <c r="EZ874" s="158"/>
      <c r="FA874" s="158"/>
      <c r="FB874" s="158"/>
      <c r="FC874" s="146"/>
      <c r="FD874" s="146"/>
      <c r="FE874" s="146"/>
      <c r="FF874" s="146"/>
      <c r="FG874" s="146"/>
      <c r="FH874" s="146"/>
      <c r="FI874" s="146"/>
      <c r="FJ874" s="146"/>
      <c r="FK874" s="146"/>
      <c r="FL874" s="146"/>
      <c r="FM874" s="146"/>
      <c r="FN874" s="146"/>
      <c r="FO874" s="146"/>
      <c r="FP874" s="146"/>
      <c r="FQ874" s="146"/>
      <c r="FR874" s="146"/>
      <c r="FS874" s="146"/>
      <c r="FT874" s="146"/>
      <c r="FU874" s="146"/>
      <c r="FV874" s="146"/>
      <c r="FW874" s="146"/>
      <c r="FX874" s="146"/>
      <c r="FY874" s="146"/>
      <c r="FZ874" s="146"/>
      <c r="GA874" s="146"/>
    </row>
    <row r="875" spans="4:183">
      <c r="D875" s="45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  <c r="AA875" s="146"/>
      <c r="AB875" s="146"/>
      <c r="AC875" s="146"/>
      <c r="AD875" s="146"/>
      <c r="AE875" s="146"/>
      <c r="AF875" s="146"/>
      <c r="AG875" s="146"/>
      <c r="AH875" s="146"/>
      <c r="AI875" s="146"/>
      <c r="AJ875" s="146"/>
      <c r="AK875" s="146"/>
      <c r="AL875" s="217"/>
      <c r="AM875" s="146"/>
      <c r="AN875" s="146"/>
      <c r="AO875" s="146"/>
      <c r="AP875" s="146"/>
      <c r="AQ875" s="146"/>
      <c r="AR875" s="146"/>
      <c r="AS875" s="146"/>
      <c r="AT875" s="146"/>
      <c r="AU875" s="146"/>
      <c r="AV875" s="146"/>
      <c r="AW875" s="146"/>
      <c r="AX875" s="146"/>
      <c r="AY875" s="146"/>
      <c r="AZ875" s="146"/>
      <c r="BA875" s="146"/>
      <c r="BB875" s="146"/>
      <c r="BC875" s="146"/>
      <c r="BD875" s="146"/>
      <c r="BE875" s="146"/>
      <c r="BF875" s="146"/>
      <c r="BG875" s="146"/>
      <c r="BH875" s="146"/>
      <c r="BI875" s="146"/>
      <c r="BJ875" s="146"/>
      <c r="BK875" s="146"/>
      <c r="BL875" s="146"/>
      <c r="BM875" s="146"/>
      <c r="BN875" s="146"/>
      <c r="BO875" s="146"/>
      <c r="BP875" s="146"/>
      <c r="BQ875" s="146"/>
      <c r="BR875" s="146"/>
      <c r="BS875" s="146"/>
      <c r="BT875" s="146"/>
      <c r="BU875" s="146"/>
      <c r="BV875" s="146"/>
      <c r="BW875" s="146"/>
      <c r="BX875" s="146"/>
      <c r="BY875" s="146"/>
      <c r="BZ875" s="146"/>
      <c r="CA875" s="146"/>
      <c r="CB875" s="146"/>
      <c r="CC875" s="146"/>
      <c r="CD875" s="146"/>
      <c r="CE875" s="146"/>
      <c r="CF875" s="146"/>
      <c r="CG875" s="146"/>
      <c r="CH875" s="146"/>
      <c r="CI875" s="146"/>
      <c r="CJ875" s="146"/>
      <c r="CK875" s="146"/>
      <c r="CL875" s="146"/>
      <c r="CM875" s="146"/>
      <c r="CN875" s="146"/>
      <c r="CO875" s="146"/>
      <c r="CP875" s="146"/>
      <c r="CQ875" s="146"/>
      <c r="CR875" s="146"/>
      <c r="CS875" s="146"/>
      <c r="CT875" s="146"/>
      <c r="CU875" s="146"/>
      <c r="CV875" s="146"/>
      <c r="CW875" s="146"/>
      <c r="CX875" s="146"/>
      <c r="CY875" s="146"/>
      <c r="CZ875" s="146"/>
      <c r="DA875" s="146"/>
      <c r="DB875" s="146"/>
      <c r="DC875" s="146"/>
      <c r="DD875" s="146"/>
      <c r="DE875" s="146"/>
      <c r="DF875" s="146"/>
      <c r="DG875" s="146"/>
      <c r="DH875" s="146"/>
      <c r="DI875" s="146"/>
      <c r="DJ875" s="146"/>
      <c r="DK875" s="146"/>
      <c r="DL875" s="146"/>
      <c r="DM875" s="146"/>
      <c r="DN875" s="146"/>
      <c r="DO875" s="146"/>
      <c r="DP875" s="146"/>
      <c r="DQ875" s="146"/>
      <c r="DR875" s="146"/>
      <c r="DS875" s="146"/>
      <c r="DT875" s="146"/>
      <c r="DU875" s="146"/>
      <c r="DV875" s="158"/>
      <c r="DW875" s="158"/>
      <c r="DX875" s="158"/>
      <c r="DY875" s="158"/>
      <c r="DZ875" s="158"/>
      <c r="EA875" s="158"/>
      <c r="EB875" s="158"/>
      <c r="EC875" s="158"/>
      <c r="ED875" s="158"/>
      <c r="EE875" s="158"/>
      <c r="EF875" s="158"/>
      <c r="EG875" s="158"/>
      <c r="EH875" s="158"/>
      <c r="EI875" s="158"/>
      <c r="EJ875" s="146"/>
      <c r="EK875" s="146"/>
      <c r="EL875" s="146"/>
      <c r="EM875" s="146"/>
      <c r="EN875" s="146"/>
      <c r="EO875" s="146"/>
      <c r="EP875" s="146"/>
      <c r="EQ875" s="146"/>
      <c r="ER875" s="146"/>
      <c r="ES875" s="146"/>
      <c r="ET875" s="146"/>
      <c r="EU875" s="146"/>
      <c r="EV875" s="146"/>
      <c r="EW875" s="146"/>
      <c r="EX875" s="146"/>
      <c r="EY875" s="146"/>
      <c r="EZ875" s="158"/>
      <c r="FA875" s="158"/>
      <c r="FB875" s="158"/>
      <c r="FC875" s="146"/>
      <c r="FD875" s="146"/>
      <c r="FE875" s="146"/>
      <c r="FF875" s="146"/>
      <c r="FG875" s="146"/>
      <c r="FH875" s="146"/>
      <c r="FI875" s="146"/>
      <c r="FJ875" s="146"/>
      <c r="FK875" s="146"/>
      <c r="FL875" s="146"/>
      <c r="FM875" s="146"/>
      <c r="FN875" s="146"/>
      <c r="FO875" s="146"/>
      <c r="FP875" s="146"/>
      <c r="FQ875" s="146"/>
      <c r="FR875" s="146"/>
      <c r="FS875" s="146"/>
      <c r="FT875" s="146"/>
      <c r="FU875" s="146"/>
      <c r="FV875" s="146"/>
      <c r="FW875" s="146"/>
      <c r="FX875" s="146"/>
      <c r="FY875" s="146"/>
      <c r="FZ875" s="146"/>
      <c r="GA875" s="146"/>
    </row>
    <row r="876" spans="4:183">
      <c r="D876" s="45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  <c r="AA876" s="146"/>
      <c r="AB876" s="146"/>
      <c r="AC876" s="146"/>
      <c r="AD876" s="146"/>
      <c r="AE876" s="146"/>
      <c r="AF876" s="146"/>
      <c r="AG876" s="146"/>
      <c r="AH876" s="146"/>
      <c r="AI876" s="146"/>
      <c r="AJ876" s="146"/>
      <c r="AK876" s="146"/>
      <c r="AL876" s="217"/>
      <c r="AM876" s="146"/>
      <c r="AN876" s="146"/>
      <c r="AO876" s="146"/>
      <c r="AP876" s="146"/>
      <c r="AQ876" s="146"/>
      <c r="AR876" s="146"/>
      <c r="AS876" s="146"/>
      <c r="AT876" s="146"/>
      <c r="AU876" s="146"/>
      <c r="AV876" s="146"/>
      <c r="AW876" s="146"/>
      <c r="AX876" s="146"/>
      <c r="AY876" s="146"/>
      <c r="AZ876" s="146"/>
      <c r="BA876" s="146"/>
      <c r="BB876" s="146"/>
      <c r="BC876" s="146"/>
      <c r="BD876" s="146"/>
      <c r="BE876" s="146"/>
      <c r="BF876" s="146"/>
      <c r="BG876" s="146"/>
      <c r="BH876" s="146"/>
      <c r="BI876" s="146"/>
      <c r="BJ876" s="146"/>
      <c r="BK876" s="146"/>
      <c r="BL876" s="146"/>
      <c r="BM876" s="146"/>
      <c r="BN876" s="146"/>
      <c r="BO876" s="146"/>
      <c r="BP876" s="146"/>
      <c r="BQ876" s="146"/>
      <c r="BR876" s="146"/>
      <c r="BS876" s="146"/>
      <c r="BT876" s="146"/>
      <c r="BU876" s="146"/>
      <c r="BV876" s="146"/>
      <c r="BW876" s="146"/>
      <c r="BX876" s="146"/>
      <c r="BY876" s="146"/>
      <c r="BZ876" s="146"/>
      <c r="CA876" s="146"/>
      <c r="CB876" s="146"/>
      <c r="CC876" s="146"/>
      <c r="CD876" s="146"/>
      <c r="CE876" s="146"/>
      <c r="CF876" s="146"/>
      <c r="CG876" s="146"/>
      <c r="CH876" s="146"/>
      <c r="CI876" s="146"/>
      <c r="CJ876" s="146"/>
      <c r="CK876" s="146"/>
      <c r="CL876" s="146"/>
      <c r="CM876" s="146"/>
      <c r="CN876" s="146"/>
      <c r="CO876" s="146"/>
      <c r="CP876" s="146"/>
      <c r="CQ876" s="146"/>
      <c r="CR876" s="146"/>
      <c r="CS876" s="146"/>
      <c r="CT876" s="146"/>
      <c r="CU876" s="146"/>
      <c r="CV876" s="146"/>
      <c r="CW876" s="146"/>
      <c r="CX876" s="146"/>
      <c r="CY876" s="146"/>
      <c r="CZ876" s="146"/>
      <c r="DA876" s="146"/>
      <c r="DB876" s="146"/>
      <c r="DC876" s="146"/>
      <c r="DD876" s="146"/>
      <c r="DE876" s="146"/>
      <c r="DF876" s="146"/>
      <c r="DG876" s="146"/>
      <c r="DH876" s="146"/>
      <c r="DI876" s="146"/>
      <c r="DJ876" s="146"/>
      <c r="DK876" s="146"/>
      <c r="DL876" s="146"/>
      <c r="DM876" s="146"/>
      <c r="DN876" s="146"/>
      <c r="DO876" s="146"/>
      <c r="DP876" s="146"/>
      <c r="DQ876" s="146"/>
      <c r="DR876" s="146"/>
      <c r="DS876" s="146"/>
      <c r="DT876" s="146"/>
      <c r="DU876" s="146"/>
      <c r="DV876" s="158"/>
      <c r="DW876" s="158"/>
      <c r="DX876" s="158"/>
      <c r="DY876" s="158"/>
      <c r="DZ876" s="158"/>
      <c r="EA876" s="158"/>
      <c r="EB876" s="158"/>
      <c r="EC876" s="158"/>
      <c r="ED876" s="158"/>
      <c r="EE876" s="158"/>
      <c r="EF876" s="158"/>
      <c r="EG876" s="158"/>
      <c r="EH876" s="158"/>
      <c r="EI876" s="158"/>
      <c r="EJ876" s="146"/>
      <c r="EK876" s="146"/>
      <c r="EL876" s="146"/>
      <c r="EM876" s="146"/>
      <c r="EN876" s="146"/>
      <c r="EO876" s="146"/>
      <c r="EP876" s="146"/>
      <c r="EQ876" s="146"/>
      <c r="ER876" s="146"/>
      <c r="ES876" s="146"/>
      <c r="ET876" s="146"/>
      <c r="EU876" s="146"/>
      <c r="EV876" s="146"/>
      <c r="EW876" s="146"/>
      <c r="EX876" s="146"/>
      <c r="EY876" s="146"/>
      <c r="EZ876" s="158"/>
      <c r="FA876" s="158"/>
      <c r="FB876" s="158"/>
      <c r="FC876" s="146"/>
      <c r="FD876" s="146"/>
      <c r="FE876" s="146"/>
      <c r="FF876" s="146"/>
      <c r="FG876" s="146"/>
      <c r="FH876" s="146"/>
      <c r="FI876" s="146"/>
      <c r="FJ876" s="146"/>
      <c r="FK876" s="146"/>
      <c r="FL876" s="146"/>
      <c r="FM876" s="146"/>
      <c r="FN876" s="146"/>
      <c r="FO876" s="146"/>
      <c r="FP876" s="146"/>
      <c r="FQ876" s="146"/>
      <c r="FR876" s="146"/>
      <c r="FS876" s="146"/>
      <c r="FT876" s="146"/>
      <c r="FU876" s="146"/>
      <c r="FV876" s="146"/>
      <c r="FW876" s="146"/>
      <c r="FX876" s="146"/>
      <c r="FY876" s="146"/>
      <c r="FZ876" s="146"/>
      <c r="GA876" s="146"/>
    </row>
    <row r="877" spans="4:183">
      <c r="D877" s="45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  <c r="AA877" s="146"/>
      <c r="AB877" s="146"/>
      <c r="AC877" s="146"/>
      <c r="AD877" s="146"/>
      <c r="AE877" s="146"/>
      <c r="AF877" s="146"/>
      <c r="AG877" s="146"/>
      <c r="AH877" s="146"/>
      <c r="AI877" s="146"/>
      <c r="AJ877" s="146"/>
      <c r="AK877" s="146"/>
      <c r="AL877" s="217"/>
      <c r="AM877" s="146"/>
      <c r="AN877" s="146"/>
      <c r="AO877" s="146"/>
      <c r="AP877" s="146"/>
      <c r="AQ877" s="146"/>
      <c r="AR877" s="146"/>
      <c r="AS877" s="146"/>
      <c r="AT877" s="146"/>
      <c r="AU877" s="146"/>
      <c r="AV877" s="146"/>
      <c r="AW877" s="146"/>
      <c r="AX877" s="146"/>
      <c r="AY877" s="146"/>
      <c r="AZ877" s="146"/>
      <c r="BA877" s="146"/>
      <c r="BB877" s="146"/>
      <c r="BC877" s="146"/>
      <c r="BD877" s="146"/>
      <c r="BE877" s="146"/>
      <c r="BF877" s="146"/>
      <c r="BG877" s="146"/>
      <c r="BH877" s="146"/>
      <c r="BI877" s="146"/>
      <c r="BJ877" s="146"/>
      <c r="BK877" s="146"/>
      <c r="BL877" s="146"/>
      <c r="BM877" s="146"/>
      <c r="BN877" s="146"/>
      <c r="BO877" s="146"/>
      <c r="BP877" s="146"/>
      <c r="BQ877" s="146"/>
      <c r="BR877" s="146"/>
      <c r="BS877" s="146"/>
      <c r="BT877" s="146"/>
      <c r="BU877" s="146"/>
      <c r="BV877" s="146"/>
      <c r="BW877" s="146"/>
      <c r="BX877" s="146"/>
      <c r="BY877" s="146"/>
      <c r="BZ877" s="146"/>
      <c r="CA877" s="146"/>
      <c r="CB877" s="146"/>
      <c r="CC877" s="146"/>
      <c r="CD877" s="146"/>
      <c r="CE877" s="146"/>
      <c r="CF877" s="146"/>
      <c r="CG877" s="146"/>
      <c r="CH877" s="146"/>
      <c r="CI877" s="146"/>
      <c r="CJ877" s="146"/>
      <c r="CK877" s="146"/>
      <c r="CL877" s="146"/>
      <c r="CM877" s="146"/>
      <c r="CN877" s="146"/>
      <c r="CO877" s="146"/>
      <c r="CP877" s="146"/>
      <c r="CQ877" s="146"/>
      <c r="CR877" s="146"/>
      <c r="CS877" s="146"/>
      <c r="CT877" s="146"/>
      <c r="CU877" s="146"/>
      <c r="CV877" s="146"/>
      <c r="CW877" s="146"/>
      <c r="CX877" s="146"/>
      <c r="CY877" s="146"/>
      <c r="CZ877" s="146"/>
      <c r="DA877" s="146"/>
      <c r="DB877" s="146"/>
      <c r="DC877" s="146"/>
      <c r="DD877" s="146"/>
      <c r="DE877" s="146"/>
      <c r="DF877" s="146"/>
      <c r="DG877" s="146"/>
      <c r="DH877" s="146"/>
      <c r="DI877" s="146"/>
      <c r="DJ877" s="146"/>
      <c r="DK877" s="146"/>
      <c r="DL877" s="146"/>
      <c r="DM877" s="146"/>
      <c r="DN877" s="146"/>
      <c r="DO877" s="146"/>
      <c r="DP877" s="146"/>
      <c r="DQ877" s="146"/>
      <c r="DR877" s="146"/>
      <c r="DS877" s="146"/>
      <c r="DT877" s="146"/>
      <c r="DU877" s="146"/>
      <c r="DV877" s="158"/>
      <c r="DW877" s="158"/>
      <c r="DX877" s="158"/>
      <c r="DY877" s="158"/>
      <c r="DZ877" s="158"/>
      <c r="EA877" s="158"/>
      <c r="EB877" s="158"/>
      <c r="EC877" s="158"/>
      <c r="ED877" s="158"/>
      <c r="EE877" s="158"/>
      <c r="EF877" s="158"/>
      <c r="EG877" s="158"/>
      <c r="EH877" s="158"/>
      <c r="EI877" s="158"/>
      <c r="EJ877" s="146"/>
      <c r="EK877" s="146"/>
      <c r="EL877" s="146"/>
      <c r="EM877" s="146"/>
      <c r="EN877" s="146"/>
      <c r="EO877" s="146"/>
      <c r="EP877" s="146"/>
      <c r="EQ877" s="146"/>
      <c r="ER877" s="146"/>
      <c r="ES877" s="146"/>
      <c r="ET877" s="146"/>
      <c r="EU877" s="146"/>
      <c r="EV877" s="146"/>
      <c r="EW877" s="146"/>
      <c r="EX877" s="146"/>
      <c r="EY877" s="146"/>
      <c r="EZ877" s="158"/>
      <c r="FA877" s="158"/>
      <c r="FB877" s="158"/>
      <c r="FC877" s="146"/>
      <c r="FD877" s="146"/>
      <c r="FE877" s="146"/>
      <c r="FF877" s="146"/>
      <c r="FG877" s="146"/>
      <c r="FH877" s="146"/>
      <c r="FI877" s="146"/>
      <c r="FJ877" s="146"/>
      <c r="FK877" s="146"/>
      <c r="FL877" s="146"/>
      <c r="FM877" s="146"/>
      <c r="FN877" s="146"/>
      <c r="FO877" s="146"/>
      <c r="FP877" s="146"/>
      <c r="FQ877" s="146"/>
      <c r="FR877" s="146"/>
      <c r="FS877" s="146"/>
      <c r="FT877" s="146"/>
      <c r="FU877" s="146"/>
      <c r="FV877" s="146"/>
      <c r="FW877" s="146"/>
      <c r="FX877" s="146"/>
      <c r="FY877" s="146"/>
      <c r="FZ877" s="146"/>
      <c r="GA877" s="146"/>
    </row>
    <row r="878" spans="4:183">
      <c r="D878" s="45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  <c r="AA878" s="146"/>
      <c r="AB878" s="146"/>
      <c r="AC878" s="146"/>
      <c r="AD878" s="146"/>
      <c r="AE878" s="146"/>
      <c r="AF878" s="146"/>
      <c r="AG878" s="146"/>
      <c r="AH878" s="146"/>
      <c r="AI878" s="146"/>
      <c r="AJ878" s="146"/>
      <c r="AK878" s="146"/>
      <c r="AL878" s="217"/>
      <c r="AM878" s="146"/>
      <c r="AN878" s="146"/>
      <c r="AO878" s="146"/>
      <c r="AP878" s="146"/>
      <c r="AQ878" s="146"/>
      <c r="AR878" s="146"/>
      <c r="AS878" s="146"/>
      <c r="AT878" s="146"/>
      <c r="AU878" s="146"/>
      <c r="AV878" s="146"/>
      <c r="AW878" s="146"/>
      <c r="AX878" s="146"/>
      <c r="AY878" s="146"/>
      <c r="AZ878" s="146"/>
      <c r="BA878" s="146"/>
      <c r="BB878" s="146"/>
      <c r="BC878" s="146"/>
      <c r="BD878" s="146"/>
      <c r="BE878" s="146"/>
      <c r="BF878" s="146"/>
      <c r="BG878" s="146"/>
      <c r="BH878" s="146"/>
      <c r="BI878" s="146"/>
      <c r="BJ878" s="146"/>
      <c r="BK878" s="146"/>
      <c r="BL878" s="146"/>
      <c r="BM878" s="146"/>
      <c r="BN878" s="146"/>
      <c r="BO878" s="146"/>
      <c r="BP878" s="146"/>
      <c r="BQ878" s="146"/>
      <c r="BR878" s="146"/>
      <c r="BS878" s="146"/>
      <c r="BT878" s="146"/>
      <c r="BU878" s="146"/>
      <c r="BV878" s="146"/>
      <c r="BW878" s="146"/>
      <c r="BX878" s="146"/>
      <c r="BY878" s="146"/>
      <c r="BZ878" s="146"/>
      <c r="CA878" s="146"/>
      <c r="CB878" s="146"/>
      <c r="CC878" s="146"/>
      <c r="CD878" s="146"/>
      <c r="CE878" s="146"/>
      <c r="CF878" s="146"/>
      <c r="CG878" s="146"/>
      <c r="CH878" s="146"/>
      <c r="CI878" s="146"/>
      <c r="CJ878" s="146"/>
      <c r="CK878" s="146"/>
      <c r="CL878" s="146"/>
      <c r="CM878" s="146"/>
      <c r="CN878" s="146"/>
      <c r="CO878" s="146"/>
      <c r="CP878" s="146"/>
      <c r="CQ878" s="146"/>
      <c r="CR878" s="146"/>
      <c r="CS878" s="146"/>
      <c r="CT878" s="146"/>
      <c r="CU878" s="146"/>
      <c r="CV878" s="146"/>
      <c r="CW878" s="146"/>
      <c r="CX878" s="146"/>
      <c r="CY878" s="146"/>
      <c r="CZ878" s="146"/>
      <c r="DA878" s="146"/>
      <c r="DB878" s="146"/>
      <c r="DC878" s="146"/>
      <c r="DD878" s="146"/>
      <c r="DE878" s="146"/>
      <c r="DF878" s="146"/>
      <c r="DG878" s="146"/>
      <c r="DH878" s="146"/>
      <c r="DI878" s="146"/>
      <c r="DJ878" s="146"/>
      <c r="DK878" s="146"/>
      <c r="DL878" s="146"/>
      <c r="DM878" s="146"/>
      <c r="DN878" s="146"/>
      <c r="DO878" s="146"/>
      <c r="DP878" s="146"/>
      <c r="DQ878" s="146"/>
      <c r="DR878" s="146"/>
      <c r="DS878" s="146"/>
      <c r="DT878" s="146"/>
      <c r="DU878" s="146"/>
      <c r="DV878" s="158"/>
      <c r="DW878" s="158"/>
      <c r="DX878" s="158"/>
      <c r="DY878" s="158"/>
      <c r="DZ878" s="158"/>
      <c r="EA878" s="158"/>
      <c r="EB878" s="158"/>
      <c r="EC878" s="158"/>
      <c r="ED878" s="158"/>
      <c r="EE878" s="158"/>
      <c r="EF878" s="158"/>
      <c r="EG878" s="158"/>
      <c r="EH878" s="158"/>
      <c r="EI878" s="158"/>
      <c r="EJ878" s="146"/>
      <c r="EK878" s="146"/>
      <c r="EL878" s="146"/>
      <c r="EM878" s="146"/>
      <c r="EN878" s="146"/>
      <c r="EO878" s="146"/>
      <c r="EP878" s="146"/>
      <c r="EQ878" s="146"/>
      <c r="ER878" s="146"/>
      <c r="ES878" s="146"/>
      <c r="ET878" s="146"/>
      <c r="EU878" s="146"/>
      <c r="EV878" s="146"/>
      <c r="EW878" s="146"/>
      <c r="EX878" s="146"/>
      <c r="EY878" s="146"/>
      <c r="EZ878" s="158"/>
      <c r="FA878" s="158"/>
      <c r="FB878" s="158"/>
      <c r="FC878" s="146"/>
      <c r="FD878" s="146"/>
      <c r="FE878" s="146"/>
      <c r="FF878" s="146"/>
      <c r="FG878" s="146"/>
      <c r="FH878" s="146"/>
      <c r="FI878" s="146"/>
      <c r="FJ878" s="146"/>
      <c r="FK878" s="146"/>
      <c r="FL878" s="146"/>
      <c r="FM878" s="146"/>
      <c r="FN878" s="146"/>
      <c r="FO878" s="146"/>
      <c r="FP878" s="146"/>
      <c r="FQ878" s="146"/>
      <c r="FR878" s="146"/>
      <c r="FS878" s="146"/>
      <c r="FT878" s="146"/>
      <c r="FU878" s="146"/>
      <c r="FV878" s="146"/>
      <c r="FW878" s="146"/>
      <c r="FX878" s="146"/>
      <c r="FY878" s="146"/>
      <c r="FZ878" s="146"/>
      <c r="GA878" s="146"/>
    </row>
    <row r="879" spans="4:183">
      <c r="D879" s="45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  <c r="AA879" s="146"/>
      <c r="AB879" s="146"/>
      <c r="AC879" s="146"/>
      <c r="AD879" s="146"/>
      <c r="AE879" s="146"/>
      <c r="AF879" s="146"/>
      <c r="AG879" s="146"/>
      <c r="AH879" s="146"/>
      <c r="AI879" s="146"/>
      <c r="AJ879" s="146"/>
      <c r="AK879" s="146"/>
      <c r="AL879" s="217"/>
      <c r="AM879" s="146"/>
      <c r="AN879" s="146"/>
      <c r="AO879" s="146"/>
      <c r="AP879" s="146"/>
      <c r="AQ879" s="146"/>
      <c r="AR879" s="146"/>
      <c r="AS879" s="146"/>
      <c r="AT879" s="146"/>
      <c r="AU879" s="146"/>
      <c r="AV879" s="146"/>
      <c r="AW879" s="146"/>
      <c r="AX879" s="146"/>
      <c r="AY879" s="146"/>
      <c r="AZ879" s="146"/>
      <c r="BA879" s="146"/>
      <c r="BB879" s="146"/>
      <c r="BC879" s="146"/>
      <c r="BD879" s="146"/>
      <c r="BE879" s="146"/>
      <c r="BF879" s="146"/>
      <c r="BG879" s="146"/>
      <c r="BH879" s="146"/>
      <c r="BI879" s="146"/>
      <c r="BJ879" s="146"/>
      <c r="BK879" s="146"/>
      <c r="BL879" s="146"/>
      <c r="BM879" s="146"/>
      <c r="BN879" s="146"/>
      <c r="BO879" s="146"/>
      <c r="BP879" s="146"/>
      <c r="BQ879" s="146"/>
      <c r="BR879" s="146"/>
      <c r="BS879" s="146"/>
      <c r="BT879" s="146"/>
      <c r="BU879" s="146"/>
      <c r="BV879" s="146"/>
      <c r="BW879" s="146"/>
      <c r="BX879" s="146"/>
      <c r="BY879" s="146"/>
      <c r="BZ879" s="146"/>
      <c r="CA879" s="146"/>
      <c r="CB879" s="146"/>
      <c r="CC879" s="146"/>
      <c r="CD879" s="146"/>
      <c r="CE879" s="146"/>
      <c r="CF879" s="146"/>
      <c r="CG879" s="146"/>
      <c r="CH879" s="146"/>
      <c r="CI879" s="146"/>
      <c r="CJ879" s="146"/>
      <c r="CK879" s="146"/>
      <c r="CL879" s="146"/>
      <c r="CM879" s="146"/>
      <c r="CN879" s="146"/>
      <c r="CO879" s="146"/>
      <c r="CP879" s="146"/>
      <c r="CQ879" s="146"/>
      <c r="CR879" s="146"/>
      <c r="CS879" s="146"/>
      <c r="CT879" s="146"/>
      <c r="CU879" s="146"/>
      <c r="CV879" s="146"/>
      <c r="CW879" s="146"/>
      <c r="CX879" s="146"/>
      <c r="CY879" s="146"/>
      <c r="CZ879" s="146"/>
      <c r="DA879" s="146"/>
      <c r="DB879" s="146"/>
      <c r="DC879" s="146"/>
      <c r="DD879" s="146"/>
      <c r="DE879" s="146"/>
      <c r="DF879" s="146"/>
      <c r="DG879" s="146"/>
      <c r="DH879" s="146"/>
      <c r="DI879" s="146"/>
      <c r="DJ879" s="146"/>
      <c r="DK879" s="146"/>
      <c r="DL879" s="146"/>
      <c r="DM879" s="146"/>
      <c r="DN879" s="146"/>
      <c r="DO879" s="146"/>
      <c r="DP879" s="146"/>
      <c r="DQ879" s="146"/>
      <c r="DR879" s="146"/>
      <c r="DS879" s="146"/>
      <c r="DT879" s="146"/>
      <c r="DU879" s="146"/>
      <c r="DV879" s="158"/>
      <c r="DW879" s="158"/>
      <c r="DX879" s="158"/>
      <c r="DY879" s="158"/>
      <c r="DZ879" s="158"/>
      <c r="EA879" s="158"/>
      <c r="EB879" s="158"/>
      <c r="EC879" s="158"/>
      <c r="ED879" s="158"/>
      <c r="EE879" s="158"/>
      <c r="EF879" s="158"/>
      <c r="EG879" s="158"/>
      <c r="EH879" s="158"/>
      <c r="EI879" s="158"/>
      <c r="EJ879" s="146"/>
      <c r="EK879" s="146"/>
      <c r="EL879" s="146"/>
      <c r="EM879" s="146"/>
      <c r="EN879" s="146"/>
      <c r="EO879" s="146"/>
      <c r="EP879" s="146"/>
      <c r="EQ879" s="146"/>
      <c r="ER879" s="146"/>
      <c r="ES879" s="146"/>
      <c r="ET879" s="146"/>
      <c r="EU879" s="146"/>
      <c r="EV879" s="146"/>
      <c r="EW879" s="146"/>
      <c r="EX879" s="146"/>
      <c r="EY879" s="146"/>
      <c r="EZ879" s="158"/>
      <c r="FA879" s="158"/>
      <c r="FB879" s="158"/>
      <c r="FC879" s="146"/>
      <c r="FD879" s="146"/>
      <c r="FE879" s="146"/>
      <c r="FF879" s="146"/>
      <c r="FG879" s="146"/>
      <c r="FH879" s="146"/>
      <c r="FI879" s="146"/>
      <c r="FJ879" s="146"/>
      <c r="FK879" s="146"/>
      <c r="FL879" s="146"/>
      <c r="FM879" s="146"/>
      <c r="FN879" s="146"/>
      <c r="FO879" s="146"/>
      <c r="FP879" s="146"/>
      <c r="FQ879" s="146"/>
      <c r="FR879" s="146"/>
      <c r="FS879" s="146"/>
      <c r="FT879" s="146"/>
      <c r="FU879" s="146"/>
      <c r="FV879" s="146"/>
      <c r="FW879" s="146"/>
      <c r="FX879" s="146"/>
      <c r="FY879" s="146"/>
      <c r="FZ879" s="146"/>
      <c r="GA879" s="146"/>
    </row>
    <row r="880" spans="4:183">
      <c r="D880" s="45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  <c r="AA880" s="146"/>
      <c r="AB880" s="146"/>
      <c r="AC880" s="146"/>
      <c r="AD880" s="146"/>
      <c r="AE880" s="146"/>
      <c r="AF880" s="146"/>
      <c r="AG880" s="146"/>
      <c r="AH880" s="146"/>
      <c r="AI880" s="146"/>
      <c r="AJ880" s="146"/>
      <c r="AK880" s="146"/>
      <c r="AL880" s="217"/>
      <c r="AM880" s="146"/>
      <c r="AN880" s="146"/>
      <c r="AO880" s="146"/>
      <c r="AP880" s="146"/>
      <c r="AQ880" s="146"/>
      <c r="AR880" s="146"/>
      <c r="AS880" s="146"/>
      <c r="AT880" s="146"/>
      <c r="AU880" s="146"/>
      <c r="AV880" s="146"/>
      <c r="AW880" s="146"/>
      <c r="AX880" s="146"/>
      <c r="AY880" s="146"/>
      <c r="AZ880" s="146"/>
      <c r="BA880" s="146"/>
      <c r="BB880" s="146"/>
      <c r="BC880" s="146"/>
      <c r="BD880" s="146"/>
      <c r="BE880" s="146"/>
      <c r="BF880" s="146"/>
      <c r="BG880" s="146"/>
      <c r="BH880" s="146"/>
      <c r="BI880" s="146"/>
      <c r="BJ880" s="146"/>
      <c r="BK880" s="146"/>
      <c r="BL880" s="146"/>
      <c r="BM880" s="146"/>
      <c r="BN880" s="146"/>
      <c r="BO880" s="146"/>
      <c r="BP880" s="146"/>
      <c r="BQ880" s="146"/>
      <c r="BR880" s="146"/>
      <c r="BS880" s="146"/>
      <c r="BT880" s="146"/>
      <c r="BU880" s="146"/>
      <c r="BV880" s="146"/>
      <c r="BW880" s="146"/>
      <c r="BX880" s="146"/>
      <c r="BY880" s="146"/>
      <c r="BZ880" s="146"/>
      <c r="CA880" s="146"/>
      <c r="CB880" s="146"/>
      <c r="CC880" s="146"/>
      <c r="CD880" s="146"/>
      <c r="CE880" s="146"/>
      <c r="CF880" s="146"/>
      <c r="CG880" s="146"/>
      <c r="CH880" s="146"/>
      <c r="CI880" s="146"/>
      <c r="CJ880" s="146"/>
      <c r="CK880" s="146"/>
      <c r="CL880" s="146"/>
      <c r="CM880" s="146"/>
      <c r="CN880" s="146"/>
      <c r="CO880" s="146"/>
      <c r="CP880" s="146"/>
      <c r="CQ880" s="146"/>
      <c r="CR880" s="146"/>
      <c r="CS880" s="146"/>
      <c r="CT880" s="146"/>
      <c r="CU880" s="146"/>
      <c r="CV880" s="146"/>
      <c r="CW880" s="146"/>
      <c r="CX880" s="146"/>
      <c r="CY880" s="146"/>
      <c r="CZ880" s="146"/>
      <c r="DA880" s="146"/>
      <c r="DB880" s="146"/>
      <c r="DC880" s="146"/>
      <c r="DD880" s="146"/>
      <c r="DE880" s="146"/>
      <c r="DF880" s="146"/>
      <c r="DG880" s="146"/>
      <c r="DH880" s="146"/>
      <c r="DI880" s="146"/>
      <c r="DJ880" s="146"/>
      <c r="DK880" s="146"/>
      <c r="DL880" s="146"/>
      <c r="DM880" s="146"/>
      <c r="DN880" s="146"/>
      <c r="DO880" s="146"/>
      <c r="DP880" s="146"/>
      <c r="DQ880" s="146"/>
      <c r="DR880" s="146"/>
      <c r="DS880" s="146"/>
      <c r="DT880" s="146"/>
      <c r="DU880" s="146"/>
      <c r="DV880" s="158"/>
      <c r="DW880" s="158"/>
      <c r="DX880" s="158"/>
      <c r="DY880" s="158"/>
      <c r="DZ880" s="158"/>
      <c r="EA880" s="158"/>
      <c r="EB880" s="158"/>
      <c r="EC880" s="158"/>
      <c r="ED880" s="158"/>
      <c r="EE880" s="158"/>
      <c r="EF880" s="158"/>
      <c r="EG880" s="158"/>
      <c r="EH880" s="158"/>
      <c r="EI880" s="158"/>
      <c r="EJ880" s="146"/>
      <c r="EK880" s="146"/>
      <c r="EL880" s="146"/>
      <c r="EM880" s="146"/>
      <c r="EN880" s="146"/>
      <c r="EO880" s="146"/>
      <c r="EP880" s="146"/>
      <c r="EQ880" s="146"/>
      <c r="ER880" s="146"/>
      <c r="ES880" s="146"/>
      <c r="ET880" s="146"/>
      <c r="EU880" s="146"/>
      <c r="EV880" s="146"/>
      <c r="EW880" s="146"/>
      <c r="EX880" s="146"/>
      <c r="EY880" s="146"/>
      <c r="EZ880" s="158"/>
      <c r="FA880" s="158"/>
      <c r="FB880" s="158"/>
      <c r="FC880" s="146"/>
      <c r="FD880" s="146"/>
      <c r="FE880" s="146"/>
      <c r="FF880" s="146"/>
      <c r="FG880" s="146"/>
      <c r="FH880" s="146"/>
      <c r="FI880" s="146"/>
      <c r="FJ880" s="146"/>
      <c r="FK880" s="146"/>
      <c r="FL880" s="146"/>
      <c r="FM880" s="146"/>
      <c r="FN880" s="146"/>
      <c r="FO880" s="146"/>
      <c r="FP880" s="146"/>
      <c r="FQ880" s="146"/>
      <c r="FR880" s="146"/>
      <c r="FS880" s="146"/>
      <c r="FT880" s="146"/>
      <c r="FU880" s="146"/>
      <c r="FV880" s="146"/>
      <c r="FW880" s="146"/>
      <c r="FX880" s="146"/>
      <c r="FY880" s="146"/>
      <c r="FZ880" s="146"/>
      <c r="GA880" s="146"/>
    </row>
    <row r="881" spans="4:183">
      <c r="D881" s="45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  <c r="AA881" s="146"/>
      <c r="AB881" s="146"/>
      <c r="AC881" s="146"/>
      <c r="AD881" s="146"/>
      <c r="AE881" s="146"/>
      <c r="AF881" s="146"/>
      <c r="AG881" s="146"/>
      <c r="AH881" s="146"/>
      <c r="AI881" s="146"/>
      <c r="AJ881" s="146"/>
      <c r="AK881" s="146"/>
      <c r="AL881" s="217"/>
      <c r="AM881" s="146"/>
      <c r="AN881" s="146"/>
      <c r="AO881" s="146"/>
      <c r="AP881" s="146"/>
      <c r="AQ881" s="146"/>
      <c r="AR881" s="146"/>
      <c r="AS881" s="146"/>
      <c r="AT881" s="146"/>
      <c r="AU881" s="146"/>
      <c r="AV881" s="146"/>
      <c r="AW881" s="146"/>
      <c r="AX881" s="146"/>
      <c r="AY881" s="146"/>
      <c r="AZ881" s="146"/>
      <c r="BA881" s="146"/>
      <c r="BB881" s="146"/>
      <c r="BC881" s="146"/>
      <c r="BD881" s="146"/>
      <c r="BE881" s="146"/>
      <c r="BF881" s="146"/>
      <c r="BG881" s="146"/>
      <c r="BH881" s="146"/>
      <c r="BI881" s="146"/>
      <c r="BJ881" s="146"/>
      <c r="BK881" s="146"/>
      <c r="BL881" s="146"/>
      <c r="BM881" s="146"/>
      <c r="BN881" s="146"/>
      <c r="BO881" s="146"/>
      <c r="BP881" s="146"/>
      <c r="BQ881" s="146"/>
      <c r="BR881" s="146"/>
      <c r="BS881" s="146"/>
      <c r="BT881" s="146"/>
      <c r="BU881" s="146"/>
      <c r="BV881" s="146"/>
      <c r="BW881" s="146"/>
      <c r="BX881" s="146"/>
      <c r="BY881" s="146"/>
      <c r="BZ881" s="146"/>
      <c r="CA881" s="146"/>
      <c r="CB881" s="146"/>
      <c r="CC881" s="146"/>
      <c r="CD881" s="146"/>
      <c r="CE881" s="146"/>
      <c r="CF881" s="146"/>
      <c r="CG881" s="146"/>
      <c r="CH881" s="146"/>
      <c r="CI881" s="146"/>
      <c r="CJ881" s="146"/>
      <c r="CK881" s="146"/>
      <c r="CL881" s="146"/>
      <c r="CM881" s="146"/>
      <c r="CN881" s="146"/>
      <c r="CO881" s="146"/>
      <c r="CP881" s="146"/>
      <c r="CQ881" s="146"/>
      <c r="CR881" s="146"/>
      <c r="CS881" s="146"/>
      <c r="CT881" s="146"/>
      <c r="CU881" s="146"/>
      <c r="CV881" s="146"/>
      <c r="CW881" s="146"/>
      <c r="CX881" s="146"/>
      <c r="CY881" s="146"/>
      <c r="CZ881" s="146"/>
      <c r="DA881" s="146"/>
      <c r="DB881" s="146"/>
      <c r="DC881" s="146"/>
      <c r="DD881" s="146"/>
      <c r="DE881" s="146"/>
      <c r="DF881" s="146"/>
      <c r="DG881" s="146"/>
      <c r="DH881" s="146"/>
      <c r="DI881" s="146"/>
      <c r="DJ881" s="146"/>
      <c r="DK881" s="146"/>
      <c r="DL881" s="146"/>
      <c r="DM881" s="146"/>
      <c r="DN881" s="146"/>
      <c r="DO881" s="146"/>
      <c r="DP881" s="146"/>
      <c r="DQ881" s="146"/>
      <c r="DR881" s="146"/>
      <c r="DS881" s="146"/>
      <c r="DT881" s="146"/>
      <c r="DU881" s="146"/>
      <c r="DV881" s="158"/>
      <c r="DW881" s="158"/>
      <c r="DX881" s="158"/>
      <c r="DY881" s="158"/>
      <c r="DZ881" s="158"/>
      <c r="EA881" s="158"/>
      <c r="EB881" s="158"/>
      <c r="EC881" s="158"/>
      <c r="ED881" s="158"/>
      <c r="EE881" s="158"/>
      <c r="EF881" s="158"/>
      <c r="EG881" s="158"/>
      <c r="EH881" s="158"/>
      <c r="EI881" s="158"/>
      <c r="EJ881" s="146"/>
      <c r="EK881" s="146"/>
      <c r="EL881" s="146"/>
      <c r="EM881" s="146"/>
      <c r="EN881" s="146"/>
      <c r="EO881" s="146"/>
      <c r="EP881" s="146"/>
      <c r="EQ881" s="146"/>
      <c r="ER881" s="146"/>
      <c r="ES881" s="146"/>
      <c r="ET881" s="146"/>
      <c r="EU881" s="146"/>
      <c r="EV881" s="146"/>
      <c r="EW881" s="146"/>
      <c r="EX881" s="146"/>
      <c r="EY881" s="146"/>
      <c r="EZ881" s="158"/>
      <c r="FA881" s="158"/>
      <c r="FB881" s="158"/>
      <c r="FC881" s="146"/>
      <c r="FD881" s="146"/>
      <c r="FE881" s="146"/>
      <c r="FF881" s="146"/>
      <c r="FG881" s="146"/>
      <c r="FH881" s="146"/>
      <c r="FI881" s="146"/>
      <c r="FJ881" s="146"/>
      <c r="FK881" s="146"/>
      <c r="FL881" s="146"/>
      <c r="FM881" s="146"/>
      <c r="FN881" s="146"/>
      <c r="FO881" s="146"/>
      <c r="FP881" s="146"/>
      <c r="FQ881" s="146"/>
      <c r="FR881" s="146"/>
      <c r="FS881" s="146"/>
      <c r="FT881" s="146"/>
      <c r="FU881" s="146"/>
      <c r="FV881" s="146"/>
      <c r="FW881" s="146"/>
      <c r="FX881" s="146"/>
      <c r="FY881" s="146"/>
      <c r="FZ881" s="146"/>
      <c r="GA881" s="146"/>
    </row>
    <row r="882" spans="4:183">
      <c r="D882" s="45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  <c r="AA882" s="146"/>
      <c r="AB882" s="146"/>
      <c r="AC882" s="146"/>
      <c r="AD882" s="146"/>
      <c r="AE882" s="146"/>
      <c r="AF882" s="146"/>
      <c r="AG882" s="146"/>
      <c r="AH882" s="146"/>
      <c r="AI882" s="146"/>
      <c r="AJ882" s="146"/>
      <c r="AK882" s="146"/>
      <c r="AL882" s="217"/>
      <c r="AM882" s="146"/>
      <c r="AN882" s="146"/>
      <c r="AO882" s="146"/>
      <c r="AP882" s="146"/>
      <c r="AQ882" s="146"/>
      <c r="AR882" s="146"/>
      <c r="AS882" s="146"/>
      <c r="AT882" s="146"/>
      <c r="AU882" s="146"/>
      <c r="AV882" s="146"/>
      <c r="AW882" s="146"/>
      <c r="AX882" s="146"/>
      <c r="AY882" s="146"/>
      <c r="AZ882" s="146"/>
      <c r="BA882" s="146"/>
      <c r="BB882" s="146"/>
      <c r="BC882" s="146"/>
      <c r="BD882" s="146"/>
      <c r="BE882" s="146"/>
      <c r="BF882" s="146"/>
      <c r="BG882" s="146"/>
      <c r="BH882" s="146"/>
      <c r="BI882" s="146"/>
      <c r="BJ882" s="146"/>
      <c r="BK882" s="146"/>
      <c r="BL882" s="146"/>
      <c r="BM882" s="146"/>
      <c r="BN882" s="146"/>
      <c r="BO882" s="146"/>
      <c r="BP882" s="146"/>
      <c r="BQ882" s="146"/>
      <c r="BR882" s="146"/>
      <c r="BS882" s="146"/>
      <c r="BT882" s="146"/>
      <c r="BU882" s="146"/>
      <c r="BV882" s="146"/>
      <c r="BW882" s="146"/>
      <c r="BX882" s="146"/>
      <c r="BY882" s="146"/>
      <c r="BZ882" s="146"/>
      <c r="CA882" s="146"/>
      <c r="CB882" s="146"/>
      <c r="CC882" s="146"/>
      <c r="CD882" s="146"/>
      <c r="CE882" s="146"/>
      <c r="CF882" s="146"/>
      <c r="CG882" s="146"/>
      <c r="CH882" s="146"/>
      <c r="CI882" s="146"/>
      <c r="CJ882" s="146"/>
      <c r="CK882" s="146"/>
      <c r="CL882" s="146"/>
      <c r="CM882" s="146"/>
      <c r="CN882" s="146"/>
      <c r="CO882" s="146"/>
      <c r="CP882" s="146"/>
      <c r="CQ882" s="146"/>
      <c r="CR882" s="146"/>
      <c r="CS882" s="146"/>
      <c r="CT882" s="146"/>
      <c r="CU882" s="146"/>
      <c r="CV882" s="146"/>
      <c r="CW882" s="146"/>
      <c r="CX882" s="146"/>
      <c r="CY882" s="146"/>
      <c r="CZ882" s="146"/>
      <c r="DA882" s="146"/>
      <c r="DB882" s="146"/>
      <c r="DC882" s="146"/>
      <c r="DD882" s="146"/>
      <c r="DE882" s="146"/>
      <c r="DF882" s="146"/>
      <c r="DG882" s="146"/>
      <c r="DH882" s="146"/>
      <c r="DI882" s="146"/>
      <c r="DJ882" s="146"/>
      <c r="DK882" s="146"/>
      <c r="DL882" s="146"/>
      <c r="DM882" s="146"/>
      <c r="DN882" s="146"/>
      <c r="DO882" s="146"/>
      <c r="DP882" s="146"/>
      <c r="DQ882" s="146"/>
      <c r="DR882" s="146"/>
      <c r="DS882" s="146"/>
      <c r="DT882" s="146"/>
      <c r="DU882" s="146"/>
      <c r="DV882" s="158"/>
      <c r="DW882" s="158"/>
      <c r="DX882" s="158"/>
      <c r="DY882" s="158"/>
      <c r="DZ882" s="158"/>
      <c r="EA882" s="158"/>
      <c r="EB882" s="158"/>
      <c r="EC882" s="158"/>
      <c r="ED882" s="158"/>
      <c r="EE882" s="158"/>
      <c r="EF882" s="158"/>
      <c r="EG882" s="158"/>
      <c r="EH882" s="158"/>
      <c r="EI882" s="158"/>
      <c r="EJ882" s="146"/>
      <c r="EK882" s="146"/>
      <c r="EL882" s="146"/>
      <c r="EM882" s="146"/>
      <c r="EN882" s="146"/>
      <c r="EO882" s="146"/>
      <c r="EP882" s="146"/>
      <c r="EQ882" s="146"/>
      <c r="ER882" s="146"/>
      <c r="ES882" s="146"/>
      <c r="ET882" s="146"/>
      <c r="EU882" s="146"/>
      <c r="EV882" s="146"/>
      <c r="EW882" s="146"/>
      <c r="EX882" s="146"/>
      <c r="EY882" s="146"/>
      <c r="EZ882" s="158"/>
      <c r="FA882" s="158"/>
      <c r="FB882" s="158"/>
      <c r="FC882" s="146"/>
      <c r="FD882" s="146"/>
      <c r="FE882" s="146"/>
      <c r="FF882" s="146"/>
      <c r="FG882" s="146"/>
      <c r="FH882" s="146"/>
      <c r="FI882" s="146"/>
      <c r="FJ882" s="146"/>
      <c r="FK882" s="146"/>
      <c r="FL882" s="146"/>
      <c r="FM882" s="146"/>
      <c r="FN882" s="146"/>
      <c r="FO882" s="146"/>
      <c r="FP882" s="146"/>
      <c r="FQ882" s="146"/>
      <c r="FR882" s="146"/>
      <c r="FS882" s="146"/>
      <c r="FT882" s="146"/>
      <c r="FU882" s="146"/>
      <c r="FV882" s="146"/>
      <c r="FW882" s="146"/>
      <c r="FX882" s="146"/>
      <c r="FY882" s="146"/>
      <c r="FZ882" s="146"/>
      <c r="GA882" s="146"/>
    </row>
    <row r="883" spans="4:183">
      <c r="D883" s="45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  <c r="AA883" s="146"/>
      <c r="AB883" s="146"/>
      <c r="AC883" s="146"/>
      <c r="AD883" s="146"/>
      <c r="AE883" s="146"/>
      <c r="AF883" s="146"/>
      <c r="AG883" s="146"/>
      <c r="AH883" s="146"/>
      <c r="AI883" s="146"/>
      <c r="AJ883" s="146"/>
      <c r="AK883" s="146"/>
      <c r="AL883" s="217"/>
      <c r="AM883" s="146"/>
      <c r="AN883" s="146"/>
      <c r="AO883" s="146"/>
      <c r="AP883" s="146"/>
      <c r="AQ883" s="146"/>
      <c r="AR883" s="146"/>
      <c r="AS883" s="146"/>
      <c r="AT883" s="146"/>
      <c r="AU883" s="146"/>
      <c r="AV883" s="146"/>
      <c r="AW883" s="146"/>
      <c r="AX883" s="146"/>
      <c r="AY883" s="146"/>
      <c r="AZ883" s="146"/>
      <c r="BA883" s="146"/>
      <c r="BB883" s="146"/>
      <c r="BC883" s="146"/>
      <c r="BD883" s="146"/>
      <c r="BE883" s="146"/>
      <c r="BF883" s="146"/>
      <c r="BG883" s="146"/>
      <c r="BH883" s="146"/>
      <c r="BI883" s="146"/>
      <c r="BJ883" s="146"/>
      <c r="BK883" s="146"/>
      <c r="BL883" s="146"/>
      <c r="BM883" s="146"/>
      <c r="BN883" s="146"/>
      <c r="BO883" s="146"/>
      <c r="BP883" s="146"/>
      <c r="BQ883" s="146"/>
      <c r="BR883" s="146"/>
      <c r="BS883" s="146"/>
      <c r="BT883" s="146"/>
      <c r="BU883" s="146"/>
      <c r="BV883" s="146"/>
      <c r="BW883" s="146"/>
      <c r="BX883" s="146"/>
      <c r="BY883" s="146"/>
      <c r="BZ883" s="146"/>
      <c r="CA883" s="146"/>
      <c r="CB883" s="146"/>
      <c r="CC883" s="146"/>
      <c r="CD883" s="146"/>
      <c r="CE883" s="146"/>
      <c r="CF883" s="146"/>
      <c r="CG883" s="146"/>
      <c r="CH883" s="146"/>
      <c r="CI883" s="146"/>
      <c r="CJ883" s="146"/>
      <c r="CK883" s="146"/>
      <c r="CL883" s="146"/>
      <c r="CM883" s="146"/>
      <c r="CN883" s="146"/>
      <c r="CO883" s="146"/>
      <c r="CP883" s="146"/>
      <c r="CQ883" s="146"/>
      <c r="CR883" s="146"/>
      <c r="CS883" s="146"/>
      <c r="CT883" s="146"/>
      <c r="CU883" s="146"/>
      <c r="CV883" s="146"/>
      <c r="CW883" s="146"/>
      <c r="CX883" s="146"/>
      <c r="CY883" s="146"/>
      <c r="CZ883" s="146"/>
      <c r="DA883" s="146"/>
      <c r="DB883" s="146"/>
      <c r="DC883" s="146"/>
      <c r="DD883" s="146"/>
      <c r="DE883" s="146"/>
      <c r="DF883" s="146"/>
      <c r="DG883" s="146"/>
      <c r="DH883" s="146"/>
      <c r="DI883" s="146"/>
      <c r="DJ883" s="146"/>
      <c r="DK883" s="146"/>
      <c r="DL883" s="146"/>
      <c r="DM883" s="146"/>
      <c r="DN883" s="146"/>
      <c r="DO883" s="146"/>
      <c r="DP883" s="146"/>
      <c r="DQ883" s="146"/>
      <c r="DR883" s="146"/>
      <c r="DS883" s="146"/>
      <c r="DT883" s="146"/>
      <c r="DU883" s="146"/>
      <c r="DV883" s="158"/>
      <c r="DW883" s="158"/>
      <c r="DX883" s="158"/>
      <c r="DY883" s="158"/>
      <c r="DZ883" s="158"/>
      <c r="EA883" s="158"/>
      <c r="EB883" s="158"/>
      <c r="EC883" s="158"/>
      <c r="ED883" s="158"/>
      <c r="EE883" s="158"/>
      <c r="EF883" s="158"/>
      <c r="EG883" s="158"/>
      <c r="EH883" s="158"/>
      <c r="EI883" s="158"/>
      <c r="EJ883" s="146"/>
      <c r="EK883" s="146"/>
      <c r="EL883" s="146"/>
      <c r="EM883" s="146"/>
      <c r="EN883" s="146"/>
      <c r="EO883" s="146"/>
      <c r="EP883" s="146"/>
      <c r="EQ883" s="146"/>
      <c r="ER883" s="146"/>
      <c r="ES883" s="146"/>
      <c r="ET883" s="146"/>
      <c r="EU883" s="146"/>
      <c r="EV883" s="146"/>
      <c r="EW883" s="146"/>
      <c r="EX883" s="146"/>
      <c r="EY883" s="146"/>
      <c r="EZ883" s="158"/>
      <c r="FA883" s="158"/>
      <c r="FB883" s="158"/>
      <c r="FC883" s="146"/>
      <c r="FD883" s="146"/>
      <c r="FE883" s="146"/>
      <c r="FF883" s="146"/>
      <c r="FG883" s="146"/>
      <c r="FH883" s="146"/>
      <c r="FI883" s="146"/>
      <c r="FJ883" s="146"/>
      <c r="FK883" s="146"/>
      <c r="FL883" s="146"/>
      <c r="FM883" s="146"/>
      <c r="FN883" s="146"/>
      <c r="FO883" s="146"/>
      <c r="FP883" s="146"/>
      <c r="FQ883" s="146"/>
      <c r="FR883" s="146"/>
      <c r="FS883" s="146"/>
      <c r="FT883" s="146"/>
      <c r="FU883" s="146"/>
      <c r="FV883" s="146"/>
      <c r="FW883" s="146"/>
      <c r="FX883" s="146"/>
      <c r="FY883" s="146"/>
      <c r="FZ883" s="146"/>
      <c r="GA883" s="146"/>
    </row>
    <row r="884" spans="4:183">
      <c r="D884" s="45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  <c r="AA884" s="146"/>
      <c r="AB884" s="146"/>
      <c r="AC884" s="146"/>
      <c r="AD884" s="146"/>
      <c r="AE884" s="146"/>
      <c r="AF884" s="146"/>
      <c r="AG884" s="146"/>
      <c r="AH884" s="146"/>
      <c r="AI884" s="146"/>
      <c r="AJ884" s="146"/>
      <c r="AK884" s="146"/>
      <c r="AL884" s="217"/>
      <c r="AM884" s="146"/>
      <c r="AN884" s="146"/>
      <c r="AO884" s="146"/>
      <c r="AP884" s="146"/>
      <c r="AQ884" s="146"/>
      <c r="AR884" s="146"/>
      <c r="AS884" s="146"/>
      <c r="AT884" s="146"/>
      <c r="AU884" s="146"/>
      <c r="AV884" s="146"/>
      <c r="AW884" s="146"/>
      <c r="AX884" s="146"/>
      <c r="AY884" s="146"/>
      <c r="AZ884" s="146"/>
      <c r="BA884" s="146"/>
      <c r="BB884" s="146"/>
      <c r="BC884" s="146"/>
      <c r="BD884" s="146"/>
      <c r="BE884" s="146"/>
      <c r="BF884" s="146"/>
      <c r="BG884" s="146"/>
      <c r="BH884" s="146"/>
      <c r="BI884" s="146"/>
      <c r="BJ884" s="146"/>
      <c r="BK884" s="146"/>
      <c r="BL884" s="146"/>
      <c r="BM884" s="146"/>
      <c r="BN884" s="146"/>
      <c r="BO884" s="146"/>
      <c r="BP884" s="146"/>
      <c r="BQ884" s="146"/>
      <c r="BR884" s="146"/>
      <c r="BS884" s="146"/>
      <c r="BT884" s="146"/>
      <c r="BU884" s="146"/>
      <c r="BV884" s="146"/>
      <c r="BW884" s="146"/>
      <c r="BX884" s="146"/>
      <c r="BY884" s="146"/>
      <c r="BZ884" s="146"/>
      <c r="CA884" s="146"/>
      <c r="CB884" s="146"/>
      <c r="CC884" s="146"/>
      <c r="CD884" s="146"/>
      <c r="CE884" s="146"/>
      <c r="CF884" s="146"/>
      <c r="CG884" s="146"/>
      <c r="CH884" s="146"/>
      <c r="CI884" s="146"/>
      <c r="CJ884" s="146"/>
      <c r="CK884" s="146"/>
      <c r="CL884" s="146"/>
      <c r="CM884" s="146"/>
      <c r="CN884" s="146"/>
      <c r="CO884" s="146"/>
      <c r="CP884" s="146"/>
      <c r="CQ884" s="146"/>
      <c r="CR884" s="146"/>
      <c r="CS884" s="146"/>
      <c r="CT884" s="146"/>
      <c r="CU884" s="146"/>
      <c r="CV884" s="146"/>
      <c r="CW884" s="146"/>
      <c r="CX884" s="146"/>
      <c r="CY884" s="146"/>
      <c r="CZ884" s="146"/>
      <c r="DA884" s="146"/>
      <c r="DB884" s="146"/>
      <c r="DC884" s="146"/>
      <c r="DD884" s="146"/>
      <c r="DE884" s="146"/>
      <c r="DF884" s="146"/>
      <c r="DG884" s="146"/>
      <c r="DH884" s="146"/>
      <c r="DI884" s="146"/>
      <c r="DJ884" s="146"/>
      <c r="DK884" s="146"/>
      <c r="DL884" s="146"/>
      <c r="DM884" s="146"/>
      <c r="DN884" s="146"/>
      <c r="DO884" s="146"/>
      <c r="DP884" s="146"/>
      <c r="DQ884" s="146"/>
      <c r="DR884" s="146"/>
      <c r="DS884" s="146"/>
      <c r="DT884" s="146"/>
      <c r="DU884" s="146"/>
      <c r="DV884" s="158"/>
      <c r="DW884" s="158"/>
      <c r="DX884" s="158"/>
      <c r="DY884" s="158"/>
      <c r="DZ884" s="158"/>
      <c r="EA884" s="158"/>
      <c r="EB884" s="158"/>
      <c r="EC884" s="158"/>
      <c r="ED884" s="158"/>
      <c r="EE884" s="158"/>
      <c r="EF884" s="158"/>
      <c r="EG884" s="158"/>
      <c r="EH884" s="158"/>
      <c r="EI884" s="158"/>
      <c r="EJ884" s="146"/>
      <c r="EK884" s="146"/>
      <c r="EL884" s="146"/>
      <c r="EM884" s="146"/>
      <c r="EN884" s="146"/>
      <c r="EO884" s="146"/>
      <c r="EP884" s="146"/>
      <c r="EQ884" s="146"/>
      <c r="ER884" s="146"/>
      <c r="ES884" s="146"/>
      <c r="ET884" s="146"/>
      <c r="EU884" s="146"/>
      <c r="EV884" s="146"/>
      <c r="EW884" s="146"/>
      <c r="EX884" s="146"/>
      <c r="EY884" s="146"/>
      <c r="EZ884" s="158"/>
      <c r="FA884" s="158"/>
      <c r="FB884" s="158"/>
      <c r="FC884" s="146"/>
      <c r="FD884" s="146"/>
      <c r="FE884" s="146"/>
      <c r="FF884" s="146"/>
      <c r="FG884" s="146"/>
      <c r="FH884" s="146"/>
      <c r="FI884" s="146"/>
      <c r="FJ884" s="146"/>
      <c r="FK884" s="146"/>
      <c r="FL884" s="146"/>
      <c r="FM884" s="146"/>
      <c r="FN884" s="146"/>
      <c r="FO884" s="146"/>
      <c r="FP884" s="146"/>
      <c r="FQ884" s="146"/>
      <c r="FR884" s="146"/>
      <c r="FS884" s="146"/>
      <c r="FT884" s="146"/>
      <c r="FU884" s="146"/>
      <c r="FV884" s="146"/>
      <c r="FW884" s="146"/>
      <c r="FX884" s="146"/>
      <c r="FY884" s="146"/>
      <c r="FZ884" s="146"/>
      <c r="GA884" s="146"/>
    </row>
    <row r="885" spans="4:183">
      <c r="D885" s="45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  <c r="AA885" s="146"/>
      <c r="AB885" s="146"/>
      <c r="AC885" s="146"/>
      <c r="AD885" s="146"/>
      <c r="AE885" s="146"/>
      <c r="AF885" s="146"/>
      <c r="AG885" s="146"/>
      <c r="AH885" s="146"/>
      <c r="AI885" s="146"/>
      <c r="AJ885" s="146"/>
      <c r="AK885" s="146"/>
      <c r="AL885" s="217"/>
      <c r="AM885" s="146"/>
      <c r="AN885" s="146"/>
      <c r="AO885" s="146"/>
      <c r="AP885" s="146"/>
      <c r="AQ885" s="146"/>
      <c r="AR885" s="146"/>
      <c r="AS885" s="146"/>
      <c r="AT885" s="146"/>
      <c r="AU885" s="146"/>
      <c r="AV885" s="146"/>
      <c r="AW885" s="146"/>
      <c r="AX885" s="146"/>
      <c r="AY885" s="146"/>
      <c r="AZ885" s="146"/>
      <c r="BA885" s="146"/>
      <c r="BB885" s="146"/>
      <c r="BC885" s="146"/>
      <c r="BD885" s="146"/>
      <c r="BE885" s="146"/>
      <c r="BF885" s="146"/>
      <c r="BG885" s="146"/>
      <c r="BH885" s="146"/>
      <c r="BI885" s="146"/>
      <c r="BJ885" s="146"/>
      <c r="BK885" s="146"/>
      <c r="BL885" s="146"/>
      <c r="BM885" s="146"/>
      <c r="BN885" s="146"/>
      <c r="BO885" s="146"/>
      <c r="BP885" s="146"/>
      <c r="BQ885" s="146"/>
      <c r="BR885" s="146"/>
      <c r="BS885" s="146"/>
      <c r="BT885" s="146"/>
      <c r="BU885" s="146"/>
      <c r="BV885" s="146"/>
      <c r="BW885" s="146"/>
      <c r="BX885" s="146"/>
      <c r="BY885" s="146"/>
      <c r="BZ885" s="146"/>
      <c r="CA885" s="146"/>
      <c r="CB885" s="146"/>
      <c r="CC885" s="146"/>
      <c r="CD885" s="146"/>
      <c r="CE885" s="146"/>
      <c r="CF885" s="146"/>
      <c r="CG885" s="146"/>
      <c r="CH885" s="146"/>
      <c r="CI885" s="146"/>
      <c r="CJ885" s="146"/>
      <c r="CK885" s="146"/>
      <c r="CL885" s="146"/>
      <c r="CM885" s="146"/>
      <c r="CN885" s="146"/>
      <c r="CO885" s="146"/>
      <c r="CP885" s="146"/>
      <c r="CQ885" s="146"/>
      <c r="CR885" s="146"/>
      <c r="CS885" s="146"/>
      <c r="CT885" s="146"/>
      <c r="CU885" s="146"/>
      <c r="CV885" s="146"/>
      <c r="CW885" s="146"/>
      <c r="CX885" s="146"/>
      <c r="CY885" s="146"/>
      <c r="CZ885" s="146"/>
      <c r="DA885" s="146"/>
      <c r="DB885" s="146"/>
      <c r="DC885" s="146"/>
      <c r="DD885" s="146"/>
      <c r="DE885" s="146"/>
      <c r="DF885" s="146"/>
      <c r="DG885" s="146"/>
      <c r="DH885" s="146"/>
      <c r="DI885" s="146"/>
      <c r="DJ885" s="146"/>
      <c r="DK885" s="146"/>
      <c r="DL885" s="146"/>
      <c r="DM885" s="146"/>
      <c r="DN885" s="146"/>
      <c r="DO885" s="146"/>
      <c r="DP885" s="146"/>
      <c r="DQ885" s="146"/>
      <c r="DR885" s="146"/>
      <c r="DS885" s="146"/>
      <c r="DT885" s="146"/>
      <c r="DU885" s="146"/>
      <c r="DV885" s="158"/>
      <c r="DW885" s="158"/>
      <c r="DX885" s="158"/>
      <c r="DY885" s="158"/>
      <c r="DZ885" s="158"/>
      <c r="EA885" s="158"/>
      <c r="EB885" s="158"/>
      <c r="EC885" s="158"/>
      <c r="ED885" s="158"/>
      <c r="EE885" s="158"/>
      <c r="EF885" s="158"/>
      <c r="EG885" s="158"/>
      <c r="EH885" s="158"/>
      <c r="EI885" s="158"/>
      <c r="EJ885" s="146"/>
      <c r="EK885" s="146"/>
      <c r="EL885" s="146"/>
      <c r="EM885" s="146"/>
      <c r="EN885" s="146"/>
      <c r="EO885" s="146"/>
      <c r="EP885" s="146"/>
      <c r="EQ885" s="146"/>
      <c r="ER885" s="146"/>
      <c r="ES885" s="146"/>
      <c r="ET885" s="146"/>
      <c r="EU885" s="146"/>
      <c r="EV885" s="146"/>
      <c r="EW885" s="146"/>
      <c r="EX885" s="146"/>
      <c r="EY885" s="146"/>
      <c r="EZ885" s="158"/>
      <c r="FA885" s="158"/>
      <c r="FB885" s="158"/>
      <c r="FC885" s="146"/>
      <c r="FD885" s="146"/>
      <c r="FE885" s="146"/>
      <c r="FF885" s="146"/>
      <c r="FG885" s="146"/>
      <c r="FH885" s="146"/>
      <c r="FI885" s="146"/>
      <c r="FJ885" s="146"/>
      <c r="FK885" s="146"/>
      <c r="FL885" s="146"/>
      <c r="FM885" s="146"/>
      <c r="FN885" s="146"/>
      <c r="FO885" s="146"/>
      <c r="FP885" s="146"/>
      <c r="FQ885" s="146"/>
      <c r="FR885" s="146"/>
      <c r="FS885" s="146"/>
      <c r="FT885" s="146"/>
      <c r="FU885" s="146"/>
      <c r="FV885" s="146"/>
      <c r="FW885" s="146"/>
      <c r="FX885" s="146"/>
      <c r="FY885" s="146"/>
      <c r="FZ885" s="146"/>
      <c r="GA885" s="146"/>
    </row>
    <row r="886" spans="4:183">
      <c r="D886" s="45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  <c r="AA886" s="146"/>
      <c r="AB886" s="146"/>
      <c r="AC886" s="146"/>
      <c r="AD886" s="146"/>
      <c r="AE886" s="146"/>
      <c r="AF886" s="146"/>
      <c r="AG886" s="146"/>
      <c r="AH886" s="146"/>
      <c r="AI886" s="146"/>
      <c r="AJ886" s="146"/>
      <c r="AK886" s="146"/>
      <c r="AL886" s="217"/>
      <c r="AM886" s="146"/>
      <c r="AN886" s="146"/>
      <c r="AO886" s="146"/>
      <c r="AP886" s="146"/>
      <c r="AQ886" s="146"/>
      <c r="AR886" s="146"/>
      <c r="AS886" s="146"/>
      <c r="AT886" s="146"/>
      <c r="AU886" s="146"/>
      <c r="AV886" s="146"/>
      <c r="AW886" s="146"/>
      <c r="AX886" s="146"/>
      <c r="AY886" s="146"/>
      <c r="AZ886" s="146"/>
      <c r="BA886" s="146"/>
      <c r="BB886" s="146"/>
      <c r="BC886" s="146"/>
      <c r="BD886" s="146"/>
      <c r="BE886" s="146"/>
      <c r="BF886" s="146"/>
      <c r="BG886" s="146"/>
      <c r="BH886" s="146"/>
      <c r="BI886" s="146"/>
      <c r="BJ886" s="146"/>
      <c r="BK886" s="146"/>
      <c r="BL886" s="146"/>
      <c r="BM886" s="146"/>
      <c r="BN886" s="146"/>
      <c r="BO886" s="146"/>
      <c r="BP886" s="146"/>
      <c r="BQ886" s="146"/>
      <c r="BR886" s="146"/>
      <c r="BS886" s="146"/>
      <c r="BT886" s="146"/>
      <c r="BU886" s="146"/>
      <c r="BV886" s="146"/>
      <c r="BW886" s="146"/>
      <c r="BX886" s="146"/>
      <c r="BY886" s="146"/>
      <c r="BZ886" s="146"/>
      <c r="CA886" s="146"/>
      <c r="CB886" s="146"/>
      <c r="CC886" s="146"/>
      <c r="CD886" s="146"/>
      <c r="CE886" s="146"/>
      <c r="CF886" s="146"/>
      <c r="CG886" s="146"/>
      <c r="CH886" s="146"/>
      <c r="CI886" s="146"/>
      <c r="CJ886" s="146"/>
      <c r="CK886" s="146"/>
      <c r="CL886" s="146"/>
      <c r="CM886" s="146"/>
      <c r="CN886" s="146"/>
      <c r="CO886" s="146"/>
      <c r="CP886" s="146"/>
      <c r="CQ886" s="146"/>
      <c r="CR886" s="146"/>
      <c r="CS886" s="146"/>
      <c r="CT886" s="146"/>
      <c r="CU886" s="146"/>
      <c r="CV886" s="146"/>
      <c r="CW886" s="146"/>
      <c r="CX886" s="146"/>
      <c r="CY886" s="146"/>
      <c r="CZ886" s="146"/>
      <c r="DA886" s="146"/>
      <c r="DB886" s="146"/>
      <c r="DC886" s="146"/>
      <c r="DD886" s="146"/>
      <c r="DE886" s="146"/>
      <c r="DF886" s="146"/>
      <c r="DG886" s="146"/>
      <c r="DH886" s="146"/>
      <c r="DI886" s="146"/>
      <c r="DJ886" s="146"/>
      <c r="DK886" s="146"/>
      <c r="DL886" s="146"/>
      <c r="DM886" s="146"/>
      <c r="DN886" s="146"/>
      <c r="DO886" s="146"/>
      <c r="DP886" s="146"/>
      <c r="DQ886" s="146"/>
      <c r="DR886" s="146"/>
      <c r="DS886" s="146"/>
      <c r="DT886" s="146"/>
      <c r="DU886" s="146"/>
      <c r="DV886" s="158"/>
      <c r="DW886" s="158"/>
      <c r="DX886" s="158"/>
      <c r="DY886" s="158"/>
      <c r="DZ886" s="158"/>
      <c r="EA886" s="158"/>
      <c r="EB886" s="158"/>
      <c r="EC886" s="158"/>
      <c r="ED886" s="158"/>
      <c r="EE886" s="158"/>
      <c r="EF886" s="158"/>
      <c r="EG886" s="158"/>
      <c r="EH886" s="158"/>
      <c r="EI886" s="158"/>
      <c r="EJ886" s="146"/>
      <c r="EK886" s="146"/>
      <c r="EL886" s="146"/>
      <c r="EM886" s="146"/>
      <c r="EN886" s="146"/>
      <c r="EO886" s="146"/>
      <c r="EP886" s="146"/>
      <c r="EQ886" s="146"/>
      <c r="ER886" s="146"/>
      <c r="ES886" s="146"/>
      <c r="ET886" s="146"/>
      <c r="EU886" s="146"/>
      <c r="EV886" s="146"/>
      <c r="EW886" s="146"/>
      <c r="EX886" s="146"/>
      <c r="EY886" s="146"/>
      <c r="EZ886" s="158"/>
      <c r="FA886" s="158"/>
      <c r="FB886" s="158"/>
      <c r="FC886" s="146"/>
      <c r="FD886" s="146"/>
      <c r="FE886" s="146"/>
      <c r="FF886" s="146"/>
      <c r="FG886" s="146"/>
      <c r="FH886" s="146"/>
      <c r="FI886" s="146"/>
      <c r="FJ886" s="146"/>
      <c r="FK886" s="146"/>
      <c r="FL886" s="146"/>
      <c r="FM886" s="146"/>
      <c r="FN886" s="146"/>
      <c r="FO886" s="146"/>
      <c r="FP886" s="146"/>
      <c r="FQ886" s="146"/>
      <c r="FR886" s="146"/>
      <c r="FS886" s="146"/>
      <c r="FT886" s="146"/>
      <c r="FU886" s="146"/>
      <c r="FV886" s="146"/>
      <c r="FW886" s="146"/>
      <c r="FX886" s="146"/>
      <c r="FY886" s="146"/>
      <c r="FZ886" s="146"/>
      <c r="GA886" s="146"/>
    </row>
    <row r="887" spans="4:183">
      <c r="D887" s="45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  <c r="AA887" s="146"/>
      <c r="AB887" s="146"/>
      <c r="AC887" s="146"/>
      <c r="AD887" s="146"/>
      <c r="AE887" s="146"/>
      <c r="AF887" s="146"/>
      <c r="AG887" s="146"/>
      <c r="AH887" s="146"/>
      <c r="AI887" s="146"/>
      <c r="AJ887" s="146"/>
      <c r="AK887" s="146"/>
      <c r="AL887" s="217"/>
      <c r="AM887" s="146"/>
      <c r="AN887" s="146"/>
      <c r="AO887" s="146"/>
      <c r="AP887" s="146"/>
      <c r="AQ887" s="146"/>
      <c r="AR887" s="146"/>
      <c r="AS887" s="146"/>
      <c r="AT887" s="146"/>
      <c r="AU887" s="146"/>
      <c r="AV887" s="146"/>
      <c r="AW887" s="146"/>
      <c r="AX887" s="146"/>
      <c r="AY887" s="146"/>
      <c r="AZ887" s="146"/>
      <c r="BA887" s="146"/>
      <c r="BB887" s="146"/>
      <c r="BC887" s="146"/>
      <c r="BD887" s="146"/>
      <c r="BE887" s="146"/>
      <c r="BF887" s="146"/>
      <c r="BG887" s="146"/>
      <c r="BH887" s="146"/>
      <c r="BI887" s="146"/>
      <c r="BJ887" s="146"/>
      <c r="BK887" s="146"/>
      <c r="BL887" s="146"/>
      <c r="BM887" s="146"/>
      <c r="BN887" s="146"/>
      <c r="BO887" s="146"/>
      <c r="BP887" s="146"/>
      <c r="BQ887" s="146"/>
      <c r="BR887" s="146"/>
      <c r="BS887" s="146"/>
      <c r="BT887" s="146"/>
      <c r="BU887" s="146"/>
      <c r="BV887" s="146"/>
      <c r="BW887" s="146"/>
      <c r="BX887" s="146"/>
      <c r="BY887" s="146"/>
      <c r="BZ887" s="146"/>
      <c r="CA887" s="146"/>
      <c r="CB887" s="146"/>
      <c r="CC887" s="146"/>
      <c r="CD887" s="146"/>
      <c r="CE887" s="146"/>
      <c r="CF887" s="146"/>
      <c r="CG887" s="146"/>
      <c r="CH887" s="146"/>
      <c r="CI887" s="146"/>
      <c r="CJ887" s="146"/>
      <c r="CK887" s="146"/>
      <c r="CL887" s="146"/>
      <c r="CM887" s="146"/>
      <c r="CN887" s="146"/>
      <c r="CO887" s="146"/>
      <c r="CP887" s="146"/>
      <c r="CQ887" s="146"/>
      <c r="CR887" s="146"/>
      <c r="CS887" s="146"/>
      <c r="CT887" s="146"/>
      <c r="CU887" s="146"/>
      <c r="CV887" s="146"/>
      <c r="CW887" s="146"/>
      <c r="CX887" s="146"/>
      <c r="CY887" s="146"/>
      <c r="CZ887" s="146"/>
      <c r="DA887" s="146"/>
      <c r="DB887" s="146"/>
      <c r="DC887" s="146"/>
      <c r="DD887" s="146"/>
      <c r="DE887" s="146"/>
      <c r="DF887" s="146"/>
      <c r="DG887" s="146"/>
      <c r="DH887" s="146"/>
      <c r="DI887" s="146"/>
      <c r="DJ887" s="146"/>
      <c r="DK887" s="146"/>
      <c r="DL887" s="146"/>
      <c r="DM887" s="146"/>
      <c r="DN887" s="146"/>
      <c r="DO887" s="146"/>
      <c r="DP887" s="146"/>
      <c r="DQ887" s="146"/>
      <c r="DR887" s="146"/>
      <c r="DS887" s="146"/>
      <c r="DT887" s="146"/>
      <c r="DU887" s="146"/>
      <c r="DV887" s="158"/>
      <c r="DW887" s="158"/>
      <c r="DX887" s="158"/>
      <c r="DY887" s="158"/>
      <c r="DZ887" s="158"/>
      <c r="EA887" s="158"/>
      <c r="EB887" s="158"/>
      <c r="EC887" s="158"/>
      <c r="ED887" s="158"/>
      <c r="EE887" s="158"/>
      <c r="EF887" s="158"/>
      <c r="EG887" s="158"/>
      <c r="EH887" s="158"/>
      <c r="EI887" s="158"/>
      <c r="EJ887" s="146"/>
      <c r="EK887" s="146"/>
      <c r="EL887" s="146"/>
      <c r="EM887" s="146"/>
      <c r="EN887" s="146"/>
      <c r="EO887" s="146"/>
      <c r="EP887" s="146"/>
      <c r="EQ887" s="146"/>
      <c r="ER887" s="146"/>
      <c r="ES887" s="146"/>
      <c r="ET887" s="146"/>
      <c r="EU887" s="146"/>
      <c r="EV887" s="146"/>
      <c r="EW887" s="146"/>
      <c r="EX887" s="146"/>
      <c r="EY887" s="146"/>
      <c r="EZ887" s="158"/>
      <c r="FA887" s="158"/>
      <c r="FB887" s="158"/>
      <c r="FC887" s="146"/>
      <c r="FD887" s="146"/>
      <c r="FE887" s="146"/>
      <c r="FF887" s="146"/>
      <c r="FG887" s="146"/>
      <c r="FH887" s="146"/>
      <c r="FI887" s="146"/>
      <c r="FJ887" s="146"/>
      <c r="FK887" s="146"/>
      <c r="FL887" s="146"/>
      <c r="FM887" s="146"/>
      <c r="FN887" s="146"/>
      <c r="FO887" s="146"/>
      <c r="FP887" s="146"/>
      <c r="FQ887" s="146"/>
      <c r="FR887" s="146"/>
      <c r="FS887" s="146"/>
      <c r="FT887" s="146"/>
      <c r="FU887" s="146"/>
      <c r="FV887" s="146"/>
      <c r="FW887" s="146"/>
      <c r="FX887" s="146"/>
      <c r="FY887" s="146"/>
      <c r="FZ887" s="146"/>
      <c r="GA887" s="146"/>
    </row>
    <row r="888" spans="4:183">
      <c r="D888" s="45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  <c r="AA888" s="146"/>
      <c r="AB888" s="146"/>
      <c r="AC888" s="146"/>
      <c r="AD888" s="146"/>
      <c r="AE888" s="146"/>
      <c r="AF888" s="146"/>
      <c r="AG888" s="146"/>
      <c r="AH888" s="146"/>
      <c r="AI888" s="146"/>
      <c r="AJ888" s="146"/>
      <c r="AK888" s="146"/>
      <c r="AL888" s="217"/>
      <c r="AM888" s="146"/>
      <c r="AN888" s="146"/>
      <c r="AO888" s="146"/>
      <c r="AP888" s="146"/>
      <c r="AQ888" s="146"/>
      <c r="AR888" s="146"/>
      <c r="AS888" s="146"/>
      <c r="AT888" s="146"/>
      <c r="AU888" s="146"/>
      <c r="AV888" s="146"/>
      <c r="AW888" s="146"/>
      <c r="AX888" s="146"/>
      <c r="AY888" s="146"/>
      <c r="AZ888" s="146"/>
      <c r="BA888" s="146"/>
      <c r="BB888" s="146"/>
      <c r="BC888" s="146"/>
      <c r="BD888" s="146"/>
      <c r="BE888" s="146"/>
      <c r="BF888" s="146"/>
      <c r="BG888" s="146"/>
      <c r="BH888" s="146"/>
      <c r="BI888" s="146"/>
      <c r="BJ888" s="146"/>
      <c r="BK888" s="146"/>
      <c r="BL888" s="146"/>
      <c r="BM888" s="146"/>
      <c r="BN888" s="146"/>
      <c r="BO888" s="146"/>
      <c r="BP888" s="146"/>
      <c r="BQ888" s="146"/>
      <c r="BR888" s="146"/>
      <c r="BS888" s="146"/>
      <c r="BT888" s="146"/>
      <c r="BU888" s="146"/>
      <c r="BV888" s="146"/>
      <c r="BW888" s="146"/>
      <c r="BX888" s="146"/>
      <c r="BY888" s="146"/>
      <c r="BZ888" s="146"/>
      <c r="CA888" s="146"/>
      <c r="CB888" s="146"/>
      <c r="CC888" s="146"/>
      <c r="CD888" s="146"/>
      <c r="CE888" s="146"/>
      <c r="CF888" s="146"/>
      <c r="CG888" s="146"/>
      <c r="CH888" s="146"/>
      <c r="CI888" s="146"/>
      <c r="CJ888" s="146"/>
      <c r="CK888" s="146"/>
      <c r="CL888" s="146"/>
      <c r="CM888" s="146"/>
      <c r="CN888" s="146"/>
      <c r="CO888" s="146"/>
      <c r="CP888" s="146"/>
      <c r="CQ888" s="146"/>
      <c r="CR888" s="146"/>
      <c r="CS888" s="146"/>
      <c r="CT888" s="146"/>
      <c r="CU888" s="146"/>
      <c r="CV888" s="146"/>
      <c r="CW888" s="146"/>
      <c r="CX888" s="146"/>
      <c r="CY888" s="146"/>
      <c r="CZ888" s="146"/>
      <c r="DA888" s="146"/>
      <c r="DB888" s="146"/>
      <c r="DC888" s="146"/>
      <c r="DD888" s="146"/>
      <c r="DE888" s="146"/>
      <c r="DF888" s="146"/>
      <c r="DG888" s="146"/>
      <c r="DH888" s="146"/>
      <c r="DI888" s="146"/>
      <c r="DJ888" s="146"/>
      <c r="DK888" s="146"/>
      <c r="DL888" s="146"/>
      <c r="DM888" s="146"/>
      <c r="DN888" s="146"/>
      <c r="DO888" s="146"/>
      <c r="DP888" s="146"/>
      <c r="DQ888" s="146"/>
      <c r="DR888" s="146"/>
      <c r="DS888" s="146"/>
      <c r="DT888" s="146"/>
      <c r="DU888" s="146"/>
      <c r="DV888" s="158"/>
      <c r="DW888" s="158"/>
      <c r="DX888" s="158"/>
      <c r="DY888" s="158"/>
      <c r="DZ888" s="158"/>
      <c r="EA888" s="158"/>
      <c r="EB888" s="158"/>
      <c r="EC888" s="158"/>
      <c r="ED888" s="158"/>
      <c r="EE888" s="158"/>
      <c r="EF888" s="158"/>
      <c r="EG888" s="158"/>
      <c r="EH888" s="158"/>
      <c r="EI888" s="158"/>
      <c r="EJ888" s="146"/>
      <c r="EK888" s="146"/>
      <c r="EL888" s="146"/>
      <c r="EM888" s="146"/>
      <c r="EN888" s="146"/>
      <c r="EO888" s="146"/>
      <c r="EP888" s="146"/>
      <c r="EQ888" s="146"/>
      <c r="ER888" s="146"/>
      <c r="ES888" s="146"/>
      <c r="ET888" s="146"/>
      <c r="EU888" s="146"/>
      <c r="EV888" s="146"/>
      <c r="EW888" s="146"/>
      <c r="EX888" s="146"/>
      <c r="EY888" s="146"/>
      <c r="EZ888" s="158"/>
      <c r="FA888" s="158"/>
      <c r="FB888" s="158"/>
      <c r="FC888" s="146"/>
      <c r="FD888" s="146"/>
      <c r="FE888" s="146"/>
      <c r="FF888" s="146"/>
      <c r="FG888" s="146"/>
      <c r="FH888" s="146"/>
      <c r="FI888" s="146"/>
      <c r="FJ888" s="146"/>
      <c r="FK888" s="146"/>
      <c r="FL888" s="146"/>
      <c r="FM888" s="146"/>
      <c r="FN888" s="146"/>
      <c r="FO888" s="146"/>
      <c r="FP888" s="146"/>
      <c r="FQ888" s="146"/>
      <c r="FR888" s="146"/>
      <c r="FS888" s="146"/>
      <c r="FT888" s="146"/>
      <c r="FU888" s="146"/>
      <c r="FV888" s="146"/>
      <c r="FW888" s="146"/>
      <c r="FX888" s="146"/>
      <c r="FY888" s="146"/>
      <c r="FZ888" s="146"/>
      <c r="GA888" s="146"/>
    </row>
    <row r="889" spans="4:183">
      <c r="D889" s="45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  <c r="AA889" s="146"/>
      <c r="AB889" s="146"/>
      <c r="AC889" s="146"/>
      <c r="AD889" s="146"/>
      <c r="AE889" s="146"/>
      <c r="AF889" s="146"/>
      <c r="AG889" s="146"/>
      <c r="AH889" s="146"/>
      <c r="AI889" s="146"/>
      <c r="AJ889" s="146"/>
      <c r="AK889" s="146"/>
      <c r="AL889" s="217"/>
      <c r="AM889" s="146"/>
      <c r="AN889" s="146"/>
      <c r="AO889" s="146"/>
      <c r="AP889" s="146"/>
      <c r="AQ889" s="146"/>
      <c r="AR889" s="146"/>
      <c r="AS889" s="146"/>
      <c r="AT889" s="146"/>
      <c r="AU889" s="146"/>
      <c r="AV889" s="146"/>
      <c r="AW889" s="146"/>
      <c r="AX889" s="146"/>
      <c r="AY889" s="146"/>
      <c r="AZ889" s="146"/>
      <c r="BA889" s="146"/>
      <c r="BB889" s="146"/>
      <c r="BC889" s="146"/>
      <c r="BD889" s="146"/>
      <c r="BE889" s="146"/>
      <c r="BF889" s="146"/>
      <c r="BG889" s="146"/>
      <c r="BH889" s="146"/>
      <c r="BI889" s="146"/>
      <c r="BJ889" s="146"/>
      <c r="BK889" s="146"/>
      <c r="BL889" s="146"/>
      <c r="BM889" s="146"/>
      <c r="BN889" s="146"/>
      <c r="BO889" s="146"/>
      <c r="BP889" s="146"/>
      <c r="BQ889" s="146"/>
      <c r="BR889" s="146"/>
      <c r="BS889" s="146"/>
      <c r="BT889" s="146"/>
      <c r="BU889" s="146"/>
      <c r="BV889" s="146"/>
      <c r="BW889" s="146"/>
      <c r="BX889" s="146"/>
      <c r="BY889" s="146"/>
      <c r="BZ889" s="146"/>
      <c r="CA889" s="146"/>
      <c r="CB889" s="146"/>
      <c r="CC889" s="146"/>
      <c r="CD889" s="146"/>
      <c r="CE889" s="146"/>
      <c r="CF889" s="146"/>
      <c r="CG889" s="146"/>
      <c r="CH889" s="146"/>
      <c r="CI889" s="146"/>
      <c r="CJ889" s="146"/>
      <c r="CK889" s="146"/>
      <c r="CL889" s="146"/>
      <c r="CM889" s="146"/>
      <c r="CN889" s="146"/>
      <c r="CO889" s="146"/>
      <c r="CP889" s="146"/>
      <c r="CQ889" s="146"/>
      <c r="CR889" s="146"/>
      <c r="CS889" s="146"/>
      <c r="CT889" s="146"/>
      <c r="CU889" s="146"/>
      <c r="CV889" s="146"/>
      <c r="CW889" s="146"/>
      <c r="CX889" s="146"/>
      <c r="CY889" s="146"/>
      <c r="CZ889" s="146"/>
      <c r="DA889" s="146"/>
      <c r="DB889" s="146"/>
      <c r="DC889" s="146"/>
      <c r="DD889" s="146"/>
      <c r="DE889" s="146"/>
      <c r="DF889" s="146"/>
      <c r="DG889" s="146"/>
      <c r="DH889" s="146"/>
      <c r="DI889" s="146"/>
      <c r="DJ889" s="146"/>
      <c r="DK889" s="146"/>
      <c r="DL889" s="146"/>
      <c r="DM889" s="146"/>
      <c r="DN889" s="146"/>
      <c r="DO889" s="146"/>
      <c r="DP889" s="146"/>
      <c r="DQ889" s="146"/>
      <c r="DR889" s="146"/>
      <c r="DS889" s="146"/>
      <c r="DT889" s="146"/>
      <c r="DU889" s="146"/>
      <c r="DV889" s="158"/>
      <c r="DW889" s="158"/>
      <c r="DX889" s="158"/>
      <c r="DY889" s="158"/>
      <c r="DZ889" s="158"/>
      <c r="EA889" s="158"/>
      <c r="EB889" s="158"/>
      <c r="EC889" s="158"/>
      <c r="ED889" s="158"/>
      <c r="EE889" s="158"/>
      <c r="EF889" s="158"/>
      <c r="EG889" s="158"/>
      <c r="EH889" s="158"/>
      <c r="EI889" s="158"/>
      <c r="EJ889" s="146"/>
      <c r="EK889" s="146"/>
      <c r="EL889" s="146"/>
      <c r="EM889" s="146"/>
      <c r="EN889" s="146"/>
      <c r="EO889" s="146"/>
      <c r="EP889" s="146"/>
      <c r="EQ889" s="146"/>
      <c r="ER889" s="146"/>
      <c r="ES889" s="146"/>
      <c r="ET889" s="146"/>
      <c r="EU889" s="146"/>
      <c r="EV889" s="146"/>
      <c r="EW889" s="146"/>
      <c r="EX889" s="146"/>
      <c r="EY889" s="146"/>
      <c r="EZ889" s="158"/>
      <c r="FA889" s="158"/>
      <c r="FB889" s="158"/>
      <c r="FC889" s="146"/>
      <c r="FD889" s="146"/>
      <c r="FE889" s="146"/>
      <c r="FF889" s="146"/>
      <c r="FG889" s="146"/>
      <c r="FH889" s="146"/>
      <c r="FI889" s="146"/>
      <c r="FJ889" s="146"/>
      <c r="FK889" s="146"/>
      <c r="FL889" s="146"/>
      <c r="FM889" s="146"/>
      <c r="FN889" s="146"/>
      <c r="FO889" s="146"/>
      <c r="FP889" s="146"/>
      <c r="FQ889" s="146"/>
      <c r="FR889" s="146"/>
      <c r="FS889" s="146"/>
      <c r="FT889" s="146"/>
      <c r="FU889" s="146"/>
      <c r="FV889" s="146"/>
      <c r="FW889" s="146"/>
      <c r="FX889" s="146"/>
      <c r="FY889" s="146"/>
      <c r="FZ889" s="146"/>
      <c r="GA889" s="146"/>
    </row>
    <row r="890" spans="4:183">
      <c r="D890" s="45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  <c r="AA890" s="146"/>
      <c r="AB890" s="146"/>
      <c r="AC890" s="146"/>
      <c r="AD890" s="146"/>
      <c r="AE890" s="146"/>
      <c r="AF890" s="146"/>
      <c r="AG890" s="146"/>
      <c r="AH890" s="146"/>
      <c r="AI890" s="146"/>
      <c r="AJ890" s="146"/>
      <c r="AK890" s="146"/>
      <c r="AL890" s="217"/>
      <c r="AM890" s="146"/>
      <c r="AN890" s="146"/>
      <c r="AO890" s="146"/>
      <c r="AP890" s="146"/>
      <c r="AQ890" s="146"/>
      <c r="AR890" s="146"/>
      <c r="AS890" s="146"/>
      <c r="AT890" s="146"/>
      <c r="AU890" s="146"/>
      <c r="AV890" s="146"/>
      <c r="AW890" s="146"/>
      <c r="AX890" s="146"/>
      <c r="AY890" s="146"/>
      <c r="AZ890" s="146"/>
      <c r="BA890" s="146"/>
      <c r="BB890" s="146"/>
      <c r="BC890" s="146"/>
      <c r="BD890" s="146"/>
      <c r="BE890" s="146"/>
      <c r="BF890" s="146"/>
      <c r="BG890" s="146"/>
      <c r="BH890" s="146"/>
      <c r="BI890" s="146"/>
      <c r="BJ890" s="146"/>
      <c r="BK890" s="146"/>
      <c r="BL890" s="146"/>
      <c r="BM890" s="146"/>
      <c r="BN890" s="146"/>
      <c r="BO890" s="146"/>
      <c r="BP890" s="146"/>
      <c r="BQ890" s="146"/>
      <c r="BR890" s="146"/>
      <c r="BS890" s="146"/>
      <c r="BT890" s="146"/>
      <c r="BU890" s="146"/>
      <c r="BV890" s="146"/>
      <c r="BW890" s="146"/>
      <c r="BX890" s="146"/>
      <c r="BY890" s="146"/>
      <c r="BZ890" s="146"/>
      <c r="CA890" s="146"/>
      <c r="CB890" s="146"/>
      <c r="CC890" s="146"/>
      <c r="CD890" s="146"/>
      <c r="CE890" s="146"/>
      <c r="CF890" s="146"/>
      <c r="CG890" s="146"/>
      <c r="CH890" s="146"/>
      <c r="CI890" s="146"/>
      <c r="CJ890" s="146"/>
      <c r="CK890" s="146"/>
      <c r="CL890" s="146"/>
      <c r="CM890" s="146"/>
      <c r="CN890" s="146"/>
      <c r="CO890" s="146"/>
      <c r="CP890" s="146"/>
      <c r="CQ890" s="146"/>
      <c r="CR890" s="146"/>
      <c r="CS890" s="146"/>
      <c r="CT890" s="146"/>
      <c r="CU890" s="146"/>
      <c r="CV890" s="146"/>
      <c r="CW890" s="146"/>
      <c r="CX890" s="146"/>
      <c r="CY890" s="146"/>
      <c r="CZ890" s="146"/>
      <c r="DA890" s="146"/>
      <c r="DB890" s="146"/>
      <c r="DC890" s="146"/>
      <c r="DD890" s="146"/>
      <c r="DE890" s="146"/>
      <c r="DF890" s="146"/>
      <c r="DG890" s="146"/>
      <c r="DH890" s="146"/>
      <c r="DI890" s="146"/>
      <c r="DJ890" s="146"/>
      <c r="DK890" s="146"/>
      <c r="DL890" s="146"/>
      <c r="DM890" s="146"/>
      <c r="DN890" s="146"/>
      <c r="DO890" s="146"/>
      <c r="DP890" s="146"/>
      <c r="DQ890" s="146"/>
      <c r="DR890" s="146"/>
      <c r="DS890" s="146"/>
      <c r="DT890" s="146"/>
      <c r="DU890" s="146"/>
      <c r="DV890" s="158"/>
      <c r="DW890" s="158"/>
      <c r="DX890" s="158"/>
      <c r="DY890" s="158"/>
      <c r="DZ890" s="158"/>
      <c r="EA890" s="158"/>
      <c r="EB890" s="158"/>
      <c r="EC890" s="158"/>
      <c r="ED890" s="158"/>
      <c r="EE890" s="158"/>
      <c r="EF890" s="158"/>
      <c r="EG890" s="158"/>
      <c r="EH890" s="158"/>
      <c r="EI890" s="158"/>
      <c r="EJ890" s="146"/>
      <c r="EK890" s="146"/>
      <c r="EL890" s="146"/>
      <c r="EM890" s="146"/>
      <c r="EN890" s="146"/>
      <c r="EO890" s="146"/>
      <c r="EP890" s="146"/>
      <c r="EQ890" s="146"/>
      <c r="ER890" s="146"/>
      <c r="ES890" s="146"/>
      <c r="ET890" s="146"/>
      <c r="EU890" s="146"/>
      <c r="EV890" s="146"/>
      <c r="EW890" s="146"/>
      <c r="EX890" s="146"/>
      <c r="EY890" s="146"/>
      <c r="EZ890" s="158"/>
      <c r="FA890" s="158"/>
      <c r="FB890" s="158"/>
      <c r="FC890" s="146"/>
      <c r="FD890" s="146"/>
      <c r="FE890" s="146"/>
      <c r="FF890" s="146"/>
      <c r="FG890" s="146"/>
      <c r="FH890" s="146"/>
      <c r="FI890" s="146"/>
      <c r="FJ890" s="146"/>
      <c r="FK890" s="146"/>
      <c r="FL890" s="146"/>
      <c r="FM890" s="146"/>
      <c r="FN890" s="146"/>
      <c r="FO890" s="146"/>
      <c r="FP890" s="146"/>
      <c r="FQ890" s="146"/>
      <c r="FR890" s="146"/>
      <c r="FS890" s="146"/>
      <c r="FT890" s="146"/>
      <c r="FU890" s="146"/>
      <c r="FV890" s="146"/>
      <c r="FW890" s="146"/>
      <c r="FX890" s="146"/>
      <c r="FY890" s="146"/>
      <c r="FZ890" s="146"/>
      <c r="GA890" s="146"/>
    </row>
    <row r="891" spans="4:183">
      <c r="D891" s="45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  <c r="AA891" s="146"/>
      <c r="AB891" s="146"/>
      <c r="AC891" s="146"/>
      <c r="AD891" s="146"/>
      <c r="AE891" s="146"/>
      <c r="AF891" s="146"/>
      <c r="AG891" s="146"/>
      <c r="AH891" s="146"/>
      <c r="AI891" s="146"/>
      <c r="AJ891" s="146"/>
      <c r="AK891" s="146"/>
      <c r="AL891" s="217"/>
      <c r="AM891" s="146"/>
      <c r="AN891" s="146"/>
      <c r="AO891" s="146"/>
      <c r="AP891" s="146"/>
      <c r="AQ891" s="146"/>
      <c r="AR891" s="146"/>
      <c r="AS891" s="146"/>
      <c r="AT891" s="146"/>
      <c r="AU891" s="146"/>
      <c r="AV891" s="146"/>
      <c r="AW891" s="146"/>
      <c r="AX891" s="146"/>
      <c r="AY891" s="146"/>
      <c r="AZ891" s="146"/>
      <c r="BA891" s="146"/>
      <c r="BB891" s="146"/>
      <c r="BC891" s="146"/>
      <c r="BD891" s="146"/>
      <c r="BE891" s="146"/>
      <c r="BF891" s="146"/>
      <c r="BG891" s="146"/>
      <c r="BH891" s="146"/>
      <c r="BI891" s="146"/>
      <c r="BJ891" s="146"/>
      <c r="BK891" s="146"/>
      <c r="BL891" s="146"/>
      <c r="BM891" s="146"/>
      <c r="BN891" s="146"/>
      <c r="BO891" s="146"/>
      <c r="BP891" s="146"/>
      <c r="BQ891" s="146"/>
      <c r="BR891" s="146"/>
      <c r="BS891" s="146"/>
      <c r="BT891" s="146"/>
      <c r="BU891" s="146"/>
      <c r="BV891" s="146"/>
      <c r="BW891" s="146"/>
      <c r="BX891" s="146"/>
      <c r="BY891" s="146"/>
      <c r="BZ891" s="146"/>
      <c r="CA891" s="146"/>
      <c r="CB891" s="146"/>
      <c r="CC891" s="146"/>
      <c r="CD891" s="146"/>
      <c r="CE891" s="146"/>
      <c r="CF891" s="146"/>
      <c r="CG891" s="146"/>
      <c r="CH891" s="146"/>
      <c r="CI891" s="146"/>
      <c r="CJ891" s="146"/>
      <c r="CK891" s="146"/>
      <c r="CL891" s="146"/>
      <c r="CM891" s="146"/>
      <c r="CN891" s="146"/>
      <c r="CO891" s="146"/>
      <c r="CP891" s="146"/>
      <c r="CQ891" s="146"/>
      <c r="CR891" s="146"/>
      <c r="CS891" s="146"/>
      <c r="CT891" s="146"/>
      <c r="CU891" s="146"/>
      <c r="CV891" s="146"/>
      <c r="CW891" s="146"/>
      <c r="CX891" s="146"/>
      <c r="CY891" s="146"/>
      <c r="CZ891" s="146"/>
      <c r="DA891" s="146"/>
      <c r="DB891" s="146"/>
      <c r="DC891" s="146"/>
      <c r="DD891" s="146"/>
      <c r="DE891" s="146"/>
      <c r="DF891" s="146"/>
      <c r="DG891" s="146"/>
      <c r="DH891" s="146"/>
      <c r="DI891" s="146"/>
      <c r="DJ891" s="146"/>
      <c r="DK891" s="146"/>
      <c r="DL891" s="146"/>
      <c r="DM891" s="146"/>
      <c r="DN891" s="146"/>
      <c r="DO891" s="146"/>
      <c r="DP891" s="146"/>
      <c r="DQ891" s="146"/>
      <c r="DR891" s="146"/>
      <c r="DS891" s="146"/>
      <c r="DT891" s="146"/>
      <c r="DU891" s="146"/>
      <c r="DV891" s="158"/>
      <c r="DW891" s="158"/>
      <c r="DX891" s="158"/>
      <c r="DY891" s="158"/>
      <c r="DZ891" s="158"/>
      <c r="EA891" s="158"/>
      <c r="EB891" s="158"/>
      <c r="EC891" s="158"/>
      <c r="ED891" s="158"/>
      <c r="EE891" s="158"/>
      <c r="EF891" s="158"/>
      <c r="EG891" s="158"/>
      <c r="EH891" s="158"/>
      <c r="EI891" s="158"/>
      <c r="EJ891" s="146"/>
      <c r="EK891" s="146"/>
      <c r="EL891" s="146"/>
      <c r="EM891" s="146"/>
      <c r="EN891" s="146"/>
      <c r="EO891" s="146"/>
      <c r="EP891" s="146"/>
      <c r="EQ891" s="146"/>
      <c r="ER891" s="146"/>
      <c r="ES891" s="146"/>
      <c r="ET891" s="146"/>
      <c r="EU891" s="146"/>
      <c r="EV891" s="146"/>
      <c r="EW891" s="146"/>
      <c r="EX891" s="146"/>
      <c r="EY891" s="146"/>
      <c r="EZ891" s="158"/>
      <c r="FA891" s="158"/>
      <c r="FB891" s="158"/>
      <c r="FC891" s="146"/>
      <c r="FD891" s="146"/>
      <c r="FE891" s="146"/>
      <c r="FF891" s="146"/>
      <c r="FG891" s="146"/>
      <c r="FH891" s="146"/>
      <c r="FI891" s="146"/>
      <c r="FJ891" s="146"/>
      <c r="FK891" s="146"/>
      <c r="FL891" s="146"/>
      <c r="FM891" s="146"/>
      <c r="FN891" s="146"/>
      <c r="FO891" s="146"/>
      <c r="FP891" s="146"/>
      <c r="FQ891" s="146"/>
      <c r="FR891" s="146"/>
      <c r="FS891" s="146"/>
      <c r="FT891" s="146"/>
      <c r="FU891" s="146"/>
      <c r="FV891" s="146"/>
      <c r="FW891" s="146"/>
      <c r="FX891" s="146"/>
      <c r="FY891" s="146"/>
      <c r="FZ891" s="146"/>
      <c r="GA891" s="146"/>
    </row>
    <row r="892" spans="4:183">
      <c r="D892" s="45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  <c r="AA892" s="146"/>
      <c r="AB892" s="146"/>
      <c r="AC892" s="146"/>
      <c r="AD892" s="146"/>
      <c r="AE892" s="146"/>
      <c r="AF892" s="146"/>
      <c r="AG892" s="146"/>
      <c r="AH892" s="146"/>
      <c r="AI892" s="146"/>
      <c r="AJ892" s="146"/>
      <c r="AK892" s="146"/>
      <c r="AL892" s="217"/>
      <c r="AM892" s="146"/>
      <c r="AN892" s="146"/>
      <c r="AO892" s="146"/>
      <c r="AP892" s="146"/>
      <c r="AQ892" s="146"/>
      <c r="AR892" s="146"/>
      <c r="AS892" s="146"/>
      <c r="AT892" s="146"/>
      <c r="AU892" s="146"/>
      <c r="AV892" s="146"/>
      <c r="AW892" s="146"/>
      <c r="AX892" s="146"/>
      <c r="AY892" s="146"/>
      <c r="AZ892" s="146"/>
      <c r="BA892" s="146"/>
      <c r="BB892" s="146"/>
      <c r="BC892" s="146"/>
      <c r="BD892" s="146"/>
      <c r="BE892" s="146"/>
      <c r="BF892" s="146"/>
      <c r="BG892" s="146"/>
      <c r="BH892" s="146"/>
      <c r="BI892" s="146"/>
      <c r="BJ892" s="146"/>
      <c r="BK892" s="146"/>
      <c r="BL892" s="146"/>
      <c r="BM892" s="146"/>
      <c r="BN892" s="146"/>
      <c r="BO892" s="146"/>
      <c r="BP892" s="146"/>
      <c r="BQ892" s="146"/>
      <c r="BR892" s="146"/>
      <c r="BS892" s="146"/>
      <c r="BT892" s="146"/>
      <c r="BU892" s="146"/>
      <c r="BV892" s="146"/>
      <c r="BW892" s="146"/>
      <c r="BX892" s="146"/>
      <c r="BY892" s="146"/>
      <c r="BZ892" s="146"/>
      <c r="CA892" s="146"/>
      <c r="CB892" s="146"/>
      <c r="CC892" s="146"/>
      <c r="CD892" s="146"/>
      <c r="CE892" s="146"/>
      <c r="CF892" s="146"/>
      <c r="CG892" s="146"/>
      <c r="CH892" s="146"/>
      <c r="CI892" s="146"/>
      <c r="CJ892" s="146"/>
      <c r="CK892" s="146"/>
      <c r="CL892" s="146"/>
      <c r="CM892" s="146"/>
      <c r="CN892" s="146"/>
      <c r="CO892" s="146"/>
      <c r="CP892" s="146"/>
      <c r="CQ892" s="146"/>
      <c r="CR892" s="146"/>
      <c r="CS892" s="146"/>
      <c r="CT892" s="146"/>
      <c r="CU892" s="146"/>
      <c r="CV892" s="146"/>
      <c r="CW892" s="146"/>
      <c r="CX892" s="146"/>
      <c r="CY892" s="146"/>
      <c r="CZ892" s="146"/>
      <c r="DA892" s="146"/>
      <c r="DB892" s="146"/>
      <c r="DC892" s="146"/>
      <c r="DD892" s="146"/>
      <c r="DE892" s="146"/>
      <c r="DF892" s="146"/>
      <c r="DG892" s="146"/>
      <c r="DH892" s="146"/>
      <c r="DI892" s="146"/>
      <c r="DJ892" s="146"/>
      <c r="DK892" s="146"/>
      <c r="DL892" s="146"/>
      <c r="DM892" s="146"/>
      <c r="DN892" s="146"/>
      <c r="DO892" s="146"/>
      <c r="DP892" s="146"/>
      <c r="DQ892" s="146"/>
      <c r="DR892" s="146"/>
      <c r="DS892" s="146"/>
      <c r="DT892" s="146"/>
      <c r="DU892" s="146"/>
      <c r="DV892" s="158"/>
      <c r="DW892" s="158"/>
      <c r="DX892" s="158"/>
      <c r="DY892" s="158"/>
      <c r="DZ892" s="158"/>
      <c r="EA892" s="158"/>
      <c r="EB892" s="158"/>
      <c r="EC892" s="158"/>
      <c r="ED892" s="158"/>
      <c r="EE892" s="158"/>
      <c r="EF892" s="158"/>
      <c r="EG892" s="158"/>
      <c r="EH892" s="158"/>
      <c r="EI892" s="158"/>
      <c r="EJ892" s="146"/>
      <c r="EK892" s="146"/>
      <c r="EL892" s="146"/>
      <c r="EM892" s="146"/>
      <c r="EN892" s="146"/>
      <c r="EO892" s="146"/>
      <c r="EP892" s="146"/>
      <c r="EQ892" s="146"/>
      <c r="ER892" s="146"/>
      <c r="ES892" s="146"/>
      <c r="ET892" s="146"/>
      <c r="EU892" s="146"/>
      <c r="EV892" s="146"/>
      <c r="EW892" s="146"/>
      <c r="EX892" s="146"/>
      <c r="EY892" s="146"/>
      <c r="EZ892" s="158"/>
      <c r="FA892" s="158"/>
      <c r="FB892" s="158"/>
      <c r="FC892" s="146"/>
      <c r="FD892" s="146"/>
      <c r="FE892" s="146"/>
      <c r="FF892" s="146"/>
      <c r="FG892" s="146"/>
      <c r="FH892" s="146"/>
      <c r="FI892" s="146"/>
      <c r="FJ892" s="146"/>
      <c r="FK892" s="146"/>
      <c r="FL892" s="146"/>
      <c r="FM892" s="146"/>
      <c r="FN892" s="146"/>
      <c r="FO892" s="146"/>
      <c r="FP892" s="146"/>
      <c r="FQ892" s="146"/>
      <c r="FR892" s="146"/>
      <c r="FS892" s="146"/>
      <c r="FT892" s="146"/>
      <c r="FU892" s="146"/>
      <c r="FV892" s="146"/>
      <c r="FW892" s="146"/>
      <c r="FX892" s="146"/>
      <c r="FY892" s="146"/>
      <c r="FZ892" s="146"/>
      <c r="GA892" s="146"/>
    </row>
    <row r="893" spans="4:183">
      <c r="D893" s="45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  <c r="AA893" s="146"/>
      <c r="AB893" s="146"/>
      <c r="AC893" s="146"/>
      <c r="AD893" s="146"/>
      <c r="AE893" s="146"/>
      <c r="AF893" s="146"/>
      <c r="AG893" s="146"/>
      <c r="AH893" s="146"/>
      <c r="AI893" s="146"/>
      <c r="AJ893" s="146"/>
      <c r="AK893" s="146"/>
      <c r="AL893" s="217"/>
      <c r="AM893" s="146"/>
      <c r="AN893" s="146"/>
      <c r="AO893" s="146"/>
      <c r="AP893" s="146"/>
      <c r="AQ893" s="146"/>
      <c r="AR893" s="146"/>
      <c r="AS893" s="146"/>
      <c r="AT893" s="146"/>
      <c r="AU893" s="146"/>
      <c r="AV893" s="146"/>
      <c r="AW893" s="146"/>
      <c r="AX893" s="146"/>
      <c r="AY893" s="146"/>
      <c r="AZ893" s="146"/>
      <c r="BA893" s="146"/>
      <c r="BB893" s="146"/>
      <c r="BC893" s="146"/>
      <c r="BD893" s="146"/>
      <c r="BE893" s="146"/>
      <c r="BF893" s="146"/>
      <c r="BG893" s="146"/>
      <c r="BH893" s="146"/>
      <c r="BI893" s="146"/>
      <c r="BJ893" s="146"/>
      <c r="BK893" s="146"/>
      <c r="BL893" s="146"/>
      <c r="BM893" s="146"/>
      <c r="BN893" s="146"/>
      <c r="BO893" s="146"/>
      <c r="BP893" s="146"/>
      <c r="BQ893" s="146"/>
      <c r="BR893" s="146"/>
      <c r="BS893" s="146"/>
      <c r="BT893" s="146"/>
      <c r="BU893" s="146"/>
      <c r="BV893" s="146"/>
      <c r="BW893" s="146"/>
      <c r="BX893" s="146"/>
      <c r="BY893" s="146"/>
      <c r="BZ893" s="146"/>
      <c r="CA893" s="146"/>
      <c r="CB893" s="146"/>
      <c r="CC893" s="146"/>
      <c r="CD893" s="146"/>
      <c r="CE893" s="146"/>
      <c r="CF893" s="146"/>
      <c r="CG893" s="146"/>
      <c r="CH893" s="146"/>
      <c r="CI893" s="146"/>
      <c r="CJ893" s="146"/>
      <c r="CK893" s="146"/>
      <c r="CL893" s="146"/>
      <c r="CM893" s="146"/>
      <c r="CN893" s="146"/>
      <c r="CO893" s="146"/>
      <c r="CP893" s="146"/>
      <c r="CQ893" s="146"/>
      <c r="CR893" s="146"/>
      <c r="CS893" s="146"/>
      <c r="CT893" s="146"/>
      <c r="CU893" s="146"/>
      <c r="CV893" s="146"/>
      <c r="CW893" s="146"/>
      <c r="CX893" s="146"/>
      <c r="CY893" s="146"/>
      <c r="CZ893" s="146"/>
      <c r="DA893" s="146"/>
      <c r="DB893" s="146"/>
      <c r="DC893" s="146"/>
      <c r="DD893" s="146"/>
      <c r="DE893" s="146"/>
      <c r="DF893" s="146"/>
      <c r="DG893" s="146"/>
      <c r="DH893" s="146"/>
      <c r="DI893" s="146"/>
      <c r="DJ893" s="146"/>
      <c r="DK893" s="146"/>
      <c r="DL893" s="146"/>
      <c r="DM893" s="146"/>
      <c r="DN893" s="146"/>
      <c r="DO893" s="146"/>
      <c r="DP893" s="146"/>
      <c r="DQ893" s="146"/>
      <c r="DR893" s="146"/>
      <c r="DS893" s="146"/>
      <c r="DT893" s="146"/>
      <c r="DU893" s="146"/>
      <c r="DV893" s="158"/>
      <c r="DW893" s="158"/>
      <c r="DX893" s="158"/>
      <c r="DY893" s="158"/>
      <c r="DZ893" s="158"/>
      <c r="EA893" s="158"/>
      <c r="EB893" s="158"/>
      <c r="EC893" s="158"/>
      <c r="ED893" s="158"/>
      <c r="EE893" s="158"/>
      <c r="EF893" s="158"/>
      <c r="EG893" s="158"/>
      <c r="EH893" s="158"/>
      <c r="EI893" s="158"/>
      <c r="EJ893" s="146"/>
      <c r="EK893" s="146"/>
      <c r="EL893" s="146"/>
      <c r="EM893" s="146"/>
      <c r="EN893" s="146"/>
      <c r="EO893" s="146"/>
      <c r="EP893" s="146"/>
      <c r="EQ893" s="146"/>
      <c r="ER893" s="146"/>
      <c r="ES893" s="146"/>
      <c r="ET893" s="146"/>
      <c r="EU893" s="146"/>
      <c r="EV893" s="146"/>
      <c r="EW893" s="146"/>
      <c r="EX893" s="146"/>
      <c r="EY893" s="146"/>
      <c r="EZ893" s="158"/>
      <c r="FA893" s="158"/>
      <c r="FB893" s="158"/>
      <c r="FC893" s="146"/>
      <c r="FD893" s="146"/>
      <c r="FE893" s="146"/>
      <c r="FF893" s="146"/>
      <c r="FG893" s="146"/>
      <c r="FH893" s="146"/>
      <c r="FI893" s="146"/>
      <c r="FJ893" s="146"/>
      <c r="FK893" s="146"/>
      <c r="FL893" s="146"/>
      <c r="FM893" s="146"/>
      <c r="FN893" s="146"/>
      <c r="FO893" s="146"/>
      <c r="FP893" s="146"/>
      <c r="FQ893" s="146"/>
      <c r="FR893" s="146"/>
      <c r="FS893" s="146"/>
      <c r="FT893" s="146"/>
      <c r="FU893" s="146"/>
      <c r="FV893" s="146"/>
      <c r="FW893" s="146"/>
      <c r="FX893" s="146"/>
      <c r="FY893" s="146"/>
      <c r="FZ893" s="146"/>
      <c r="GA893" s="146"/>
    </row>
    <row r="894" spans="4:183">
      <c r="D894" s="45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  <c r="AA894" s="146"/>
      <c r="AB894" s="146"/>
      <c r="AC894" s="146"/>
      <c r="AD894" s="146"/>
      <c r="AE894" s="146"/>
      <c r="AF894" s="146"/>
      <c r="AG894" s="146"/>
      <c r="AH894" s="146"/>
      <c r="AI894" s="146"/>
      <c r="AJ894" s="146"/>
      <c r="AK894" s="146"/>
      <c r="AL894" s="217"/>
      <c r="AM894" s="146"/>
      <c r="AN894" s="146"/>
      <c r="AO894" s="146"/>
      <c r="AP894" s="146"/>
      <c r="AQ894" s="146"/>
      <c r="AR894" s="146"/>
      <c r="AS894" s="146"/>
      <c r="AT894" s="146"/>
      <c r="AU894" s="146"/>
      <c r="AV894" s="146"/>
      <c r="AW894" s="146"/>
      <c r="AX894" s="146"/>
      <c r="AY894" s="146"/>
      <c r="AZ894" s="146"/>
      <c r="BA894" s="146"/>
      <c r="BB894" s="146"/>
      <c r="BC894" s="146"/>
      <c r="BD894" s="146"/>
      <c r="BE894" s="146"/>
      <c r="BF894" s="146"/>
      <c r="BG894" s="146"/>
      <c r="BH894" s="146"/>
      <c r="BI894" s="146"/>
      <c r="BJ894" s="146"/>
      <c r="BK894" s="146"/>
      <c r="BL894" s="146"/>
      <c r="BM894" s="146"/>
      <c r="BN894" s="146"/>
      <c r="BO894" s="146"/>
      <c r="BP894" s="146"/>
      <c r="BQ894" s="146"/>
      <c r="BR894" s="146"/>
      <c r="BS894" s="146"/>
      <c r="BT894" s="146"/>
      <c r="BU894" s="146"/>
      <c r="BV894" s="146"/>
      <c r="BW894" s="146"/>
      <c r="BX894" s="146"/>
      <c r="BY894" s="146"/>
      <c r="BZ894" s="146"/>
      <c r="CA894" s="146"/>
      <c r="CB894" s="146"/>
      <c r="CC894" s="146"/>
      <c r="CD894" s="146"/>
      <c r="CE894" s="146"/>
      <c r="CF894" s="146"/>
      <c r="CG894" s="146"/>
      <c r="CH894" s="146"/>
      <c r="CI894" s="146"/>
      <c r="CJ894" s="146"/>
      <c r="CK894" s="146"/>
      <c r="CL894" s="146"/>
      <c r="CM894" s="146"/>
      <c r="CN894" s="146"/>
      <c r="CO894" s="146"/>
      <c r="CP894" s="146"/>
      <c r="CQ894" s="146"/>
      <c r="CR894" s="146"/>
      <c r="CS894" s="146"/>
      <c r="CT894" s="146"/>
      <c r="CU894" s="146"/>
      <c r="CV894" s="146"/>
      <c r="CW894" s="146"/>
      <c r="CX894" s="146"/>
      <c r="CY894" s="146"/>
      <c r="CZ894" s="146"/>
      <c r="DA894" s="146"/>
      <c r="DB894" s="146"/>
      <c r="DC894" s="146"/>
      <c r="DD894" s="146"/>
      <c r="DE894" s="146"/>
      <c r="DF894" s="146"/>
      <c r="DG894" s="146"/>
      <c r="DH894" s="146"/>
      <c r="DI894" s="146"/>
      <c r="DJ894" s="146"/>
      <c r="DK894" s="146"/>
      <c r="DL894" s="146"/>
      <c r="DM894" s="146"/>
      <c r="DN894" s="146"/>
      <c r="DO894" s="146"/>
      <c r="DP894" s="146"/>
      <c r="DQ894" s="146"/>
      <c r="DR894" s="146"/>
      <c r="DS894" s="146"/>
      <c r="DT894" s="146"/>
      <c r="DU894" s="146"/>
      <c r="DV894" s="158"/>
      <c r="DW894" s="158"/>
      <c r="DX894" s="158"/>
      <c r="DY894" s="158"/>
      <c r="DZ894" s="158"/>
      <c r="EA894" s="158"/>
      <c r="EB894" s="158"/>
      <c r="EC894" s="158"/>
      <c r="ED894" s="158"/>
      <c r="EE894" s="158"/>
      <c r="EF894" s="158"/>
      <c r="EG894" s="158"/>
      <c r="EH894" s="158"/>
      <c r="EI894" s="158"/>
      <c r="EJ894" s="146"/>
      <c r="EK894" s="146"/>
      <c r="EL894" s="146"/>
      <c r="EM894" s="146"/>
      <c r="EN894" s="146"/>
      <c r="EO894" s="146"/>
      <c r="EP894" s="146"/>
      <c r="EQ894" s="146"/>
      <c r="ER894" s="146"/>
      <c r="ES894" s="146"/>
      <c r="ET894" s="146"/>
      <c r="EU894" s="146"/>
      <c r="EV894" s="146"/>
      <c r="EW894" s="146"/>
      <c r="EX894" s="146"/>
      <c r="EY894" s="146"/>
      <c r="EZ894" s="158"/>
      <c r="FA894" s="158"/>
      <c r="FB894" s="158"/>
      <c r="FC894" s="146"/>
      <c r="FD894" s="146"/>
      <c r="FE894" s="146"/>
      <c r="FF894" s="146"/>
      <c r="FG894" s="146"/>
      <c r="FH894" s="146"/>
      <c r="FI894" s="146"/>
      <c r="FJ894" s="146"/>
      <c r="FK894" s="146"/>
      <c r="FL894" s="146"/>
      <c r="FM894" s="146"/>
      <c r="FN894" s="146"/>
      <c r="FO894" s="146"/>
      <c r="FP894" s="146"/>
      <c r="FQ894" s="146"/>
      <c r="FR894" s="146"/>
      <c r="FS894" s="146"/>
      <c r="FT894" s="146"/>
      <c r="FU894" s="146"/>
      <c r="FV894" s="146"/>
      <c r="FW894" s="146"/>
      <c r="FX894" s="146"/>
      <c r="FY894" s="146"/>
      <c r="FZ894" s="146"/>
      <c r="GA894" s="146"/>
    </row>
    <row r="895" spans="4:183">
      <c r="D895" s="45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  <c r="AA895" s="146"/>
      <c r="AB895" s="146"/>
      <c r="AC895" s="146"/>
      <c r="AD895" s="146"/>
      <c r="AE895" s="146"/>
      <c r="AF895" s="146"/>
      <c r="AG895" s="146"/>
      <c r="AH895" s="146"/>
      <c r="AI895" s="146"/>
      <c r="AJ895" s="146"/>
      <c r="AK895" s="146"/>
      <c r="AL895" s="217"/>
      <c r="AM895" s="146"/>
      <c r="AN895" s="146"/>
      <c r="AO895" s="146"/>
      <c r="AP895" s="146"/>
      <c r="AQ895" s="146"/>
      <c r="AR895" s="146"/>
      <c r="AS895" s="146"/>
      <c r="AT895" s="146"/>
      <c r="AU895" s="146"/>
      <c r="AV895" s="146"/>
      <c r="AW895" s="146"/>
      <c r="AX895" s="146"/>
      <c r="AY895" s="146"/>
      <c r="AZ895" s="146"/>
      <c r="BA895" s="146"/>
      <c r="BB895" s="146"/>
      <c r="BC895" s="146"/>
      <c r="BD895" s="146"/>
      <c r="BE895" s="146"/>
      <c r="BF895" s="146"/>
      <c r="BG895" s="146"/>
      <c r="BH895" s="146"/>
      <c r="BI895" s="146"/>
      <c r="BJ895" s="146"/>
      <c r="BK895" s="146"/>
      <c r="BL895" s="146"/>
      <c r="BM895" s="146"/>
      <c r="BN895" s="146"/>
      <c r="BO895" s="146"/>
      <c r="BP895" s="146"/>
      <c r="BQ895" s="146"/>
      <c r="BR895" s="146"/>
      <c r="BS895" s="146"/>
      <c r="BT895" s="146"/>
      <c r="BU895" s="146"/>
      <c r="BV895" s="146"/>
      <c r="BW895" s="146"/>
      <c r="BX895" s="146"/>
      <c r="BY895" s="146"/>
      <c r="BZ895" s="146"/>
      <c r="CA895" s="146"/>
      <c r="CB895" s="146"/>
      <c r="CC895" s="146"/>
      <c r="CD895" s="146"/>
      <c r="CE895" s="146"/>
      <c r="CF895" s="146"/>
      <c r="CG895" s="146"/>
      <c r="CH895" s="146"/>
      <c r="CI895" s="146"/>
      <c r="CJ895" s="146"/>
      <c r="CK895" s="146"/>
      <c r="CL895" s="146"/>
      <c r="CM895" s="146"/>
      <c r="CN895" s="146"/>
      <c r="CO895" s="146"/>
      <c r="CP895" s="146"/>
      <c r="CQ895" s="146"/>
      <c r="CR895" s="146"/>
      <c r="CS895" s="146"/>
      <c r="CT895" s="146"/>
      <c r="CU895" s="146"/>
      <c r="CV895" s="146"/>
      <c r="CW895" s="146"/>
      <c r="CX895" s="146"/>
      <c r="CY895" s="146"/>
      <c r="CZ895" s="146"/>
      <c r="DA895" s="146"/>
      <c r="DB895" s="146"/>
      <c r="DC895" s="146"/>
      <c r="DD895" s="146"/>
      <c r="DE895" s="146"/>
      <c r="DF895" s="146"/>
      <c r="DG895" s="146"/>
      <c r="DH895" s="146"/>
      <c r="DI895" s="146"/>
      <c r="DJ895" s="146"/>
      <c r="DK895" s="146"/>
      <c r="DL895" s="146"/>
      <c r="DM895" s="146"/>
      <c r="DN895" s="146"/>
      <c r="DO895" s="146"/>
      <c r="DP895" s="146"/>
      <c r="DQ895" s="146"/>
      <c r="DR895" s="146"/>
      <c r="DS895" s="146"/>
      <c r="DT895" s="146"/>
      <c r="DU895" s="146"/>
      <c r="DV895" s="158"/>
      <c r="DW895" s="158"/>
      <c r="DX895" s="158"/>
      <c r="DY895" s="158"/>
      <c r="DZ895" s="158"/>
      <c r="EA895" s="158"/>
      <c r="EB895" s="158"/>
      <c r="EC895" s="158"/>
      <c r="ED895" s="158"/>
      <c r="EE895" s="158"/>
      <c r="EF895" s="158"/>
      <c r="EG895" s="158"/>
      <c r="EH895" s="158"/>
      <c r="EI895" s="158"/>
      <c r="EJ895" s="146"/>
      <c r="EK895" s="146"/>
      <c r="EL895" s="146"/>
      <c r="EM895" s="146"/>
      <c r="EN895" s="146"/>
      <c r="EO895" s="146"/>
      <c r="EP895" s="146"/>
      <c r="EQ895" s="146"/>
      <c r="ER895" s="146"/>
      <c r="ES895" s="146"/>
      <c r="ET895" s="146"/>
      <c r="EU895" s="146"/>
      <c r="EV895" s="146"/>
      <c r="EW895" s="146"/>
      <c r="EX895" s="146"/>
      <c r="EY895" s="146"/>
      <c r="EZ895" s="158"/>
      <c r="FA895" s="158"/>
      <c r="FB895" s="158"/>
      <c r="FC895" s="146"/>
      <c r="FD895" s="146"/>
      <c r="FE895" s="146"/>
      <c r="FF895" s="146"/>
      <c r="FG895" s="146"/>
      <c r="FH895" s="146"/>
      <c r="FI895" s="146"/>
      <c r="FJ895" s="146"/>
      <c r="FK895" s="146"/>
      <c r="FL895" s="146"/>
      <c r="FM895" s="146"/>
      <c r="FN895" s="146"/>
      <c r="FO895" s="146"/>
      <c r="FP895" s="146"/>
      <c r="FQ895" s="146"/>
      <c r="FR895" s="146"/>
      <c r="FS895" s="146"/>
      <c r="FT895" s="146"/>
      <c r="FU895" s="146"/>
      <c r="FV895" s="146"/>
      <c r="FW895" s="146"/>
      <c r="FX895" s="146"/>
      <c r="FY895" s="146"/>
      <c r="FZ895" s="146"/>
      <c r="GA895" s="146"/>
    </row>
    <row r="896" spans="4:183">
      <c r="D896" s="45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  <c r="AA896" s="146"/>
      <c r="AB896" s="146"/>
      <c r="AC896" s="146"/>
      <c r="AD896" s="146"/>
      <c r="AE896" s="146"/>
      <c r="AF896" s="146"/>
      <c r="AG896" s="146"/>
      <c r="AH896" s="146"/>
      <c r="AI896" s="146"/>
      <c r="AJ896" s="146"/>
      <c r="AK896" s="146"/>
      <c r="AL896" s="217"/>
      <c r="AM896" s="146"/>
      <c r="AN896" s="146"/>
      <c r="AO896" s="146"/>
      <c r="AP896" s="146"/>
      <c r="AQ896" s="146"/>
      <c r="AR896" s="146"/>
      <c r="AS896" s="146"/>
      <c r="AT896" s="146"/>
      <c r="AU896" s="146"/>
      <c r="AV896" s="146"/>
      <c r="AW896" s="146"/>
      <c r="AX896" s="146"/>
      <c r="AY896" s="146"/>
      <c r="AZ896" s="146"/>
      <c r="BA896" s="146"/>
      <c r="BB896" s="146"/>
      <c r="BC896" s="146"/>
      <c r="BD896" s="146"/>
      <c r="BE896" s="146"/>
      <c r="BF896" s="146"/>
      <c r="BG896" s="146"/>
      <c r="BH896" s="146"/>
      <c r="BI896" s="146"/>
      <c r="BJ896" s="146"/>
      <c r="BK896" s="146"/>
      <c r="BL896" s="146"/>
      <c r="BM896" s="146"/>
      <c r="BN896" s="146"/>
      <c r="BO896" s="146"/>
      <c r="BP896" s="146"/>
      <c r="BQ896" s="146"/>
      <c r="BR896" s="146"/>
      <c r="BS896" s="146"/>
      <c r="BT896" s="146"/>
      <c r="BU896" s="146"/>
      <c r="BV896" s="146"/>
      <c r="BW896" s="146"/>
      <c r="BX896" s="146"/>
      <c r="BY896" s="146"/>
      <c r="BZ896" s="146"/>
      <c r="CA896" s="146"/>
      <c r="CB896" s="146"/>
      <c r="CC896" s="146"/>
      <c r="CD896" s="146"/>
      <c r="CE896" s="146"/>
      <c r="CF896" s="146"/>
      <c r="CG896" s="146"/>
      <c r="CH896" s="146"/>
      <c r="CI896" s="146"/>
      <c r="CJ896" s="146"/>
      <c r="CK896" s="146"/>
      <c r="CL896" s="146"/>
      <c r="CM896" s="146"/>
      <c r="CN896" s="146"/>
      <c r="CO896" s="146"/>
      <c r="CP896" s="146"/>
      <c r="CQ896" s="146"/>
      <c r="CR896" s="146"/>
      <c r="CS896" s="146"/>
      <c r="CT896" s="146"/>
      <c r="CU896" s="146"/>
      <c r="CV896" s="146"/>
      <c r="CW896" s="146"/>
      <c r="CX896" s="146"/>
      <c r="CY896" s="146"/>
      <c r="CZ896" s="146"/>
      <c r="DA896" s="146"/>
      <c r="DB896" s="146"/>
      <c r="DC896" s="146"/>
      <c r="DD896" s="146"/>
      <c r="DE896" s="146"/>
      <c r="DF896" s="146"/>
      <c r="DG896" s="146"/>
      <c r="DH896" s="146"/>
      <c r="DI896" s="146"/>
      <c r="DJ896" s="146"/>
      <c r="DK896" s="146"/>
      <c r="DL896" s="146"/>
      <c r="DM896" s="146"/>
      <c r="DN896" s="146"/>
      <c r="DO896" s="146"/>
      <c r="DP896" s="146"/>
      <c r="DQ896" s="146"/>
      <c r="DR896" s="146"/>
      <c r="DS896" s="146"/>
      <c r="DT896" s="146"/>
      <c r="DU896" s="146"/>
      <c r="DV896" s="158"/>
      <c r="DW896" s="158"/>
      <c r="DX896" s="158"/>
      <c r="DY896" s="158"/>
      <c r="DZ896" s="158"/>
      <c r="EA896" s="158"/>
      <c r="EB896" s="158"/>
      <c r="EC896" s="158"/>
      <c r="ED896" s="158"/>
      <c r="EE896" s="158"/>
      <c r="EF896" s="158"/>
      <c r="EG896" s="158"/>
      <c r="EH896" s="158"/>
      <c r="EI896" s="158"/>
      <c r="EJ896" s="146"/>
      <c r="EK896" s="146"/>
      <c r="EL896" s="146"/>
      <c r="EM896" s="146"/>
      <c r="EN896" s="146"/>
      <c r="EO896" s="146"/>
      <c r="EP896" s="146"/>
      <c r="EQ896" s="146"/>
      <c r="ER896" s="146"/>
      <c r="ES896" s="146"/>
      <c r="ET896" s="146"/>
      <c r="EU896" s="146"/>
      <c r="EV896" s="146"/>
      <c r="EW896" s="146"/>
      <c r="EX896" s="146"/>
      <c r="EY896" s="146"/>
      <c r="EZ896" s="158"/>
      <c r="FA896" s="158"/>
      <c r="FB896" s="158"/>
      <c r="FC896" s="146"/>
      <c r="FD896" s="146"/>
      <c r="FE896" s="146"/>
      <c r="FF896" s="146"/>
      <c r="FG896" s="146"/>
      <c r="FH896" s="146"/>
      <c r="FI896" s="146"/>
      <c r="FJ896" s="146"/>
      <c r="FK896" s="146"/>
      <c r="FL896" s="146"/>
      <c r="FM896" s="146"/>
      <c r="FN896" s="146"/>
      <c r="FO896" s="146"/>
      <c r="FP896" s="146"/>
      <c r="FQ896" s="146"/>
      <c r="FR896" s="146"/>
      <c r="FS896" s="146"/>
      <c r="FT896" s="146"/>
      <c r="FU896" s="146"/>
      <c r="FV896" s="146"/>
      <c r="FW896" s="146"/>
      <c r="FX896" s="146"/>
      <c r="FY896" s="146"/>
      <c r="FZ896" s="146"/>
      <c r="GA896" s="146"/>
    </row>
    <row r="897" spans="4:183">
      <c r="D897" s="45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  <c r="AA897" s="146"/>
      <c r="AB897" s="146"/>
      <c r="AC897" s="146"/>
      <c r="AD897" s="146"/>
      <c r="AE897" s="146"/>
      <c r="AF897" s="146"/>
      <c r="AG897" s="146"/>
      <c r="AH897" s="146"/>
      <c r="AI897" s="146"/>
      <c r="AJ897" s="146"/>
      <c r="AK897" s="146"/>
      <c r="AL897" s="217"/>
      <c r="AM897" s="146"/>
      <c r="AN897" s="146"/>
      <c r="AO897" s="146"/>
      <c r="AP897" s="146"/>
      <c r="AQ897" s="146"/>
      <c r="AR897" s="146"/>
      <c r="AS897" s="146"/>
      <c r="AT897" s="146"/>
      <c r="AU897" s="146"/>
      <c r="AV897" s="146"/>
      <c r="AW897" s="146"/>
      <c r="AX897" s="146"/>
      <c r="AY897" s="146"/>
      <c r="AZ897" s="146"/>
      <c r="BA897" s="146"/>
      <c r="BB897" s="146"/>
      <c r="BC897" s="146"/>
      <c r="BD897" s="146"/>
      <c r="BE897" s="146"/>
      <c r="BF897" s="146"/>
      <c r="BG897" s="146"/>
      <c r="BH897" s="146"/>
      <c r="BI897" s="146"/>
      <c r="BJ897" s="146"/>
      <c r="BK897" s="146"/>
      <c r="BL897" s="146"/>
      <c r="BM897" s="146"/>
      <c r="BN897" s="146"/>
      <c r="BO897" s="146"/>
      <c r="BP897" s="146"/>
      <c r="BQ897" s="146"/>
      <c r="BR897" s="146"/>
      <c r="BS897" s="146"/>
      <c r="BT897" s="146"/>
      <c r="BU897" s="146"/>
      <c r="BV897" s="146"/>
      <c r="BW897" s="146"/>
      <c r="BX897" s="146"/>
      <c r="BY897" s="146"/>
      <c r="BZ897" s="146"/>
      <c r="CA897" s="146"/>
      <c r="CB897" s="146"/>
      <c r="CC897" s="146"/>
      <c r="CD897" s="146"/>
      <c r="CE897" s="146"/>
      <c r="CF897" s="146"/>
      <c r="CG897" s="146"/>
      <c r="CH897" s="146"/>
      <c r="CI897" s="146"/>
      <c r="CJ897" s="146"/>
      <c r="CK897" s="146"/>
      <c r="CL897" s="146"/>
      <c r="CM897" s="146"/>
      <c r="CN897" s="146"/>
      <c r="CO897" s="146"/>
      <c r="CP897" s="146"/>
      <c r="CQ897" s="146"/>
      <c r="CR897" s="146"/>
      <c r="CS897" s="146"/>
      <c r="CT897" s="146"/>
      <c r="CU897" s="146"/>
      <c r="CV897" s="146"/>
      <c r="CW897" s="146"/>
      <c r="CX897" s="146"/>
      <c r="CY897" s="146"/>
      <c r="CZ897" s="146"/>
      <c r="DA897" s="146"/>
      <c r="DB897" s="146"/>
      <c r="DC897" s="146"/>
      <c r="DD897" s="146"/>
      <c r="DE897" s="146"/>
      <c r="DF897" s="146"/>
      <c r="DG897" s="146"/>
      <c r="DH897" s="146"/>
      <c r="DI897" s="146"/>
      <c r="DJ897" s="146"/>
      <c r="DK897" s="146"/>
      <c r="DL897" s="146"/>
      <c r="DM897" s="146"/>
      <c r="DN897" s="146"/>
      <c r="DO897" s="146"/>
      <c r="DP897" s="146"/>
      <c r="DQ897" s="146"/>
      <c r="DR897" s="146"/>
      <c r="DS897" s="146"/>
      <c r="DT897" s="146"/>
      <c r="DU897" s="146"/>
      <c r="DV897" s="158"/>
      <c r="DW897" s="158"/>
      <c r="DX897" s="158"/>
      <c r="DY897" s="158"/>
      <c r="DZ897" s="158"/>
      <c r="EA897" s="158"/>
      <c r="EB897" s="158"/>
      <c r="EC897" s="158"/>
      <c r="ED897" s="158"/>
      <c r="EE897" s="158"/>
      <c r="EF897" s="158"/>
      <c r="EG897" s="158"/>
      <c r="EH897" s="158"/>
      <c r="EI897" s="158"/>
      <c r="EJ897" s="146"/>
      <c r="EK897" s="146"/>
      <c r="EL897" s="146"/>
      <c r="EM897" s="146"/>
      <c r="EN897" s="146"/>
      <c r="EO897" s="146"/>
      <c r="EP897" s="146"/>
      <c r="EQ897" s="146"/>
      <c r="ER897" s="146"/>
      <c r="ES897" s="146"/>
      <c r="ET897" s="146"/>
      <c r="EU897" s="146"/>
      <c r="EV897" s="146"/>
      <c r="EW897" s="146"/>
      <c r="EX897" s="146"/>
      <c r="EY897" s="146"/>
      <c r="EZ897" s="158"/>
      <c r="FA897" s="158"/>
      <c r="FB897" s="158"/>
      <c r="FC897" s="146"/>
      <c r="FD897" s="146"/>
      <c r="FE897" s="146"/>
      <c r="FF897" s="146"/>
      <c r="FG897" s="146"/>
      <c r="FH897" s="146"/>
      <c r="FI897" s="146"/>
      <c r="FJ897" s="146"/>
      <c r="FK897" s="146"/>
      <c r="FL897" s="146"/>
      <c r="FM897" s="146"/>
      <c r="FN897" s="146"/>
      <c r="FO897" s="146"/>
      <c r="FP897" s="146"/>
      <c r="FQ897" s="146"/>
      <c r="FR897" s="146"/>
      <c r="FS897" s="146"/>
      <c r="FT897" s="146"/>
      <c r="FU897" s="146"/>
      <c r="FV897" s="146"/>
      <c r="FW897" s="146"/>
      <c r="FX897" s="146"/>
      <c r="FY897" s="146"/>
      <c r="FZ897" s="146"/>
      <c r="GA897" s="146"/>
    </row>
    <row r="898" spans="4:183">
      <c r="D898" s="45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  <c r="AA898" s="146"/>
      <c r="AB898" s="146"/>
      <c r="AC898" s="146"/>
      <c r="AD898" s="146"/>
      <c r="AE898" s="146"/>
      <c r="AF898" s="146"/>
      <c r="AG898" s="146"/>
      <c r="AH898" s="146"/>
      <c r="AI898" s="146"/>
      <c r="AJ898" s="146"/>
      <c r="AK898" s="146"/>
      <c r="AL898" s="217"/>
      <c r="AM898" s="146"/>
      <c r="AN898" s="146"/>
      <c r="AO898" s="146"/>
      <c r="AP898" s="146"/>
      <c r="AQ898" s="146"/>
      <c r="AR898" s="146"/>
      <c r="AS898" s="146"/>
      <c r="AT898" s="146"/>
      <c r="AU898" s="146"/>
      <c r="AV898" s="146"/>
      <c r="AW898" s="146"/>
      <c r="AX898" s="146"/>
      <c r="AY898" s="146"/>
      <c r="AZ898" s="146"/>
      <c r="BA898" s="146"/>
      <c r="BB898" s="146"/>
      <c r="BC898" s="146"/>
      <c r="BD898" s="146"/>
      <c r="BE898" s="146"/>
      <c r="BF898" s="146"/>
      <c r="BG898" s="146"/>
      <c r="BH898" s="146"/>
      <c r="BI898" s="146"/>
      <c r="BJ898" s="146"/>
      <c r="BK898" s="146"/>
      <c r="BL898" s="146"/>
      <c r="BM898" s="146"/>
      <c r="BN898" s="146"/>
      <c r="BO898" s="146"/>
      <c r="BP898" s="146"/>
      <c r="BQ898" s="146"/>
      <c r="BR898" s="146"/>
      <c r="BS898" s="146"/>
      <c r="BT898" s="146"/>
      <c r="BU898" s="146"/>
      <c r="BV898" s="146"/>
      <c r="BW898" s="146"/>
      <c r="BX898" s="146"/>
      <c r="BY898" s="146"/>
      <c r="BZ898" s="146"/>
      <c r="CA898" s="146"/>
      <c r="CB898" s="146"/>
      <c r="CC898" s="146"/>
      <c r="CD898" s="146"/>
      <c r="CE898" s="146"/>
      <c r="CF898" s="146"/>
      <c r="CG898" s="146"/>
      <c r="CH898" s="146"/>
      <c r="CI898" s="146"/>
      <c r="CJ898" s="146"/>
      <c r="CK898" s="146"/>
      <c r="CL898" s="146"/>
      <c r="CM898" s="146"/>
      <c r="CN898" s="146"/>
      <c r="CO898" s="146"/>
      <c r="CP898" s="146"/>
      <c r="CQ898" s="146"/>
      <c r="CR898" s="146"/>
      <c r="CS898" s="146"/>
      <c r="CT898" s="146"/>
      <c r="CU898" s="146"/>
      <c r="CV898" s="146"/>
      <c r="CW898" s="146"/>
      <c r="CX898" s="146"/>
      <c r="CY898" s="146"/>
      <c r="CZ898" s="146"/>
      <c r="DA898" s="146"/>
      <c r="DB898" s="146"/>
      <c r="DC898" s="146"/>
      <c r="DD898" s="146"/>
      <c r="DE898" s="146"/>
      <c r="DF898" s="146"/>
      <c r="DG898" s="146"/>
      <c r="DH898" s="146"/>
      <c r="DI898" s="146"/>
      <c r="DJ898" s="146"/>
      <c r="DK898" s="146"/>
      <c r="DL898" s="146"/>
      <c r="DM898" s="146"/>
      <c r="DN898" s="146"/>
      <c r="DO898" s="146"/>
      <c r="DP898" s="146"/>
      <c r="DQ898" s="146"/>
      <c r="DR898" s="146"/>
      <c r="DS898" s="146"/>
      <c r="DT898" s="146"/>
      <c r="DU898" s="146"/>
      <c r="DV898" s="158"/>
      <c r="DW898" s="158"/>
      <c r="DX898" s="158"/>
      <c r="DY898" s="158"/>
      <c r="DZ898" s="158"/>
      <c r="EA898" s="158"/>
      <c r="EB898" s="158"/>
      <c r="EC898" s="158"/>
      <c r="ED898" s="158"/>
      <c r="EE898" s="158"/>
      <c r="EF898" s="158"/>
      <c r="EG898" s="158"/>
      <c r="EH898" s="158"/>
      <c r="EI898" s="158"/>
      <c r="EJ898" s="146"/>
      <c r="EK898" s="146"/>
      <c r="EL898" s="146"/>
      <c r="EM898" s="146"/>
      <c r="EN898" s="146"/>
      <c r="EO898" s="146"/>
      <c r="EP898" s="146"/>
      <c r="EQ898" s="146"/>
      <c r="ER898" s="146"/>
      <c r="ES898" s="146"/>
      <c r="ET898" s="146"/>
      <c r="EU898" s="146"/>
      <c r="EV898" s="146"/>
      <c r="EW898" s="146"/>
      <c r="EX898" s="146"/>
      <c r="EY898" s="146"/>
      <c r="EZ898" s="158"/>
      <c r="FA898" s="158"/>
      <c r="FB898" s="158"/>
      <c r="FC898" s="146"/>
      <c r="FD898" s="146"/>
      <c r="FE898" s="146"/>
      <c r="FF898" s="146"/>
      <c r="FG898" s="146"/>
      <c r="FH898" s="146"/>
      <c r="FI898" s="146"/>
      <c r="FJ898" s="146"/>
      <c r="FK898" s="146"/>
      <c r="FL898" s="146"/>
      <c r="FM898" s="146"/>
      <c r="FN898" s="146"/>
      <c r="FO898" s="146"/>
      <c r="FP898" s="146"/>
      <c r="FQ898" s="146"/>
      <c r="FR898" s="146"/>
      <c r="FS898" s="146"/>
      <c r="FT898" s="146"/>
      <c r="FU898" s="146"/>
      <c r="FV898" s="146"/>
      <c r="FW898" s="146"/>
      <c r="FX898" s="146"/>
      <c r="FY898" s="146"/>
      <c r="FZ898" s="146"/>
      <c r="GA898" s="146"/>
    </row>
    <row r="899" spans="4:183">
      <c r="D899" s="45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  <c r="AA899" s="146"/>
      <c r="AB899" s="146"/>
      <c r="AC899" s="146"/>
      <c r="AD899" s="146"/>
      <c r="AE899" s="146"/>
      <c r="AF899" s="146"/>
      <c r="AG899" s="146"/>
      <c r="AH899" s="146"/>
      <c r="AI899" s="146"/>
      <c r="AJ899" s="146"/>
      <c r="AK899" s="146"/>
      <c r="AL899" s="217"/>
      <c r="AM899" s="146"/>
      <c r="AN899" s="146"/>
      <c r="AO899" s="146"/>
      <c r="AP899" s="146"/>
      <c r="AQ899" s="146"/>
      <c r="AR899" s="146"/>
      <c r="AS899" s="146"/>
      <c r="AT899" s="146"/>
      <c r="AU899" s="146"/>
      <c r="AV899" s="146"/>
      <c r="AW899" s="146"/>
      <c r="AX899" s="146"/>
      <c r="AY899" s="146"/>
      <c r="AZ899" s="146"/>
      <c r="BA899" s="146"/>
      <c r="BB899" s="146"/>
      <c r="BC899" s="146"/>
      <c r="BD899" s="146"/>
      <c r="BE899" s="146"/>
      <c r="BF899" s="146"/>
      <c r="BG899" s="146"/>
      <c r="BH899" s="146"/>
      <c r="BI899" s="146"/>
      <c r="BJ899" s="146"/>
      <c r="BK899" s="146"/>
      <c r="BL899" s="146"/>
      <c r="BM899" s="146"/>
      <c r="BN899" s="146"/>
      <c r="BO899" s="146"/>
      <c r="BP899" s="146"/>
      <c r="BQ899" s="146"/>
      <c r="BR899" s="146"/>
      <c r="BS899" s="146"/>
      <c r="BT899" s="146"/>
      <c r="BU899" s="146"/>
      <c r="BV899" s="146"/>
      <c r="BW899" s="146"/>
      <c r="BX899" s="146"/>
      <c r="BY899" s="146"/>
      <c r="BZ899" s="146"/>
      <c r="CA899" s="146"/>
      <c r="CB899" s="146"/>
      <c r="CC899" s="146"/>
      <c r="CD899" s="146"/>
      <c r="CE899" s="146"/>
      <c r="CF899" s="146"/>
      <c r="CG899" s="146"/>
      <c r="CH899" s="146"/>
      <c r="CI899" s="146"/>
      <c r="CJ899" s="146"/>
      <c r="CK899" s="146"/>
      <c r="CL899" s="146"/>
      <c r="CM899" s="146"/>
      <c r="CN899" s="146"/>
      <c r="CO899" s="146"/>
      <c r="CP899" s="146"/>
      <c r="CQ899" s="146"/>
      <c r="CR899" s="146"/>
      <c r="CS899" s="146"/>
      <c r="CT899" s="146"/>
      <c r="CU899" s="146"/>
      <c r="CV899" s="146"/>
      <c r="CW899" s="146"/>
      <c r="CX899" s="146"/>
      <c r="CY899" s="146"/>
      <c r="CZ899" s="146"/>
      <c r="DA899" s="146"/>
      <c r="DB899" s="146"/>
      <c r="DC899" s="146"/>
      <c r="DD899" s="146"/>
      <c r="DE899" s="146"/>
      <c r="DF899" s="146"/>
      <c r="DG899" s="146"/>
      <c r="DH899" s="146"/>
      <c r="DI899" s="146"/>
      <c r="DJ899" s="146"/>
      <c r="DK899" s="146"/>
      <c r="DL899" s="146"/>
      <c r="DM899" s="146"/>
      <c r="DN899" s="146"/>
      <c r="DO899" s="146"/>
      <c r="DP899" s="146"/>
      <c r="DQ899" s="146"/>
      <c r="DR899" s="146"/>
      <c r="DS899" s="146"/>
      <c r="DT899" s="146"/>
      <c r="DU899" s="146"/>
      <c r="DV899" s="158"/>
      <c r="DW899" s="158"/>
      <c r="DX899" s="158"/>
      <c r="DY899" s="158"/>
      <c r="DZ899" s="158"/>
      <c r="EA899" s="158"/>
      <c r="EB899" s="158"/>
      <c r="EC899" s="158"/>
      <c r="ED899" s="158"/>
      <c r="EE899" s="158"/>
      <c r="EF899" s="158"/>
      <c r="EG899" s="158"/>
      <c r="EH899" s="158"/>
      <c r="EI899" s="158"/>
      <c r="EJ899" s="146"/>
      <c r="EK899" s="146"/>
      <c r="EL899" s="146"/>
      <c r="EM899" s="146"/>
      <c r="EN899" s="146"/>
      <c r="EO899" s="146"/>
      <c r="EP899" s="146"/>
      <c r="EQ899" s="146"/>
      <c r="ER899" s="146"/>
      <c r="ES899" s="146"/>
      <c r="ET899" s="146"/>
      <c r="EU899" s="146"/>
      <c r="EV899" s="146"/>
      <c r="EW899" s="146"/>
      <c r="EX899" s="146"/>
      <c r="EY899" s="146"/>
      <c r="EZ899" s="158"/>
      <c r="FA899" s="158"/>
      <c r="FB899" s="158"/>
      <c r="FC899" s="146"/>
      <c r="FD899" s="146"/>
      <c r="FE899" s="146"/>
      <c r="FF899" s="146"/>
      <c r="FG899" s="146"/>
      <c r="FH899" s="146"/>
      <c r="FI899" s="146"/>
      <c r="FJ899" s="146"/>
      <c r="FK899" s="146"/>
      <c r="FL899" s="146"/>
      <c r="FM899" s="146"/>
      <c r="FN899" s="146"/>
      <c r="FO899" s="146"/>
      <c r="FP899" s="146"/>
      <c r="FQ899" s="146"/>
      <c r="FR899" s="146"/>
      <c r="FS899" s="146"/>
      <c r="FT899" s="146"/>
      <c r="FU899" s="146"/>
      <c r="FV899" s="146"/>
      <c r="FW899" s="146"/>
      <c r="FX899" s="146"/>
      <c r="FY899" s="146"/>
      <c r="FZ899" s="146"/>
      <c r="GA899" s="146"/>
    </row>
    <row r="900" spans="4:183">
      <c r="D900" s="45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  <c r="AA900" s="146"/>
      <c r="AB900" s="146"/>
      <c r="AC900" s="146"/>
      <c r="AD900" s="146"/>
      <c r="AE900" s="146"/>
      <c r="AF900" s="146"/>
      <c r="AG900" s="146"/>
      <c r="AH900" s="146"/>
      <c r="AI900" s="146"/>
      <c r="AJ900" s="146"/>
      <c r="AK900" s="146"/>
      <c r="AL900" s="217"/>
      <c r="AM900" s="146"/>
      <c r="AN900" s="146"/>
      <c r="AO900" s="146"/>
      <c r="AP900" s="146"/>
      <c r="AQ900" s="146"/>
      <c r="AR900" s="146"/>
      <c r="AS900" s="146"/>
      <c r="AT900" s="146"/>
      <c r="AU900" s="146"/>
      <c r="AV900" s="146"/>
      <c r="AW900" s="146"/>
      <c r="AX900" s="146"/>
      <c r="AY900" s="146"/>
      <c r="AZ900" s="146"/>
      <c r="BA900" s="146"/>
      <c r="BB900" s="146"/>
      <c r="BC900" s="146"/>
      <c r="BD900" s="146"/>
      <c r="BE900" s="146"/>
      <c r="BF900" s="146"/>
      <c r="BG900" s="146"/>
      <c r="BH900" s="146"/>
      <c r="BI900" s="146"/>
      <c r="BJ900" s="146"/>
      <c r="BK900" s="146"/>
      <c r="BL900" s="146"/>
      <c r="BM900" s="146"/>
      <c r="BN900" s="146"/>
      <c r="BO900" s="146"/>
      <c r="BP900" s="146"/>
      <c r="BQ900" s="146"/>
      <c r="BR900" s="146"/>
      <c r="BS900" s="146"/>
      <c r="BT900" s="146"/>
      <c r="BU900" s="146"/>
      <c r="BV900" s="146"/>
      <c r="BW900" s="146"/>
      <c r="BX900" s="146"/>
      <c r="BY900" s="146"/>
      <c r="BZ900" s="146"/>
      <c r="CA900" s="146"/>
      <c r="CB900" s="146"/>
      <c r="CC900" s="146"/>
      <c r="CD900" s="146"/>
      <c r="CE900" s="146"/>
      <c r="CF900" s="146"/>
      <c r="CG900" s="146"/>
      <c r="CH900" s="146"/>
      <c r="CI900" s="146"/>
      <c r="CJ900" s="146"/>
      <c r="CK900" s="146"/>
      <c r="CL900" s="146"/>
      <c r="CM900" s="146"/>
      <c r="CN900" s="146"/>
      <c r="CO900" s="146"/>
      <c r="CP900" s="146"/>
      <c r="CQ900" s="146"/>
      <c r="CR900" s="146"/>
      <c r="CS900" s="146"/>
      <c r="CT900" s="146"/>
      <c r="CU900" s="146"/>
      <c r="CV900" s="146"/>
      <c r="CW900" s="146"/>
      <c r="CX900" s="146"/>
      <c r="CY900" s="146"/>
      <c r="CZ900" s="146"/>
      <c r="DA900" s="146"/>
      <c r="DB900" s="146"/>
      <c r="DC900" s="146"/>
      <c r="DD900" s="146"/>
      <c r="DE900" s="146"/>
      <c r="DF900" s="146"/>
      <c r="DG900" s="146"/>
      <c r="DH900" s="146"/>
      <c r="DI900" s="146"/>
      <c r="DJ900" s="146"/>
      <c r="DK900" s="146"/>
      <c r="DL900" s="146"/>
      <c r="DM900" s="146"/>
      <c r="DN900" s="146"/>
      <c r="DO900" s="146"/>
      <c r="DP900" s="146"/>
      <c r="DQ900" s="146"/>
      <c r="DR900" s="146"/>
      <c r="DS900" s="146"/>
      <c r="DT900" s="146"/>
      <c r="DU900" s="146"/>
      <c r="DV900" s="158"/>
      <c r="DW900" s="158"/>
      <c r="DX900" s="158"/>
      <c r="DY900" s="158"/>
      <c r="DZ900" s="158"/>
      <c r="EA900" s="158"/>
      <c r="EB900" s="158"/>
      <c r="EC900" s="158"/>
      <c r="ED900" s="158"/>
      <c r="EE900" s="158"/>
      <c r="EF900" s="158"/>
      <c r="EG900" s="158"/>
      <c r="EH900" s="158"/>
      <c r="EI900" s="158"/>
      <c r="EJ900" s="146"/>
      <c r="EK900" s="146"/>
      <c r="EL900" s="146"/>
      <c r="EM900" s="146"/>
      <c r="EN900" s="146"/>
      <c r="EO900" s="146"/>
      <c r="EP900" s="146"/>
      <c r="EQ900" s="146"/>
      <c r="ER900" s="146"/>
      <c r="ES900" s="146"/>
      <c r="ET900" s="146"/>
      <c r="EU900" s="146"/>
      <c r="EV900" s="146"/>
      <c r="EW900" s="146"/>
      <c r="EX900" s="146"/>
      <c r="EY900" s="146"/>
      <c r="EZ900" s="158"/>
      <c r="FA900" s="158"/>
      <c r="FB900" s="158"/>
      <c r="FC900" s="146"/>
      <c r="FD900" s="146"/>
      <c r="FE900" s="146"/>
      <c r="FF900" s="146"/>
      <c r="FG900" s="146"/>
      <c r="FH900" s="146"/>
      <c r="FI900" s="146"/>
      <c r="FJ900" s="146"/>
      <c r="FK900" s="146"/>
      <c r="FL900" s="146"/>
      <c r="FM900" s="146"/>
      <c r="FN900" s="146"/>
      <c r="FO900" s="146"/>
      <c r="FP900" s="146"/>
      <c r="FQ900" s="146"/>
      <c r="FR900" s="146"/>
      <c r="FS900" s="146"/>
      <c r="FT900" s="146"/>
      <c r="FU900" s="146"/>
      <c r="FV900" s="146"/>
      <c r="FW900" s="146"/>
      <c r="FX900" s="146"/>
      <c r="FY900" s="146"/>
      <c r="FZ900" s="146"/>
      <c r="GA900" s="146"/>
    </row>
    <row r="901" spans="4:183">
      <c r="D901" s="45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  <c r="AA901" s="146"/>
      <c r="AB901" s="146"/>
      <c r="AC901" s="146"/>
      <c r="AD901" s="146"/>
      <c r="AE901" s="146"/>
      <c r="AF901" s="146"/>
      <c r="AG901" s="146"/>
      <c r="AH901" s="146"/>
      <c r="AI901" s="146"/>
      <c r="AJ901" s="146"/>
      <c r="AK901" s="146"/>
      <c r="AL901" s="217"/>
      <c r="AM901" s="146"/>
      <c r="AN901" s="146"/>
      <c r="AO901" s="146"/>
      <c r="AP901" s="146"/>
      <c r="AQ901" s="146"/>
      <c r="AR901" s="146"/>
      <c r="AS901" s="146"/>
      <c r="AT901" s="146"/>
      <c r="AU901" s="146"/>
      <c r="AV901" s="146"/>
      <c r="AW901" s="146"/>
      <c r="AX901" s="146"/>
      <c r="AY901" s="146"/>
      <c r="AZ901" s="146"/>
      <c r="BA901" s="146"/>
      <c r="BB901" s="146"/>
      <c r="BC901" s="146"/>
      <c r="BD901" s="146"/>
      <c r="BE901" s="146"/>
      <c r="BF901" s="146"/>
      <c r="BG901" s="146"/>
      <c r="BH901" s="146"/>
      <c r="BI901" s="146"/>
      <c r="BJ901" s="146"/>
      <c r="BK901" s="146"/>
      <c r="BL901" s="146"/>
      <c r="BM901" s="146"/>
      <c r="BN901" s="146"/>
      <c r="BO901" s="146"/>
      <c r="BP901" s="146"/>
      <c r="BQ901" s="146"/>
      <c r="BR901" s="146"/>
      <c r="BS901" s="146"/>
      <c r="BT901" s="146"/>
      <c r="BU901" s="146"/>
      <c r="BV901" s="146"/>
      <c r="BW901" s="146"/>
      <c r="BX901" s="146"/>
      <c r="BY901" s="146"/>
      <c r="BZ901" s="146"/>
      <c r="CA901" s="146"/>
      <c r="CB901" s="146"/>
      <c r="CC901" s="146"/>
      <c r="CD901" s="146"/>
      <c r="CE901" s="146"/>
      <c r="CF901" s="146"/>
      <c r="CG901" s="146"/>
      <c r="CH901" s="146"/>
      <c r="CI901" s="146"/>
      <c r="CJ901" s="146"/>
      <c r="CK901" s="146"/>
      <c r="CL901" s="146"/>
      <c r="CM901" s="146"/>
      <c r="CN901" s="146"/>
      <c r="CO901" s="146"/>
      <c r="CP901" s="146"/>
      <c r="CQ901" s="146"/>
      <c r="CR901" s="146"/>
      <c r="CS901" s="146"/>
      <c r="CT901" s="146"/>
      <c r="CU901" s="146"/>
      <c r="CV901" s="146"/>
      <c r="CW901" s="146"/>
      <c r="CX901" s="146"/>
      <c r="CY901" s="146"/>
      <c r="CZ901" s="146"/>
      <c r="DA901" s="146"/>
      <c r="DB901" s="146"/>
      <c r="DC901" s="146"/>
      <c r="DD901" s="146"/>
      <c r="DE901" s="146"/>
      <c r="DF901" s="146"/>
      <c r="DG901" s="146"/>
      <c r="DH901" s="146"/>
      <c r="DI901" s="146"/>
      <c r="DJ901" s="146"/>
      <c r="DK901" s="146"/>
      <c r="DL901" s="146"/>
      <c r="DM901" s="146"/>
      <c r="DN901" s="146"/>
      <c r="DO901" s="146"/>
      <c r="DP901" s="146"/>
      <c r="DQ901" s="146"/>
      <c r="DR901" s="146"/>
      <c r="DS901" s="146"/>
      <c r="DT901" s="146"/>
      <c r="DU901" s="146"/>
      <c r="DV901" s="158"/>
      <c r="DW901" s="158"/>
      <c r="DX901" s="158"/>
      <c r="DY901" s="158"/>
      <c r="DZ901" s="158"/>
      <c r="EA901" s="158"/>
      <c r="EB901" s="158"/>
      <c r="EC901" s="158"/>
      <c r="ED901" s="158"/>
      <c r="EE901" s="158"/>
      <c r="EF901" s="158"/>
      <c r="EG901" s="158"/>
      <c r="EH901" s="158"/>
      <c r="EI901" s="158"/>
      <c r="EJ901" s="146"/>
      <c r="EK901" s="146"/>
      <c r="EL901" s="146"/>
      <c r="EM901" s="146"/>
      <c r="EN901" s="146"/>
      <c r="EO901" s="146"/>
      <c r="EP901" s="146"/>
      <c r="EQ901" s="146"/>
      <c r="ER901" s="146"/>
      <c r="ES901" s="146"/>
      <c r="ET901" s="146"/>
      <c r="EU901" s="146"/>
      <c r="EV901" s="146"/>
      <c r="EW901" s="146"/>
      <c r="EX901" s="146"/>
      <c r="EY901" s="146"/>
      <c r="EZ901" s="158"/>
      <c r="FA901" s="158"/>
      <c r="FB901" s="158"/>
      <c r="FC901" s="146"/>
      <c r="FD901" s="146"/>
      <c r="FE901" s="146"/>
      <c r="FF901" s="146"/>
      <c r="FG901" s="146"/>
      <c r="FH901" s="146"/>
      <c r="FI901" s="146"/>
      <c r="FJ901" s="146"/>
      <c r="FK901" s="146"/>
      <c r="FL901" s="146"/>
      <c r="FM901" s="146"/>
      <c r="FN901" s="146"/>
      <c r="FO901" s="146"/>
      <c r="FP901" s="146"/>
      <c r="FQ901" s="146"/>
      <c r="FR901" s="146"/>
      <c r="FS901" s="146"/>
      <c r="FT901" s="146"/>
      <c r="FU901" s="146"/>
      <c r="FV901" s="146"/>
      <c r="FW901" s="146"/>
      <c r="FX901" s="146"/>
      <c r="FY901" s="146"/>
      <c r="FZ901" s="146"/>
      <c r="GA901" s="146"/>
    </row>
    <row r="902" spans="4:183">
      <c r="D902" s="45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  <c r="AA902" s="146"/>
      <c r="AB902" s="146"/>
      <c r="AC902" s="146"/>
      <c r="AD902" s="146"/>
      <c r="AE902" s="146"/>
      <c r="AF902" s="146"/>
      <c r="AG902" s="146"/>
      <c r="AH902" s="146"/>
      <c r="AI902" s="146"/>
      <c r="AJ902" s="146"/>
      <c r="AK902" s="146"/>
      <c r="AL902" s="217"/>
      <c r="AM902" s="146"/>
      <c r="AN902" s="146"/>
      <c r="AO902" s="146"/>
      <c r="AP902" s="146"/>
      <c r="AQ902" s="146"/>
      <c r="AR902" s="146"/>
      <c r="AS902" s="146"/>
      <c r="AT902" s="146"/>
      <c r="AU902" s="146"/>
      <c r="AV902" s="146"/>
      <c r="AW902" s="146"/>
      <c r="AX902" s="146"/>
      <c r="AY902" s="146"/>
      <c r="AZ902" s="146"/>
      <c r="BA902" s="146"/>
      <c r="BB902" s="146"/>
      <c r="BC902" s="146"/>
      <c r="BD902" s="146"/>
      <c r="BE902" s="146"/>
      <c r="BF902" s="146"/>
      <c r="BG902" s="146"/>
      <c r="BH902" s="146"/>
      <c r="BI902" s="146"/>
      <c r="BJ902" s="146"/>
      <c r="BK902" s="146"/>
      <c r="BL902" s="146"/>
      <c r="BM902" s="146"/>
      <c r="BN902" s="146"/>
      <c r="BO902" s="146"/>
      <c r="BP902" s="146"/>
      <c r="BQ902" s="146"/>
      <c r="BR902" s="146"/>
      <c r="BS902" s="146"/>
      <c r="BT902" s="146"/>
      <c r="BU902" s="146"/>
      <c r="BV902" s="146"/>
      <c r="BW902" s="146"/>
      <c r="BX902" s="146"/>
      <c r="BY902" s="146"/>
      <c r="BZ902" s="146"/>
      <c r="CA902" s="146"/>
      <c r="CB902" s="146"/>
      <c r="CC902" s="146"/>
      <c r="CD902" s="146"/>
      <c r="CE902" s="146"/>
      <c r="CF902" s="146"/>
      <c r="CG902" s="146"/>
      <c r="CH902" s="146"/>
      <c r="CI902" s="146"/>
      <c r="CJ902" s="146"/>
      <c r="CK902" s="146"/>
      <c r="CL902" s="146"/>
      <c r="CM902" s="146"/>
      <c r="CN902" s="146"/>
      <c r="CO902" s="146"/>
      <c r="CP902" s="146"/>
      <c r="CQ902" s="146"/>
      <c r="CR902" s="146"/>
      <c r="CS902" s="146"/>
      <c r="CT902" s="146"/>
      <c r="CU902" s="146"/>
      <c r="CV902" s="146"/>
      <c r="CW902" s="146"/>
      <c r="CX902" s="146"/>
      <c r="CY902" s="146"/>
      <c r="CZ902" s="146"/>
      <c r="DA902" s="146"/>
      <c r="DB902" s="146"/>
      <c r="DC902" s="146"/>
      <c r="DD902" s="146"/>
      <c r="DE902" s="146"/>
      <c r="DF902" s="146"/>
      <c r="DG902" s="146"/>
      <c r="DH902" s="146"/>
      <c r="DI902" s="146"/>
      <c r="DJ902" s="146"/>
      <c r="DK902" s="146"/>
      <c r="DL902" s="146"/>
      <c r="DM902" s="146"/>
      <c r="DN902" s="146"/>
      <c r="DO902" s="146"/>
      <c r="DP902" s="146"/>
      <c r="DQ902" s="146"/>
      <c r="DR902" s="146"/>
      <c r="DS902" s="146"/>
      <c r="DT902" s="146"/>
      <c r="DU902" s="146"/>
      <c r="DV902" s="158"/>
      <c r="DW902" s="158"/>
      <c r="DX902" s="158"/>
      <c r="DY902" s="158"/>
      <c r="DZ902" s="158"/>
      <c r="EA902" s="158"/>
      <c r="EB902" s="158"/>
      <c r="EC902" s="158"/>
      <c r="ED902" s="158"/>
      <c r="EE902" s="158"/>
      <c r="EF902" s="158"/>
      <c r="EG902" s="158"/>
      <c r="EH902" s="158"/>
      <c r="EI902" s="158"/>
      <c r="EJ902" s="146"/>
      <c r="EK902" s="146"/>
      <c r="EL902" s="146"/>
      <c r="EM902" s="146"/>
      <c r="EN902" s="146"/>
      <c r="EO902" s="146"/>
      <c r="EP902" s="146"/>
      <c r="EQ902" s="146"/>
      <c r="ER902" s="146"/>
      <c r="ES902" s="146"/>
      <c r="ET902" s="146"/>
      <c r="EU902" s="146"/>
      <c r="EV902" s="146"/>
      <c r="EW902" s="146"/>
      <c r="EX902" s="146"/>
      <c r="EY902" s="146"/>
      <c r="EZ902" s="158"/>
      <c r="FA902" s="158"/>
      <c r="FB902" s="158"/>
      <c r="FC902" s="146"/>
      <c r="FD902" s="146"/>
      <c r="FE902" s="146"/>
      <c r="FF902" s="146"/>
      <c r="FG902" s="146"/>
      <c r="FH902" s="146"/>
      <c r="FI902" s="146"/>
      <c r="FJ902" s="146"/>
      <c r="FK902" s="146"/>
      <c r="FL902" s="146"/>
      <c r="FM902" s="146"/>
      <c r="FN902" s="146"/>
      <c r="FO902" s="146"/>
      <c r="FP902" s="146"/>
      <c r="FQ902" s="146"/>
      <c r="FR902" s="146"/>
      <c r="FS902" s="146"/>
      <c r="FT902" s="146"/>
      <c r="FU902" s="146"/>
      <c r="FV902" s="146"/>
      <c r="FW902" s="146"/>
      <c r="FX902" s="146"/>
      <c r="FY902" s="146"/>
      <c r="FZ902" s="146"/>
      <c r="GA902" s="146"/>
    </row>
    <row r="903" spans="4:183">
      <c r="D903" s="45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  <c r="AA903" s="146"/>
      <c r="AB903" s="146"/>
      <c r="AC903" s="146"/>
      <c r="AD903" s="146"/>
      <c r="AE903" s="146"/>
      <c r="AF903" s="146"/>
      <c r="AG903" s="146"/>
      <c r="AH903" s="146"/>
      <c r="AI903" s="146"/>
      <c r="AJ903" s="146"/>
      <c r="AK903" s="146"/>
      <c r="AL903" s="217"/>
      <c r="AM903" s="146"/>
      <c r="AN903" s="146"/>
      <c r="AO903" s="146"/>
      <c r="AP903" s="146"/>
      <c r="AQ903" s="146"/>
      <c r="AR903" s="146"/>
      <c r="AS903" s="146"/>
      <c r="AT903" s="146"/>
      <c r="AU903" s="146"/>
      <c r="AV903" s="146"/>
      <c r="AW903" s="146"/>
      <c r="AX903" s="146"/>
      <c r="AY903" s="146"/>
      <c r="AZ903" s="146"/>
      <c r="BA903" s="146"/>
      <c r="BB903" s="146"/>
      <c r="BC903" s="146"/>
      <c r="BD903" s="146"/>
      <c r="BE903" s="146"/>
      <c r="BF903" s="146"/>
      <c r="BG903" s="146"/>
      <c r="BH903" s="146"/>
      <c r="BI903" s="146"/>
      <c r="BJ903" s="146"/>
      <c r="BK903" s="146"/>
      <c r="BL903" s="146"/>
      <c r="BM903" s="146"/>
      <c r="BN903" s="146"/>
      <c r="BO903" s="146"/>
      <c r="BP903" s="146"/>
      <c r="BQ903" s="146"/>
      <c r="BR903" s="146"/>
      <c r="BS903" s="146"/>
      <c r="BT903" s="146"/>
      <c r="BU903" s="146"/>
      <c r="BV903" s="146"/>
      <c r="BW903" s="146"/>
      <c r="BX903" s="146"/>
      <c r="BY903" s="146"/>
      <c r="BZ903" s="146"/>
      <c r="CA903" s="146"/>
      <c r="CB903" s="146"/>
      <c r="CC903" s="146"/>
      <c r="CD903" s="146"/>
      <c r="CE903" s="146"/>
      <c r="CF903" s="146"/>
      <c r="CG903" s="146"/>
      <c r="CH903" s="146"/>
      <c r="CI903" s="146"/>
      <c r="CJ903" s="146"/>
      <c r="CK903" s="146"/>
      <c r="CL903" s="146"/>
      <c r="CM903" s="146"/>
      <c r="CN903" s="146"/>
      <c r="CO903" s="146"/>
      <c r="CP903" s="146"/>
      <c r="CQ903" s="146"/>
      <c r="CR903" s="146"/>
      <c r="CS903" s="146"/>
      <c r="CT903" s="146"/>
      <c r="CU903" s="146"/>
      <c r="CV903" s="146"/>
      <c r="CW903" s="146"/>
      <c r="CX903" s="146"/>
      <c r="CY903" s="146"/>
      <c r="CZ903" s="146"/>
      <c r="DA903" s="146"/>
      <c r="DB903" s="146"/>
      <c r="DC903" s="146"/>
      <c r="DD903" s="146"/>
      <c r="DE903" s="146"/>
      <c r="DF903" s="146"/>
      <c r="DG903" s="146"/>
      <c r="DH903" s="146"/>
      <c r="DI903" s="146"/>
      <c r="DJ903" s="146"/>
      <c r="DK903" s="146"/>
      <c r="DL903" s="146"/>
      <c r="DM903" s="146"/>
      <c r="DN903" s="146"/>
      <c r="DO903" s="146"/>
      <c r="DP903" s="146"/>
      <c r="DQ903" s="146"/>
      <c r="DR903" s="146"/>
      <c r="DS903" s="146"/>
      <c r="DT903" s="146"/>
      <c r="DU903" s="146"/>
      <c r="DV903" s="158"/>
      <c r="DW903" s="158"/>
      <c r="DX903" s="158"/>
      <c r="DY903" s="158"/>
      <c r="DZ903" s="158"/>
      <c r="EA903" s="158"/>
      <c r="EB903" s="158"/>
      <c r="EC903" s="158"/>
      <c r="ED903" s="158"/>
      <c r="EE903" s="158"/>
      <c r="EF903" s="158"/>
      <c r="EG903" s="158"/>
      <c r="EH903" s="158"/>
      <c r="EI903" s="158"/>
      <c r="EJ903" s="146"/>
      <c r="EK903" s="146"/>
      <c r="EL903" s="146"/>
      <c r="EM903" s="146"/>
      <c r="EN903" s="146"/>
      <c r="EO903" s="146"/>
      <c r="EP903" s="146"/>
      <c r="EQ903" s="146"/>
      <c r="ER903" s="146"/>
      <c r="ES903" s="146"/>
      <c r="ET903" s="146"/>
      <c r="EU903" s="146"/>
      <c r="EV903" s="146"/>
      <c r="EW903" s="146"/>
      <c r="EX903" s="146"/>
      <c r="EY903" s="146"/>
      <c r="EZ903" s="158"/>
      <c r="FA903" s="158"/>
      <c r="FB903" s="158"/>
      <c r="FC903" s="146"/>
      <c r="FD903" s="146"/>
      <c r="FE903" s="146"/>
      <c r="FF903" s="146"/>
      <c r="FG903" s="146"/>
      <c r="FH903" s="146"/>
      <c r="FI903" s="146"/>
      <c r="FJ903" s="146"/>
      <c r="FK903" s="146"/>
      <c r="FL903" s="146"/>
      <c r="FM903" s="146"/>
      <c r="FN903" s="146"/>
      <c r="FO903" s="146"/>
      <c r="FP903" s="146"/>
      <c r="FQ903" s="146"/>
      <c r="FR903" s="146"/>
      <c r="FS903" s="146"/>
      <c r="FT903" s="146"/>
      <c r="FU903" s="146"/>
      <c r="FV903" s="146"/>
      <c r="FW903" s="146"/>
      <c r="FX903" s="146"/>
      <c r="FY903" s="146"/>
      <c r="FZ903" s="146"/>
      <c r="GA903" s="146"/>
    </row>
    <row r="904" spans="4:183">
      <c r="D904" s="45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  <c r="AA904" s="146"/>
      <c r="AB904" s="146"/>
      <c r="AC904" s="146"/>
      <c r="AD904" s="146"/>
      <c r="AE904" s="146"/>
      <c r="AF904" s="146"/>
      <c r="AG904" s="146"/>
      <c r="AH904" s="146"/>
      <c r="AI904" s="146"/>
      <c r="AJ904" s="146"/>
      <c r="AK904" s="146"/>
      <c r="AL904" s="217"/>
      <c r="AM904" s="146"/>
      <c r="AN904" s="146"/>
      <c r="AO904" s="146"/>
      <c r="AP904" s="146"/>
      <c r="AQ904" s="146"/>
      <c r="AR904" s="146"/>
      <c r="AS904" s="146"/>
      <c r="AT904" s="146"/>
      <c r="AU904" s="146"/>
      <c r="AV904" s="146"/>
      <c r="AW904" s="146"/>
      <c r="AX904" s="146"/>
      <c r="AY904" s="146"/>
      <c r="AZ904" s="146"/>
      <c r="BA904" s="146"/>
      <c r="BB904" s="146"/>
      <c r="BC904" s="146"/>
      <c r="BD904" s="146"/>
      <c r="BE904" s="146"/>
      <c r="BF904" s="146"/>
      <c r="BG904" s="146"/>
      <c r="BH904" s="146"/>
      <c r="BI904" s="146"/>
      <c r="BJ904" s="146"/>
      <c r="BK904" s="146"/>
      <c r="BL904" s="146"/>
      <c r="BM904" s="146"/>
      <c r="BN904" s="146"/>
      <c r="BO904" s="146"/>
      <c r="BP904" s="146"/>
      <c r="BQ904" s="146"/>
      <c r="BR904" s="146"/>
      <c r="BS904" s="146"/>
      <c r="BT904" s="146"/>
      <c r="BU904" s="146"/>
      <c r="BV904" s="146"/>
      <c r="BW904" s="146"/>
      <c r="BX904" s="146"/>
      <c r="BY904" s="146"/>
      <c r="BZ904" s="146"/>
      <c r="CA904" s="146"/>
      <c r="CB904" s="146"/>
      <c r="CC904" s="146"/>
      <c r="CD904" s="146"/>
      <c r="CE904" s="146"/>
      <c r="CF904" s="146"/>
      <c r="CG904" s="146"/>
      <c r="CH904" s="146"/>
      <c r="CI904" s="146"/>
      <c r="CJ904" s="146"/>
      <c r="CK904" s="146"/>
      <c r="CL904" s="146"/>
      <c r="CM904" s="146"/>
      <c r="CN904" s="146"/>
      <c r="CO904" s="146"/>
      <c r="CP904" s="146"/>
      <c r="CQ904" s="146"/>
      <c r="CR904" s="146"/>
      <c r="CS904" s="146"/>
      <c r="CT904" s="146"/>
      <c r="CU904" s="146"/>
      <c r="CV904" s="146"/>
      <c r="CW904" s="146"/>
      <c r="CX904" s="146"/>
      <c r="CY904" s="146"/>
      <c r="CZ904" s="146"/>
      <c r="DA904" s="146"/>
      <c r="DB904" s="146"/>
      <c r="DC904" s="146"/>
      <c r="DD904" s="146"/>
      <c r="DE904" s="146"/>
      <c r="DF904" s="146"/>
      <c r="DG904" s="146"/>
      <c r="DH904" s="146"/>
      <c r="DI904" s="146"/>
      <c r="DJ904" s="146"/>
      <c r="DK904" s="146"/>
      <c r="DL904" s="146"/>
      <c r="DM904" s="146"/>
      <c r="DN904" s="146"/>
      <c r="DO904" s="146"/>
      <c r="DP904" s="146"/>
      <c r="DQ904" s="146"/>
      <c r="DR904" s="146"/>
      <c r="DS904" s="146"/>
      <c r="DT904" s="146"/>
      <c r="DU904" s="146"/>
      <c r="DV904" s="158"/>
      <c r="DW904" s="158"/>
      <c r="DX904" s="158"/>
      <c r="DY904" s="158"/>
      <c r="DZ904" s="158"/>
      <c r="EA904" s="158"/>
      <c r="EB904" s="158"/>
      <c r="EC904" s="158"/>
      <c r="ED904" s="158"/>
      <c r="EE904" s="158"/>
      <c r="EF904" s="158"/>
      <c r="EG904" s="158"/>
      <c r="EH904" s="158"/>
      <c r="EI904" s="158"/>
      <c r="EJ904" s="146"/>
      <c r="EK904" s="146"/>
      <c r="EL904" s="146"/>
      <c r="EM904" s="146"/>
      <c r="EN904" s="146"/>
      <c r="EO904" s="146"/>
      <c r="EP904" s="146"/>
      <c r="EQ904" s="146"/>
      <c r="ER904" s="146"/>
      <c r="ES904" s="146"/>
      <c r="ET904" s="146"/>
      <c r="EU904" s="146"/>
      <c r="EV904" s="146"/>
      <c r="EW904" s="146"/>
      <c r="EX904" s="146"/>
      <c r="EY904" s="146"/>
      <c r="EZ904" s="158"/>
      <c r="FA904" s="158"/>
      <c r="FB904" s="158"/>
      <c r="FC904" s="146"/>
      <c r="FD904" s="146"/>
      <c r="FE904" s="146"/>
      <c r="FF904" s="146"/>
      <c r="FG904" s="146"/>
      <c r="FH904" s="146"/>
      <c r="FI904" s="146"/>
      <c r="FJ904" s="146"/>
      <c r="FK904" s="146"/>
      <c r="FL904" s="146"/>
      <c r="FM904" s="146"/>
      <c r="FN904" s="146"/>
      <c r="FO904" s="146"/>
      <c r="FP904" s="146"/>
      <c r="FQ904" s="146"/>
      <c r="FR904" s="146"/>
      <c r="FS904" s="146"/>
      <c r="FT904" s="146"/>
      <c r="FU904" s="146"/>
      <c r="FV904" s="146"/>
      <c r="FW904" s="146"/>
      <c r="FX904" s="146"/>
      <c r="FY904" s="146"/>
      <c r="FZ904" s="146"/>
      <c r="GA904" s="146"/>
    </row>
    <row r="905" spans="4:183">
      <c r="D905" s="45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  <c r="AA905" s="146"/>
      <c r="AB905" s="146"/>
      <c r="AC905" s="146"/>
      <c r="AD905" s="146"/>
      <c r="AE905" s="146"/>
      <c r="AF905" s="146"/>
      <c r="AG905" s="146"/>
      <c r="AH905" s="146"/>
      <c r="AI905" s="146"/>
      <c r="AJ905" s="146"/>
      <c r="AK905" s="146"/>
      <c r="AL905" s="217"/>
      <c r="AM905" s="146"/>
      <c r="AN905" s="146"/>
      <c r="AO905" s="146"/>
      <c r="AP905" s="146"/>
      <c r="AQ905" s="146"/>
      <c r="AR905" s="146"/>
      <c r="AS905" s="146"/>
      <c r="AT905" s="146"/>
      <c r="AU905" s="146"/>
      <c r="AV905" s="146"/>
      <c r="AW905" s="146"/>
      <c r="AX905" s="146"/>
      <c r="AY905" s="146"/>
      <c r="AZ905" s="146"/>
      <c r="BA905" s="146"/>
      <c r="BB905" s="146"/>
      <c r="BC905" s="146"/>
      <c r="BD905" s="146"/>
      <c r="BE905" s="146"/>
      <c r="BF905" s="146"/>
      <c r="BG905" s="146"/>
      <c r="BH905" s="146"/>
      <c r="BI905" s="146"/>
      <c r="BJ905" s="146"/>
      <c r="BK905" s="146"/>
      <c r="BL905" s="146"/>
      <c r="BM905" s="146"/>
      <c r="BN905" s="146"/>
      <c r="BO905" s="146"/>
      <c r="BP905" s="146"/>
      <c r="BQ905" s="146"/>
      <c r="BR905" s="146"/>
      <c r="BS905" s="146"/>
      <c r="BT905" s="146"/>
      <c r="BU905" s="146"/>
      <c r="BV905" s="146"/>
      <c r="BW905" s="146"/>
      <c r="BX905" s="146"/>
      <c r="BY905" s="146"/>
      <c r="BZ905" s="146"/>
      <c r="CA905" s="146"/>
      <c r="CB905" s="146"/>
      <c r="CC905" s="146"/>
      <c r="CD905" s="146"/>
      <c r="CE905" s="146"/>
      <c r="CF905" s="146"/>
      <c r="CG905" s="146"/>
      <c r="CH905" s="146"/>
      <c r="CI905" s="146"/>
      <c r="CJ905" s="146"/>
      <c r="CK905" s="146"/>
      <c r="CL905" s="146"/>
      <c r="CM905" s="146"/>
      <c r="CN905" s="146"/>
      <c r="CO905" s="146"/>
      <c r="CP905" s="146"/>
      <c r="CQ905" s="146"/>
      <c r="CR905" s="146"/>
      <c r="CS905" s="146"/>
      <c r="CT905" s="146"/>
      <c r="CU905" s="146"/>
      <c r="CV905" s="146"/>
      <c r="CW905" s="146"/>
      <c r="CX905" s="146"/>
      <c r="CY905" s="146"/>
      <c r="CZ905" s="146"/>
      <c r="DA905" s="146"/>
      <c r="DB905" s="146"/>
      <c r="DC905" s="146"/>
      <c r="DD905" s="146"/>
      <c r="DE905" s="146"/>
      <c r="DF905" s="146"/>
      <c r="DG905" s="146"/>
      <c r="DH905" s="146"/>
      <c r="DI905" s="146"/>
      <c r="DJ905" s="146"/>
      <c r="DK905" s="146"/>
      <c r="DL905" s="146"/>
      <c r="DM905" s="146"/>
      <c r="DN905" s="146"/>
      <c r="DO905" s="146"/>
      <c r="DP905" s="146"/>
      <c r="DQ905" s="146"/>
      <c r="DR905" s="146"/>
      <c r="DS905" s="146"/>
      <c r="DT905" s="146"/>
      <c r="DU905" s="146"/>
      <c r="DV905" s="158"/>
      <c r="DW905" s="158"/>
      <c r="DX905" s="158"/>
      <c r="DY905" s="158"/>
      <c r="DZ905" s="158"/>
      <c r="EA905" s="158"/>
      <c r="EB905" s="158"/>
      <c r="EC905" s="158"/>
      <c r="ED905" s="158"/>
      <c r="EE905" s="158"/>
      <c r="EF905" s="158"/>
      <c r="EG905" s="158"/>
      <c r="EH905" s="158"/>
      <c r="EI905" s="158"/>
      <c r="EJ905" s="146"/>
      <c r="EK905" s="146"/>
      <c r="EL905" s="146"/>
      <c r="EM905" s="146"/>
      <c r="EN905" s="146"/>
      <c r="EO905" s="146"/>
      <c r="EP905" s="146"/>
      <c r="EQ905" s="146"/>
      <c r="ER905" s="146"/>
      <c r="ES905" s="146"/>
      <c r="ET905" s="146"/>
      <c r="EU905" s="146"/>
      <c r="EV905" s="146"/>
      <c r="EW905" s="146"/>
      <c r="EX905" s="146"/>
      <c r="EY905" s="146"/>
      <c r="EZ905" s="158"/>
      <c r="FA905" s="158"/>
      <c r="FB905" s="158"/>
      <c r="FC905" s="146"/>
      <c r="FD905" s="146"/>
      <c r="FE905" s="146"/>
      <c r="FF905" s="146"/>
      <c r="FG905" s="146"/>
      <c r="FH905" s="146"/>
      <c r="FI905" s="146"/>
      <c r="FJ905" s="146"/>
      <c r="FK905" s="146"/>
      <c r="FL905" s="146"/>
      <c r="FM905" s="146"/>
      <c r="FN905" s="146"/>
      <c r="FO905" s="146"/>
      <c r="FP905" s="146"/>
      <c r="FQ905" s="146"/>
      <c r="FR905" s="146"/>
      <c r="FS905" s="146"/>
      <c r="FT905" s="146"/>
      <c r="FU905" s="146"/>
      <c r="FV905" s="146"/>
      <c r="FW905" s="146"/>
      <c r="FX905" s="146"/>
      <c r="FY905" s="146"/>
      <c r="FZ905" s="146"/>
      <c r="GA905" s="146"/>
    </row>
    <row r="906" spans="4:183">
      <c r="D906" s="45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  <c r="AA906" s="146"/>
      <c r="AB906" s="146"/>
      <c r="AC906" s="146"/>
      <c r="AD906" s="146"/>
      <c r="AE906" s="146"/>
      <c r="AF906" s="146"/>
      <c r="AG906" s="146"/>
      <c r="AH906" s="146"/>
      <c r="AI906" s="146"/>
      <c r="AJ906" s="146"/>
      <c r="AK906" s="146"/>
      <c r="AL906" s="217"/>
      <c r="AM906" s="146"/>
      <c r="AN906" s="146"/>
      <c r="AO906" s="146"/>
      <c r="AP906" s="146"/>
      <c r="AQ906" s="146"/>
      <c r="AR906" s="146"/>
      <c r="AS906" s="146"/>
      <c r="AT906" s="146"/>
      <c r="AU906" s="146"/>
      <c r="AV906" s="146"/>
      <c r="AW906" s="146"/>
      <c r="AX906" s="146"/>
      <c r="AY906" s="146"/>
      <c r="AZ906" s="146"/>
      <c r="BA906" s="146"/>
      <c r="BB906" s="146"/>
      <c r="BC906" s="146"/>
      <c r="BD906" s="146"/>
      <c r="BE906" s="146"/>
      <c r="BF906" s="146"/>
      <c r="BG906" s="146"/>
      <c r="BH906" s="146"/>
      <c r="BI906" s="146"/>
      <c r="BJ906" s="146"/>
      <c r="BK906" s="146"/>
      <c r="BL906" s="146"/>
      <c r="BM906" s="146"/>
      <c r="BN906" s="146"/>
      <c r="BO906" s="146"/>
      <c r="BP906" s="146"/>
      <c r="BQ906" s="146"/>
      <c r="BR906" s="146"/>
      <c r="BS906" s="146"/>
      <c r="BT906" s="146"/>
      <c r="BU906" s="146"/>
      <c r="BV906" s="146"/>
      <c r="BW906" s="146"/>
      <c r="BX906" s="146"/>
      <c r="BY906" s="146"/>
      <c r="BZ906" s="146"/>
      <c r="CA906" s="146"/>
      <c r="CB906" s="146"/>
      <c r="CC906" s="146"/>
      <c r="CD906" s="146"/>
      <c r="CE906" s="146"/>
      <c r="CF906" s="146"/>
      <c r="CG906" s="146"/>
      <c r="CH906" s="146"/>
      <c r="CI906" s="146"/>
      <c r="CJ906" s="146"/>
      <c r="CK906" s="146"/>
      <c r="CL906" s="146"/>
      <c r="CM906" s="146"/>
      <c r="CN906" s="146"/>
      <c r="CO906" s="146"/>
      <c r="CP906" s="146"/>
      <c r="CQ906" s="146"/>
      <c r="CR906" s="146"/>
      <c r="CS906" s="146"/>
      <c r="CT906" s="146"/>
      <c r="CU906" s="146"/>
      <c r="CV906" s="146"/>
      <c r="CW906" s="146"/>
      <c r="CX906" s="146"/>
      <c r="CY906" s="146"/>
      <c r="CZ906" s="146"/>
      <c r="DA906" s="146"/>
      <c r="DB906" s="146"/>
      <c r="DC906" s="146"/>
      <c r="DD906" s="146"/>
      <c r="DE906" s="146"/>
      <c r="DF906" s="146"/>
      <c r="DG906" s="146"/>
      <c r="DH906" s="146"/>
      <c r="DI906" s="146"/>
      <c r="DJ906" s="146"/>
      <c r="DK906" s="146"/>
      <c r="DL906" s="146"/>
      <c r="DM906" s="146"/>
      <c r="DN906" s="146"/>
      <c r="DO906" s="146"/>
      <c r="DP906" s="146"/>
      <c r="DQ906" s="146"/>
      <c r="DR906" s="146"/>
      <c r="DS906" s="146"/>
      <c r="DT906" s="146"/>
      <c r="DU906" s="146"/>
      <c r="DV906" s="158"/>
      <c r="DW906" s="158"/>
      <c r="DX906" s="158"/>
      <c r="DY906" s="158"/>
      <c r="DZ906" s="158"/>
      <c r="EA906" s="158"/>
      <c r="EB906" s="158"/>
      <c r="EC906" s="158"/>
      <c r="ED906" s="158"/>
      <c r="EE906" s="158"/>
      <c r="EF906" s="158"/>
      <c r="EG906" s="158"/>
      <c r="EH906" s="158"/>
      <c r="EI906" s="158"/>
      <c r="EJ906" s="146"/>
      <c r="EK906" s="146"/>
      <c r="EL906" s="146"/>
      <c r="EM906" s="146"/>
      <c r="EN906" s="146"/>
      <c r="EO906" s="146"/>
      <c r="EP906" s="146"/>
      <c r="EQ906" s="146"/>
      <c r="ER906" s="146"/>
      <c r="ES906" s="146"/>
      <c r="ET906" s="146"/>
      <c r="EU906" s="146"/>
      <c r="EV906" s="146"/>
      <c r="EW906" s="146"/>
      <c r="EX906" s="146"/>
      <c r="EY906" s="146"/>
      <c r="EZ906" s="158"/>
      <c r="FA906" s="158"/>
      <c r="FB906" s="158"/>
      <c r="FC906" s="146"/>
      <c r="FD906" s="146"/>
      <c r="FE906" s="146"/>
      <c r="FF906" s="146"/>
      <c r="FG906" s="146"/>
      <c r="FH906" s="146"/>
      <c r="FI906" s="146"/>
      <c r="FJ906" s="146"/>
      <c r="FK906" s="146"/>
      <c r="FL906" s="146"/>
      <c r="FM906" s="146"/>
      <c r="FN906" s="146"/>
      <c r="FO906" s="146"/>
      <c r="FP906" s="146"/>
      <c r="FQ906" s="146"/>
      <c r="FR906" s="146"/>
      <c r="FS906" s="146"/>
      <c r="FT906" s="146"/>
      <c r="FU906" s="146"/>
      <c r="FV906" s="146"/>
      <c r="FW906" s="146"/>
      <c r="FX906" s="146"/>
      <c r="FY906" s="146"/>
      <c r="FZ906" s="146"/>
      <c r="GA906" s="146"/>
    </row>
    <row r="907" spans="4:183">
      <c r="D907" s="45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  <c r="AA907" s="146"/>
      <c r="AB907" s="146"/>
      <c r="AC907" s="146"/>
      <c r="AD907" s="146"/>
      <c r="AE907" s="146"/>
      <c r="AF907" s="146"/>
      <c r="AG907" s="146"/>
      <c r="AH907" s="146"/>
      <c r="AI907" s="146"/>
      <c r="AJ907" s="146"/>
      <c r="AK907" s="146"/>
      <c r="AL907" s="217"/>
      <c r="AM907" s="146"/>
      <c r="AN907" s="146"/>
      <c r="AO907" s="146"/>
      <c r="AP907" s="146"/>
      <c r="AQ907" s="146"/>
      <c r="AR907" s="146"/>
      <c r="AS907" s="146"/>
      <c r="AT907" s="146"/>
      <c r="AU907" s="146"/>
      <c r="AV907" s="146"/>
      <c r="AW907" s="146"/>
      <c r="AX907" s="146"/>
      <c r="AY907" s="146"/>
      <c r="AZ907" s="146"/>
      <c r="BA907" s="146"/>
      <c r="BB907" s="146"/>
      <c r="BC907" s="146"/>
      <c r="BD907" s="146"/>
      <c r="BE907" s="146"/>
      <c r="BF907" s="146"/>
      <c r="BG907" s="146"/>
      <c r="BH907" s="146"/>
      <c r="BI907" s="146"/>
      <c r="BJ907" s="146"/>
      <c r="BK907" s="146"/>
      <c r="BL907" s="146"/>
      <c r="BM907" s="146"/>
      <c r="BN907" s="146"/>
      <c r="BO907" s="146"/>
      <c r="BP907" s="146"/>
      <c r="BQ907" s="146"/>
      <c r="BR907" s="146"/>
      <c r="BS907" s="146"/>
      <c r="BT907" s="146"/>
      <c r="BU907" s="146"/>
      <c r="BV907" s="146"/>
      <c r="BW907" s="146"/>
      <c r="BX907" s="146"/>
      <c r="BY907" s="146"/>
      <c r="BZ907" s="146"/>
      <c r="CA907" s="146"/>
      <c r="CB907" s="146"/>
      <c r="CC907" s="146"/>
      <c r="CD907" s="146"/>
      <c r="CE907" s="146"/>
      <c r="CF907" s="146"/>
      <c r="CG907" s="146"/>
      <c r="CH907" s="146"/>
      <c r="CI907" s="146"/>
      <c r="CJ907" s="146"/>
      <c r="CK907" s="146"/>
      <c r="CL907" s="146"/>
      <c r="CM907" s="146"/>
      <c r="CN907" s="146"/>
      <c r="CO907" s="146"/>
      <c r="CP907" s="146"/>
      <c r="CQ907" s="146"/>
      <c r="CR907" s="146"/>
      <c r="CS907" s="146"/>
      <c r="CT907" s="146"/>
      <c r="CU907" s="146"/>
      <c r="CV907" s="146"/>
      <c r="CW907" s="146"/>
      <c r="CX907" s="146"/>
      <c r="CY907" s="146"/>
      <c r="CZ907" s="146"/>
      <c r="DA907" s="146"/>
      <c r="DB907" s="146"/>
      <c r="DC907" s="146"/>
      <c r="DD907" s="146"/>
      <c r="DE907" s="146"/>
      <c r="DF907" s="146"/>
      <c r="DG907" s="146"/>
      <c r="DH907" s="146"/>
      <c r="DI907" s="146"/>
      <c r="DJ907" s="146"/>
      <c r="DK907" s="146"/>
      <c r="DL907" s="146"/>
      <c r="DM907" s="146"/>
      <c r="DN907" s="146"/>
      <c r="DO907" s="146"/>
      <c r="DP907" s="146"/>
      <c r="DQ907" s="146"/>
      <c r="DR907" s="146"/>
      <c r="DS907" s="146"/>
      <c r="DT907" s="146"/>
      <c r="DU907" s="146"/>
      <c r="DV907" s="158"/>
      <c r="DW907" s="158"/>
      <c r="DX907" s="158"/>
      <c r="DY907" s="158"/>
      <c r="DZ907" s="158"/>
      <c r="EA907" s="158"/>
      <c r="EB907" s="158"/>
      <c r="EC907" s="158"/>
      <c r="ED907" s="158"/>
      <c r="EE907" s="158"/>
      <c r="EF907" s="158"/>
      <c r="EG907" s="158"/>
      <c r="EH907" s="158"/>
      <c r="EI907" s="158"/>
      <c r="EJ907" s="146"/>
      <c r="EK907" s="146"/>
      <c r="EL907" s="146"/>
      <c r="EM907" s="146"/>
      <c r="EN907" s="146"/>
      <c r="EO907" s="146"/>
      <c r="EP907" s="146"/>
      <c r="EQ907" s="146"/>
      <c r="ER907" s="146"/>
      <c r="ES907" s="146"/>
      <c r="ET907" s="146"/>
      <c r="EU907" s="146"/>
      <c r="EV907" s="146"/>
      <c r="EW907" s="146"/>
      <c r="EX907" s="146"/>
      <c r="EY907" s="146"/>
      <c r="EZ907" s="158"/>
      <c r="FA907" s="158"/>
      <c r="FB907" s="158"/>
      <c r="FC907" s="146"/>
      <c r="FD907" s="146"/>
      <c r="FE907" s="146"/>
      <c r="FF907" s="146"/>
      <c r="FG907" s="146"/>
      <c r="FH907" s="146"/>
      <c r="FI907" s="146"/>
      <c r="FJ907" s="146"/>
      <c r="FK907" s="146"/>
      <c r="FL907" s="146"/>
      <c r="FM907" s="146"/>
      <c r="FN907" s="146"/>
      <c r="FO907" s="146"/>
      <c r="FP907" s="146"/>
      <c r="FQ907" s="146"/>
      <c r="FR907" s="146"/>
      <c r="FS907" s="146"/>
      <c r="FT907" s="146"/>
      <c r="FU907" s="146"/>
      <c r="FV907" s="146"/>
      <c r="FW907" s="146"/>
      <c r="FX907" s="146"/>
      <c r="FY907" s="146"/>
      <c r="FZ907" s="146"/>
      <c r="GA907" s="146"/>
    </row>
    <row r="908" spans="4:183">
      <c r="D908" s="45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  <c r="AA908" s="146"/>
      <c r="AB908" s="146"/>
      <c r="AC908" s="146"/>
      <c r="AD908" s="146"/>
      <c r="AE908" s="146"/>
      <c r="AF908" s="146"/>
      <c r="AG908" s="146"/>
      <c r="AH908" s="146"/>
      <c r="AI908" s="146"/>
      <c r="AJ908" s="146"/>
      <c r="AK908" s="146"/>
      <c r="AL908" s="217"/>
      <c r="AM908" s="146"/>
      <c r="AN908" s="146"/>
      <c r="AO908" s="146"/>
      <c r="AP908" s="146"/>
      <c r="AQ908" s="146"/>
      <c r="AR908" s="146"/>
      <c r="AS908" s="146"/>
      <c r="AT908" s="146"/>
      <c r="AU908" s="146"/>
      <c r="AV908" s="146"/>
      <c r="AW908" s="146"/>
      <c r="AX908" s="146"/>
      <c r="AY908" s="146"/>
      <c r="AZ908" s="146"/>
      <c r="BA908" s="146"/>
      <c r="BB908" s="146"/>
      <c r="BC908" s="146"/>
      <c r="BD908" s="146"/>
      <c r="BE908" s="146"/>
      <c r="BF908" s="146"/>
      <c r="BG908" s="146"/>
      <c r="BH908" s="146"/>
      <c r="BI908" s="146"/>
      <c r="BJ908" s="146"/>
      <c r="BK908" s="146"/>
      <c r="BL908" s="146"/>
      <c r="BM908" s="146"/>
      <c r="BN908" s="146"/>
      <c r="BO908" s="146"/>
      <c r="BP908" s="146"/>
      <c r="BQ908" s="146"/>
      <c r="BR908" s="146"/>
      <c r="BS908" s="146"/>
      <c r="BT908" s="146"/>
      <c r="BU908" s="146"/>
      <c r="BV908" s="146"/>
      <c r="BW908" s="146"/>
      <c r="BX908" s="146"/>
      <c r="BY908" s="146"/>
      <c r="BZ908" s="146"/>
      <c r="CA908" s="146"/>
      <c r="CB908" s="146"/>
      <c r="CC908" s="146"/>
      <c r="CD908" s="146"/>
      <c r="CE908" s="146"/>
      <c r="CF908" s="146"/>
      <c r="CG908" s="146"/>
      <c r="CH908" s="146"/>
      <c r="CI908" s="146"/>
      <c r="CJ908" s="146"/>
      <c r="CK908" s="146"/>
      <c r="CL908" s="146"/>
      <c r="CM908" s="146"/>
      <c r="CN908" s="146"/>
      <c r="CO908" s="146"/>
      <c r="CP908" s="146"/>
      <c r="CQ908" s="146"/>
      <c r="CR908" s="146"/>
      <c r="CS908" s="146"/>
      <c r="CT908" s="146"/>
      <c r="CU908" s="146"/>
      <c r="CV908" s="146"/>
      <c r="CW908" s="146"/>
      <c r="CX908" s="146"/>
      <c r="CY908" s="146"/>
      <c r="CZ908" s="146"/>
      <c r="DA908" s="146"/>
      <c r="DB908" s="146"/>
      <c r="DC908" s="146"/>
      <c r="DD908" s="146"/>
      <c r="DE908" s="146"/>
      <c r="DF908" s="146"/>
      <c r="DG908" s="146"/>
      <c r="DH908" s="146"/>
      <c r="DI908" s="146"/>
      <c r="DJ908" s="146"/>
      <c r="DK908" s="146"/>
      <c r="DL908" s="146"/>
      <c r="DM908" s="146"/>
      <c r="DN908" s="146"/>
      <c r="DO908" s="146"/>
      <c r="DP908" s="146"/>
      <c r="DQ908" s="146"/>
      <c r="DR908" s="146"/>
      <c r="DS908" s="146"/>
      <c r="DT908" s="146"/>
      <c r="DU908" s="146"/>
      <c r="DV908" s="158"/>
      <c r="DW908" s="158"/>
      <c r="DX908" s="158"/>
      <c r="DY908" s="158"/>
      <c r="DZ908" s="158"/>
      <c r="EA908" s="158"/>
      <c r="EB908" s="158"/>
      <c r="EC908" s="158"/>
      <c r="ED908" s="158"/>
      <c r="EE908" s="158"/>
      <c r="EF908" s="158"/>
      <c r="EG908" s="158"/>
      <c r="EH908" s="158"/>
      <c r="EI908" s="158"/>
      <c r="EJ908" s="146"/>
      <c r="EK908" s="146"/>
      <c r="EL908" s="146"/>
      <c r="EM908" s="146"/>
      <c r="EN908" s="146"/>
      <c r="EO908" s="146"/>
      <c r="EP908" s="146"/>
      <c r="EQ908" s="146"/>
      <c r="ER908" s="146"/>
      <c r="ES908" s="146"/>
      <c r="ET908" s="146"/>
      <c r="EU908" s="146"/>
      <c r="EV908" s="146"/>
      <c r="EW908" s="146"/>
      <c r="EX908" s="146"/>
      <c r="EY908" s="146"/>
      <c r="EZ908" s="158"/>
      <c r="FA908" s="158"/>
      <c r="FB908" s="158"/>
      <c r="FC908" s="146"/>
      <c r="FD908" s="146"/>
      <c r="FE908" s="146"/>
      <c r="FF908" s="146"/>
      <c r="FG908" s="146"/>
      <c r="FH908" s="146"/>
      <c r="FI908" s="146"/>
      <c r="FJ908" s="146"/>
      <c r="FK908" s="146"/>
      <c r="FL908" s="146"/>
      <c r="FM908" s="146"/>
      <c r="FN908" s="146"/>
      <c r="FO908" s="146"/>
      <c r="FP908" s="146"/>
      <c r="FQ908" s="146"/>
      <c r="FR908" s="146"/>
      <c r="FS908" s="146"/>
      <c r="FT908" s="146"/>
      <c r="FU908" s="146"/>
      <c r="FV908" s="146"/>
      <c r="FW908" s="146"/>
      <c r="FX908" s="146"/>
      <c r="FY908" s="146"/>
      <c r="FZ908" s="146"/>
      <c r="GA908" s="146"/>
    </row>
    <row r="909" spans="4:183">
      <c r="D909" s="45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  <c r="AA909" s="146"/>
      <c r="AB909" s="146"/>
      <c r="AC909" s="146"/>
      <c r="AD909" s="146"/>
      <c r="AE909" s="146"/>
      <c r="AF909" s="146"/>
      <c r="AG909" s="146"/>
      <c r="AH909" s="146"/>
      <c r="AI909" s="146"/>
      <c r="AJ909" s="146"/>
      <c r="AK909" s="146"/>
      <c r="AL909" s="217"/>
      <c r="AM909" s="146"/>
      <c r="AN909" s="146"/>
      <c r="AO909" s="146"/>
      <c r="AP909" s="146"/>
      <c r="AQ909" s="146"/>
      <c r="AR909" s="146"/>
      <c r="AS909" s="146"/>
      <c r="AT909" s="146"/>
      <c r="AU909" s="146"/>
      <c r="AV909" s="146"/>
      <c r="AW909" s="146"/>
      <c r="AX909" s="146"/>
      <c r="AY909" s="146"/>
      <c r="AZ909" s="146"/>
      <c r="BA909" s="146"/>
      <c r="BB909" s="146"/>
      <c r="BC909" s="146"/>
      <c r="BD909" s="146"/>
      <c r="BE909" s="146"/>
      <c r="BF909" s="146"/>
      <c r="BG909" s="146"/>
      <c r="BH909" s="146"/>
      <c r="BI909" s="146"/>
      <c r="BJ909" s="146"/>
      <c r="BK909" s="146"/>
      <c r="BL909" s="146"/>
      <c r="BM909" s="146"/>
      <c r="BN909" s="146"/>
      <c r="BO909" s="146"/>
      <c r="BP909" s="146"/>
      <c r="BQ909" s="146"/>
      <c r="BR909" s="146"/>
      <c r="BS909" s="146"/>
      <c r="BT909" s="146"/>
      <c r="BU909" s="146"/>
      <c r="BV909" s="146"/>
      <c r="BW909" s="146"/>
      <c r="BX909" s="146"/>
      <c r="BY909" s="146"/>
      <c r="BZ909" s="146"/>
      <c r="CA909" s="146"/>
      <c r="CB909" s="146"/>
      <c r="CC909" s="146"/>
      <c r="CD909" s="146"/>
      <c r="CE909" s="146"/>
      <c r="CF909" s="146"/>
      <c r="CG909" s="146"/>
      <c r="CH909" s="146"/>
      <c r="CI909" s="146"/>
      <c r="CJ909" s="146"/>
      <c r="CK909" s="146"/>
      <c r="CL909" s="146"/>
      <c r="CM909" s="146"/>
      <c r="CN909" s="146"/>
      <c r="CO909" s="146"/>
      <c r="CP909" s="146"/>
      <c r="CQ909" s="146"/>
      <c r="CR909" s="146"/>
      <c r="CS909" s="146"/>
      <c r="CT909" s="146"/>
      <c r="CU909" s="146"/>
      <c r="CV909" s="146"/>
      <c r="CW909" s="146"/>
      <c r="CX909" s="146"/>
      <c r="CY909" s="146"/>
      <c r="CZ909" s="146"/>
      <c r="DA909" s="146"/>
      <c r="DB909" s="146"/>
      <c r="DC909" s="146"/>
      <c r="DD909" s="146"/>
      <c r="DE909" s="146"/>
      <c r="DF909" s="146"/>
      <c r="DG909" s="146"/>
      <c r="DH909" s="146"/>
      <c r="DI909" s="146"/>
      <c r="DJ909" s="146"/>
      <c r="DK909" s="146"/>
      <c r="DL909" s="146"/>
      <c r="DM909" s="146"/>
      <c r="DN909" s="146"/>
      <c r="DO909" s="146"/>
      <c r="DP909" s="146"/>
      <c r="DQ909" s="146"/>
      <c r="DR909" s="146"/>
      <c r="DS909" s="146"/>
      <c r="DT909" s="146"/>
      <c r="DU909" s="146"/>
      <c r="DV909" s="158"/>
      <c r="DW909" s="158"/>
      <c r="DX909" s="158"/>
      <c r="DY909" s="158"/>
      <c r="DZ909" s="158"/>
      <c r="EA909" s="158"/>
      <c r="EB909" s="158"/>
      <c r="EC909" s="158"/>
      <c r="ED909" s="158"/>
      <c r="EE909" s="158"/>
      <c r="EF909" s="158"/>
      <c r="EG909" s="158"/>
      <c r="EH909" s="158"/>
      <c r="EI909" s="158"/>
      <c r="EJ909" s="146"/>
      <c r="EK909" s="146"/>
      <c r="EL909" s="146"/>
      <c r="EM909" s="146"/>
      <c r="EN909" s="146"/>
      <c r="EO909" s="146"/>
      <c r="EP909" s="146"/>
      <c r="EQ909" s="146"/>
      <c r="ER909" s="146"/>
      <c r="ES909" s="146"/>
      <c r="ET909" s="146"/>
      <c r="EU909" s="146"/>
      <c r="EV909" s="146"/>
      <c r="EW909" s="146"/>
      <c r="EX909" s="146"/>
      <c r="EY909" s="146"/>
      <c r="EZ909" s="158"/>
      <c r="FA909" s="158"/>
      <c r="FB909" s="158"/>
      <c r="FC909" s="146"/>
      <c r="FD909" s="146"/>
      <c r="FE909" s="146"/>
      <c r="FF909" s="146"/>
      <c r="FG909" s="146"/>
      <c r="FH909" s="146"/>
      <c r="FI909" s="146"/>
      <c r="FJ909" s="146"/>
      <c r="FK909" s="146"/>
      <c r="FL909" s="146"/>
      <c r="FM909" s="146"/>
      <c r="FN909" s="146"/>
      <c r="FO909" s="146"/>
      <c r="FP909" s="146"/>
      <c r="FQ909" s="146"/>
      <c r="FR909" s="146"/>
      <c r="FS909" s="146"/>
      <c r="FT909" s="146"/>
      <c r="FU909" s="146"/>
      <c r="FV909" s="146"/>
      <c r="FW909" s="146"/>
      <c r="FX909" s="146"/>
      <c r="FY909" s="146"/>
      <c r="FZ909" s="146"/>
      <c r="GA909" s="146"/>
    </row>
    <row r="910" spans="4:183">
      <c r="D910" s="45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  <c r="AA910" s="146"/>
      <c r="AB910" s="146"/>
      <c r="AC910" s="146"/>
      <c r="AD910" s="146"/>
      <c r="AE910" s="146"/>
      <c r="AF910" s="146"/>
      <c r="AG910" s="146"/>
      <c r="AH910" s="146"/>
      <c r="AI910" s="146"/>
      <c r="AJ910" s="146"/>
      <c r="AK910" s="146"/>
      <c r="AL910" s="217"/>
      <c r="AM910" s="146"/>
      <c r="AN910" s="146"/>
      <c r="AO910" s="146"/>
      <c r="AP910" s="146"/>
      <c r="AQ910" s="146"/>
      <c r="AR910" s="146"/>
      <c r="AS910" s="146"/>
      <c r="AT910" s="146"/>
      <c r="AU910" s="146"/>
      <c r="AV910" s="146"/>
      <c r="AW910" s="146"/>
      <c r="AX910" s="146"/>
      <c r="AY910" s="146"/>
      <c r="AZ910" s="146"/>
      <c r="BA910" s="146"/>
      <c r="BB910" s="146"/>
      <c r="BC910" s="146"/>
      <c r="BD910" s="146"/>
      <c r="BE910" s="146"/>
      <c r="BF910" s="146"/>
      <c r="BG910" s="146"/>
      <c r="BH910" s="146"/>
      <c r="BI910" s="146"/>
      <c r="BJ910" s="146"/>
      <c r="BK910" s="146"/>
      <c r="BL910" s="146"/>
      <c r="BM910" s="146"/>
      <c r="BN910" s="146"/>
      <c r="BO910" s="146"/>
      <c r="BP910" s="146"/>
      <c r="BQ910" s="146"/>
      <c r="BR910" s="146"/>
      <c r="BS910" s="146"/>
      <c r="BT910" s="146"/>
      <c r="BU910" s="146"/>
      <c r="BV910" s="146"/>
      <c r="BW910" s="146"/>
      <c r="BX910" s="146"/>
      <c r="BY910" s="146"/>
      <c r="BZ910" s="146"/>
      <c r="CA910" s="146"/>
      <c r="CB910" s="146"/>
      <c r="CC910" s="146"/>
      <c r="CD910" s="146"/>
      <c r="CE910" s="146"/>
      <c r="CF910" s="146"/>
      <c r="CG910" s="146"/>
      <c r="CH910" s="146"/>
      <c r="CI910" s="146"/>
      <c r="CJ910" s="146"/>
      <c r="CK910" s="146"/>
      <c r="CL910" s="146"/>
      <c r="CM910" s="146"/>
      <c r="CN910" s="146"/>
      <c r="CO910" s="146"/>
      <c r="CP910" s="146"/>
      <c r="CQ910" s="146"/>
      <c r="CR910" s="146"/>
      <c r="CS910" s="146"/>
      <c r="CT910" s="146"/>
      <c r="CU910" s="146"/>
      <c r="CV910" s="146"/>
      <c r="CW910" s="146"/>
      <c r="CX910" s="146"/>
      <c r="CY910" s="146"/>
      <c r="CZ910" s="146"/>
      <c r="DA910" s="146"/>
      <c r="DB910" s="146"/>
      <c r="DC910" s="146"/>
      <c r="DD910" s="146"/>
      <c r="DE910" s="146"/>
      <c r="DF910" s="146"/>
      <c r="DG910" s="146"/>
      <c r="DH910" s="146"/>
      <c r="DI910" s="146"/>
      <c r="DJ910" s="146"/>
      <c r="DK910" s="146"/>
      <c r="DL910" s="146"/>
      <c r="DM910" s="146"/>
      <c r="DN910" s="146"/>
      <c r="DO910" s="146"/>
      <c r="DP910" s="146"/>
      <c r="DQ910" s="146"/>
      <c r="DR910" s="146"/>
      <c r="DS910" s="146"/>
      <c r="DT910" s="146"/>
      <c r="DU910" s="146"/>
      <c r="DV910" s="158"/>
      <c r="DW910" s="158"/>
      <c r="DX910" s="158"/>
      <c r="DY910" s="158"/>
      <c r="DZ910" s="158"/>
      <c r="EA910" s="158"/>
      <c r="EB910" s="158"/>
      <c r="EC910" s="158"/>
      <c r="ED910" s="158"/>
      <c r="EE910" s="158"/>
      <c r="EF910" s="158"/>
      <c r="EG910" s="158"/>
      <c r="EH910" s="158"/>
      <c r="EI910" s="158"/>
      <c r="EJ910" s="146"/>
      <c r="EK910" s="146"/>
      <c r="EL910" s="146"/>
      <c r="EM910" s="146"/>
      <c r="EN910" s="146"/>
      <c r="EO910" s="146"/>
      <c r="EP910" s="146"/>
      <c r="EQ910" s="146"/>
      <c r="ER910" s="146"/>
      <c r="ES910" s="146"/>
      <c r="ET910" s="146"/>
      <c r="EU910" s="146"/>
      <c r="EV910" s="146"/>
      <c r="EW910" s="146"/>
      <c r="EX910" s="146"/>
      <c r="EY910" s="146"/>
      <c r="EZ910" s="158"/>
      <c r="FA910" s="158"/>
      <c r="FB910" s="158"/>
      <c r="FC910" s="146"/>
      <c r="FD910" s="146"/>
      <c r="FE910" s="146"/>
      <c r="FF910" s="146"/>
      <c r="FG910" s="146"/>
      <c r="FH910" s="146"/>
      <c r="FI910" s="146"/>
      <c r="FJ910" s="146"/>
      <c r="FK910" s="146"/>
      <c r="FL910" s="146"/>
      <c r="FM910" s="146"/>
      <c r="FN910" s="146"/>
      <c r="FO910" s="146"/>
      <c r="FP910" s="146"/>
      <c r="FQ910" s="146"/>
      <c r="FR910" s="146"/>
      <c r="FS910" s="146"/>
      <c r="FT910" s="146"/>
      <c r="FU910" s="146"/>
      <c r="FV910" s="146"/>
      <c r="FW910" s="146"/>
      <c r="FX910" s="146"/>
      <c r="FY910" s="146"/>
      <c r="FZ910" s="146"/>
      <c r="GA910" s="146"/>
    </row>
    <row r="911" spans="4:183">
      <c r="D911" s="45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  <c r="AA911" s="146"/>
      <c r="AB911" s="146"/>
      <c r="AC911" s="146"/>
      <c r="AD911" s="146"/>
      <c r="AE911" s="146"/>
      <c r="AF911" s="146"/>
      <c r="AG911" s="146"/>
      <c r="AH911" s="146"/>
      <c r="AI911" s="146"/>
      <c r="AJ911" s="146"/>
      <c r="AK911" s="146"/>
      <c r="AL911" s="217"/>
      <c r="AM911" s="146"/>
      <c r="AN911" s="146"/>
      <c r="AO911" s="146"/>
      <c r="AP911" s="146"/>
      <c r="AQ911" s="146"/>
      <c r="AR911" s="146"/>
      <c r="AS911" s="146"/>
      <c r="AT911" s="146"/>
      <c r="AU911" s="146"/>
      <c r="AV911" s="146"/>
      <c r="AW911" s="146"/>
      <c r="AX911" s="146"/>
      <c r="AY911" s="146"/>
      <c r="AZ911" s="146"/>
      <c r="BA911" s="146"/>
      <c r="BB911" s="146"/>
      <c r="BC911" s="146"/>
      <c r="BD911" s="146"/>
      <c r="BE911" s="146"/>
      <c r="BF911" s="146"/>
      <c r="BG911" s="146"/>
      <c r="BH911" s="146"/>
      <c r="BI911" s="146"/>
      <c r="BJ911" s="146"/>
      <c r="BK911" s="146"/>
      <c r="BL911" s="146"/>
      <c r="BM911" s="146"/>
      <c r="BN911" s="146"/>
      <c r="BO911" s="146"/>
      <c r="BP911" s="146"/>
      <c r="BQ911" s="146"/>
      <c r="BR911" s="146"/>
      <c r="BS911" s="146"/>
      <c r="BT911" s="146"/>
      <c r="BU911" s="146"/>
      <c r="BV911" s="146"/>
      <c r="BW911" s="146"/>
      <c r="BX911" s="146"/>
      <c r="BY911" s="146"/>
      <c r="BZ911" s="146"/>
      <c r="CA911" s="146"/>
      <c r="CB911" s="146"/>
      <c r="CC911" s="146"/>
      <c r="CD911" s="146"/>
      <c r="CE911" s="146"/>
      <c r="CF911" s="146"/>
      <c r="CG911" s="146"/>
      <c r="CH911" s="146"/>
      <c r="CI911" s="146"/>
      <c r="CJ911" s="146"/>
      <c r="CK911" s="146"/>
      <c r="CL911" s="146"/>
      <c r="CM911" s="146"/>
      <c r="CN911" s="146"/>
      <c r="CO911" s="146"/>
      <c r="CP911" s="146"/>
      <c r="CQ911" s="146"/>
      <c r="CR911" s="146"/>
      <c r="CS911" s="146"/>
      <c r="CT911" s="146"/>
      <c r="CU911" s="146"/>
      <c r="CV911" s="146"/>
      <c r="CW911" s="146"/>
      <c r="CX911" s="146"/>
      <c r="CY911" s="146"/>
      <c r="CZ911" s="146"/>
      <c r="DA911" s="146"/>
      <c r="DB911" s="146"/>
      <c r="DC911" s="146"/>
      <c r="DD911" s="146"/>
      <c r="DE911" s="146"/>
      <c r="DF911" s="146"/>
      <c r="DG911" s="146"/>
      <c r="DH911" s="146"/>
      <c r="DI911" s="146"/>
      <c r="DJ911" s="146"/>
      <c r="DK911" s="146"/>
      <c r="DL911" s="146"/>
      <c r="DM911" s="146"/>
      <c r="DN911" s="146"/>
      <c r="DO911" s="146"/>
      <c r="DP911" s="146"/>
      <c r="DQ911" s="146"/>
      <c r="DR911" s="146"/>
      <c r="DS911" s="146"/>
      <c r="DT911" s="146"/>
      <c r="DU911" s="146"/>
      <c r="DV911" s="158"/>
      <c r="DW911" s="158"/>
      <c r="DX911" s="158"/>
      <c r="DY911" s="158"/>
      <c r="DZ911" s="158"/>
      <c r="EA911" s="158"/>
      <c r="EB911" s="158"/>
      <c r="EC911" s="158"/>
      <c r="ED911" s="158"/>
      <c r="EE911" s="158"/>
      <c r="EF911" s="158"/>
      <c r="EG911" s="158"/>
      <c r="EH911" s="158"/>
      <c r="EI911" s="158"/>
      <c r="EJ911" s="146"/>
      <c r="EK911" s="146"/>
      <c r="EL911" s="146"/>
      <c r="EM911" s="146"/>
      <c r="EN911" s="146"/>
      <c r="EO911" s="146"/>
      <c r="EP911" s="146"/>
      <c r="EQ911" s="146"/>
      <c r="ER911" s="146"/>
      <c r="ES911" s="146"/>
      <c r="ET911" s="146"/>
      <c r="EU911" s="146"/>
      <c r="EV911" s="146"/>
      <c r="EW911" s="146"/>
      <c r="EX911" s="146"/>
      <c r="EY911" s="146"/>
      <c r="EZ911" s="158"/>
      <c r="FA911" s="158"/>
      <c r="FB911" s="158"/>
      <c r="FC911" s="146"/>
      <c r="FD911" s="146"/>
      <c r="FE911" s="146"/>
      <c r="FF911" s="146"/>
      <c r="FG911" s="146"/>
      <c r="FH911" s="146"/>
      <c r="FI911" s="146"/>
      <c r="FJ911" s="146"/>
      <c r="FK911" s="146"/>
      <c r="FL911" s="146"/>
      <c r="FM911" s="146"/>
      <c r="FN911" s="146"/>
      <c r="FO911" s="146"/>
      <c r="FP911" s="146"/>
      <c r="FQ911" s="146"/>
      <c r="FR911" s="146"/>
      <c r="FS911" s="146"/>
      <c r="FT911" s="146"/>
      <c r="FU911" s="146"/>
      <c r="FV911" s="146"/>
      <c r="FW911" s="146"/>
      <c r="FX911" s="146"/>
      <c r="FY911" s="146"/>
      <c r="FZ911" s="146"/>
      <c r="GA911" s="146"/>
    </row>
    <row r="912" spans="4:183">
      <c r="D912" s="45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  <c r="AA912" s="146"/>
      <c r="AB912" s="146"/>
      <c r="AC912" s="146"/>
      <c r="AD912" s="146"/>
      <c r="AE912" s="146"/>
      <c r="AF912" s="146"/>
      <c r="AG912" s="146"/>
      <c r="AH912" s="146"/>
      <c r="AI912" s="146"/>
      <c r="AJ912" s="146"/>
      <c r="AK912" s="146"/>
      <c r="AL912" s="217"/>
      <c r="AM912" s="146"/>
      <c r="AN912" s="146"/>
      <c r="AO912" s="146"/>
      <c r="AP912" s="146"/>
      <c r="AQ912" s="146"/>
      <c r="AR912" s="146"/>
      <c r="AS912" s="146"/>
      <c r="AT912" s="146"/>
      <c r="AU912" s="146"/>
      <c r="AV912" s="146"/>
      <c r="AW912" s="146"/>
      <c r="AX912" s="146"/>
      <c r="AY912" s="146"/>
      <c r="AZ912" s="146"/>
      <c r="BA912" s="146"/>
      <c r="BB912" s="146"/>
      <c r="BC912" s="146"/>
      <c r="BD912" s="146"/>
      <c r="BE912" s="146"/>
      <c r="BF912" s="146"/>
      <c r="BG912" s="146"/>
      <c r="BH912" s="146"/>
      <c r="BI912" s="146"/>
      <c r="BJ912" s="146"/>
      <c r="BK912" s="146"/>
      <c r="BL912" s="146"/>
      <c r="BM912" s="146"/>
      <c r="BN912" s="146"/>
      <c r="BO912" s="146"/>
      <c r="BP912" s="146"/>
      <c r="BQ912" s="146"/>
      <c r="BR912" s="146"/>
      <c r="BS912" s="146"/>
      <c r="BT912" s="146"/>
      <c r="BU912" s="146"/>
      <c r="BV912" s="146"/>
      <c r="BW912" s="146"/>
      <c r="BX912" s="146"/>
      <c r="BY912" s="146"/>
      <c r="BZ912" s="146"/>
      <c r="CA912" s="146"/>
      <c r="CB912" s="146"/>
      <c r="CC912" s="146"/>
      <c r="CD912" s="146"/>
      <c r="CE912" s="146"/>
      <c r="CF912" s="146"/>
      <c r="CG912" s="146"/>
      <c r="CH912" s="146"/>
      <c r="CI912" s="146"/>
      <c r="CJ912" s="146"/>
      <c r="CK912" s="146"/>
      <c r="CL912" s="146"/>
      <c r="CM912" s="146"/>
      <c r="CN912" s="146"/>
      <c r="CO912" s="146"/>
      <c r="CP912" s="146"/>
      <c r="CQ912" s="146"/>
      <c r="CR912" s="146"/>
      <c r="CS912" s="146"/>
      <c r="CT912" s="146"/>
      <c r="CU912" s="146"/>
      <c r="CV912" s="146"/>
      <c r="CW912" s="146"/>
      <c r="CX912" s="146"/>
      <c r="CY912" s="146"/>
      <c r="CZ912" s="146"/>
      <c r="DA912" s="146"/>
      <c r="DB912" s="146"/>
      <c r="DC912" s="146"/>
      <c r="DD912" s="146"/>
      <c r="DE912" s="146"/>
      <c r="DF912" s="146"/>
      <c r="DG912" s="146"/>
      <c r="DH912" s="146"/>
      <c r="DI912" s="146"/>
      <c r="DJ912" s="146"/>
      <c r="DK912" s="146"/>
      <c r="DL912" s="146"/>
      <c r="DM912" s="146"/>
      <c r="DN912" s="146"/>
      <c r="DO912" s="146"/>
      <c r="DP912" s="146"/>
      <c r="DQ912" s="146"/>
      <c r="DR912" s="146"/>
      <c r="DS912" s="146"/>
      <c r="DT912" s="146"/>
      <c r="DU912" s="146"/>
      <c r="DV912" s="158"/>
      <c r="DW912" s="158"/>
      <c r="DX912" s="158"/>
      <c r="DY912" s="158"/>
      <c r="DZ912" s="158"/>
      <c r="EA912" s="158"/>
      <c r="EB912" s="158"/>
      <c r="EC912" s="158"/>
      <c r="ED912" s="158"/>
      <c r="EE912" s="158"/>
      <c r="EF912" s="158"/>
      <c r="EG912" s="158"/>
      <c r="EH912" s="158"/>
      <c r="EI912" s="158"/>
      <c r="EJ912" s="146"/>
      <c r="EK912" s="146"/>
      <c r="EL912" s="146"/>
      <c r="EM912" s="146"/>
      <c r="EN912" s="146"/>
      <c r="EO912" s="146"/>
      <c r="EP912" s="146"/>
      <c r="EQ912" s="146"/>
      <c r="ER912" s="146"/>
      <c r="ES912" s="146"/>
      <c r="ET912" s="146"/>
      <c r="EU912" s="146"/>
      <c r="EV912" s="146"/>
      <c r="EW912" s="146"/>
      <c r="EX912" s="146"/>
      <c r="EY912" s="146"/>
      <c r="EZ912" s="158"/>
      <c r="FA912" s="158"/>
      <c r="FB912" s="158"/>
      <c r="FC912" s="146"/>
      <c r="FD912" s="146"/>
      <c r="FE912" s="146"/>
      <c r="FF912" s="146"/>
      <c r="FG912" s="146"/>
      <c r="FH912" s="146"/>
      <c r="FI912" s="146"/>
      <c r="FJ912" s="146"/>
      <c r="FK912" s="146"/>
      <c r="FL912" s="146"/>
      <c r="FM912" s="146"/>
      <c r="FN912" s="146"/>
      <c r="FO912" s="146"/>
      <c r="FP912" s="146"/>
      <c r="FQ912" s="146"/>
      <c r="FR912" s="146"/>
      <c r="FS912" s="146"/>
      <c r="FT912" s="146"/>
      <c r="FU912" s="146"/>
      <c r="FV912" s="146"/>
      <c r="FW912" s="146"/>
      <c r="FX912" s="146"/>
      <c r="FY912" s="146"/>
      <c r="FZ912" s="146"/>
      <c r="GA912" s="146"/>
    </row>
    <row r="913" spans="4:183">
      <c r="D913" s="45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  <c r="AA913" s="146"/>
      <c r="AB913" s="146"/>
      <c r="AC913" s="146"/>
      <c r="AD913" s="146"/>
      <c r="AE913" s="146"/>
      <c r="AF913" s="146"/>
      <c r="AG913" s="146"/>
      <c r="AH913" s="146"/>
      <c r="AI913" s="146"/>
      <c r="AJ913" s="146"/>
      <c r="AK913" s="146"/>
      <c r="AL913" s="217"/>
      <c r="AM913" s="146"/>
      <c r="AN913" s="146"/>
      <c r="AO913" s="146"/>
      <c r="AP913" s="146"/>
      <c r="AQ913" s="146"/>
      <c r="AR913" s="146"/>
      <c r="AS913" s="146"/>
      <c r="AT913" s="146"/>
      <c r="AU913" s="146"/>
      <c r="AV913" s="146"/>
      <c r="AW913" s="146"/>
      <c r="AX913" s="146"/>
      <c r="AY913" s="146"/>
      <c r="AZ913" s="146"/>
      <c r="BA913" s="146"/>
      <c r="BB913" s="146"/>
      <c r="BC913" s="146"/>
      <c r="BD913" s="146"/>
      <c r="BE913" s="146"/>
      <c r="BF913" s="146"/>
      <c r="BG913" s="146"/>
      <c r="BH913" s="146"/>
      <c r="BI913" s="146"/>
      <c r="BJ913" s="146"/>
      <c r="BK913" s="146"/>
      <c r="BL913" s="146"/>
      <c r="BM913" s="146"/>
      <c r="BN913" s="146"/>
      <c r="BO913" s="146"/>
      <c r="BP913" s="146"/>
      <c r="BQ913" s="146"/>
      <c r="BR913" s="146"/>
      <c r="BS913" s="146"/>
      <c r="BT913" s="146"/>
      <c r="BU913" s="146"/>
      <c r="BV913" s="146"/>
      <c r="BW913" s="146"/>
      <c r="BX913" s="146"/>
      <c r="BY913" s="146"/>
      <c r="BZ913" s="146"/>
      <c r="CA913" s="146"/>
      <c r="CB913" s="146"/>
      <c r="CC913" s="146"/>
      <c r="CD913" s="146"/>
      <c r="CE913" s="146"/>
      <c r="CF913" s="146"/>
      <c r="CG913" s="146"/>
      <c r="CH913" s="146"/>
      <c r="CI913" s="146"/>
      <c r="CJ913" s="146"/>
      <c r="CK913" s="146"/>
      <c r="CL913" s="146"/>
      <c r="CM913" s="146"/>
      <c r="CN913" s="146"/>
      <c r="CO913" s="146"/>
      <c r="CP913" s="146"/>
      <c r="CQ913" s="146"/>
      <c r="CR913" s="146"/>
      <c r="CS913" s="146"/>
      <c r="CT913" s="146"/>
      <c r="CU913" s="146"/>
      <c r="CV913" s="146"/>
      <c r="CW913" s="146"/>
      <c r="CX913" s="146"/>
      <c r="CY913" s="146"/>
      <c r="CZ913" s="146"/>
      <c r="DA913" s="146"/>
      <c r="DB913" s="146"/>
      <c r="DC913" s="146"/>
      <c r="DD913" s="146"/>
      <c r="DE913" s="146"/>
      <c r="DF913" s="146"/>
      <c r="DG913" s="146"/>
      <c r="DH913" s="146"/>
      <c r="DI913" s="146"/>
      <c r="DJ913" s="146"/>
      <c r="DK913" s="146"/>
      <c r="DL913" s="146"/>
      <c r="DM913" s="146"/>
      <c r="DN913" s="146"/>
      <c r="DO913" s="146"/>
      <c r="DP913" s="146"/>
      <c r="DQ913" s="146"/>
      <c r="DR913" s="146"/>
      <c r="DS913" s="146"/>
      <c r="DT913" s="146"/>
      <c r="DU913" s="146"/>
      <c r="DV913" s="158"/>
      <c r="DW913" s="158"/>
      <c r="DX913" s="158"/>
      <c r="DY913" s="158"/>
      <c r="DZ913" s="158"/>
      <c r="EA913" s="158"/>
      <c r="EB913" s="158"/>
      <c r="EC913" s="158"/>
      <c r="ED913" s="158"/>
      <c r="EE913" s="158"/>
      <c r="EF913" s="158"/>
      <c r="EG913" s="158"/>
      <c r="EH913" s="158"/>
      <c r="EI913" s="158"/>
      <c r="EJ913" s="146"/>
      <c r="EK913" s="146"/>
      <c r="EL913" s="146"/>
      <c r="EM913" s="146"/>
      <c r="EN913" s="146"/>
      <c r="EO913" s="146"/>
      <c r="EP913" s="146"/>
      <c r="EQ913" s="146"/>
      <c r="ER913" s="146"/>
      <c r="ES913" s="146"/>
      <c r="ET913" s="146"/>
      <c r="EU913" s="146"/>
      <c r="EV913" s="146"/>
      <c r="EW913" s="146"/>
      <c r="EX913" s="146"/>
      <c r="EY913" s="146"/>
      <c r="EZ913" s="158"/>
      <c r="FA913" s="158"/>
      <c r="FB913" s="158"/>
      <c r="FC913" s="146"/>
      <c r="FD913" s="146"/>
      <c r="FE913" s="146"/>
      <c r="FF913" s="146"/>
      <c r="FG913" s="146"/>
      <c r="FH913" s="146"/>
      <c r="FI913" s="146"/>
      <c r="FJ913" s="146"/>
      <c r="FK913" s="146"/>
      <c r="FL913" s="146"/>
      <c r="FM913" s="146"/>
      <c r="FN913" s="146"/>
      <c r="FO913" s="146"/>
      <c r="FP913" s="146"/>
      <c r="FQ913" s="146"/>
      <c r="FR913" s="146"/>
      <c r="FS913" s="146"/>
      <c r="FT913" s="146"/>
      <c r="FU913" s="146"/>
      <c r="FV913" s="146"/>
      <c r="FW913" s="146"/>
      <c r="FX913" s="146"/>
      <c r="FY913" s="146"/>
      <c r="FZ913" s="146"/>
      <c r="GA913" s="146"/>
    </row>
    <row r="914" spans="4:183">
      <c r="D914" s="45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  <c r="AA914" s="146"/>
      <c r="AB914" s="146"/>
      <c r="AC914" s="146"/>
      <c r="AD914" s="146"/>
      <c r="AE914" s="146"/>
      <c r="AF914" s="146"/>
      <c r="AG914" s="146"/>
      <c r="AH914" s="146"/>
      <c r="AI914" s="146"/>
      <c r="AJ914" s="146"/>
      <c r="AK914" s="146"/>
      <c r="AL914" s="217"/>
      <c r="AM914" s="146"/>
      <c r="AN914" s="146"/>
      <c r="AO914" s="146"/>
      <c r="AP914" s="146"/>
      <c r="AQ914" s="146"/>
      <c r="AR914" s="146"/>
      <c r="AS914" s="146"/>
      <c r="AT914" s="146"/>
      <c r="AU914" s="146"/>
      <c r="AV914" s="146"/>
      <c r="AW914" s="146"/>
      <c r="AX914" s="146"/>
      <c r="AY914" s="146"/>
      <c r="AZ914" s="146"/>
      <c r="BA914" s="146"/>
      <c r="BB914" s="146"/>
      <c r="BC914" s="146"/>
      <c r="BD914" s="146"/>
      <c r="BE914" s="146"/>
      <c r="BF914" s="146"/>
      <c r="BG914" s="146"/>
      <c r="BH914" s="146"/>
      <c r="BI914" s="146"/>
      <c r="BJ914" s="146"/>
      <c r="BK914" s="146"/>
      <c r="BL914" s="146"/>
      <c r="BM914" s="146"/>
      <c r="BN914" s="146"/>
      <c r="BO914" s="146"/>
      <c r="BP914" s="146"/>
      <c r="BQ914" s="146"/>
      <c r="BR914" s="146"/>
      <c r="BS914" s="146"/>
      <c r="BT914" s="146"/>
      <c r="BU914" s="146"/>
      <c r="BV914" s="146"/>
      <c r="BW914" s="146"/>
      <c r="BX914" s="146"/>
      <c r="BY914" s="146"/>
      <c r="BZ914" s="146"/>
      <c r="CA914" s="146"/>
      <c r="CB914" s="146"/>
      <c r="CC914" s="146"/>
      <c r="CD914" s="146"/>
      <c r="CE914" s="146"/>
      <c r="CF914" s="146"/>
      <c r="CG914" s="146"/>
      <c r="CH914" s="146"/>
      <c r="CI914" s="146"/>
      <c r="CJ914" s="146"/>
      <c r="CK914" s="146"/>
      <c r="CL914" s="146"/>
      <c r="CM914" s="146"/>
      <c r="CN914" s="146"/>
      <c r="CO914" s="146"/>
      <c r="CP914" s="146"/>
      <c r="CQ914" s="146"/>
      <c r="CR914" s="146"/>
      <c r="CS914" s="146"/>
      <c r="CT914" s="146"/>
      <c r="CU914" s="146"/>
      <c r="CV914" s="146"/>
      <c r="CW914" s="146"/>
      <c r="CX914" s="146"/>
      <c r="CY914" s="146"/>
      <c r="CZ914" s="146"/>
      <c r="DA914" s="146"/>
      <c r="DB914" s="146"/>
      <c r="DC914" s="146"/>
      <c r="DD914" s="146"/>
      <c r="DE914" s="146"/>
      <c r="DF914" s="146"/>
      <c r="DG914" s="146"/>
      <c r="DH914" s="146"/>
      <c r="DI914" s="146"/>
      <c r="DJ914" s="146"/>
      <c r="DK914" s="146"/>
      <c r="DL914" s="146"/>
      <c r="DM914" s="146"/>
      <c r="DN914" s="146"/>
      <c r="DO914" s="146"/>
      <c r="DP914" s="146"/>
      <c r="DQ914" s="146"/>
      <c r="DR914" s="146"/>
      <c r="DS914" s="146"/>
      <c r="DT914" s="146"/>
      <c r="DU914" s="146"/>
      <c r="DV914" s="158"/>
      <c r="DW914" s="158"/>
      <c r="DX914" s="158"/>
      <c r="DY914" s="158"/>
      <c r="DZ914" s="158"/>
      <c r="EA914" s="158"/>
      <c r="EB914" s="158"/>
      <c r="EC914" s="158"/>
      <c r="ED914" s="158"/>
      <c r="EE914" s="158"/>
      <c r="EF914" s="158"/>
      <c r="EG914" s="158"/>
      <c r="EH914" s="158"/>
      <c r="EI914" s="158"/>
      <c r="EJ914" s="146"/>
      <c r="EK914" s="146"/>
      <c r="EL914" s="146"/>
      <c r="EM914" s="146"/>
      <c r="EN914" s="146"/>
      <c r="EO914" s="146"/>
      <c r="EP914" s="146"/>
      <c r="EQ914" s="146"/>
      <c r="ER914" s="146"/>
      <c r="ES914" s="146"/>
      <c r="ET914" s="146"/>
      <c r="EU914" s="146"/>
      <c r="EV914" s="146"/>
      <c r="EW914" s="146"/>
      <c r="EX914" s="146"/>
      <c r="EY914" s="146"/>
      <c r="EZ914" s="158"/>
      <c r="FA914" s="158"/>
      <c r="FB914" s="158"/>
      <c r="FC914" s="146"/>
      <c r="FD914" s="146"/>
      <c r="FE914" s="146"/>
      <c r="FF914" s="146"/>
      <c r="FG914" s="146"/>
      <c r="FH914" s="146"/>
      <c r="FI914" s="146"/>
      <c r="FJ914" s="146"/>
      <c r="FK914" s="146"/>
      <c r="FL914" s="146"/>
      <c r="FM914" s="146"/>
      <c r="FN914" s="146"/>
      <c r="FO914" s="146"/>
      <c r="FP914" s="146"/>
      <c r="FQ914" s="146"/>
      <c r="FR914" s="146"/>
      <c r="FS914" s="146"/>
      <c r="FT914" s="146"/>
      <c r="FU914" s="146"/>
      <c r="FV914" s="146"/>
      <c r="FW914" s="146"/>
      <c r="FX914" s="146"/>
      <c r="FY914" s="146"/>
      <c r="FZ914" s="146"/>
      <c r="GA914" s="146"/>
    </row>
    <row r="915" spans="4:183">
      <c r="D915" s="45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  <c r="AA915" s="146"/>
      <c r="AB915" s="146"/>
      <c r="AC915" s="146"/>
      <c r="AD915" s="146"/>
      <c r="AE915" s="146"/>
      <c r="AF915" s="146"/>
      <c r="AG915" s="146"/>
      <c r="AH915" s="146"/>
      <c r="AI915" s="146"/>
      <c r="AJ915" s="146"/>
      <c r="AK915" s="146"/>
      <c r="AL915" s="217"/>
      <c r="AM915" s="146"/>
      <c r="AN915" s="146"/>
      <c r="AO915" s="146"/>
      <c r="AP915" s="146"/>
      <c r="AQ915" s="146"/>
      <c r="AR915" s="146"/>
      <c r="AS915" s="146"/>
      <c r="AT915" s="146"/>
      <c r="AU915" s="146"/>
      <c r="AV915" s="146"/>
      <c r="AW915" s="146"/>
      <c r="AX915" s="146"/>
      <c r="AY915" s="146"/>
      <c r="AZ915" s="146"/>
      <c r="BA915" s="146"/>
      <c r="BB915" s="146"/>
      <c r="BC915" s="146"/>
      <c r="BD915" s="146"/>
      <c r="BE915" s="146"/>
      <c r="BF915" s="146"/>
      <c r="BG915" s="146"/>
      <c r="BH915" s="146"/>
      <c r="BI915" s="146"/>
      <c r="BJ915" s="146"/>
      <c r="BK915" s="146"/>
      <c r="BL915" s="146"/>
      <c r="BM915" s="146"/>
      <c r="BN915" s="146"/>
      <c r="BO915" s="146"/>
      <c r="BP915" s="146"/>
      <c r="BQ915" s="146"/>
      <c r="BR915" s="146"/>
      <c r="BS915" s="146"/>
      <c r="BT915" s="146"/>
      <c r="BU915" s="146"/>
      <c r="BV915" s="146"/>
      <c r="BW915" s="146"/>
      <c r="BX915" s="146"/>
      <c r="BY915" s="146"/>
      <c r="BZ915" s="146"/>
      <c r="CA915" s="146"/>
      <c r="CB915" s="146"/>
      <c r="CC915" s="146"/>
      <c r="CD915" s="146"/>
      <c r="CE915" s="146"/>
      <c r="CF915" s="146"/>
      <c r="CG915" s="146"/>
      <c r="CH915" s="146"/>
      <c r="CI915" s="146"/>
      <c r="CJ915" s="146"/>
      <c r="CK915" s="146"/>
      <c r="CL915" s="146"/>
      <c r="CM915" s="146"/>
      <c r="CN915" s="146"/>
      <c r="CO915" s="146"/>
      <c r="CP915" s="146"/>
      <c r="CQ915" s="146"/>
      <c r="CR915" s="146"/>
      <c r="CS915" s="146"/>
      <c r="CT915" s="146"/>
      <c r="CU915" s="146"/>
      <c r="CV915" s="146"/>
      <c r="CW915" s="146"/>
      <c r="CX915" s="146"/>
      <c r="CY915" s="146"/>
      <c r="CZ915" s="146"/>
      <c r="DA915" s="146"/>
      <c r="DB915" s="146"/>
      <c r="DC915" s="146"/>
      <c r="DD915" s="146"/>
      <c r="DE915" s="146"/>
      <c r="DF915" s="146"/>
      <c r="DG915" s="146"/>
      <c r="DH915" s="146"/>
      <c r="DI915" s="146"/>
      <c r="DJ915" s="146"/>
      <c r="DK915" s="146"/>
      <c r="DL915" s="146"/>
      <c r="DM915" s="146"/>
      <c r="DN915" s="146"/>
      <c r="DO915" s="146"/>
      <c r="DP915" s="146"/>
      <c r="DQ915" s="146"/>
      <c r="DR915" s="146"/>
      <c r="DS915" s="146"/>
      <c r="DT915" s="146"/>
      <c r="DU915" s="146"/>
      <c r="DV915" s="158"/>
      <c r="DW915" s="158"/>
      <c r="DX915" s="158"/>
      <c r="DY915" s="158"/>
      <c r="DZ915" s="158"/>
      <c r="EA915" s="158"/>
      <c r="EB915" s="158"/>
      <c r="EC915" s="158"/>
      <c r="ED915" s="158"/>
      <c r="EE915" s="158"/>
      <c r="EF915" s="158"/>
      <c r="EG915" s="158"/>
      <c r="EH915" s="158"/>
      <c r="EI915" s="158"/>
      <c r="EJ915" s="146"/>
      <c r="EK915" s="146"/>
      <c r="EL915" s="146"/>
      <c r="EM915" s="146"/>
      <c r="EN915" s="146"/>
      <c r="EO915" s="146"/>
      <c r="EP915" s="146"/>
      <c r="EQ915" s="146"/>
      <c r="ER915" s="146"/>
      <c r="ES915" s="146"/>
      <c r="ET915" s="146"/>
      <c r="EU915" s="146"/>
      <c r="EV915" s="146"/>
      <c r="EW915" s="146"/>
      <c r="EX915" s="146"/>
      <c r="EY915" s="146"/>
      <c r="EZ915" s="158"/>
      <c r="FA915" s="158"/>
      <c r="FB915" s="158"/>
      <c r="FC915" s="146"/>
      <c r="FD915" s="146"/>
      <c r="FE915" s="146"/>
      <c r="FF915" s="146"/>
      <c r="FG915" s="146"/>
      <c r="FH915" s="146"/>
      <c r="FI915" s="146"/>
      <c r="FJ915" s="146"/>
      <c r="FK915" s="146"/>
      <c r="FL915" s="146"/>
      <c r="FM915" s="146"/>
      <c r="FN915" s="146"/>
      <c r="FO915" s="146"/>
      <c r="FP915" s="146"/>
      <c r="FQ915" s="146"/>
      <c r="FR915" s="146"/>
      <c r="FS915" s="146"/>
      <c r="FT915" s="146"/>
      <c r="FU915" s="146"/>
      <c r="FV915" s="146"/>
      <c r="FW915" s="146"/>
      <c r="FX915" s="146"/>
      <c r="FY915" s="146"/>
      <c r="FZ915" s="146"/>
      <c r="GA915" s="146"/>
    </row>
    <row r="916" spans="4:183">
      <c r="D916" s="45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  <c r="AA916" s="146"/>
      <c r="AB916" s="146"/>
      <c r="AC916" s="146"/>
      <c r="AD916" s="146"/>
      <c r="AE916" s="146"/>
      <c r="AF916" s="146"/>
      <c r="AG916" s="146"/>
      <c r="AH916" s="146"/>
      <c r="AI916" s="146"/>
      <c r="AJ916" s="146"/>
      <c r="AK916" s="146"/>
      <c r="AL916" s="217"/>
      <c r="AM916" s="146"/>
      <c r="AN916" s="146"/>
      <c r="AO916" s="146"/>
      <c r="AP916" s="146"/>
      <c r="AQ916" s="146"/>
      <c r="AR916" s="146"/>
      <c r="AS916" s="146"/>
      <c r="AT916" s="146"/>
      <c r="AU916" s="146"/>
      <c r="AV916" s="146"/>
      <c r="AW916" s="146"/>
      <c r="AX916" s="146"/>
      <c r="AY916" s="146"/>
      <c r="AZ916" s="146"/>
      <c r="BA916" s="146"/>
      <c r="BB916" s="146"/>
      <c r="BC916" s="146"/>
      <c r="BD916" s="146"/>
      <c r="BE916" s="146"/>
      <c r="BF916" s="146"/>
      <c r="BG916" s="146"/>
      <c r="BH916" s="146"/>
      <c r="BI916" s="146"/>
      <c r="BJ916" s="146"/>
      <c r="BK916" s="146"/>
      <c r="BL916" s="146"/>
      <c r="BM916" s="146"/>
      <c r="BN916" s="146"/>
      <c r="BO916" s="146"/>
      <c r="BP916" s="146"/>
      <c r="BQ916" s="146"/>
      <c r="BR916" s="146"/>
      <c r="BS916" s="146"/>
      <c r="BT916" s="146"/>
      <c r="BU916" s="146"/>
      <c r="BV916" s="146"/>
      <c r="BW916" s="146"/>
      <c r="BX916" s="146"/>
      <c r="BY916" s="146"/>
      <c r="BZ916" s="146"/>
      <c r="CA916" s="146"/>
      <c r="CB916" s="146"/>
      <c r="CC916" s="146"/>
      <c r="CD916" s="146"/>
      <c r="CE916" s="146"/>
      <c r="CF916" s="146"/>
      <c r="CG916" s="146"/>
      <c r="CH916" s="146"/>
      <c r="CI916" s="146"/>
      <c r="CJ916" s="146"/>
      <c r="CK916" s="146"/>
      <c r="CL916" s="146"/>
      <c r="CM916" s="146"/>
      <c r="CN916" s="146"/>
      <c r="CO916" s="146"/>
      <c r="CP916" s="146"/>
      <c r="CQ916" s="146"/>
      <c r="CR916" s="146"/>
      <c r="CS916" s="146"/>
      <c r="CT916" s="146"/>
      <c r="CU916" s="146"/>
      <c r="CV916" s="146"/>
      <c r="CW916" s="146"/>
      <c r="CX916" s="146"/>
      <c r="CY916" s="146"/>
      <c r="CZ916" s="146"/>
      <c r="DA916" s="146"/>
      <c r="DB916" s="146"/>
      <c r="DC916" s="146"/>
      <c r="DD916" s="146"/>
      <c r="DE916" s="146"/>
      <c r="DF916" s="146"/>
      <c r="DG916" s="146"/>
      <c r="DH916" s="146"/>
      <c r="DI916" s="146"/>
      <c r="DJ916" s="146"/>
      <c r="DK916" s="146"/>
      <c r="DL916" s="146"/>
      <c r="DM916" s="146"/>
      <c r="DN916" s="146"/>
      <c r="DO916" s="146"/>
      <c r="DP916" s="146"/>
      <c r="DQ916" s="146"/>
      <c r="DR916" s="146"/>
      <c r="DS916" s="146"/>
      <c r="DT916" s="146"/>
      <c r="DU916" s="146"/>
      <c r="DV916" s="158"/>
      <c r="DW916" s="158"/>
      <c r="DX916" s="158"/>
      <c r="DY916" s="158"/>
      <c r="DZ916" s="158"/>
      <c r="EA916" s="158"/>
      <c r="EB916" s="158"/>
      <c r="EC916" s="158"/>
      <c r="ED916" s="158"/>
      <c r="EE916" s="158"/>
      <c r="EF916" s="158"/>
      <c r="EG916" s="158"/>
      <c r="EH916" s="158"/>
      <c r="EI916" s="158"/>
      <c r="EJ916" s="146"/>
      <c r="EK916" s="146"/>
      <c r="EL916" s="146"/>
      <c r="EM916" s="146"/>
      <c r="EN916" s="146"/>
      <c r="EO916" s="146"/>
      <c r="EP916" s="146"/>
      <c r="EQ916" s="146"/>
      <c r="ER916" s="146"/>
      <c r="ES916" s="146"/>
      <c r="ET916" s="146"/>
      <c r="EU916" s="146"/>
      <c r="EV916" s="146"/>
      <c r="EW916" s="146"/>
      <c r="EX916" s="146"/>
      <c r="EY916" s="146"/>
      <c r="EZ916" s="158"/>
      <c r="FA916" s="158"/>
      <c r="FB916" s="158"/>
      <c r="FC916" s="146"/>
      <c r="FD916" s="146"/>
      <c r="FE916" s="146"/>
      <c r="FF916" s="146"/>
      <c r="FG916" s="146"/>
      <c r="FH916" s="146"/>
      <c r="FI916" s="146"/>
      <c r="FJ916" s="146"/>
      <c r="FK916" s="146"/>
      <c r="FL916" s="146"/>
      <c r="FM916" s="146"/>
      <c r="FN916" s="146"/>
      <c r="FO916" s="146"/>
      <c r="FP916" s="146"/>
      <c r="FQ916" s="146"/>
      <c r="FR916" s="146"/>
      <c r="FS916" s="146"/>
      <c r="FT916" s="146"/>
      <c r="FU916" s="146"/>
      <c r="FV916" s="146"/>
      <c r="FW916" s="146"/>
      <c r="FX916" s="146"/>
      <c r="FY916" s="146"/>
      <c r="FZ916" s="146"/>
      <c r="GA916" s="146"/>
    </row>
    <row r="917" spans="4:183">
      <c r="D917" s="45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  <c r="AA917" s="146"/>
      <c r="AB917" s="146"/>
      <c r="AC917" s="146"/>
      <c r="AD917" s="146"/>
      <c r="AE917" s="146"/>
      <c r="AF917" s="146"/>
      <c r="AG917" s="146"/>
      <c r="AH917" s="146"/>
      <c r="AI917" s="146"/>
      <c r="AJ917" s="146"/>
      <c r="AK917" s="146"/>
      <c r="AL917" s="217"/>
      <c r="AM917" s="146"/>
      <c r="AN917" s="146"/>
      <c r="AO917" s="146"/>
      <c r="AP917" s="146"/>
      <c r="AQ917" s="146"/>
      <c r="AR917" s="146"/>
      <c r="AS917" s="146"/>
      <c r="AT917" s="146"/>
      <c r="AU917" s="146"/>
      <c r="AV917" s="146"/>
      <c r="AW917" s="146"/>
      <c r="AX917" s="146"/>
      <c r="AY917" s="146"/>
      <c r="AZ917" s="146"/>
      <c r="BA917" s="146"/>
      <c r="BB917" s="146"/>
      <c r="BC917" s="146"/>
      <c r="BD917" s="146"/>
      <c r="BE917" s="146"/>
      <c r="BF917" s="146"/>
      <c r="BG917" s="146"/>
      <c r="BH917" s="146"/>
      <c r="BI917" s="146"/>
      <c r="BJ917" s="146"/>
      <c r="BK917" s="146"/>
      <c r="BL917" s="146"/>
      <c r="BM917" s="146"/>
      <c r="BN917" s="146"/>
      <c r="BO917" s="146"/>
      <c r="BP917" s="146"/>
      <c r="BQ917" s="146"/>
      <c r="BR917" s="146"/>
      <c r="BS917" s="146"/>
      <c r="BT917" s="146"/>
      <c r="BU917" s="146"/>
      <c r="BV917" s="146"/>
      <c r="BW917" s="146"/>
      <c r="BX917" s="146"/>
      <c r="BY917" s="146"/>
      <c r="BZ917" s="146"/>
      <c r="CA917" s="146"/>
      <c r="CB917" s="146"/>
      <c r="CC917" s="146"/>
      <c r="CD917" s="146"/>
      <c r="CE917" s="146"/>
      <c r="CF917" s="146"/>
      <c r="CG917" s="146"/>
      <c r="CH917" s="146"/>
      <c r="CI917" s="146"/>
      <c r="CJ917" s="146"/>
      <c r="CK917" s="146"/>
      <c r="CL917" s="146"/>
      <c r="CM917" s="146"/>
      <c r="CN917" s="146"/>
      <c r="CO917" s="146"/>
      <c r="CP917" s="146"/>
      <c r="CQ917" s="146"/>
      <c r="CR917" s="146"/>
      <c r="CS917" s="146"/>
      <c r="CT917" s="146"/>
      <c r="CU917" s="146"/>
      <c r="CV917" s="146"/>
      <c r="CW917" s="146"/>
      <c r="CX917" s="146"/>
      <c r="CY917" s="146"/>
      <c r="CZ917" s="146"/>
      <c r="DA917" s="146"/>
      <c r="DB917" s="146"/>
      <c r="DC917" s="146"/>
      <c r="DD917" s="146"/>
      <c r="DE917" s="146"/>
      <c r="DF917" s="146"/>
      <c r="DG917" s="146"/>
      <c r="DH917" s="146"/>
      <c r="DI917" s="146"/>
      <c r="DJ917" s="146"/>
      <c r="DK917" s="146"/>
      <c r="DL917" s="146"/>
      <c r="DM917" s="146"/>
      <c r="DN917" s="146"/>
      <c r="DO917" s="146"/>
      <c r="DP917" s="146"/>
      <c r="DQ917" s="146"/>
      <c r="DR917" s="146"/>
      <c r="DS917" s="146"/>
      <c r="DT917" s="146"/>
      <c r="DU917" s="146"/>
      <c r="DV917" s="158"/>
      <c r="DW917" s="158"/>
      <c r="DX917" s="158"/>
      <c r="DY917" s="158"/>
      <c r="DZ917" s="158"/>
      <c r="EA917" s="158"/>
      <c r="EB917" s="158"/>
      <c r="EC917" s="158"/>
      <c r="ED917" s="158"/>
      <c r="EE917" s="158"/>
      <c r="EF917" s="158"/>
      <c r="EG917" s="158"/>
      <c r="EH917" s="158"/>
      <c r="EI917" s="158"/>
      <c r="EJ917" s="146"/>
      <c r="EK917" s="146"/>
      <c r="EL917" s="146"/>
      <c r="EM917" s="146"/>
      <c r="EN917" s="146"/>
      <c r="EO917" s="146"/>
      <c r="EP917" s="146"/>
      <c r="EQ917" s="146"/>
      <c r="ER917" s="146"/>
      <c r="ES917" s="146"/>
      <c r="ET917" s="146"/>
      <c r="EU917" s="146"/>
      <c r="EV917" s="146"/>
      <c r="EW917" s="146"/>
      <c r="EX917" s="146"/>
      <c r="EY917" s="146"/>
      <c r="EZ917" s="158"/>
      <c r="FA917" s="158"/>
      <c r="FB917" s="158"/>
      <c r="FC917" s="146"/>
      <c r="FD917" s="146"/>
      <c r="FE917" s="146"/>
      <c r="FF917" s="146"/>
      <c r="FG917" s="146"/>
      <c r="FH917" s="146"/>
      <c r="FI917" s="146"/>
      <c r="FJ917" s="146"/>
      <c r="FK917" s="146"/>
      <c r="FL917" s="146"/>
      <c r="FM917" s="146"/>
      <c r="FN917" s="146"/>
      <c r="FO917" s="146"/>
      <c r="FP917" s="146"/>
      <c r="FQ917" s="146"/>
      <c r="FR917" s="146"/>
      <c r="FS917" s="146"/>
      <c r="FT917" s="146"/>
      <c r="FU917" s="146"/>
      <c r="FV917" s="146"/>
      <c r="FW917" s="146"/>
      <c r="FX917" s="146"/>
      <c r="FY917" s="146"/>
      <c r="FZ917" s="146"/>
      <c r="GA917" s="146"/>
    </row>
    <row r="918" spans="4:183">
      <c r="D918" s="45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  <c r="AA918" s="146"/>
      <c r="AB918" s="146"/>
      <c r="AC918" s="146"/>
      <c r="AD918" s="146"/>
      <c r="AE918" s="146"/>
      <c r="AF918" s="146"/>
      <c r="AG918" s="146"/>
      <c r="AH918" s="146"/>
      <c r="AI918" s="146"/>
      <c r="AJ918" s="146"/>
      <c r="AK918" s="146"/>
      <c r="AL918" s="217"/>
      <c r="AM918" s="146"/>
      <c r="AN918" s="146"/>
      <c r="AO918" s="146"/>
      <c r="AP918" s="146"/>
      <c r="AQ918" s="146"/>
      <c r="AR918" s="146"/>
      <c r="AS918" s="146"/>
      <c r="AT918" s="146"/>
      <c r="AU918" s="146"/>
      <c r="AV918" s="146"/>
      <c r="AW918" s="146"/>
      <c r="AX918" s="146"/>
      <c r="AY918" s="146"/>
      <c r="AZ918" s="146"/>
      <c r="BA918" s="146"/>
      <c r="BB918" s="146"/>
      <c r="BC918" s="146"/>
      <c r="BD918" s="146"/>
      <c r="BE918" s="146"/>
      <c r="BF918" s="146"/>
      <c r="BG918" s="146"/>
      <c r="BH918" s="146"/>
      <c r="BI918" s="146"/>
      <c r="BJ918" s="146"/>
      <c r="BK918" s="146"/>
      <c r="BL918" s="146"/>
      <c r="BM918" s="146"/>
      <c r="BN918" s="146"/>
      <c r="BO918" s="146"/>
      <c r="BP918" s="146"/>
      <c r="BQ918" s="146"/>
      <c r="BR918" s="146"/>
      <c r="BS918" s="146"/>
      <c r="BT918" s="146"/>
      <c r="BU918" s="146"/>
      <c r="BV918" s="146"/>
      <c r="BW918" s="146"/>
      <c r="BX918" s="146"/>
      <c r="BY918" s="146"/>
      <c r="BZ918" s="146"/>
      <c r="CA918" s="146"/>
      <c r="CB918" s="146"/>
      <c r="CC918" s="146"/>
      <c r="CD918" s="146"/>
      <c r="CE918" s="146"/>
      <c r="CF918" s="146"/>
      <c r="CG918" s="146"/>
      <c r="CH918" s="146"/>
      <c r="CI918" s="146"/>
      <c r="CJ918" s="146"/>
      <c r="CK918" s="146"/>
      <c r="CL918" s="146"/>
      <c r="CM918" s="146"/>
      <c r="CN918" s="146"/>
      <c r="CO918" s="146"/>
      <c r="CP918" s="146"/>
      <c r="CQ918" s="146"/>
      <c r="CR918" s="146"/>
      <c r="CS918" s="146"/>
      <c r="CT918" s="146"/>
      <c r="CU918" s="146"/>
      <c r="CV918" s="146"/>
      <c r="CW918" s="146"/>
      <c r="CX918" s="146"/>
      <c r="CY918" s="146"/>
      <c r="CZ918" s="146"/>
      <c r="DA918" s="146"/>
      <c r="DB918" s="146"/>
      <c r="DC918" s="146"/>
      <c r="DD918" s="146"/>
      <c r="DE918" s="146"/>
      <c r="DF918" s="146"/>
      <c r="DG918" s="146"/>
      <c r="DH918" s="146"/>
      <c r="DI918" s="146"/>
      <c r="DJ918" s="146"/>
      <c r="DK918" s="146"/>
      <c r="DL918" s="146"/>
      <c r="DM918" s="146"/>
      <c r="DN918" s="146"/>
      <c r="DO918" s="146"/>
      <c r="DP918" s="146"/>
      <c r="DQ918" s="146"/>
      <c r="DR918" s="146"/>
      <c r="DS918" s="146"/>
      <c r="DT918" s="146"/>
      <c r="DU918" s="146"/>
      <c r="DV918" s="158"/>
      <c r="DW918" s="158"/>
      <c r="DX918" s="158"/>
      <c r="DY918" s="158"/>
      <c r="DZ918" s="158"/>
      <c r="EA918" s="158"/>
      <c r="EB918" s="158"/>
      <c r="EC918" s="158"/>
      <c r="ED918" s="158"/>
      <c r="EE918" s="158"/>
      <c r="EF918" s="158"/>
      <c r="EG918" s="158"/>
      <c r="EH918" s="158"/>
      <c r="EI918" s="158"/>
      <c r="EJ918" s="146"/>
      <c r="EK918" s="146"/>
      <c r="EL918" s="146"/>
      <c r="EM918" s="146"/>
      <c r="EN918" s="146"/>
      <c r="EO918" s="146"/>
      <c r="EP918" s="146"/>
      <c r="EQ918" s="146"/>
      <c r="ER918" s="146"/>
      <c r="ES918" s="146"/>
      <c r="ET918" s="146"/>
      <c r="EU918" s="146"/>
      <c r="EV918" s="146"/>
      <c r="EW918" s="146"/>
      <c r="EX918" s="146"/>
      <c r="EY918" s="146"/>
      <c r="EZ918" s="158"/>
      <c r="FA918" s="158"/>
      <c r="FB918" s="158"/>
      <c r="FC918" s="146"/>
      <c r="FD918" s="146"/>
      <c r="FE918" s="146"/>
      <c r="FF918" s="146"/>
      <c r="FG918" s="146"/>
      <c r="FH918" s="146"/>
      <c r="FI918" s="146"/>
      <c r="FJ918" s="146"/>
      <c r="FK918" s="146"/>
      <c r="FL918" s="146"/>
      <c r="FM918" s="146"/>
      <c r="FN918" s="146"/>
      <c r="FO918" s="146"/>
      <c r="FP918" s="146"/>
      <c r="FQ918" s="146"/>
      <c r="FR918" s="146"/>
      <c r="FS918" s="146"/>
      <c r="FT918" s="146"/>
      <c r="FU918" s="146"/>
      <c r="FV918" s="146"/>
      <c r="FW918" s="146"/>
      <c r="FX918" s="146"/>
      <c r="FY918" s="146"/>
      <c r="FZ918" s="146"/>
      <c r="GA918" s="146"/>
    </row>
    <row r="919" spans="4:183">
      <c r="D919" s="45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  <c r="AA919" s="146"/>
      <c r="AB919" s="146"/>
      <c r="AC919" s="146"/>
      <c r="AD919" s="146"/>
      <c r="AE919" s="146"/>
      <c r="AF919" s="146"/>
      <c r="AG919" s="146"/>
      <c r="AH919" s="146"/>
      <c r="AI919" s="146"/>
      <c r="AJ919" s="146"/>
      <c r="AK919" s="146"/>
      <c r="AL919" s="217"/>
      <c r="AM919" s="146"/>
      <c r="AN919" s="146"/>
      <c r="AO919" s="146"/>
      <c r="AP919" s="146"/>
      <c r="AQ919" s="146"/>
      <c r="AR919" s="146"/>
      <c r="AS919" s="146"/>
      <c r="AT919" s="146"/>
      <c r="AU919" s="146"/>
      <c r="AV919" s="146"/>
      <c r="AW919" s="146"/>
      <c r="AX919" s="146"/>
      <c r="AY919" s="146"/>
      <c r="AZ919" s="146"/>
      <c r="BA919" s="146"/>
      <c r="BB919" s="146"/>
      <c r="BC919" s="146"/>
      <c r="BD919" s="146"/>
      <c r="BE919" s="146"/>
      <c r="BF919" s="146"/>
      <c r="BG919" s="146"/>
      <c r="BH919" s="146"/>
      <c r="BI919" s="146"/>
      <c r="BJ919" s="146"/>
      <c r="BK919" s="146"/>
      <c r="BL919" s="146"/>
      <c r="BM919" s="146"/>
      <c r="BN919" s="146"/>
      <c r="BO919" s="146"/>
      <c r="BP919" s="146"/>
      <c r="BQ919" s="146"/>
      <c r="BR919" s="146"/>
      <c r="BS919" s="146"/>
      <c r="BT919" s="146"/>
      <c r="BU919" s="146"/>
      <c r="BV919" s="146"/>
      <c r="BW919" s="146"/>
      <c r="BX919" s="146"/>
      <c r="BY919" s="146"/>
      <c r="BZ919" s="146"/>
      <c r="CA919" s="146"/>
      <c r="CB919" s="146"/>
      <c r="CC919" s="146"/>
      <c r="CD919" s="146"/>
      <c r="CE919" s="146"/>
      <c r="CF919" s="146"/>
      <c r="CG919" s="146"/>
      <c r="CH919" s="146"/>
      <c r="CI919" s="146"/>
      <c r="CJ919" s="146"/>
      <c r="CK919" s="146"/>
      <c r="CL919" s="146"/>
      <c r="CM919" s="146"/>
      <c r="CN919" s="146"/>
      <c r="CO919" s="146"/>
      <c r="CP919" s="146"/>
      <c r="CQ919" s="146"/>
      <c r="CR919" s="146"/>
      <c r="CS919" s="146"/>
      <c r="CT919" s="146"/>
      <c r="CU919" s="146"/>
      <c r="CV919" s="146"/>
      <c r="CW919" s="146"/>
      <c r="CX919" s="146"/>
      <c r="CY919" s="146"/>
      <c r="CZ919" s="146"/>
      <c r="DA919" s="146"/>
      <c r="DB919" s="146"/>
      <c r="DC919" s="146"/>
      <c r="DD919" s="146"/>
      <c r="DE919" s="146"/>
      <c r="DF919" s="146"/>
      <c r="DG919" s="146"/>
      <c r="DH919" s="146"/>
      <c r="DI919" s="146"/>
      <c r="DJ919" s="146"/>
      <c r="DK919" s="146"/>
      <c r="DL919" s="146"/>
      <c r="DM919" s="146"/>
      <c r="DN919" s="146"/>
      <c r="DO919" s="146"/>
      <c r="DP919" s="146"/>
      <c r="DQ919" s="146"/>
      <c r="DR919" s="146"/>
      <c r="DS919" s="146"/>
      <c r="DT919" s="146"/>
      <c r="DU919" s="146"/>
      <c r="DV919" s="158"/>
      <c r="DW919" s="158"/>
      <c r="DX919" s="158"/>
      <c r="DY919" s="158"/>
      <c r="DZ919" s="158"/>
      <c r="EA919" s="158"/>
      <c r="EB919" s="158"/>
      <c r="EC919" s="158"/>
      <c r="ED919" s="158"/>
      <c r="EE919" s="158"/>
      <c r="EF919" s="158"/>
      <c r="EG919" s="158"/>
      <c r="EH919" s="158"/>
      <c r="EI919" s="158"/>
      <c r="EJ919" s="146"/>
      <c r="EK919" s="146"/>
      <c r="EL919" s="146"/>
      <c r="EM919" s="146"/>
      <c r="EN919" s="146"/>
      <c r="EO919" s="146"/>
      <c r="EP919" s="146"/>
      <c r="EQ919" s="146"/>
      <c r="ER919" s="146"/>
      <c r="ES919" s="146"/>
      <c r="ET919" s="146"/>
      <c r="EU919" s="146"/>
      <c r="EV919" s="146"/>
      <c r="EW919" s="146"/>
      <c r="EX919" s="146"/>
      <c r="EY919" s="146"/>
      <c r="EZ919" s="158"/>
      <c r="FA919" s="158"/>
      <c r="FB919" s="158"/>
      <c r="FC919" s="146"/>
      <c r="FD919" s="146"/>
      <c r="FE919" s="146"/>
      <c r="FF919" s="146"/>
      <c r="FG919" s="146"/>
      <c r="FH919" s="146"/>
      <c r="FI919" s="146"/>
      <c r="FJ919" s="146"/>
      <c r="FK919" s="146"/>
      <c r="FL919" s="146"/>
      <c r="FM919" s="146"/>
      <c r="FN919" s="146"/>
      <c r="FO919" s="146"/>
      <c r="FP919" s="146"/>
      <c r="FQ919" s="146"/>
      <c r="FR919" s="146"/>
      <c r="FS919" s="146"/>
      <c r="FT919" s="146"/>
      <c r="FU919" s="146"/>
      <c r="FV919" s="146"/>
      <c r="FW919" s="146"/>
      <c r="FX919" s="146"/>
      <c r="FY919" s="146"/>
      <c r="FZ919" s="146"/>
      <c r="GA919" s="146"/>
    </row>
    <row r="920" spans="4:183">
      <c r="D920" s="45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  <c r="AA920" s="146"/>
      <c r="AB920" s="146"/>
      <c r="AC920" s="146"/>
      <c r="AD920" s="146"/>
      <c r="AE920" s="146"/>
      <c r="AF920" s="146"/>
      <c r="AG920" s="146"/>
      <c r="AH920" s="146"/>
      <c r="AI920" s="146"/>
      <c r="AJ920" s="146"/>
      <c r="AK920" s="146"/>
      <c r="AL920" s="217"/>
      <c r="AM920" s="146"/>
      <c r="AN920" s="146"/>
      <c r="AO920" s="146"/>
      <c r="AP920" s="146"/>
      <c r="AQ920" s="146"/>
      <c r="AR920" s="146"/>
      <c r="AS920" s="146"/>
      <c r="AT920" s="146"/>
      <c r="AU920" s="146"/>
      <c r="AV920" s="146"/>
      <c r="AW920" s="146"/>
      <c r="AX920" s="146"/>
      <c r="AY920" s="146"/>
      <c r="AZ920" s="146"/>
      <c r="BA920" s="146"/>
      <c r="BB920" s="146"/>
      <c r="BC920" s="146"/>
      <c r="BD920" s="146"/>
      <c r="BE920" s="146"/>
      <c r="BF920" s="146"/>
      <c r="BG920" s="146"/>
      <c r="BH920" s="146"/>
      <c r="BI920" s="146"/>
      <c r="BJ920" s="146"/>
      <c r="BK920" s="146"/>
      <c r="BL920" s="146"/>
      <c r="BM920" s="146"/>
      <c r="BN920" s="146"/>
      <c r="BO920" s="146"/>
      <c r="BP920" s="146"/>
      <c r="BQ920" s="146"/>
      <c r="BR920" s="146"/>
      <c r="BS920" s="146"/>
      <c r="BT920" s="146"/>
      <c r="BU920" s="146"/>
      <c r="BV920" s="146"/>
      <c r="BW920" s="146"/>
      <c r="BX920" s="146"/>
      <c r="BY920" s="146"/>
      <c r="BZ920" s="146"/>
      <c r="CA920" s="146"/>
      <c r="CB920" s="146"/>
      <c r="CC920" s="146"/>
      <c r="CD920" s="146"/>
      <c r="CE920" s="146"/>
      <c r="CF920" s="146"/>
      <c r="CG920" s="146"/>
      <c r="CH920" s="146"/>
      <c r="CI920" s="146"/>
      <c r="CJ920" s="146"/>
      <c r="CK920" s="146"/>
      <c r="CL920" s="146"/>
      <c r="CM920" s="146"/>
      <c r="CN920" s="146"/>
      <c r="CO920" s="146"/>
      <c r="CP920" s="146"/>
      <c r="CQ920" s="146"/>
      <c r="CR920" s="146"/>
      <c r="CS920" s="146"/>
      <c r="CT920" s="146"/>
      <c r="CU920" s="146"/>
      <c r="CV920" s="146"/>
      <c r="CW920" s="146"/>
      <c r="CX920" s="146"/>
      <c r="CY920" s="146"/>
      <c r="CZ920" s="146"/>
      <c r="DA920" s="146"/>
      <c r="DB920" s="146"/>
      <c r="DC920" s="146"/>
      <c r="DD920" s="146"/>
      <c r="DE920" s="146"/>
      <c r="DF920" s="146"/>
      <c r="DG920" s="146"/>
      <c r="DH920" s="146"/>
      <c r="DI920" s="146"/>
      <c r="DJ920" s="146"/>
      <c r="DK920" s="146"/>
      <c r="DL920" s="146"/>
      <c r="DM920" s="146"/>
      <c r="DN920" s="146"/>
      <c r="DO920" s="146"/>
      <c r="DP920" s="146"/>
      <c r="DQ920" s="146"/>
      <c r="DR920" s="146"/>
      <c r="DS920" s="146"/>
      <c r="DT920" s="146"/>
      <c r="DU920" s="146"/>
      <c r="DV920" s="158"/>
      <c r="DW920" s="158"/>
      <c r="DX920" s="158"/>
      <c r="DY920" s="158"/>
      <c r="DZ920" s="158"/>
      <c r="EA920" s="158"/>
      <c r="EB920" s="158"/>
      <c r="EC920" s="158"/>
      <c r="ED920" s="158"/>
      <c r="EE920" s="158"/>
      <c r="EF920" s="158"/>
      <c r="EG920" s="158"/>
      <c r="EH920" s="158"/>
      <c r="EI920" s="158"/>
      <c r="EJ920" s="146"/>
      <c r="EK920" s="146"/>
      <c r="EL920" s="146"/>
      <c r="EM920" s="146"/>
      <c r="EN920" s="146"/>
      <c r="EO920" s="146"/>
      <c r="EP920" s="146"/>
      <c r="EQ920" s="146"/>
      <c r="ER920" s="146"/>
      <c r="ES920" s="146"/>
      <c r="ET920" s="146"/>
      <c r="EU920" s="146"/>
      <c r="EV920" s="146"/>
      <c r="EW920" s="146"/>
      <c r="EX920" s="146"/>
      <c r="EY920" s="146"/>
      <c r="EZ920" s="158"/>
      <c r="FA920" s="158"/>
      <c r="FB920" s="158"/>
      <c r="FC920" s="146"/>
      <c r="FD920" s="146"/>
      <c r="FE920" s="146"/>
      <c r="FF920" s="146"/>
      <c r="FG920" s="146"/>
      <c r="FH920" s="146"/>
      <c r="FI920" s="146"/>
      <c r="FJ920" s="146"/>
      <c r="FK920" s="146"/>
      <c r="FL920" s="146"/>
      <c r="FM920" s="146"/>
      <c r="FN920" s="146"/>
      <c r="FO920" s="146"/>
      <c r="FP920" s="146"/>
      <c r="FQ920" s="146"/>
      <c r="FR920" s="146"/>
      <c r="FS920" s="146"/>
      <c r="FT920" s="146"/>
      <c r="FU920" s="146"/>
      <c r="FV920" s="146"/>
      <c r="FW920" s="146"/>
      <c r="FX920" s="146"/>
      <c r="FY920" s="146"/>
      <c r="FZ920" s="146"/>
      <c r="GA920" s="146"/>
    </row>
    <row r="921" spans="4:183">
      <c r="D921" s="45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  <c r="AA921" s="146"/>
      <c r="AB921" s="146"/>
      <c r="AC921" s="146"/>
      <c r="AD921" s="146"/>
      <c r="AE921" s="146"/>
      <c r="AF921" s="146"/>
      <c r="AG921" s="146"/>
      <c r="AH921" s="146"/>
      <c r="AI921" s="146"/>
      <c r="AJ921" s="146"/>
      <c r="AK921" s="146"/>
      <c r="AL921" s="217"/>
      <c r="AM921" s="146"/>
      <c r="AN921" s="146"/>
      <c r="AO921" s="146"/>
      <c r="AP921" s="146"/>
      <c r="AQ921" s="146"/>
      <c r="AR921" s="146"/>
      <c r="AS921" s="146"/>
      <c r="AT921" s="146"/>
      <c r="AU921" s="146"/>
      <c r="AV921" s="146"/>
      <c r="AW921" s="146"/>
      <c r="AX921" s="146"/>
      <c r="AY921" s="146"/>
      <c r="AZ921" s="146"/>
      <c r="BA921" s="146"/>
      <c r="BB921" s="146"/>
      <c r="BC921" s="146"/>
      <c r="BD921" s="146"/>
      <c r="BE921" s="146"/>
      <c r="BF921" s="146"/>
      <c r="BG921" s="146"/>
      <c r="BH921" s="146"/>
      <c r="BI921" s="146"/>
      <c r="BJ921" s="146"/>
      <c r="BK921" s="146"/>
      <c r="BL921" s="146"/>
      <c r="BM921" s="146"/>
      <c r="BN921" s="146"/>
      <c r="BO921" s="146"/>
      <c r="BP921" s="146"/>
      <c r="BQ921" s="146"/>
      <c r="BR921" s="146"/>
      <c r="BS921" s="146"/>
      <c r="BT921" s="146"/>
      <c r="BU921" s="146"/>
      <c r="BV921" s="146"/>
      <c r="BW921" s="146"/>
      <c r="BX921" s="146"/>
      <c r="BY921" s="146"/>
      <c r="BZ921" s="146"/>
      <c r="CA921" s="146"/>
      <c r="CB921" s="146"/>
      <c r="CC921" s="146"/>
      <c r="CD921" s="146"/>
      <c r="CE921" s="146"/>
      <c r="CF921" s="146"/>
      <c r="CG921" s="146"/>
      <c r="CH921" s="146"/>
      <c r="CI921" s="146"/>
      <c r="CJ921" s="146"/>
      <c r="CK921" s="146"/>
      <c r="CL921" s="146"/>
      <c r="CM921" s="146"/>
      <c r="CN921" s="146"/>
      <c r="CO921" s="146"/>
      <c r="CP921" s="146"/>
      <c r="CQ921" s="146"/>
      <c r="CR921" s="146"/>
      <c r="CS921" s="146"/>
      <c r="CT921" s="146"/>
      <c r="CU921" s="146"/>
      <c r="CV921" s="146"/>
      <c r="CW921" s="146"/>
      <c r="CX921" s="146"/>
      <c r="CY921" s="146"/>
      <c r="CZ921" s="146"/>
      <c r="DA921" s="146"/>
      <c r="DB921" s="146"/>
      <c r="DC921" s="146"/>
      <c r="DD921" s="146"/>
      <c r="DE921" s="146"/>
      <c r="DF921" s="146"/>
      <c r="DG921" s="146"/>
      <c r="DH921" s="146"/>
      <c r="DI921" s="146"/>
      <c r="DJ921" s="146"/>
      <c r="DK921" s="146"/>
      <c r="DL921" s="146"/>
      <c r="DM921" s="146"/>
      <c r="DN921" s="146"/>
      <c r="DO921" s="146"/>
      <c r="DP921" s="146"/>
      <c r="DQ921" s="146"/>
      <c r="DR921" s="146"/>
      <c r="DS921" s="146"/>
      <c r="DT921" s="146"/>
      <c r="DU921" s="146"/>
      <c r="DV921" s="158"/>
      <c r="DW921" s="158"/>
      <c r="DX921" s="158"/>
      <c r="DY921" s="158"/>
      <c r="DZ921" s="158"/>
      <c r="EA921" s="158"/>
      <c r="EB921" s="158"/>
      <c r="EC921" s="158"/>
      <c r="ED921" s="158"/>
      <c r="EE921" s="158"/>
      <c r="EF921" s="158"/>
      <c r="EG921" s="158"/>
      <c r="EH921" s="158"/>
      <c r="EI921" s="158"/>
      <c r="EJ921" s="146"/>
      <c r="EK921" s="146"/>
      <c r="EL921" s="146"/>
      <c r="EM921" s="146"/>
      <c r="EN921" s="146"/>
      <c r="EO921" s="146"/>
      <c r="EP921" s="146"/>
      <c r="EQ921" s="146"/>
      <c r="ER921" s="146"/>
      <c r="ES921" s="146"/>
      <c r="ET921" s="146"/>
      <c r="EU921" s="146"/>
      <c r="EV921" s="146"/>
      <c r="EW921" s="146"/>
      <c r="EX921" s="146"/>
      <c r="EY921" s="146"/>
      <c r="EZ921" s="158"/>
      <c r="FA921" s="158"/>
      <c r="FB921" s="158"/>
      <c r="FC921" s="146"/>
      <c r="FD921" s="146"/>
      <c r="FE921" s="146"/>
      <c r="FF921" s="146"/>
      <c r="FG921" s="146"/>
      <c r="FH921" s="146"/>
      <c r="FI921" s="146"/>
      <c r="FJ921" s="146"/>
      <c r="FK921" s="146"/>
      <c r="FL921" s="146"/>
      <c r="FM921" s="146"/>
      <c r="FN921" s="146"/>
      <c r="FO921" s="146"/>
      <c r="FP921" s="146"/>
      <c r="FQ921" s="146"/>
      <c r="FR921" s="146"/>
      <c r="FS921" s="146"/>
      <c r="FT921" s="146"/>
      <c r="FU921" s="146"/>
      <c r="FV921" s="146"/>
      <c r="FW921" s="146"/>
      <c r="FX921" s="146"/>
      <c r="FY921" s="146"/>
      <c r="FZ921" s="146"/>
      <c r="GA921" s="146"/>
    </row>
    <row r="922" spans="4:183">
      <c r="D922" s="45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  <c r="AA922" s="146"/>
      <c r="AB922" s="146"/>
      <c r="AC922" s="146"/>
      <c r="AD922" s="146"/>
      <c r="AE922" s="146"/>
      <c r="AF922" s="146"/>
      <c r="AG922" s="146"/>
      <c r="AH922" s="146"/>
      <c r="AI922" s="146"/>
      <c r="AJ922" s="146"/>
      <c r="AK922" s="146"/>
      <c r="AL922" s="217"/>
      <c r="AM922" s="146"/>
      <c r="AN922" s="146"/>
      <c r="AO922" s="146"/>
      <c r="AP922" s="146"/>
      <c r="AQ922" s="146"/>
      <c r="AR922" s="146"/>
      <c r="AS922" s="146"/>
      <c r="AT922" s="146"/>
      <c r="AU922" s="146"/>
      <c r="AV922" s="146"/>
      <c r="AW922" s="146"/>
      <c r="AX922" s="146"/>
      <c r="AY922" s="146"/>
      <c r="AZ922" s="146"/>
      <c r="BA922" s="146"/>
      <c r="BB922" s="146"/>
      <c r="BC922" s="146"/>
      <c r="BD922" s="146"/>
      <c r="BE922" s="146"/>
      <c r="BF922" s="146"/>
      <c r="BG922" s="146"/>
      <c r="BH922" s="146"/>
      <c r="BI922" s="146"/>
      <c r="BJ922" s="146"/>
      <c r="BK922" s="146"/>
      <c r="BL922" s="146"/>
      <c r="BM922" s="146"/>
      <c r="BN922" s="146"/>
      <c r="BO922" s="146"/>
      <c r="BP922" s="146"/>
      <c r="BQ922" s="146"/>
      <c r="BR922" s="146"/>
      <c r="BS922" s="146"/>
      <c r="BT922" s="146"/>
      <c r="BU922" s="146"/>
      <c r="BV922" s="146"/>
      <c r="BW922" s="146"/>
      <c r="BX922" s="146"/>
      <c r="BY922" s="146"/>
      <c r="BZ922" s="146"/>
      <c r="CA922" s="146"/>
      <c r="CB922" s="146"/>
      <c r="CC922" s="146"/>
      <c r="CD922" s="146"/>
      <c r="CE922" s="146"/>
      <c r="CF922" s="146"/>
      <c r="CG922" s="146"/>
      <c r="CH922" s="146"/>
      <c r="CI922" s="146"/>
      <c r="CJ922" s="146"/>
      <c r="CK922" s="146"/>
      <c r="CL922" s="146"/>
      <c r="CM922" s="146"/>
      <c r="CN922" s="146"/>
      <c r="CO922" s="146"/>
      <c r="CP922" s="146"/>
      <c r="CQ922" s="146"/>
      <c r="CR922" s="146"/>
      <c r="CS922" s="146"/>
      <c r="CT922" s="146"/>
      <c r="CU922" s="146"/>
      <c r="CV922" s="146"/>
      <c r="CW922" s="146"/>
      <c r="CX922" s="146"/>
      <c r="CY922" s="146"/>
      <c r="CZ922" s="146"/>
      <c r="DA922" s="146"/>
      <c r="DB922" s="146"/>
      <c r="DC922" s="146"/>
      <c r="DD922" s="146"/>
      <c r="DE922" s="146"/>
      <c r="DF922" s="146"/>
      <c r="DG922" s="146"/>
      <c r="DH922" s="146"/>
      <c r="DI922" s="146"/>
      <c r="DJ922" s="146"/>
      <c r="DK922" s="146"/>
      <c r="DL922" s="146"/>
      <c r="DM922" s="146"/>
      <c r="DN922" s="146"/>
      <c r="DO922" s="146"/>
      <c r="DP922" s="146"/>
      <c r="DQ922" s="146"/>
      <c r="DR922" s="146"/>
      <c r="DS922" s="146"/>
      <c r="DT922" s="146"/>
      <c r="DU922" s="146"/>
      <c r="DV922" s="158"/>
      <c r="DW922" s="158"/>
      <c r="DX922" s="158"/>
      <c r="DY922" s="158"/>
      <c r="DZ922" s="158"/>
      <c r="EA922" s="158"/>
      <c r="EB922" s="158"/>
      <c r="EC922" s="158"/>
      <c r="ED922" s="158"/>
      <c r="EE922" s="158"/>
      <c r="EF922" s="158"/>
      <c r="EG922" s="158"/>
      <c r="EH922" s="158"/>
      <c r="EI922" s="158"/>
      <c r="EJ922" s="146"/>
      <c r="EK922" s="146"/>
      <c r="EL922" s="146"/>
      <c r="EM922" s="146"/>
      <c r="EN922" s="146"/>
      <c r="EO922" s="146"/>
      <c r="EP922" s="146"/>
      <c r="EQ922" s="146"/>
      <c r="ER922" s="146"/>
      <c r="ES922" s="146"/>
      <c r="ET922" s="146"/>
      <c r="EU922" s="146"/>
      <c r="EV922" s="146"/>
      <c r="EW922" s="146"/>
      <c r="EX922" s="146"/>
      <c r="EY922" s="146"/>
      <c r="EZ922" s="158"/>
      <c r="FA922" s="158"/>
      <c r="FB922" s="158"/>
      <c r="FC922" s="146"/>
      <c r="FD922" s="146"/>
      <c r="FE922" s="146"/>
      <c r="FF922" s="146"/>
      <c r="FG922" s="146"/>
      <c r="FH922" s="146"/>
      <c r="FI922" s="146"/>
      <c r="FJ922" s="146"/>
      <c r="FK922" s="146"/>
      <c r="FL922" s="146"/>
      <c r="FM922" s="146"/>
      <c r="FN922" s="146"/>
      <c r="FO922" s="146"/>
      <c r="FP922" s="146"/>
      <c r="FQ922" s="146"/>
      <c r="FR922" s="146"/>
      <c r="FS922" s="146"/>
      <c r="FT922" s="146"/>
      <c r="FU922" s="146"/>
      <c r="FV922" s="146"/>
      <c r="FW922" s="146"/>
      <c r="FX922" s="146"/>
      <c r="FY922" s="146"/>
      <c r="FZ922" s="146"/>
      <c r="GA922" s="146"/>
    </row>
    <row r="923" spans="4:183">
      <c r="D923" s="45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  <c r="AA923" s="146"/>
      <c r="AB923" s="146"/>
      <c r="AC923" s="146"/>
      <c r="AD923" s="146"/>
      <c r="AE923" s="146"/>
      <c r="AF923" s="146"/>
      <c r="AG923" s="146"/>
      <c r="AH923" s="146"/>
      <c r="AI923" s="146"/>
      <c r="AJ923" s="146"/>
      <c r="AK923" s="146"/>
      <c r="AL923" s="217"/>
      <c r="AM923" s="146"/>
      <c r="AN923" s="146"/>
      <c r="AO923" s="146"/>
      <c r="AP923" s="146"/>
      <c r="AQ923" s="146"/>
      <c r="AR923" s="146"/>
      <c r="AS923" s="146"/>
      <c r="AT923" s="146"/>
      <c r="AU923" s="146"/>
      <c r="AV923" s="146"/>
      <c r="AW923" s="146"/>
      <c r="AX923" s="146"/>
      <c r="AY923" s="146"/>
      <c r="AZ923" s="146"/>
      <c r="BA923" s="146"/>
      <c r="BB923" s="146"/>
      <c r="BC923" s="146"/>
      <c r="BD923" s="146"/>
      <c r="BE923" s="146"/>
      <c r="BF923" s="146"/>
      <c r="BG923" s="146"/>
      <c r="BH923" s="146"/>
      <c r="BI923" s="146"/>
      <c r="BJ923" s="146"/>
      <c r="BK923" s="146"/>
      <c r="BL923" s="146"/>
      <c r="BM923" s="146"/>
      <c r="BN923" s="146"/>
      <c r="BO923" s="146"/>
      <c r="BP923" s="146"/>
      <c r="BQ923" s="146"/>
      <c r="BR923" s="146"/>
      <c r="BS923" s="146"/>
      <c r="BT923" s="146"/>
      <c r="BU923" s="146"/>
      <c r="BV923" s="146"/>
      <c r="BW923" s="146"/>
      <c r="BX923" s="146"/>
      <c r="BY923" s="146"/>
      <c r="BZ923" s="146"/>
      <c r="CA923" s="146"/>
      <c r="CB923" s="146"/>
      <c r="CC923" s="146"/>
      <c r="CD923" s="146"/>
      <c r="CE923" s="146"/>
      <c r="CF923" s="146"/>
      <c r="CG923" s="146"/>
      <c r="CH923" s="146"/>
      <c r="CI923" s="146"/>
      <c r="CJ923" s="146"/>
      <c r="CK923" s="146"/>
      <c r="CL923" s="146"/>
      <c r="CM923" s="146"/>
      <c r="CN923" s="146"/>
      <c r="CO923" s="146"/>
      <c r="CP923" s="146"/>
      <c r="CQ923" s="146"/>
      <c r="CR923" s="146"/>
      <c r="CS923" s="146"/>
      <c r="CT923" s="146"/>
      <c r="CU923" s="146"/>
      <c r="CV923" s="146"/>
      <c r="CW923" s="146"/>
      <c r="CX923" s="146"/>
      <c r="CY923" s="146"/>
      <c r="CZ923" s="146"/>
      <c r="DA923" s="146"/>
      <c r="DB923" s="146"/>
      <c r="DC923" s="146"/>
      <c r="DD923" s="146"/>
      <c r="DE923" s="146"/>
      <c r="DF923" s="146"/>
      <c r="DG923" s="146"/>
      <c r="DH923" s="146"/>
      <c r="DI923" s="146"/>
      <c r="DJ923" s="146"/>
      <c r="DK923" s="146"/>
      <c r="DL923" s="146"/>
      <c r="DM923" s="146"/>
      <c r="DN923" s="146"/>
      <c r="DO923" s="146"/>
      <c r="DP923" s="146"/>
      <c r="DQ923" s="146"/>
      <c r="DR923" s="146"/>
      <c r="DS923" s="146"/>
      <c r="DT923" s="146"/>
      <c r="DU923" s="146"/>
      <c r="DV923" s="158"/>
      <c r="DW923" s="158"/>
      <c r="DX923" s="158"/>
      <c r="DY923" s="158"/>
      <c r="DZ923" s="158"/>
      <c r="EA923" s="158"/>
      <c r="EB923" s="158"/>
      <c r="EC923" s="158"/>
      <c r="ED923" s="158"/>
      <c r="EE923" s="158"/>
      <c r="EF923" s="158"/>
      <c r="EG923" s="158"/>
      <c r="EH923" s="158"/>
      <c r="EI923" s="158"/>
      <c r="EJ923" s="146"/>
      <c r="EK923" s="146"/>
      <c r="EL923" s="146"/>
      <c r="EM923" s="146"/>
      <c r="EN923" s="146"/>
      <c r="EO923" s="146"/>
      <c r="EP923" s="146"/>
      <c r="EQ923" s="146"/>
      <c r="ER923" s="146"/>
      <c r="ES923" s="146"/>
      <c r="ET923" s="146"/>
      <c r="EU923" s="146"/>
      <c r="EV923" s="146"/>
      <c r="EW923" s="146"/>
      <c r="EX923" s="146"/>
      <c r="EY923" s="146"/>
      <c r="EZ923" s="158"/>
      <c r="FA923" s="158"/>
      <c r="FB923" s="158"/>
      <c r="FC923" s="146"/>
      <c r="FD923" s="146"/>
      <c r="FE923" s="146"/>
      <c r="FF923" s="146"/>
      <c r="FG923" s="146"/>
      <c r="FH923" s="146"/>
      <c r="FI923" s="146"/>
      <c r="FJ923" s="146"/>
      <c r="FK923" s="146"/>
      <c r="FL923" s="146"/>
      <c r="FM923" s="146"/>
      <c r="FN923" s="146"/>
      <c r="FO923" s="146"/>
      <c r="FP923" s="146"/>
      <c r="FQ923" s="146"/>
      <c r="FR923" s="146"/>
      <c r="FS923" s="146"/>
      <c r="FT923" s="146"/>
      <c r="FU923" s="146"/>
      <c r="FV923" s="146"/>
      <c r="FW923" s="146"/>
      <c r="FX923" s="146"/>
      <c r="FY923" s="146"/>
      <c r="FZ923" s="146"/>
      <c r="GA923" s="146"/>
    </row>
    <row r="924" spans="4:183">
      <c r="D924" s="45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  <c r="AA924" s="146"/>
      <c r="AB924" s="146"/>
      <c r="AC924" s="146"/>
      <c r="AD924" s="146"/>
      <c r="AE924" s="146"/>
      <c r="AF924" s="146"/>
      <c r="AG924" s="146"/>
      <c r="AH924" s="146"/>
      <c r="AI924" s="146"/>
      <c r="AJ924" s="146"/>
      <c r="AK924" s="146"/>
      <c r="AL924" s="217"/>
      <c r="AM924" s="146"/>
      <c r="AN924" s="146"/>
      <c r="AO924" s="146"/>
      <c r="AP924" s="146"/>
      <c r="AQ924" s="146"/>
      <c r="AR924" s="146"/>
      <c r="AS924" s="146"/>
      <c r="AT924" s="146"/>
      <c r="AU924" s="146"/>
      <c r="AV924" s="146"/>
      <c r="AW924" s="146"/>
      <c r="AX924" s="146"/>
      <c r="AY924" s="146"/>
      <c r="AZ924" s="146"/>
      <c r="BA924" s="146"/>
      <c r="BB924" s="146"/>
      <c r="BC924" s="146"/>
      <c r="BD924" s="146"/>
      <c r="BE924" s="146"/>
      <c r="BF924" s="146"/>
      <c r="BG924" s="146"/>
      <c r="BH924" s="146"/>
      <c r="BI924" s="146"/>
      <c r="BJ924" s="146"/>
      <c r="BK924" s="146"/>
      <c r="BL924" s="146"/>
      <c r="BM924" s="146"/>
      <c r="BN924" s="146"/>
      <c r="BO924" s="146"/>
      <c r="BP924" s="146"/>
      <c r="BQ924" s="146"/>
      <c r="BR924" s="146"/>
      <c r="BS924" s="146"/>
      <c r="BT924" s="146"/>
      <c r="BU924" s="146"/>
      <c r="BV924" s="146"/>
      <c r="BW924" s="146"/>
      <c r="BX924" s="146"/>
      <c r="BY924" s="146"/>
      <c r="BZ924" s="146"/>
      <c r="CA924" s="146"/>
      <c r="CB924" s="146"/>
      <c r="CC924" s="146"/>
      <c r="CD924" s="146"/>
      <c r="CE924" s="146"/>
      <c r="CF924" s="146"/>
      <c r="CG924" s="146"/>
      <c r="CH924" s="146"/>
      <c r="CI924" s="146"/>
      <c r="CJ924" s="146"/>
      <c r="CK924" s="146"/>
      <c r="CL924" s="146"/>
      <c r="CM924" s="146"/>
      <c r="CN924" s="146"/>
      <c r="CO924" s="146"/>
      <c r="CP924" s="146"/>
      <c r="CQ924" s="146"/>
      <c r="CR924" s="146"/>
      <c r="CS924" s="146"/>
      <c r="CT924" s="146"/>
      <c r="CU924" s="146"/>
      <c r="CV924" s="146"/>
      <c r="CW924" s="146"/>
      <c r="CX924" s="146"/>
      <c r="CY924" s="146"/>
      <c r="CZ924" s="146"/>
      <c r="DA924" s="146"/>
      <c r="DB924" s="146"/>
      <c r="DC924" s="146"/>
      <c r="DD924" s="146"/>
      <c r="DE924" s="146"/>
      <c r="DF924" s="146"/>
      <c r="DG924" s="146"/>
      <c r="DH924" s="146"/>
      <c r="DI924" s="146"/>
      <c r="DJ924" s="146"/>
      <c r="DK924" s="146"/>
      <c r="DL924" s="146"/>
      <c r="DM924" s="146"/>
      <c r="DN924" s="146"/>
      <c r="DO924" s="146"/>
      <c r="DP924" s="146"/>
      <c r="DQ924" s="146"/>
      <c r="DR924" s="146"/>
      <c r="DS924" s="146"/>
      <c r="DT924" s="146"/>
      <c r="DU924" s="146"/>
      <c r="DV924" s="158"/>
      <c r="DW924" s="158"/>
      <c r="DX924" s="158"/>
      <c r="DY924" s="158"/>
      <c r="DZ924" s="158"/>
      <c r="EA924" s="158"/>
      <c r="EB924" s="158"/>
      <c r="EC924" s="158"/>
      <c r="ED924" s="158"/>
      <c r="EE924" s="158"/>
      <c r="EF924" s="158"/>
      <c r="EG924" s="158"/>
      <c r="EH924" s="158"/>
      <c r="EI924" s="158"/>
      <c r="EJ924" s="146"/>
      <c r="EK924" s="146"/>
      <c r="EL924" s="146"/>
      <c r="EM924" s="146"/>
      <c r="EN924" s="146"/>
      <c r="EO924" s="146"/>
      <c r="EP924" s="146"/>
      <c r="EQ924" s="146"/>
      <c r="ER924" s="146"/>
      <c r="ES924" s="146"/>
      <c r="ET924" s="146"/>
      <c r="EU924" s="146"/>
      <c r="EV924" s="146"/>
      <c r="EW924" s="146"/>
      <c r="EX924" s="146"/>
      <c r="EY924" s="146"/>
      <c r="EZ924" s="158"/>
      <c r="FA924" s="158"/>
      <c r="FB924" s="158"/>
      <c r="FC924" s="146"/>
      <c r="FD924" s="146"/>
      <c r="FE924" s="146"/>
      <c r="FF924" s="146"/>
      <c r="FG924" s="146"/>
      <c r="FH924" s="146"/>
      <c r="FI924" s="146"/>
      <c r="FJ924" s="146"/>
      <c r="FK924" s="146"/>
      <c r="FL924" s="146"/>
      <c r="FM924" s="146"/>
      <c r="FN924" s="146"/>
      <c r="FO924" s="146"/>
      <c r="FP924" s="146"/>
      <c r="FQ924" s="146"/>
      <c r="FR924" s="146"/>
      <c r="FS924" s="146"/>
      <c r="FT924" s="146"/>
      <c r="FU924" s="146"/>
      <c r="FV924" s="146"/>
      <c r="FW924" s="146"/>
      <c r="FX924" s="146"/>
      <c r="FY924" s="146"/>
      <c r="FZ924" s="146"/>
      <c r="GA924" s="146"/>
    </row>
    <row r="925" spans="4:183">
      <c r="D925" s="45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  <c r="AA925" s="146"/>
      <c r="AB925" s="146"/>
      <c r="AC925" s="146"/>
      <c r="AD925" s="146"/>
      <c r="AE925" s="146"/>
      <c r="AF925" s="146"/>
      <c r="AG925" s="146"/>
      <c r="AH925" s="146"/>
      <c r="AI925" s="146"/>
      <c r="AJ925" s="146"/>
      <c r="AK925" s="146"/>
      <c r="AL925" s="217"/>
      <c r="AM925" s="146"/>
      <c r="AN925" s="146"/>
      <c r="AO925" s="146"/>
      <c r="AP925" s="146"/>
      <c r="AQ925" s="146"/>
      <c r="AR925" s="146"/>
      <c r="AS925" s="146"/>
      <c r="AT925" s="146"/>
      <c r="AU925" s="146"/>
      <c r="AV925" s="146"/>
      <c r="AW925" s="146"/>
      <c r="AX925" s="146"/>
      <c r="AY925" s="146"/>
      <c r="AZ925" s="146"/>
      <c r="BA925" s="146"/>
      <c r="BB925" s="146"/>
      <c r="BC925" s="146"/>
      <c r="BD925" s="146"/>
      <c r="BE925" s="146"/>
      <c r="BF925" s="146"/>
      <c r="BG925" s="146"/>
      <c r="BH925" s="146"/>
      <c r="BI925" s="146"/>
      <c r="BJ925" s="146"/>
      <c r="BK925" s="146"/>
      <c r="BL925" s="146"/>
      <c r="BM925" s="146"/>
      <c r="BN925" s="146"/>
      <c r="BO925" s="146"/>
      <c r="BP925" s="146"/>
      <c r="BQ925" s="146"/>
      <c r="BR925" s="146"/>
      <c r="BS925" s="146"/>
      <c r="BT925" s="146"/>
      <c r="BU925" s="146"/>
      <c r="BV925" s="146"/>
      <c r="BW925" s="146"/>
      <c r="BX925" s="146"/>
      <c r="BY925" s="146"/>
      <c r="BZ925" s="146"/>
      <c r="CA925" s="146"/>
      <c r="CB925" s="146"/>
      <c r="CC925" s="146"/>
      <c r="CD925" s="146"/>
      <c r="CE925" s="146"/>
      <c r="CF925" s="146"/>
      <c r="CG925" s="146"/>
      <c r="CH925" s="146"/>
      <c r="CI925" s="146"/>
      <c r="CJ925" s="146"/>
      <c r="CK925" s="146"/>
      <c r="CL925" s="146"/>
      <c r="CM925" s="146"/>
      <c r="CN925" s="146"/>
      <c r="CO925" s="146"/>
      <c r="CP925" s="146"/>
      <c r="CQ925" s="146"/>
      <c r="CR925" s="146"/>
      <c r="CS925" s="146"/>
      <c r="CT925" s="146"/>
      <c r="CU925" s="146"/>
      <c r="CV925" s="146"/>
      <c r="CW925" s="146"/>
      <c r="CX925" s="146"/>
      <c r="CY925" s="146"/>
      <c r="CZ925" s="146"/>
      <c r="DA925" s="146"/>
      <c r="DB925" s="146"/>
      <c r="DC925" s="146"/>
      <c r="DD925" s="146"/>
      <c r="DE925" s="146"/>
      <c r="DF925" s="146"/>
      <c r="DG925" s="146"/>
      <c r="DH925" s="146"/>
      <c r="DI925" s="146"/>
      <c r="DJ925" s="146"/>
      <c r="DK925" s="146"/>
      <c r="DL925" s="146"/>
      <c r="DM925" s="146"/>
      <c r="DN925" s="146"/>
      <c r="DO925" s="146"/>
      <c r="DP925" s="146"/>
      <c r="DQ925" s="146"/>
      <c r="DR925" s="146"/>
      <c r="DS925" s="146"/>
      <c r="DT925" s="146"/>
      <c r="DU925" s="146"/>
      <c r="DV925" s="158"/>
      <c r="DW925" s="158"/>
      <c r="DX925" s="158"/>
      <c r="DY925" s="158"/>
      <c r="DZ925" s="158"/>
      <c r="EA925" s="158"/>
      <c r="EB925" s="158"/>
      <c r="EC925" s="158"/>
      <c r="ED925" s="158"/>
      <c r="EE925" s="158"/>
      <c r="EF925" s="158"/>
      <c r="EG925" s="158"/>
      <c r="EH925" s="158"/>
      <c r="EI925" s="158"/>
      <c r="EJ925" s="146"/>
      <c r="EK925" s="146"/>
      <c r="EL925" s="146"/>
      <c r="EM925" s="146"/>
      <c r="EN925" s="146"/>
      <c r="EO925" s="146"/>
      <c r="EP925" s="146"/>
      <c r="EQ925" s="146"/>
      <c r="ER925" s="146"/>
      <c r="ES925" s="146"/>
      <c r="ET925" s="146"/>
      <c r="EU925" s="146"/>
      <c r="EV925" s="146"/>
      <c r="EW925" s="146"/>
      <c r="EX925" s="146"/>
      <c r="EY925" s="146"/>
      <c r="EZ925" s="158"/>
      <c r="FA925" s="158"/>
      <c r="FB925" s="158"/>
      <c r="FC925" s="146"/>
      <c r="FD925" s="146"/>
      <c r="FE925" s="146"/>
      <c r="FF925" s="146"/>
      <c r="FG925" s="146"/>
      <c r="FH925" s="146"/>
      <c r="FI925" s="146"/>
      <c r="FJ925" s="146"/>
      <c r="FK925" s="146"/>
      <c r="FL925" s="146"/>
      <c r="FM925" s="146"/>
      <c r="FN925" s="146"/>
      <c r="FO925" s="146"/>
      <c r="FP925" s="146"/>
      <c r="FQ925" s="146"/>
      <c r="FR925" s="146"/>
      <c r="FS925" s="146"/>
      <c r="FT925" s="146"/>
      <c r="FU925" s="146"/>
      <c r="FV925" s="146"/>
      <c r="FW925" s="146"/>
      <c r="FX925" s="146"/>
      <c r="FY925" s="146"/>
      <c r="FZ925" s="146"/>
      <c r="GA925" s="146"/>
    </row>
    <row r="926" spans="4:183">
      <c r="D926" s="45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  <c r="AA926" s="146"/>
      <c r="AB926" s="146"/>
      <c r="AC926" s="146"/>
      <c r="AD926" s="146"/>
      <c r="AE926" s="146"/>
      <c r="AF926" s="146"/>
      <c r="AG926" s="146"/>
      <c r="AH926" s="146"/>
      <c r="AI926" s="146"/>
      <c r="AJ926" s="146"/>
      <c r="AK926" s="146"/>
      <c r="AL926" s="217"/>
      <c r="AM926" s="146"/>
      <c r="AN926" s="146"/>
      <c r="AO926" s="146"/>
      <c r="AP926" s="146"/>
      <c r="AQ926" s="146"/>
      <c r="AR926" s="146"/>
      <c r="AS926" s="146"/>
      <c r="AT926" s="146"/>
      <c r="AU926" s="146"/>
      <c r="AV926" s="146"/>
      <c r="AW926" s="146"/>
      <c r="AX926" s="146"/>
      <c r="AY926" s="146"/>
      <c r="AZ926" s="146"/>
      <c r="BA926" s="146"/>
      <c r="BB926" s="146"/>
      <c r="BC926" s="146"/>
      <c r="BD926" s="146"/>
      <c r="BE926" s="146"/>
      <c r="BF926" s="146"/>
      <c r="BG926" s="146"/>
      <c r="BH926" s="146"/>
      <c r="BI926" s="146"/>
      <c r="BJ926" s="146"/>
      <c r="BK926" s="146"/>
      <c r="BL926" s="146"/>
      <c r="BM926" s="146"/>
      <c r="BN926" s="146"/>
      <c r="BO926" s="146"/>
      <c r="BP926" s="146"/>
      <c r="BQ926" s="146"/>
      <c r="BR926" s="146"/>
      <c r="BS926" s="146"/>
      <c r="BT926" s="146"/>
      <c r="BU926" s="146"/>
      <c r="BV926" s="146"/>
      <c r="BW926" s="146"/>
      <c r="BX926" s="146"/>
      <c r="BY926" s="146"/>
      <c r="BZ926" s="146"/>
      <c r="CA926" s="146"/>
      <c r="CB926" s="146"/>
      <c r="CC926" s="146"/>
      <c r="CD926" s="146"/>
      <c r="CE926" s="146"/>
      <c r="CF926" s="146"/>
      <c r="CG926" s="146"/>
      <c r="CH926" s="146"/>
      <c r="CI926" s="146"/>
      <c r="CJ926" s="146"/>
      <c r="CK926" s="146"/>
      <c r="CL926" s="146"/>
      <c r="CM926" s="146"/>
      <c r="CN926" s="146"/>
      <c r="CO926" s="146"/>
      <c r="CP926" s="146"/>
      <c r="CQ926" s="146"/>
      <c r="CR926" s="146"/>
      <c r="CS926" s="146"/>
      <c r="CT926" s="146"/>
      <c r="CU926" s="146"/>
      <c r="CV926" s="146"/>
      <c r="CW926" s="146"/>
      <c r="CX926" s="146"/>
      <c r="CY926" s="146"/>
      <c r="CZ926" s="146"/>
      <c r="DA926" s="146"/>
      <c r="DB926" s="146"/>
      <c r="DC926" s="146"/>
      <c r="DD926" s="146"/>
      <c r="DE926" s="146"/>
      <c r="DF926" s="146"/>
      <c r="DG926" s="146"/>
      <c r="DH926" s="146"/>
      <c r="DI926" s="146"/>
      <c r="DJ926" s="146"/>
      <c r="DK926" s="146"/>
      <c r="DL926" s="146"/>
      <c r="DM926" s="146"/>
      <c r="DN926" s="146"/>
      <c r="DO926" s="146"/>
      <c r="DP926" s="146"/>
      <c r="DQ926" s="146"/>
      <c r="DR926" s="146"/>
      <c r="DS926" s="146"/>
      <c r="DT926" s="146"/>
      <c r="DU926" s="146"/>
      <c r="DV926" s="158"/>
      <c r="DW926" s="158"/>
      <c r="DX926" s="158"/>
      <c r="DY926" s="158"/>
      <c r="DZ926" s="158"/>
      <c r="EA926" s="158"/>
      <c r="EB926" s="158"/>
      <c r="EC926" s="158"/>
      <c r="ED926" s="158"/>
      <c r="EE926" s="158"/>
      <c r="EF926" s="158"/>
      <c r="EG926" s="158"/>
      <c r="EH926" s="158"/>
      <c r="EI926" s="158"/>
      <c r="EJ926" s="146"/>
      <c r="EK926" s="146"/>
      <c r="EL926" s="146"/>
      <c r="EM926" s="146"/>
      <c r="EN926" s="146"/>
      <c r="EO926" s="146"/>
      <c r="EP926" s="146"/>
      <c r="EQ926" s="146"/>
      <c r="ER926" s="146"/>
      <c r="ES926" s="146"/>
      <c r="ET926" s="146"/>
      <c r="EU926" s="146"/>
      <c r="EV926" s="146"/>
      <c r="EW926" s="146"/>
      <c r="EX926" s="146"/>
      <c r="EY926" s="146"/>
      <c r="EZ926" s="158"/>
      <c r="FA926" s="158"/>
      <c r="FB926" s="158"/>
      <c r="FC926" s="146"/>
      <c r="FD926" s="146"/>
      <c r="FE926" s="146"/>
      <c r="FF926" s="146"/>
      <c r="FG926" s="146"/>
      <c r="FH926" s="146"/>
      <c r="FI926" s="146"/>
      <c r="FJ926" s="146"/>
      <c r="FK926" s="146"/>
      <c r="FL926" s="146"/>
      <c r="FM926" s="146"/>
      <c r="FN926" s="146"/>
      <c r="FO926" s="146"/>
      <c r="FP926" s="146"/>
      <c r="FQ926" s="146"/>
      <c r="FR926" s="146"/>
      <c r="FS926" s="146"/>
      <c r="FT926" s="146"/>
      <c r="FU926" s="146"/>
      <c r="FV926" s="146"/>
      <c r="FW926" s="146"/>
      <c r="FX926" s="146"/>
      <c r="FY926" s="146"/>
      <c r="FZ926" s="146"/>
      <c r="GA926" s="146"/>
    </row>
    <row r="927" spans="4:183">
      <c r="D927" s="45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  <c r="AA927" s="146"/>
      <c r="AB927" s="146"/>
      <c r="AC927" s="146"/>
      <c r="AD927" s="146"/>
      <c r="AE927" s="146"/>
      <c r="AF927" s="146"/>
      <c r="AG927" s="146"/>
      <c r="AH927" s="146"/>
      <c r="AI927" s="146"/>
      <c r="AJ927" s="146"/>
      <c r="AK927" s="146"/>
      <c r="AL927" s="217"/>
      <c r="AM927" s="146"/>
      <c r="AN927" s="146"/>
      <c r="AO927" s="146"/>
      <c r="AP927" s="146"/>
      <c r="AQ927" s="146"/>
      <c r="AR927" s="146"/>
      <c r="AS927" s="146"/>
      <c r="AT927" s="146"/>
      <c r="AU927" s="146"/>
      <c r="AV927" s="146"/>
      <c r="AW927" s="146"/>
      <c r="AX927" s="146"/>
      <c r="AY927" s="146"/>
      <c r="AZ927" s="146"/>
      <c r="BA927" s="146"/>
      <c r="BB927" s="146"/>
      <c r="BC927" s="146"/>
      <c r="BD927" s="146"/>
      <c r="BE927" s="146"/>
      <c r="BF927" s="146"/>
      <c r="BG927" s="146"/>
      <c r="BH927" s="146"/>
      <c r="BI927" s="146"/>
      <c r="BJ927" s="146"/>
      <c r="BK927" s="146"/>
      <c r="BL927" s="146"/>
      <c r="BM927" s="146"/>
      <c r="BN927" s="146"/>
      <c r="BO927" s="146"/>
      <c r="BP927" s="146"/>
      <c r="BQ927" s="146"/>
      <c r="BR927" s="146"/>
      <c r="BS927" s="146"/>
      <c r="BT927" s="146"/>
      <c r="BU927" s="146"/>
      <c r="BV927" s="146"/>
      <c r="BW927" s="146"/>
      <c r="BX927" s="146"/>
      <c r="BY927" s="146"/>
      <c r="BZ927" s="146"/>
      <c r="CA927" s="146"/>
      <c r="CB927" s="146"/>
      <c r="CC927" s="146"/>
      <c r="CD927" s="146"/>
      <c r="CE927" s="146"/>
      <c r="CF927" s="146"/>
      <c r="CG927" s="146"/>
      <c r="CH927" s="146"/>
      <c r="CI927" s="146"/>
      <c r="CJ927" s="146"/>
      <c r="CK927" s="146"/>
      <c r="CL927" s="146"/>
      <c r="CM927" s="146"/>
      <c r="CN927" s="146"/>
      <c r="CO927" s="146"/>
      <c r="CP927" s="146"/>
      <c r="CQ927" s="146"/>
      <c r="CR927" s="146"/>
      <c r="CS927" s="146"/>
      <c r="CT927" s="146"/>
      <c r="CU927" s="146"/>
      <c r="CV927" s="146"/>
      <c r="CW927" s="146"/>
      <c r="CX927" s="146"/>
      <c r="CY927" s="146"/>
      <c r="CZ927" s="146"/>
      <c r="DA927" s="146"/>
      <c r="DB927" s="146"/>
      <c r="DC927" s="146"/>
      <c r="DD927" s="146"/>
      <c r="DE927" s="146"/>
      <c r="DF927" s="146"/>
      <c r="DG927" s="146"/>
      <c r="DH927" s="146"/>
      <c r="DI927" s="146"/>
      <c r="DJ927" s="146"/>
      <c r="DK927" s="146"/>
      <c r="DL927" s="146"/>
      <c r="DM927" s="146"/>
      <c r="DN927" s="146"/>
      <c r="DO927" s="146"/>
      <c r="DP927" s="146"/>
      <c r="DQ927" s="146"/>
      <c r="DR927" s="146"/>
      <c r="DS927" s="146"/>
      <c r="DT927" s="146"/>
      <c r="DU927" s="146"/>
      <c r="DV927" s="158"/>
      <c r="DW927" s="158"/>
      <c r="DX927" s="158"/>
      <c r="DY927" s="158"/>
      <c r="DZ927" s="158"/>
      <c r="EA927" s="158"/>
      <c r="EB927" s="158"/>
      <c r="EC927" s="158"/>
      <c r="ED927" s="158"/>
      <c r="EE927" s="158"/>
      <c r="EF927" s="158"/>
      <c r="EG927" s="158"/>
      <c r="EH927" s="158"/>
      <c r="EI927" s="158"/>
      <c r="EJ927" s="146"/>
      <c r="EK927" s="146"/>
      <c r="EL927" s="146"/>
      <c r="EM927" s="146"/>
      <c r="EN927" s="146"/>
      <c r="EO927" s="146"/>
      <c r="EP927" s="146"/>
      <c r="EQ927" s="146"/>
      <c r="ER927" s="146"/>
      <c r="ES927" s="146"/>
      <c r="ET927" s="146"/>
      <c r="EU927" s="146"/>
      <c r="EV927" s="146"/>
      <c r="EW927" s="146"/>
      <c r="EX927" s="146"/>
      <c r="EY927" s="146"/>
      <c r="EZ927" s="158"/>
      <c r="FA927" s="158"/>
      <c r="FB927" s="158"/>
      <c r="FC927" s="146"/>
      <c r="FD927" s="146"/>
      <c r="FE927" s="146"/>
      <c r="FF927" s="146"/>
      <c r="FG927" s="146"/>
      <c r="FH927" s="146"/>
      <c r="FI927" s="146"/>
      <c r="FJ927" s="146"/>
      <c r="FK927" s="146"/>
      <c r="FL927" s="146"/>
      <c r="FM927" s="146"/>
      <c r="FN927" s="146"/>
      <c r="FO927" s="146"/>
      <c r="FP927" s="146"/>
      <c r="FQ927" s="146"/>
      <c r="FR927" s="146"/>
      <c r="FS927" s="146"/>
      <c r="FT927" s="146"/>
      <c r="FU927" s="146"/>
      <c r="FV927" s="146"/>
      <c r="FW927" s="146"/>
      <c r="FX927" s="146"/>
      <c r="FY927" s="146"/>
      <c r="FZ927" s="146"/>
      <c r="GA927" s="146"/>
    </row>
    <row r="928" spans="4:183">
      <c r="D928" s="45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  <c r="AA928" s="146"/>
      <c r="AB928" s="146"/>
      <c r="AC928" s="146"/>
      <c r="AD928" s="146"/>
      <c r="AE928" s="146"/>
      <c r="AF928" s="146"/>
      <c r="AG928" s="146"/>
      <c r="AH928" s="146"/>
      <c r="AI928" s="146"/>
      <c r="AJ928" s="146"/>
      <c r="AK928" s="146"/>
      <c r="AL928" s="217"/>
      <c r="AM928" s="146"/>
      <c r="AN928" s="146"/>
      <c r="AO928" s="146"/>
      <c r="AP928" s="146"/>
      <c r="AQ928" s="146"/>
      <c r="AR928" s="146"/>
      <c r="AS928" s="146"/>
      <c r="AT928" s="146"/>
      <c r="AU928" s="146"/>
      <c r="AV928" s="146"/>
      <c r="AW928" s="146"/>
      <c r="AX928" s="146"/>
      <c r="AY928" s="146"/>
      <c r="AZ928" s="146"/>
      <c r="BA928" s="146"/>
      <c r="BB928" s="146"/>
      <c r="BC928" s="146"/>
      <c r="BD928" s="146"/>
      <c r="BE928" s="146"/>
      <c r="BF928" s="146"/>
      <c r="BG928" s="146"/>
      <c r="BH928" s="146"/>
      <c r="BI928" s="146"/>
      <c r="BJ928" s="146"/>
      <c r="BK928" s="146"/>
      <c r="BL928" s="146"/>
      <c r="BM928" s="146"/>
      <c r="BN928" s="146"/>
      <c r="BO928" s="146"/>
      <c r="BP928" s="146"/>
      <c r="BQ928" s="146"/>
      <c r="BR928" s="146"/>
      <c r="BS928" s="146"/>
      <c r="BT928" s="146"/>
      <c r="BU928" s="146"/>
      <c r="BV928" s="146"/>
      <c r="BW928" s="146"/>
      <c r="BX928" s="146"/>
      <c r="BY928" s="146"/>
      <c r="BZ928" s="146"/>
      <c r="CA928" s="146"/>
      <c r="CB928" s="146"/>
      <c r="CC928" s="146"/>
      <c r="CD928" s="146"/>
      <c r="CE928" s="146"/>
      <c r="CF928" s="146"/>
      <c r="CG928" s="146"/>
      <c r="CH928" s="146"/>
      <c r="CI928" s="146"/>
      <c r="CJ928" s="146"/>
      <c r="CK928" s="146"/>
      <c r="CL928" s="146"/>
      <c r="CM928" s="146"/>
      <c r="CN928" s="146"/>
      <c r="CO928" s="146"/>
      <c r="CP928" s="146"/>
      <c r="CQ928" s="146"/>
      <c r="CR928" s="146"/>
      <c r="CS928" s="146"/>
      <c r="CT928" s="146"/>
      <c r="CU928" s="146"/>
      <c r="CV928" s="146"/>
      <c r="CW928" s="146"/>
      <c r="CX928" s="146"/>
      <c r="CY928" s="146"/>
      <c r="CZ928" s="146"/>
      <c r="DA928" s="146"/>
      <c r="DB928" s="146"/>
      <c r="DC928" s="146"/>
      <c r="DD928" s="146"/>
      <c r="DE928" s="146"/>
      <c r="DF928" s="146"/>
      <c r="DG928" s="146"/>
      <c r="DH928" s="146"/>
      <c r="DI928" s="146"/>
      <c r="DJ928" s="146"/>
      <c r="DK928" s="146"/>
      <c r="DL928" s="146"/>
      <c r="DM928" s="146"/>
      <c r="DN928" s="146"/>
      <c r="DO928" s="146"/>
      <c r="DP928" s="146"/>
      <c r="DQ928" s="146"/>
      <c r="DR928" s="146"/>
      <c r="DS928" s="146"/>
      <c r="DT928" s="146"/>
      <c r="DU928" s="146"/>
      <c r="DV928" s="158"/>
      <c r="DW928" s="158"/>
      <c r="DX928" s="158"/>
      <c r="DY928" s="158"/>
      <c r="DZ928" s="158"/>
      <c r="EA928" s="158"/>
      <c r="EB928" s="158"/>
      <c r="EC928" s="158"/>
      <c r="ED928" s="158"/>
      <c r="EE928" s="158"/>
      <c r="EF928" s="158"/>
      <c r="EG928" s="158"/>
      <c r="EH928" s="158"/>
      <c r="EI928" s="158"/>
      <c r="EJ928" s="146"/>
      <c r="EK928" s="146"/>
      <c r="EL928" s="146"/>
      <c r="EM928" s="146"/>
      <c r="EN928" s="146"/>
      <c r="EO928" s="146"/>
      <c r="EP928" s="146"/>
      <c r="EQ928" s="146"/>
      <c r="ER928" s="146"/>
      <c r="ES928" s="146"/>
      <c r="ET928" s="146"/>
      <c r="EU928" s="146"/>
      <c r="EV928" s="146"/>
      <c r="EW928" s="146"/>
      <c r="EX928" s="146"/>
      <c r="EY928" s="146"/>
      <c r="EZ928" s="158"/>
      <c r="FA928" s="158"/>
      <c r="FB928" s="158"/>
      <c r="FC928" s="146"/>
      <c r="FD928" s="146"/>
      <c r="FE928" s="146"/>
      <c r="FF928" s="146"/>
      <c r="FG928" s="146"/>
      <c r="FH928" s="146"/>
      <c r="FI928" s="146"/>
      <c r="FJ928" s="146"/>
      <c r="FK928" s="146"/>
      <c r="FL928" s="146"/>
      <c r="FM928" s="146"/>
      <c r="FN928" s="146"/>
      <c r="FO928" s="146"/>
      <c r="FP928" s="146"/>
      <c r="FQ928" s="146"/>
      <c r="FR928" s="146"/>
      <c r="FS928" s="146"/>
      <c r="FT928" s="146"/>
      <c r="FU928" s="146"/>
      <c r="FV928" s="146"/>
      <c r="FW928" s="146"/>
      <c r="FX928" s="146"/>
      <c r="FY928" s="146"/>
      <c r="FZ928" s="146"/>
      <c r="GA928" s="146"/>
    </row>
    <row r="929" spans="4:183">
      <c r="D929" s="45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  <c r="AA929" s="146"/>
      <c r="AB929" s="146"/>
      <c r="AC929" s="146"/>
      <c r="AD929" s="146"/>
      <c r="AE929" s="146"/>
      <c r="AF929" s="146"/>
      <c r="AG929" s="146"/>
      <c r="AH929" s="146"/>
      <c r="AI929" s="146"/>
      <c r="AJ929" s="146"/>
      <c r="AK929" s="146"/>
      <c r="AL929" s="217"/>
      <c r="AM929" s="146"/>
      <c r="AN929" s="146"/>
      <c r="AO929" s="146"/>
      <c r="AP929" s="146"/>
      <c r="AQ929" s="146"/>
      <c r="AR929" s="146"/>
      <c r="AS929" s="146"/>
      <c r="AT929" s="146"/>
      <c r="AU929" s="146"/>
      <c r="AV929" s="146"/>
      <c r="AW929" s="146"/>
      <c r="AX929" s="146"/>
      <c r="AY929" s="146"/>
      <c r="AZ929" s="146"/>
      <c r="BA929" s="146"/>
      <c r="BB929" s="146"/>
      <c r="BC929" s="146"/>
      <c r="BD929" s="146"/>
      <c r="BE929" s="146"/>
      <c r="BF929" s="146"/>
      <c r="BG929" s="146"/>
      <c r="BH929" s="146"/>
      <c r="BI929" s="146"/>
      <c r="BJ929" s="146"/>
      <c r="BK929" s="146"/>
      <c r="BL929" s="146"/>
      <c r="BM929" s="146"/>
      <c r="BN929" s="146"/>
      <c r="BO929" s="146"/>
      <c r="BP929" s="146"/>
      <c r="BQ929" s="146"/>
      <c r="BR929" s="146"/>
      <c r="BS929" s="146"/>
      <c r="BT929" s="146"/>
      <c r="BU929" s="146"/>
      <c r="BV929" s="146"/>
      <c r="BW929" s="146"/>
      <c r="BX929" s="146"/>
      <c r="BY929" s="146"/>
      <c r="BZ929" s="146"/>
      <c r="CA929" s="146"/>
      <c r="CB929" s="146"/>
      <c r="CC929" s="146"/>
      <c r="CD929" s="146"/>
      <c r="CE929" s="146"/>
      <c r="CF929" s="146"/>
      <c r="CG929" s="146"/>
      <c r="CH929" s="146"/>
      <c r="CI929" s="146"/>
      <c r="CJ929" s="146"/>
      <c r="CK929" s="146"/>
      <c r="CL929" s="146"/>
      <c r="CM929" s="146"/>
      <c r="CN929" s="146"/>
      <c r="CO929" s="146"/>
      <c r="CP929" s="146"/>
      <c r="CQ929" s="146"/>
      <c r="CR929" s="146"/>
      <c r="CS929" s="146"/>
      <c r="CT929" s="146"/>
      <c r="CU929" s="146"/>
      <c r="CV929" s="146"/>
      <c r="CW929" s="146"/>
      <c r="CX929" s="146"/>
      <c r="CY929" s="146"/>
      <c r="CZ929" s="146"/>
      <c r="DA929" s="146"/>
      <c r="DB929" s="146"/>
      <c r="DC929" s="146"/>
      <c r="DD929" s="146"/>
      <c r="DE929" s="146"/>
      <c r="DF929" s="146"/>
      <c r="DG929" s="146"/>
      <c r="DH929" s="146"/>
      <c r="DI929" s="146"/>
      <c r="DJ929" s="146"/>
      <c r="DK929" s="146"/>
      <c r="DL929" s="146"/>
      <c r="DM929" s="146"/>
      <c r="DN929" s="146"/>
      <c r="DO929" s="146"/>
      <c r="DP929" s="146"/>
      <c r="DQ929" s="146"/>
      <c r="DR929" s="146"/>
      <c r="DS929" s="146"/>
      <c r="DT929" s="146"/>
      <c r="DU929" s="146"/>
      <c r="DV929" s="158"/>
      <c r="DW929" s="158"/>
      <c r="DX929" s="158"/>
      <c r="DY929" s="158"/>
      <c r="DZ929" s="158"/>
      <c r="EA929" s="158"/>
      <c r="EB929" s="158"/>
      <c r="EC929" s="158"/>
      <c r="ED929" s="158"/>
      <c r="EE929" s="158"/>
      <c r="EF929" s="158"/>
      <c r="EG929" s="158"/>
      <c r="EH929" s="158"/>
      <c r="EI929" s="158"/>
      <c r="EJ929" s="146"/>
      <c r="EK929" s="146"/>
      <c r="EL929" s="146"/>
      <c r="EM929" s="146"/>
      <c r="EN929" s="146"/>
      <c r="EO929" s="146"/>
      <c r="EP929" s="146"/>
      <c r="EQ929" s="146"/>
      <c r="ER929" s="146"/>
      <c r="ES929" s="146"/>
      <c r="ET929" s="146"/>
      <c r="EU929" s="146"/>
      <c r="EV929" s="146"/>
      <c r="EW929" s="146"/>
      <c r="EX929" s="146"/>
      <c r="EY929" s="146"/>
      <c r="EZ929" s="158"/>
      <c r="FA929" s="158"/>
      <c r="FB929" s="158"/>
      <c r="FC929" s="146"/>
      <c r="FD929" s="146"/>
      <c r="FE929" s="146"/>
      <c r="FF929" s="146"/>
      <c r="FG929" s="146"/>
      <c r="FH929" s="146"/>
      <c r="FI929" s="146"/>
      <c r="FJ929" s="146"/>
      <c r="FK929" s="146"/>
      <c r="FL929" s="146"/>
      <c r="FM929" s="146"/>
      <c r="FN929" s="146"/>
      <c r="FO929" s="146"/>
      <c r="FP929" s="146"/>
      <c r="FQ929" s="146"/>
      <c r="FR929" s="146"/>
      <c r="FS929" s="146"/>
      <c r="FT929" s="146"/>
      <c r="FU929" s="146"/>
      <c r="FV929" s="146"/>
      <c r="FW929" s="146"/>
      <c r="FX929" s="146"/>
      <c r="FY929" s="146"/>
      <c r="FZ929" s="146"/>
      <c r="GA929" s="146"/>
    </row>
    <row r="930" spans="4:183">
      <c r="D930" s="45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  <c r="AA930" s="146"/>
      <c r="AB930" s="146"/>
      <c r="AC930" s="146"/>
      <c r="AD930" s="146"/>
      <c r="AE930" s="146"/>
      <c r="AF930" s="146"/>
      <c r="AG930" s="146"/>
      <c r="AH930" s="146"/>
      <c r="AI930" s="146"/>
      <c r="AJ930" s="146"/>
      <c r="AK930" s="146"/>
      <c r="AL930" s="217"/>
      <c r="AM930" s="146"/>
      <c r="AN930" s="146"/>
      <c r="AO930" s="146"/>
      <c r="AP930" s="146"/>
      <c r="AQ930" s="146"/>
      <c r="AR930" s="146"/>
      <c r="AS930" s="146"/>
      <c r="AT930" s="146"/>
      <c r="AU930" s="146"/>
      <c r="AV930" s="146"/>
      <c r="AW930" s="146"/>
      <c r="AX930" s="146"/>
      <c r="AY930" s="146"/>
      <c r="AZ930" s="146"/>
      <c r="BA930" s="146"/>
      <c r="BB930" s="146"/>
      <c r="BC930" s="146"/>
      <c r="BD930" s="146"/>
      <c r="BE930" s="146"/>
      <c r="BF930" s="146"/>
      <c r="BG930" s="146"/>
      <c r="BH930" s="146"/>
      <c r="BI930" s="146"/>
      <c r="BJ930" s="146"/>
      <c r="BK930" s="146"/>
      <c r="BL930" s="146"/>
      <c r="BM930" s="146"/>
      <c r="BN930" s="146"/>
      <c r="BO930" s="146"/>
      <c r="BP930" s="146"/>
      <c r="BQ930" s="146"/>
      <c r="BR930" s="146"/>
      <c r="BS930" s="146"/>
      <c r="BT930" s="146"/>
      <c r="BU930" s="146"/>
      <c r="BV930" s="146"/>
      <c r="BW930" s="146"/>
      <c r="BX930" s="146"/>
      <c r="BY930" s="146"/>
      <c r="BZ930" s="146"/>
      <c r="CA930" s="146"/>
      <c r="CB930" s="146"/>
      <c r="CC930" s="146"/>
      <c r="CD930" s="146"/>
      <c r="CE930" s="146"/>
      <c r="CF930" s="146"/>
      <c r="CG930" s="146"/>
      <c r="CH930" s="146"/>
      <c r="CI930" s="146"/>
      <c r="CJ930" s="146"/>
      <c r="CK930" s="146"/>
      <c r="CL930" s="146"/>
      <c r="CM930" s="146"/>
      <c r="CN930" s="146"/>
      <c r="CO930" s="146"/>
      <c r="CP930" s="146"/>
      <c r="CQ930" s="146"/>
      <c r="CR930" s="146"/>
      <c r="CS930" s="146"/>
      <c r="CT930" s="146"/>
      <c r="CU930" s="146"/>
      <c r="CV930" s="146"/>
      <c r="CW930" s="146"/>
      <c r="CX930" s="146"/>
      <c r="CY930" s="146"/>
      <c r="CZ930" s="146"/>
      <c r="DA930" s="146"/>
      <c r="DB930" s="146"/>
      <c r="DC930" s="146"/>
      <c r="DD930" s="146"/>
      <c r="DE930" s="146"/>
      <c r="DF930" s="146"/>
      <c r="DG930" s="146"/>
      <c r="DH930" s="146"/>
      <c r="DI930" s="146"/>
      <c r="DJ930" s="146"/>
      <c r="DK930" s="146"/>
      <c r="DL930" s="146"/>
      <c r="DM930" s="146"/>
      <c r="DN930" s="146"/>
      <c r="DO930" s="146"/>
      <c r="DP930" s="146"/>
      <c r="DQ930" s="146"/>
      <c r="DR930" s="146"/>
      <c r="DS930" s="146"/>
      <c r="DT930" s="146"/>
      <c r="DU930" s="146"/>
      <c r="DV930" s="158"/>
      <c r="DW930" s="158"/>
      <c r="DX930" s="158"/>
      <c r="DY930" s="158"/>
      <c r="DZ930" s="158"/>
      <c r="EA930" s="158"/>
      <c r="EB930" s="158"/>
      <c r="EC930" s="158"/>
      <c r="ED930" s="158"/>
      <c r="EE930" s="158"/>
      <c r="EF930" s="158"/>
      <c r="EG930" s="158"/>
      <c r="EH930" s="158"/>
      <c r="EI930" s="158"/>
      <c r="EJ930" s="146"/>
      <c r="EK930" s="146"/>
      <c r="EL930" s="146"/>
      <c r="EM930" s="146"/>
      <c r="EN930" s="146"/>
      <c r="EO930" s="146"/>
      <c r="EP930" s="146"/>
      <c r="EQ930" s="146"/>
      <c r="ER930" s="146"/>
      <c r="ES930" s="146"/>
      <c r="ET930" s="146"/>
      <c r="EU930" s="146"/>
      <c r="EV930" s="146"/>
      <c r="EW930" s="146"/>
      <c r="EX930" s="146"/>
      <c r="EY930" s="146"/>
      <c r="EZ930" s="158"/>
      <c r="FA930" s="158"/>
      <c r="FB930" s="158"/>
      <c r="FC930" s="146"/>
      <c r="FD930" s="146"/>
      <c r="FE930" s="146"/>
      <c r="FF930" s="146"/>
      <c r="FG930" s="146"/>
      <c r="FH930" s="146"/>
      <c r="FI930" s="146"/>
      <c r="FJ930" s="146"/>
      <c r="FK930" s="146"/>
      <c r="FL930" s="146"/>
      <c r="FM930" s="146"/>
      <c r="FN930" s="146"/>
      <c r="FO930" s="146"/>
      <c r="FP930" s="146"/>
      <c r="FQ930" s="146"/>
      <c r="FR930" s="146"/>
      <c r="FS930" s="146"/>
      <c r="FT930" s="146"/>
      <c r="FU930" s="146"/>
      <c r="FV930" s="146"/>
      <c r="FW930" s="146"/>
      <c r="FX930" s="146"/>
      <c r="FY930" s="146"/>
      <c r="FZ930" s="146"/>
      <c r="GA930" s="146"/>
    </row>
    <row r="931" spans="4:183">
      <c r="D931" s="45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  <c r="AA931" s="146"/>
      <c r="AB931" s="146"/>
      <c r="AC931" s="146"/>
      <c r="AD931" s="146"/>
      <c r="AE931" s="146"/>
      <c r="AF931" s="146"/>
      <c r="AG931" s="146"/>
      <c r="AH931" s="146"/>
      <c r="AI931" s="146"/>
      <c r="AJ931" s="146"/>
      <c r="AK931" s="146"/>
      <c r="AL931" s="217"/>
      <c r="AM931" s="146"/>
      <c r="AN931" s="146"/>
      <c r="AO931" s="146"/>
      <c r="AP931" s="146"/>
      <c r="AQ931" s="146"/>
      <c r="AR931" s="146"/>
      <c r="AS931" s="146"/>
      <c r="AT931" s="146"/>
      <c r="AU931" s="146"/>
      <c r="AV931" s="146"/>
      <c r="AW931" s="146"/>
      <c r="AX931" s="146"/>
      <c r="AY931" s="146"/>
      <c r="AZ931" s="146"/>
      <c r="BA931" s="146"/>
      <c r="BB931" s="146"/>
      <c r="BC931" s="146"/>
      <c r="BD931" s="146"/>
      <c r="BE931" s="146"/>
      <c r="BF931" s="146"/>
      <c r="BG931" s="146"/>
      <c r="BH931" s="146"/>
      <c r="BI931" s="146"/>
      <c r="BJ931" s="146"/>
      <c r="BK931" s="146"/>
      <c r="BL931" s="146"/>
      <c r="BM931" s="146"/>
      <c r="BN931" s="146"/>
      <c r="BO931" s="146"/>
      <c r="BP931" s="146"/>
      <c r="BQ931" s="146"/>
      <c r="BR931" s="146"/>
      <c r="BS931" s="146"/>
      <c r="BT931" s="146"/>
      <c r="BU931" s="146"/>
      <c r="BV931" s="146"/>
      <c r="BW931" s="146"/>
      <c r="BX931" s="146"/>
      <c r="BY931" s="146"/>
      <c r="BZ931" s="146"/>
      <c r="CA931" s="146"/>
      <c r="CB931" s="146"/>
      <c r="CC931" s="146"/>
      <c r="CD931" s="146"/>
      <c r="CE931" s="146"/>
      <c r="CF931" s="146"/>
      <c r="CG931" s="146"/>
      <c r="CH931" s="146"/>
      <c r="CI931" s="146"/>
      <c r="CJ931" s="146"/>
      <c r="CK931" s="146"/>
      <c r="CL931" s="146"/>
      <c r="CM931" s="146"/>
      <c r="CN931" s="146"/>
      <c r="CO931" s="146"/>
      <c r="CP931" s="146"/>
      <c r="CQ931" s="146"/>
      <c r="CR931" s="146"/>
      <c r="CS931" s="146"/>
      <c r="CT931" s="146"/>
      <c r="CU931" s="146"/>
      <c r="CV931" s="146"/>
      <c r="CW931" s="146"/>
      <c r="CX931" s="146"/>
      <c r="CY931" s="146"/>
      <c r="CZ931" s="146"/>
      <c r="DA931" s="146"/>
      <c r="DB931" s="146"/>
      <c r="DC931" s="146"/>
      <c r="DD931" s="146"/>
      <c r="DE931" s="146"/>
      <c r="DF931" s="146"/>
      <c r="DG931" s="146"/>
      <c r="DH931" s="146"/>
      <c r="DI931" s="146"/>
      <c r="DJ931" s="146"/>
      <c r="DK931" s="146"/>
      <c r="DL931" s="146"/>
      <c r="DM931" s="146"/>
      <c r="DN931" s="146"/>
      <c r="DO931" s="146"/>
      <c r="DP931" s="146"/>
      <c r="DQ931" s="146"/>
      <c r="DR931" s="146"/>
      <c r="DS931" s="146"/>
      <c r="DT931" s="146"/>
      <c r="DU931" s="146"/>
      <c r="DV931" s="158"/>
      <c r="DW931" s="158"/>
      <c r="DX931" s="158"/>
      <c r="DY931" s="158"/>
      <c r="DZ931" s="158"/>
      <c r="EA931" s="158"/>
      <c r="EB931" s="158"/>
      <c r="EC931" s="158"/>
      <c r="ED931" s="158"/>
      <c r="EE931" s="158"/>
      <c r="EF931" s="158"/>
      <c r="EG931" s="158"/>
      <c r="EH931" s="158"/>
      <c r="EI931" s="158"/>
      <c r="EJ931" s="146"/>
      <c r="EK931" s="146"/>
      <c r="EL931" s="146"/>
      <c r="EM931" s="146"/>
      <c r="EN931" s="146"/>
      <c r="EO931" s="146"/>
      <c r="EP931" s="146"/>
      <c r="EQ931" s="146"/>
      <c r="ER931" s="146"/>
      <c r="ES931" s="146"/>
      <c r="ET931" s="146"/>
      <c r="EU931" s="146"/>
      <c r="EV931" s="146"/>
      <c r="EW931" s="146"/>
      <c r="EX931" s="146"/>
      <c r="EY931" s="146"/>
      <c r="EZ931" s="158"/>
      <c r="FA931" s="158"/>
      <c r="FB931" s="158"/>
      <c r="FC931" s="146"/>
      <c r="FD931" s="146"/>
      <c r="FE931" s="146"/>
      <c r="FF931" s="146"/>
      <c r="FG931" s="146"/>
      <c r="FH931" s="146"/>
      <c r="FI931" s="146"/>
      <c r="FJ931" s="146"/>
      <c r="FK931" s="146"/>
      <c r="FL931" s="146"/>
      <c r="FM931" s="146"/>
      <c r="FN931" s="146"/>
      <c r="FO931" s="146"/>
      <c r="FP931" s="146"/>
      <c r="FQ931" s="146"/>
      <c r="FR931" s="146"/>
      <c r="FS931" s="146"/>
      <c r="FT931" s="146"/>
      <c r="FU931" s="146"/>
      <c r="FV931" s="146"/>
      <c r="FW931" s="146"/>
      <c r="FX931" s="146"/>
      <c r="FY931" s="146"/>
      <c r="FZ931" s="146"/>
      <c r="GA931" s="146"/>
    </row>
    <row r="932" spans="4:183">
      <c r="D932" s="45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  <c r="AA932" s="146"/>
      <c r="AB932" s="146"/>
      <c r="AC932" s="146"/>
      <c r="AD932" s="146"/>
      <c r="AE932" s="146"/>
      <c r="AF932" s="146"/>
      <c r="AG932" s="146"/>
      <c r="AH932" s="146"/>
      <c r="AI932" s="146"/>
      <c r="AJ932" s="146"/>
      <c r="AK932" s="146"/>
      <c r="AL932" s="217"/>
      <c r="AM932" s="146"/>
      <c r="AN932" s="146"/>
      <c r="AO932" s="146"/>
      <c r="AP932" s="146"/>
      <c r="AQ932" s="146"/>
      <c r="AR932" s="146"/>
      <c r="AS932" s="146"/>
      <c r="AT932" s="146"/>
      <c r="AU932" s="146"/>
      <c r="AV932" s="146"/>
      <c r="AW932" s="146"/>
      <c r="AX932" s="146"/>
      <c r="AY932" s="146"/>
      <c r="AZ932" s="146"/>
      <c r="BA932" s="146"/>
      <c r="BB932" s="146"/>
      <c r="BC932" s="146"/>
      <c r="BD932" s="146"/>
      <c r="BE932" s="146"/>
      <c r="BF932" s="146"/>
      <c r="BG932" s="146"/>
      <c r="BH932" s="146"/>
      <c r="BI932" s="146"/>
      <c r="BJ932" s="146"/>
      <c r="BK932" s="146"/>
      <c r="BL932" s="146"/>
      <c r="BM932" s="146"/>
      <c r="BN932" s="146"/>
      <c r="BO932" s="146"/>
      <c r="BP932" s="146"/>
      <c r="BQ932" s="146"/>
      <c r="BR932" s="146"/>
      <c r="BS932" s="146"/>
      <c r="BT932" s="146"/>
      <c r="BU932" s="146"/>
      <c r="BV932" s="146"/>
      <c r="BW932" s="146"/>
      <c r="BX932" s="146"/>
      <c r="BY932" s="146"/>
      <c r="BZ932" s="146"/>
      <c r="CA932" s="146"/>
      <c r="CB932" s="146"/>
      <c r="CC932" s="146"/>
      <c r="CD932" s="146"/>
      <c r="CE932" s="146"/>
      <c r="CF932" s="146"/>
      <c r="CG932" s="146"/>
      <c r="CH932" s="146"/>
      <c r="CI932" s="146"/>
      <c r="CJ932" s="146"/>
      <c r="CK932" s="146"/>
      <c r="CL932" s="146"/>
      <c r="CM932" s="146"/>
      <c r="CN932" s="146"/>
      <c r="CO932" s="146"/>
      <c r="CP932" s="146"/>
      <c r="CQ932" s="146"/>
      <c r="CR932" s="146"/>
      <c r="CS932" s="146"/>
      <c r="CT932" s="146"/>
      <c r="CU932" s="146"/>
      <c r="CV932" s="146"/>
      <c r="CW932" s="146"/>
      <c r="CX932" s="146"/>
      <c r="CY932" s="146"/>
      <c r="CZ932" s="146"/>
      <c r="DA932" s="146"/>
      <c r="DB932" s="146"/>
      <c r="DC932" s="146"/>
      <c r="DD932" s="146"/>
      <c r="DE932" s="146"/>
      <c r="DF932" s="146"/>
      <c r="DG932" s="146"/>
      <c r="DH932" s="146"/>
      <c r="DI932" s="146"/>
      <c r="DJ932" s="146"/>
      <c r="DK932" s="146"/>
      <c r="DL932" s="146"/>
      <c r="DM932" s="146"/>
      <c r="DN932" s="146"/>
      <c r="DO932" s="146"/>
      <c r="DP932" s="146"/>
      <c r="DQ932" s="146"/>
      <c r="DR932" s="146"/>
      <c r="DS932" s="146"/>
      <c r="DT932" s="146"/>
      <c r="DU932" s="146"/>
      <c r="DV932" s="158"/>
      <c r="DW932" s="158"/>
      <c r="DX932" s="158"/>
      <c r="DY932" s="158"/>
      <c r="DZ932" s="158"/>
      <c r="EA932" s="158"/>
      <c r="EB932" s="158"/>
      <c r="EC932" s="158"/>
      <c r="ED932" s="158"/>
      <c r="EE932" s="158"/>
      <c r="EF932" s="158"/>
      <c r="EG932" s="158"/>
      <c r="EH932" s="158"/>
      <c r="EI932" s="158"/>
      <c r="EJ932" s="146"/>
      <c r="EK932" s="146"/>
      <c r="EL932" s="146"/>
      <c r="EM932" s="146"/>
      <c r="EN932" s="146"/>
      <c r="EO932" s="146"/>
      <c r="EP932" s="146"/>
      <c r="EQ932" s="146"/>
      <c r="ER932" s="146"/>
      <c r="ES932" s="146"/>
      <c r="ET932" s="146"/>
      <c r="EU932" s="146"/>
      <c r="EV932" s="146"/>
      <c r="EW932" s="146"/>
      <c r="EX932" s="146"/>
      <c r="EY932" s="146"/>
      <c r="EZ932" s="158"/>
      <c r="FA932" s="158"/>
      <c r="FB932" s="158"/>
      <c r="FC932" s="146"/>
      <c r="FD932" s="146"/>
      <c r="FE932" s="146"/>
      <c r="FF932" s="146"/>
      <c r="FG932" s="146"/>
      <c r="FH932" s="146"/>
      <c r="FI932" s="146"/>
      <c r="FJ932" s="146"/>
      <c r="FK932" s="146"/>
      <c r="FL932" s="146"/>
      <c r="FM932" s="146"/>
      <c r="FN932" s="146"/>
      <c r="FO932" s="146"/>
      <c r="FP932" s="146"/>
      <c r="FQ932" s="146"/>
      <c r="FR932" s="146"/>
      <c r="FS932" s="146"/>
      <c r="FT932" s="146"/>
      <c r="FU932" s="146"/>
      <c r="FV932" s="146"/>
      <c r="FW932" s="146"/>
      <c r="FX932" s="146"/>
      <c r="FY932" s="146"/>
      <c r="FZ932" s="146"/>
      <c r="GA932" s="146"/>
    </row>
    <row r="933" spans="4:183">
      <c r="D933" s="45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  <c r="AA933" s="146"/>
      <c r="AB933" s="146"/>
      <c r="AC933" s="146"/>
      <c r="AD933" s="146"/>
      <c r="AE933" s="146"/>
      <c r="AF933" s="146"/>
      <c r="AG933" s="146"/>
      <c r="AH933" s="146"/>
      <c r="AI933" s="146"/>
      <c r="AJ933" s="146"/>
      <c r="AK933" s="146"/>
      <c r="AL933" s="217"/>
      <c r="AM933" s="146"/>
      <c r="AN933" s="146"/>
      <c r="AO933" s="146"/>
      <c r="AP933" s="146"/>
      <c r="AQ933" s="146"/>
      <c r="AR933" s="146"/>
      <c r="AS933" s="146"/>
      <c r="AT933" s="146"/>
      <c r="AU933" s="146"/>
      <c r="AV933" s="146"/>
      <c r="AW933" s="146"/>
      <c r="AX933" s="146"/>
      <c r="AY933" s="146"/>
      <c r="AZ933" s="146"/>
      <c r="BA933" s="146"/>
      <c r="BB933" s="146"/>
      <c r="BC933" s="146"/>
      <c r="BD933" s="146"/>
      <c r="BE933" s="146"/>
      <c r="BF933" s="146"/>
      <c r="BG933" s="146"/>
      <c r="BH933" s="146"/>
      <c r="BI933" s="146"/>
      <c r="BJ933" s="146"/>
      <c r="BK933" s="146"/>
      <c r="BL933" s="146"/>
      <c r="BM933" s="146"/>
      <c r="BN933" s="146"/>
      <c r="BO933" s="146"/>
      <c r="BP933" s="146"/>
      <c r="BQ933" s="146"/>
      <c r="BR933" s="146"/>
      <c r="BS933" s="146"/>
      <c r="BT933" s="146"/>
      <c r="BU933" s="146"/>
      <c r="BV933" s="146"/>
      <c r="BW933" s="146"/>
      <c r="BX933" s="146"/>
      <c r="BY933" s="146"/>
      <c r="BZ933" s="146"/>
      <c r="CA933" s="146"/>
      <c r="CB933" s="146"/>
      <c r="CC933" s="146"/>
      <c r="CD933" s="146"/>
      <c r="CE933" s="146"/>
      <c r="CF933" s="146"/>
      <c r="CG933" s="146"/>
      <c r="CH933" s="146"/>
      <c r="CI933" s="146"/>
      <c r="CJ933" s="146"/>
      <c r="CK933" s="146"/>
      <c r="CL933" s="146"/>
      <c r="CM933" s="146"/>
      <c r="CN933" s="146"/>
      <c r="CO933" s="146"/>
      <c r="CP933" s="146"/>
      <c r="CQ933" s="146"/>
      <c r="CR933" s="146"/>
      <c r="CS933" s="146"/>
      <c r="CT933" s="146"/>
      <c r="CU933" s="146"/>
      <c r="CV933" s="146"/>
      <c r="CW933" s="146"/>
      <c r="CX933" s="146"/>
      <c r="CY933" s="146"/>
      <c r="CZ933" s="146"/>
      <c r="DA933" s="146"/>
      <c r="DB933" s="146"/>
      <c r="DC933" s="146"/>
      <c r="DD933" s="146"/>
      <c r="DE933" s="146"/>
      <c r="DF933" s="146"/>
      <c r="DG933" s="146"/>
      <c r="DH933" s="146"/>
      <c r="DI933" s="146"/>
      <c r="DJ933" s="146"/>
      <c r="DK933" s="146"/>
      <c r="DL933" s="146"/>
      <c r="DM933" s="146"/>
      <c r="DN933" s="146"/>
      <c r="DO933" s="146"/>
      <c r="DP933" s="146"/>
      <c r="DQ933" s="146"/>
      <c r="DR933" s="146"/>
      <c r="DS933" s="146"/>
      <c r="DT933" s="146"/>
      <c r="DU933" s="146"/>
      <c r="DV933" s="158"/>
      <c r="DW933" s="158"/>
      <c r="DX933" s="158"/>
      <c r="DY933" s="158"/>
      <c r="DZ933" s="158"/>
      <c r="EA933" s="158"/>
      <c r="EB933" s="158"/>
      <c r="EC933" s="158"/>
      <c r="ED933" s="158"/>
      <c r="EE933" s="158"/>
      <c r="EF933" s="158"/>
      <c r="EG933" s="158"/>
      <c r="EH933" s="158"/>
      <c r="EI933" s="158"/>
      <c r="EJ933" s="146"/>
      <c r="EK933" s="146"/>
      <c r="EL933" s="146"/>
      <c r="EM933" s="146"/>
      <c r="EN933" s="146"/>
      <c r="EO933" s="146"/>
      <c r="EP933" s="146"/>
      <c r="EQ933" s="146"/>
      <c r="ER933" s="146"/>
      <c r="ES933" s="146"/>
      <c r="ET933" s="146"/>
      <c r="EU933" s="146"/>
      <c r="EV933" s="146"/>
      <c r="EW933" s="146"/>
      <c r="EX933" s="146"/>
      <c r="EY933" s="146"/>
      <c r="EZ933" s="158"/>
      <c r="FA933" s="158"/>
      <c r="FB933" s="158"/>
      <c r="FC933" s="146"/>
      <c r="FD933" s="146"/>
      <c r="FE933" s="146"/>
      <c r="FF933" s="146"/>
      <c r="FG933" s="146"/>
      <c r="FH933" s="146"/>
      <c r="FI933" s="146"/>
      <c r="FJ933" s="146"/>
      <c r="FK933" s="146"/>
      <c r="FL933" s="146"/>
      <c r="FM933" s="146"/>
      <c r="FN933" s="146"/>
      <c r="FO933" s="146"/>
      <c r="FP933" s="146"/>
      <c r="FQ933" s="146"/>
      <c r="FR933" s="146"/>
      <c r="FS933" s="146"/>
      <c r="FT933" s="146"/>
      <c r="FU933" s="146"/>
      <c r="FV933" s="146"/>
      <c r="FW933" s="146"/>
      <c r="FX933" s="146"/>
      <c r="FY933" s="146"/>
      <c r="FZ933" s="146"/>
      <c r="GA933" s="146"/>
    </row>
    <row r="934" spans="4:183">
      <c r="D934" s="45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  <c r="AA934" s="146"/>
      <c r="AB934" s="146"/>
      <c r="AC934" s="146"/>
      <c r="AD934" s="146"/>
      <c r="AE934" s="146"/>
      <c r="AF934" s="146"/>
      <c r="AG934" s="146"/>
      <c r="AH934" s="146"/>
      <c r="AI934" s="146"/>
      <c r="AJ934" s="146"/>
      <c r="AK934" s="146"/>
      <c r="AL934" s="217"/>
      <c r="AM934" s="146"/>
      <c r="AN934" s="146"/>
      <c r="AO934" s="146"/>
      <c r="AP934" s="146"/>
      <c r="AQ934" s="146"/>
      <c r="AR934" s="146"/>
      <c r="AS934" s="146"/>
      <c r="AT934" s="146"/>
      <c r="AU934" s="146"/>
      <c r="AV934" s="146"/>
      <c r="AW934" s="146"/>
      <c r="AX934" s="146"/>
      <c r="AY934" s="146"/>
      <c r="AZ934" s="146"/>
      <c r="BA934" s="146"/>
      <c r="BB934" s="146"/>
      <c r="BC934" s="146"/>
      <c r="BD934" s="146"/>
      <c r="BE934" s="146"/>
      <c r="BF934" s="146"/>
      <c r="BG934" s="146"/>
      <c r="BH934" s="146"/>
      <c r="BI934" s="146"/>
      <c r="BJ934" s="146"/>
      <c r="BK934" s="146"/>
      <c r="BL934" s="146"/>
      <c r="BM934" s="146"/>
      <c r="BN934" s="146"/>
      <c r="BO934" s="146"/>
      <c r="BP934" s="146"/>
      <c r="BQ934" s="146"/>
      <c r="BR934" s="146"/>
      <c r="BS934" s="146"/>
      <c r="BT934" s="146"/>
      <c r="BU934" s="146"/>
      <c r="BV934" s="146"/>
      <c r="BW934" s="146"/>
      <c r="BX934" s="146"/>
      <c r="BY934" s="146"/>
      <c r="BZ934" s="146"/>
      <c r="CA934" s="146"/>
      <c r="CB934" s="146"/>
      <c r="CC934" s="146"/>
      <c r="CD934" s="146"/>
      <c r="CE934" s="146"/>
      <c r="CF934" s="146"/>
      <c r="CG934" s="146"/>
      <c r="CH934" s="146"/>
      <c r="CI934" s="146"/>
      <c r="CJ934" s="146"/>
      <c r="CK934" s="146"/>
      <c r="CL934" s="146"/>
      <c r="CM934" s="146"/>
      <c r="CN934" s="146"/>
      <c r="CO934" s="146"/>
      <c r="CP934" s="146"/>
      <c r="CQ934" s="146"/>
      <c r="CR934" s="146"/>
      <c r="CS934" s="146"/>
      <c r="CT934" s="146"/>
      <c r="CU934" s="146"/>
      <c r="CV934" s="146"/>
      <c r="CW934" s="146"/>
      <c r="CX934" s="146"/>
      <c r="CY934" s="146"/>
      <c r="CZ934" s="146"/>
      <c r="DA934" s="146"/>
      <c r="DB934" s="146"/>
      <c r="DC934" s="146"/>
      <c r="DD934" s="146"/>
      <c r="DE934" s="146"/>
      <c r="DF934" s="146"/>
      <c r="DG934" s="146"/>
      <c r="DH934" s="146"/>
      <c r="DI934" s="146"/>
      <c r="DJ934" s="146"/>
      <c r="DK934" s="146"/>
      <c r="DL934" s="146"/>
      <c r="DM934" s="146"/>
      <c r="DN934" s="146"/>
      <c r="DO934" s="146"/>
      <c r="DP934" s="146"/>
      <c r="DQ934" s="146"/>
      <c r="DR934" s="146"/>
      <c r="DS934" s="146"/>
      <c r="DT934" s="146"/>
      <c r="DU934" s="146"/>
      <c r="DV934" s="158"/>
      <c r="DW934" s="158"/>
      <c r="DX934" s="158"/>
      <c r="DY934" s="158"/>
      <c r="DZ934" s="158"/>
      <c r="EA934" s="158"/>
      <c r="EB934" s="158"/>
      <c r="EC934" s="158"/>
      <c r="ED934" s="158"/>
      <c r="EE934" s="158"/>
      <c r="EF934" s="158"/>
      <c r="EG934" s="158"/>
      <c r="EH934" s="158"/>
      <c r="EI934" s="158"/>
      <c r="EJ934" s="146"/>
      <c r="EK934" s="146"/>
      <c r="EL934" s="146"/>
      <c r="EM934" s="146"/>
      <c r="EN934" s="146"/>
      <c r="EO934" s="146"/>
      <c r="EP934" s="146"/>
      <c r="EQ934" s="146"/>
      <c r="ER934" s="146"/>
      <c r="ES934" s="146"/>
      <c r="ET934" s="146"/>
      <c r="EU934" s="146"/>
      <c r="EV934" s="146"/>
      <c r="EW934" s="146"/>
      <c r="EX934" s="146"/>
      <c r="EY934" s="146"/>
      <c r="EZ934" s="158"/>
      <c r="FA934" s="158"/>
      <c r="FB934" s="158"/>
      <c r="FC934" s="146"/>
      <c r="FD934" s="146"/>
      <c r="FE934" s="146"/>
      <c r="FF934" s="146"/>
      <c r="FG934" s="146"/>
      <c r="FH934" s="146"/>
      <c r="FI934" s="146"/>
      <c r="FJ934" s="146"/>
      <c r="FK934" s="146"/>
      <c r="FL934" s="146"/>
      <c r="FM934" s="146"/>
      <c r="FN934" s="146"/>
      <c r="FO934" s="146"/>
      <c r="FP934" s="146"/>
      <c r="FQ934" s="146"/>
      <c r="FR934" s="146"/>
      <c r="FS934" s="146"/>
      <c r="FT934" s="146"/>
      <c r="FU934" s="146"/>
      <c r="FV934" s="146"/>
      <c r="FW934" s="146"/>
      <c r="FX934" s="146"/>
      <c r="FY934" s="146"/>
      <c r="FZ934" s="146"/>
      <c r="GA934" s="146"/>
    </row>
    <row r="935" spans="4:183">
      <c r="D935" s="45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  <c r="AA935" s="146"/>
      <c r="AB935" s="146"/>
      <c r="AC935" s="146"/>
      <c r="AD935" s="146"/>
      <c r="AE935" s="146"/>
      <c r="AF935" s="146"/>
      <c r="AG935" s="146"/>
      <c r="AH935" s="146"/>
      <c r="AI935" s="146"/>
      <c r="AJ935" s="146"/>
      <c r="AK935" s="146"/>
      <c r="AL935" s="217"/>
      <c r="AM935" s="146"/>
      <c r="AN935" s="146"/>
      <c r="AO935" s="146"/>
      <c r="AP935" s="146"/>
      <c r="AQ935" s="146"/>
      <c r="AR935" s="146"/>
      <c r="AS935" s="146"/>
      <c r="AT935" s="146"/>
      <c r="AU935" s="146"/>
      <c r="AV935" s="146"/>
      <c r="AW935" s="146"/>
      <c r="AX935" s="146"/>
      <c r="AY935" s="146"/>
      <c r="AZ935" s="146"/>
      <c r="BA935" s="146"/>
      <c r="BB935" s="146"/>
      <c r="BC935" s="146"/>
      <c r="BD935" s="146"/>
      <c r="BE935" s="146"/>
      <c r="BF935" s="146"/>
      <c r="BG935" s="146"/>
      <c r="BH935" s="146"/>
      <c r="BI935" s="146"/>
      <c r="BJ935" s="146"/>
      <c r="BK935" s="146"/>
      <c r="BL935" s="146"/>
      <c r="BM935" s="146"/>
      <c r="BN935" s="146"/>
      <c r="BO935" s="146"/>
      <c r="BP935" s="146"/>
      <c r="BQ935" s="146"/>
      <c r="BR935" s="146"/>
      <c r="BS935" s="146"/>
      <c r="BT935" s="146"/>
      <c r="BU935" s="146"/>
      <c r="BV935" s="146"/>
      <c r="BW935" s="146"/>
      <c r="BX935" s="146"/>
      <c r="BY935" s="146"/>
      <c r="BZ935" s="146"/>
      <c r="CA935" s="146"/>
      <c r="CB935" s="146"/>
      <c r="CC935" s="146"/>
      <c r="CD935" s="146"/>
      <c r="CE935" s="146"/>
      <c r="CF935" s="146"/>
      <c r="CG935" s="146"/>
      <c r="CH935" s="146"/>
      <c r="CI935" s="146"/>
      <c r="CJ935" s="146"/>
      <c r="CK935" s="146"/>
      <c r="CL935" s="146"/>
      <c r="CM935" s="146"/>
      <c r="CN935" s="146"/>
      <c r="CO935" s="146"/>
      <c r="CP935" s="146"/>
      <c r="CQ935" s="146"/>
      <c r="CR935" s="146"/>
      <c r="CS935" s="146"/>
      <c r="CT935" s="146"/>
      <c r="CU935" s="146"/>
      <c r="CV935" s="146"/>
      <c r="CW935" s="146"/>
      <c r="CX935" s="146"/>
      <c r="CY935" s="146"/>
      <c r="CZ935" s="146"/>
      <c r="DA935" s="146"/>
      <c r="DB935" s="146"/>
      <c r="DC935" s="146"/>
      <c r="DD935" s="146"/>
      <c r="DE935" s="146"/>
      <c r="DF935" s="146"/>
      <c r="DG935" s="146"/>
      <c r="DH935" s="146"/>
      <c r="DI935" s="146"/>
      <c r="DJ935" s="146"/>
      <c r="DK935" s="146"/>
      <c r="DL935" s="146"/>
      <c r="DM935" s="146"/>
      <c r="DN935" s="146"/>
      <c r="DO935" s="146"/>
      <c r="DP935" s="146"/>
      <c r="DQ935" s="146"/>
      <c r="DR935" s="146"/>
      <c r="DS935" s="146"/>
      <c r="DT935" s="146"/>
      <c r="DU935" s="146"/>
      <c r="DV935" s="158"/>
      <c r="DW935" s="158"/>
      <c r="DX935" s="158"/>
      <c r="DY935" s="158"/>
      <c r="DZ935" s="158"/>
      <c r="EA935" s="158"/>
      <c r="EB935" s="158"/>
      <c r="EC935" s="158"/>
      <c r="ED935" s="158"/>
      <c r="EE935" s="158"/>
      <c r="EF935" s="158"/>
      <c r="EG935" s="158"/>
      <c r="EH935" s="158"/>
      <c r="EI935" s="158"/>
      <c r="EJ935" s="146"/>
      <c r="EK935" s="146"/>
      <c r="EL935" s="146"/>
      <c r="EM935" s="146"/>
      <c r="EN935" s="146"/>
      <c r="EO935" s="146"/>
      <c r="EP935" s="146"/>
      <c r="EQ935" s="146"/>
      <c r="ER935" s="146"/>
      <c r="ES935" s="146"/>
      <c r="ET935" s="146"/>
      <c r="EU935" s="146"/>
      <c r="EV935" s="146"/>
      <c r="EW935" s="146"/>
      <c r="EX935" s="146"/>
      <c r="EY935" s="146"/>
      <c r="EZ935" s="158"/>
      <c r="FA935" s="158"/>
      <c r="FB935" s="158"/>
      <c r="FC935" s="146"/>
      <c r="FD935" s="146"/>
      <c r="FE935" s="146"/>
      <c r="FF935" s="146"/>
      <c r="FG935" s="146"/>
      <c r="FH935" s="146"/>
      <c r="FI935" s="146"/>
      <c r="FJ935" s="146"/>
      <c r="FK935" s="146"/>
      <c r="FL935" s="146"/>
      <c r="FM935" s="146"/>
      <c r="FN935" s="146"/>
      <c r="FO935" s="146"/>
      <c r="FP935" s="146"/>
      <c r="FQ935" s="146"/>
      <c r="FR935" s="146"/>
      <c r="FS935" s="146"/>
      <c r="FT935" s="146"/>
      <c r="FU935" s="146"/>
      <c r="FV935" s="146"/>
      <c r="FW935" s="146"/>
      <c r="FX935" s="146"/>
      <c r="FY935" s="146"/>
      <c r="FZ935" s="146"/>
      <c r="GA935" s="146"/>
    </row>
    <row r="936" spans="4:183">
      <c r="D936" s="45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  <c r="AA936" s="146"/>
      <c r="AB936" s="146"/>
      <c r="AC936" s="146"/>
      <c r="AD936" s="146"/>
      <c r="AE936" s="146"/>
      <c r="AF936" s="146"/>
      <c r="AG936" s="146"/>
      <c r="AH936" s="146"/>
      <c r="AI936" s="146"/>
      <c r="AJ936" s="146"/>
      <c r="AK936" s="146"/>
      <c r="AL936" s="217"/>
      <c r="AM936" s="146"/>
      <c r="AN936" s="146"/>
      <c r="AO936" s="146"/>
      <c r="AP936" s="146"/>
      <c r="AQ936" s="146"/>
      <c r="AR936" s="146"/>
      <c r="AS936" s="146"/>
      <c r="AT936" s="146"/>
      <c r="AU936" s="146"/>
      <c r="AV936" s="146"/>
      <c r="AW936" s="146"/>
      <c r="AX936" s="146"/>
      <c r="AY936" s="146"/>
      <c r="AZ936" s="146"/>
      <c r="BA936" s="146"/>
      <c r="BB936" s="146"/>
      <c r="BC936" s="146"/>
      <c r="BD936" s="146"/>
      <c r="BE936" s="146"/>
      <c r="BF936" s="146"/>
      <c r="BG936" s="146"/>
      <c r="BH936" s="146"/>
      <c r="BI936" s="146"/>
      <c r="BJ936" s="146"/>
      <c r="BK936" s="146"/>
      <c r="BL936" s="146"/>
      <c r="BM936" s="146"/>
      <c r="BN936" s="146"/>
      <c r="BO936" s="146"/>
      <c r="BP936" s="146"/>
      <c r="BQ936" s="146"/>
      <c r="BR936" s="146"/>
      <c r="BS936" s="146"/>
      <c r="BT936" s="146"/>
      <c r="BU936" s="146"/>
      <c r="BV936" s="146"/>
      <c r="BW936" s="146"/>
      <c r="BX936" s="146"/>
      <c r="BY936" s="146"/>
      <c r="BZ936" s="146"/>
      <c r="CA936" s="146"/>
      <c r="CB936" s="146"/>
      <c r="CC936" s="146"/>
      <c r="CD936" s="146"/>
      <c r="CE936" s="146"/>
      <c r="CF936" s="146"/>
      <c r="CG936" s="146"/>
      <c r="CH936" s="146"/>
      <c r="CI936" s="146"/>
      <c r="CJ936" s="146"/>
      <c r="CK936" s="146"/>
      <c r="CL936" s="146"/>
      <c r="CM936" s="146"/>
      <c r="CN936" s="146"/>
      <c r="CO936" s="146"/>
      <c r="CP936" s="146"/>
      <c r="CQ936" s="146"/>
      <c r="CR936" s="146"/>
      <c r="CS936" s="146"/>
      <c r="CT936" s="146"/>
      <c r="CU936" s="146"/>
      <c r="CV936" s="146"/>
      <c r="CW936" s="146"/>
      <c r="CX936" s="146"/>
      <c r="CY936" s="146"/>
      <c r="CZ936" s="146"/>
      <c r="DA936" s="146"/>
      <c r="DB936" s="146"/>
      <c r="DC936" s="146"/>
      <c r="DD936" s="146"/>
      <c r="DE936" s="146"/>
      <c r="DF936" s="146"/>
      <c r="DG936" s="146"/>
      <c r="DH936" s="146"/>
      <c r="DI936" s="146"/>
      <c r="DJ936" s="146"/>
      <c r="DK936" s="146"/>
      <c r="DL936" s="146"/>
      <c r="DM936" s="146"/>
      <c r="DN936" s="146"/>
      <c r="DO936" s="146"/>
      <c r="DP936" s="146"/>
      <c r="DQ936" s="146"/>
      <c r="DR936" s="146"/>
      <c r="DS936" s="146"/>
      <c r="DT936" s="146"/>
      <c r="DU936" s="146"/>
      <c r="DV936" s="158"/>
      <c r="DW936" s="158"/>
      <c r="DX936" s="158"/>
      <c r="DY936" s="158"/>
      <c r="DZ936" s="158"/>
      <c r="EA936" s="158"/>
      <c r="EB936" s="158"/>
      <c r="EC936" s="158"/>
      <c r="ED936" s="158"/>
      <c r="EE936" s="158"/>
      <c r="EF936" s="158"/>
      <c r="EG936" s="158"/>
      <c r="EH936" s="158"/>
      <c r="EI936" s="158"/>
      <c r="EJ936" s="146"/>
      <c r="EK936" s="146"/>
      <c r="EL936" s="146"/>
      <c r="EM936" s="146"/>
      <c r="EN936" s="146"/>
      <c r="EO936" s="146"/>
      <c r="EP936" s="146"/>
      <c r="EQ936" s="146"/>
      <c r="ER936" s="146"/>
      <c r="ES936" s="146"/>
      <c r="ET936" s="146"/>
      <c r="EU936" s="146"/>
      <c r="EV936" s="146"/>
      <c r="EW936" s="146"/>
      <c r="EX936" s="146"/>
      <c r="EY936" s="146"/>
      <c r="EZ936" s="158"/>
      <c r="FA936" s="158"/>
      <c r="FB936" s="158"/>
      <c r="FC936" s="146"/>
      <c r="FD936" s="146"/>
      <c r="FE936" s="146"/>
      <c r="FF936" s="146"/>
      <c r="FG936" s="146"/>
      <c r="FH936" s="146"/>
      <c r="FI936" s="146"/>
      <c r="FJ936" s="146"/>
      <c r="FK936" s="146"/>
      <c r="FL936" s="146"/>
      <c r="FM936" s="146"/>
      <c r="FN936" s="146"/>
      <c r="FO936" s="146"/>
      <c r="FP936" s="146"/>
      <c r="FQ936" s="146"/>
      <c r="FR936" s="146"/>
      <c r="FS936" s="146"/>
      <c r="FT936" s="146"/>
      <c r="FU936" s="146"/>
      <c r="FV936" s="146"/>
      <c r="FW936" s="146"/>
      <c r="FX936" s="146"/>
      <c r="FY936" s="146"/>
      <c r="FZ936" s="146"/>
      <c r="GA936" s="146"/>
    </row>
    <row r="937" spans="4:183">
      <c r="D937" s="45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  <c r="AA937" s="146"/>
      <c r="AB937" s="146"/>
      <c r="AC937" s="146"/>
      <c r="AD937" s="146"/>
      <c r="AE937" s="146"/>
      <c r="AF937" s="146"/>
      <c r="AG937" s="146"/>
      <c r="AH937" s="146"/>
      <c r="AI937" s="146"/>
      <c r="AJ937" s="146"/>
      <c r="AK937" s="146"/>
      <c r="AL937" s="217"/>
      <c r="AM937" s="146"/>
      <c r="AN937" s="146"/>
      <c r="AO937" s="146"/>
      <c r="AP937" s="146"/>
      <c r="AQ937" s="146"/>
      <c r="AR937" s="146"/>
      <c r="AS937" s="146"/>
      <c r="AT937" s="146"/>
      <c r="AU937" s="146"/>
      <c r="AV937" s="146"/>
      <c r="AW937" s="146"/>
      <c r="AX937" s="146"/>
      <c r="AY937" s="146"/>
      <c r="AZ937" s="146"/>
      <c r="BA937" s="146"/>
      <c r="BB937" s="146"/>
      <c r="BC937" s="146"/>
      <c r="BD937" s="146"/>
      <c r="BE937" s="146"/>
      <c r="BF937" s="146"/>
      <c r="BG937" s="146"/>
      <c r="BH937" s="146"/>
      <c r="BI937" s="146"/>
      <c r="BJ937" s="146"/>
      <c r="BK937" s="146"/>
      <c r="BL937" s="146"/>
      <c r="BM937" s="146"/>
      <c r="BN937" s="146"/>
      <c r="BO937" s="146"/>
      <c r="BP937" s="146"/>
      <c r="BQ937" s="146"/>
      <c r="BR937" s="146"/>
      <c r="BS937" s="146"/>
      <c r="BT937" s="146"/>
      <c r="BU937" s="146"/>
      <c r="BV937" s="146"/>
      <c r="BW937" s="146"/>
      <c r="BX937" s="146"/>
      <c r="BY937" s="146"/>
      <c r="BZ937" s="146"/>
      <c r="CA937" s="146"/>
      <c r="CB937" s="146"/>
      <c r="CC937" s="146"/>
      <c r="CD937" s="146"/>
      <c r="CE937" s="146"/>
      <c r="CF937" s="146"/>
      <c r="CG937" s="146"/>
      <c r="CH937" s="146"/>
      <c r="CI937" s="146"/>
      <c r="CJ937" s="146"/>
      <c r="CK937" s="146"/>
      <c r="CL937" s="146"/>
      <c r="CM937" s="146"/>
      <c r="CN937" s="146"/>
      <c r="CO937" s="146"/>
      <c r="CP937" s="146"/>
      <c r="CQ937" s="146"/>
      <c r="CR937" s="146"/>
      <c r="CS937" s="146"/>
      <c r="CT937" s="146"/>
      <c r="CU937" s="146"/>
      <c r="CV937" s="146"/>
      <c r="CW937" s="146"/>
      <c r="CX937" s="146"/>
      <c r="CY937" s="146"/>
      <c r="CZ937" s="146"/>
      <c r="DA937" s="146"/>
      <c r="DB937" s="146"/>
      <c r="DC937" s="146"/>
      <c r="DD937" s="146"/>
      <c r="DE937" s="146"/>
      <c r="DF937" s="146"/>
      <c r="DG937" s="146"/>
      <c r="DH937" s="146"/>
      <c r="DI937" s="146"/>
      <c r="DJ937" s="146"/>
      <c r="DK937" s="146"/>
      <c r="DL937" s="146"/>
      <c r="DM937" s="146"/>
      <c r="DN937" s="146"/>
      <c r="DO937" s="146"/>
      <c r="DP937" s="146"/>
      <c r="DQ937" s="146"/>
      <c r="DR937" s="146"/>
      <c r="DS937" s="146"/>
      <c r="DT937" s="146"/>
      <c r="DU937" s="146"/>
      <c r="DV937" s="158"/>
      <c r="DW937" s="158"/>
      <c r="DX937" s="158"/>
      <c r="DY937" s="158"/>
      <c r="DZ937" s="158"/>
      <c r="EA937" s="158"/>
      <c r="EB937" s="158"/>
      <c r="EC937" s="158"/>
      <c r="ED937" s="158"/>
      <c r="EE937" s="158"/>
      <c r="EF937" s="158"/>
      <c r="EG937" s="158"/>
      <c r="EH937" s="158"/>
      <c r="EI937" s="158"/>
      <c r="EJ937" s="146"/>
      <c r="EK937" s="146"/>
      <c r="EL937" s="146"/>
      <c r="EM937" s="146"/>
      <c r="EN937" s="146"/>
      <c r="EO937" s="146"/>
      <c r="EP937" s="146"/>
      <c r="EQ937" s="146"/>
      <c r="ER937" s="146"/>
      <c r="ES937" s="146"/>
      <c r="ET937" s="146"/>
      <c r="EU937" s="146"/>
      <c r="EV937" s="146"/>
      <c r="EW937" s="146"/>
      <c r="EX937" s="146"/>
      <c r="EY937" s="146"/>
      <c r="EZ937" s="158"/>
      <c r="FA937" s="158"/>
      <c r="FB937" s="158"/>
      <c r="FC937" s="146"/>
      <c r="FD937" s="146"/>
      <c r="FE937" s="146"/>
      <c r="FF937" s="146"/>
      <c r="FG937" s="146"/>
      <c r="FH937" s="146"/>
      <c r="FI937" s="146"/>
      <c r="FJ937" s="146"/>
      <c r="FK937" s="146"/>
      <c r="FL937" s="146"/>
      <c r="FM937" s="146"/>
      <c r="FN937" s="146"/>
      <c r="FO937" s="146"/>
      <c r="FP937" s="146"/>
      <c r="FQ937" s="146"/>
      <c r="FR937" s="146"/>
      <c r="FS937" s="146"/>
      <c r="FT937" s="146"/>
      <c r="FU937" s="146"/>
      <c r="FV937" s="146"/>
      <c r="FW937" s="146"/>
      <c r="FX937" s="146"/>
      <c r="FY937" s="146"/>
      <c r="FZ937" s="146"/>
      <c r="GA937" s="146"/>
    </row>
    <row r="938" spans="4:183">
      <c r="D938" s="45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  <c r="AA938" s="146"/>
      <c r="AB938" s="146"/>
      <c r="AC938" s="146"/>
      <c r="AD938" s="146"/>
      <c r="AE938" s="146"/>
      <c r="AF938" s="146"/>
      <c r="AG938" s="146"/>
      <c r="AH938" s="146"/>
      <c r="AI938" s="146"/>
      <c r="AJ938" s="146"/>
      <c r="AK938" s="146"/>
      <c r="AL938" s="217"/>
      <c r="AM938" s="146"/>
      <c r="AN938" s="146"/>
      <c r="AO938" s="146"/>
      <c r="AP938" s="146"/>
      <c r="AQ938" s="146"/>
      <c r="AR938" s="146"/>
      <c r="AS938" s="146"/>
      <c r="AT938" s="146"/>
      <c r="AU938" s="146"/>
      <c r="AV938" s="146"/>
      <c r="AW938" s="146"/>
      <c r="AX938" s="146"/>
      <c r="AY938" s="146"/>
      <c r="AZ938" s="146"/>
      <c r="BA938" s="146"/>
      <c r="BB938" s="146"/>
      <c r="BC938" s="146"/>
      <c r="BD938" s="146"/>
      <c r="BE938" s="146"/>
      <c r="BF938" s="146"/>
      <c r="BG938" s="146"/>
      <c r="BH938" s="146"/>
      <c r="BI938" s="146"/>
      <c r="BJ938" s="146"/>
      <c r="BK938" s="146"/>
      <c r="BL938" s="146"/>
      <c r="BM938" s="146"/>
      <c r="BN938" s="146"/>
      <c r="BO938" s="146"/>
      <c r="BP938" s="146"/>
      <c r="BQ938" s="146"/>
      <c r="BR938" s="146"/>
      <c r="BS938" s="146"/>
      <c r="BT938" s="146"/>
      <c r="BU938" s="146"/>
      <c r="BV938" s="146"/>
      <c r="BW938" s="146"/>
      <c r="BX938" s="146"/>
      <c r="BY938" s="146"/>
      <c r="BZ938" s="146"/>
      <c r="CA938" s="146"/>
      <c r="CB938" s="146"/>
      <c r="CC938" s="146"/>
      <c r="CD938" s="146"/>
      <c r="CE938" s="146"/>
      <c r="CF938" s="146"/>
      <c r="CG938" s="146"/>
      <c r="CH938" s="146"/>
      <c r="CI938" s="146"/>
      <c r="CJ938" s="146"/>
      <c r="CK938" s="146"/>
      <c r="CL938" s="146"/>
      <c r="CM938" s="146"/>
      <c r="CN938" s="146"/>
      <c r="CO938" s="146"/>
      <c r="CP938" s="146"/>
      <c r="CQ938" s="146"/>
      <c r="CR938" s="146"/>
      <c r="CS938" s="146"/>
      <c r="CT938" s="146"/>
      <c r="CU938" s="146"/>
      <c r="CV938" s="146"/>
      <c r="CW938" s="146"/>
      <c r="CX938" s="146"/>
      <c r="CY938" s="146"/>
      <c r="CZ938" s="146"/>
      <c r="DA938" s="146"/>
      <c r="DB938" s="146"/>
      <c r="DC938" s="146"/>
      <c r="DD938" s="146"/>
      <c r="DE938" s="146"/>
      <c r="DF938" s="146"/>
      <c r="DG938" s="146"/>
      <c r="DH938" s="146"/>
      <c r="DI938" s="146"/>
      <c r="DJ938" s="146"/>
      <c r="DK938" s="146"/>
      <c r="DL938" s="146"/>
      <c r="DM938" s="146"/>
      <c r="DN938" s="146"/>
      <c r="DO938" s="146"/>
      <c r="DP938" s="146"/>
      <c r="DQ938" s="146"/>
      <c r="DR938" s="146"/>
      <c r="DS938" s="146"/>
      <c r="DT938" s="146"/>
      <c r="DU938" s="146"/>
      <c r="DV938" s="158"/>
      <c r="DW938" s="158"/>
      <c r="DX938" s="158"/>
      <c r="DY938" s="158"/>
      <c r="DZ938" s="158"/>
      <c r="EA938" s="158"/>
      <c r="EB938" s="158"/>
      <c r="EC938" s="158"/>
      <c r="ED938" s="158"/>
      <c r="EE938" s="158"/>
      <c r="EF938" s="158"/>
      <c r="EG938" s="158"/>
      <c r="EH938" s="158"/>
      <c r="EI938" s="158"/>
      <c r="EJ938" s="146"/>
      <c r="EK938" s="146"/>
      <c r="EL938" s="146"/>
      <c r="EM938" s="146"/>
      <c r="EN938" s="146"/>
      <c r="EO938" s="146"/>
      <c r="EP938" s="146"/>
      <c r="EQ938" s="146"/>
      <c r="ER938" s="146"/>
      <c r="ES938" s="146"/>
      <c r="ET938" s="146"/>
      <c r="EU938" s="146"/>
      <c r="EV938" s="146"/>
      <c r="EW938" s="146"/>
      <c r="EX938" s="146"/>
      <c r="EY938" s="146"/>
      <c r="EZ938" s="158"/>
      <c r="FA938" s="158"/>
      <c r="FB938" s="158"/>
      <c r="FC938" s="146"/>
      <c r="FD938" s="146"/>
      <c r="FE938" s="146"/>
      <c r="FF938" s="146"/>
      <c r="FG938" s="146"/>
      <c r="FH938" s="146"/>
      <c r="FI938" s="146"/>
      <c r="FJ938" s="146"/>
      <c r="FK938" s="146"/>
      <c r="FL938" s="146"/>
      <c r="FM938" s="146"/>
      <c r="FN938" s="146"/>
      <c r="FO938" s="146"/>
      <c r="FP938" s="146"/>
      <c r="FQ938" s="146"/>
      <c r="FR938" s="146"/>
      <c r="FS938" s="146"/>
      <c r="FT938" s="146"/>
      <c r="FU938" s="146"/>
      <c r="FV938" s="146"/>
      <c r="FW938" s="146"/>
      <c r="FX938" s="146"/>
      <c r="FY938" s="146"/>
      <c r="FZ938" s="146"/>
      <c r="GA938" s="146"/>
    </row>
    <row r="939" spans="4:183">
      <c r="D939" s="45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  <c r="AA939" s="146"/>
      <c r="AB939" s="146"/>
      <c r="AC939" s="146"/>
      <c r="AD939" s="146"/>
      <c r="AE939" s="146"/>
      <c r="AF939" s="146"/>
      <c r="AG939" s="146"/>
      <c r="AH939" s="146"/>
      <c r="AI939" s="146"/>
      <c r="AJ939" s="146"/>
      <c r="AK939" s="146"/>
      <c r="AL939" s="217"/>
      <c r="AM939" s="146"/>
      <c r="AN939" s="146"/>
      <c r="AO939" s="146"/>
      <c r="AP939" s="146"/>
      <c r="AQ939" s="146"/>
      <c r="AR939" s="146"/>
      <c r="AS939" s="146"/>
      <c r="AT939" s="146"/>
      <c r="AU939" s="146"/>
      <c r="AV939" s="146"/>
      <c r="AW939" s="146"/>
      <c r="AX939" s="146"/>
      <c r="AY939" s="146"/>
      <c r="AZ939" s="146"/>
      <c r="BA939" s="146"/>
      <c r="BB939" s="146"/>
      <c r="BC939" s="146"/>
      <c r="BD939" s="146"/>
      <c r="BE939" s="146"/>
      <c r="BF939" s="146"/>
      <c r="BG939" s="146"/>
      <c r="BH939" s="146"/>
      <c r="BI939" s="146"/>
      <c r="BJ939" s="146"/>
      <c r="BK939" s="146"/>
      <c r="BL939" s="146"/>
      <c r="BM939" s="146"/>
      <c r="BN939" s="146"/>
      <c r="BO939" s="146"/>
      <c r="BP939" s="146"/>
      <c r="BQ939" s="146"/>
      <c r="BR939" s="146"/>
      <c r="BS939" s="146"/>
      <c r="BT939" s="146"/>
      <c r="BU939" s="146"/>
      <c r="BV939" s="146"/>
      <c r="BW939" s="146"/>
      <c r="BX939" s="146"/>
      <c r="BY939" s="146"/>
      <c r="BZ939" s="146"/>
      <c r="CA939" s="146"/>
      <c r="CB939" s="146"/>
      <c r="CC939" s="146"/>
      <c r="CD939" s="146"/>
      <c r="CE939" s="146"/>
      <c r="CF939" s="146"/>
      <c r="CG939" s="146"/>
      <c r="CH939" s="146"/>
      <c r="CI939" s="146"/>
      <c r="CJ939" s="146"/>
      <c r="CK939" s="146"/>
      <c r="CL939" s="146"/>
      <c r="CM939" s="146"/>
      <c r="CN939" s="146"/>
      <c r="CO939" s="146"/>
      <c r="CP939" s="146"/>
      <c r="CQ939" s="146"/>
      <c r="CR939" s="146"/>
      <c r="CS939" s="146"/>
      <c r="CT939" s="146"/>
      <c r="CU939" s="146"/>
      <c r="CV939" s="146"/>
      <c r="CW939" s="146"/>
      <c r="CX939" s="146"/>
      <c r="CY939" s="146"/>
      <c r="CZ939" s="146"/>
      <c r="DA939" s="146"/>
      <c r="DB939" s="146"/>
      <c r="DC939" s="146"/>
      <c r="DD939" s="146"/>
      <c r="DE939" s="146"/>
      <c r="DF939" s="146"/>
      <c r="DG939" s="146"/>
      <c r="DH939" s="146"/>
      <c r="DI939" s="146"/>
      <c r="DJ939" s="146"/>
      <c r="DK939" s="146"/>
      <c r="DL939" s="146"/>
      <c r="DM939" s="146"/>
      <c r="DN939" s="146"/>
      <c r="DO939" s="146"/>
      <c r="DP939" s="146"/>
      <c r="DQ939" s="146"/>
      <c r="DR939" s="146"/>
      <c r="DS939" s="146"/>
      <c r="DT939" s="146"/>
      <c r="DU939" s="146"/>
      <c r="DV939" s="158"/>
      <c r="DW939" s="158"/>
      <c r="DX939" s="158"/>
      <c r="DY939" s="158"/>
      <c r="DZ939" s="158"/>
      <c r="EA939" s="158"/>
      <c r="EB939" s="158"/>
      <c r="EC939" s="158"/>
      <c r="ED939" s="158"/>
      <c r="EE939" s="158"/>
      <c r="EF939" s="158"/>
      <c r="EG939" s="158"/>
      <c r="EH939" s="158"/>
      <c r="EI939" s="158"/>
      <c r="EJ939" s="146"/>
      <c r="EK939" s="146"/>
      <c r="EL939" s="146"/>
      <c r="EM939" s="146"/>
      <c r="EN939" s="146"/>
      <c r="EO939" s="146"/>
      <c r="EP939" s="146"/>
      <c r="EQ939" s="146"/>
      <c r="ER939" s="146"/>
      <c r="ES939" s="146"/>
      <c r="ET939" s="146"/>
      <c r="EU939" s="146"/>
      <c r="EV939" s="146"/>
      <c r="EW939" s="146"/>
      <c r="EX939" s="146"/>
      <c r="EY939" s="146"/>
      <c r="EZ939" s="158"/>
      <c r="FA939" s="158"/>
      <c r="FB939" s="158"/>
      <c r="FC939" s="146"/>
      <c r="FD939" s="146"/>
      <c r="FE939" s="146"/>
      <c r="FF939" s="146"/>
      <c r="FG939" s="146"/>
      <c r="FH939" s="146"/>
      <c r="FI939" s="146"/>
      <c r="FJ939" s="146"/>
      <c r="FK939" s="146"/>
      <c r="FL939" s="146"/>
      <c r="FM939" s="146"/>
      <c r="FN939" s="146"/>
      <c r="FO939" s="146"/>
      <c r="FP939" s="146"/>
      <c r="FQ939" s="146"/>
      <c r="FR939" s="146"/>
      <c r="FS939" s="146"/>
      <c r="FT939" s="146"/>
      <c r="FU939" s="146"/>
      <c r="FV939" s="146"/>
      <c r="FW939" s="146"/>
      <c r="FX939" s="146"/>
      <c r="FY939" s="146"/>
      <c r="FZ939" s="146"/>
      <c r="GA939" s="146"/>
    </row>
    <row r="940" spans="4:183">
      <c r="D940" s="45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  <c r="AA940" s="146"/>
      <c r="AB940" s="146"/>
      <c r="AC940" s="146"/>
      <c r="AD940" s="146"/>
      <c r="AE940" s="146"/>
      <c r="AF940" s="146"/>
      <c r="AG940" s="146"/>
      <c r="AH940" s="146"/>
      <c r="AI940" s="146"/>
      <c r="AJ940" s="146"/>
      <c r="AK940" s="146"/>
      <c r="AL940" s="217"/>
      <c r="AM940" s="146"/>
      <c r="AN940" s="146"/>
      <c r="AO940" s="146"/>
      <c r="AP940" s="146"/>
      <c r="AQ940" s="146"/>
      <c r="AR940" s="146"/>
      <c r="AS940" s="146"/>
      <c r="AT940" s="146"/>
      <c r="AU940" s="146"/>
      <c r="AV940" s="146"/>
      <c r="AW940" s="146"/>
      <c r="AX940" s="146"/>
      <c r="AY940" s="146"/>
      <c r="AZ940" s="146"/>
      <c r="BA940" s="146"/>
      <c r="BB940" s="146"/>
      <c r="BC940" s="146"/>
      <c r="BD940" s="146"/>
      <c r="BE940" s="146"/>
      <c r="BF940" s="146"/>
      <c r="BG940" s="146"/>
      <c r="BH940" s="146"/>
      <c r="BI940" s="146"/>
      <c r="BJ940" s="146"/>
      <c r="BK940" s="146"/>
      <c r="BL940" s="146"/>
      <c r="BM940" s="146"/>
      <c r="BN940" s="146"/>
      <c r="BO940" s="146"/>
      <c r="BP940" s="146"/>
      <c r="BQ940" s="146"/>
      <c r="BR940" s="146"/>
      <c r="BS940" s="146"/>
      <c r="BT940" s="146"/>
      <c r="BU940" s="146"/>
      <c r="BV940" s="146"/>
      <c r="BW940" s="146"/>
      <c r="BX940" s="146"/>
      <c r="BY940" s="146"/>
      <c r="BZ940" s="146"/>
      <c r="CA940" s="146"/>
      <c r="CB940" s="146"/>
      <c r="CC940" s="146"/>
      <c r="CD940" s="146"/>
      <c r="CE940" s="146"/>
      <c r="CF940" s="146"/>
      <c r="CG940" s="146"/>
      <c r="CH940" s="146"/>
      <c r="CI940" s="146"/>
      <c r="CJ940" s="146"/>
      <c r="CK940" s="146"/>
      <c r="CL940" s="146"/>
      <c r="CM940" s="146"/>
      <c r="CN940" s="146"/>
      <c r="CO940" s="146"/>
      <c r="CP940" s="146"/>
      <c r="CQ940" s="146"/>
      <c r="CR940" s="146"/>
      <c r="CS940" s="146"/>
      <c r="CT940" s="146"/>
      <c r="CU940" s="146"/>
      <c r="CV940" s="146"/>
      <c r="CW940" s="146"/>
      <c r="CX940" s="146"/>
      <c r="CY940" s="146"/>
      <c r="CZ940" s="146"/>
      <c r="DA940" s="146"/>
      <c r="DB940" s="146"/>
      <c r="DC940" s="146"/>
      <c r="DD940" s="146"/>
      <c r="DE940" s="146"/>
      <c r="DF940" s="146"/>
      <c r="DG940" s="146"/>
      <c r="DH940" s="146"/>
      <c r="DI940" s="146"/>
      <c r="DJ940" s="146"/>
      <c r="DK940" s="146"/>
      <c r="DL940" s="146"/>
      <c r="DM940" s="146"/>
      <c r="DN940" s="146"/>
      <c r="DO940" s="146"/>
      <c r="DP940" s="146"/>
      <c r="DQ940" s="146"/>
      <c r="DR940" s="146"/>
      <c r="DS940" s="146"/>
      <c r="DT940" s="146"/>
      <c r="DU940" s="146"/>
      <c r="DV940" s="158"/>
      <c r="DW940" s="158"/>
      <c r="DX940" s="158"/>
      <c r="DY940" s="158"/>
      <c r="DZ940" s="158"/>
      <c r="EA940" s="158"/>
      <c r="EB940" s="158"/>
      <c r="EC940" s="158"/>
      <c r="ED940" s="158"/>
      <c r="EE940" s="158"/>
      <c r="EF940" s="158"/>
      <c r="EG940" s="158"/>
      <c r="EH940" s="158"/>
      <c r="EI940" s="158"/>
      <c r="EJ940" s="146"/>
      <c r="EK940" s="146"/>
      <c r="EL940" s="146"/>
      <c r="EM940" s="146"/>
      <c r="EN940" s="146"/>
      <c r="EO940" s="146"/>
      <c r="EP940" s="146"/>
      <c r="EQ940" s="146"/>
      <c r="ER940" s="146"/>
      <c r="ES940" s="146"/>
      <c r="ET940" s="146"/>
      <c r="EU940" s="146"/>
      <c r="EV940" s="146"/>
      <c r="EW940" s="146"/>
      <c r="EX940" s="146"/>
      <c r="EY940" s="146"/>
      <c r="EZ940" s="158"/>
      <c r="FA940" s="158"/>
      <c r="FB940" s="158"/>
      <c r="FC940" s="146"/>
      <c r="FD940" s="146"/>
      <c r="FE940" s="146"/>
      <c r="FF940" s="146"/>
      <c r="FG940" s="146"/>
      <c r="FH940" s="146"/>
      <c r="FI940" s="146"/>
      <c r="FJ940" s="146"/>
      <c r="FK940" s="146"/>
      <c r="FL940" s="146"/>
      <c r="FM940" s="146"/>
      <c r="FN940" s="146"/>
      <c r="FO940" s="146"/>
      <c r="FP940" s="146"/>
      <c r="FQ940" s="146"/>
      <c r="FR940" s="146"/>
      <c r="FS940" s="146"/>
      <c r="FT940" s="146"/>
      <c r="FU940" s="146"/>
      <c r="FV940" s="146"/>
      <c r="FW940" s="146"/>
      <c r="FX940" s="146"/>
      <c r="FY940" s="146"/>
      <c r="FZ940" s="146"/>
      <c r="GA940" s="146"/>
    </row>
    <row r="941" spans="4:183">
      <c r="D941" s="45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  <c r="AA941" s="146"/>
      <c r="AB941" s="146"/>
      <c r="AC941" s="146"/>
      <c r="AD941" s="146"/>
      <c r="AE941" s="146"/>
      <c r="AF941" s="146"/>
      <c r="AG941" s="146"/>
      <c r="AH941" s="146"/>
      <c r="AI941" s="146"/>
      <c r="AJ941" s="146"/>
      <c r="AK941" s="146"/>
      <c r="AL941" s="217"/>
      <c r="AM941" s="146"/>
      <c r="AN941" s="146"/>
      <c r="AO941" s="146"/>
      <c r="AP941" s="146"/>
      <c r="AQ941" s="146"/>
      <c r="AR941" s="146"/>
      <c r="AS941" s="146"/>
      <c r="AT941" s="146"/>
      <c r="AU941" s="146"/>
      <c r="AV941" s="146"/>
      <c r="AW941" s="146"/>
      <c r="AX941" s="146"/>
      <c r="AY941" s="146"/>
      <c r="AZ941" s="146"/>
      <c r="BA941" s="146"/>
      <c r="BB941" s="146"/>
      <c r="BC941" s="146"/>
      <c r="BD941" s="146"/>
      <c r="BE941" s="146"/>
      <c r="BF941" s="146"/>
      <c r="BG941" s="146"/>
      <c r="BH941" s="146"/>
      <c r="BI941" s="146"/>
      <c r="BJ941" s="146"/>
      <c r="BK941" s="146"/>
      <c r="BL941" s="146"/>
      <c r="BM941" s="146"/>
      <c r="BN941" s="146"/>
      <c r="BO941" s="146"/>
      <c r="BP941" s="146"/>
      <c r="BQ941" s="146"/>
      <c r="BR941" s="146"/>
      <c r="BS941" s="146"/>
      <c r="BT941" s="146"/>
      <c r="BU941" s="146"/>
      <c r="BV941" s="146"/>
      <c r="BW941" s="146"/>
      <c r="BX941" s="146"/>
      <c r="BY941" s="146"/>
      <c r="BZ941" s="146"/>
      <c r="CA941" s="146"/>
      <c r="CB941" s="146"/>
      <c r="CC941" s="146"/>
      <c r="CD941" s="146"/>
      <c r="CE941" s="146"/>
      <c r="CF941" s="146"/>
      <c r="CG941" s="146"/>
      <c r="CH941" s="146"/>
      <c r="CI941" s="146"/>
      <c r="CJ941" s="146"/>
      <c r="CK941" s="146"/>
      <c r="CL941" s="146"/>
      <c r="CM941" s="146"/>
      <c r="CN941" s="146"/>
      <c r="CO941" s="146"/>
      <c r="CP941" s="146"/>
      <c r="CQ941" s="146"/>
      <c r="CR941" s="146"/>
      <c r="CS941" s="146"/>
      <c r="CT941" s="146"/>
      <c r="CU941" s="146"/>
      <c r="CV941" s="146"/>
      <c r="CW941" s="146"/>
      <c r="CX941" s="146"/>
      <c r="CY941" s="146"/>
      <c r="CZ941" s="146"/>
      <c r="DA941" s="146"/>
      <c r="DB941" s="146"/>
      <c r="DC941" s="146"/>
      <c r="DD941" s="146"/>
      <c r="DE941" s="146"/>
      <c r="DF941" s="146"/>
      <c r="DG941" s="146"/>
      <c r="DH941" s="146"/>
      <c r="DI941" s="146"/>
      <c r="DJ941" s="146"/>
      <c r="DK941" s="146"/>
      <c r="DL941" s="146"/>
      <c r="DM941" s="146"/>
      <c r="DN941" s="146"/>
      <c r="DO941" s="146"/>
      <c r="DP941" s="146"/>
      <c r="DQ941" s="146"/>
      <c r="DR941" s="146"/>
      <c r="DS941" s="146"/>
      <c r="DT941" s="146"/>
      <c r="DU941" s="146"/>
      <c r="DV941" s="158"/>
      <c r="DW941" s="158"/>
      <c r="DX941" s="158"/>
      <c r="DY941" s="158"/>
      <c r="DZ941" s="158"/>
      <c r="EA941" s="158"/>
      <c r="EB941" s="158"/>
      <c r="EC941" s="158"/>
      <c r="ED941" s="158"/>
      <c r="EE941" s="158"/>
      <c r="EF941" s="158"/>
      <c r="EG941" s="158"/>
      <c r="EH941" s="158"/>
      <c r="EI941" s="158"/>
      <c r="EJ941" s="146"/>
      <c r="EK941" s="146"/>
      <c r="EL941" s="146"/>
      <c r="EM941" s="146"/>
      <c r="EN941" s="146"/>
      <c r="EO941" s="146"/>
      <c r="EP941" s="146"/>
      <c r="EQ941" s="146"/>
      <c r="ER941" s="146"/>
      <c r="ES941" s="146"/>
      <c r="ET941" s="146"/>
      <c r="EU941" s="146"/>
      <c r="EV941" s="146"/>
      <c r="EW941" s="146"/>
      <c r="EX941" s="146"/>
      <c r="EY941" s="146"/>
      <c r="EZ941" s="158"/>
      <c r="FA941" s="158"/>
      <c r="FB941" s="158"/>
      <c r="FC941" s="146"/>
      <c r="FD941" s="146"/>
      <c r="FE941" s="146"/>
      <c r="FF941" s="146"/>
      <c r="FG941" s="146"/>
      <c r="FH941" s="146"/>
      <c r="FI941" s="146"/>
      <c r="FJ941" s="146"/>
      <c r="FK941" s="146"/>
      <c r="FL941" s="146"/>
      <c r="FM941" s="146"/>
      <c r="FN941" s="146"/>
      <c r="FO941" s="146"/>
      <c r="FP941" s="146"/>
      <c r="FQ941" s="146"/>
      <c r="FR941" s="146"/>
      <c r="FS941" s="146"/>
      <c r="FT941" s="146"/>
      <c r="FU941" s="146"/>
      <c r="FV941" s="146"/>
      <c r="FW941" s="146"/>
      <c r="FX941" s="146"/>
      <c r="FY941" s="146"/>
      <c r="FZ941" s="146"/>
      <c r="GA941" s="146"/>
    </row>
    <row r="942" spans="4:183">
      <c r="D942" s="45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  <c r="AA942" s="146"/>
      <c r="AB942" s="146"/>
      <c r="AC942" s="146"/>
      <c r="AD942" s="146"/>
      <c r="AE942" s="146"/>
      <c r="AF942" s="146"/>
      <c r="AG942" s="146"/>
      <c r="AH942" s="146"/>
      <c r="AI942" s="146"/>
      <c r="AJ942" s="146"/>
      <c r="AK942" s="146"/>
      <c r="AL942" s="217"/>
      <c r="AM942" s="146"/>
      <c r="AN942" s="146"/>
      <c r="AO942" s="146"/>
      <c r="AP942" s="146"/>
      <c r="AQ942" s="146"/>
      <c r="AR942" s="146"/>
      <c r="AS942" s="146"/>
      <c r="AT942" s="146"/>
      <c r="AU942" s="146"/>
      <c r="AV942" s="146"/>
      <c r="AW942" s="146"/>
      <c r="AX942" s="146"/>
      <c r="AY942" s="146"/>
      <c r="AZ942" s="146"/>
      <c r="BA942" s="146"/>
      <c r="BB942" s="146"/>
      <c r="BC942" s="146"/>
      <c r="BD942" s="146"/>
      <c r="BE942" s="146"/>
      <c r="BF942" s="146"/>
      <c r="BG942" s="146"/>
      <c r="BH942" s="146"/>
      <c r="BI942" s="146"/>
      <c r="BJ942" s="146"/>
      <c r="BK942" s="146"/>
      <c r="BL942" s="146"/>
      <c r="BM942" s="146"/>
      <c r="BN942" s="146"/>
      <c r="BO942" s="146"/>
      <c r="BP942" s="146"/>
      <c r="BQ942" s="146"/>
      <c r="BR942" s="146"/>
      <c r="BS942" s="146"/>
      <c r="BT942" s="146"/>
      <c r="BU942" s="146"/>
      <c r="BV942" s="146"/>
      <c r="BW942" s="146"/>
      <c r="BX942" s="146"/>
      <c r="BY942" s="146"/>
      <c r="BZ942" s="146"/>
      <c r="CA942" s="146"/>
      <c r="CB942" s="146"/>
      <c r="CC942" s="146"/>
      <c r="CD942" s="146"/>
      <c r="CE942" s="146"/>
      <c r="CF942" s="146"/>
      <c r="CG942" s="146"/>
      <c r="CH942" s="146"/>
      <c r="CI942" s="146"/>
      <c r="CJ942" s="146"/>
      <c r="CK942" s="146"/>
      <c r="CL942" s="146"/>
      <c r="CM942" s="146"/>
      <c r="CN942" s="146"/>
      <c r="CO942" s="146"/>
      <c r="CP942" s="146"/>
      <c r="CQ942" s="146"/>
      <c r="CR942" s="146"/>
      <c r="CS942" s="146"/>
      <c r="CT942" s="146"/>
      <c r="CU942" s="146"/>
      <c r="CV942" s="146"/>
      <c r="CW942" s="146"/>
      <c r="CX942" s="146"/>
      <c r="CY942" s="146"/>
      <c r="CZ942" s="146"/>
      <c r="DA942" s="146"/>
      <c r="DB942" s="146"/>
      <c r="DC942" s="146"/>
      <c r="DD942" s="146"/>
      <c r="DE942" s="146"/>
      <c r="DF942" s="146"/>
      <c r="DG942" s="146"/>
      <c r="DH942" s="146"/>
      <c r="DI942" s="146"/>
      <c r="DJ942" s="146"/>
      <c r="DK942" s="146"/>
      <c r="DL942" s="146"/>
      <c r="DM942" s="146"/>
      <c r="DN942" s="146"/>
      <c r="DO942" s="146"/>
      <c r="DP942" s="146"/>
      <c r="DQ942" s="146"/>
      <c r="DR942" s="146"/>
      <c r="DS942" s="146"/>
      <c r="DT942" s="146"/>
      <c r="DU942" s="146"/>
      <c r="DV942" s="158"/>
      <c r="DW942" s="158"/>
      <c r="DX942" s="158"/>
      <c r="DY942" s="158"/>
      <c r="DZ942" s="158"/>
      <c r="EA942" s="158"/>
      <c r="EB942" s="158"/>
      <c r="EC942" s="158"/>
      <c r="ED942" s="158"/>
      <c r="EE942" s="158"/>
      <c r="EF942" s="158"/>
      <c r="EG942" s="158"/>
      <c r="EH942" s="158"/>
      <c r="EI942" s="158"/>
      <c r="EJ942" s="146"/>
      <c r="EK942" s="146"/>
      <c r="EL942" s="146"/>
      <c r="EM942" s="146"/>
      <c r="EN942" s="146"/>
      <c r="EO942" s="146"/>
      <c r="EP942" s="146"/>
      <c r="EQ942" s="146"/>
      <c r="ER942" s="146"/>
      <c r="ES942" s="146"/>
      <c r="ET942" s="146"/>
      <c r="EU942" s="146"/>
      <c r="EV942" s="146"/>
      <c r="EW942" s="146"/>
      <c r="EX942" s="146"/>
      <c r="EY942" s="146"/>
      <c r="EZ942" s="158"/>
      <c r="FA942" s="158"/>
      <c r="FB942" s="158"/>
      <c r="FC942" s="146"/>
      <c r="FD942" s="146"/>
      <c r="FE942" s="146"/>
      <c r="FF942" s="146"/>
      <c r="FG942" s="146"/>
      <c r="FH942" s="146"/>
      <c r="FI942" s="146"/>
      <c r="FJ942" s="146"/>
      <c r="FK942" s="146"/>
      <c r="FL942" s="146"/>
      <c r="FM942" s="146"/>
      <c r="FN942" s="146"/>
      <c r="FO942" s="146"/>
      <c r="FP942" s="146"/>
      <c r="FQ942" s="146"/>
      <c r="FR942" s="146"/>
      <c r="FS942" s="146"/>
      <c r="FT942" s="146"/>
      <c r="FU942" s="146"/>
      <c r="FV942" s="146"/>
      <c r="FW942" s="146"/>
      <c r="FX942" s="146"/>
      <c r="FY942" s="146"/>
      <c r="FZ942" s="146"/>
      <c r="GA942" s="146"/>
    </row>
    <row r="943" spans="4:183">
      <c r="D943" s="45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  <c r="AA943" s="146"/>
      <c r="AB943" s="146"/>
      <c r="AC943" s="146"/>
      <c r="AD943" s="146"/>
      <c r="AE943" s="146"/>
      <c r="AF943" s="146"/>
      <c r="AG943" s="146"/>
      <c r="AH943" s="146"/>
      <c r="AI943" s="146"/>
      <c r="AJ943" s="146"/>
      <c r="AK943" s="146"/>
      <c r="AL943" s="217"/>
      <c r="AM943" s="146"/>
      <c r="AN943" s="146"/>
      <c r="AO943" s="146"/>
      <c r="AP943" s="146"/>
      <c r="AQ943" s="146"/>
      <c r="AR943" s="146"/>
      <c r="AS943" s="146"/>
      <c r="AT943" s="146"/>
      <c r="AU943" s="146"/>
      <c r="AV943" s="146"/>
      <c r="AW943" s="146"/>
      <c r="AX943" s="146"/>
      <c r="AY943" s="146"/>
      <c r="AZ943" s="146"/>
      <c r="BA943" s="146"/>
      <c r="BB943" s="146"/>
      <c r="BC943" s="146"/>
      <c r="BD943" s="146"/>
      <c r="BE943" s="146"/>
      <c r="BF943" s="146"/>
      <c r="BG943" s="146"/>
      <c r="BH943" s="146"/>
      <c r="BI943" s="146"/>
      <c r="BJ943" s="146"/>
      <c r="BK943" s="146"/>
      <c r="BL943" s="146"/>
      <c r="BM943" s="146"/>
      <c r="BN943" s="146"/>
      <c r="BO943" s="146"/>
      <c r="BP943" s="146"/>
      <c r="BQ943" s="146"/>
      <c r="BR943" s="146"/>
      <c r="BS943" s="146"/>
      <c r="BT943" s="146"/>
      <c r="BU943" s="146"/>
      <c r="BV943" s="146"/>
      <c r="BW943" s="146"/>
      <c r="BX943" s="146"/>
      <c r="BY943" s="146"/>
      <c r="BZ943" s="146"/>
      <c r="CA943" s="146"/>
      <c r="CB943" s="146"/>
      <c r="CC943" s="146"/>
      <c r="CD943" s="146"/>
      <c r="CE943" s="146"/>
      <c r="CF943" s="146"/>
      <c r="CG943" s="146"/>
      <c r="CH943" s="146"/>
      <c r="CI943" s="146"/>
      <c r="CJ943" s="146"/>
      <c r="CK943" s="146"/>
      <c r="CL943" s="146"/>
      <c r="CM943" s="146"/>
      <c r="CN943" s="146"/>
      <c r="CO943" s="146"/>
      <c r="CP943" s="146"/>
      <c r="CQ943" s="146"/>
      <c r="CR943" s="146"/>
      <c r="CS943" s="146"/>
      <c r="CT943" s="146"/>
      <c r="CU943" s="146"/>
      <c r="CV943" s="146"/>
      <c r="CW943" s="146"/>
      <c r="CX943" s="146"/>
      <c r="CY943" s="146"/>
      <c r="CZ943" s="146"/>
      <c r="DA943" s="146"/>
      <c r="DB943" s="146"/>
      <c r="DC943" s="146"/>
      <c r="DD943" s="146"/>
      <c r="DE943" s="146"/>
      <c r="DF943" s="146"/>
      <c r="DG943" s="146"/>
      <c r="DH943" s="146"/>
      <c r="DI943" s="146"/>
      <c r="DJ943" s="146"/>
      <c r="DK943" s="146"/>
      <c r="DL943" s="146"/>
      <c r="DM943" s="146"/>
      <c r="DN943" s="146"/>
      <c r="DO943" s="146"/>
      <c r="DP943" s="146"/>
      <c r="DQ943" s="146"/>
      <c r="DR943" s="146"/>
      <c r="DS943" s="146"/>
      <c r="DT943" s="146"/>
      <c r="DU943" s="146"/>
      <c r="DV943" s="158"/>
      <c r="DW943" s="158"/>
      <c r="DX943" s="158"/>
      <c r="DY943" s="158"/>
      <c r="DZ943" s="158"/>
      <c r="EA943" s="158"/>
      <c r="EB943" s="158"/>
      <c r="EC943" s="158"/>
      <c r="ED943" s="158"/>
      <c r="EE943" s="158"/>
      <c r="EF943" s="158"/>
      <c r="EG943" s="158"/>
      <c r="EH943" s="158"/>
      <c r="EI943" s="158"/>
      <c r="EJ943" s="146"/>
      <c r="EK943" s="146"/>
      <c r="EL943" s="146"/>
      <c r="EM943" s="146"/>
      <c r="EN943" s="146"/>
      <c r="EO943" s="146"/>
      <c r="EP943" s="146"/>
      <c r="EQ943" s="146"/>
      <c r="ER943" s="146"/>
      <c r="ES943" s="146"/>
      <c r="ET943" s="146"/>
      <c r="EU943" s="146"/>
      <c r="EV943" s="146"/>
      <c r="EW943" s="146"/>
      <c r="EX943" s="146"/>
      <c r="EY943" s="146"/>
      <c r="EZ943" s="158"/>
      <c r="FA943" s="158"/>
      <c r="FB943" s="158"/>
      <c r="FC943" s="146"/>
      <c r="FD943" s="146"/>
      <c r="FE943" s="146"/>
      <c r="FF943" s="146"/>
      <c r="FG943" s="146"/>
      <c r="FH943" s="146"/>
      <c r="FI943" s="146"/>
      <c r="FJ943" s="146"/>
      <c r="FK943" s="146"/>
      <c r="FL943" s="146"/>
      <c r="FM943" s="146"/>
      <c r="FN943" s="146"/>
      <c r="FO943" s="146"/>
      <c r="FP943" s="146"/>
      <c r="FQ943" s="146"/>
      <c r="FR943" s="146"/>
      <c r="FS943" s="146"/>
      <c r="FT943" s="146"/>
      <c r="FU943" s="146"/>
      <c r="FV943" s="146"/>
      <c r="FW943" s="146"/>
      <c r="FX943" s="146"/>
      <c r="FY943" s="146"/>
      <c r="FZ943" s="146"/>
      <c r="GA943" s="146"/>
    </row>
    <row r="944" spans="4:183">
      <c r="D944" s="45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  <c r="AA944" s="146"/>
      <c r="AB944" s="146"/>
      <c r="AC944" s="146"/>
      <c r="AD944" s="146"/>
      <c r="AE944" s="146"/>
      <c r="AF944" s="146"/>
      <c r="AG944" s="146"/>
      <c r="AH944" s="146"/>
      <c r="AI944" s="146"/>
      <c r="AJ944" s="146"/>
      <c r="AK944" s="146"/>
      <c r="AL944" s="217"/>
      <c r="AM944" s="146"/>
      <c r="AN944" s="146"/>
      <c r="AO944" s="146"/>
      <c r="AP944" s="146"/>
      <c r="AQ944" s="146"/>
      <c r="AR944" s="146"/>
      <c r="AS944" s="146"/>
      <c r="AT944" s="146"/>
      <c r="AU944" s="146"/>
      <c r="AV944" s="146"/>
      <c r="AW944" s="146"/>
      <c r="AX944" s="146"/>
      <c r="AY944" s="146"/>
      <c r="AZ944" s="146"/>
      <c r="BA944" s="146"/>
      <c r="BB944" s="146"/>
      <c r="BC944" s="146"/>
      <c r="BD944" s="146"/>
      <c r="BE944" s="146"/>
      <c r="BF944" s="146"/>
      <c r="BG944" s="146"/>
      <c r="BH944" s="146"/>
      <c r="BI944" s="146"/>
      <c r="BJ944" s="146"/>
      <c r="BK944" s="146"/>
      <c r="BL944" s="146"/>
      <c r="BM944" s="146"/>
      <c r="BN944" s="146"/>
      <c r="BO944" s="146"/>
      <c r="BP944" s="146"/>
      <c r="BQ944" s="146"/>
      <c r="BR944" s="146"/>
      <c r="BS944" s="146"/>
      <c r="BT944" s="146"/>
      <c r="BU944" s="146"/>
      <c r="BV944" s="146"/>
      <c r="BW944" s="146"/>
      <c r="BX944" s="146"/>
      <c r="BY944" s="146"/>
      <c r="BZ944" s="146"/>
      <c r="CA944" s="146"/>
      <c r="CB944" s="146"/>
      <c r="CC944" s="146"/>
      <c r="CD944" s="146"/>
      <c r="CE944" s="146"/>
      <c r="CF944" s="146"/>
      <c r="CG944" s="146"/>
      <c r="CH944" s="146"/>
      <c r="CI944" s="146"/>
      <c r="CJ944" s="146"/>
      <c r="CK944" s="146"/>
      <c r="CL944" s="146"/>
      <c r="CM944" s="146"/>
      <c r="CN944" s="146"/>
      <c r="CO944" s="146"/>
      <c r="CP944" s="146"/>
      <c r="CQ944" s="146"/>
      <c r="CR944" s="146"/>
      <c r="CS944" s="146"/>
      <c r="CT944" s="146"/>
      <c r="CU944" s="146"/>
      <c r="CV944" s="146"/>
      <c r="CW944" s="146"/>
      <c r="CX944" s="146"/>
      <c r="CY944" s="146"/>
      <c r="CZ944" s="146"/>
      <c r="DA944" s="146"/>
      <c r="DB944" s="146"/>
      <c r="DC944" s="146"/>
      <c r="DD944" s="146"/>
      <c r="DE944" s="146"/>
      <c r="DF944" s="146"/>
      <c r="DG944" s="146"/>
      <c r="DH944" s="146"/>
      <c r="DI944" s="146"/>
      <c r="DJ944" s="146"/>
      <c r="DK944" s="146"/>
      <c r="DL944" s="146"/>
      <c r="DM944" s="146"/>
      <c r="DN944" s="146"/>
      <c r="DO944" s="146"/>
      <c r="DP944" s="146"/>
      <c r="DQ944" s="146"/>
      <c r="DR944" s="146"/>
      <c r="DS944" s="146"/>
      <c r="DT944" s="146"/>
      <c r="DU944" s="146"/>
      <c r="DV944" s="158"/>
      <c r="DW944" s="158"/>
      <c r="DX944" s="158"/>
      <c r="DY944" s="158"/>
      <c r="DZ944" s="158"/>
      <c r="EA944" s="158"/>
      <c r="EB944" s="158"/>
      <c r="EC944" s="158"/>
      <c r="ED944" s="158"/>
      <c r="EE944" s="158"/>
      <c r="EF944" s="158"/>
      <c r="EG944" s="158"/>
      <c r="EH944" s="158"/>
      <c r="EI944" s="158"/>
      <c r="EJ944" s="146"/>
      <c r="EK944" s="146"/>
      <c r="EL944" s="146"/>
      <c r="EM944" s="146"/>
      <c r="EN944" s="146"/>
      <c r="EO944" s="146"/>
      <c r="EP944" s="146"/>
      <c r="EQ944" s="146"/>
      <c r="ER944" s="146"/>
      <c r="ES944" s="146"/>
      <c r="ET944" s="146"/>
      <c r="EU944" s="146"/>
      <c r="EV944" s="146"/>
      <c r="EW944" s="146"/>
      <c r="EX944" s="146"/>
      <c r="EY944" s="146"/>
      <c r="EZ944" s="158"/>
      <c r="FA944" s="158"/>
      <c r="FB944" s="158"/>
      <c r="FC944" s="146"/>
      <c r="FD944" s="146"/>
      <c r="FE944" s="146"/>
      <c r="FF944" s="146"/>
      <c r="FG944" s="146"/>
      <c r="FH944" s="146"/>
      <c r="FI944" s="146"/>
      <c r="FJ944" s="146"/>
      <c r="FK944" s="146"/>
      <c r="FL944" s="146"/>
      <c r="FM944" s="146"/>
      <c r="FN944" s="146"/>
      <c r="FO944" s="146"/>
      <c r="FP944" s="146"/>
      <c r="FQ944" s="146"/>
      <c r="FR944" s="146"/>
      <c r="FS944" s="146"/>
      <c r="FT944" s="146"/>
      <c r="FU944" s="146"/>
      <c r="FV944" s="146"/>
      <c r="FW944" s="146"/>
      <c r="FX944" s="146"/>
      <c r="FY944" s="146"/>
      <c r="FZ944" s="146"/>
      <c r="GA944" s="146"/>
    </row>
    <row r="945" spans="4:183">
      <c r="D945" s="45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  <c r="AA945" s="146"/>
      <c r="AB945" s="146"/>
      <c r="AC945" s="146"/>
      <c r="AD945" s="146"/>
      <c r="AE945" s="146"/>
      <c r="AF945" s="146"/>
      <c r="AG945" s="146"/>
      <c r="AH945" s="146"/>
      <c r="AI945" s="146"/>
      <c r="AJ945" s="146"/>
      <c r="AK945" s="146"/>
      <c r="AL945" s="217"/>
      <c r="AM945" s="146"/>
      <c r="AN945" s="146"/>
      <c r="AO945" s="146"/>
      <c r="AP945" s="146"/>
      <c r="AQ945" s="146"/>
      <c r="AR945" s="146"/>
      <c r="AS945" s="146"/>
      <c r="AT945" s="146"/>
      <c r="AU945" s="146"/>
      <c r="AV945" s="146"/>
      <c r="AW945" s="146"/>
      <c r="AX945" s="146"/>
      <c r="AY945" s="146"/>
      <c r="AZ945" s="146"/>
      <c r="BA945" s="146"/>
      <c r="BB945" s="146"/>
      <c r="BC945" s="146"/>
      <c r="BD945" s="146"/>
      <c r="BE945" s="146"/>
      <c r="BF945" s="146"/>
      <c r="BG945" s="146"/>
      <c r="BH945" s="146"/>
      <c r="BI945" s="146"/>
      <c r="BJ945" s="146"/>
      <c r="BK945" s="146"/>
      <c r="BL945" s="146"/>
      <c r="BM945" s="146"/>
      <c r="BN945" s="146"/>
      <c r="BO945" s="146"/>
      <c r="BP945" s="146"/>
      <c r="BQ945" s="146"/>
      <c r="BR945" s="146"/>
      <c r="BS945" s="146"/>
      <c r="BT945" s="146"/>
      <c r="BU945" s="146"/>
      <c r="BV945" s="146"/>
      <c r="BW945" s="146"/>
      <c r="BX945" s="146"/>
      <c r="BY945" s="146"/>
      <c r="BZ945" s="146"/>
      <c r="CA945" s="146"/>
      <c r="CB945" s="146"/>
      <c r="CC945" s="146"/>
      <c r="CD945" s="146"/>
      <c r="CE945" s="146"/>
      <c r="CF945" s="146"/>
      <c r="CG945" s="146"/>
      <c r="CH945" s="146"/>
      <c r="CI945" s="146"/>
      <c r="CJ945" s="146"/>
      <c r="CK945" s="146"/>
      <c r="CL945" s="146"/>
      <c r="CM945" s="146"/>
      <c r="CN945" s="146"/>
      <c r="CO945" s="146"/>
      <c r="CP945" s="146"/>
      <c r="CQ945" s="146"/>
      <c r="CR945" s="146"/>
      <c r="CS945" s="146"/>
      <c r="CT945" s="146"/>
      <c r="CU945" s="146"/>
      <c r="CV945" s="146"/>
      <c r="CW945" s="146"/>
      <c r="CX945" s="146"/>
      <c r="CY945" s="146"/>
      <c r="CZ945" s="146"/>
      <c r="DA945" s="146"/>
      <c r="DB945" s="146"/>
      <c r="DC945" s="146"/>
      <c r="DD945" s="146"/>
      <c r="DE945" s="146"/>
      <c r="DF945" s="146"/>
      <c r="DG945" s="146"/>
      <c r="DH945" s="146"/>
      <c r="DI945" s="146"/>
      <c r="DJ945" s="146"/>
      <c r="DK945" s="146"/>
      <c r="DL945" s="146"/>
      <c r="DM945" s="146"/>
      <c r="DN945" s="146"/>
      <c r="DO945" s="146"/>
      <c r="DP945" s="146"/>
      <c r="DQ945" s="146"/>
      <c r="DR945" s="146"/>
      <c r="DS945" s="146"/>
      <c r="DT945" s="146"/>
      <c r="DU945" s="146"/>
      <c r="DV945" s="158"/>
      <c r="DW945" s="158"/>
      <c r="DX945" s="158"/>
      <c r="DY945" s="158"/>
      <c r="DZ945" s="158"/>
      <c r="EA945" s="158"/>
      <c r="EB945" s="158"/>
      <c r="EC945" s="158"/>
      <c r="ED945" s="158"/>
      <c r="EE945" s="158"/>
      <c r="EF945" s="158"/>
      <c r="EG945" s="158"/>
      <c r="EH945" s="158"/>
      <c r="EI945" s="158"/>
      <c r="EJ945" s="146"/>
      <c r="EK945" s="146"/>
      <c r="EL945" s="146"/>
      <c r="EM945" s="146"/>
      <c r="EN945" s="146"/>
      <c r="EO945" s="146"/>
      <c r="EP945" s="146"/>
      <c r="EQ945" s="146"/>
      <c r="ER945" s="146"/>
      <c r="ES945" s="146"/>
      <c r="ET945" s="146"/>
      <c r="EU945" s="146"/>
      <c r="EV945" s="146"/>
      <c r="EW945" s="146"/>
      <c r="EX945" s="146"/>
      <c r="EY945" s="146"/>
      <c r="EZ945" s="158"/>
      <c r="FA945" s="158"/>
      <c r="FB945" s="158"/>
      <c r="FC945" s="146"/>
      <c r="FD945" s="146"/>
      <c r="FE945" s="146"/>
      <c r="FF945" s="146"/>
      <c r="FG945" s="146"/>
      <c r="FH945" s="146"/>
      <c r="FI945" s="146"/>
      <c r="FJ945" s="146"/>
      <c r="FK945" s="146"/>
      <c r="FL945" s="146"/>
      <c r="FM945" s="146"/>
      <c r="FN945" s="146"/>
      <c r="FO945" s="146"/>
      <c r="FP945" s="146"/>
      <c r="FQ945" s="146"/>
      <c r="FR945" s="146"/>
      <c r="FS945" s="146"/>
      <c r="FT945" s="146"/>
      <c r="FU945" s="146"/>
      <c r="FV945" s="146"/>
      <c r="FW945" s="146"/>
      <c r="FX945" s="146"/>
      <c r="FY945" s="146"/>
      <c r="FZ945" s="146"/>
      <c r="GA945" s="146"/>
    </row>
    <row r="946" spans="4:183">
      <c r="D946" s="45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  <c r="AA946" s="146"/>
      <c r="AB946" s="146"/>
      <c r="AC946" s="146"/>
      <c r="AD946" s="146"/>
      <c r="AE946" s="146"/>
      <c r="AF946" s="146"/>
      <c r="AG946" s="146"/>
      <c r="AH946" s="146"/>
      <c r="AI946" s="146"/>
      <c r="AJ946" s="146"/>
      <c r="AK946" s="146"/>
      <c r="AL946" s="217"/>
      <c r="AM946" s="146"/>
      <c r="AN946" s="146"/>
      <c r="AO946" s="146"/>
      <c r="AP946" s="146"/>
      <c r="AQ946" s="146"/>
      <c r="AR946" s="146"/>
      <c r="AS946" s="146"/>
      <c r="AT946" s="146"/>
      <c r="AU946" s="146"/>
      <c r="AV946" s="146"/>
      <c r="AW946" s="146"/>
      <c r="AX946" s="146"/>
      <c r="AY946" s="146"/>
      <c r="AZ946" s="146"/>
      <c r="BA946" s="146"/>
      <c r="BB946" s="146"/>
      <c r="BC946" s="146"/>
      <c r="BD946" s="146"/>
      <c r="BE946" s="146"/>
      <c r="BF946" s="146"/>
      <c r="BG946" s="146"/>
      <c r="BH946" s="146"/>
      <c r="BI946" s="146"/>
      <c r="BJ946" s="146"/>
      <c r="BK946" s="146"/>
      <c r="BL946" s="146"/>
      <c r="BM946" s="146"/>
      <c r="BN946" s="146"/>
      <c r="BO946" s="146"/>
      <c r="BP946" s="146"/>
      <c r="BQ946" s="146"/>
      <c r="BR946" s="146"/>
      <c r="BS946" s="146"/>
      <c r="BT946" s="146"/>
      <c r="BU946" s="146"/>
      <c r="BV946" s="146"/>
      <c r="BW946" s="146"/>
      <c r="BX946" s="146"/>
      <c r="BY946" s="146"/>
      <c r="BZ946" s="146"/>
      <c r="CA946" s="146"/>
      <c r="CB946" s="146"/>
      <c r="CC946" s="146"/>
      <c r="CD946" s="146"/>
      <c r="CE946" s="146"/>
      <c r="CF946" s="146"/>
      <c r="CG946" s="146"/>
      <c r="CH946" s="146"/>
      <c r="CI946" s="146"/>
      <c r="CJ946" s="146"/>
      <c r="CK946" s="146"/>
      <c r="CL946" s="146"/>
      <c r="CM946" s="146"/>
      <c r="CN946" s="146"/>
      <c r="CO946" s="146"/>
      <c r="CP946" s="146"/>
      <c r="CQ946" s="146"/>
      <c r="CR946" s="146"/>
      <c r="CS946" s="146"/>
      <c r="CT946" s="146"/>
      <c r="CU946" s="146"/>
      <c r="CV946" s="146"/>
      <c r="CW946" s="146"/>
      <c r="CX946" s="146"/>
      <c r="CY946" s="146"/>
      <c r="CZ946" s="146"/>
      <c r="DA946" s="146"/>
      <c r="DB946" s="146"/>
      <c r="DC946" s="146"/>
      <c r="DD946" s="146"/>
      <c r="DE946" s="146"/>
      <c r="DF946" s="146"/>
      <c r="DG946" s="146"/>
      <c r="DH946" s="146"/>
      <c r="DI946" s="146"/>
      <c r="DJ946" s="146"/>
      <c r="DK946" s="146"/>
      <c r="DL946" s="146"/>
      <c r="DM946" s="146"/>
      <c r="DN946" s="146"/>
      <c r="DO946" s="146"/>
      <c r="DP946" s="146"/>
      <c r="DQ946" s="146"/>
      <c r="DR946" s="146"/>
      <c r="DS946" s="146"/>
      <c r="DT946" s="146"/>
      <c r="DU946" s="146"/>
      <c r="DV946" s="158"/>
      <c r="DW946" s="158"/>
      <c r="DX946" s="158"/>
      <c r="DY946" s="158"/>
      <c r="DZ946" s="158"/>
      <c r="EA946" s="158"/>
      <c r="EB946" s="158"/>
      <c r="EC946" s="158"/>
      <c r="ED946" s="158"/>
      <c r="EE946" s="158"/>
      <c r="EF946" s="158"/>
      <c r="EG946" s="158"/>
      <c r="EH946" s="158"/>
      <c r="EI946" s="158"/>
      <c r="EJ946" s="146"/>
      <c r="EK946" s="146"/>
      <c r="EL946" s="146"/>
      <c r="EM946" s="146"/>
      <c r="EN946" s="146"/>
      <c r="EO946" s="146"/>
      <c r="EP946" s="146"/>
      <c r="EQ946" s="146"/>
      <c r="ER946" s="146"/>
      <c r="ES946" s="146"/>
      <c r="ET946" s="146"/>
      <c r="EU946" s="146"/>
      <c r="EV946" s="146"/>
      <c r="EW946" s="146"/>
      <c r="EX946" s="146"/>
      <c r="EY946" s="146"/>
      <c r="EZ946" s="158"/>
      <c r="FA946" s="158"/>
      <c r="FB946" s="158"/>
      <c r="FC946" s="146"/>
      <c r="FD946" s="146"/>
      <c r="FE946" s="146"/>
      <c r="FF946" s="146"/>
      <c r="FG946" s="146"/>
      <c r="FH946" s="146"/>
      <c r="FI946" s="146"/>
      <c r="FJ946" s="146"/>
      <c r="FK946" s="146"/>
      <c r="FL946" s="146"/>
      <c r="FM946" s="146"/>
      <c r="FN946" s="146"/>
      <c r="FO946" s="146"/>
      <c r="FP946" s="146"/>
      <c r="FQ946" s="146"/>
      <c r="FR946" s="146"/>
      <c r="FS946" s="146"/>
      <c r="FT946" s="146"/>
      <c r="FU946" s="146"/>
      <c r="FV946" s="146"/>
      <c r="FW946" s="146"/>
      <c r="FX946" s="146"/>
      <c r="FY946" s="146"/>
      <c r="FZ946" s="146"/>
      <c r="GA946" s="146"/>
    </row>
    <row r="947" spans="4:183">
      <c r="D947" s="45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  <c r="AA947" s="146"/>
      <c r="AB947" s="146"/>
      <c r="AC947" s="146"/>
      <c r="AD947" s="146"/>
      <c r="AE947" s="146"/>
      <c r="AF947" s="146"/>
      <c r="AG947" s="146"/>
      <c r="AH947" s="146"/>
      <c r="AI947" s="146"/>
      <c r="AJ947" s="146"/>
      <c r="AK947" s="146"/>
      <c r="AL947" s="217"/>
      <c r="AM947" s="146"/>
      <c r="AN947" s="146"/>
      <c r="AO947" s="146"/>
      <c r="AP947" s="146"/>
      <c r="AQ947" s="146"/>
      <c r="AR947" s="146"/>
      <c r="AS947" s="146"/>
      <c r="AT947" s="146"/>
      <c r="AU947" s="146"/>
      <c r="AV947" s="146"/>
      <c r="AW947" s="146"/>
      <c r="AX947" s="146"/>
      <c r="AY947" s="146"/>
      <c r="AZ947" s="146"/>
      <c r="BA947" s="146"/>
      <c r="BB947" s="146"/>
      <c r="BC947" s="146"/>
      <c r="BD947" s="146"/>
      <c r="BE947" s="146"/>
      <c r="BF947" s="146"/>
      <c r="BG947" s="146"/>
      <c r="BH947" s="146"/>
      <c r="BI947" s="146"/>
      <c r="BJ947" s="146"/>
      <c r="BK947" s="146"/>
      <c r="BL947" s="146"/>
      <c r="BM947" s="146"/>
      <c r="BN947" s="146"/>
      <c r="BO947" s="146"/>
      <c r="BP947" s="146"/>
      <c r="BQ947" s="146"/>
      <c r="BR947" s="146"/>
      <c r="BS947" s="146"/>
      <c r="BT947" s="146"/>
      <c r="BU947" s="146"/>
      <c r="BV947" s="146"/>
      <c r="BW947" s="146"/>
      <c r="BX947" s="146"/>
      <c r="BY947" s="146"/>
      <c r="BZ947" s="146"/>
      <c r="CA947" s="146"/>
      <c r="CB947" s="146"/>
      <c r="CC947" s="146"/>
      <c r="CD947" s="146"/>
      <c r="CE947" s="146"/>
      <c r="CF947" s="146"/>
      <c r="CG947" s="146"/>
      <c r="CH947" s="146"/>
      <c r="CI947" s="146"/>
      <c r="CJ947" s="146"/>
      <c r="CK947" s="146"/>
      <c r="CL947" s="146"/>
      <c r="CM947" s="146"/>
      <c r="CN947" s="146"/>
      <c r="CO947" s="146"/>
      <c r="CP947" s="146"/>
      <c r="CQ947" s="146"/>
      <c r="CR947" s="146"/>
      <c r="CS947" s="146"/>
      <c r="CT947" s="146"/>
      <c r="CU947" s="146"/>
      <c r="CV947" s="146"/>
      <c r="CW947" s="146"/>
      <c r="CX947" s="146"/>
      <c r="CY947" s="146"/>
      <c r="CZ947" s="146"/>
      <c r="DA947" s="146"/>
      <c r="DB947" s="146"/>
      <c r="DC947" s="146"/>
      <c r="DD947" s="146"/>
      <c r="DE947" s="146"/>
      <c r="DF947" s="146"/>
      <c r="DG947" s="146"/>
      <c r="DH947" s="146"/>
      <c r="DI947" s="146"/>
      <c r="DJ947" s="146"/>
      <c r="DK947" s="146"/>
      <c r="DL947" s="146"/>
      <c r="DM947" s="146"/>
      <c r="DN947" s="146"/>
      <c r="DO947" s="146"/>
      <c r="DP947" s="146"/>
      <c r="DQ947" s="146"/>
      <c r="DR947" s="146"/>
      <c r="DS947" s="146"/>
      <c r="DT947" s="146"/>
      <c r="DU947" s="146"/>
      <c r="DV947" s="158"/>
      <c r="DW947" s="158"/>
      <c r="DX947" s="158"/>
      <c r="DY947" s="158"/>
      <c r="DZ947" s="158"/>
      <c r="EA947" s="158"/>
      <c r="EB947" s="158"/>
      <c r="EC947" s="158"/>
      <c r="ED947" s="158"/>
      <c r="EE947" s="158"/>
      <c r="EF947" s="158"/>
      <c r="EG947" s="158"/>
      <c r="EH947" s="158"/>
      <c r="EI947" s="158"/>
      <c r="EJ947" s="146"/>
      <c r="EK947" s="146"/>
      <c r="EL947" s="146"/>
      <c r="EM947" s="146"/>
      <c r="EN947" s="146"/>
      <c r="EO947" s="146"/>
      <c r="EP947" s="146"/>
      <c r="EQ947" s="146"/>
      <c r="ER947" s="146"/>
      <c r="ES947" s="146"/>
      <c r="ET947" s="146"/>
      <c r="EU947" s="146"/>
      <c r="EV947" s="146"/>
      <c r="EW947" s="146"/>
      <c r="EX947" s="146"/>
      <c r="EY947" s="146"/>
      <c r="EZ947" s="158"/>
      <c r="FA947" s="158"/>
      <c r="FB947" s="158"/>
      <c r="FC947" s="146"/>
      <c r="FD947" s="146"/>
      <c r="FE947" s="146"/>
      <c r="FF947" s="146"/>
      <c r="FG947" s="146"/>
      <c r="FH947" s="146"/>
      <c r="FI947" s="146"/>
      <c r="FJ947" s="146"/>
      <c r="FK947" s="146"/>
      <c r="FL947" s="146"/>
      <c r="FM947" s="146"/>
      <c r="FN947" s="146"/>
      <c r="FO947" s="146"/>
      <c r="FP947" s="146"/>
      <c r="FQ947" s="146"/>
      <c r="FR947" s="146"/>
      <c r="FS947" s="146"/>
      <c r="FT947" s="146"/>
      <c r="FU947" s="146"/>
      <c r="FV947" s="146"/>
      <c r="FW947" s="146"/>
      <c r="FX947" s="146"/>
      <c r="FY947" s="146"/>
      <c r="FZ947" s="146"/>
      <c r="GA947" s="146"/>
    </row>
    <row r="948" spans="4:183">
      <c r="D948" s="45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  <c r="AA948" s="146"/>
      <c r="AB948" s="146"/>
      <c r="AC948" s="146"/>
      <c r="AD948" s="146"/>
      <c r="AE948" s="146"/>
      <c r="AF948" s="146"/>
      <c r="AG948" s="146"/>
      <c r="AH948" s="146"/>
      <c r="AI948" s="146"/>
      <c r="AJ948" s="146"/>
      <c r="AK948" s="146"/>
      <c r="AL948" s="217"/>
      <c r="AM948" s="146"/>
      <c r="AN948" s="146"/>
      <c r="AO948" s="146"/>
      <c r="AP948" s="146"/>
      <c r="AQ948" s="146"/>
      <c r="AR948" s="146"/>
      <c r="AS948" s="146"/>
      <c r="AT948" s="146"/>
      <c r="AU948" s="146"/>
      <c r="AV948" s="146"/>
      <c r="AW948" s="146"/>
      <c r="AX948" s="146"/>
      <c r="AY948" s="146"/>
      <c r="AZ948" s="146"/>
      <c r="BA948" s="146"/>
      <c r="BB948" s="146"/>
      <c r="BC948" s="146"/>
      <c r="BD948" s="146"/>
      <c r="BE948" s="146"/>
      <c r="BF948" s="146"/>
      <c r="BG948" s="146"/>
      <c r="BH948" s="146"/>
      <c r="BI948" s="146"/>
      <c r="BJ948" s="146"/>
      <c r="BK948" s="146"/>
      <c r="BL948" s="146"/>
      <c r="BM948" s="146"/>
      <c r="BN948" s="146"/>
      <c r="BO948" s="146"/>
      <c r="BP948" s="146"/>
      <c r="BQ948" s="146"/>
      <c r="BR948" s="146"/>
      <c r="BS948" s="146"/>
      <c r="BT948" s="146"/>
      <c r="BU948" s="146"/>
      <c r="BV948" s="146"/>
      <c r="BW948" s="146"/>
      <c r="BX948" s="146"/>
      <c r="BY948" s="146"/>
      <c r="BZ948" s="146"/>
      <c r="CA948" s="146"/>
      <c r="CB948" s="146"/>
      <c r="CC948" s="146"/>
      <c r="CD948" s="146"/>
      <c r="CE948" s="146"/>
      <c r="CF948" s="146"/>
      <c r="CG948" s="146"/>
      <c r="CH948" s="146"/>
      <c r="CI948" s="146"/>
      <c r="CJ948" s="146"/>
      <c r="CK948" s="146"/>
      <c r="CL948" s="146"/>
      <c r="CM948" s="146"/>
      <c r="CN948" s="146"/>
      <c r="CO948" s="146"/>
      <c r="CP948" s="146"/>
      <c r="CQ948" s="146"/>
      <c r="CR948" s="146"/>
      <c r="CS948" s="146"/>
      <c r="CT948" s="146"/>
      <c r="CU948" s="146"/>
      <c r="CV948" s="146"/>
      <c r="CW948" s="146"/>
      <c r="CX948" s="146"/>
      <c r="CY948" s="146"/>
      <c r="CZ948" s="146"/>
      <c r="DA948" s="146"/>
      <c r="DB948" s="146"/>
      <c r="DC948" s="146"/>
      <c r="DD948" s="146"/>
      <c r="DE948" s="146"/>
      <c r="DF948" s="146"/>
      <c r="DG948" s="146"/>
      <c r="DH948" s="146"/>
      <c r="DI948" s="146"/>
      <c r="DJ948" s="146"/>
      <c r="DK948" s="146"/>
      <c r="DL948" s="146"/>
      <c r="DM948" s="146"/>
      <c r="DN948" s="146"/>
      <c r="DO948" s="146"/>
      <c r="DP948" s="146"/>
      <c r="DQ948" s="146"/>
      <c r="DR948" s="146"/>
      <c r="DS948" s="146"/>
      <c r="DT948" s="146"/>
      <c r="DU948" s="146"/>
      <c r="DV948" s="158"/>
      <c r="DW948" s="158"/>
      <c r="DX948" s="158"/>
      <c r="DY948" s="158"/>
      <c r="DZ948" s="158"/>
      <c r="EA948" s="158"/>
      <c r="EB948" s="158"/>
      <c r="EC948" s="158"/>
      <c r="ED948" s="158"/>
      <c r="EE948" s="158"/>
      <c r="EF948" s="158"/>
      <c r="EG948" s="158"/>
      <c r="EH948" s="158"/>
      <c r="EI948" s="158"/>
      <c r="EJ948" s="146"/>
      <c r="EK948" s="146"/>
      <c r="EL948" s="146"/>
      <c r="EM948" s="146"/>
      <c r="EN948" s="146"/>
      <c r="EO948" s="146"/>
      <c r="EP948" s="146"/>
      <c r="EQ948" s="146"/>
      <c r="ER948" s="146"/>
      <c r="ES948" s="146"/>
      <c r="ET948" s="146"/>
      <c r="EU948" s="146"/>
      <c r="EV948" s="146"/>
      <c r="EW948" s="146"/>
      <c r="EX948" s="146"/>
      <c r="EY948" s="146"/>
      <c r="EZ948" s="158"/>
      <c r="FA948" s="158"/>
      <c r="FB948" s="158"/>
      <c r="FC948" s="146"/>
      <c r="FD948" s="146"/>
      <c r="FE948" s="146"/>
      <c r="FF948" s="146"/>
      <c r="FG948" s="146"/>
      <c r="FH948" s="146"/>
      <c r="FI948" s="146"/>
      <c r="FJ948" s="146"/>
      <c r="FK948" s="146"/>
      <c r="FL948" s="146"/>
      <c r="FM948" s="146"/>
      <c r="FN948" s="146"/>
      <c r="FO948" s="146"/>
      <c r="FP948" s="146"/>
      <c r="FQ948" s="146"/>
      <c r="FR948" s="146"/>
      <c r="FS948" s="146"/>
      <c r="FT948" s="146"/>
      <c r="FU948" s="146"/>
      <c r="FV948" s="146"/>
      <c r="FW948" s="146"/>
      <c r="FX948" s="146"/>
      <c r="FY948" s="146"/>
      <c r="FZ948" s="146"/>
      <c r="GA948" s="146"/>
    </row>
    <row r="949" spans="4:183">
      <c r="D949" s="45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  <c r="AA949" s="146"/>
      <c r="AB949" s="146"/>
      <c r="AC949" s="146"/>
      <c r="AD949" s="146"/>
      <c r="AE949" s="146"/>
      <c r="AF949" s="146"/>
      <c r="AG949" s="146"/>
      <c r="AH949" s="146"/>
      <c r="AI949" s="146"/>
      <c r="AJ949" s="146"/>
      <c r="AK949" s="146"/>
      <c r="AL949" s="217"/>
      <c r="AM949" s="146"/>
      <c r="AN949" s="146"/>
      <c r="AO949" s="146"/>
      <c r="AP949" s="146"/>
      <c r="AQ949" s="146"/>
      <c r="AR949" s="146"/>
      <c r="AS949" s="146"/>
      <c r="AT949" s="146"/>
      <c r="AU949" s="146"/>
      <c r="AV949" s="146"/>
      <c r="AW949" s="146"/>
      <c r="AX949" s="146"/>
      <c r="AY949" s="146"/>
      <c r="AZ949" s="146"/>
      <c r="BA949" s="146"/>
      <c r="BB949" s="146"/>
      <c r="BC949" s="146"/>
      <c r="BD949" s="146"/>
      <c r="BE949" s="146"/>
      <c r="BF949" s="146"/>
      <c r="BG949" s="146"/>
      <c r="BH949" s="146"/>
      <c r="BI949" s="146"/>
      <c r="BJ949" s="146"/>
      <c r="BK949" s="146"/>
      <c r="BL949" s="146"/>
      <c r="BM949" s="146"/>
      <c r="BN949" s="146"/>
      <c r="BO949" s="146"/>
      <c r="BP949" s="146"/>
      <c r="BQ949" s="146"/>
      <c r="BR949" s="146"/>
      <c r="BS949" s="146"/>
      <c r="BT949" s="146"/>
      <c r="BU949" s="146"/>
      <c r="BV949" s="146"/>
      <c r="BW949" s="146"/>
      <c r="BX949" s="146"/>
      <c r="BY949" s="146"/>
      <c r="BZ949" s="146"/>
      <c r="CA949" s="146"/>
      <c r="CB949" s="146"/>
      <c r="CC949" s="146"/>
      <c r="CD949" s="146"/>
      <c r="CE949" s="146"/>
      <c r="CF949" s="146"/>
      <c r="CG949" s="146"/>
      <c r="CH949" s="146"/>
      <c r="CI949" s="146"/>
      <c r="CJ949" s="146"/>
      <c r="CK949" s="146"/>
      <c r="CL949" s="146"/>
      <c r="CM949" s="146"/>
      <c r="CN949" s="146"/>
      <c r="CO949" s="146"/>
      <c r="CP949" s="146"/>
      <c r="CQ949" s="146"/>
      <c r="CR949" s="146"/>
      <c r="CS949" s="146"/>
      <c r="CT949" s="146"/>
      <c r="CU949" s="146"/>
      <c r="CV949" s="146"/>
      <c r="CW949" s="146"/>
      <c r="CX949" s="146"/>
      <c r="CY949" s="146"/>
      <c r="CZ949" s="146"/>
      <c r="DA949" s="146"/>
      <c r="DB949" s="146"/>
      <c r="DC949" s="146"/>
      <c r="DD949" s="146"/>
      <c r="DE949" s="146"/>
      <c r="DF949" s="146"/>
      <c r="DG949" s="146"/>
      <c r="DH949" s="146"/>
      <c r="DI949" s="146"/>
      <c r="DJ949" s="146"/>
      <c r="DK949" s="146"/>
      <c r="DL949" s="146"/>
      <c r="DM949" s="146"/>
      <c r="DN949" s="146"/>
      <c r="DO949" s="146"/>
      <c r="DP949" s="146"/>
      <c r="DQ949" s="146"/>
      <c r="DR949" s="146"/>
      <c r="DS949" s="146"/>
      <c r="DT949" s="146"/>
      <c r="DU949" s="146"/>
      <c r="DV949" s="158"/>
      <c r="DW949" s="158"/>
      <c r="DX949" s="158"/>
      <c r="DY949" s="158"/>
      <c r="DZ949" s="158"/>
      <c r="EA949" s="158"/>
      <c r="EB949" s="158"/>
      <c r="EC949" s="158"/>
      <c r="ED949" s="158"/>
      <c r="EE949" s="158"/>
      <c r="EF949" s="158"/>
      <c r="EG949" s="158"/>
      <c r="EH949" s="158"/>
      <c r="EI949" s="158"/>
      <c r="EJ949" s="146"/>
      <c r="EK949" s="146"/>
      <c r="EL949" s="146"/>
      <c r="EM949" s="146"/>
      <c r="EN949" s="146"/>
      <c r="EO949" s="146"/>
      <c r="EP949" s="146"/>
      <c r="EQ949" s="146"/>
      <c r="ER949" s="146"/>
      <c r="ES949" s="146"/>
      <c r="ET949" s="146"/>
      <c r="EU949" s="146"/>
      <c r="EV949" s="146"/>
      <c r="EW949" s="146"/>
      <c r="EX949" s="146"/>
      <c r="EY949" s="146"/>
      <c r="EZ949" s="158"/>
      <c r="FA949" s="158"/>
      <c r="FB949" s="158"/>
      <c r="FC949" s="146"/>
      <c r="FD949" s="146"/>
      <c r="FE949" s="146"/>
      <c r="FF949" s="146"/>
      <c r="FG949" s="146"/>
      <c r="FH949" s="146"/>
      <c r="FI949" s="146"/>
      <c r="FJ949" s="146"/>
      <c r="FK949" s="146"/>
      <c r="FL949" s="146"/>
      <c r="FM949" s="146"/>
      <c r="FN949" s="146"/>
      <c r="FO949" s="146"/>
      <c r="FP949" s="146"/>
      <c r="FQ949" s="146"/>
      <c r="FR949" s="146"/>
      <c r="FS949" s="146"/>
      <c r="FT949" s="146"/>
      <c r="FU949" s="146"/>
      <c r="FV949" s="146"/>
      <c r="FW949" s="146"/>
      <c r="FX949" s="146"/>
      <c r="FY949" s="146"/>
      <c r="FZ949" s="146"/>
      <c r="GA949" s="146"/>
    </row>
    <row r="950" spans="4:183">
      <c r="D950" s="45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  <c r="AA950" s="146"/>
      <c r="AB950" s="146"/>
      <c r="AC950" s="146"/>
      <c r="AD950" s="146"/>
      <c r="AE950" s="146"/>
      <c r="AF950" s="146"/>
      <c r="AG950" s="146"/>
      <c r="AH950" s="146"/>
      <c r="AI950" s="146"/>
      <c r="AJ950" s="146"/>
      <c r="AK950" s="146"/>
      <c r="AL950" s="217"/>
      <c r="AM950" s="146"/>
      <c r="AN950" s="146"/>
      <c r="AO950" s="146"/>
      <c r="AP950" s="146"/>
      <c r="AQ950" s="146"/>
      <c r="AR950" s="146"/>
      <c r="AS950" s="146"/>
      <c r="AT950" s="146"/>
      <c r="AU950" s="146"/>
      <c r="AV950" s="146"/>
      <c r="AW950" s="146"/>
      <c r="AX950" s="146"/>
      <c r="AY950" s="146"/>
      <c r="AZ950" s="146"/>
      <c r="BA950" s="146"/>
      <c r="BB950" s="146"/>
      <c r="BC950" s="146"/>
      <c r="BD950" s="146"/>
      <c r="BE950" s="146"/>
      <c r="BF950" s="146"/>
      <c r="BG950" s="146"/>
      <c r="BH950" s="146"/>
      <c r="BI950" s="146"/>
      <c r="BJ950" s="146"/>
      <c r="BK950" s="146"/>
      <c r="BL950" s="146"/>
      <c r="BM950" s="146"/>
      <c r="BN950" s="146"/>
      <c r="BO950" s="146"/>
      <c r="BP950" s="146"/>
      <c r="BQ950" s="146"/>
      <c r="BR950" s="146"/>
      <c r="BS950" s="146"/>
      <c r="BT950" s="146"/>
      <c r="BU950" s="146"/>
      <c r="BV950" s="146"/>
      <c r="BW950" s="146"/>
      <c r="BX950" s="146"/>
      <c r="BY950" s="146"/>
      <c r="BZ950" s="146"/>
      <c r="CA950" s="146"/>
      <c r="CB950" s="146"/>
      <c r="CC950" s="146"/>
      <c r="CD950" s="146"/>
      <c r="CE950" s="146"/>
      <c r="CF950" s="146"/>
      <c r="CG950" s="146"/>
      <c r="CH950" s="146"/>
      <c r="CI950" s="146"/>
      <c r="CJ950" s="146"/>
      <c r="CK950" s="146"/>
      <c r="CL950" s="146"/>
      <c r="CM950" s="146"/>
      <c r="CN950" s="146"/>
      <c r="CO950" s="146"/>
      <c r="CP950" s="146"/>
      <c r="CQ950" s="146"/>
      <c r="CR950" s="146"/>
      <c r="CS950" s="146"/>
      <c r="CT950" s="146"/>
      <c r="CU950" s="146"/>
      <c r="CV950" s="146"/>
      <c r="CW950" s="146"/>
      <c r="CX950" s="146"/>
      <c r="CY950" s="146"/>
      <c r="CZ950" s="146"/>
      <c r="DA950" s="146"/>
      <c r="DB950" s="146"/>
      <c r="DC950" s="146"/>
      <c r="DD950" s="146"/>
      <c r="DE950" s="146"/>
      <c r="DF950" s="146"/>
      <c r="DG950" s="146"/>
      <c r="DH950" s="146"/>
      <c r="DI950" s="146"/>
      <c r="DJ950" s="146"/>
      <c r="DK950" s="146"/>
      <c r="DL950" s="146"/>
      <c r="DM950" s="146"/>
      <c r="DN950" s="146"/>
      <c r="DO950" s="146"/>
      <c r="DP950" s="146"/>
      <c r="DQ950" s="146"/>
      <c r="DR950" s="146"/>
      <c r="DS950" s="146"/>
      <c r="DT950" s="146"/>
      <c r="DU950" s="146"/>
      <c r="DV950" s="158"/>
      <c r="DW950" s="158"/>
      <c r="DX950" s="158"/>
      <c r="DY950" s="158"/>
      <c r="DZ950" s="158"/>
      <c r="EA950" s="158"/>
      <c r="EB950" s="158"/>
      <c r="EC950" s="158"/>
      <c r="ED950" s="158"/>
      <c r="EE950" s="158"/>
      <c r="EF950" s="158"/>
      <c r="EG950" s="158"/>
      <c r="EH950" s="158"/>
      <c r="EI950" s="158"/>
      <c r="EJ950" s="146"/>
      <c r="EK950" s="146"/>
      <c r="EL950" s="146"/>
      <c r="EM950" s="146"/>
      <c r="EN950" s="146"/>
      <c r="EO950" s="146"/>
      <c r="EP950" s="146"/>
      <c r="EQ950" s="146"/>
      <c r="ER950" s="146"/>
      <c r="ES950" s="146"/>
      <c r="ET950" s="146"/>
      <c r="EU950" s="146"/>
      <c r="EV950" s="146"/>
      <c r="EW950" s="146"/>
      <c r="EX950" s="146"/>
      <c r="EY950" s="146"/>
      <c r="EZ950" s="158"/>
      <c r="FA950" s="158"/>
      <c r="FB950" s="158"/>
      <c r="FC950" s="146"/>
      <c r="FD950" s="146"/>
      <c r="FE950" s="146"/>
      <c r="FF950" s="146"/>
      <c r="FG950" s="146"/>
      <c r="FH950" s="146"/>
      <c r="FI950" s="146"/>
      <c r="FJ950" s="146"/>
      <c r="FK950" s="146"/>
      <c r="FL950" s="146"/>
      <c r="FM950" s="146"/>
      <c r="FN950" s="146"/>
      <c r="FO950" s="146"/>
      <c r="FP950" s="146"/>
      <c r="FQ950" s="146"/>
      <c r="FR950" s="146"/>
      <c r="FS950" s="146"/>
      <c r="FT950" s="146"/>
      <c r="FU950" s="146"/>
      <c r="FV950" s="146"/>
      <c r="FW950" s="146"/>
      <c r="FX950" s="146"/>
      <c r="FY950" s="146"/>
      <c r="FZ950" s="146"/>
      <c r="GA950" s="146"/>
    </row>
    <row r="951" spans="4:183">
      <c r="D951" s="45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  <c r="AA951" s="146"/>
      <c r="AB951" s="146"/>
      <c r="AC951" s="146"/>
      <c r="AD951" s="146"/>
      <c r="AE951" s="146"/>
      <c r="AF951" s="146"/>
      <c r="AG951" s="146"/>
      <c r="AH951" s="146"/>
      <c r="AI951" s="146"/>
      <c r="AJ951" s="146"/>
      <c r="AK951" s="146"/>
      <c r="AL951" s="217"/>
      <c r="AM951" s="146"/>
      <c r="AN951" s="146"/>
      <c r="AO951" s="146"/>
      <c r="AP951" s="146"/>
      <c r="AQ951" s="146"/>
      <c r="AR951" s="146"/>
      <c r="AS951" s="146"/>
      <c r="AT951" s="146"/>
      <c r="AU951" s="146"/>
      <c r="AV951" s="146"/>
      <c r="AW951" s="146"/>
      <c r="AX951" s="146"/>
      <c r="AY951" s="146"/>
      <c r="AZ951" s="146"/>
      <c r="BA951" s="146"/>
      <c r="BB951" s="146"/>
      <c r="BC951" s="146"/>
      <c r="BD951" s="146"/>
      <c r="BE951" s="146"/>
      <c r="BF951" s="146"/>
      <c r="BG951" s="146"/>
      <c r="BH951" s="146"/>
      <c r="BI951" s="146"/>
      <c r="BJ951" s="146"/>
      <c r="BK951" s="146"/>
      <c r="BL951" s="146"/>
      <c r="BM951" s="146"/>
      <c r="BN951" s="146"/>
      <c r="BO951" s="146"/>
      <c r="BP951" s="146"/>
      <c r="BQ951" s="146"/>
      <c r="BR951" s="146"/>
      <c r="BS951" s="146"/>
      <c r="BT951" s="146"/>
      <c r="BU951" s="146"/>
      <c r="BV951" s="146"/>
      <c r="BW951" s="146"/>
      <c r="BX951" s="146"/>
      <c r="BY951" s="146"/>
      <c r="BZ951" s="146"/>
      <c r="CA951" s="146"/>
      <c r="CB951" s="146"/>
      <c r="CC951" s="146"/>
      <c r="CD951" s="146"/>
      <c r="CE951" s="146"/>
      <c r="CF951" s="146"/>
      <c r="CG951" s="146"/>
      <c r="CH951" s="146"/>
      <c r="CI951" s="146"/>
      <c r="CJ951" s="146"/>
      <c r="CK951" s="146"/>
      <c r="CL951" s="146"/>
      <c r="CM951" s="146"/>
      <c r="CN951" s="146"/>
      <c r="CO951" s="146"/>
      <c r="CP951" s="146"/>
      <c r="CQ951" s="146"/>
      <c r="CR951" s="146"/>
      <c r="CS951" s="146"/>
      <c r="CT951" s="146"/>
      <c r="CU951" s="146"/>
      <c r="CV951" s="146"/>
      <c r="CW951" s="146"/>
      <c r="CX951" s="146"/>
      <c r="CY951" s="146"/>
      <c r="CZ951" s="146"/>
      <c r="DA951" s="146"/>
      <c r="DB951" s="146"/>
      <c r="DC951" s="146"/>
      <c r="DD951" s="146"/>
      <c r="DE951" s="146"/>
      <c r="DF951" s="146"/>
      <c r="DG951" s="146"/>
      <c r="DH951" s="146"/>
      <c r="DI951" s="146"/>
      <c r="DJ951" s="146"/>
      <c r="DK951" s="146"/>
      <c r="DL951" s="146"/>
      <c r="DM951" s="146"/>
      <c r="DN951" s="146"/>
      <c r="DO951" s="146"/>
      <c r="DP951" s="146"/>
      <c r="DQ951" s="146"/>
      <c r="DR951" s="146"/>
      <c r="DS951" s="146"/>
      <c r="DT951" s="146"/>
      <c r="DU951" s="146"/>
      <c r="DV951" s="158"/>
      <c r="DW951" s="158"/>
      <c r="DX951" s="158"/>
      <c r="DY951" s="158"/>
      <c r="DZ951" s="158"/>
      <c r="EA951" s="158"/>
      <c r="EB951" s="158"/>
      <c r="EC951" s="158"/>
      <c r="ED951" s="158"/>
      <c r="EE951" s="158"/>
      <c r="EF951" s="158"/>
      <c r="EG951" s="158"/>
      <c r="EH951" s="158"/>
      <c r="EI951" s="158"/>
      <c r="EJ951" s="146"/>
      <c r="EK951" s="146"/>
      <c r="EL951" s="146"/>
      <c r="EM951" s="146"/>
      <c r="EN951" s="146"/>
      <c r="EO951" s="146"/>
      <c r="EP951" s="146"/>
      <c r="EQ951" s="146"/>
      <c r="ER951" s="146"/>
      <c r="ES951" s="146"/>
      <c r="ET951" s="146"/>
      <c r="EU951" s="146"/>
      <c r="EV951" s="146"/>
      <c r="EW951" s="146"/>
      <c r="EX951" s="146"/>
      <c r="EY951" s="146"/>
      <c r="EZ951" s="158"/>
      <c r="FA951" s="158"/>
      <c r="FB951" s="158"/>
      <c r="FC951" s="146"/>
      <c r="FD951" s="146"/>
      <c r="FE951" s="146"/>
      <c r="FF951" s="146"/>
      <c r="FG951" s="146"/>
      <c r="FH951" s="146"/>
      <c r="FI951" s="146"/>
      <c r="FJ951" s="146"/>
      <c r="FK951" s="146"/>
      <c r="FL951" s="146"/>
      <c r="FM951" s="146"/>
      <c r="FN951" s="146"/>
      <c r="FO951" s="146"/>
      <c r="FP951" s="146"/>
      <c r="FQ951" s="146"/>
      <c r="FR951" s="146"/>
      <c r="FS951" s="146"/>
      <c r="FT951" s="146"/>
      <c r="FU951" s="146"/>
      <c r="FV951" s="146"/>
      <c r="FW951" s="146"/>
      <c r="FX951" s="146"/>
      <c r="FY951" s="146"/>
      <c r="FZ951" s="146"/>
      <c r="GA951" s="146"/>
    </row>
    <row r="952" spans="4:183">
      <c r="D952" s="45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  <c r="AA952" s="146"/>
      <c r="AB952" s="146"/>
      <c r="AC952" s="146"/>
      <c r="AD952" s="146"/>
      <c r="AE952" s="146"/>
      <c r="AF952" s="146"/>
      <c r="AG952" s="146"/>
      <c r="AH952" s="146"/>
      <c r="AI952" s="146"/>
      <c r="AJ952" s="146"/>
      <c r="AK952" s="146"/>
      <c r="AL952" s="217"/>
      <c r="AM952" s="146"/>
      <c r="AN952" s="146"/>
      <c r="AO952" s="146"/>
      <c r="AP952" s="146"/>
      <c r="AQ952" s="146"/>
      <c r="AR952" s="146"/>
      <c r="AS952" s="146"/>
      <c r="AT952" s="146"/>
      <c r="AU952" s="146"/>
      <c r="AV952" s="146"/>
      <c r="AW952" s="146"/>
      <c r="AX952" s="146"/>
      <c r="AY952" s="146"/>
      <c r="AZ952" s="146"/>
      <c r="BA952" s="146"/>
      <c r="BB952" s="146"/>
      <c r="BC952" s="146"/>
      <c r="BD952" s="146"/>
      <c r="BE952" s="146"/>
      <c r="BF952" s="146"/>
      <c r="BG952" s="146"/>
      <c r="BH952" s="146"/>
      <c r="BI952" s="146"/>
      <c r="BJ952" s="146"/>
      <c r="BK952" s="146"/>
      <c r="BL952" s="146"/>
      <c r="BM952" s="146"/>
      <c r="BN952" s="146"/>
      <c r="BO952" s="146"/>
      <c r="BP952" s="146"/>
      <c r="BQ952" s="146"/>
      <c r="BR952" s="146"/>
      <c r="BS952" s="146"/>
      <c r="BT952" s="146"/>
      <c r="BU952" s="146"/>
      <c r="BV952" s="146"/>
      <c r="BW952" s="146"/>
      <c r="BX952" s="146"/>
      <c r="BY952" s="146"/>
      <c r="BZ952" s="146"/>
      <c r="CA952" s="146"/>
      <c r="CB952" s="146"/>
      <c r="CC952" s="146"/>
      <c r="CD952" s="146"/>
      <c r="CE952" s="146"/>
      <c r="CF952" s="146"/>
      <c r="CG952" s="146"/>
      <c r="CH952" s="146"/>
      <c r="CI952" s="146"/>
      <c r="CJ952" s="146"/>
      <c r="CK952" s="146"/>
      <c r="CL952" s="146"/>
      <c r="CM952" s="146"/>
      <c r="CN952" s="146"/>
      <c r="CO952" s="146"/>
      <c r="CP952" s="146"/>
      <c r="CQ952" s="146"/>
      <c r="CR952" s="146"/>
      <c r="CS952" s="146"/>
      <c r="CT952" s="146"/>
      <c r="CU952" s="146"/>
      <c r="CV952" s="146"/>
      <c r="CW952" s="146"/>
      <c r="CX952" s="146"/>
      <c r="CY952" s="146"/>
      <c r="CZ952" s="146"/>
      <c r="DA952" s="146"/>
      <c r="DB952" s="146"/>
      <c r="DC952" s="146"/>
      <c r="DD952" s="146"/>
      <c r="DE952" s="146"/>
      <c r="DF952" s="146"/>
      <c r="DG952" s="146"/>
      <c r="DH952" s="146"/>
      <c r="DI952" s="146"/>
      <c r="DJ952" s="146"/>
      <c r="DK952" s="146"/>
      <c r="DL952" s="146"/>
      <c r="DM952" s="146"/>
      <c r="DN952" s="146"/>
      <c r="DO952" s="146"/>
      <c r="DP952" s="146"/>
      <c r="DQ952" s="146"/>
      <c r="DR952" s="146"/>
      <c r="DS952" s="146"/>
      <c r="DT952" s="146"/>
      <c r="DU952" s="146"/>
      <c r="DV952" s="158"/>
      <c r="DW952" s="158"/>
      <c r="DX952" s="158"/>
      <c r="DY952" s="158"/>
      <c r="DZ952" s="158"/>
      <c r="EA952" s="158"/>
      <c r="EB952" s="158"/>
      <c r="EC952" s="158"/>
      <c r="ED952" s="158"/>
      <c r="EE952" s="158"/>
      <c r="EF952" s="158"/>
      <c r="EG952" s="158"/>
      <c r="EH952" s="158"/>
      <c r="EI952" s="158"/>
      <c r="EJ952" s="146"/>
      <c r="EK952" s="146"/>
      <c r="EL952" s="146"/>
      <c r="EM952" s="146"/>
      <c r="EN952" s="146"/>
      <c r="EO952" s="146"/>
      <c r="EP952" s="146"/>
      <c r="EQ952" s="146"/>
      <c r="ER952" s="146"/>
      <c r="ES952" s="146"/>
      <c r="ET952" s="146"/>
      <c r="EU952" s="146"/>
      <c r="EV952" s="146"/>
      <c r="EW952" s="146"/>
      <c r="EX952" s="146"/>
      <c r="EY952" s="146"/>
      <c r="EZ952" s="158"/>
      <c r="FA952" s="158"/>
      <c r="FB952" s="158"/>
      <c r="FC952" s="146"/>
      <c r="FD952" s="146"/>
      <c r="FE952" s="146"/>
      <c r="FF952" s="146"/>
      <c r="FG952" s="146"/>
      <c r="FH952" s="146"/>
      <c r="FI952" s="146"/>
      <c r="FJ952" s="146"/>
      <c r="FK952" s="146"/>
      <c r="FL952" s="146"/>
      <c r="FM952" s="146"/>
      <c r="FN952" s="146"/>
      <c r="FO952" s="146"/>
      <c r="FP952" s="146"/>
      <c r="FQ952" s="146"/>
      <c r="FR952" s="146"/>
      <c r="FS952" s="146"/>
      <c r="FT952" s="146"/>
      <c r="FU952" s="146"/>
      <c r="FV952" s="146"/>
      <c r="FW952" s="146"/>
      <c r="FX952" s="146"/>
      <c r="FY952" s="146"/>
      <c r="FZ952" s="146"/>
      <c r="GA952" s="146"/>
    </row>
    <row r="953" spans="4:183">
      <c r="D953" s="45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  <c r="AA953" s="146"/>
      <c r="AB953" s="146"/>
      <c r="AC953" s="146"/>
      <c r="AD953" s="146"/>
      <c r="AE953" s="146"/>
      <c r="AF953" s="146"/>
      <c r="AG953" s="146"/>
      <c r="AH953" s="146"/>
      <c r="AI953" s="146"/>
      <c r="AJ953" s="146"/>
      <c r="AK953" s="146"/>
      <c r="AL953" s="217"/>
      <c r="AM953" s="146"/>
      <c r="AN953" s="146"/>
      <c r="AO953" s="146"/>
      <c r="AP953" s="146"/>
      <c r="AQ953" s="146"/>
      <c r="AR953" s="146"/>
      <c r="AS953" s="146"/>
      <c r="AT953" s="146"/>
      <c r="AU953" s="146"/>
      <c r="AV953" s="146"/>
      <c r="AW953" s="146"/>
      <c r="AX953" s="146"/>
      <c r="AY953" s="146"/>
      <c r="AZ953" s="146"/>
      <c r="BA953" s="146"/>
      <c r="BB953" s="146"/>
      <c r="BC953" s="146"/>
      <c r="BD953" s="146"/>
      <c r="BE953" s="146"/>
      <c r="BF953" s="146"/>
      <c r="BG953" s="146"/>
      <c r="BH953" s="146"/>
      <c r="BI953" s="146"/>
      <c r="BJ953" s="146"/>
      <c r="BK953" s="146"/>
      <c r="BL953" s="146"/>
      <c r="BM953" s="146"/>
      <c r="BN953" s="146"/>
      <c r="BO953" s="146"/>
      <c r="BP953" s="146"/>
      <c r="BQ953" s="146"/>
      <c r="BR953" s="146"/>
      <c r="BS953" s="146"/>
      <c r="BT953" s="146"/>
      <c r="BU953" s="146"/>
      <c r="BV953" s="146"/>
      <c r="BW953" s="146"/>
      <c r="BX953" s="146"/>
      <c r="BY953" s="146"/>
      <c r="BZ953" s="146"/>
      <c r="CA953" s="146"/>
      <c r="CB953" s="146"/>
      <c r="CC953" s="146"/>
      <c r="CD953" s="146"/>
      <c r="CE953" s="146"/>
      <c r="CF953" s="146"/>
      <c r="CG953" s="146"/>
      <c r="CH953" s="146"/>
      <c r="CI953" s="146"/>
      <c r="CJ953" s="146"/>
      <c r="CK953" s="146"/>
      <c r="CL953" s="146"/>
      <c r="CM953" s="146"/>
      <c r="CN953" s="146"/>
      <c r="CO953" s="146"/>
      <c r="CP953" s="146"/>
      <c r="CQ953" s="146"/>
      <c r="CR953" s="146"/>
      <c r="CS953" s="146"/>
      <c r="CT953" s="146"/>
      <c r="CU953" s="146"/>
      <c r="CV953" s="146"/>
      <c r="CW953" s="146"/>
      <c r="CX953" s="146"/>
      <c r="CY953" s="146"/>
      <c r="CZ953" s="146"/>
      <c r="DA953" s="146"/>
      <c r="DB953" s="146"/>
      <c r="DC953" s="146"/>
      <c r="DD953" s="146"/>
      <c r="DE953" s="146"/>
      <c r="DF953" s="146"/>
      <c r="DG953" s="146"/>
      <c r="DH953" s="146"/>
      <c r="DI953" s="146"/>
      <c r="DJ953" s="146"/>
      <c r="DK953" s="146"/>
      <c r="DL953" s="146"/>
      <c r="DM953" s="146"/>
      <c r="DN953" s="146"/>
      <c r="DO953" s="146"/>
      <c r="DP953" s="146"/>
      <c r="DQ953" s="146"/>
      <c r="DR953" s="146"/>
      <c r="DS953" s="146"/>
      <c r="DT953" s="146"/>
      <c r="DU953" s="146"/>
      <c r="DV953" s="158"/>
      <c r="DW953" s="158"/>
      <c r="DX953" s="158"/>
      <c r="DY953" s="158"/>
      <c r="DZ953" s="158"/>
      <c r="EA953" s="158"/>
      <c r="EB953" s="158"/>
      <c r="EC953" s="158"/>
      <c r="ED953" s="158"/>
      <c r="EE953" s="158"/>
      <c r="EF953" s="158"/>
      <c r="EG953" s="158"/>
      <c r="EH953" s="158"/>
      <c r="EI953" s="158"/>
      <c r="EJ953" s="146"/>
      <c r="EK953" s="146"/>
      <c r="EL953" s="146"/>
      <c r="EM953" s="146"/>
      <c r="EN953" s="146"/>
      <c r="EO953" s="146"/>
      <c r="EP953" s="146"/>
      <c r="EQ953" s="146"/>
      <c r="ER953" s="146"/>
      <c r="ES953" s="146"/>
      <c r="ET953" s="146"/>
      <c r="EU953" s="146"/>
      <c r="EV953" s="146"/>
      <c r="EW953" s="146"/>
      <c r="EX953" s="146"/>
      <c r="EY953" s="146"/>
      <c r="EZ953" s="158"/>
      <c r="FA953" s="158"/>
      <c r="FB953" s="158"/>
      <c r="FC953" s="146"/>
      <c r="FD953" s="146"/>
      <c r="FE953" s="146"/>
      <c r="FF953" s="146"/>
      <c r="FG953" s="146"/>
      <c r="FH953" s="146"/>
      <c r="FI953" s="146"/>
      <c r="FJ953" s="146"/>
      <c r="FK953" s="146"/>
      <c r="FL953" s="146"/>
      <c r="FM953" s="146"/>
      <c r="FN953" s="146"/>
      <c r="FO953" s="146"/>
      <c r="FP953" s="146"/>
      <c r="FQ953" s="146"/>
      <c r="FR953" s="146"/>
      <c r="FS953" s="146"/>
      <c r="FT953" s="146"/>
      <c r="FU953" s="146"/>
      <c r="FV953" s="146"/>
      <c r="FW953" s="146"/>
      <c r="FX953" s="146"/>
      <c r="FY953" s="146"/>
      <c r="FZ953" s="146"/>
      <c r="GA953" s="146"/>
    </row>
    <row r="954" spans="4:183">
      <c r="D954" s="45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  <c r="AA954" s="146"/>
      <c r="AB954" s="146"/>
      <c r="AC954" s="146"/>
      <c r="AD954" s="146"/>
      <c r="AE954" s="146"/>
      <c r="AF954" s="146"/>
      <c r="AG954" s="146"/>
      <c r="AH954" s="146"/>
      <c r="AI954" s="146"/>
      <c r="AJ954" s="146"/>
      <c r="AK954" s="146"/>
      <c r="AL954" s="217"/>
      <c r="AM954" s="146"/>
      <c r="AN954" s="146"/>
      <c r="AO954" s="146"/>
      <c r="AP954" s="146"/>
      <c r="AQ954" s="146"/>
      <c r="AR954" s="146"/>
      <c r="AS954" s="146"/>
      <c r="AT954" s="146"/>
      <c r="AU954" s="146"/>
      <c r="AV954" s="146"/>
      <c r="AW954" s="146"/>
      <c r="AX954" s="146"/>
      <c r="AY954" s="146"/>
      <c r="AZ954" s="146"/>
      <c r="BA954" s="146"/>
      <c r="BB954" s="146"/>
      <c r="BC954" s="146"/>
      <c r="BD954" s="146"/>
      <c r="BE954" s="146"/>
      <c r="BF954" s="146"/>
      <c r="BG954" s="146"/>
      <c r="BH954" s="146"/>
      <c r="BI954" s="146"/>
      <c r="BJ954" s="146"/>
      <c r="BK954" s="146"/>
      <c r="BL954" s="146"/>
      <c r="BM954" s="146"/>
      <c r="BN954" s="146"/>
      <c r="BO954" s="146"/>
      <c r="BP954" s="146"/>
      <c r="BQ954" s="146"/>
      <c r="BR954" s="146"/>
      <c r="BS954" s="146"/>
      <c r="BT954" s="146"/>
      <c r="BU954" s="146"/>
      <c r="BV954" s="146"/>
      <c r="BW954" s="146"/>
      <c r="BX954" s="146"/>
      <c r="BY954" s="146"/>
      <c r="BZ954" s="146"/>
      <c r="CA954" s="146"/>
      <c r="CB954" s="146"/>
      <c r="CC954" s="146"/>
      <c r="CD954" s="146"/>
      <c r="CE954" s="146"/>
      <c r="CF954" s="146"/>
      <c r="CG954" s="146"/>
      <c r="CH954" s="146"/>
      <c r="CI954" s="146"/>
      <c r="CJ954" s="146"/>
      <c r="CK954" s="146"/>
      <c r="CL954" s="146"/>
      <c r="CM954" s="146"/>
      <c r="CN954" s="146"/>
      <c r="CO954" s="146"/>
      <c r="CP954" s="146"/>
      <c r="CQ954" s="146"/>
      <c r="CR954" s="146"/>
      <c r="CS954" s="146"/>
      <c r="CT954" s="146"/>
      <c r="CU954" s="146"/>
      <c r="CV954" s="146"/>
      <c r="CW954" s="146"/>
      <c r="CX954" s="146"/>
      <c r="CY954" s="146"/>
      <c r="CZ954" s="146"/>
      <c r="DA954" s="146"/>
      <c r="DB954" s="146"/>
      <c r="DC954" s="146"/>
      <c r="DD954" s="146"/>
      <c r="DE954" s="146"/>
      <c r="DF954" s="146"/>
      <c r="DG954" s="146"/>
      <c r="DH954" s="146"/>
      <c r="DI954" s="146"/>
      <c r="DJ954" s="146"/>
      <c r="DK954" s="146"/>
      <c r="DL954" s="146"/>
      <c r="DM954" s="146"/>
      <c r="DN954" s="146"/>
      <c r="DO954" s="146"/>
      <c r="DP954" s="146"/>
      <c r="DQ954" s="146"/>
      <c r="DR954" s="146"/>
      <c r="DS954" s="146"/>
      <c r="DT954" s="146"/>
      <c r="DU954" s="146"/>
      <c r="DV954" s="158"/>
      <c r="DW954" s="158"/>
      <c r="DX954" s="158"/>
      <c r="DY954" s="158"/>
      <c r="DZ954" s="158"/>
      <c r="EA954" s="158"/>
      <c r="EB954" s="158"/>
      <c r="EC954" s="158"/>
      <c r="ED954" s="158"/>
      <c r="EE954" s="158"/>
      <c r="EF954" s="158"/>
      <c r="EG954" s="158"/>
      <c r="EH954" s="158"/>
      <c r="EI954" s="158"/>
      <c r="EJ954" s="146"/>
      <c r="EK954" s="146"/>
      <c r="EL954" s="146"/>
      <c r="EM954" s="146"/>
      <c r="EN954" s="146"/>
      <c r="EO954" s="146"/>
      <c r="EP954" s="146"/>
      <c r="EQ954" s="146"/>
      <c r="ER954" s="146"/>
      <c r="ES954" s="146"/>
      <c r="ET954" s="146"/>
      <c r="EU954" s="146"/>
      <c r="EV954" s="146"/>
      <c r="EW954" s="146"/>
      <c r="EX954" s="146"/>
      <c r="EY954" s="146"/>
      <c r="EZ954" s="158"/>
      <c r="FA954" s="158"/>
      <c r="FB954" s="158"/>
      <c r="FC954" s="146"/>
      <c r="FD954" s="146"/>
      <c r="FE954" s="146"/>
      <c r="FF954" s="146"/>
      <c r="FG954" s="146"/>
      <c r="FH954" s="146"/>
      <c r="FI954" s="146"/>
      <c r="FJ954" s="146"/>
      <c r="FK954" s="146"/>
      <c r="FL954" s="146"/>
      <c r="FM954" s="146"/>
      <c r="FN954" s="146"/>
      <c r="FO954" s="146"/>
      <c r="FP954" s="146"/>
      <c r="FQ954" s="146"/>
      <c r="FR954" s="146"/>
      <c r="FS954" s="146"/>
      <c r="FT954" s="146"/>
      <c r="FU954" s="146"/>
      <c r="FV954" s="146"/>
      <c r="FW954" s="146"/>
      <c r="FX954" s="146"/>
      <c r="FY954" s="146"/>
      <c r="FZ954" s="146"/>
      <c r="GA954" s="146"/>
    </row>
    <row r="955" spans="4:183">
      <c r="D955" s="45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  <c r="AA955" s="146"/>
      <c r="AB955" s="146"/>
      <c r="AC955" s="146"/>
      <c r="AD955" s="146"/>
      <c r="AE955" s="146"/>
      <c r="AF955" s="146"/>
      <c r="AG955" s="146"/>
      <c r="AH955" s="146"/>
      <c r="AI955" s="146"/>
      <c r="AJ955" s="146"/>
      <c r="AK955" s="146"/>
      <c r="AL955" s="217"/>
      <c r="AM955" s="146"/>
      <c r="AN955" s="146"/>
      <c r="AO955" s="146"/>
      <c r="AP955" s="146"/>
      <c r="AQ955" s="146"/>
      <c r="AR955" s="146"/>
      <c r="AS955" s="146"/>
      <c r="AT955" s="146"/>
      <c r="AU955" s="146"/>
      <c r="AV955" s="146"/>
      <c r="AW955" s="146"/>
      <c r="AX955" s="146"/>
      <c r="AY955" s="146"/>
      <c r="AZ955" s="146"/>
      <c r="BA955" s="146"/>
      <c r="BB955" s="146"/>
      <c r="BC955" s="146"/>
      <c r="BD955" s="146"/>
      <c r="BE955" s="146"/>
      <c r="BF955" s="146"/>
      <c r="BG955" s="146"/>
      <c r="BH955" s="146"/>
      <c r="BI955" s="146"/>
      <c r="BJ955" s="146"/>
      <c r="BK955" s="146"/>
      <c r="BL955" s="146"/>
      <c r="BM955" s="146"/>
      <c r="BN955" s="146"/>
      <c r="BO955" s="146"/>
      <c r="BP955" s="146"/>
      <c r="BQ955" s="146"/>
      <c r="BR955" s="146"/>
      <c r="BS955" s="146"/>
      <c r="BT955" s="146"/>
      <c r="BU955" s="146"/>
      <c r="BV955" s="146"/>
      <c r="BW955" s="146"/>
      <c r="BX955" s="146"/>
      <c r="BY955" s="146"/>
      <c r="BZ955" s="146"/>
      <c r="CA955" s="146"/>
      <c r="CB955" s="146"/>
      <c r="CC955" s="146"/>
      <c r="CD955" s="146"/>
      <c r="CE955" s="146"/>
      <c r="CF955" s="146"/>
      <c r="CG955" s="146"/>
      <c r="CH955" s="146"/>
      <c r="CI955" s="146"/>
      <c r="CJ955" s="146"/>
      <c r="CK955" s="146"/>
      <c r="CL955" s="146"/>
      <c r="CM955" s="146"/>
      <c r="CN955" s="146"/>
      <c r="CO955" s="146"/>
      <c r="CP955" s="146"/>
      <c r="CQ955" s="146"/>
      <c r="CR955" s="146"/>
      <c r="CS955" s="146"/>
      <c r="CT955" s="146"/>
      <c r="CU955" s="146"/>
      <c r="CV955" s="146"/>
      <c r="CW955" s="146"/>
      <c r="CX955" s="146"/>
      <c r="CY955" s="146"/>
      <c r="CZ955" s="146"/>
      <c r="DA955" s="146"/>
      <c r="DB955" s="146"/>
      <c r="DC955" s="146"/>
      <c r="DD955" s="146"/>
      <c r="DE955" s="146"/>
      <c r="DF955" s="146"/>
      <c r="DG955" s="146"/>
      <c r="DH955" s="146"/>
      <c r="DI955" s="146"/>
      <c r="DJ955" s="146"/>
      <c r="DK955" s="146"/>
      <c r="DL955" s="146"/>
      <c r="DM955" s="146"/>
      <c r="DN955" s="146"/>
      <c r="DO955" s="146"/>
      <c r="DP955" s="146"/>
      <c r="DQ955" s="146"/>
      <c r="DR955" s="146"/>
      <c r="DS955" s="146"/>
      <c r="DT955" s="146"/>
      <c r="DU955" s="146"/>
      <c r="DV955" s="158"/>
      <c r="DW955" s="158"/>
      <c r="DX955" s="158"/>
      <c r="DY955" s="158"/>
      <c r="DZ955" s="158"/>
      <c r="EA955" s="158"/>
      <c r="EB955" s="158"/>
      <c r="EC955" s="158"/>
      <c r="ED955" s="158"/>
      <c r="EE955" s="158"/>
      <c r="EF955" s="158"/>
      <c r="EG955" s="158"/>
      <c r="EH955" s="158"/>
      <c r="EI955" s="158"/>
      <c r="EJ955" s="146"/>
      <c r="EK955" s="146"/>
      <c r="EL955" s="146"/>
      <c r="EM955" s="146"/>
      <c r="EN955" s="146"/>
      <c r="EO955" s="146"/>
      <c r="EP955" s="146"/>
      <c r="EQ955" s="146"/>
      <c r="ER955" s="146"/>
      <c r="ES955" s="146"/>
      <c r="ET955" s="146"/>
      <c r="EU955" s="146"/>
      <c r="EV955" s="146"/>
      <c r="EW955" s="146"/>
      <c r="EX955" s="146"/>
      <c r="EY955" s="146"/>
      <c r="EZ955" s="158"/>
      <c r="FA955" s="158"/>
      <c r="FB955" s="158"/>
      <c r="FC955" s="146"/>
      <c r="FD955" s="146"/>
      <c r="FE955" s="146"/>
      <c r="FF955" s="146"/>
      <c r="FG955" s="146"/>
      <c r="FH955" s="146"/>
      <c r="FI955" s="146"/>
      <c r="FJ955" s="146"/>
      <c r="FK955" s="146"/>
      <c r="FL955" s="146"/>
      <c r="FM955" s="146"/>
      <c r="FN955" s="146"/>
      <c r="FO955" s="146"/>
      <c r="FP955" s="146"/>
      <c r="FQ955" s="146"/>
      <c r="FR955" s="146"/>
      <c r="FS955" s="146"/>
      <c r="FT955" s="146"/>
      <c r="FU955" s="146"/>
      <c r="FV955" s="146"/>
      <c r="FW955" s="146"/>
      <c r="FX955" s="146"/>
      <c r="FY955" s="146"/>
      <c r="FZ955" s="146"/>
      <c r="GA955" s="146"/>
    </row>
    <row r="956" spans="4:183">
      <c r="D956" s="45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  <c r="AA956" s="146"/>
      <c r="AB956" s="146"/>
      <c r="AC956" s="146"/>
      <c r="AD956" s="146"/>
      <c r="AE956" s="146"/>
      <c r="AF956" s="146"/>
      <c r="AG956" s="146"/>
      <c r="AH956" s="146"/>
      <c r="AI956" s="146"/>
      <c r="AJ956" s="146"/>
      <c r="AK956" s="146"/>
      <c r="AL956" s="217"/>
      <c r="AM956" s="146"/>
      <c r="AN956" s="146"/>
      <c r="AO956" s="146"/>
      <c r="AP956" s="146"/>
      <c r="AQ956" s="146"/>
      <c r="AR956" s="146"/>
      <c r="AS956" s="146"/>
      <c r="AT956" s="146"/>
      <c r="AU956" s="146"/>
      <c r="AV956" s="146"/>
      <c r="AW956" s="146"/>
      <c r="AX956" s="146"/>
      <c r="AY956" s="146"/>
      <c r="AZ956" s="146"/>
      <c r="BA956" s="146"/>
      <c r="BB956" s="146"/>
      <c r="BC956" s="146"/>
      <c r="BD956" s="146"/>
      <c r="BE956" s="146"/>
      <c r="BF956" s="146"/>
      <c r="BG956" s="146"/>
      <c r="BH956" s="146"/>
      <c r="BI956" s="146"/>
      <c r="BJ956" s="146"/>
      <c r="BK956" s="146"/>
      <c r="BL956" s="146"/>
      <c r="BM956" s="146"/>
      <c r="BN956" s="146"/>
      <c r="BO956" s="146"/>
      <c r="BP956" s="146"/>
      <c r="BQ956" s="146"/>
      <c r="BR956" s="146"/>
      <c r="BS956" s="146"/>
      <c r="BT956" s="146"/>
      <c r="BU956" s="146"/>
      <c r="BV956" s="146"/>
      <c r="BW956" s="146"/>
      <c r="BX956" s="146"/>
      <c r="BY956" s="146"/>
      <c r="BZ956" s="146"/>
      <c r="CA956" s="146"/>
      <c r="CB956" s="146"/>
      <c r="CC956" s="146"/>
      <c r="CD956" s="146"/>
      <c r="CE956" s="146"/>
      <c r="CF956" s="146"/>
      <c r="CG956" s="146"/>
      <c r="CH956" s="146"/>
      <c r="CI956" s="146"/>
      <c r="CJ956" s="146"/>
      <c r="CK956" s="146"/>
      <c r="CL956" s="146"/>
      <c r="CM956" s="146"/>
      <c r="CN956" s="146"/>
      <c r="CO956" s="146"/>
      <c r="CP956" s="146"/>
      <c r="CQ956" s="146"/>
      <c r="CR956" s="146"/>
      <c r="CS956" s="146"/>
      <c r="CT956" s="146"/>
      <c r="CU956" s="146"/>
      <c r="CV956" s="146"/>
      <c r="CW956" s="146"/>
      <c r="CX956" s="146"/>
      <c r="CY956" s="146"/>
      <c r="CZ956" s="146"/>
      <c r="DA956" s="146"/>
      <c r="DB956" s="146"/>
      <c r="DC956" s="146"/>
      <c r="DD956" s="146"/>
      <c r="DE956" s="146"/>
      <c r="DF956" s="146"/>
      <c r="DG956" s="146"/>
      <c r="DH956" s="146"/>
      <c r="DI956" s="146"/>
      <c r="DJ956" s="146"/>
      <c r="DK956" s="146"/>
      <c r="DL956" s="146"/>
      <c r="DM956" s="146"/>
      <c r="DN956" s="146"/>
      <c r="DO956" s="146"/>
      <c r="DP956" s="146"/>
      <c r="DQ956" s="146"/>
      <c r="DR956" s="146"/>
      <c r="DS956" s="146"/>
      <c r="DT956" s="146"/>
      <c r="DU956" s="146"/>
      <c r="DV956" s="158"/>
      <c r="DW956" s="158"/>
      <c r="DX956" s="158"/>
      <c r="DY956" s="158"/>
      <c r="DZ956" s="158"/>
      <c r="EA956" s="158"/>
      <c r="EB956" s="158"/>
      <c r="EC956" s="158"/>
      <c r="ED956" s="158"/>
      <c r="EE956" s="158"/>
      <c r="EF956" s="158"/>
      <c r="EG956" s="158"/>
      <c r="EH956" s="158"/>
      <c r="EI956" s="158"/>
      <c r="EJ956" s="146"/>
      <c r="EK956" s="146"/>
      <c r="EL956" s="146"/>
      <c r="EM956" s="146"/>
      <c r="EN956" s="146"/>
      <c r="EO956" s="146"/>
      <c r="EP956" s="146"/>
      <c r="EQ956" s="146"/>
      <c r="ER956" s="146"/>
      <c r="ES956" s="146"/>
      <c r="ET956" s="146"/>
      <c r="EU956" s="146"/>
      <c r="EV956" s="146"/>
      <c r="EW956" s="146"/>
      <c r="EX956" s="146"/>
      <c r="EY956" s="146"/>
      <c r="EZ956" s="158"/>
      <c r="FA956" s="158"/>
      <c r="FB956" s="158"/>
      <c r="FC956" s="146"/>
      <c r="FD956" s="146"/>
      <c r="FE956" s="146"/>
      <c r="FF956" s="146"/>
      <c r="FG956" s="146"/>
      <c r="FH956" s="146"/>
      <c r="FI956" s="146"/>
      <c r="FJ956" s="146"/>
      <c r="FK956" s="146"/>
      <c r="FL956" s="146"/>
      <c r="FM956" s="146"/>
      <c r="FN956" s="146"/>
      <c r="FO956" s="146"/>
      <c r="FP956" s="146"/>
      <c r="FQ956" s="146"/>
      <c r="FR956" s="146"/>
      <c r="FS956" s="146"/>
      <c r="FT956" s="146"/>
      <c r="FU956" s="146"/>
      <c r="FV956" s="146"/>
      <c r="FW956" s="146"/>
      <c r="FX956" s="146"/>
      <c r="FY956" s="146"/>
      <c r="FZ956" s="146"/>
      <c r="GA956" s="146"/>
    </row>
    <row r="957" spans="4:183">
      <c r="D957" s="45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  <c r="AA957" s="146"/>
      <c r="AB957" s="146"/>
      <c r="AC957" s="146"/>
      <c r="AD957" s="146"/>
      <c r="AE957" s="146"/>
      <c r="AF957" s="146"/>
      <c r="AG957" s="146"/>
      <c r="AH957" s="146"/>
      <c r="AI957" s="146"/>
      <c r="AJ957" s="146"/>
      <c r="AK957" s="146"/>
      <c r="AL957" s="217"/>
      <c r="AM957" s="146"/>
      <c r="AN957" s="146"/>
      <c r="AO957" s="146"/>
      <c r="AP957" s="146"/>
      <c r="AQ957" s="146"/>
      <c r="AR957" s="146"/>
      <c r="AS957" s="146"/>
      <c r="AT957" s="146"/>
      <c r="AU957" s="146"/>
      <c r="AV957" s="146"/>
      <c r="AW957" s="146"/>
      <c r="AX957" s="146"/>
      <c r="AY957" s="146"/>
      <c r="AZ957" s="146"/>
      <c r="BA957" s="146"/>
      <c r="BB957" s="146"/>
      <c r="BC957" s="146"/>
      <c r="BD957" s="146"/>
      <c r="BE957" s="146"/>
      <c r="BF957" s="146"/>
      <c r="BG957" s="146"/>
      <c r="BH957" s="146"/>
      <c r="BI957" s="146"/>
      <c r="BJ957" s="146"/>
      <c r="BK957" s="146"/>
      <c r="BL957" s="146"/>
      <c r="BM957" s="146"/>
      <c r="BN957" s="146"/>
      <c r="BO957" s="146"/>
      <c r="BP957" s="146"/>
      <c r="BQ957" s="146"/>
      <c r="BR957" s="146"/>
      <c r="BS957" s="146"/>
      <c r="BT957" s="146"/>
      <c r="BU957" s="146"/>
      <c r="BV957" s="146"/>
      <c r="BW957" s="146"/>
      <c r="BX957" s="146"/>
      <c r="BY957" s="146"/>
      <c r="BZ957" s="146"/>
      <c r="CA957" s="146"/>
      <c r="CB957" s="146"/>
      <c r="CC957" s="146"/>
      <c r="CD957" s="146"/>
      <c r="CE957" s="146"/>
      <c r="CF957" s="146"/>
      <c r="CG957" s="146"/>
      <c r="CH957" s="146"/>
      <c r="CI957" s="146"/>
      <c r="CJ957" s="146"/>
      <c r="CK957" s="146"/>
      <c r="CL957" s="146"/>
      <c r="CM957" s="146"/>
      <c r="CN957" s="146"/>
      <c r="CO957" s="146"/>
      <c r="CP957" s="146"/>
      <c r="CQ957" s="146"/>
      <c r="CR957" s="146"/>
      <c r="CS957" s="146"/>
      <c r="CT957" s="146"/>
      <c r="CU957" s="146"/>
      <c r="CV957" s="146"/>
      <c r="CW957" s="146"/>
      <c r="CX957" s="146"/>
      <c r="CY957" s="146"/>
      <c r="CZ957" s="146"/>
      <c r="DA957" s="146"/>
      <c r="DB957" s="146"/>
      <c r="DC957" s="146"/>
      <c r="DD957" s="146"/>
      <c r="DE957" s="146"/>
      <c r="DF957" s="146"/>
      <c r="DG957" s="146"/>
      <c r="DH957" s="146"/>
      <c r="DI957" s="146"/>
      <c r="DJ957" s="146"/>
      <c r="DK957" s="146"/>
      <c r="DL957" s="146"/>
      <c r="DM957" s="146"/>
      <c r="DN957" s="146"/>
      <c r="DO957" s="146"/>
      <c r="DP957" s="146"/>
      <c r="DQ957" s="146"/>
      <c r="DR957" s="146"/>
      <c r="DS957" s="146"/>
      <c r="DT957" s="146"/>
      <c r="DU957" s="146"/>
      <c r="DV957" s="158"/>
      <c r="DW957" s="158"/>
      <c r="DX957" s="158"/>
      <c r="DY957" s="158"/>
      <c r="DZ957" s="158"/>
      <c r="EA957" s="158"/>
      <c r="EB957" s="158"/>
      <c r="EC957" s="158"/>
      <c r="ED957" s="158"/>
      <c r="EE957" s="158"/>
      <c r="EF957" s="158"/>
      <c r="EG957" s="158"/>
      <c r="EH957" s="158"/>
      <c r="EI957" s="158"/>
      <c r="EJ957" s="146"/>
      <c r="EK957" s="146"/>
      <c r="EL957" s="146"/>
      <c r="EM957" s="146"/>
      <c r="EN957" s="146"/>
      <c r="EO957" s="146"/>
      <c r="EP957" s="146"/>
      <c r="EQ957" s="146"/>
      <c r="ER957" s="146"/>
      <c r="ES957" s="146"/>
      <c r="ET957" s="146"/>
      <c r="EU957" s="146"/>
      <c r="EV957" s="146"/>
      <c r="EW957" s="146"/>
      <c r="EX957" s="146"/>
      <c r="EY957" s="146"/>
      <c r="EZ957" s="158"/>
      <c r="FA957" s="158"/>
      <c r="FB957" s="158"/>
      <c r="FC957" s="146"/>
      <c r="FD957" s="146"/>
      <c r="FE957" s="146"/>
      <c r="FF957" s="146"/>
      <c r="FG957" s="146"/>
      <c r="FH957" s="146"/>
      <c r="FI957" s="146"/>
      <c r="FJ957" s="146"/>
      <c r="FK957" s="146"/>
      <c r="FL957" s="146"/>
      <c r="FM957" s="146"/>
      <c r="FN957" s="146"/>
      <c r="FO957" s="146"/>
      <c r="FP957" s="146"/>
      <c r="FQ957" s="146"/>
      <c r="FR957" s="146"/>
      <c r="FS957" s="146"/>
      <c r="FT957" s="146"/>
      <c r="FU957" s="146"/>
      <c r="FV957" s="146"/>
      <c r="FW957" s="146"/>
      <c r="FX957" s="146"/>
      <c r="FY957" s="146"/>
      <c r="FZ957" s="146"/>
      <c r="GA957" s="146"/>
    </row>
    <row r="958" spans="4:183">
      <c r="D958" s="45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  <c r="AA958" s="146"/>
      <c r="AB958" s="146"/>
      <c r="AC958" s="146"/>
      <c r="AD958" s="146"/>
      <c r="AE958" s="146"/>
      <c r="AF958" s="146"/>
      <c r="AG958" s="146"/>
      <c r="AH958" s="146"/>
      <c r="AI958" s="146"/>
      <c r="AJ958" s="146"/>
      <c r="AK958" s="146"/>
      <c r="AL958" s="217"/>
      <c r="AM958" s="146"/>
      <c r="AN958" s="146"/>
      <c r="AO958" s="146"/>
      <c r="AP958" s="146"/>
      <c r="AQ958" s="146"/>
      <c r="AR958" s="146"/>
      <c r="AS958" s="146"/>
      <c r="AT958" s="146"/>
      <c r="AU958" s="146"/>
      <c r="AV958" s="146"/>
      <c r="AW958" s="146"/>
      <c r="AX958" s="146"/>
      <c r="AY958" s="146"/>
      <c r="AZ958" s="146"/>
      <c r="BA958" s="146"/>
      <c r="BB958" s="146"/>
      <c r="BC958" s="146"/>
      <c r="BD958" s="146"/>
      <c r="BE958" s="146"/>
      <c r="BF958" s="146"/>
      <c r="BG958" s="146"/>
      <c r="BH958" s="146"/>
      <c r="BI958" s="146"/>
      <c r="BJ958" s="146"/>
      <c r="BK958" s="146"/>
      <c r="BL958" s="146"/>
      <c r="BM958" s="146"/>
      <c r="BN958" s="146"/>
      <c r="BO958" s="146"/>
      <c r="BP958" s="146"/>
      <c r="BQ958" s="146"/>
      <c r="BR958" s="146"/>
      <c r="BS958" s="146"/>
      <c r="BT958" s="146"/>
      <c r="BU958" s="146"/>
      <c r="BV958" s="146"/>
      <c r="BW958" s="146"/>
      <c r="BX958" s="146"/>
      <c r="BY958" s="146"/>
      <c r="BZ958" s="146"/>
      <c r="CA958" s="146"/>
      <c r="CB958" s="146"/>
      <c r="CC958" s="146"/>
      <c r="CD958" s="146"/>
      <c r="CE958" s="146"/>
      <c r="CF958" s="146"/>
      <c r="CG958" s="146"/>
      <c r="CH958" s="146"/>
      <c r="CI958" s="146"/>
      <c r="CJ958" s="146"/>
      <c r="CK958" s="146"/>
      <c r="CL958" s="146"/>
      <c r="CM958" s="146"/>
      <c r="CN958" s="146"/>
      <c r="CO958" s="146"/>
      <c r="CP958" s="146"/>
      <c r="CQ958" s="146"/>
      <c r="CR958" s="146"/>
      <c r="CS958" s="146"/>
      <c r="CT958" s="146"/>
      <c r="CU958" s="146"/>
      <c r="CV958" s="146"/>
      <c r="CW958" s="146"/>
      <c r="CX958" s="146"/>
      <c r="CY958" s="146"/>
      <c r="CZ958" s="146"/>
      <c r="DA958" s="146"/>
      <c r="DB958" s="146"/>
      <c r="DC958" s="146"/>
      <c r="DD958" s="146"/>
      <c r="DE958" s="146"/>
      <c r="DF958" s="146"/>
      <c r="DG958" s="146"/>
      <c r="DH958" s="146"/>
      <c r="DI958" s="146"/>
      <c r="DJ958" s="146"/>
      <c r="DK958" s="146"/>
      <c r="DL958" s="146"/>
      <c r="DM958" s="146"/>
      <c r="DN958" s="146"/>
      <c r="DO958" s="146"/>
      <c r="DP958" s="146"/>
      <c r="DQ958" s="146"/>
      <c r="DR958" s="146"/>
      <c r="DS958" s="146"/>
      <c r="DT958" s="146"/>
      <c r="DU958" s="146"/>
      <c r="DV958" s="158"/>
      <c r="DW958" s="158"/>
      <c r="DX958" s="158"/>
      <c r="DY958" s="158"/>
      <c r="DZ958" s="158"/>
      <c r="EA958" s="158"/>
      <c r="EB958" s="158"/>
      <c r="EC958" s="158"/>
      <c r="ED958" s="158"/>
      <c r="EE958" s="158"/>
      <c r="EF958" s="158"/>
      <c r="EG958" s="158"/>
      <c r="EH958" s="158"/>
      <c r="EI958" s="158"/>
      <c r="EJ958" s="146"/>
      <c r="EK958" s="146"/>
      <c r="EL958" s="146"/>
      <c r="EM958" s="146"/>
      <c r="EN958" s="146"/>
      <c r="EO958" s="146"/>
      <c r="EP958" s="146"/>
      <c r="EQ958" s="146"/>
      <c r="ER958" s="146"/>
      <c r="ES958" s="146"/>
      <c r="ET958" s="146"/>
      <c r="EU958" s="146"/>
      <c r="EV958" s="146"/>
      <c r="EW958" s="146"/>
      <c r="EX958" s="146"/>
      <c r="EY958" s="146"/>
      <c r="EZ958" s="158"/>
      <c r="FA958" s="158"/>
      <c r="FB958" s="158"/>
      <c r="FC958" s="146"/>
      <c r="FD958" s="146"/>
      <c r="FE958" s="146"/>
      <c r="FF958" s="146"/>
      <c r="FG958" s="146"/>
      <c r="FH958" s="146"/>
      <c r="FI958" s="146"/>
      <c r="FJ958" s="146"/>
      <c r="FK958" s="146"/>
      <c r="FL958" s="146"/>
      <c r="FM958" s="146"/>
      <c r="FN958" s="146"/>
      <c r="FO958" s="146"/>
      <c r="FP958" s="146"/>
      <c r="FQ958" s="146"/>
      <c r="FR958" s="146"/>
      <c r="FS958" s="146"/>
      <c r="FT958" s="146"/>
      <c r="FU958" s="146"/>
      <c r="FV958" s="146"/>
      <c r="FW958" s="146"/>
      <c r="FX958" s="146"/>
      <c r="FY958" s="146"/>
      <c r="FZ958" s="146"/>
      <c r="GA958" s="146"/>
    </row>
    <row r="959" spans="4:183">
      <c r="D959" s="45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  <c r="AA959" s="146"/>
      <c r="AB959" s="146"/>
      <c r="AC959" s="146"/>
      <c r="AD959" s="146"/>
      <c r="AE959" s="146"/>
      <c r="AF959" s="146"/>
      <c r="AG959" s="146"/>
      <c r="AH959" s="146"/>
      <c r="AI959" s="146"/>
      <c r="AJ959" s="146"/>
      <c r="AK959" s="146"/>
      <c r="AL959" s="217"/>
      <c r="AM959" s="146"/>
      <c r="AN959" s="146"/>
      <c r="AO959" s="146"/>
      <c r="AP959" s="146"/>
      <c r="AQ959" s="146"/>
      <c r="AR959" s="146"/>
      <c r="AS959" s="146"/>
      <c r="AT959" s="146"/>
      <c r="AU959" s="146"/>
      <c r="AV959" s="146"/>
      <c r="AW959" s="146"/>
      <c r="AX959" s="146"/>
      <c r="AY959" s="146"/>
      <c r="AZ959" s="146"/>
      <c r="BA959" s="146"/>
      <c r="BB959" s="146"/>
      <c r="BC959" s="146"/>
      <c r="BD959" s="146"/>
      <c r="BE959" s="146"/>
      <c r="BF959" s="146"/>
      <c r="BG959" s="146"/>
      <c r="BH959" s="146"/>
      <c r="BI959" s="146"/>
      <c r="BJ959" s="146"/>
      <c r="BK959" s="146"/>
      <c r="BL959" s="146"/>
      <c r="BM959" s="146"/>
      <c r="BN959" s="146"/>
      <c r="BO959" s="146"/>
      <c r="BP959" s="146"/>
      <c r="BQ959" s="146"/>
      <c r="BR959" s="146"/>
      <c r="BS959" s="146"/>
      <c r="BT959" s="146"/>
      <c r="BU959" s="146"/>
      <c r="BV959" s="146"/>
      <c r="BW959" s="146"/>
      <c r="BX959" s="146"/>
      <c r="BY959" s="146"/>
      <c r="BZ959" s="146"/>
      <c r="CA959" s="146"/>
      <c r="CB959" s="146"/>
      <c r="CC959" s="146"/>
      <c r="CD959" s="146"/>
      <c r="CE959" s="146"/>
      <c r="CF959" s="146"/>
      <c r="CG959" s="146"/>
      <c r="CH959" s="146"/>
      <c r="CI959" s="146"/>
      <c r="CJ959" s="146"/>
      <c r="CK959" s="146"/>
      <c r="CL959" s="146"/>
      <c r="CM959" s="146"/>
      <c r="CN959" s="146"/>
      <c r="CO959" s="146"/>
      <c r="CP959" s="146"/>
      <c r="CQ959" s="146"/>
      <c r="CR959" s="146"/>
      <c r="CS959" s="146"/>
      <c r="CT959" s="146"/>
      <c r="CU959" s="146"/>
      <c r="CV959" s="146"/>
      <c r="CW959" s="146"/>
      <c r="CX959" s="146"/>
      <c r="CY959" s="146"/>
      <c r="CZ959" s="146"/>
      <c r="DA959" s="146"/>
      <c r="DB959" s="146"/>
      <c r="DC959" s="146"/>
      <c r="DD959" s="146"/>
      <c r="DE959" s="146"/>
      <c r="DF959" s="146"/>
      <c r="DG959" s="146"/>
      <c r="DH959" s="146"/>
      <c r="DI959" s="146"/>
      <c r="DJ959" s="146"/>
      <c r="DK959" s="146"/>
      <c r="DL959" s="146"/>
      <c r="DM959" s="146"/>
      <c r="DN959" s="146"/>
      <c r="DO959" s="146"/>
      <c r="DP959" s="146"/>
      <c r="DQ959" s="146"/>
      <c r="DR959" s="146"/>
      <c r="DS959" s="146"/>
      <c r="DT959" s="146"/>
      <c r="DU959" s="146"/>
      <c r="DV959" s="158"/>
      <c r="DW959" s="158"/>
      <c r="DX959" s="158"/>
      <c r="DY959" s="158"/>
      <c r="DZ959" s="158"/>
      <c r="EA959" s="158"/>
      <c r="EB959" s="158"/>
      <c r="EC959" s="158"/>
      <c r="ED959" s="158"/>
      <c r="EE959" s="158"/>
      <c r="EF959" s="158"/>
      <c r="EG959" s="158"/>
      <c r="EH959" s="158"/>
      <c r="EI959" s="158"/>
      <c r="EJ959" s="146"/>
      <c r="EK959" s="146"/>
      <c r="EL959" s="146"/>
      <c r="EM959" s="146"/>
      <c r="EN959" s="146"/>
      <c r="EO959" s="146"/>
      <c r="EP959" s="146"/>
      <c r="EQ959" s="146"/>
      <c r="ER959" s="146"/>
      <c r="ES959" s="146"/>
      <c r="ET959" s="146"/>
      <c r="EU959" s="146"/>
      <c r="EV959" s="146"/>
      <c r="EW959" s="146"/>
      <c r="EX959" s="146"/>
      <c r="EY959" s="146"/>
      <c r="EZ959" s="158"/>
      <c r="FA959" s="158"/>
      <c r="FB959" s="158"/>
      <c r="FC959" s="146"/>
      <c r="FD959" s="146"/>
      <c r="FE959" s="146"/>
      <c r="FF959" s="146"/>
      <c r="FG959" s="146"/>
      <c r="FH959" s="146"/>
      <c r="FI959" s="146"/>
      <c r="FJ959" s="146"/>
      <c r="FK959" s="146"/>
      <c r="FL959" s="146"/>
      <c r="FM959" s="146"/>
      <c r="FN959" s="146"/>
      <c r="FO959" s="146"/>
      <c r="FP959" s="146"/>
      <c r="FQ959" s="146"/>
      <c r="FR959" s="146"/>
      <c r="FS959" s="146"/>
      <c r="FT959" s="146"/>
      <c r="FU959" s="146"/>
      <c r="FV959" s="146"/>
      <c r="FW959" s="146"/>
      <c r="FX959" s="146"/>
      <c r="FY959" s="146"/>
      <c r="FZ959" s="146"/>
      <c r="GA959" s="146"/>
    </row>
    <row r="960" spans="4:183">
      <c r="D960" s="45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  <c r="AA960" s="146"/>
      <c r="AB960" s="146"/>
      <c r="AC960" s="146"/>
      <c r="AD960" s="146"/>
      <c r="AE960" s="146"/>
      <c r="AF960" s="146"/>
      <c r="AG960" s="146"/>
      <c r="AH960" s="146"/>
      <c r="AI960" s="146"/>
      <c r="AJ960" s="146"/>
      <c r="AK960" s="146"/>
      <c r="AL960" s="217"/>
      <c r="AM960" s="146"/>
      <c r="AN960" s="146"/>
      <c r="AO960" s="146"/>
      <c r="AP960" s="146"/>
      <c r="AQ960" s="146"/>
      <c r="AR960" s="146"/>
      <c r="AS960" s="146"/>
      <c r="AT960" s="146"/>
      <c r="AU960" s="146"/>
      <c r="AV960" s="146"/>
      <c r="AW960" s="146"/>
      <c r="AX960" s="146"/>
      <c r="AY960" s="146"/>
      <c r="AZ960" s="146"/>
      <c r="BA960" s="146"/>
      <c r="BB960" s="146"/>
      <c r="BC960" s="146"/>
      <c r="BD960" s="146"/>
      <c r="BE960" s="146"/>
      <c r="BF960" s="146"/>
      <c r="BG960" s="146"/>
      <c r="BH960" s="146"/>
      <c r="BI960" s="146"/>
      <c r="BJ960" s="146"/>
      <c r="BK960" s="146"/>
      <c r="BL960" s="146"/>
      <c r="BM960" s="146"/>
      <c r="BN960" s="146"/>
      <c r="BO960" s="146"/>
      <c r="BP960" s="146"/>
      <c r="BQ960" s="146"/>
      <c r="BR960" s="146"/>
      <c r="BS960" s="146"/>
      <c r="BT960" s="146"/>
      <c r="BU960" s="146"/>
      <c r="BV960" s="146"/>
      <c r="BW960" s="146"/>
      <c r="BX960" s="146"/>
      <c r="BY960" s="146"/>
      <c r="BZ960" s="146"/>
      <c r="CA960" s="146"/>
      <c r="CB960" s="146"/>
      <c r="CC960" s="146"/>
      <c r="CD960" s="146"/>
      <c r="CE960" s="146"/>
      <c r="CF960" s="146"/>
      <c r="CG960" s="146"/>
      <c r="CH960" s="146"/>
      <c r="CI960" s="146"/>
      <c r="CJ960" s="146"/>
      <c r="CK960" s="146"/>
      <c r="CL960" s="146"/>
      <c r="CM960" s="146"/>
      <c r="CN960" s="146"/>
      <c r="CO960" s="146"/>
      <c r="CP960" s="146"/>
      <c r="CQ960" s="146"/>
      <c r="CR960" s="146"/>
      <c r="CS960" s="146"/>
      <c r="CT960" s="146"/>
      <c r="CU960" s="146"/>
      <c r="CV960" s="146"/>
      <c r="CW960" s="146"/>
      <c r="CX960" s="146"/>
      <c r="CY960" s="146"/>
      <c r="CZ960" s="146"/>
      <c r="DA960" s="146"/>
      <c r="DB960" s="146"/>
      <c r="DC960" s="146"/>
      <c r="DD960" s="146"/>
      <c r="DE960" s="146"/>
      <c r="DF960" s="146"/>
      <c r="DG960" s="146"/>
      <c r="DH960" s="146"/>
      <c r="DI960" s="146"/>
      <c r="DJ960" s="146"/>
      <c r="DK960" s="146"/>
      <c r="DL960" s="146"/>
      <c r="DM960" s="146"/>
      <c r="DN960" s="146"/>
      <c r="DO960" s="146"/>
      <c r="DP960" s="146"/>
      <c r="DQ960" s="146"/>
      <c r="DR960" s="146"/>
      <c r="DS960" s="146"/>
      <c r="DT960" s="146"/>
      <c r="DU960" s="146"/>
      <c r="DV960" s="158"/>
      <c r="DW960" s="158"/>
      <c r="DX960" s="158"/>
      <c r="DY960" s="158"/>
      <c r="DZ960" s="158"/>
      <c r="EA960" s="158"/>
      <c r="EB960" s="158"/>
      <c r="EC960" s="158"/>
      <c r="ED960" s="158"/>
      <c r="EE960" s="158"/>
      <c r="EF960" s="158"/>
      <c r="EG960" s="158"/>
      <c r="EH960" s="158"/>
      <c r="EI960" s="158"/>
      <c r="EJ960" s="146"/>
      <c r="EK960" s="146"/>
      <c r="EL960" s="146"/>
      <c r="EM960" s="146"/>
      <c r="EN960" s="146"/>
      <c r="EO960" s="146"/>
      <c r="EP960" s="146"/>
      <c r="EQ960" s="146"/>
      <c r="ER960" s="146"/>
      <c r="ES960" s="146"/>
      <c r="ET960" s="146"/>
      <c r="EU960" s="146"/>
      <c r="EV960" s="146"/>
      <c r="EW960" s="146"/>
      <c r="EX960" s="146"/>
      <c r="EY960" s="146"/>
      <c r="EZ960" s="158"/>
      <c r="FA960" s="158"/>
      <c r="FB960" s="158"/>
      <c r="FC960" s="146"/>
      <c r="FD960" s="146"/>
      <c r="FE960" s="146"/>
      <c r="FF960" s="146"/>
      <c r="FG960" s="146"/>
      <c r="FH960" s="146"/>
      <c r="FI960" s="146"/>
      <c r="FJ960" s="146"/>
      <c r="FK960" s="146"/>
      <c r="FL960" s="146"/>
      <c r="FM960" s="146"/>
      <c r="FN960" s="146"/>
      <c r="FO960" s="146"/>
      <c r="FP960" s="146"/>
      <c r="FQ960" s="146"/>
      <c r="FR960" s="146"/>
      <c r="FS960" s="146"/>
      <c r="FT960" s="146"/>
      <c r="FU960" s="146"/>
      <c r="FV960" s="146"/>
      <c r="FW960" s="146"/>
      <c r="FX960" s="146"/>
      <c r="FY960" s="146"/>
      <c r="FZ960" s="146"/>
      <c r="GA960" s="146"/>
    </row>
    <row r="961" spans="4:183">
      <c r="D961" s="45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  <c r="AA961" s="146"/>
      <c r="AB961" s="146"/>
      <c r="AC961" s="146"/>
      <c r="AD961" s="146"/>
      <c r="AE961" s="146"/>
      <c r="AF961" s="146"/>
      <c r="AG961" s="146"/>
      <c r="AH961" s="146"/>
      <c r="AI961" s="146"/>
      <c r="AJ961" s="146"/>
      <c r="AK961" s="146"/>
      <c r="AL961" s="217"/>
      <c r="AM961" s="146"/>
      <c r="AN961" s="146"/>
      <c r="AO961" s="146"/>
      <c r="AP961" s="146"/>
      <c r="AQ961" s="146"/>
      <c r="AR961" s="146"/>
      <c r="AS961" s="146"/>
      <c r="AT961" s="146"/>
      <c r="AU961" s="146"/>
      <c r="AV961" s="146"/>
      <c r="AW961" s="146"/>
      <c r="AX961" s="146"/>
      <c r="AY961" s="146"/>
      <c r="AZ961" s="146"/>
      <c r="BA961" s="146"/>
      <c r="BB961" s="146"/>
      <c r="BC961" s="146"/>
      <c r="BD961" s="146"/>
      <c r="BE961" s="146"/>
      <c r="BF961" s="146"/>
      <c r="BG961" s="146"/>
      <c r="BH961" s="146"/>
      <c r="BI961" s="146"/>
      <c r="BJ961" s="146"/>
      <c r="BK961" s="146"/>
      <c r="BL961" s="146"/>
      <c r="BM961" s="146"/>
      <c r="BN961" s="146"/>
      <c r="BO961" s="146"/>
      <c r="BP961" s="146"/>
      <c r="BQ961" s="146"/>
      <c r="BR961" s="146"/>
      <c r="BS961" s="146"/>
      <c r="BT961" s="146"/>
      <c r="BU961" s="146"/>
      <c r="BV961" s="146"/>
      <c r="BW961" s="146"/>
      <c r="BX961" s="146"/>
      <c r="BY961" s="146"/>
      <c r="BZ961" s="146"/>
      <c r="CA961" s="146"/>
      <c r="CB961" s="146"/>
      <c r="CC961" s="146"/>
      <c r="CD961" s="146"/>
      <c r="CE961" s="146"/>
      <c r="CF961" s="146"/>
      <c r="CG961" s="146"/>
      <c r="CH961" s="146"/>
      <c r="CI961" s="146"/>
      <c r="CJ961" s="146"/>
      <c r="CK961" s="146"/>
      <c r="CL961" s="146"/>
      <c r="CM961" s="146"/>
      <c r="CN961" s="146"/>
      <c r="CO961" s="146"/>
      <c r="CP961" s="146"/>
      <c r="CQ961" s="146"/>
      <c r="CR961" s="146"/>
      <c r="CS961" s="146"/>
      <c r="CT961" s="146"/>
      <c r="CU961" s="146"/>
      <c r="CV961" s="146"/>
      <c r="CW961" s="146"/>
      <c r="CX961" s="146"/>
      <c r="CY961" s="146"/>
      <c r="CZ961" s="146"/>
      <c r="DA961" s="146"/>
      <c r="DB961" s="146"/>
      <c r="DC961" s="146"/>
      <c r="DD961" s="146"/>
      <c r="DE961" s="146"/>
      <c r="DF961" s="146"/>
      <c r="DG961" s="146"/>
      <c r="DH961" s="146"/>
      <c r="DI961" s="146"/>
      <c r="DJ961" s="146"/>
      <c r="DK961" s="146"/>
      <c r="DL961" s="146"/>
      <c r="DM961" s="146"/>
      <c r="DN961" s="146"/>
      <c r="DO961" s="146"/>
      <c r="DP961" s="146"/>
      <c r="DQ961" s="146"/>
      <c r="DR961" s="146"/>
      <c r="DS961" s="146"/>
      <c r="DT961" s="146"/>
      <c r="DU961" s="146"/>
      <c r="DV961" s="158"/>
      <c r="DW961" s="158"/>
      <c r="DX961" s="158"/>
      <c r="DY961" s="158"/>
      <c r="DZ961" s="158"/>
      <c r="EA961" s="158"/>
      <c r="EB961" s="158"/>
      <c r="EC961" s="158"/>
      <c r="ED961" s="158"/>
      <c r="EE961" s="158"/>
      <c r="EF961" s="158"/>
      <c r="EG961" s="158"/>
      <c r="EH961" s="158"/>
      <c r="EI961" s="158"/>
      <c r="EJ961" s="146"/>
      <c r="EK961" s="146"/>
      <c r="EL961" s="146"/>
      <c r="EM961" s="146"/>
      <c r="EN961" s="146"/>
      <c r="EO961" s="146"/>
      <c r="EP961" s="146"/>
      <c r="EQ961" s="146"/>
      <c r="ER961" s="146"/>
      <c r="ES961" s="146"/>
      <c r="ET961" s="146"/>
      <c r="EU961" s="146"/>
      <c r="EV961" s="146"/>
      <c r="EW961" s="146"/>
      <c r="EX961" s="146"/>
      <c r="EY961" s="146"/>
      <c r="EZ961" s="158"/>
      <c r="FA961" s="158"/>
      <c r="FB961" s="158"/>
      <c r="FC961" s="146"/>
      <c r="FD961" s="146"/>
      <c r="FE961" s="146"/>
      <c r="FF961" s="146"/>
      <c r="FG961" s="146"/>
      <c r="FH961" s="146"/>
      <c r="FI961" s="146"/>
      <c r="FJ961" s="146"/>
      <c r="FK961" s="146"/>
      <c r="FL961" s="146"/>
      <c r="FM961" s="146"/>
      <c r="FN961" s="146"/>
      <c r="FO961" s="146"/>
      <c r="FP961" s="146"/>
      <c r="FQ961" s="146"/>
      <c r="FR961" s="146"/>
      <c r="FS961" s="146"/>
      <c r="FT961" s="146"/>
      <c r="FU961" s="146"/>
      <c r="FV961" s="146"/>
      <c r="FW961" s="146"/>
      <c r="FX961" s="146"/>
      <c r="FY961" s="146"/>
      <c r="FZ961" s="146"/>
      <c r="GA961" s="146"/>
    </row>
    <row r="962" spans="4:183">
      <c r="D962" s="45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  <c r="AA962" s="146"/>
      <c r="AB962" s="146"/>
      <c r="AC962" s="146"/>
      <c r="AD962" s="146"/>
      <c r="AE962" s="146"/>
      <c r="AF962" s="146"/>
      <c r="AG962" s="146"/>
      <c r="AH962" s="146"/>
      <c r="AI962" s="146"/>
      <c r="AJ962" s="146"/>
      <c r="AK962" s="146"/>
      <c r="AL962" s="217"/>
      <c r="AM962" s="146"/>
      <c r="AN962" s="146"/>
      <c r="AO962" s="146"/>
      <c r="AP962" s="146"/>
      <c r="AQ962" s="146"/>
      <c r="AR962" s="146"/>
      <c r="AS962" s="146"/>
      <c r="AT962" s="146"/>
      <c r="AU962" s="146"/>
      <c r="AV962" s="146"/>
      <c r="AW962" s="146"/>
      <c r="AX962" s="146"/>
      <c r="AY962" s="146"/>
      <c r="AZ962" s="146"/>
      <c r="BA962" s="146"/>
      <c r="BB962" s="146"/>
      <c r="BC962" s="146"/>
      <c r="BD962" s="146"/>
      <c r="BE962" s="146"/>
      <c r="BF962" s="146"/>
      <c r="BG962" s="146"/>
      <c r="BH962" s="146"/>
      <c r="BI962" s="146"/>
      <c r="BJ962" s="146"/>
      <c r="BK962" s="146"/>
      <c r="BL962" s="146"/>
      <c r="BM962" s="146"/>
      <c r="BN962" s="146"/>
      <c r="BO962" s="146"/>
      <c r="BP962" s="146"/>
      <c r="BQ962" s="146"/>
      <c r="BR962" s="146"/>
      <c r="BS962" s="146"/>
      <c r="BT962" s="146"/>
      <c r="BU962" s="146"/>
      <c r="BV962" s="146"/>
      <c r="BW962" s="146"/>
      <c r="BX962" s="146"/>
      <c r="BY962" s="146"/>
      <c r="BZ962" s="146"/>
      <c r="CA962" s="146"/>
      <c r="CB962" s="146"/>
      <c r="CC962" s="146"/>
      <c r="CD962" s="146"/>
      <c r="CE962" s="146"/>
      <c r="CF962" s="146"/>
      <c r="CG962" s="146"/>
      <c r="CH962" s="146"/>
      <c r="CI962" s="146"/>
      <c r="CJ962" s="146"/>
      <c r="CK962" s="146"/>
      <c r="CL962" s="146"/>
      <c r="CM962" s="146"/>
      <c r="CN962" s="146"/>
      <c r="CO962" s="146"/>
      <c r="CP962" s="146"/>
      <c r="CQ962" s="146"/>
      <c r="CR962" s="146"/>
      <c r="CS962" s="146"/>
      <c r="CT962" s="146"/>
      <c r="CU962" s="146"/>
      <c r="CV962" s="146"/>
      <c r="CW962" s="146"/>
      <c r="CX962" s="146"/>
      <c r="CY962" s="146"/>
      <c r="CZ962" s="146"/>
      <c r="DA962" s="146"/>
      <c r="DB962" s="146"/>
      <c r="DC962" s="146"/>
      <c r="DD962" s="146"/>
      <c r="DE962" s="146"/>
      <c r="DF962" s="146"/>
      <c r="DG962" s="146"/>
      <c r="DH962" s="146"/>
      <c r="DI962" s="146"/>
      <c r="DJ962" s="146"/>
      <c r="DK962" s="146"/>
      <c r="DL962" s="146"/>
      <c r="DM962" s="146"/>
      <c r="DN962" s="146"/>
      <c r="DO962" s="146"/>
      <c r="DP962" s="146"/>
      <c r="DQ962" s="146"/>
      <c r="DR962" s="146"/>
      <c r="DS962" s="146"/>
      <c r="DT962" s="146"/>
      <c r="DU962" s="146"/>
      <c r="DV962" s="158"/>
      <c r="DW962" s="158"/>
      <c r="DX962" s="158"/>
      <c r="DY962" s="158"/>
      <c r="DZ962" s="158"/>
      <c r="EA962" s="158"/>
      <c r="EB962" s="158"/>
      <c r="EC962" s="158"/>
      <c r="ED962" s="158"/>
      <c r="EE962" s="158"/>
      <c r="EF962" s="158"/>
      <c r="EG962" s="158"/>
      <c r="EH962" s="158"/>
      <c r="EI962" s="158"/>
      <c r="EJ962" s="146"/>
      <c r="EK962" s="146"/>
      <c r="EL962" s="146"/>
      <c r="EM962" s="146"/>
      <c r="EN962" s="146"/>
      <c r="EO962" s="146"/>
      <c r="EP962" s="146"/>
      <c r="EQ962" s="146"/>
      <c r="ER962" s="146"/>
      <c r="ES962" s="146"/>
      <c r="ET962" s="146"/>
      <c r="EU962" s="146"/>
      <c r="EV962" s="146"/>
      <c r="EW962" s="146"/>
      <c r="EX962" s="146"/>
      <c r="EY962" s="146"/>
      <c r="EZ962" s="158"/>
      <c r="FA962" s="158"/>
      <c r="FB962" s="158"/>
      <c r="FC962" s="146"/>
      <c r="FD962" s="146"/>
      <c r="FE962" s="146"/>
      <c r="FF962" s="146"/>
      <c r="FG962" s="146"/>
      <c r="FH962" s="146"/>
      <c r="FI962" s="146"/>
      <c r="FJ962" s="146"/>
      <c r="FK962" s="146"/>
      <c r="FL962" s="146"/>
      <c r="FM962" s="146"/>
      <c r="FN962" s="146"/>
      <c r="FO962" s="146"/>
      <c r="FP962" s="146"/>
      <c r="FQ962" s="146"/>
      <c r="FR962" s="146"/>
      <c r="FS962" s="146"/>
      <c r="FT962" s="146"/>
      <c r="FU962" s="146"/>
      <c r="FV962" s="146"/>
      <c r="FW962" s="146"/>
      <c r="FX962" s="146"/>
      <c r="FY962" s="146"/>
      <c r="FZ962" s="146"/>
      <c r="GA962" s="146"/>
    </row>
    <row r="963" spans="4:183">
      <c r="D963" s="45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  <c r="AA963" s="146"/>
      <c r="AB963" s="146"/>
      <c r="AC963" s="146"/>
      <c r="AD963" s="146"/>
      <c r="AE963" s="146"/>
      <c r="AF963" s="146"/>
      <c r="AG963" s="146"/>
      <c r="AH963" s="146"/>
      <c r="AI963" s="146"/>
      <c r="AJ963" s="146"/>
      <c r="AK963" s="146"/>
      <c r="AL963" s="217"/>
      <c r="AM963" s="146"/>
      <c r="AN963" s="146"/>
      <c r="AO963" s="146"/>
      <c r="AP963" s="146"/>
      <c r="AQ963" s="146"/>
      <c r="AR963" s="146"/>
      <c r="AS963" s="146"/>
      <c r="AT963" s="146"/>
      <c r="AU963" s="146"/>
      <c r="AV963" s="146"/>
      <c r="AW963" s="146"/>
      <c r="AX963" s="146"/>
      <c r="AY963" s="146"/>
      <c r="AZ963" s="146"/>
      <c r="BA963" s="146"/>
      <c r="BB963" s="146"/>
      <c r="BC963" s="146"/>
      <c r="BD963" s="146"/>
      <c r="BE963" s="146"/>
      <c r="BF963" s="146"/>
      <c r="BG963" s="146"/>
      <c r="BH963" s="146"/>
      <c r="BI963" s="146"/>
      <c r="BJ963" s="146"/>
      <c r="BK963" s="146"/>
      <c r="BL963" s="146"/>
      <c r="BM963" s="146"/>
      <c r="BN963" s="146"/>
      <c r="BO963" s="146"/>
      <c r="BP963" s="146"/>
      <c r="BQ963" s="146"/>
      <c r="BR963" s="146"/>
      <c r="BS963" s="146"/>
      <c r="BT963" s="146"/>
      <c r="BU963" s="146"/>
      <c r="BV963" s="146"/>
      <c r="BW963" s="146"/>
      <c r="BX963" s="146"/>
      <c r="BY963" s="146"/>
      <c r="BZ963" s="146"/>
      <c r="CA963" s="146"/>
      <c r="CB963" s="146"/>
      <c r="CC963" s="146"/>
      <c r="CD963" s="146"/>
      <c r="CE963" s="146"/>
      <c r="CF963" s="146"/>
      <c r="CG963" s="146"/>
      <c r="CH963" s="146"/>
      <c r="CI963" s="146"/>
      <c r="CJ963" s="146"/>
      <c r="CK963" s="146"/>
      <c r="CL963" s="146"/>
      <c r="CM963" s="146"/>
      <c r="CN963" s="146"/>
      <c r="CO963" s="146"/>
      <c r="CP963" s="146"/>
      <c r="CQ963" s="146"/>
      <c r="CR963" s="146"/>
      <c r="CS963" s="146"/>
      <c r="CT963" s="146"/>
      <c r="CU963" s="146"/>
      <c r="CV963" s="146"/>
      <c r="CW963" s="146"/>
      <c r="CX963" s="146"/>
      <c r="CY963" s="146"/>
      <c r="CZ963" s="146"/>
      <c r="DA963" s="146"/>
      <c r="DB963" s="146"/>
      <c r="DC963" s="146"/>
      <c r="DD963" s="146"/>
      <c r="DE963" s="146"/>
      <c r="DF963" s="146"/>
      <c r="DG963" s="146"/>
      <c r="DH963" s="146"/>
      <c r="DI963" s="146"/>
      <c r="DJ963" s="146"/>
      <c r="DK963" s="146"/>
      <c r="DL963" s="146"/>
      <c r="DM963" s="146"/>
      <c r="DN963" s="146"/>
      <c r="DO963" s="146"/>
      <c r="DP963" s="146"/>
      <c r="DQ963" s="146"/>
      <c r="DR963" s="146"/>
      <c r="DS963" s="146"/>
      <c r="DT963" s="146"/>
      <c r="DU963" s="146"/>
      <c r="DV963" s="158"/>
      <c r="DW963" s="158"/>
      <c r="DX963" s="158"/>
      <c r="DY963" s="158"/>
      <c r="DZ963" s="158"/>
      <c r="EA963" s="158"/>
      <c r="EB963" s="158"/>
      <c r="EC963" s="158"/>
      <c r="ED963" s="158"/>
      <c r="EE963" s="158"/>
      <c r="EF963" s="158"/>
      <c r="EG963" s="158"/>
      <c r="EH963" s="158"/>
      <c r="EI963" s="158"/>
      <c r="EJ963" s="146"/>
      <c r="EK963" s="146"/>
      <c r="EL963" s="146"/>
      <c r="EM963" s="146"/>
      <c r="EN963" s="146"/>
      <c r="EO963" s="146"/>
      <c r="EP963" s="146"/>
      <c r="EQ963" s="146"/>
      <c r="ER963" s="146"/>
      <c r="ES963" s="146"/>
      <c r="ET963" s="146"/>
      <c r="EU963" s="146"/>
      <c r="EV963" s="146"/>
      <c r="EW963" s="146"/>
      <c r="EX963" s="146"/>
      <c r="EY963" s="146"/>
      <c r="EZ963" s="158"/>
      <c r="FA963" s="158"/>
      <c r="FB963" s="158"/>
      <c r="FC963" s="146"/>
      <c r="FD963" s="146"/>
      <c r="FE963" s="146"/>
      <c r="FF963" s="146"/>
      <c r="FG963" s="146"/>
      <c r="FH963" s="146"/>
      <c r="FI963" s="146"/>
      <c r="FJ963" s="146"/>
      <c r="FK963" s="146"/>
      <c r="FL963" s="146"/>
      <c r="FM963" s="146"/>
      <c r="FN963" s="146"/>
      <c r="FO963" s="146"/>
      <c r="FP963" s="146"/>
      <c r="FQ963" s="146"/>
      <c r="FR963" s="146"/>
      <c r="FS963" s="146"/>
      <c r="FT963" s="146"/>
      <c r="FU963" s="146"/>
      <c r="FV963" s="146"/>
      <c r="FW963" s="146"/>
      <c r="FX963" s="146"/>
      <c r="FY963" s="146"/>
      <c r="FZ963" s="146"/>
      <c r="GA963" s="146"/>
    </row>
    <row r="964" spans="4:183">
      <c r="D964" s="45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  <c r="AA964" s="146"/>
      <c r="AB964" s="146"/>
      <c r="AC964" s="146"/>
      <c r="AD964" s="146"/>
      <c r="AE964" s="146"/>
      <c r="AF964" s="146"/>
      <c r="AG964" s="146"/>
      <c r="AH964" s="146"/>
      <c r="AI964" s="146"/>
      <c r="AJ964" s="146"/>
      <c r="AK964" s="146"/>
      <c r="AL964" s="217"/>
      <c r="AM964" s="146"/>
      <c r="AN964" s="146"/>
      <c r="AO964" s="146"/>
      <c r="AP964" s="146"/>
      <c r="AQ964" s="146"/>
      <c r="AR964" s="146"/>
      <c r="AS964" s="146"/>
      <c r="AT964" s="146"/>
      <c r="AU964" s="146"/>
      <c r="AV964" s="146"/>
      <c r="AW964" s="146"/>
      <c r="AX964" s="146"/>
      <c r="AY964" s="146"/>
      <c r="AZ964" s="146"/>
      <c r="BA964" s="146"/>
      <c r="BB964" s="146"/>
      <c r="BC964" s="146"/>
      <c r="BD964" s="146"/>
      <c r="BE964" s="146"/>
      <c r="BF964" s="146"/>
      <c r="BG964" s="146"/>
      <c r="BH964" s="146"/>
      <c r="BI964" s="146"/>
      <c r="BJ964" s="146"/>
      <c r="BK964" s="146"/>
      <c r="BL964" s="146"/>
      <c r="BM964" s="146"/>
      <c r="BN964" s="146"/>
      <c r="BO964" s="146"/>
      <c r="BP964" s="146"/>
      <c r="BQ964" s="146"/>
      <c r="BR964" s="146"/>
      <c r="BS964" s="146"/>
      <c r="BT964" s="146"/>
      <c r="BU964" s="146"/>
      <c r="BV964" s="146"/>
      <c r="BW964" s="146"/>
      <c r="BX964" s="146"/>
      <c r="BY964" s="146"/>
      <c r="BZ964" s="146"/>
      <c r="CA964" s="146"/>
      <c r="CB964" s="146"/>
      <c r="CC964" s="146"/>
      <c r="CD964" s="146"/>
      <c r="CE964" s="146"/>
      <c r="CF964" s="146"/>
      <c r="CG964" s="146"/>
      <c r="CH964" s="146"/>
      <c r="CI964" s="146"/>
      <c r="CJ964" s="146"/>
      <c r="CK964" s="146"/>
      <c r="CL964" s="146"/>
      <c r="CM964" s="146"/>
      <c r="CN964" s="146"/>
      <c r="CO964" s="146"/>
      <c r="CP964" s="146"/>
      <c r="CQ964" s="146"/>
      <c r="CR964" s="146"/>
      <c r="CS964" s="146"/>
      <c r="CT964" s="146"/>
      <c r="CU964" s="146"/>
      <c r="CV964" s="146"/>
      <c r="CW964" s="146"/>
      <c r="CX964" s="146"/>
      <c r="CY964" s="146"/>
      <c r="CZ964" s="146"/>
      <c r="DA964" s="146"/>
      <c r="DB964" s="146"/>
      <c r="DC964" s="146"/>
      <c r="DD964" s="146"/>
      <c r="DE964" s="146"/>
      <c r="DF964" s="146"/>
      <c r="DG964" s="146"/>
      <c r="DH964" s="146"/>
      <c r="DI964" s="146"/>
      <c r="DJ964" s="146"/>
      <c r="DK964" s="146"/>
      <c r="DL964" s="146"/>
      <c r="DM964" s="146"/>
      <c r="DN964" s="146"/>
      <c r="DO964" s="146"/>
      <c r="DP964" s="146"/>
      <c r="DQ964" s="146"/>
      <c r="DR964" s="146"/>
      <c r="DS964" s="146"/>
      <c r="DT964" s="146"/>
      <c r="DU964" s="146"/>
      <c r="DV964" s="158"/>
      <c r="DW964" s="158"/>
      <c r="DX964" s="158"/>
      <c r="DY964" s="158"/>
      <c r="DZ964" s="158"/>
      <c r="EA964" s="158"/>
      <c r="EB964" s="158"/>
      <c r="EC964" s="158"/>
      <c r="ED964" s="158"/>
      <c r="EE964" s="158"/>
      <c r="EF964" s="158"/>
      <c r="EG964" s="158"/>
      <c r="EH964" s="158"/>
      <c r="EI964" s="158"/>
      <c r="EJ964" s="146"/>
      <c r="EK964" s="146"/>
      <c r="EL964" s="146"/>
      <c r="EM964" s="146"/>
      <c r="EN964" s="146"/>
      <c r="EO964" s="146"/>
      <c r="EP964" s="146"/>
      <c r="EQ964" s="146"/>
      <c r="ER964" s="146"/>
      <c r="ES964" s="146"/>
      <c r="ET964" s="146"/>
      <c r="EU964" s="146"/>
      <c r="EV964" s="146"/>
      <c r="EW964" s="146"/>
      <c r="EX964" s="146"/>
      <c r="EY964" s="146"/>
      <c r="EZ964" s="158"/>
      <c r="FA964" s="158"/>
      <c r="FB964" s="158"/>
      <c r="FC964" s="146"/>
      <c r="FD964" s="146"/>
      <c r="FE964" s="146"/>
      <c r="FF964" s="146"/>
      <c r="FG964" s="146"/>
      <c r="FH964" s="146"/>
      <c r="FI964" s="146"/>
      <c r="FJ964" s="146"/>
      <c r="FK964" s="146"/>
      <c r="FL964" s="146"/>
      <c r="FM964" s="146"/>
      <c r="FN964" s="146"/>
      <c r="FO964" s="146"/>
      <c r="FP964" s="146"/>
      <c r="FQ964" s="146"/>
      <c r="FR964" s="146"/>
      <c r="FS964" s="146"/>
      <c r="FT964" s="146"/>
      <c r="FU964" s="146"/>
      <c r="FV964" s="146"/>
      <c r="FW964" s="146"/>
      <c r="FX964" s="146"/>
      <c r="FY964" s="146"/>
      <c r="FZ964" s="146"/>
      <c r="GA964" s="146"/>
    </row>
    <row r="965" spans="4:183">
      <c r="D965" s="45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  <c r="AA965" s="146"/>
      <c r="AB965" s="146"/>
      <c r="AC965" s="146"/>
      <c r="AD965" s="146"/>
      <c r="AE965" s="146"/>
      <c r="AF965" s="146"/>
      <c r="AG965" s="146"/>
      <c r="AH965" s="146"/>
      <c r="AI965" s="146"/>
      <c r="AJ965" s="146"/>
      <c r="AK965" s="146"/>
      <c r="AL965" s="217"/>
      <c r="AM965" s="146"/>
      <c r="AN965" s="146"/>
      <c r="AO965" s="146"/>
      <c r="AP965" s="146"/>
      <c r="AQ965" s="146"/>
      <c r="AR965" s="146"/>
      <c r="AS965" s="146"/>
      <c r="AT965" s="146"/>
      <c r="AU965" s="146"/>
      <c r="AV965" s="146"/>
      <c r="AW965" s="146"/>
      <c r="AX965" s="146"/>
      <c r="AY965" s="146"/>
      <c r="AZ965" s="146"/>
      <c r="BA965" s="146"/>
      <c r="BB965" s="146"/>
      <c r="BC965" s="146"/>
      <c r="BD965" s="146"/>
      <c r="BE965" s="146"/>
      <c r="BF965" s="146"/>
      <c r="BG965" s="146"/>
      <c r="BH965" s="146"/>
      <c r="BI965" s="146"/>
      <c r="BJ965" s="146"/>
      <c r="BK965" s="146"/>
      <c r="BL965" s="146"/>
      <c r="BM965" s="146"/>
      <c r="BN965" s="146"/>
      <c r="BO965" s="146"/>
      <c r="BP965" s="146"/>
      <c r="BQ965" s="146"/>
      <c r="BR965" s="146"/>
      <c r="BS965" s="146"/>
      <c r="BT965" s="146"/>
      <c r="BU965" s="146"/>
      <c r="BV965" s="146"/>
      <c r="BW965" s="146"/>
      <c r="BX965" s="146"/>
      <c r="BY965" s="146"/>
      <c r="BZ965" s="146"/>
      <c r="CA965" s="146"/>
      <c r="CB965" s="146"/>
      <c r="CC965" s="146"/>
      <c r="CD965" s="146"/>
      <c r="CE965" s="146"/>
      <c r="CF965" s="146"/>
      <c r="CG965" s="146"/>
      <c r="CH965" s="146"/>
      <c r="CI965" s="146"/>
      <c r="CJ965" s="146"/>
      <c r="CK965" s="146"/>
      <c r="CL965" s="146"/>
      <c r="CM965" s="146"/>
      <c r="CN965" s="146"/>
      <c r="CO965" s="146"/>
      <c r="CP965" s="146"/>
      <c r="CQ965" s="146"/>
      <c r="CR965" s="146"/>
      <c r="CS965" s="146"/>
      <c r="CT965" s="146"/>
      <c r="CU965" s="146"/>
      <c r="CV965" s="146"/>
      <c r="CW965" s="146"/>
      <c r="CX965" s="146"/>
      <c r="CY965" s="146"/>
      <c r="CZ965" s="146"/>
      <c r="DA965" s="146"/>
      <c r="DB965" s="146"/>
      <c r="DC965" s="146"/>
      <c r="DD965" s="146"/>
      <c r="DE965" s="146"/>
      <c r="DF965" s="146"/>
      <c r="DG965" s="146"/>
      <c r="DH965" s="146"/>
      <c r="DI965" s="146"/>
      <c r="DJ965" s="146"/>
      <c r="DK965" s="146"/>
      <c r="DL965" s="146"/>
      <c r="DM965" s="146"/>
      <c r="DN965" s="146"/>
      <c r="DO965" s="146"/>
      <c r="DP965" s="146"/>
      <c r="DQ965" s="146"/>
      <c r="DR965" s="146"/>
      <c r="DS965" s="146"/>
      <c r="DT965" s="146"/>
      <c r="DU965" s="146"/>
      <c r="DV965" s="158"/>
      <c r="DW965" s="158"/>
      <c r="DX965" s="158"/>
      <c r="DY965" s="158"/>
      <c r="DZ965" s="158"/>
      <c r="EA965" s="158"/>
      <c r="EB965" s="158"/>
      <c r="EC965" s="158"/>
      <c r="ED965" s="158"/>
      <c r="EE965" s="158"/>
      <c r="EF965" s="158"/>
      <c r="EG965" s="158"/>
      <c r="EH965" s="158"/>
      <c r="EI965" s="158"/>
      <c r="EJ965" s="146"/>
      <c r="EK965" s="146"/>
      <c r="EL965" s="146"/>
      <c r="EM965" s="146"/>
      <c r="EN965" s="146"/>
      <c r="EO965" s="146"/>
      <c r="EP965" s="146"/>
      <c r="EQ965" s="146"/>
      <c r="ER965" s="146"/>
      <c r="ES965" s="146"/>
      <c r="ET965" s="146"/>
      <c r="EU965" s="146"/>
      <c r="EV965" s="146"/>
      <c r="EW965" s="146"/>
      <c r="EX965" s="146"/>
      <c r="EY965" s="146"/>
      <c r="EZ965" s="158"/>
      <c r="FA965" s="158"/>
      <c r="FB965" s="158"/>
      <c r="FC965" s="146"/>
      <c r="FD965" s="146"/>
      <c r="FE965" s="146"/>
      <c r="FF965" s="146"/>
      <c r="FG965" s="146"/>
      <c r="FH965" s="146"/>
      <c r="FI965" s="146"/>
      <c r="FJ965" s="146"/>
      <c r="FK965" s="146"/>
      <c r="FL965" s="146"/>
      <c r="FM965" s="146"/>
      <c r="FN965" s="146"/>
      <c r="FO965" s="146"/>
      <c r="FP965" s="146"/>
      <c r="FQ965" s="146"/>
      <c r="FR965" s="146"/>
      <c r="FS965" s="146"/>
      <c r="FT965" s="146"/>
      <c r="FU965" s="146"/>
      <c r="FV965" s="146"/>
      <c r="FW965" s="146"/>
      <c r="FX965" s="146"/>
      <c r="FY965" s="146"/>
      <c r="FZ965" s="146"/>
      <c r="GA965" s="146"/>
    </row>
    <row r="966" spans="4:183">
      <c r="D966" s="45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  <c r="AA966" s="146"/>
      <c r="AB966" s="146"/>
      <c r="AC966" s="146"/>
      <c r="AD966" s="146"/>
      <c r="AE966" s="146"/>
      <c r="AF966" s="146"/>
      <c r="AG966" s="146"/>
      <c r="AH966" s="146"/>
      <c r="AI966" s="146"/>
      <c r="AJ966" s="146"/>
      <c r="AK966" s="146"/>
      <c r="AL966" s="217"/>
      <c r="AM966" s="146"/>
      <c r="AN966" s="146"/>
      <c r="AO966" s="146"/>
      <c r="AP966" s="146"/>
      <c r="AQ966" s="146"/>
      <c r="AR966" s="146"/>
      <c r="AS966" s="146"/>
      <c r="AT966" s="146"/>
      <c r="AU966" s="146"/>
      <c r="AV966" s="146"/>
      <c r="AW966" s="146"/>
      <c r="AX966" s="146"/>
      <c r="AY966" s="146"/>
      <c r="AZ966" s="146"/>
      <c r="BA966" s="146"/>
      <c r="BB966" s="146"/>
      <c r="BC966" s="146"/>
      <c r="BD966" s="146"/>
      <c r="BE966" s="146"/>
      <c r="BF966" s="146"/>
      <c r="BG966" s="146"/>
      <c r="BH966" s="146"/>
      <c r="BI966" s="146"/>
      <c r="BJ966" s="146"/>
      <c r="BK966" s="146"/>
      <c r="BL966" s="146"/>
      <c r="BM966" s="146"/>
      <c r="BN966" s="146"/>
      <c r="BO966" s="146"/>
      <c r="BP966" s="146"/>
      <c r="BQ966" s="146"/>
      <c r="BR966" s="146"/>
      <c r="BS966" s="146"/>
      <c r="BT966" s="146"/>
      <c r="BU966" s="146"/>
      <c r="BV966" s="146"/>
      <c r="BW966" s="146"/>
      <c r="BX966" s="146"/>
      <c r="BY966" s="146"/>
      <c r="BZ966" s="146"/>
      <c r="CA966" s="146"/>
      <c r="CB966" s="146"/>
      <c r="CC966" s="146"/>
      <c r="CD966" s="146"/>
      <c r="CE966" s="146"/>
      <c r="CF966" s="146"/>
      <c r="CG966" s="146"/>
      <c r="CH966" s="146"/>
      <c r="CI966" s="146"/>
      <c r="CJ966" s="146"/>
      <c r="CK966" s="146"/>
      <c r="CL966" s="146"/>
      <c r="CM966" s="146"/>
      <c r="CN966" s="146"/>
      <c r="CO966" s="146"/>
      <c r="CP966" s="146"/>
      <c r="CQ966" s="146"/>
      <c r="CR966" s="146"/>
      <c r="CS966" s="146"/>
      <c r="CT966" s="146"/>
      <c r="CU966" s="146"/>
      <c r="CV966" s="146"/>
      <c r="CW966" s="146"/>
      <c r="CX966" s="146"/>
      <c r="CY966" s="146"/>
      <c r="CZ966" s="146"/>
      <c r="DA966" s="146"/>
      <c r="DB966" s="146"/>
      <c r="DC966" s="146"/>
      <c r="DD966" s="146"/>
      <c r="DE966" s="146"/>
      <c r="DF966" s="146"/>
      <c r="DG966" s="146"/>
      <c r="DH966" s="146"/>
      <c r="DI966" s="146"/>
      <c r="DJ966" s="146"/>
      <c r="DK966" s="146"/>
      <c r="DL966" s="146"/>
      <c r="DM966" s="146"/>
      <c r="DN966" s="146"/>
      <c r="DO966" s="146"/>
      <c r="DP966" s="146"/>
      <c r="DQ966" s="146"/>
      <c r="DR966" s="146"/>
      <c r="DS966" s="146"/>
      <c r="DT966" s="146"/>
      <c r="DU966" s="146"/>
      <c r="DV966" s="158"/>
      <c r="DW966" s="158"/>
      <c r="DX966" s="158"/>
      <c r="DY966" s="158"/>
      <c r="DZ966" s="158"/>
      <c r="EA966" s="158"/>
      <c r="EB966" s="158"/>
      <c r="EC966" s="158"/>
      <c r="ED966" s="158"/>
      <c r="EE966" s="158"/>
      <c r="EF966" s="158"/>
      <c r="EG966" s="158"/>
      <c r="EH966" s="158"/>
      <c r="EI966" s="158"/>
      <c r="EJ966" s="146"/>
      <c r="EK966" s="146"/>
      <c r="EL966" s="146"/>
      <c r="EM966" s="146"/>
      <c r="EN966" s="146"/>
      <c r="EO966" s="146"/>
      <c r="EP966" s="146"/>
      <c r="EQ966" s="146"/>
      <c r="ER966" s="146"/>
      <c r="ES966" s="146"/>
      <c r="ET966" s="146"/>
      <c r="EU966" s="146"/>
      <c r="EV966" s="146"/>
      <c r="EW966" s="146"/>
      <c r="EX966" s="146"/>
      <c r="EY966" s="146"/>
      <c r="EZ966" s="158"/>
      <c r="FA966" s="158"/>
      <c r="FB966" s="158"/>
      <c r="FC966" s="146"/>
      <c r="FD966" s="146"/>
      <c r="FE966" s="146"/>
      <c r="FF966" s="146"/>
      <c r="FG966" s="146"/>
      <c r="FH966" s="146"/>
      <c r="FI966" s="146"/>
      <c r="FJ966" s="146"/>
      <c r="FK966" s="146"/>
      <c r="FL966" s="146"/>
      <c r="FM966" s="146"/>
      <c r="FN966" s="146"/>
      <c r="FO966" s="146"/>
      <c r="FP966" s="146"/>
      <c r="FQ966" s="146"/>
      <c r="FR966" s="146"/>
      <c r="FS966" s="146"/>
      <c r="FT966" s="146"/>
      <c r="FU966" s="146"/>
      <c r="FV966" s="146"/>
      <c r="FW966" s="146"/>
      <c r="FX966" s="146"/>
      <c r="FY966" s="146"/>
      <c r="FZ966" s="146"/>
      <c r="GA966" s="146"/>
    </row>
    <row r="967" spans="4:183">
      <c r="D967" s="45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  <c r="AA967" s="146"/>
      <c r="AB967" s="146"/>
      <c r="AC967" s="146"/>
      <c r="AD967" s="146"/>
      <c r="AE967" s="146"/>
      <c r="AF967" s="146"/>
      <c r="AG967" s="146"/>
      <c r="AH967" s="146"/>
      <c r="AI967" s="146"/>
      <c r="AJ967" s="146"/>
      <c r="AK967" s="146"/>
      <c r="AL967" s="217"/>
      <c r="AM967" s="146"/>
      <c r="AN967" s="146"/>
      <c r="AO967" s="146"/>
      <c r="AP967" s="146"/>
      <c r="AQ967" s="146"/>
      <c r="AR967" s="146"/>
      <c r="AS967" s="146"/>
      <c r="AT967" s="146"/>
      <c r="AU967" s="146"/>
      <c r="AV967" s="146"/>
      <c r="AW967" s="146"/>
      <c r="AX967" s="146"/>
      <c r="AY967" s="146"/>
      <c r="AZ967" s="146"/>
      <c r="BA967" s="146"/>
      <c r="BB967" s="146"/>
      <c r="BC967" s="146"/>
      <c r="BD967" s="146"/>
      <c r="BE967" s="146"/>
      <c r="BF967" s="146"/>
      <c r="BG967" s="146"/>
      <c r="BH967" s="146"/>
      <c r="BI967" s="146"/>
      <c r="BJ967" s="146"/>
      <c r="BK967" s="146"/>
      <c r="BL967" s="146"/>
      <c r="BM967" s="146"/>
      <c r="BN967" s="146"/>
      <c r="BO967" s="146"/>
      <c r="BP967" s="146"/>
      <c r="BQ967" s="146"/>
      <c r="BR967" s="146"/>
      <c r="BS967" s="146"/>
      <c r="BT967" s="146"/>
      <c r="BU967" s="146"/>
      <c r="BV967" s="146"/>
      <c r="BW967" s="146"/>
      <c r="BX967" s="146"/>
      <c r="BY967" s="146"/>
      <c r="BZ967" s="146"/>
      <c r="CA967" s="146"/>
      <c r="CB967" s="146"/>
      <c r="CC967" s="146"/>
      <c r="CD967" s="146"/>
      <c r="CE967" s="146"/>
      <c r="CF967" s="146"/>
      <c r="CG967" s="146"/>
      <c r="CH967" s="146"/>
      <c r="CI967" s="146"/>
      <c r="CJ967" s="146"/>
      <c r="CK967" s="146"/>
      <c r="CL967" s="146"/>
      <c r="CM967" s="146"/>
      <c r="CN967" s="146"/>
      <c r="CO967" s="146"/>
      <c r="CP967" s="146"/>
      <c r="CQ967" s="146"/>
      <c r="CR967" s="146"/>
      <c r="CS967" s="146"/>
      <c r="CT967" s="146"/>
      <c r="CU967" s="146"/>
      <c r="CV967" s="146"/>
      <c r="CW967" s="146"/>
      <c r="CX967" s="146"/>
      <c r="CY967" s="146"/>
      <c r="CZ967" s="146"/>
      <c r="DA967" s="146"/>
      <c r="DB967" s="146"/>
      <c r="DC967" s="146"/>
      <c r="DD967" s="146"/>
      <c r="DE967" s="146"/>
      <c r="DF967" s="146"/>
      <c r="DG967" s="146"/>
      <c r="DH967" s="146"/>
      <c r="DI967" s="146"/>
      <c r="DJ967" s="146"/>
      <c r="DK967" s="146"/>
      <c r="DL967" s="146"/>
      <c r="DM967" s="146"/>
      <c r="DN967" s="146"/>
      <c r="DO967" s="146"/>
      <c r="DP967" s="146"/>
      <c r="DQ967" s="146"/>
      <c r="DR967" s="146"/>
      <c r="DS967" s="146"/>
      <c r="DT967" s="146"/>
      <c r="DU967" s="146"/>
      <c r="DV967" s="158"/>
      <c r="DW967" s="158"/>
      <c r="DX967" s="158"/>
      <c r="DY967" s="158"/>
      <c r="DZ967" s="158"/>
      <c r="EA967" s="158"/>
      <c r="EB967" s="158"/>
      <c r="EC967" s="158"/>
      <c r="ED967" s="158"/>
      <c r="EE967" s="158"/>
      <c r="EF967" s="158"/>
      <c r="EG967" s="158"/>
      <c r="EH967" s="158"/>
      <c r="EI967" s="158"/>
      <c r="EJ967" s="146"/>
      <c r="EK967" s="146"/>
      <c r="EL967" s="146"/>
      <c r="EM967" s="146"/>
      <c r="EN967" s="146"/>
      <c r="EO967" s="146"/>
      <c r="EP967" s="146"/>
      <c r="EQ967" s="146"/>
      <c r="ER967" s="146"/>
      <c r="ES967" s="146"/>
      <c r="ET967" s="146"/>
      <c r="EU967" s="146"/>
      <c r="EV967" s="146"/>
      <c r="EW967" s="146"/>
      <c r="EX967" s="146"/>
      <c r="EY967" s="146"/>
      <c r="EZ967" s="158"/>
      <c r="FA967" s="158"/>
      <c r="FB967" s="158"/>
      <c r="FC967" s="146"/>
      <c r="FD967" s="146"/>
      <c r="FE967" s="146"/>
      <c r="FF967" s="146"/>
      <c r="FG967" s="146"/>
      <c r="FH967" s="146"/>
      <c r="FI967" s="146"/>
      <c r="FJ967" s="146"/>
      <c r="FK967" s="146"/>
      <c r="FL967" s="146"/>
      <c r="FM967" s="146"/>
      <c r="FN967" s="146"/>
      <c r="FO967" s="146"/>
      <c r="FP967" s="146"/>
      <c r="FQ967" s="146"/>
      <c r="FR967" s="146"/>
      <c r="FS967" s="146"/>
      <c r="FT967" s="146"/>
      <c r="FU967" s="146"/>
      <c r="FV967" s="146"/>
      <c r="FW967" s="146"/>
      <c r="FX967" s="146"/>
      <c r="FY967" s="146"/>
      <c r="FZ967" s="146"/>
      <c r="GA967" s="146"/>
    </row>
    <row r="968" spans="4:183">
      <c r="D968" s="45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  <c r="AA968" s="146"/>
      <c r="AB968" s="146"/>
      <c r="AC968" s="146"/>
      <c r="AD968" s="146"/>
      <c r="AE968" s="146"/>
      <c r="AF968" s="146"/>
      <c r="AG968" s="146"/>
      <c r="AH968" s="146"/>
      <c r="AI968" s="146"/>
      <c r="AJ968" s="146"/>
      <c r="AK968" s="146"/>
      <c r="AL968" s="217"/>
      <c r="AM968" s="146"/>
      <c r="AN968" s="146"/>
      <c r="AO968" s="146"/>
      <c r="AP968" s="146"/>
      <c r="AQ968" s="146"/>
      <c r="AR968" s="146"/>
      <c r="AS968" s="146"/>
      <c r="AT968" s="146"/>
      <c r="AU968" s="146"/>
      <c r="AV968" s="146"/>
      <c r="AW968" s="146"/>
      <c r="AX968" s="146"/>
      <c r="AY968" s="146"/>
      <c r="AZ968" s="146"/>
      <c r="BA968" s="146"/>
      <c r="BB968" s="146"/>
      <c r="BC968" s="146"/>
      <c r="BD968" s="146"/>
      <c r="BE968" s="146"/>
      <c r="BF968" s="146"/>
      <c r="BG968" s="146"/>
      <c r="BH968" s="146"/>
      <c r="BI968" s="146"/>
      <c r="BJ968" s="146"/>
      <c r="BK968" s="146"/>
      <c r="BL968" s="146"/>
      <c r="BM968" s="146"/>
      <c r="BN968" s="146"/>
      <c r="BO968" s="146"/>
      <c r="BP968" s="146"/>
      <c r="BQ968" s="146"/>
      <c r="BR968" s="146"/>
      <c r="BS968" s="146"/>
      <c r="BT968" s="146"/>
      <c r="BU968" s="146"/>
      <c r="BV968" s="146"/>
      <c r="BW968" s="146"/>
      <c r="BX968" s="146"/>
      <c r="BY968" s="146"/>
      <c r="BZ968" s="146"/>
      <c r="CA968" s="146"/>
      <c r="CB968" s="146"/>
      <c r="CC968" s="146"/>
      <c r="CD968" s="146"/>
      <c r="CE968" s="146"/>
      <c r="CF968" s="146"/>
      <c r="CG968" s="146"/>
      <c r="CH968" s="146"/>
      <c r="CI968" s="146"/>
      <c r="CJ968" s="146"/>
      <c r="CK968" s="146"/>
      <c r="CL968" s="146"/>
      <c r="CM968" s="146"/>
      <c r="CN968" s="146"/>
      <c r="CO968" s="146"/>
      <c r="CP968" s="146"/>
      <c r="CQ968" s="146"/>
      <c r="CR968" s="146"/>
      <c r="CS968" s="146"/>
      <c r="CT968" s="146"/>
      <c r="CU968" s="146"/>
      <c r="CV968" s="146"/>
      <c r="CW968" s="146"/>
      <c r="CX968" s="146"/>
      <c r="CY968" s="146"/>
      <c r="CZ968" s="146"/>
      <c r="DA968" s="146"/>
      <c r="DB968" s="146"/>
      <c r="DC968" s="146"/>
      <c r="DD968" s="146"/>
      <c r="DE968" s="146"/>
      <c r="DF968" s="146"/>
      <c r="DG968" s="146"/>
      <c r="DH968" s="146"/>
      <c r="DI968" s="146"/>
      <c r="DJ968" s="146"/>
      <c r="DK968" s="146"/>
      <c r="DL968" s="146"/>
      <c r="DM968" s="146"/>
      <c r="DN968" s="146"/>
      <c r="DO968" s="146"/>
      <c r="DP968" s="146"/>
      <c r="DQ968" s="146"/>
      <c r="DR968" s="146"/>
      <c r="DS968" s="146"/>
      <c r="DT968" s="146"/>
      <c r="DU968" s="146"/>
      <c r="DV968" s="158"/>
      <c r="DW968" s="158"/>
      <c r="DX968" s="158"/>
      <c r="DY968" s="158"/>
      <c r="DZ968" s="158"/>
      <c r="EA968" s="158"/>
      <c r="EB968" s="158"/>
      <c r="EC968" s="158"/>
      <c r="ED968" s="158"/>
      <c r="EE968" s="158"/>
      <c r="EF968" s="158"/>
      <c r="EG968" s="158"/>
      <c r="EH968" s="158"/>
      <c r="EI968" s="158"/>
      <c r="EJ968" s="146"/>
      <c r="EK968" s="146"/>
      <c r="EL968" s="146"/>
      <c r="EM968" s="146"/>
      <c r="EN968" s="146"/>
      <c r="EO968" s="146"/>
      <c r="EP968" s="146"/>
      <c r="EQ968" s="146"/>
      <c r="ER968" s="146"/>
      <c r="ES968" s="146"/>
      <c r="ET968" s="146"/>
      <c r="EU968" s="146"/>
      <c r="EV968" s="146"/>
      <c r="EW968" s="146"/>
      <c r="EX968" s="146"/>
      <c r="EY968" s="146"/>
      <c r="EZ968" s="158"/>
      <c r="FA968" s="158"/>
      <c r="FB968" s="158"/>
      <c r="FC968" s="146"/>
      <c r="FD968" s="146"/>
      <c r="FE968" s="146"/>
      <c r="FF968" s="146"/>
      <c r="FG968" s="146"/>
      <c r="FH968" s="146"/>
      <c r="FI968" s="146"/>
      <c r="FJ968" s="146"/>
      <c r="FK968" s="146"/>
      <c r="FL968" s="146"/>
      <c r="FM968" s="146"/>
      <c r="FN968" s="146"/>
      <c r="FO968" s="146"/>
      <c r="FP968" s="146"/>
      <c r="FQ968" s="146"/>
      <c r="FR968" s="146"/>
      <c r="FS968" s="146"/>
      <c r="FT968" s="146"/>
      <c r="FU968" s="146"/>
      <c r="FV968" s="146"/>
      <c r="FW968" s="146"/>
      <c r="FX968" s="146"/>
      <c r="FY968" s="146"/>
      <c r="FZ968" s="146"/>
      <c r="GA968" s="146"/>
    </row>
    <row r="969" spans="4:183">
      <c r="D969" s="45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  <c r="AA969" s="146"/>
      <c r="AB969" s="146"/>
      <c r="AC969" s="146"/>
      <c r="AD969" s="146"/>
      <c r="AE969" s="146"/>
      <c r="AF969" s="146"/>
      <c r="AG969" s="146"/>
      <c r="AH969" s="146"/>
      <c r="AI969" s="146"/>
      <c r="AJ969" s="146"/>
      <c r="AK969" s="146"/>
      <c r="AL969" s="217"/>
      <c r="AM969" s="146"/>
      <c r="AN969" s="146"/>
      <c r="AO969" s="146"/>
      <c r="AP969" s="146"/>
      <c r="AQ969" s="146"/>
      <c r="AR969" s="146"/>
      <c r="AS969" s="146"/>
      <c r="AT969" s="146"/>
      <c r="AU969" s="146"/>
      <c r="AV969" s="146"/>
      <c r="AW969" s="146"/>
      <c r="AX969" s="146"/>
      <c r="AY969" s="146"/>
      <c r="AZ969" s="146"/>
      <c r="BA969" s="146"/>
      <c r="BB969" s="146"/>
      <c r="BC969" s="146"/>
      <c r="BD969" s="146"/>
      <c r="BE969" s="146"/>
      <c r="BF969" s="146"/>
      <c r="BG969" s="146"/>
      <c r="BH969" s="146"/>
      <c r="BI969" s="146"/>
      <c r="BJ969" s="146"/>
      <c r="BK969" s="146"/>
      <c r="BL969" s="146"/>
      <c r="BM969" s="146"/>
      <c r="BN969" s="146"/>
      <c r="BO969" s="146"/>
      <c r="BP969" s="146"/>
      <c r="BQ969" s="146"/>
      <c r="BR969" s="146"/>
      <c r="BS969" s="146"/>
      <c r="BT969" s="146"/>
      <c r="BU969" s="146"/>
      <c r="BV969" s="146"/>
      <c r="BW969" s="146"/>
      <c r="BX969" s="146"/>
      <c r="BY969" s="146"/>
      <c r="BZ969" s="146"/>
      <c r="CA969" s="146"/>
      <c r="CB969" s="146"/>
      <c r="CC969" s="146"/>
      <c r="CD969" s="146"/>
      <c r="CE969" s="146"/>
      <c r="CF969" s="146"/>
      <c r="CG969" s="146"/>
      <c r="CH969" s="146"/>
      <c r="CI969" s="146"/>
      <c r="CJ969" s="146"/>
      <c r="CK969" s="146"/>
      <c r="CL969" s="146"/>
      <c r="CM969" s="146"/>
      <c r="CN969" s="146"/>
      <c r="CO969" s="146"/>
      <c r="CP969" s="146"/>
      <c r="CQ969" s="146"/>
      <c r="CR969" s="146"/>
      <c r="CS969" s="146"/>
      <c r="CT969" s="146"/>
      <c r="CU969" s="146"/>
      <c r="CV969" s="146"/>
      <c r="CW969" s="146"/>
      <c r="CX969" s="146"/>
      <c r="CY969" s="146"/>
      <c r="CZ969" s="146"/>
      <c r="DA969" s="146"/>
      <c r="DB969" s="146"/>
      <c r="DC969" s="146"/>
      <c r="DD969" s="146"/>
      <c r="DE969" s="146"/>
      <c r="DF969" s="146"/>
      <c r="DG969" s="146"/>
      <c r="DH969" s="146"/>
      <c r="DI969" s="146"/>
      <c r="DJ969" s="146"/>
      <c r="DK969" s="146"/>
      <c r="DL969" s="146"/>
      <c r="DM969" s="146"/>
      <c r="DN969" s="146"/>
      <c r="DO969" s="146"/>
      <c r="DP969" s="146"/>
      <c r="DQ969" s="146"/>
      <c r="DR969" s="146"/>
      <c r="DS969" s="146"/>
      <c r="DT969" s="146"/>
      <c r="DU969" s="146"/>
      <c r="DV969" s="158"/>
      <c r="DW969" s="158"/>
      <c r="DX969" s="158"/>
      <c r="DY969" s="158"/>
      <c r="DZ969" s="158"/>
      <c r="EA969" s="158"/>
      <c r="EB969" s="158"/>
      <c r="EC969" s="158"/>
      <c r="ED969" s="158"/>
      <c r="EE969" s="158"/>
      <c r="EF969" s="158"/>
      <c r="EG969" s="158"/>
      <c r="EH969" s="158"/>
      <c r="EI969" s="158"/>
      <c r="EJ969" s="146"/>
      <c r="EK969" s="146"/>
      <c r="EL969" s="146"/>
      <c r="EM969" s="146"/>
      <c r="EN969" s="146"/>
      <c r="EO969" s="146"/>
      <c r="EP969" s="146"/>
      <c r="EQ969" s="146"/>
      <c r="ER969" s="146"/>
      <c r="ES969" s="146"/>
      <c r="ET969" s="146"/>
      <c r="EU969" s="146"/>
      <c r="EV969" s="146"/>
      <c r="EW969" s="146"/>
      <c r="EX969" s="146"/>
      <c r="EY969" s="146"/>
      <c r="EZ969" s="158"/>
      <c r="FA969" s="158"/>
      <c r="FB969" s="158"/>
      <c r="FC969" s="146"/>
      <c r="FD969" s="146"/>
      <c r="FE969" s="146"/>
      <c r="FF969" s="146"/>
      <c r="FG969" s="146"/>
      <c r="FH969" s="146"/>
      <c r="FI969" s="146"/>
      <c r="FJ969" s="146"/>
      <c r="FK969" s="146"/>
      <c r="FL969" s="146"/>
      <c r="FM969" s="146"/>
      <c r="FN969" s="146"/>
      <c r="FO969" s="146"/>
      <c r="FP969" s="146"/>
      <c r="FQ969" s="146"/>
      <c r="FR969" s="146"/>
      <c r="FS969" s="146"/>
      <c r="FT969" s="146"/>
      <c r="FU969" s="146"/>
      <c r="FV969" s="146"/>
      <c r="FW969" s="146"/>
      <c r="FX969" s="146"/>
      <c r="FY969" s="146"/>
      <c r="FZ969" s="146"/>
      <c r="GA969" s="146"/>
    </row>
    <row r="970" spans="4:183">
      <c r="D970" s="45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  <c r="AA970" s="146"/>
      <c r="AB970" s="146"/>
      <c r="AC970" s="146"/>
      <c r="AD970" s="146"/>
      <c r="AE970" s="146"/>
      <c r="AF970" s="146"/>
      <c r="AG970" s="146"/>
      <c r="AH970" s="146"/>
      <c r="AI970" s="146"/>
      <c r="AJ970" s="146"/>
      <c r="AK970" s="146"/>
      <c r="AL970" s="217"/>
      <c r="AM970" s="146"/>
      <c r="AN970" s="146"/>
      <c r="AO970" s="146"/>
      <c r="AP970" s="146"/>
      <c r="AQ970" s="146"/>
      <c r="AR970" s="146"/>
      <c r="AS970" s="146"/>
      <c r="AT970" s="146"/>
      <c r="AU970" s="146"/>
      <c r="AV970" s="146"/>
      <c r="AW970" s="146"/>
      <c r="AX970" s="146"/>
      <c r="AY970" s="146"/>
      <c r="AZ970" s="146"/>
      <c r="BA970" s="146"/>
      <c r="BB970" s="146"/>
      <c r="BC970" s="146"/>
      <c r="BD970" s="146"/>
      <c r="BE970" s="146"/>
      <c r="BF970" s="146"/>
      <c r="BG970" s="146"/>
      <c r="BH970" s="146"/>
      <c r="BI970" s="146"/>
      <c r="BJ970" s="146"/>
      <c r="BK970" s="146"/>
      <c r="BL970" s="146"/>
      <c r="BM970" s="146"/>
      <c r="BN970" s="146"/>
      <c r="BO970" s="146"/>
      <c r="BP970" s="146"/>
      <c r="BQ970" s="146"/>
      <c r="BR970" s="146"/>
      <c r="BS970" s="146"/>
      <c r="BT970" s="146"/>
      <c r="BU970" s="146"/>
      <c r="BV970" s="146"/>
      <c r="BW970" s="146"/>
      <c r="BX970" s="146"/>
      <c r="BY970" s="146"/>
      <c r="BZ970" s="146"/>
      <c r="CA970" s="146"/>
      <c r="CB970" s="146"/>
      <c r="CC970" s="146"/>
      <c r="CD970" s="146"/>
      <c r="CE970" s="146"/>
      <c r="CF970" s="146"/>
      <c r="CG970" s="146"/>
      <c r="CH970" s="146"/>
      <c r="CI970" s="146"/>
      <c r="CJ970" s="146"/>
      <c r="CK970" s="146"/>
      <c r="CL970" s="146"/>
      <c r="CM970" s="146"/>
      <c r="CN970" s="146"/>
      <c r="CO970" s="146"/>
      <c r="CP970" s="146"/>
      <c r="CQ970" s="146"/>
      <c r="CR970" s="146"/>
      <c r="CS970" s="146"/>
      <c r="CT970" s="146"/>
      <c r="CU970" s="146"/>
      <c r="CV970" s="146"/>
      <c r="CW970" s="146"/>
      <c r="CX970" s="146"/>
      <c r="CY970" s="146"/>
      <c r="CZ970" s="146"/>
      <c r="DA970" s="146"/>
      <c r="DB970" s="146"/>
      <c r="DC970" s="146"/>
      <c r="DD970" s="146"/>
      <c r="DE970" s="146"/>
      <c r="DF970" s="146"/>
      <c r="DG970" s="146"/>
      <c r="DH970" s="146"/>
      <c r="DI970" s="146"/>
      <c r="DJ970" s="146"/>
      <c r="DK970" s="146"/>
      <c r="DL970" s="146"/>
      <c r="DM970" s="146"/>
      <c r="DN970" s="146"/>
      <c r="DO970" s="146"/>
      <c r="DP970" s="146"/>
      <c r="DQ970" s="146"/>
      <c r="DR970" s="146"/>
      <c r="DS970" s="146"/>
      <c r="DT970" s="146"/>
      <c r="DU970" s="146"/>
      <c r="DV970" s="158"/>
      <c r="DW970" s="158"/>
      <c r="DX970" s="158"/>
      <c r="DY970" s="158"/>
      <c r="DZ970" s="158"/>
      <c r="EA970" s="158"/>
      <c r="EB970" s="158"/>
      <c r="EC970" s="158"/>
      <c r="ED970" s="158"/>
      <c r="EE970" s="158"/>
      <c r="EF970" s="158"/>
      <c r="EG970" s="158"/>
      <c r="EH970" s="158"/>
      <c r="EI970" s="158"/>
      <c r="EJ970" s="146"/>
      <c r="EK970" s="146"/>
      <c r="EL970" s="146"/>
      <c r="EM970" s="146"/>
      <c r="EN970" s="146"/>
      <c r="EO970" s="146"/>
      <c r="EP970" s="146"/>
      <c r="EQ970" s="146"/>
      <c r="ER970" s="146"/>
      <c r="ES970" s="146"/>
      <c r="ET970" s="146"/>
      <c r="EU970" s="146"/>
      <c r="EV970" s="146"/>
      <c r="EW970" s="146"/>
      <c r="EX970" s="146"/>
      <c r="EY970" s="146"/>
      <c r="EZ970" s="158"/>
      <c r="FA970" s="158"/>
      <c r="FB970" s="158"/>
      <c r="FC970" s="146"/>
      <c r="FD970" s="146"/>
      <c r="FE970" s="146"/>
      <c r="FF970" s="146"/>
      <c r="FG970" s="146"/>
      <c r="FH970" s="146"/>
      <c r="FI970" s="146"/>
      <c r="FJ970" s="146"/>
      <c r="FK970" s="146"/>
      <c r="FL970" s="146"/>
      <c r="FM970" s="146"/>
      <c r="FN970" s="146"/>
      <c r="FO970" s="146"/>
      <c r="FP970" s="146"/>
      <c r="FQ970" s="146"/>
      <c r="FR970" s="146"/>
      <c r="FS970" s="146"/>
      <c r="FT970" s="146"/>
      <c r="FU970" s="146"/>
      <c r="FV970" s="146"/>
      <c r="FW970" s="146"/>
      <c r="FX970" s="146"/>
      <c r="FY970" s="146"/>
      <c r="FZ970" s="146"/>
      <c r="GA970" s="146"/>
    </row>
    <row r="971" spans="4:183">
      <c r="D971" s="45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  <c r="AA971" s="146"/>
      <c r="AB971" s="146"/>
      <c r="AC971" s="146"/>
      <c r="AD971" s="146"/>
      <c r="AE971" s="146"/>
      <c r="AF971" s="146"/>
      <c r="AG971" s="146"/>
      <c r="AH971" s="146"/>
      <c r="AI971" s="146"/>
      <c r="AJ971" s="146"/>
      <c r="AK971" s="146"/>
      <c r="AL971" s="217"/>
      <c r="AM971" s="146"/>
      <c r="AN971" s="146"/>
      <c r="AO971" s="146"/>
      <c r="AP971" s="146"/>
      <c r="AQ971" s="146"/>
      <c r="AR971" s="146"/>
      <c r="AS971" s="146"/>
      <c r="AT971" s="146"/>
      <c r="AU971" s="146"/>
      <c r="AV971" s="146"/>
      <c r="AW971" s="146"/>
      <c r="AX971" s="146"/>
      <c r="AY971" s="146"/>
      <c r="AZ971" s="146"/>
      <c r="BA971" s="146"/>
      <c r="BB971" s="146"/>
      <c r="BC971" s="146"/>
      <c r="BD971" s="146"/>
      <c r="BE971" s="146"/>
      <c r="BF971" s="146"/>
      <c r="BG971" s="146"/>
      <c r="BH971" s="146"/>
      <c r="BI971" s="146"/>
      <c r="BJ971" s="146"/>
      <c r="BK971" s="146"/>
      <c r="BL971" s="146"/>
      <c r="BM971" s="146"/>
      <c r="BN971" s="146"/>
      <c r="BO971" s="146"/>
      <c r="BP971" s="146"/>
      <c r="BQ971" s="146"/>
      <c r="BR971" s="146"/>
      <c r="BS971" s="146"/>
      <c r="BT971" s="146"/>
      <c r="BU971" s="146"/>
      <c r="BV971" s="146"/>
      <c r="BW971" s="146"/>
      <c r="BX971" s="146"/>
      <c r="BY971" s="146"/>
      <c r="BZ971" s="146"/>
      <c r="CA971" s="146"/>
      <c r="CB971" s="146"/>
      <c r="CC971" s="146"/>
      <c r="CD971" s="146"/>
      <c r="CE971" s="146"/>
      <c r="CF971" s="146"/>
      <c r="CG971" s="146"/>
      <c r="CH971" s="146"/>
      <c r="CI971" s="146"/>
      <c r="CJ971" s="146"/>
      <c r="CK971" s="146"/>
      <c r="CL971" s="146"/>
      <c r="CM971" s="146"/>
      <c r="CN971" s="146"/>
      <c r="CO971" s="146"/>
      <c r="CP971" s="146"/>
      <c r="CQ971" s="146"/>
      <c r="CR971" s="146"/>
      <c r="CS971" s="146"/>
      <c r="CT971" s="146"/>
      <c r="CU971" s="146"/>
      <c r="CV971" s="146"/>
      <c r="CW971" s="146"/>
      <c r="CX971" s="146"/>
      <c r="CY971" s="146"/>
      <c r="CZ971" s="146"/>
      <c r="DA971" s="146"/>
      <c r="DB971" s="146"/>
      <c r="DC971" s="146"/>
      <c r="DD971" s="146"/>
      <c r="DE971" s="146"/>
      <c r="DF971" s="146"/>
      <c r="DG971" s="146"/>
      <c r="DH971" s="146"/>
      <c r="DI971" s="146"/>
      <c r="DJ971" s="146"/>
      <c r="DK971" s="146"/>
      <c r="DL971" s="146"/>
      <c r="DM971" s="146"/>
      <c r="DN971" s="146"/>
      <c r="DO971" s="146"/>
      <c r="DP971" s="146"/>
      <c r="DQ971" s="146"/>
      <c r="DR971" s="146"/>
      <c r="DS971" s="146"/>
      <c r="DT971" s="146"/>
      <c r="DU971" s="146"/>
      <c r="DV971" s="158"/>
      <c r="DW971" s="158"/>
      <c r="DX971" s="158"/>
      <c r="DY971" s="158"/>
      <c r="DZ971" s="158"/>
      <c r="EA971" s="158"/>
      <c r="EB971" s="158"/>
      <c r="EC971" s="158"/>
      <c r="ED971" s="158"/>
      <c r="EE971" s="158"/>
      <c r="EF971" s="158"/>
      <c r="EG971" s="158"/>
      <c r="EH971" s="158"/>
      <c r="EI971" s="158"/>
      <c r="EJ971" s="146"/>
      <c r="EK971" s="146"/>
      <c r="EL971" s="146"/>
      <c r="EM971" s="146"/>
      <c r="EN971" s="146"/>
      <c r="EO971" s="146"/>
      <c r="EP971" s="146"/>
      <c r="EQ971" s="146"/>
      <c r="ER971" s="146"/>
      <c r="ES971" s="146"/>
      <c r="ET971" s="146"/>
      <c r="EU971" s="146"/>
      <c r="EV971" s="146"/>
      <c r="EW971" s="146"/>
      <c r="EX971" s="146"/>
      <c r="EY971" s="146"/>
      <c r="EZ971" s="158"/>
      <c r="FA971" s="158"/>
      <c r="FB971" s="158"/>
      <c r="FC971" s="146"/>
      <c r="FD971" s="146"/>
      <c r="FE971" s="146"/>
      <c r="FF971" s="146"/>
      <c r="FG971" s="146"/>
      <c r="FH971" s="146"/>
      <c r="FI971" s="146"/>
      <c r="FJ971" s="146"/>
      <c r="FK971" s="146"/>
      <c r="FL971" s="146"/>
      <c r="FM971" s="146"/>
      <c r="FN971" s="146"/>
      <c r="FO971" s="146"/>
      <c r="FP971" s="146"/>
      <c r="FQ971" s="146"/>
      <c r="FR971" s="146"/>
      <c r="FS971" s="146"/>
      <c r="FT971" s="146"/>
      <c r="FU971" s="146"/>
      <c r="FV971" s="146"/>
      <c r="FW971" s="146"/>
      <c r="FX971" s="146"/>
      <c r="FY971" s="146"/>
      <c r="FZ971" s="146"/>
      <c r="GA971" s="146"/>
    </row>
    <row r="972" spans="4:183">
      <c r="D972" s="45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  <c r="AA972" s="146"/>
      <c r="AB972" s="146"/>
      <c r="AC972" s="146"/>
      <c r="AD972" s="146"/>
      <c r="AE972" s="146"/>
      <c r="AF972" s="146"/>
      <c r="AG972" s="146"/>
      <c r="AH972" s="146"/>
      <c r="AI972" s="146"/>
      <c r="AJ972" s="146"/>
      <c r="AK972" s="146"/>
      <c r="AL972" s="217"/>
      <c r="AM972" s="146"/>
      <c r="AN972" s="146"/>
      <c r="AO972" s="146"/>
      <c r="AP972" s="146"/>
      <c r="AQ972" s="146"/>
      <c r="AR972" s="146"/>
      <c r="AS972" s="146"/>
      <c r="AT972" s="146"/>
      <c r="AU972" s="146"/>
      <c r="AV972" s="146"/>
      <c r="AW972" s="146"/>
      <c r="AX972" s="146"/>
      <c r="AY972" s="146"/>
      <c r="AZ972" s="146"/>
      <c r="BA972" s="146"/>
      <c r="BB972" s="146"/>
      <c r="BC972" s="146"/>
      <c r="BD972" s="146"/>
      <c r="BE972" s="146"/>
      <c r="BF972" s="146"/>
      <c r="BG972" s="146"/>
      <c r="BH972" s="146"/>
      <c r="BI972" s="146"/>
      <c r="BJ972" s="146"/>
      <c r="BK972" s="146"/>
      <c r="BL972" s="146"/>
      <c r="BM972" s="146"/>
      <c r="BN972" s="146"/>
      <c r="BO972" s="146"/>
      <c r="BP972" s="146"/>
      <c r="BQ972" s="146"/>
      <c r="BR972" s="146"/>
      <c r="BS972" s="146"/>
      <c r="BT972" s="146"/>
      <c r="BU972" s="146"/>
      <c r="BV972" s="146"/>
      <c r="BW972" s="146"/>
      <c r="BX972" s="146"/>
      <c r="BY972" s="146"/>
      <c r="BZ972" s="146"/>
      <c r="CA972" s="146"/>
      <c r="CB972" s="146"/>
      <c r="CC972" s="146"/>
      <c r="CD972" s="146"/>
      <c r="CE972" s="146"/>
      <c r="CF972" s="146"/>
      <c r="CG972" s="146"/>
      <c r="CH972" s="146"/>
      <c r="CI972" s="146"/>
      <c r="CJ972" s="146"/>
      <c r="CK972" s="146"/>
      <c r="CL972" s="146"/>
      <c r="CM972" s="146"/>
      <c r="CN972" s="146"/>
      <c r="CO972" s="146"/>
      <c r="CP972" s="146"/>
      <c r="CQ972" s="146"/>
      <c r="CR972" s="146"/>
      <c r="CS972" s="146"/>
      <c r="CT972" s="146"/>
      <c r="CU972" s="146"/>
      <c r="CV972" s="146"/>
      <c r="CW972" s="146"/>
      <c r="CX972" s="146"/>
      <c r="CY972" s="146"/>
      <c r="CZ972" s="146"/>
      <c r="DA972" s="146"/>
      <c r="DB972" s="146"/>
      <c r="DC972" s="146"/>
      <c r="DD972" s="146"/>
      <c r="DE972" s="146"/>
      <c r="DF972" s="146"/>
      <c r="DG972" s="146"/>
      <c r="DH972" s="146"/>
      <c r="DI972" s="146"/>
      <c r="DJ972" s="146"/>
      <c r="DK972" s="146"/>
      <c r="DL972" s="146"/>
      <c r="DM972" s="146"/>
      <c r="DN972" s="146"/>
      <c r="DO972" s="146"/>
      <c r="DP972" s="146"/>
      <c r="DQ972" s="146"/>
      <c r="DR972" s="146"/>
      <c r="DS972" s="146"/>
      <c r="DT972" s="146"/>
      <c r="DU972" s="146"/>
      <c r="DV972" s="158"/>
      <c r="DW972" s="158"/>
      <c r="DX972" s="158"/>
      <c r="DY972" s="158"/>
      <c r="DZ972" s="158"/>
      <c r="EA972" s="158"/>
      <c r="EB972" s="158"/>
      <c r="EC972" s="158"/>
      <c r="ED972" s="158"/>
      <c r="EE972" s="158"/>
      <c r="EF972" s="158"/>
      <c r="EG972" s="158"/>
      <c r="EH972" s="158"/>
      <c r="EI972" s="158"/>
      <c r="EJ972" s="146"/>
      <c r="EK972" s="146"/>
      <c r="EL972" s="146"/>
      <c r="EM972" s="146"/>
      <c r="EN972" s="146"/>
      <c r="EO972" s="146"/>
      <c r="EP972" s="146"/>
      <c r="EQ972" s="146"/>
      <c r="ER972" s="146"/>
      <c r="ES972" s="146"/>
      <c r="ET972" s="146"/>
      <c r="EU972" s="146"/>
      <c r="EV972" s="146"/>
      <c r="EW972" s="146"/>
      <c r="EX972" s="146"/>
      <c r="EY972" s="146"/>
      <c r="EZ972" s="158"/>
      <c r="FA972" s="158"/>
      <c r="FB972" s="158"/>
      <c r="FC972" s="146"/>
      <c r="FD972" s="146"/>
      <c r="FE972" s="146"/>
      <c r="FF972" s="146"/>
      <c r="FG972" s="146"/>
      <c r="FH972" s="146"/>
      <c r="FI972" s="146"/>
      <c r="FJ972" s="146"/>
      <c r="FK972" s="146"/>
      <c r="FL972" s="146"/>
      <c r="FM972" s="146"/>
      <c r="FN972" s="146"/>
      <c r="FO972" s="146"/>
      <c r="FP972" s="146"/>
      <c r="FQ972" s="146"/>
      <c r="FR972" s="146"/>
      <c r="FS972" s="146"/>
      <c r="FT972" s="146"/>
      <c r="FU972" s="146"/>
      <c r="FV972" s="146"/>
      <c r="FW972" s="146"/>
      <c r="FX972" s="146"/>
      <c r="FY972" s="146"/>
      <c r="FZ972" s="146"/>
      <c r="GA972" s="146"/>
    </row>
    <row r="973" spans="4:183">
      <c r="D973" s="45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  <c r="AA973" s="146"/>
      <c r="AB973" s="146"/>
      <c r="AC973" s="146"/>
      <c r="AD973" s="146"/>
      <c r="AE973" s="146"/>
      <c r="AF973" s="146"/>
      <c r="AG973" s="146"/>
      <c r="AH973" s="146"/>
      <c r="AI973" s="146"/>
      <c r="AJ973" s="146"/>
      <c r="AK973" s="146"/>
      <c r="AL973" s="217"/>
      <c r="AM973" s="146"/>
      <c r="AN973" s="146"/>
      <c r="AO973" s="146"/>
      <c r="AP973" s="146"/>
      <c r="AQ973" s="146"/>
      <c r="AR973" s="146"/>
      <c r="AS973" s="146"/>
      <c r="AT973" s="146"/>
      <c r="AU973" s="146"/>
      <c r="AV973" s="146"/>
      <c r="AW973" s="146"/>
      <c r="AX973" s="146"/>
      <c r="AY973" s="146"/>
      <c r="AZ973" s="146"/>
      <c r="BA973" s="146"/>
      <c r="BB973" s="146"/>
      <c r="BC973" s="146"/>
      <c r="BD973" s="146"/>
      <c r="BE973" s="146"/>
      <c r="BF973" s="146"/>
      <c r="BG973" s="146"/>
      <c r="BH973" s="146"/>
      <c r="BI973" s="146"/>
      <c r="BJ973" s="146"/>
      <c r="BK973" s="146"/>
      <c r="BL973" s="146"/>
      <c r="BM973" s="146"/>
      <c r="BN973" s="146"/>
      <c r="BO973" s="146"/>
      <c r="BP973" s="146"/>
      <c r="BQ973" s="146"/>
      <c r="BR973" s="146"/>
      <c r="BS973" s="146"/>
      <c r="BT973" s="146"/>
      <c r="BU973" s="146"/>
      <c r="BV973" s="146"/>
      <c r="BW973" s="146"/>
      <c r="BX973" s="146"/>
      <c r="BY973" s="146"/>
      <c r="BZ973" s="146"/>
      <c r="CA973" s="146"/>
      <c r="CB973" s="146"/>
      <c r="CC973" s="146"/>
      <c r="CD973" s="146"/>
      <c r="CE973" s="146"/>
      <c r="CF973" s="146"/>
      <c r="CG973" s="146"/>
      <c r="CH973" s="146"/>
      <c r="CI973" s="146"/>
      <c r="CJ973" s="146"/>
      <c r="CK973" s="146"/>
      <c r="CL973" s="146"/>
      <c r="CM973" s="146"/>
      <c r="CN973" s="146"/>
      <c r="CO973" s="146"/>
      <c r="CP973" s="146"/>
      <c r="CQ973" s="146"/>
      <c r="CR973" s="146"/>
      <c r="CS973" s="146"/>
      <c r="CT973" s="146"/>
      <c r="CU973" s="146"/>
      <c r="CV973" s="146"/>
      <c r="CW973" s="146"/>
      <c r="CX973" s="146"/>
      <c r="CY973" s="146"/>
      <c r="CZ973" s="146"/>
      <c r="DA973" s="146"/>
      <c r="DB973" s="146"/>
      <c r="DC973" s="146"/>
      <c r="DD973" s="146"/>
      <c r="DE973" s="146"/>
      <c r="DF973" s="146"/>
      <c r="DG973" s="146"/>
      <c r="DH973" s="146"/>
      <c r="DI973" s="146"/>
      <c r="DJ973" s="146"/>
      <c r="DK973" s="146"/>
      <c r="DL973" s="146"/>
      <c r="DM973" s="146"/>
      <c r="DN973" s="146"/>
      <c r="DO973" s="146"/>
      <c r="DP973" s="146"/>
      <c r="DQ973" s="146"/>
      <c r="DR973" s="146"/>
      <c r="DS973" s="146"/>
      <c r="DT973" s="146"/>
      <c r="DU973" s="146"/>
      <c r="DV973" s="158"/>
      <c r="DW973" s="158"/>
      <c r="DX973" s="158"/>
      <c r="DY973" s="158"/>
      <c r="DZ973" s="158"/>
      <c r="EA973" s="158"/>
      <c r="EB973" s="158"/>
      <c r="EC973" s="158"/>
      <c r="ED973" s="158"/>
      <c r="EE973" s="158"/>
      <c r="EF973" s="158"/>
      <c r="EG973" s="158"/>
      <c r="EH973" s="158"/>
      <c r="EI973" s="158"/>
      <c r="EJ973" s="146"/>
      <c r="EK973" s="146"/>
      <c r="EL973" s="146"/>
      <c r="EM973" s="146"/>
      <c r="EN973" s="146"/>
      <c r="EO973" s="146"/>
      <c r="EP973" s="146"/>
      <c r="EQ973" s="146"/>
      <c r="ER973" s="146"/>
      <c r="ES973" s="146"/>
      <c r="ET973" s="146"/>
      <c r="EU973" s="146"/>
      <c r="EV973" s="146"/>
      <c r="EW973" s="146"/>
      <c r="EX973" s="146"/>
      <c r="EY973" s="146"/>
      <c r="EZ973" s="158"/>
      <c r="FA973" s="158"/>
      <c r="FB973" s="158"/>
      <c r="FC973" s="146"/>
      <c r="FD973" s="146"/>
      <c r="FE973" s="146"/>
      <c r="FF973" s="146"/>
      <c r="FG973" s="146"/>
      <c r="FH973" s="146"/>
      <c r="FI973" s="146"/>
      <c r="FJ973" s="146"/>
      <c r="FK973" s="146"/>
      <c r="FL973" s="146"/>
      <c r="FM973" s="146"/>
      <c r="FN973" s="146"/>
      <c r="FO973" s="146"/>
      <c r="FP973" s="146"/>
      <c r="FQ973" s="146"/>
      <c r="FR973" s="146"/>
      <c r="FS973" s="146"/>
      <c r="FT973" s="146"/>
      <c r="FU973" s="146"/>
      <c r="FV973" s="146"/>
      <c r="FW973" s="146"/>
      <c r="FX973" s="146"/>
      <c r="FY973" s="146"/>
      <c r="FZ973" s="146"/>
      <c r="GA973" s="146"/>
    </row>
    <row r="974" spans="4:183">
      <c r="D974" s="45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  <c r="AA974" s="146"/>
      <c r="AB974" s="146"/>
      <c r="AC974" s="146"/>
      <c r="AD974" s="146"/>
      <c r="AE974" s="146"/>
      <c r="AF974" s="146"/>
      <c r="AG974" s="146"/>
      <c r="AH974" s="146"/>
      <c r="AI974" s="146"/>
      <c r="AJ974" s="146"/>
      <c r="AK974" s="146"/>
      <c r="AL974" s="217"/>
      <c r="AM974" s="146"/>
      <c r="AN974" s="146"/>
      <c r="AO974" s="146"/>
      <c r="AP974" s="146"/>
      <c r="AQ974" s="146"/>
      <c r="AR974" s="146"/>
      <c r="AS974" s="146"/>
      <c r="AT974" s="146"/>
      <c r="AU974" s="146"/>
      <c r="AV974" s="146"/>
      <c r="AW974" s="146"/>
      <c r="AX974" s="146"/>
      <c r="AY974" s="146"/>
      <c r="AZ974" s="146"/>
      <c r="BA974" s="146"/>
      <c r="BB974" s="146"/>
      <c r="BC974" s="146"/>
      <c r="BD974" s="146"/>
      <c r="BE974" s="146"/>
      <c r="BF974" s="146"/>
      <c r="BG974" s="146"/>
      <c r="BH974" s="146"/>
      <c r="BI974" s="146"/>
      <c r="BJ974" s="146"/>
      <c r="BK974" s="146"/>
      <c r="BL974" s="146"/>
      <c r="BM974" s="146"/>
      <c r="BN974" s="146"/>
      <c r="BO974" s="146"/>
      <c r="BP974" s="146"/>
      <c r="BQ974" s="146"/>
      <c r="BR974" s="146"/>
      <c r="BS974" s="146"/>
      <c r="BT974" s="146"/>
      <c r="BU974" s="146"/>
      <c r="BV974" s="146"/>
      <c r="BW974" s="146"/>
      <c r="BX974" s="146"/>
      <c r="BY974" s="146"/>
      <c r="BZ974" s="146"/>
      <c r="CA974" s="146"/>
      <c r="CB974" s="146"/>
      <c r="CC974" s="146"/>
      <c r="CD974" s="146"/>
      <c r="CE974" s="146"/>
      <c r="CF974" s="146"/>
      <c r="CG974" s="146"/>
      <c r="CH974" s="146"/>
      <c r="CI974" s="146"/>
      <c r="CJ974" s="146"/>
      <c r="CK974" s="146"/>
      <c r="CL974" s="146"/>
      <c r="CM974" s="146"/>
      <c r="CN974" s="146"/>
      <c r="CO974" s="146"/>
      <c r="CP974" s="146"/>
      <c r="CQ974" s="146"/>
      <c r="CR974" s="146"/>
      <c r="CS974" s="146"/>
      <c r="CT974" s="146"/>
      <c r="CU974" s="146"/>
      <c r="CV974" s="146"/>
      <c r="CW974" s="146"/>
      <c r="CX974" s="146"/>
      <c r="CY974" s="146"/>
      <c r="CZ974" s="146"/>
      <c r="DA974" s="146"/>
      <c r="DB974" s="146"/>
      <c r="DC974" s="146"/>
      <c r="DD974" s="146"/>
      <c r="DE974" s="146"/>
      <c r="DF974" s="146"/>
      <c r="DG974" s="146"/>
      <c r="DH974" s="146"/>
      <c r="DI974" s="146"/>
      <c r="DJ974" s="146"/>
      <c r="DK974" s="146"/>
      <c r="DL974" s="146"/>
      <c r="DM974" s="146"/>
      <c r="DN974" s="146"/>
      <c r="DO974" s="146"/>
      <c r="DP974" s="146"/>
      <c r="DQ974" s="146"/>
      <c r="DR974" s="146"/>
      <c r="DS974" s="146"/>
      <c r="DT974" s="146"/>
      <c r="DU974" s="146"/>
      <c r="DV974" s="158"/>
      <c r="DW974" s="158"/>
      <c r="DX974" s="158"/>
      <c r="DY974" s="158"/>
      <c r="DZ974" s="158"/>
      <c r="EA974" s="158"/>
      <c r="EB974" s="158"/>
      <c r="EC974" s="158"/>
      <c r="ED974" s="158"/>
      <c r="EE974" s="158"/>
      <c r="EF974" s="158"/>
      <c r="EG974" s="158"/>
      <c r="EH974" s="158"/>
      <c r="EI974" s="158"/>
      <c r="EJ974" s="146"/>
      <c r="EK974" s="146"/>
      <c r="EL974" s="146"/>
      <c r="EM974" s="146"/>
      <c r="EN974" s="146"/>
      <c r="EO974" s="146"/>
      <c r="EP974" s="146"/>
      <c r="EQ974" s="146"/>
      <c r="ER974" s="146"/>
      <c r="ES974" s="146"/>
      <c r="ET974" s="146"/>
      <c r="EU974" s="146"/>
      <c r="EV974" s="146"/>
      <c r="EW974" s="146"/>
      <c r="EX974" s="146"/>
      <c r="EY974" s="146"/>
      <c r="EZ974" s="158"/>
      <c r="FA974" s="158"/>
      <c r="FB974" s="158"/>
      <c r="FC974" s="146"/>
      <c r="FD974" s="146"/>
      <c r="FE974" s="146"/>
      <c r="FF974" s="146"/>
      <c r="FG974" s="146"/>
      <c r="FH974" s="146"/>
      <c r="FI974" s="146"/>
      <c r="FJ974" s="146"/>
      <c r="FK974" s="146"/>
      <c r="FL974" s="146"/>
      <c r="FM974" s="146"/>
      <c r="FN974" s="146"/>
      <c r="FO974" s="146"/>
      <c r="FP974" s="146"/>
      <c r="FQ974" s="146"/>
      <c r="FR974" s="146"/>
      <c r="FS974" s="146"/>
      <c r="FT974" s="146"/>
      <c r="FU974" s="146"/>
      <c r="FV974" s="146"/>
      <c r="FW974" s="146"/>
      <c r="FX974" s="146"/>
      <c r="FY974" s="146"/>
      <c r="FZ974" s="146"/>
      <c r="GA974" s="146"/>
    </row>
    <row r="975" spans="4:183">
      <c r="D975" s="45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  <c r="AA975" s="146"/>
      <c r="AB975" s="146"/>
      <c r="AC975" s="146"/>
      <c r="AD975" s="146"/>
      <c r="AE975" s="146"/>
      <c r="AF975" s="146"/>
      <c r="AG975" s="146"/>
      <c r="AH975" s="146"/>
      <c r="AI975" s="146"/>
      <c r="AJ975" s="146"/>
      <c r="AK975" s="146"/>
      <c r="AL975" s="217"/>
      <c r="AM975" s="146"/>
      <c r="AN975" s="146"/>
      <c r="AO975" s="146"/>
      <c r="AP975" s="146"/>
      <c r="AQ975" s="146"/>
      <c r="AR975" s="146"/>
      <c r="AS975" s="146"/>
      <c r="AT975" s="146"/>
      <c r="AU975" s="146"/>
      <c r="AV975" s="146"/>
      <c r="AW975" s="146"/>
      <c r="AX975" s="146"/>
      <c r="AY975" s="146"/>
      <c r="AZ975" s="146"/>
      <c r="BA975" s="146"/>
      <c r="BB975" s="146"/>
      <c r="BC975" s="146"/>
      <c r="BD975" s="146"/>
      <c r="BE975" s="146"/>
      <c r="BF975" s="146"/>
      <c r="BG975" s="146"/>
      <c r="BH975" s="146"/>
      <c r="BI975" s="146"/>
      <c r="BJ975" s="146"/>
      <c r="BK975" s="146"/>
      <c r="BL975" s="146"/>
      <c r="BM975" s="146"/>
      <c r="BN975" s="146"/>
      <c r="BO975" s="146"/>
      <c r="BP975" s="146"/>
      <c r="BQ975" s="146"/>
      <c r="BR975" s="146"/>
      <c r="BS975" s="146"/>
      <c r="BT975" s="146"/>
      <c r="BU975" s="146"/>
      <c r="BV975" s="146"/>
      <c r="BW975" s="146"/>
      <c r="BX975" s="146"/>
      <c r="BY975" s="146"/>
      <c r="BZ975" s="146"/>
      <c r="CA975" s="146"/>
      <c r="CB975" s="146"/>
      <c r="CC975" s="146"/>
      <c r="CD975" s="146"/>
      <c r="CE975" s="146"/>
      <c r="CF975" s="146"/>
      <c r="CG975" s="146"/>
      <c r="CH975" s="146"/>
      <c r="CI975" s="146"/>
      <c r="CJ975" s="146"/>
      <c r="CK975" s="146"/>
      <c r="CL975" s="146"/>
      <c r="CM975" s="146"/>
      <c r="CN975" s="146"/>
      <c r="CO975" s="146"/>
      <c r="CP975" s="146"/>
      <c r="CQ975" s="146"/>
      <c r="CR975" s="146"/>
      <c r="CS975" s="146"/>
      <c r="CT975" s="146"/>
      <c r="CU975" s="146"/>
      <c r="CV975" s="146"/>
      <c r="CW975" s="146"/>
      <c r="CX975" s="146"/>
      <c r="CY975" s="146"/>
      <c r="CZ975" s="146"/>
      <c r="DA975" s="146"/>
      <c r="DB975" s="146"/>
      <c r="DC975" s="146"/>
      <c r="DD975" s="146"/>
      <c r="DE975" s="146"/>
      <c r="DF975" s="146"/>
      <c r="DG975" s="146"/>
      <c r="DH975" s="146"/>
      <c r="DI975" s="146"/>
      <c r="DJ975" s="146"/>
      <c r="DK975" s="146"/>
      <c r="DL975" s="146"/>
      <c r="DM975" s="146"/>
      <c r="DN975" s="146"/>
      <c r="DO975" s="146"/>
      <c r="DP975" s="146"/>
      <c r="DQ975" s="146"/>
      <c r="DR975" s="146"/>
      <c r="DS975" s="146"/>
      <c r="DT975" s="146"/>
      <c r="DU975" s="146"/>
      <c r="DV975" s="158"/>
      <c r="DW975" s="158"/>
      <c r="DX975" s="158"/>
      <c r="DY975" s="158"/>
      <c r="DZ975" s="158"/>
      <c r="EA975" s="158"/>
      <c r="EB975" s="158"/>
      <c r="EC975" s="158"/>
      <c r="ED975" s="158"/>
      <c r="EE975" s="158"/>
      <c r="EF975" s="158"/>
      <c r="EG975" s="158"/>
      <c r="EH975" s="158"/>
      <c r="EI975" s="158"/>
      <c r="EJ975" s="146"/>
      <c r="EK975" s="146"/>
      <c r="EL975" s="146"/>
      <c r="EM975" s="146"/>
      <c r="EN975" s="146"/>
      <c r="EO975" s="146"/>
      <c r="EP975" s="146"/>
      <c r="EQ975" s="146"/>
      <c r="ER975" s="146"/>
      <c r="ES975" s="146"/>
      <c r="ET975" s="146"/>
      <c r="EU975" s="146"/>
      <c r="EV975" s="146"/>
      <c r="EW975" s="146"/>
      <c r="EX975" s="146"/>
      <c r="EY975" s="146"/>
      <c r="EZ975" s="158"/>
      <c r="FA975" s="158"/>
      <c r="FB975" s="158"/>
      <c r="FC975" s="146"/>
      <c r="FD975" s="146"/>
      <c r="FE975" s="146"/>
      <c r="FF975" s="146"/>
      <c r="FG975" s="146"/>
      <c r="FH975" s="146"/>
      <c r="FI975" s="146"/>
      <c r="FJ975" s="146"/>
      <c r="FK975" s="146"/>
      <c r="FL975" s="146"/>
      <c r="FM975" s="146"/>
      <c r="FN975" s="146"/>
      <c r="FO975" s="146"/>
      <c r="FP975" s="146"/>
      <c r="FQ975" s="146"/>
      <c r="FR975" s="146"/>
      <c r="FS975" s="146"/>
      <c r="FT975" s="146"/>
      <c r="FU975" s="146"/>
      <c r="FV975" s="146"/>
      <c r="FW975" s="146"/>
      <c r="FX975" s="146"/>
      <c r="FY975" s="146"/>
      <c r="FZ975" s="146"/>
      <c r="GA975" s="146"/>
    </row>
    <row r="976" spans="4:183">
      <c r="D976" s="45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  <c r="AA976" s="146"/>
      <c r="AB976" s="146"/>
      <c r="AC976" s="146"/>
      <c r="AD976" s="146"/>
      <c r="AE976" s="146"/>
      <c r="AF976" s="146"/>
      <c r="AG976" s="146"/>
      <c r="AH976" s="146"/>
      <c r="AI976" s="146"/>
      <c r="AJ976" s="146"/>
      <c r="AK976" s="146"/>
      <c r="AL976" s="217"/>
      <c r="AM976" s="146"/>
      <c r="AN976" s="146"/>
      <c r="AO976" s="146"/>
      <c r="AP976" s="146"/>
      <c r="AQ976" s="146"/>
      <c r="AR976" s="146"/>
      <c r="AS976" s="146"/>
      <c r="AT976" s="146"/>
      <c r="AU976" s="146"/>
      <c r="AV976" s="146"/>
      <c r="AW976" s="146"/>
      <c r="AX976" s="146"/>
      <c r="AY976" s="146"/>
      <c r="AZ976" s="146"/>
      <c r="BA976" s="146"/>
      <c r="BB976" s="146"/>
      <c r="BC976" s="146"/>
      <c r="BD976" s="146"/>
      <c r="BE976" s="146"/>
      <c r="BF976" s="146"/>
      <c r="BG976" s="146"/>
      <c r="BH976" s="146"/>
      <c r="BI976" s="146"/>
      <c r="BJ976" s="146"/>
      <c r="BK976" s="146"/>
      <c r="BL976" s="146"/>
      <c r="BM976" s="146"/>
      <c r="BN976" s="146"/>
      <c r="BO976" s="146"/>
      <c r="BP976" s="146"/>
      <c r="BQ976" s="146"/>
      <c r="BR976" s="146"/>
      <c r="BS976" s="146"/>
      <c r="BT976" s="146"/>
      <c r="BU976" s="146"/>
      <c r="BV976" s="146"/>
      <c r="BW976" s="146"/>
      <c r="BX976" s="146"/>
      <c r="BY976" s="146"/>
      <c r="BZ976" s="146"/>
      <c r="CA976" s="146"/>
      <c r="CB976" s="146"/>
      <c r="CC976" s="146"/>
      <c r="CD976" s="146"/>
      <c r="CE976" s="146"/>
      <c r="CF976" s="146"/>
      <c r="CG976" s="146"/>
      <c r="CH976" s="146"/>
      <c r="CI976" s="146"/>
      <c r="CJ976" s="146"/>
      <c r="CK976" s="146"/>
      <c r="CL976" s="146"/>
      <c r="CM976" s="146"/>
      <c r="CN976" s="146"/>
      <c r="CO976" s="146"/>
      <c r="CP976" s="146"/>
      <c r="CQ976" s="146"/>
      <c r="CR976" s="146"/>
      <c r="CS976" s="146"/>
      <c r="CT976" s="146"/>
      <c r="CU976" s="146"/>
      <c r="CV976" s="146"/>
      <c r="CW976" s="146"/>
      <c r="CX976" s="146"/>
      <c r="CY976" s="146"/>
      <c r="CZ976" s="146"/>
      <c r="DA976" s="146"/>
      <c r="DB976" s="146"/>
      <c r="DC976" s="146"/>
      <c r="DD976" s="146"/>
      <c r="DE976" s="146"/>
      <c r="DF976" s="146"/>
      <c r="DG976" s="146"/>
      <c r="DH976" s="146"/>
      <c r="DI976" s="146"/>
      <c r="DJ976" s="146"/>
      <c r="DK976" s="146"/>
      <c r="DL976" s="146"/>
      <c r="DM976" s="146"/>
      <c r="DN976" s="146"/>
      <c r="DO976" s="146"/>
      <c r="DP976" s="146"/>
      <c r="DQ976" s="146"/>
      <c r="DR976" s="146"/>
      <c r="DS976" s="146"/>
      <c r="DT976" s="146"/>
      <c r="DU976" s="146"/>
      <c r="DV976" s="158"/>
      <c r="DW976" s="158"/>
      <c r="DX976" s="158"/>
      <c r="DY976" s="158"/>
      <c r="DZ976" s="158"/>
      <c r="EA976" s="158"/>
      <c r="EB976" s="158"/>
      <c r="EC976" s="158"/>
      <c r="ED976" s="158"/>
      <c r="EE976" s="158"/>
      <c r="EF976" s="158"/>
      <c r="EG976" s="158"/>
      <c r="EH976" s="158"/>
      <c r="EI976" s="158"/>
      <c r="EJ976" s="146"/>
      <c r="EK976" s="146"/>
      <c r="EL976" s="146"/>
      <c r="EM976" s="146"/>
      <c r="EN976" s="146"/>
      <c r="EO976" s="146"/>
      <c r="EP976" s="146"/>
      <c r="EQ976" s="146"/>
      <c r="ER976" s="146"/>
      <c r="ES976" s="146"/>
      <c r="ET976" s="146"/>
      <c r="EU976" s="146"/>
      <c r="EV976" s="146"/>
      <c r="EW976" s="146"/>
      <c r="EX976" s="146"/>
      <c r="EY976" s="146"/>
      <c r="EZ976" s="158"/>
      <c r="FA976" s="158"/>
      <c r="FB976" s="158"/>
      <c r="FC976" s="146"/>
      <c r="FD976" s="146"/>
      <c r="FE976" s="146"/>
      <c r="FF976" s="146"/>
      <c r="FG976" s="146"/>
      <c r="FH976" s="146"/>
      <c r="FI976" s="146"/>
      <c r="FJ976" s="146"/>
      <c r="FK976" s="146"/>
      <c r="FL976" s="146"/>
      <c r="FM976" s="146"/>
      <c r="FN976" s="146"/>
      <c r="FO976" s="146"/>
      <c r="FP976" s="146"/>
      <c r="FQ976" s="146"/>
      <c r="FR976" s="146"/>
      <c r="FS976" s="146"/>
      <c r="FT976" s="146"/>
      <c r="FU976" s="146"/>
      <c r="FV976" s="146"/>
      <c r="FW976" s="146"/>
      <c r="FX976" s="146"/>
      <c r="FY976" s="146"/>
      <c r="FZ976" s="146"/>
      <c r="GA976" s="146"/>
    </row>
    <row r="977" spans="4:183">
      <c r="D977" s="45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  <c r="AA977" s="146"/>
      <c r="AB977" s="146"/>
      <c r="AC977" s="146"/>
      <c r="AD977" s="146"/>
      <c r="AE977" s="146"/>
      <c r="AF977" s="146"/>
      <c r="AG977" s="146"/>
      <c r="AH977" s="146"/>
      <c r="AI977" s="146"/>
      <c r="AJ977" s="146"/>
      <c r="AK977" s="146"/>
      <c r="AL977" s="217"/>
      <c r="AM977" s="146"/>
      <c r="AN977" s="146"/>
      <c r="AO977" s="146"/>
      <c r="AP977" s="146"/>
      <c r="AQ977" s="146"/>
      <c r="AR977" s="146"/>
      <c r="AS977" s="146"/>
      <c r="AT977" s="146"/>
      <c r="AU977" s="146"/>
      <c r="AV977" s="146"/>
      <c r="AW977" s="146"/>
      <c r="AX977" s="146"/>
      <c r="AY977" s="146"/>
      <c r="AZ977" s="146"/>
      <c r="BA977" s="146"/>
      <c r="BB977" s="146"/>
      <c r="BC977" s="146"/>
      <c r="BD977" s="146"/>
      <c r="BE977" s="146"/>
      <c r="BF977" s="146"/>
      <c r="BG977" s="146"/>
      <c r="BH977" s="146"/>
      <c r="BI977" s="146"/>
      <c r="BJ977" s="146"/>
      <c r="BK977" s="146"/>
      <c r="BL977" s="146"/>
      <c r="BM977" s="146"/>
      <c r="BN977" s="146"/>
      <c r="BO977" s="146"/>
      <c r="BP977" s="146"/>
      <c r="BQ977" s="146"/>
      <c r="BR977" s="146"/>
      <c r="BS977" s="146"/>
      <c r="BT977" s="146"/>
      <c r="BU977" s="146"/>
      <c r="BV977" s="146"/>
      <c r="BW977" s="146"/>
      <c r="BX977" s="146"/>
      <c r="BY977" s="146"/>
      <c r="BZ977" s="146"/>
      <c r="CA977" s="146"/>
      <c r="CB977" s="146"/>
      <c r="CC977" s="146"/>
      <c r="CD977" s="146"/>
      <c r="CE977" s="146"/>
      <c r="CF977" s="146"/>
      <c r="CG977" s="146"/>
      <c r="CH977" s="146"/>
      <c r="CI977" s="146"/>
      <c r="CJ977" s="146"/>
      <c r="CK977" s="146"/>
      <c r="CL977" s="146"/>
      <c r="CM977" s="146"/>
      <c r="CN977" s="146"/>
      <c r="CO977" s="146"/>
      <c r="CP977" s="146"/>
      <c r="CQ977" s="146"/>
      <c r="CR977" s="146"/>
      <c r="CS977" s="146"/>
      <c r="CT977" s="146"/>
      <c r="CU977" s="146"/>
      <c r="CV977" s="146"/>
      <c r="CW977" s="146"/>
      <c r="CX977" s="146"/>
      <c r="CY977" s="146"/>
      <c r="CZ977" s="146"/>
      <c r="DA977" s="146"/>
      <c r="DB977" s="146"/>
      <c r="DC977" s="146"/>
      <c r="DD977" s="146"/>
      <c r="DE977" s="146"/>
      <c r="DF977" s="146"/>
      <c r="DG977" s="146"/>
      <c r="DH977" s="146"/>
      <c r="DI977" s="146"/>
      <c r="DJ977" s="146"/>
      <c r="DK977" s="146"/>
      <c r="DL977" s="146"/>
      <c r="DM977" s="146"/>
      <c r="DN977" s="146"/>
      <c r="DO977" s="146"/>
      <c r="DP977" s="146"/>
      <c r="DQ977" s="146"/>
      <c r="DR977" s="146"/>
      <c r="DS977" s="146"/>
      <c r="DT977" s="146"/>
      <c r="DU977" s="146"/>
      <c r="DV977" s="158"/>
      <c r="DW977" s="158"/>
      <c r="DX977" s="158"/>
      <c r="DY977" s="158"/>
      <c r="DZ977" s="158"/>
      <c r="EA977" s="158"/>
      <c r="EB977" s="158"/>
      <c r="EC977" s="158"/>
      <c r="ED977" s="158"/>
      <c r="EE977" s="158"/>
      <c r="EF977" s="158"/>
      <c r="EG977" s="158"/>
      <c r="EH977" s="158"/>
      <c r="EI977" s="158"/>
      <c r="EJ977" s="146"/>
      <c r="EK977" s="146"/>
      <c r="EL977" s="146"/>
      <c r="EM977" s="146"/>
      <c r="EN977" s="146"/>
      <c r="EO977" s="146"/>
      <c r="EP977" s="146"/>
      <c r="EQ977" s="146"/>
      <c r="ER977" s="146"/>
      <c r="ES977" s="146"/>
      <c r="ET977" s="146"/>
      <c r="EU977" s="146"/>
      <c r="EV977" s="146"/>
      <c r="EW977" s="146"/>
      <c r="EX977" s="146"/>
      <c r="EY977" s="146"/>
      <c r="EZ977" s="158"/>
      <c r="FA977" s="158"/>
      <c r="FB977" s="158"/>
      <c r="FC977" s="146"/>
      <c r="FD977" s="146"/>
      <c r="FE977" s="146"/>
      <c r="FF977" s="146"/>
      <c r="FG977" s="146"/>
      <c r="FH977" s="146"/>
      <c r="FI977" s="146"/>
      <c r="FJ977" s="146"/>
      <c r="FK977" s="146"/>
      <c r="FL977" s="146"/>
      <c r="FM977" s="146"/>
      <c r="FN977" s="146"/>
      <c r="FO977" s="146"/>
      <c r="FP977" s="146"/>
      <c r="FQ977" s="146"/>
      <c r="FR977" s="146"/>
      <c r="FS977" s="146"/>
      <c r="FT977" s="146"/>
      <c r="FU977" s="146"/>
      <c r="FV977" s="146"/>
      <c r="FW977" s="146"/>
      <c r="FX977" s="146"/>
      <c r="FY977" s="146"/>
      <c r="FZ977" s="146"/>
      <c r="GA977" s="146"/>
    </row>
    <row r="978" spans="4:183">
      <c r="D978" s="45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  <c r="AA978" s="146"/>
      <c r="AB978" s="146"/>
      <c r="AC978" s="146"/>
      <c r="AD978" s="146"/>
      <c r="AE978" s="146"/>
      <c r="AF978" s="146"/>
      <c r="AG978" s="146"/>
      <c r="AH978" s="146"/>
      <c r="AI978" s="146"/>
      <c r="AJ978" s="146"/>
      <c r="AK978" s="146"/>
      <c r="AL978" s="217"/>
      <c r="AM978" s="146"/>
      <c r="AN978" s="146"/>
      <c r="AO978" s="146"/>
      <c r="AP978" s="146"/>
      <c r="AQ978" s="146"/>
      <c r="AR978" s="146"/>
      <c r="AS978" s="146"/>
      <c r="AT978" s="146"/>
      <c r="AU978" s="146"/>
      <c r="AV978" s="146"/>
      <c r="AW978" s="146"/>
      <c r="AX978" s="146"/>
      <c r="AY978" s="146"/>
      <c r="AZ978" s="146"/>
      <c r="BA978" s="146"/>
      <c r="BB978" s="146"/>
      <c r="BC978" s="146"/>
      <c r="BD978" s="146"/>
      <c r="BE978" s="146"/>
      <c r="BF978" s="146"/>
      <c r="BG978" s="146"/>
      <c r="BH978" s="146"/>
      <c r="BI978" s="146"/>
      <c r="BJ978" s="146"/>
      <c r="BK978" s="146"/>
      <c r="BL978" s="146"/>
      <c r="BM978" s="146"/>
      <c r="BN978" s="146"/>
      <c r="BO978" s="146"/>
      <c r="BP978" s="146"/>
      <c r="BQ978" s="146"/>
      <c r="BR978" s="146"/>
      <c r="BS978" s="146"/>
      <c r="BT978" s="146"/>
      <c r="BU978" s="146"/>
      <c r="BV978" s="146"/>
      <c r="BW978" s="146"/>
      <c r="BX978" s="146"/>
      <c r="BY978" s="146"/>
      <c r="BZ978" s="146"/>
      <c r="CA978" s="146"/>
      <c r="CB978" s="146"/>
      <c r="CC978" s="146"/>
      <c r="CD978" s="146"/>
      <c r="CE978" s="146"/>
      <c r="CF978" s="146"/>
      <c r="CG978" s="146"/>
      <c r="CH978" s="146"/>
      <c r="CI978" s="146"/>
      <c r="CJ978" s="146"/>
      <c r="CK978" s="146"/>
      <c r="CL978" s="146"/>
      <c r="CM978" s="146"/>
      <c r="CN978" s="146"/>
      <c r="CO978" s="146"/>
      <c r="CP978" s="146"/>
      <c r="CQ978" s="146"/>
      <c r="CR978" s="146"/>
      <c r="CS978" s="146"/>
      <c r="CT978" s="146"/>
      <c r="CU978" s="146"/>
      <c r="CV978" s="146"/>
      <c r="CW978" s="146"/>
      <c r="CX978" s="146"/>
      <c r="CY978" s="146"/>
      <c r="CZ978" s="146"/>
      <c r="DA978" s="146"/>
      <c r="DB978" s="146"/>
      <c r="DC978" s="146"/>
      <c r="DD978" s="146"/>
      <c r="DE978" s="146"/>
      <c r="DF978" s="146"/>
      <c r="DG978" s="146"/>
      <c r="DH978" s="146"/>
      <c r="DI978" s="146"/>
      <c r="DJ978" s="146"/>
      <c r="DK978" s="146"/>
      <c r="DL978" s="146"/>
      <c r="DM978" s="146"/>
      <c r="DN978" s="146"/>
      <c r="DO978" s="146"/>
      <c r="DP978" s="146"/>
      <c r="DQ978" s="146"/>
      <c r="DR978" s="146"/>
      <c r="DS978" s="146"/>
      <c r="DT978" s="146"/>
      <c r="DU978" s="146"/>
      <c r="DV978" s="158"/>
      <c r="DW978" s="158"/>
      <c r="DX978" s="158"/>
      <c r="DY978" s="158"/>
      <c r="DZ978" s="158"/>
      <c r="EA978" s="158"/>
      <c r="EB978" s="158"/>
      <c r="EC978" s="158"/>
      <c r="ED978" s="158"/>
      <c r="EE978" s="158"/>
      <c r="EF978" s="158"/>
      <c r="EG978" s="158"/>
      <c r="EH978" s="158"/>
      <c r="EI978" s="158"/>
      <c r="EJ978" s="146"/>
      <c r="EK978" s="146"/>
      <c r="EL978" s="146"/>
      <c r="EM978" s="146"/>
      <c r="EN978" s="146"/>
      <c r="EO978" s="146"/>
      <c r="EP978" s="146"/>
      <c r="EQ978" s="146"/>
      <c r="ER978" s="146"/>
      <c r="ES978" s="146"/>
      <c r="ET978" s="146"/>
      <c r="EU978" s="146"/>
      <c r="EV978" s="146"/>
      <c r="EW978" s="146"/>
      <c r="EX978" s="146"/>
      <c r="EY978" s="146"/>
      <c r="EZ978" s="158"/>
      <c r="FA978" s="158"/>
      <c r="FB978" s="158"/>
      <c r="FC978" s="146"/>
      <c r="FD978" s="146"/>
      <c r="FE978" s="146"/>
      <c r="FF978" s="146"/>
      <c r="FG978" s="146"/>
      <c r="FH978" s="146"/>
      <c r="FI978" s="146"/>
      <c r="FJ978" s="146"/>
      <c r="FK978" s="146"/>
      <c r="FL978" s="146"/>
      <c r="FM978" s="146"/>
      <c r="FN978" s="146"/>
      <c r="FO978" s="146"/>
      <c r="FP978" s="146"/>
      <c r="FQ978" s="146"/>
      <c r="FR978" s="146"/>
      <c r="FS978" s="146"/>
      <c r="FT978" s="146"/>
      <c r="FU978" s="146"/>
      <c r="FV978" s="146"/>
      <c r="FW978" s="146"/>
      <c r="FX978" s="146"/>
      <c r="FY978" s="146"/>
      <c r="FZ978" s="146"/>
      <c r="GA978" s="146"/>
    </row>
    <row r="979" spans="4:183">
      <c r="D979" s="45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  <c r="AA979" s="146"/>
      <c r="AB979" s="146"/>
      <c r="AC979" s="146"/>
      <c r="AD979" s="146"/>
      <c r="AE979" s="146"/>
      <c r="AF979" s="146"/>
      <c r="AG979" s="146"/>
      <c r="AH979" s="146"/>
      <c r="AI979" s="146"/>
      <c r="AJ979" s="146"/>
      <c r="AK979" s="146"/>
      <c r="AL979" s="217"/>
      <c r="AM979" s="146"/>
      <c r="AN979" s="146"/>
      <c r="AO979" s="146"/>
      <c r="AP979" s="146"/>
      <c r="AQ979" s="146"/>
      <c r="AR979" s="146"/>
      <c r="AS979" s="146"/>
      <c r="AT979" s="146"/>
      <c r="AU979" s="146"/>
      <c r="AV979" s="146"/>
      <c r="AW979" s="146"/>
      <c r="AX979" s="146"/>
      <c r="AY979" s="146"/>
      <c r="AZ979" s="146"/>
      <c r="BA979" s="146"/>
      <c r="BB979" s="146"/>
      <c r="BC979" s="146"/>
      <c r="BD979" s="146"/>
      <c r="BE979" s="146"/>
      <c r="BF979" s="146"/>
      <c r="BG979" s="146"/>
      <c r="BH979" s="146"/>
      <c r="BI979" s="146"/>
      <c r="BJ979" s="146"/>
      <c r="BK979" s="146"/>
      <c r="BL979" s="146"/>
      <c r="BM979" s="146"/>
      <c r="BN979" s="146"/>
      <c r="BO979" s="146"/>
      <c r="BP979" s="146"/>
      <c r="BQ979" s="146"/>
      <c r="BR979" s="146"/>
      <c r="BS979" s="146"/>
      <c r="BT979" s="146"/>
      <c r="BU979" s="146"/>
      <c r="BV979" s="146"/>
      <c r="BW979" s="146"/>
      <c r="BX979" s="146"/>
      <c r="BY979" s="146"/>
      <c r="BZ979" s="146"/>
      <c r="CA979" s="146"/>
      <c r="CB979" s="146"/>
      <c r="CC979" s="146"/>
      <c r="CD979" s="146"/>
      <c r="CE979" s="146"/>
      <c r="CF979" s="146"/>
      <c r="CG979" s="146"/>
      <c r="CH979" s="146"/>
      <c r="CI979" s="146"/>
      <c r="CJ979" s="146"/>
      <c r="CK979" s="146"/>
      <c r="CL979" s="146"/>
      <c r="CM979" s="146"/>
      <c r="CN979" s="146"/>
      <c r="CO979" s="146"/>
      <c r="CP979" s="146"/>
      <c r="CQ979" s="146"/>
      <c r="CR979" s="146"/>
      <c r="CS979" s="146"/>
      <c r="CT979" s="146"/>
      <c r="CU979" s="146"/>
      <c r="CV979" s="146"/>
      <c r="CW979" s="146"/>
      <c r="CX979" s="146"/>
      <c r="CY979" s="146"/>
      <c r="CZ979" s="146"/>
      <c r="DA979" s="146"/>
      <c r="DB979" s="146"/>
      <c r="DC979" s="146"/>
      <c r="DD979" s="146"/>
      <c r="DE979" s="146"/>
      <c r="DF979" s="146"/>
      <c r="DG979" s="146"/>
      <c r="DH979" s="146"/>
      <c r="DI979" s="146"/>
      <c r="DJ979" s="146"/>
      <c r="DK979" s="146"/>
      <c r="DL979" s="146"/>
      <c r="DM979" s="146"/>
      <c r="DN979" s="146"/>
      <c r="DO979" s="146"/>
      <c r="DP979" s="146"/>
      <c r="DQ979" s="146"/>
      <c r="DR979" s="146"/>
      <c r="DS979" s="146"/>
      <c r="DT979" s="146"/>
      <c r="DU979" s="146"/>
      <c r="DV979" s="158"/>
      <c r="DW979" s="158"/>
      <c r="DX979" s="158"/>
      <c r="DY979" s="158"/>
      <c r="DZ979" s="158"/>
      <c r="EA979" s="158"/>
      <c r="EB979" s="158"/>
      <c r="EC979" s="158"/>
      <c r="ED979" s="158"/>
      <c r="EE979" s="158"/>
      <c r="EF979" s="158"/>
      <c r="EG979" s="158"/>
      <c r="EH979" s="158"/>
      <c r="EI979" s="158"/>
      <c r="EJ979" s="146"/>
      <c r="EK979" s="146"/>
      <c r="EL979" s="146"/>
      <c r="EM979" s="146"/>
      <c r="EN979" s="146"/>
      <c r="EO979" s="146"/>
      <c r="EP979" s="146"/>
      <c r="EQ979" s="146"/>
      <c r="ER979" s="146"/>
      <c r="ES979" s="146"/>
      <c r="ET979" s="146"/>
      <c r="EU979" s="146"/>
      <c r="EV979" s="146"/>
      <c r="EW979" s="146"/>
      <c r="EX979" s="146"/>
      <c r="EY979" s="146"/>
      <c r="EZ979" s="158"/>
      <c r="FA979" s="158"/>
      <c r="FB979" s="158"/>
      <c r="FC979" s="146"/>
      <c r="FD979" s="146"/>
      <c r="FE979" s="146"/>
      <c r="FF979" s="146"/>
      <c r="FG979" s="146"/>
      <c r="FH979" s="146"/>
      <c r="FI979" s="146"/>
      <c r="FJ979" s="146"/>
      <c r="FK979" s="146"/>
      <c r="FL979" s="146"/>
      <c r="FM979" s="146"/>
      <c r="FN979" s="146"/>
      <c r="FO979" s="146"/>
      <c r="FP979" s="146"/>
      <c r="FQ979" s="146"/>
      <c r="FR979" s="146"/>
      <c r="FS979" s="146"/>
      <c r="FT979" s="146"/>
      <c r="FU979" s="146"/>
      <c r="FV979" s="146"/>
      <c r="FW979" s="146"/>
      <c r="FX979" s="146"/>
      <c r="FY979" s="146"/>
      <c r="FZ979" s="146"/>
      <c r="GA979" s="146"/>
    </row>
    <row r="980" spans="4:183">
      <c r="D980" s="45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  <c r="AA980" s="146"/>
      <c r="AB980" s="146"/>
      <c r="AC980" s="146"/>
      <c r="AD980" s="146"/>
      <c r="AE980" s="146"/>
      <c r="AF980" s="146"/>
      <c r="AG980" s="146"/>
      <c r="AH980" s="146"/>
      <c r="AI980" s="146"/>
      <c r="AJ980" s="146"/>
      <c r="AK980" s="146"/>
      <c r="AL980" s="217"/>
      <c r="AM980" s="146"/>
      <c r="AN980" s="146"/>
      <c r="AO980" s="146"/>
      <c r="AP980" s="146"/>
      <c r="AQ980" s="146"/>
      <c r="AR980" s="146"/>
      <c r="AS980" s="146"/>
      <c r="AT980" s="146"/>
      <c r="AU980" s="146"/>
      <c r="AV980" s="146"/>
      <c r="AW980" s="146"/>
      <c r="AX980" s="146"/>
      <c r="AY980" s="146"/>
      <c r="AZ980" s="146"/>
      <c r="BA980" s="146"/>
      <c r="BB980" s="146"/>
      <c r="BC980" s="146"/>
      <c r="BD980" s="146"/>
      <c r="BE980" s="146"/>
      <c r="BF980" s="146"/>
      <c r="BG980" s="146"/>
      <c r="BH980" s="146"/>
      <c r="BI980" s="146"/>
      <c r="BJ980" s="146"/>
      <c r="BK980" s="146"/>
      <c r="BL980" s="146"/>
      <c r="BM980" s="146"/>
      <c r="BN980" s="146"/>
      <c r="BO980" s="146"/>
      <c r="BP980" s="146"/>
      <c r="BQ980" s="146"/>
      <c r="BR980" s="146"/>
      <c r="BS980" s="146"/>
      <c r="BT980" s="146"/>
      <c r="BU980" s="146"/>
      <c r="BV980" s="146"/>
      <c r="BW980" s="146"/>
      <c r="BX980" s="146"/>
      <c r="BY980" s="146"/>
      <c r="BZ980" s="146"/>
      <c r="CA980" s="146"/>
      <c r="CB980" s="146"/>
      <c r="CC980" s="146"/>
      <c r="CD980" s="146"/>
      <c r="CE980" s="146"/>
      <c r="CF980" s="146"/>
      <c r="CG980" s="146"/>
      <c r="CH980" s="146"/>
      <c r="CI980" s="146"/>
      <c r="CJ980" s="146"/>
      <c r="CK980" s="146"/>
      <c r="CL980" s="146"/>
      <c r="CM980" s="146"/>
      <c r="CN980" s="146"/>
      <c r="CO980" s="146"/>
      <c r="CP980" s="146"/>
      <c r="CQ980" s="146"/>
      <c r="CR980" s="146"/>
      <c r="CS980" s="146"/>
      <c r="CT980" s="146"/>
      <c r="CU980" s="146"/>
      <c r="CV980" s="146"/>
      <c r="CW980" s="146"/>
      <c r="CX980" s="146"/>
      <c r="CY980" s="146"/>
      <c r="CZ980" s="146"/>
      <c r="DA980" s="146"/>
      <c r="DB980" s="146"/>
      <c r="DC980" s="146"/>
      <c r="DD980" s="146"/>
      <c r="DE980" s="146"/>
      <c r="DF980" s="146"/>
      <c r="DG980" s="146"/>
      <c r="DH980" s="146"/>
      <c r="DI980" s="146"/>
      <c r="DJ980" s="146"/>
      <c r="DK980" s="146"/>
      <c r="DL980" s="146"/>
      <c r="DM980" s="146"/>
      <c r="DN980" s="146"/>
      <c r="DO980" s="146"/>
      <c r="DP980" s="146"/>
      <c r="DQ980" s="146"/>
      <c r="DR980" s="146"/>
      <c r="DS980" s="146"/>
      <c r="DT980" s="146"/>
      <c r="DU980" s="146"/>
      <c r="DV980" s="158"/>
      <c r="DW980" s="158"/>
      <c r="DX980" s="158"/>
      <c r="DY980" s="158"/>
      <c r="DZ980" s="158"/>
      <c r="EA980" s="158"/>
      <c r="EB980" s="158"/>
      <c r="EC980" s="158"/>
      <c r="ED980" s="158"/>
      <c r="EE980" s="158"/>
      <c r="EF980" s="158"/>
      <c r="EG980" s="158"/>
      <c r="EH980" s="158"/>
      <c r="EI980" s="158"/>
      <c r="EJ980" s="146"/>
      <c r="EK980" s="146"/>
      <c r="EL980" s="146"/>
      <c r="EM980" s="146"/>
      <c r="EN980" s="146"/>
      <c r="EO980" s="146"/>
      <c r="EP980" s="146"/>
      <c r="EQ980" s="146"/>
      <c r="ER980" s="146"/>
      <c r="ES980" s="146"/>
      <c r="ET980" s="146"/>
      <c r="EU980" s="146"/>
      <c r="EV980" s="146"/>
      <c r="EW980" s="146"/>
      <c r="EX980" s="146"/>
      <c r="EY980" s="146"/>
      <c r="EZ980" s="158"/>
      <c r="FA980" s="158"/>
      <c r="FB980" s="158"/>
      <c r="FC980" s="146"/>
      <c r="FD980" s="146"/>
      <c r="FE980" s="146"/>
      <c r="FF980" s="146"/>
      <c r="FG980" s="146"/>
      <c r="FH980" s="146"/>
      <c r="FI980" s="146"/>
      <c r="FJ980" s="146"/>
      <c r="FK980" s="146"/>
      <c r="FL980" s="146"/>
      <c r="FM980" s="146"/>
      <c r="FN980" s="146"/>
      <c r="FO980" s="146"/>
      <c r="FP980" s="146"/>
      <c r="FQ980" s="146"/>
      <c r="FR980" s="146"/>
      <c r="FS980" s="146"/>
      <c r="FT980" s="146"/>
      <c r="FU980" s="146"/>
      <c r="FV980" s="146"/>
      <c r="FW980" s="146"/>
      <c r="FX980" s="146"/>
      <c r="FY980" s="146"/>
      <c r="FZ980" s="146"/>
      <c r="GA980" s="146"/>
    </row>
    <row r="981" spans="4:183">
      <c r="D981" s="45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  <c r="AA981" s="146"/>
      <c r="AB981" s="146"/>
      <c r="AC981" s="146"/>
      <c r="AD981" s="146"/>
      <c r="AE981" s="146"/>
      <c r="AF981" s="146"/>
      <c r="AG981" s="146"/>
      <c r="AH981" s="146"/>
      <c r="AI981" s="146"/>
      <c r="AJ981" s="146"/>
      <c r="AK981" s="146"/>
      <c r="AL981" s="217"/>
      <c r="AM981" s="146"/>
      <c r="AN981" s="146"/>
      <c r="AO981" s="146"/>
      <c r="AP981" s="146"/>
      <c r="AQ981" s="146"/>
      <c r="AR981" s="146"/>
      <c r="AS981" s="146"/>
      <c r="AT981" s="146"/>
      <c r="AU981" s="146"/>
      <c r="AV981" s="146"/>
      <c r="AW981" s="146"/>
      <c r="AX981" s="146"/>
      <c r="AY981" s="146"/>
      <c r="AZ981" s="146"/>
      <c r="BA981" s="146"/>
      <c r="BB981" s="146"/>
      <c r="BC981" s="146"/>
      <c r="BD981" s="146"/>
      <c r="BE981" s="146"/>
      <c r="BF981" s="146"/>
      <c r="BG981" s="146"/>
      <c r="BH981" s="146"/>
      <c r="BI981" s="146"/>
      <c r="BJ981" s="146"/>
      <c r="BK981" s="146"/>
      <c r="BL981" s="146"/>
      <c r="BM981" s="146"/>
      <c r="BN981" s="146"/>
      <c r="BO981" s="146"/>
      <c r="BP981" s="146"/>
      <c r="BQ981" s="146"/>
      <c r="BR981" s="146"/>
      <c r="BS981" s="146"/>
      <c r="BT981" s="146"/>
      <c r="BU981" s="146"/>
      <c r="BV981" s="146"/>
      <c r="BW981" s="146"/>
      <c r="BX981" s="146"/>
      <c r="BY981" s="146"/>
      <c r="BZ981" s="146"/>
      <c r="CA981" s="146"/>
      <c r="CB981" s="146"/>
      <c r="CC981" s="146"/>
      <c r="CD981" s="146"/>
      <c r="CE981" s="146"/>
      <c r="CF981" s="146"/>
      <c r="CG981" s="146"/>
      <c r="CH981" s="146"/>
      <c r="CI981" s="146"/>
      <c r="CJ981" s="146"/>
      <c r="CK981" s="146"/>
      <c r="CL981" s="146"/>
      <c r="CM981" s="146"/>
      <c r="CN981" s="146"/>
      <c r="CO981" s="146"/>
      <c r="CP981" s="146"/>
      <c r="CQ981" s="146"/>
      <c r="CR981" s="146"/>
      <c r="CS981" s="146"/>
      <c r="CT981" s="146"/>
      <c r="CU981" s="146"/>
      <c r="CV981" s="146"/>
      <c r="CW981" s="146"/>
      <c r="CX981" s="146"/>
      <c r="CY981" s="146"/>
      <c r="CZ981" s="146"/>
      <c r="DA981" s="146"/>
      <c r="DB981" s="146"/>
      <c r="DC981" s="146"/>
      <c r="DD981" s="146"/>
      <c r="DE981" s="146"/>
      <c r="DF981" s="146"/>
      <c r="DG981" s="146"/>
      <c r="DH981" s="146"/>
      <c r="DI981" s="146"/>
      <c r="DJ981" s="146"/>
      <c r="DK981" s="146"/>
      <c r="DL981" s="146"/>
      <c r="DM981" s="146"/>
      <c r="DN981" s="146"/>
      <c r="DO981" s="146"/>
      <c r="DP981" s="146"/>
      <c r="DQ981" s="146"/>
      <c r="DR981" s="146"/>
      <c r="DS981" s="146"/>
      <c r="DT981" s="146"/>
      <c r="DU981" s="146"/>
      <c r="DV981" s="158"/>
      <c r="DW981" s="158"/>
      <c r="DX981" s="158"/>
      <c r="DY981" s="158"/>
      <c r="DZ981" s="158"/>
      <c r="EA981" s="158"/>
      <c r="EB981" s="158"/>
      <c r="EC981" s="158"/>
      <c r="ED981" s="158"/>
      <c r="EE981" s="158"/>
      <c r="EF981" s="158"/>
      <c r="EG981" s="158"/>
      <c r="EH981" s="158"/>
      <c r="EI981" s="158"/>
      <c r="EJ981" s="146"/>
      <c r="EK981" s="146"/>
      <c r="EL981" s="146"/>
      <c r="EM981" s="146"/>
      <c r="EN981" s="146"/>
      <c r="EO981" s="146"/>
      <c r="EP981" s="146"/>
      <c r="EQ981" s="146"/>
      <c r="ER981" s="146"/>
      <c r="ES981" s="146"/>
      <c r="ET981" s="146"/>
      <c r="EU981" s="146"/>
      <c r="EV981" s="146"/>
      <c r="EW981" s="146"/>
      <c r="EX981" s="146"/>
      <c r="EY981" s="146"/>
      <c r="EZ981" s="158"/>
      <c r="FA981" s="158"/>
      <c r="FB981" s="158"/>
      <c r="FC981" s="146"/>
      <c r="FD981" s="146"/>
      <c r="FE981" s="146"/>
      <c r="FF981" s="146"/>
      <c r="FG981" s="146"/>
      <c r="FH981" s="146"/>
      <c r="FI981" s="146"/>
      <c r="FJ981" s="146"/>
      <c r="FK981" s="146"/>
      <c r="FL981" s="146"/>
      <c r="FM981" s="146"/>
      <c r="FN981" s="146"/>
      <c r="FO981" s="146"/>
      <c r="FP981" s="146"/>
      <c r="FQ981" s="146"/>
      <c r="FR981" s="146"/>
      <c r="FS981" s="146"/>
      <c r="FT981" s="146"/>
      <c r="FU981" s="146"/>
      <c r="FV981" s="146"/>
      <c r="FW981" s="146"/>
      <c r="FX981" s="146"/>
      <c r="FY981" s="146"/>
      <c r="FZ981" s="146"/>
      <c r="GA981" s="146"/>
    </row>
    <row r="982" spans="4:183">
      <c r="D982" s="45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  <c r="AA982" s="146"/>
      <c r="AB982" s="146"/>
      <c r="AC982" s="146"/>
      <c r="AD982" s="146"/>
      <c r="AE982" s="146"/>
      <c r="AF982" s="146"/>
      <c r="AG982" s="146"/>
      <c r="AH982" s="146"/>
      <c r="AI982" s="146"/>
      <c r="AJ982" s="146"/>
      <c r="AK982" s="146"/>
      <c r="AL982" s="217"/>
      <c r="AM982" s="146"/>
      <c r="AN982" s="146"/>
      <c r="AO982" s="146"/>
      <c r="AP982" s="146"/>
      <c r="AQ982" s="146"/>
      <c r="AR982" s="146"/>
      <c r="AS982" s="146"/>
      <c r="AT982" s="146"/>
      <c r="AU982" s="146"/>
      <c r="AV982" s="146"/>
      <c r="AW982" s="146"/>
      <c r="AX982" s="146"/>
      <c r="AY982" s="146"/>
      <c r="AZ982" s="146"/>
      <c r="BA982" s="146"/>
      <c r="BB982" s="146"/>
      <c r="BC982" s="146"/>
      <c r="BD982" s="146"/>
      <c r="BE982" s="146"/>
      <c r="BF982" s="146"/>
      <c r="BG982" s="146"/>
      <c r="BH982" s="146"/>
      <c r="BI982" s="146"/>
      <c r="BJ982" s="146"/>
      <c r="BK982" s="146"/>
      <c r="BL982" s="146"/>
      <c r="BM982" s="146"/>
      <c r="BN982" s="146"/>
      <c r="BO982" s="146"/>
      <c r="BP982" s="146"/>
      <c r="BQ982" s="146"/>
      <c r="BR982" s="146"/>
      <c r="BS982" s="146"/>
      <c r="BT982" s="146"/>
      <c r="BU982" s="146"/>
      <c r="BV982" s="146"/>
      <c r="BW982" s="146"/>
      <c r="BX982" s="146"/>
      <c r="BY982" s="146"/>
      <c r="BZ982" s="146"/>
      <c r="CA982" s="146"/>
      <c r="CB982" s="146"/>
      <c r="CC982" s="146"/>
      <c r="CD982" s="146"/>
      <c r="CE982" s="146"/>
      <c r="CF982" s="146"/>
      <c r="CG982" s="146"/>
      <c r="CH982" s="146"/>
      <c r="CI982" s="146"/>
      <c r="CJ982" s="146"/>
      <c r="CK982" s="146"/>
      <c r="CL982" s="146"/>
      <c r="CM982" s="146"/>
      <c r="CN982" s="146"/>
      <c r="CO982" s="146"/>
      <c r="CP982" s="146"/>
      <c r="CQ982" s="146"/>
      <c r="CR982" s="146"/>
      <c r="CS982" s="146"/>
      <c r="CT982" s="146"/>
      <c r="CU982" s="146"/>
      <c r="CV982" s="146"/>
      <c r="CW982" s="146"/>
      <c r="CX982" s="146"/>
      <c r="CY982" s="146"/>
      <c r="CZ982" s="146"/>
      <c r="DA982" s="146"/>
      <c r="DB982" s="146"/>
      <c r="DC982" s="146"/>
      <c r="DD982" s="146"/>
      <c r="DE982" s="146"/>
      <c r="DF982" s="146"/>
      <c r="DG982" s="146"/>
      <c r="DH982" s="146"/>
      <c r="DI982" s="146"/>
      <c r="DJ982" s="146"/>
      <c r="DK982" s="146"/>
      <c r="DL982" s="146"/>
      <c r="DM982" s="146"/>
      <c r="DN982" s="146"/>
      <c r="DO982" s="146"/>
      <c r="DP982" s="146"/>
      <c r="DQ982" s="146"/>
      <c r="DR982" s="146"/>
      <c r="DS982" s="146"/>
      <c r="DT982" s="146"/>
      <c r="DU982" s="146"/>
      <c r="DV982" s="158"/>
      <c r="DW982" s="158"/>
      <c r="DX982" s="158"/>
      <c r="DY982" s="158"/>
      <c r="DZ982" s="158"/>
      <c r="EA982" s="158"/>
      <c r="EB982" s="158"/>
      <c r="EC982" s="158"/>
      <c r="ED982" s="158"/>
      <c r="EE982" s="158"/>
      <c r="EF982" s="158"/>
      <c r="EG982" s="158"/>
      <c r="EH982" s="158"/>
      <c r="EI982" s="158"/>
      <c r="EJ982" s="146"/>
      <c r="EK982" s="146"/>
      <c r="EL982" s="146"/>
      <c r="EM982" s="146"/>
      <c r="EN982" s="146"/>
      <c r="EO982" s="146"/>
      <c r="EP982" s="146"/>
      <c r="EQ982" s="146"/>
      <c r="ER982" s="146"/>
      <c r="ES982" s="146"/>
      <c r="ET982" s="146"/>
      <c r="EU982" s="146"/>
      <c r="EV982" s="146"/>
      <c r="EW982" s="146"/>
      <c r="EX982" s="146"/>
      <c r="EY982" s="146"/>
      <c r="EZ982" s="158"/>
      <c r="FA982" s="158"/>
      <c r="FB982" s="158"/>
      <c r="FC982" s="146"/>
      <c r="FD982" s="146"/>
      <c r="FE982" s="146"/>
      <c r="FF982" s="146"/>
      <c r="FG982" s="146"/>
      <c r="FH982" s="146"/>
      <c r="FI982" s="146"/>
      <c r="FJ982" s="146"/>
      <c r="FK982" s="146"/>
      <c r="FL982" s="146"/>
      <c r="FM982" s="146"/>
      <c r="FN982" s="146"/>
      <c r="FO982" s="146"/>
      <c r="FP982" s="146"/>
      <c r="FQ982" s="146"/>
      <c r="FR982" s="146"/>
      <c r="FS982" s="146"/>
      <c r="FT982" s="146"/>
      <c r="FU982" s="146"/>
      <c r="FV982" s="146"/>
      <c r="FW982" s="146"/>
      <c r="FX982" s="146"/>
      <c r="FY982" s="146"/>
      <c r="FZ982" s="146"/>
      <c r="GA982" s="146"/>
    </row>
    <row r="983" spans="4:183">
      <c r="D983" s="45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  <c r="AA983" s="146"/>
      <c r="AB983" s="146"/>
      <c r="AC983" s="146"/>
      <c r="AD983" s="146"/>
      <c r="AE983" s="146"/>
      <c r="AF983" s="146"/>
      <c r="AG983" s="146"/>
      <c r="AH983" s="146"/>
      <c r="AI983" s="146"/>
      <c r="AJ983" s="146"/>
      <c r="AK983" s="146"/>
      <c r="AL983" s="217"/>
      <c r="AM983" s="146"/>
      <c r="AN983" s="146"/>
      <c r="AO983" s="146"/>
      <c r="AP983" s="146"/>
      <c r="AQ983" s="146"/>
      <c r="AR983" s="146"/>
      <c r="AS983" s="146"/>
      <c r="AT983" s="146"/>
      <c r="AU983" s="146"/>
      <c r="AV983" s="146"/>
      <c r="AW983" s="146"/>
      <c r="AX983" s="146"/>
      <c r="AY983" s="146"/>
      <c r="AZ983" s="146"/>
      <c r="BA983" s="146"/>
      <c r="BB983" s="146"/>
      <c r="BC983" s="146"/>
      <c r="BD983" s="146"/>
      <c r="BE983" s="146"/>
      <c r="BF983" s="146"/>
      <c r="BG983" s="146"/>
      <c r="BH983" s="146"/>
      <c r="BI983" s="146"/>
      <c r="BJ983" s="146"/>
      <c r="BK983" s="146"/>
      <c r="BL983" s="146"/>
      <c r="BM983" s="146"/>
      <c r="BN983" s="146"/>
      <c r="BO983" s="146"/>
      <c r="BP983" s="146"/>
      <c r="BQ983" s="146"/>
      <c r="BR983" s="146"/>
      <c r="BS983" s="146"/>
      <c r="BT983" s="146"/>
      <c r="BU983" s="146"/>
      <c r="BV983" s="146"/>
      <c r="BW983" s="146"/>
      <c r="BX983" s="146"/>
      <c r="BY983" s="146"/>
      <c r="BZ983" s="146"/>
      <c r="CA983" s="146"/>
      <c r="CB983" s="146"/>
      <c r="CC983" s="146"/>
      <c r="CD983" s="146"/>
      <c r="CE983" s="146"/>
      <c r="CF983" s="146"/>
      <c r="CG983" s="146"/>
      <c r="CH983" s="146"/>
      <c r="CI983" s="146"/>
      <c r="CJ983" s="146"/>
      <c r="CK983" s="146"/>
      <c r="CL983" s="146"/>
      <c r="CM983" s="146"/>
      <c r="CN983" s="146"/>
      <c r="CO983" s="146"/>
      <c r="CP983" s="146"/>
      <c r="CQ983" s="146"/>
      <c r="CR983" s="146"/>
      <c r="CS983" s="146"/>
      <c r="CT983" s="146"/>
      <c r="CU983" s="146"/>
      <c r="CV983" s="146"/>
      <c r="CW983" s="146"/>
      <c r="CX983" s="146"/>
      <c r="CY983" s="146"/>
      <c r="CZ983" s="146"/>
      <c r="DA983" s="146"/>
      <c r="DB983" s="146"/>
      <c r="DC983" s="146"/>
      <c r="DD983" s="146"/>
      <c r="DE983" s="146"/>
      <c r="DF983" s="146"/>
      <c r="DG983" s="146"/>
      <c r="DH983" s="146"/>
      <c r="DI983" s="146"/>
      <c r="DJ983" s="146"/>
      <c r="DK983" s="146"/>
      <c r="DL983" s="146"/>
      <c r="DM983" s="146"/>
      <c r="DN983" s="146"/>
      <c r="DO983" s="146"/>
      <c r="DP983" s="146"/>
      <c r="DQ983" s="146"/>
      <c r="DR983" s="146"/>
      <c r="DS983" s="146"/>
      <c r="DT983" s="146"/>
      <c r="DU983" s="146"/>
      <c r="DV983" s="158"/>
      <c r="DW983" s="158"/>
      <c r="DX983" s="158"/>
      <c r="DY983" s="158"/>
      <c r="DZ983" s="158"/>
      <c r="EA983" s="158"/>
      <c r="EB983" s="158"/>
      <c r="EC983" s="158"/>
      <c r="ED983" s="158"/>
      <c r="EE983" s="158"/>
      <c r="EF983" s="158"/>
      <c r="EG983" s="158"/>
      <c r="EH983" s="158"/>
      <c r="EI983" s="158"/>
      <c r="EJ983" s="146"/>
      <c r="EK983" s="146"/>
      <c r="EL983" s="146"/>
      <c r="EM983" s="146"/>
      <c r="EN983" s="146"/>
      <c r="EO983" s="146"/>
      <c r="EP983" s="146"/>
      <c r="EQ983" s="146"/>
      <c r="ER983" s="146"/>
      <c r="ES983" s="146"/>
      <c r="ET983" s="146"/>
      <c r="EU983" s="146"/>
      <c r="EV983" s="146"/>
      <c r="EW983" s="146"/>
      <c r="EX983" s="146"/>
      <c r="EY983" s="146"/>
      <c r="EZ983" s="158"/>
      <c r="FA983" s="158"/>
      <c r="FB983" s="158"/>
      <c r="FC983" s="146"/>
      <c r="FD983" s="146"/>
      <c r="FE983" s="146"/>
      <c r="FF983" s="146"/>
      <c r="FG983" s="146"/>
      <c r="FH983" s="146"/>
      <c r="FI983" s="146"/>
      <c r="FJ983" s="146"/>
      <c r="FK983" s="146"/>
      <c r="FL983" s="146"/>
      <c r="FM983" s="146"/>
      <c r="FN983" s="146"/>
      <c r="FO983" s="146"/>
      <c r="FP983" s="146"/>
      <c r="FQ983" s="146"/>
      <c r="FR983" s="146"/>
      <c r="FS983" s="146"/>
      <c r="FT983" s="146"/>
      <c r="FU983" s="146"/>
      <c r="FV983" s="146"/>
      <c r="FW983" s="146"/>
      <c r="FX983" s="146"/>
      <c r="FY983" s="146"/>
      <c r="FZ983" s="146"/>
      <c r="GA983" s="146"/>
    </row>
    <row r="984" spans="4:183">
      <c r="D984" s="45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  <c r="AA984" s="146"/>
      <c r="AB984" s="146"/>
      <c r="AC984" s="146"/>
      <c r="AD984" s="146"/>
      <c r="AE984" s="146"/>
      <c r="AF984" s="146"/>
      <c r="AG984" s="146"/>
      <c r="AH984" s="146"/>
      <c r="AI984" s="146"/>
      <c r="AJ984" s="146"/>
      <c r="AK984" s="146"/>
      <c r="AL984" s="217"/>
      <c r="AM984" s="146"/>
      <c r="AN984" s="146"/>
      <c r="AO984" s="146"/>
      <c r="AP984" s="146"/>
      <c r="AQ984" s="146"/>
      <c r="AR984" s="146"/>
      <c r="AS984" s="146"/>
      <c r="AT984" s="146"/>
      <c r="AU984" s="146"/>
      <c r="AV984" s="146"/>
      <c r="AW984" s="146"/>
      <c r="AX984" s="146"/>
      <c r="AY984" s="146"/>
      <c r="AZ984" s="146"/>
      <c r="BA984" s="146"/>
      <c r="BB984" s="146"/>
      <c r="BC984" s="146"/>
      <c r="BD984" s="146"/>
      <c r="BE984" s="146"/>
      <c r="BF984" s="146"/>
      <c r="BG984" s="146"/>
      <c r="BH984" s="146"/>
      <c r="BI984" s="146"/>
      <c r="BJ984" s="146"/>
      <c r="BK984" s="146"/>
      <c r="BL984" s="146"/>
      <c r="BM984" s="146"/>
      <c r="BN984" s="146"/>
      <c r="BO984" s="146"/>
      <c r="BP984" s="146"/>
      <c r="BQ984" s="146"/>
      <c r="BR984" s="146"/>
      <c r="BS984" s="146"/>
      <c r="BT984" s="146"/>
      <c r="BU984" s="146"/>
      <c r="BV984" s="146"/>
      <c r="BW984" s="146"/>
      <c r="BX984" s="146"/>
      <c r="BY984" s="146"/>
      <c r="BZ984" s="146"/>
      <c r="CA984" s="146"/>
      <c r="CB984" s="146"/>
      <c r="CC984" s="146"/>
      <c r="CD984" s="146"/>
      <c r="CE984" s="146"/>
      <c r="CF984" s="146"/>
      <c r="CG984" s="146"/>
      <c r="CH984" s="146"/>
      <c r="CI984" s="146"/>
      <c r="CJ984" s="146"/>
      <c r="CK984" s="146"/>
      <c r="CL984" s="146"/>
      <c r="CM984" s="146"/>
      <c r="CN984" s="146"/>
      <c r="CO984" s="146"/>
      <c r="CP984" s="146"/>
      <c r="CQ984" s="146"/>
      <c r="CR984" s="146"/>
      <c r="CS984" s="146"/>
      <c r="CT984" s="146"/>
      <c r="CU984" s="146"/>
      <c r="CV984" s="146"/>
      <c r="CW984" s="146"/>
      <c r="CX984" s="146"/>
      <c r="CY984" s="146"/>
      <c r="CZ984" s="146"/>
      <c r="DA984" s="146"/>
      <c r="DB984" s="146"/>
      <c r="DC984" s="146"/>
      <c r="DD984" s="146"/>
      <c r="DE984" s="146"/>
      <c r="DF984" s="146"/>
      <c r="DG984" s="146"/>
      <c r="DH984" s="146"/>
      <c r="DI984" s="146"/>
      <c r="DJ984" s="146"/>
      <c r="DK984" s="146"/>
      <c r="DL984" s="146"/>
      <c r="DM984" s="146"/>
      <c r="DN984" s="146"/>
      <c r="DO984" s="146"/>
      <c r="DP984" s="146"/>
      <c r="DQ984" s="146"/>
      <c r="DR984" s="146"/>
      <c r="DS984" s="146"/>
      <c r="DT984" s="146"/>
      <c r="DU984" s="146"/>
      <c r="DV984" s="158"/>
      <c r="DW984" s="158"/>
      <c r="DX984" s="158"/>
      <c r="DY984" s="158"/>
      <c r="DZ984" s="158"/>
      <c r="EA984" s="158"/>
      <c r="EB984" s="158"/>
      <c r="EC984" s="158"/>
      <c r="ED984" s="158"/>
      <c r="EE984" s="158"/>
      <c r="EF984" s="158"/>
      <c r="EG984" s="158"/>
      <c r="EH984" s="158"/>
      <c r="EI984" s="158"/>
      <c r="EJ984" s="146"/>
      <c r="EK984" s="146"/>
      <c r="EL984" s="146"/>
      <c r="EM984" s="146"/>
      <c r="EN984" s="146"/>
      <c r="EO984" s="146"/>
      <c r="EP984" s="146"/>
      <c r="EQ984" s="146"/>
      <c r="ER984" s="146"/>
      <c r="ES984" s="146"/>
      <c r="ET984" s="146"/>
      <c r="EU984" s="146"/>
      <c r="EV984" s="146"/>
      <c r="EW984" s="146"/>
      <c r="EX984" s="146"/>
      <c r="EY984" s="146"/>
      <c r="EZ984" s="158"/>
      <c r="FA984" s="158"/>
      <c r="FB984" s="158"/>
      <c r="FC984" s="146"/>
      <c r="FD984" s="146"/>
      <c r="FE984" s="146"/>
      <c r="FF984" s="146"/>
      <c r="FG984" s="146"/>
      <c r="FH984" s="146"/>
      <c r="FI984" s="146"/>
      <c r="FJ984" s="146"/>
      <c r="FK984" s="146"/>
      <c r="FL984" s="146"/>
      <c r="FM984" s="146"/>
      <c r="FN984" s="146"/>
      <c r="FO984" s="146"/>
      <c r="FP984" s="146"/>
      <c r="FQ984" s="146"/>
      <c r="FR984" s="146"/>
      <c r="FS984" s="146"/>
      <c r="FT984" s="146"/>
      <c r="FU984" s="146"/>
      <c r="FV984" s="146"/>
      <c r="FW984" s="146"/>
      <c r="FX984" s="146"/>
      <c r="FY984" s="146"/>
      <c r="FZ984" s="146"/>
      <c r="GA984" s="146"/>
    </row>
    <row r="985" spans="4:183">
      <c r="D985" s="45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  <c r="AA985" s="146"/>
      <c r="AB985" s="146"/>
      <c r="AC985" s="146"/>
      <c r="AD985" s="146"/>
      <c r="AE985" s="146"/>
      <c r="AF985" s="146"/>
      <c r="AG985" s="146"/>
      <c r="AH985" s="146"/>
      <c r="AI985" s="146"/>
      <c r="AJ985" s="146"/>
      <c r="AK985" s="146"/>
      <c r="AL985" s="217"/>
      <c r="AM985" s="146"/>
      <c r="AN985" s="146"/>
      <c r="AO985" s="146"/>
      <c r="AP985" s="146"/>
      <c r="AQ985" s="146"/>
      <c r="AR985" s="146"/>
      <c r="AS985" s="146"/>
      <c r="AT985" s="146"/>
      <c r="AU985" s="146"/>
      <c r="AV985" s="146"/>
      <c r="AW985" s="146"/>
      <c r="AX985" s="146"/>
      <c r="AY985" s="146"/>
      <c r="AZ985" s="146"/>
      <c r="BA985" s="146"/>
      <c r="BB985" s="146"/>
      <c r="BC985" s="146"/>
      <c r="BD985" s="146"/>
      <c r="BE985" s="146"/>
      <c r="BF985" s="146"/>
      <c r="BG985" s="146"/>
      <c r="BH985" s="146"/>
      <c r="BI985" s="146"/>
      <c r="BJ985" s="146"/>
      <c r="BK985" s="146"/>
      <c r="BL985" s="146"/>
      <c r="BM985" s="146"/>
      <c r="BN985" s="146"/>
      <c r="BO985" s="146"/>
      <c r="BP985" s="146"/>
      <c r="BQ985" s="146"/>
      <c r="BR985" s="146"/>
      <c r="BS985" s="146"/>
      <c r="BT985" s="146"/>
      <c r="BU985" s="146"/>
      <c r="BV985" s="146"/>
      <c r="BW985" s="146"/>
      <c r="BX985" s="146"/>
      <c r="BY985" s="146"/>
      <c r="BZ985" s="146"/>
      <c r="CA985" s="146"/>
      <c r="CB985" s="146"/>
      <c r="CC985" s="146"/>
      <c r="CD985" s="146"/>
      <c r="CE985" s="146"/>
      <c r="CF985" s="146"/>
      <c r="CG985" s="146"/>
      <c r="CH985" s="146"/>
      <c r="CI985" s="146"/>
      <c r="CJ985" s="146"/>
      <c r="CK985" s="146"/>
      <c r="CL985" s="146"/>
      <c r="CM985" s="146"/>
      <c r="CN985" s="146"/>
      <c r="CO985" s="146"/>
      <c r="CP985" s="146"/>
      <c r="CQ985" s="146"/>
      <c r="CR985" s="146"/>
      <c r="CS985" s="146"/>
      <c r="CT985" s="146"/>
      <c r="CU985" s="146"/>
      <c r="CV985" s="146"/>
      <c r="CW985" s="146"/>
      <c r="CX985" s="146"/>
      <c r="CY985" s="146"/>
      <c r="CZ985" s="146"/>
      <c r="DA985" s="146"/>
      <c r="DB985" s="146"/>
      <c r="DC985" s="146"/>
      <c r="DD985" s="146"/>
      <c r="DE985" s="146"/>
      <c r="DF985" s="146"/>
      <c r="DG985" s="146"/>
      <c r="DH985" s="146"/>
      <c r="DI985" s="146"/>
      <c r="DJ985" s="146"/>
      <c r="DK985" s="146"/>
      <c r="DL985" s="146"/>
      <c r="DM985" s="146"/>
      <c r="DN985" s="146"/>
      <c r="DO985" s="146"/>
      <c r="DP985" s="146"/>
      <c r="DQ985" s="146"/>
      <c r="DR985" s="146"/>
      <c r="DS985" s="146"/>
      <c r="DT985" s="146"/>
      <c r="DU985" s="146"/>
      <c r="DV985" s="158"/>
      <c r="DW985" s="158"/>
      <c r="DX985" s="158"/>
      <c r="DY985" s="158"/>
      <c r="DZ985" s="158"/>
      <c r="EA985" s="158"/>
      <c r="EB985" s="158"/>
      <c r="EC985" s="158"/>
      <c r="ED985" s="158"/>
      <c r="EE985" s="158"/>
      <c r="EF985" s="158"/>
      <c r="EG985" s="158"/>
      <c r="EH985" s="158"/>
      <c r="EI985" s="158"/>
      <c r="EJ985" s="146"/>
      <c r="EK985" s="146"/>
      <c r="EL985" s="146"/>
      <c r="EM985" s="146"/>
      <c r="EN985" s="146"/>
      <c r="EO985" s="146"/>
      <c r="EP985" s="146"/>
      <c r="EQ985" s="146"/>
      <c r="ER985" s="146"/>
      <c r="ES985" s="146"/>
      <c r="ET985" s="146"/>
      <c r="EU985" s="146"/>
      <c r="EV985" s="146"/>
      <c r="EW985" s="146"/>
      <c r="EX985" s="146"/>
      <c r="EY985" s="146"/>
      <c r="EZ985" s="158"/>
      <c r="FA985" s="158"/>
      <c r="FB985" s="158"/>
      <c r="FC985" s="146"/>
      <c r="FD985" s="146"/>
      <c r="FE985" s="146"/>
      <c r="FF985" s="146"/>
      <c r="FG985" s="146"/>
      <c r="FH985" s="146"/>
      <c r="FI985" s="146"/>
      <c r="FJ985" s="146"/>
      <c r="FK985" s="146"/>
      <c r="FL985" s="146"/>
      <c r="FM985" s="146"/>
      <c r="FN985" s="146"/>
      <c r="FO985" s="146"/>
      <c r="FP985" s="146"/>
      <c r="FQ985" s="146"/>
      <c r="FR985" s="146"/>
      <c r="FS985" s="146"/>
      <c r="FT985" s="146"/>
      <c r="FU985" s="146"/>
      <c r="FV985" s="146"/>
      <c r="FW985" s="146"/>
      <c r="FX985" s="146"/>
      <c r="FY985" s="146"/>
      <c r="FZ985" s="146"/>
      <c r="GA985" s="146"/>
    </row>
    <row r="986" spans="4:183">
      <c r="D986" s="45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  <c r="AA986" s="146"/>
      <c r="AB986" s="146"/>
      <c r="AC986" s="146"/>
      <c r="AD986" s="146"/>
      <c r="AE986" s="146"/>
      <c r="AF986" s="146"/>
      <c r="AG986" s="146"/>
      <c r="AH986" s="146"/>
      <c r="AI986" s="146"/>
      <c r="AJ986" s="146"/>
      <c r="AK986" s="146"/>
      <c r="AL986" s="217"/>
      <c r="AM986" s="146"/>
      <c r="AN986" s="146"/>
      <c r="AO986" s="146"/>
      <c r="AP986" s="146"/>
      <c r="AQ986" s="146"/>
      <c r="AR986" s="146"/>
      <c r="AS986" s="146"/>
      <c r="AT986" s="146"/>
      <c r="AU986" s="146"/>
      <c r="AV986" s="146"/>
      <c r="AW986" s="146"/>
      <c r="AX986" s="146"/>
      <c r="AY986" s="146"/>
      <c r="AZ986" s="146"/>
      <c r="BA986" s="146"/>
      <c r="BB986" s="146"/>
      <c r="BC986" s="146"/>
      <c r="BD986" s="146"/>
      <c r="BE986" s="146"/>
      <c r="BF986" s="146"/>
      <c r="BG986" s="146"/>
      <c r="BH986" s="146"/>
      <c r="BI986" s="146"/>
      <c r="BJ986" s="146"/>
      <c r="BK986" s="146"/>
      <c r="BL986" s="146"/>
      <c r="BM986" s="146"/>
      <c r="BN986" s="146"/>
      <c r="BO986" s="146"/>
      <c r="BP986" s="146"/>
      <c r="BQ986" s="146"/>
      <c r="BR986" s="146"/>
      <c r="BS986" s="146"/>
      <c r="BT986" s="146"/>
      <c r="BU986" s="146"/>
      <c r="BV986" s="146"/>
      <c r="BW986" s="146"/>
      <c r="BX986" s="146"/>
      <c r="BY986" s="146"/>
      <c r="BZ986" s="146"/>
      <c r="CA986" s="146"/>
      <c r="CB986" s="146"/>
      <c r="CC986" s="146"/>
      <c r="CD986" s="146"/>
      <c r="CE986" s="146"/>
      <c r="CF986" s="146"/>
      <c r="CG986" s="146"/>
      <c r="CH986" s="146"/>
      <c r="CI986" s="146"/>
      <c r="CJ986" s="146"/>
      <c r="CK986" s="146"/>
      <c r="CL986" s="146"/>
      <c r="CM986" s="146"/>
      <c r="CN986" s="146"/>
      <c r="CO986" s="146"/>
      <c r="CP986" s="146"/>
      <c r="CQ986" s="146"/>
      <c r="CR986" s="146"/>
      <c r="CS986" s="146"/>
      <c r="CT986" s="146"/>
      <c r="CU986" s="146"/>
      <c r="CV986" s="146"/>
      <c r="CW986" s="146"/>
      <c r="CX986" s="146"/>
      <c r="CY986" s="146"/>
      <c r="CZ986" s="146"/>
      <c r="DA986" s="146"/>
      <c r="DB986" s="146"/>
      <c r="DC986" s="146"/>
      <c r="DD986" s="146"/>
      <c r="DE986" s="146"/>
      <c r="DF986" s="146"/>
      <c r="DG986" s="146"/>
      <c r="DH986" s="146"/>
      <c r="DI986" s="146"/>
      <c r="DJ986" s="146"/>
      <c r="DK986" s="146"/>
      <c r="DL986" s="146"/>
      <c r="DM986" s="146"/>
      <c r="DN986" s="146"/>
      <c r="DO986" s="146"/>
      <c r="DP986" s="146"/>
      <c r="DQ986" s="146"/>
      <c r="DR986" s="146"/>
      <c r="DS986" s="146"/>
      <c r="DT986" s="146"/>
      <c r="DU986" s="146"/>
      <c r="DV986" s="158"/>
      <c r="DW986" s="158"/>
      <c r="DX986" s="158"/>
      <c r="DY986" s="158"/>
      <c r="DZ986" s="158"/>
      <c r="EA986" s="158"/>
      <c r="EB986" s="158"/>
      <c r="EC986" s="158"/>
      <c r="ED986" s="158"/>
      <c r="EE986" s="158"/>
      <c r="EF986" s="158"/>
      <c r="EG986" s="158"/>
      <c r="EH986" s="158"/>
      <c r="EI986" s="158"/>
      <c r="EJ986" s="146"/>
      <c r="EK986" s="146"/>
      <c r="EL986" s="146"/>
      <c r="EM986" s="146"/>
      <c r="EN986" s="146"/>
      <c r="EO986" s="146"/>
      <c r="EP986" s="146"/>
      <c r="EQ986" s="146"/>
      <c r="ER986" s="146"/>
      <c r="ES986" s="146"/>
      <c r="ET986" s="146"/>
      <c r="EU986" s="146"/>
      <c r="EV986" s="146"/>
      <c r="EW986" s="146"/>
      <c r="EX986" s="146"/>
      <c r="EY986" s="146"/>
      <c r="EZ986" s="158"/>
      <c r="FA986" s="158"/>
      <c r="FB986" s="158"/>
      <c r="FC986" s="146"/>
      <c r="FD986" s="146"/>
      <c r="FE986" s="146"/>
      <c r="FF986" s="146"/>
      <c r="FG986" s="146"/>
      <c r="FH986" s="146"/>
      <c r="FI986" s="146"/>
      <c r="FJ986" s="146"/>
      <c r="FK986" s="146"/>
      <c r="FL986" s="146"/>
      <c r="FM986" s="146"/>
      <c r="FN986" s="146"/>
      <c r="FO986" s="146"/>
      <c r="FP986" s="146"/>
      <c r="FQ986" s="146"/>
      <c r="FR986" s="146"/>
      <c r="FS986" s="146"/>
      <c r="FT986" s="146"/>
      <c r="FU986" s="146"/>
      <c r="FV986" s="146"/>
      <c r="FW986" s="146"/>
      <c r="FX986" s="146"/>
      <c r="FY986" s="146"/>
      <c r="FZ986" s="146"/>
      <c r="GA986" s="146"/>
    </row>
    <row r="987" spans="4:183">
      <c r="D987" s="45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  <c r="AA987" s="146"/>
      <c r="AB987" s="146"/>
      <c r="AC987" s="146"/>
      <c r="AD987" s="146"/>
      <c r="AE987" s="146"/>
      <c r="AF987" s="146"/>
      <c r="AG987" s="146"/>
      <c r="AH987" s="146"/>
      <c r="AI987" s="146"/>
      <c r="AJ987" s="146"/>
      <c r="AK987" s="146"/>
      <c r="AL987" s="217"/>
      <c r="AM987" s="146"/>
      <c r="AN987" s="146"/>
      <c r="AO987" s="146"/>
      <c r="AP987" s="146"/>
      <c r="AQ987" s="146"/>
      <c r="AR987" s="146"/>
      <c r="AS987" s="146"/>
      <c r="AT987" s="146"/>
      <c r="AU987" s="146"/>
      <c r="AV987" s="146"/>
      <c r="AW987" s="146"/>
      <c r="AX987" s="146"/>
      <c r="AY987" s="146"/>
      <c r="AZ987" s="146"/>
      <c r="BA987" s="146"/>
      <c r="BB987" s="146"/>
      <c r="BC987" s="146"/>
      <c r="BD987" s="146"/>
      <c r="BE987" s="146"/>
      <c r="BF987" s="146"/>
      <c r="BG987" s="146"/>
      <c r="BH987" s="146"/>
      <c r="BI987" s="146"/>
      <c r="BJ987" s="146"/>
      <c r="BK987" s="146"/>
      <c r="BL987" s="146"/>
      <c r="BM987" s="146"/>
      <c r="BN987" s="146"/>
      <c r="BO987" s="146"/>
      <c r="BP987" s="146"/>
      <c r="BQ987" s="146"/>
      <c r="BR987" s="146"/>
      <c r="BS987" s="146"/>
      <c r="BT987" s="146"/>
      <c r="BU987" s="146"/>
      <c r="BV987" s="146"/>
      <c r="BW987" s="146"/>
      <c r="BX987" s="146"/>
      <c r="BY987" s="146"/>
      <c r="BZ987" s="146"/>
      <c r="CA987" s="146"/>
      <c r="CB987" s="146"/>
      <c r="CC987" s="146"/>
      <c r="CD987" s="146"/>
      <c r="CE987" s="146"/>
      <c r="CF987" s="146"/>
      <c r="CG987" s="146"/>
      <c r="CH987" s="146"/>
      <c r="CI987" s="146"/>
      <c r="CJ987" s="146"/>
      <c r="CK987" s="146"/>
      <c r="CL987" s="146"/>
      <c r="CM987" s="146"/>
      <c r="CN987" s="146"/>
      <c r="CO987" s="146"/>
      <c r="CP987" s="146"/>
      <c r="CQ987" s="146"/>
      <c r="CR987" s="146"/>
      <c r="CS987" s="146"/>
      <c r="CT987" s="146"/>
      <c r="CU987" s="146"/>
      <c r="CV987" s="146"/>
      <c r="CW987" s="146"/>
      <c r="CX987" s="146"/>
      <c r="CY987" s="146"/>
      <c r="CZ987" s="146"/>
      <c r="DA987" s="146"/>
      <c r="DB987" s="146"/>
      <c r="DC987" s="146"/>
      <c r="DD987" s="146"/>
      <c r="DE987" s="146"/>
      <c r="DF987" s="146"/>
      <c r="DG987" s="146"/>
      <c r="DH987" s="146"/>
      <c r="DI987" s="146"/>
      <c r="DJ987" s="146"/>
      <c r="DK987" s="146"/>
      <c r="DL987" s="146"/>
      <c r="DM987" s="146"/>
      <c r="DN987" s="146"/>
      <c r="DO987" s="146"/>
      <c r="DP987" s="146"/>
      <c r="DQ987" s="146"/>
      <c r="DR987" s="146"/>
      <c r="DS987" s="146"/>
      <c r="DT987" s="146"/>
      <c r="DU987" s="146"/>
      <c r="DV987" s="158"/>
      <c r="DW987" s="158"/>
      <c r="DX987" s="158"/>
      <c r="DY987" s="158"/>
      <c r="DZ987" s="158"/>
      <c r="EA987" s="158"/>
      <c r="EB987" s="158"/>
      <c r="EC987" s="158"/>
      <c r="ED987" s="158"/>
      <c r="EE987" s="158"/>
      <c r="EF987" s="158"/>
      <c r="EG987" s="158"/>
      <c r="EH987" s="158"/>
      <c r="EI987" s="158"/>
      <c r="EJ987" s="146"/>
      <c r="EK987" s="146"/>
      <c r="EL987" s="146"/>
      <c r="EM987" s="146"/>
      <c r="EN987" s="146"/>
      <c r="EO987" s="146"/>
      <c r="EP987" s="146"/>
      <c r="EQ987" s="146"/>
      <c r="ER987" s="146"/>
      <c r="ES987" s="146"/>
      <c r="ET987" s="146"/>
      <c r="EU987" s="146"/>
      <c r="EV987" s="146"/>
      <c r="EW987" s="146"/>
      <c r="EX987" s="146"/>
      <c r="EY987" s="146"/>
      <c r="EZ987" s="158"/>
      <c r="FA987" s="158"/>
      <c r="FB987" s="158"/>
      <c r="FC987" s="146"/>
      <c r="FD987" s="146"/>
      <c r="FE987" s="146"/>
      <c r="FF987" s="146"/>
      <c r="FG987" s="146"/>
      <c r="FH987" s="146"/>
      <c r="FI987" s="146"/>
      <c r="FJ987" s="146"/>
      <c r="FK987" s="146"/>
      <c r="FL987" s="146"/>
      <c r="FM987" s="146"/>
      <c r="FN987" s="146"/>
      <c r="FO987" s="146"/>
      <c r="FP987" s="146"/>
      <c r="FQ987" s="146"/>
      <c r="FR987" s="146"/>
      <c r="FS987" s="146"/>
      <c r="FT987" s="146"/>
      <c r="FU987" s="146"/>
      <c r="FV987" s="146"/>
      <c r="FW987" s="146"/>
      <c r="FX987" s="146"/>
      <c r="FY987" s="146"/>
      <c r="FZ987" s="146"/>
      <c r="GA987" s="146"/>
    </row>
    <row r="988" spans="4:183">
      <c r="D988" s="45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  <c r="AA988" s="146"/>
      <c r="AB988" s="146"/>
      <c r="AC988" s="146"/>
      <c r="AD988" s="146"/>
      <c r="AE988" s="146"/>
      <c r="AF988" s="146"/>
      <c r="AG988" s="146"/>
      <c r="AH988" s="146"/>
      <c r="AI988" s="146"/>
      <c r="AJ988" s="146"/>
      <c r="AK988" s="146"/>
      <c r="AL988" s="217"/>
      <c r="AM988" s="146"/>
      <c r="AN988" s="146"/>
      <c r="AO988" s="146"/>
      <c r="AP988" s="146"/>
      <c r="AQ988" s="146"/>
      <c r="AR988" s="146"/>
      <c r="AS988" s="146"/>
      <c r="AT988" s="146"/>
      <c r="AU988" s="146"/>
      <c r="AV988" s="146"/>
      <c r="AW988" s="146"/>
      <c r="AX988" s="146"/>
      <c r="AY988" s="146"/>
      <c r="AZ988" s="146"/>
      <c r="BA988" s="146"/>
      <c r="BB988" s="146"/>
      <c r="BC988" s="146"/>
      <c r="BD988" s="146"/>
      <c r="BE988" s="146"/>
      <c r="BF988" s="146"/>
      <c r="BG988" s="146"/>
      <c r="BH988" s="146"/>
      <c r="BI988" s="146"/>
      <c r="BJ988" s="146"/>
      <c r="BK988" s="146"/>
      <c r="BL988" s="146"/>
      <c r="BM988" s="146"/>
      <c r="BN988" s="146"/>
      <c r="BO988" s="146"/>
      <c r="BP988" s="146"/>
      <c r="BQ988" s="146"/>
      <c r="BR988" s="146"/>
      <c r="BS988" s="146"/>
      <c r="BT988" s="146"/>
      <c r="BU988" s="146"/>
      <c r="BV988" s="146"/>
      <c r="BW988" s="146"/>
      <c r="BX988" s="146"/>
      <c r="BY988" s="146"/>
      <c r="BZ988" s="146"/>
      <c r="CA988" s="146"/>
      <c r="CB988" s="146"/>
      <c r="CC988" s="146"/>
      <c r="CD988" s="146"/>
      <c r="CE988" s="146"/>
      <c r="CF988" s="146"/>
      <c r="CG988" s="146"/>
      <c r="CH988" s="146"/>
      <c r="CI988" s="146"/>
      <c r="CJ988" s="146"/>
      <c r="CK988" s="146"/>
      <c r="CL988" s="146"/>
      <c r="CM988" s="146"/>
      <c r="CN988" s="146"/>
      <c r="CO988" s="146"/>
      <c r="CP988" s="146"/>
      <c r="CQ988" s="146"/>
      <c r="CR988" s="146"/>
      <c r="CS988" s="146"/>
      <c r="CT988" s="146"/>
      <c r="CU988" s="146"/>
      <c r="CV988" s="146"/>
      <c r="CW988" s="146"/>
      <c r="CX988" s="146"/>
      <c r="CY988" s="146"/>
      <c r="CZ988" s="146"/>
      <c r="DA988" s="146"/>
      <c r="DB988" s="146"/>
      <c r="DC988" s="146"/>
      <c r="DD988" s="146"/>
      <c r="DE988" s="146"/>
      <c r="DF988" s="146"/>
      <c r="DG988" s="146"/>
      <c r="DH988" s="146"/>
      <c r="DI988" s="146"/>
      <c r="DJ988" s="146"/>
      <c r="DK988" s="146"/>
      <c r="DL988" s="146"/>
      <c r="DM988" s="146"/>
      <c r="DN988" s="146"/>
      <c r="DO988" s="146"/>
      <c r="DP988" s="146"/>
      <c r="DQ988" s="146"/>
      <c r="DR988" s="146"/>
      <c r="DS988" s="146"/>
      <c r="DT988" s="146"/>
      <c r="DU988" s="146"/>
      <c r="DV988" s="158"/>
      <c r="DW988" s="158"/>
      <c r="DX988" s="158"/>
      <c r="DY988" s="158"/>
      <c r="DZ988" s="158"/>
      <c r="EA988" s="158"/>
      <c r="EB988" s="158"/>
      <c r="EC988" s="158"/>
      <c r="ED988" s="158"/>
      <c r="EE988" s="158"/>
      <c r="EF988" s="158"/>
      <c r="EG988" s="158"/>
      <c r="EH988" s="158"/>
      <c r="EI988" s="158"/>
      <c r="EJ988" s="146"/>
      <c r="EK988" s="146"/>
      <c r="EL988" s="146"/>
      <c r="EM988" s="146"/>
      <c r="EN988" s="146"/>
      <c r="EO988" s="146"/>
      <c r="EP988" s="146"/>
      <c r="EQ988" s="146"/>
      <c r="ER988" s="146"/>
      <c r="ES988" s="146"/>
      <c r="ET988" s="146"/>
      <c r="EU988" s="146"/>
      <c r="EV988" s="146"/>
      <c r="EW988" s="146"/>
      <c r="EX988" s="146"/>
      <c r="EY988" s="146"/>
      <c r="EZ988" s="158"/>
      <c r="FA988" s="158"/>
      <c r="FB988" s="158"/>
      <c r="FC988" s="146"/>
      <c r="FD988" s="146"/>
      <c r="FE988" s="146"/>
      <c r="FF988" s="146"/>
      <c r="FG988" s="146"/>
      <c r="FH988" s="146"/>
      <c r="FI988" s="146"/>
      <c r="FJ988" s="146"/>
      <c r="FK988" s="146"/>
      <c r="FL988" s="146"/>
      <c r="FM988" s="146"/>
      <c r="FN988" s="146"/>
      <c r="FO988" s="146"/>
      <c r="FP988" s="146"/>
      <c r="FQ988" s="146"/>
      <c r="FR988" s="146"/>
      <c r="FS988" s="146"/>
      <c r="FT988" s="146"/>
      <c r="FU988" s="146"/>
      <c r="FV988" s="146"/>
      <c r="FW988" s="146"/>
      <c r="FX988" s="146"/>
      <c r="FY988" s="146"/>
      <c r="FZ988" s="146"/>
      <c r="GA988" s="146"/>
    </row>
    <row r="989" spans="4:183">
      <c r="D989" s="45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  <c r="AA989" s="146"/>
      <c r="AB989" s="146"/>
      <c r="AC989" s="146"/>
      <c r="AD989" s="146"/>
      <c r="AE989" s="146"/>
      <c r="AF989" s="146"/>
      <c r="AG989" s="146"/>
      <c r="AH989" s="146"/>
      <c r="AI989" s="146"/>
      <c r="AJ989" s="146"/>
      <c r="AK989" s="146"/>
      <c r="AL989" s="217"/>
      <c r="AM989" s="146"/>
      <c r="AN989" s="146"/>
      <c r="AO989" s="146"/>
      <c r="AP989" s="146"/>
      <c r="AQ989" s="146"/>
      <c r="AR989" s="146"/>
      <c r="AS989" s="146"/>
      <c r="AT989" s="146"/>
      <c r="AU989" s="146"/>
      <c r="AV989" s="146"/>
      <c r="AW989" s="146"/>
      <c r="AX989" s="146"/>
      <c r="AY989" s="146"/>
      <c r="AZ989" s="146"/>
      <c r="BA989" s="146"/>
      <c r="BB989" s="146"/>
      <c r="BC989" s="146"/>
      <c r="BD989" s="146"/>
      <c r="BE989" s="146"/>
      <c r="BF989" s="146"/>
      <c r="BG989" s="146"/>
      <c r="BH989" s="146"/>
      <c r="BI989" s="146"/>
      <c r="BJ989" s="146"/>
      <c r="BK989" s="146"/>
      <c r="BL989" s="146"/>
      <c r="BM989" s="146"/>
      <c r="BN989" s="146"/>
      <c r="BO989" s="146"/>
      <c r="BP989" s="146"/>
      <c r="BQ989" s="146"/>
      <c r="BR989" s="146"/>
      <c r="BS989" s="146"/>
      <c r="BT989" s="146"/>
      <c r="BU989" s="146"/>
      <c r="BV989" s="146"/>
      <c r="BW989" s="146"/>
      <c r="BX989" s="146"/>
      <c r="BY989" s="146"/>
      <c r="BZ989" s="146"/>
      <c r="CA989" s="146"/>
      <c r="CB989" s="146"/>
      <c r="CC989" s="146"/>
      <c r="CD989" s="146"/>
      <c r="CE989" s="146"/>
      <c r="CF989" s="146"/>
      <c r="CG989" s="146"/>
      <c r="CH989" s="146"/>
      <c r="CI989" s="146"/>
      <c r="CJ989" s="146"/>
      <c r="CK989" s="146"/>
      <c r="CL989" s="146"/>
      <c r="CM989" s="146"/>
      <c r="CN989" s="146"/>
      <c r="CO989" s="146"/>
      <c r="CP989" s="146"/>
      <c r="CQ989" s="146"/>
      <c r="CR989" s="146"/>
      <c r="CS989" s="146"/>
      <c r="CT989" s="146"/>
      <c r="CU989" s="146"/>
      <c r="CV989" s="146"/>
      <c r="CW989" s="146"/>
      <c r="CX989" s="146"/>
      <c r="CY989" s="146"/>
      <c r="CZ989" s="146"/>
      <c r="DA989" s="146"/>
      <c r="DB989" s="146"/>
      <c r="DC989" s="146"/>
      <c r="DD989" s="146"/>
      <c r="DE989" s="146"/>
      <c r="DF989" s="146"/>
      <c r="DG989" s="146"/>
      <c r="DH989" s="146"/>
      <c r="DI989" s="146"/>
      <c r="DJ989" s="146"/>
      <c r="DK989" s="146"/>
      <c r="DL989" s="146"/>
      <c r="DM989" s="146"/>
      <c r="DN989" s="146"/>
      <c r="DO989" s="146"/>
      <c r="DP989" s="146"/>
      <c r="DQ989" s="146"/>
      <c r="DR989" s="146"/>
      <c r="DS989" s="146"/>
      <c r="DT989" s="146"/>
      <c r="DU989" s="146"/>
      <c r="DV989" s="158"/>
      <c r="DW989" s="158"/>
      <c r="DX989" s="158"/>
      <c r="DY989" s="158"/>
      <c r="DZ989" s="158"/>
      <c r="EA989" s="158"/>
      <c r="EB989" s="158"/>
      <c r="EC989" s="158"/>
      <c r="ED989" s="158"/>
      <c r="EE989" s="158"/>
      <c r="EF989" s="158"/>
      <c r="EG989" s="158"/>
      <c r="EH989" s="158"/>
      <c r="EI989" s="158"/>
      <c r="EJ989" s="146"/>
      <c r="EK989" s="146"/>
      <c r="EL989" s="146"/>
      <c r="EM989" s="146"/>
      <c r="EN989" s="146"/>
      <c r="EO989" s="146"/>
      <c r="EP989" s="146"/>
      <c r="EQ989" s="146"/>
      <c r="ER989" s="146"/>
      <c r="ES989" s="146"/>
      <c r="ET989" s="146"/>
      <c r="EU989" s="146"/>
      <c r="EV989" s="146"/>
      <c r="EW989" s="146"/>
      <c r="EX989" s="146"/>
      <c r="EY989" s="146"/>
      <c r="EZ989" s="158"/>
      <c r="FA989" s="158"/>
      <c r="FB989" s="158"/>
      <c r="FC989" s="146"/>
      <c r="FD989" s="146"/>
      <c r="FE989" s="146"/>
      <c r="FF989" s="146"/>
      <c r="FG989" s="146"/>
      <c r="FH989" s="146"/>
      <c r="FI989" s="146"/>
      <c r="FJ989" s="146"/>
      <c r="FK989" s="146"/>
      <c r="FL989" s="146"/>
      <c r="FM989" s="146"/>
      <c r="FN989" s="146"/>
      <c r="FO989" s="146"/>
      <c r="FP989" s="146"/>
      <c r="FQ989" s="146"/>
      <c r="FR989" s="146"/>
      <c r="FS989" s="146"/>
      <c r="FT989" s="146"/>
      <c r="FU989" s="146"/>
      <c r="FV989" s="146"/>
      <c r="FW989" s="146"/>
      <c r="FX989" s="146"/>
      <c r="FY989" s="146"/>
      <c r="FZ989" s="146"/>
      <c r="GA989" s="146"/>
    </row>
    <row r="990" spans="4:183">
      <c r="D990" s="45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  <c r="AA990" s="146"/>
      <c r="AB990" s="146"/>
      <c r="AC990" s="146"/>
      <c r="AD990" s="146"/>
      <c r="AE990" s="146"/>
      <c r="AF990" s="146"/>
      <c r="AG990" s="146"/>
      <c r="AH990" s="146"/>
      <c r="AI990" s="146"/>
      <c r="AJ990" s="146"/>
      <c r="AK990" s="146"/>
      <c r="AL990" s="217"/>
      <c r="AM990" s="146"/>
      <c r="AN990" s="146"/>
      <c r="AO990" s="146"/>
      <c r="AP990" s="146"/>
      <c r="AQ990" s="146"/>
      <c r="AR990" s="146"/>
      <c r="AS990" s="146"/>
      <c r="AT990" s="146"/>
      <c r="AU990" s="146"/>
      <c r="AV990" s="146"/>
      <c r="AW990" s="146"/>
      <c r="AX990" s="146"/>
      <c r="AY990" s="146"/>
      <c r="AZ990" s="146"/>
      <c r="BA990" s="146"/>
      <c r="BB990" s="146"/>
      <c r="BC990" s="146"/>
      <c r="BD990" s="146"/>
      <c r="BE990" s="146"/>
      <c r="BF990" s="146"/>
      <c r="BG990" s="146"/>
      <c r="BH990" s="146"/>
      <c r="BI990" s="146"/>
      <c r="BJ990" s="146"/>
      <c r="BK990" s="146"/>
      <c r="BL990" s="146"/>
      <c r="BM990" s="146"/>
      <c r="BN990" s="146"/>
      <c r="BO990" s="146"/>
      <c r="BP990" s="146"/>
      <c r="BQ990" s="146"/>
      <c r="BR990" s="146"/>
      <c r="BS990" s="146"/>
      <c r="BT990" s="146"/>
      <c r="BU990" s="146"/>
      <c r="BV990" s="146"/>
      <c r="BW990" s="146"/>
      <c r="BX990" s="146"/>
      <c r="BY990" s="146"/>
      <c r="BZ990" s="146"/>
      <c r="CA990" s="146"/>
      <c r="CB990" s="146"/>
      <c r="CC990" s="146"/>
      <c r="CD990" s="146"/>
      <c r="CE990" s="146"/>
      <c r="CF990" s="146"/>
      <c r="CG990" s="146"/>
      <c r="CH990" s="146"/>
      <c r="CI990" s="146"/>
      <c r="CJ990" s="146"/>
      <c r="CK990" s="146"/>
      <c r="CL990" s="146"/>
      <c r="CM990" s="146"/>
      <c r="CN990" s="146"/>
      <c r="CO990" s="146"/>
      <c r="CP990" s="146"/>
      <c r="CQ990" s="146"/>
      <c r="CR990" s="146"/>
      <c r="CS990" s="146"/>
      <c r="CT990" s="146"/>
      <c r="CU990" s="146"/>
      <c r="CV990" s="146"/>
      <c r="CW990" s="146"/>
      <c r="CX990" s="146"/>
      <c r="CY990" s="146"/>
      <c r="CZ990" s="146"/>
      <c r="DA990" s="146"/>
      <c r="DB990" s="146"/>
      <c r="DC990" s="146"/>
      <c r="DD990" s="146"/>
      <c r="DE990" s="146"/>
      <c r="DF990" s="146"/>
      <c r="DG990" s="146"/>
      <c r="DH990" s="146"/>
      <c r="DI990" s="146"/>
      <c r="DJ990" s="146"/>
      <c r="DK990" s="146"/>
      <c r="DL990" s="146"/>
      <c r="DM990" s="146"/>
      <c r="DN990" s="146"/>
      <c r="DO990" s="146"/>
      <c r="DP990" s="146"/>
      <c r="DQ990" s="146"/>
      <c r="DR990" s="146"/>
      <c r="DS990" s="146"/>
      <c r="DT990" s="146"/>
      <c r="DU990" s="146"/>
      <c r="DV990" s="158"/>
      <c r="DW990" s="158"/>
      <c r="DX990" s="158"/>
      <c r="DY990" s="158"/>
      <c r="DZ990" s="158"/>
      <c r="EA990" s="158"/>
      <c r="EB990" s="158"/>
      <c r="EC990" s="158"/>
      <c r="ED990" s="158"/>
      <c r="EE990" s="158"/>
      <c r="EF990" s="158"/>
      <c r="EG990" s="158"/>
      <c r="EH990" s="158"/>
      <c r="EI990" s="158"/>
      <c r="EJ990" s="146"/>
      <c r="EK990" s="146"/>
      <c r="EL990" s="146"/>
      <c r="EM990" s="146"/>
      <c r="EN990" s="146"/>
      <c r="EO990" s="146"/>
      <c r="EP990" s="146"/>
      <c r="EQ990" s="146"/>
      <c r="ER990" s="146"/>
      <c r="ES990" s="146"/>
      <c r="ET990" s="146"/>
      <c r="EU990" s="146"/>
      <c r="EV990" s="146"/>
      <c r="EW990" s="146"/>
      <c r="EX990" s="146"/>
      <c r="EY990" s="146"/>
      <c r="EZ990" s="158"/>
      <c r="FA990" s="158"/>
      <c r="FB990" s="158"/>
      <c r="FC990" s="146"/>
      <c r="FD990" s="146"/>
      <c r="FE990" s="146"/>
      <c r="FF990" s="146"/>
      <c r="FG990" s="146"/>
      <c r="FH990" s="146"/>
      <c r="FI990" s="146"/>
      <c r="FJ990" s="146"/>
      <c r="FK990" s="146"/>
      <c r="FL990" s="146"/>
      <c r="FM990" s="146"/>
      <c r="FN990" s="146"/>
      <c r="FO990" s="146"/>
      <c r="FP990" s="146"/>
      <c r="FQ990" s="146"/>
      <c r="FR990" s="146"/>
      <c r="FS990" s="146"/>
      <c r="FT990" s="146"/>
      <c r="FU990" s="146"/>
      <c r="FV990" s="146"/>
      <c r="FW990" s="146"/>
      <c r="FX990" s="146"/>
      <c r="FY990" s="146"/>
      <c r="FZ990" s="146"/>
      <c r="GA990" s="146"/>
    </row>
    <row r="991" spans="4:183">
      <c r="D991" s="45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  <c r="AA991" s="146"/>
      <c r="AB991" s="146"/>
      <c r="AC991" s="146"/>
      <c r="AD991" s="146"/>
      <c r="AE991" s="146"/>
      <c r="AF991" s="146"/>
      <c r="AG991" s="146"/>
      <c r="AH991" s="146"/>
      <c r="AI991" s="146"/>
      <c r="AJ991" s="146"/>
      <c r="AK991" s="146"/>
      <c r="AL991" s="217"/>
      <c r="AM991" s="146"/>
      <c r="AN991" s="146"/>
      <c r="AO991" s="146"/>
      <c r="AP991" s="146"/>
      <c r="AQ991" s="146"/>
      <c r="AR991" s="146"/>
      <c r="AS991" s="146"/>
      <c r="AT991" s="146"/>
      <c r="AU991" s="146"/>
      <c r="AV991" s="146"/>
      <c r="AW991" s="146"/>
      <c r="AX991" s="146"/>
      <c r="AY991" s="146"/>
      <c r="AZ991" s="146"/>
      <c r="BA991" s="146"/>
      <c r="BB991" s="146"/>
      <c r="BC991" s="146"/>
      <c r="BD991" s="146"/>
      <c r="BE991" s="146"/>
      <c r="BF991" s="146"/>
      <c r="BG991" s="146"/>
      <c r="BH991" s="146"/>
      <c r="BI991" s="146"/>
      <c r="BJ991" s="146"/>
      <c r="BK991" s="146"/>
      <c r="BL991" s="146"/>
      <c r="BM991" s="146"/>
      <c r="BN991" s="146"/>
      <c r="BO991" s="146"/>
      <c r="BP991" s="146"/>
      <c r="BQ991" s="146"/>
      <c r="BR991" s="146"/>
      <c r="BS991" s="146"/>
      <c r="BT991" s="146"/>
      <c r="BU991" s="146"/>
      <c r="BV991" s="146"/>
      <c r="BW991" s="146"/>
      <c r="BX991" s="146"/>
      <c r="BY991" s="146"/>
      <c r="BZ991" s="146"/>
      <c r="CA991" s="146"/>
      <c r="CB991" s="146"/>
      <c r="CC991" s="146"/>
      <c r="CD991" s="146"/>
      <c r="CE991" s="146"/>
      <c r="CF991" s="146"/>
      <c r="CG991" s="146"/>
      <c r="CH991" s="146"/>
      <c r="CI991" s="146"/>
      <c r="CJ991" s="146"/>
      <c r="CK991" s="146"/>
      <c r="CL991" s="146"/>
      <c r="CM991" s="146"/>
      <c r="CN991" s="146"/>
      <c r="CO991" s="146"/>
      <c r="CP991" s="146"/>
      <c r="CQ991" s="146"/>
      <c r="CR991" s="146"/>
      <c r="CS991" s="146"/>
      <c r="CT991" s="146"/>
      <c r="CU991" s="146"/>
      <c r="CV991" s="146"/>
      <c r="CW991" s="146"/>
      <c r="CX991" s="146"/>
      <c r="CY991" s="146"/>
      <c r="CZ991" s="146"/>
      <c r="DA991" s="146"/>
      <c r="DB991" s="146"/>
      <c r="DC991" s="146"/>
      <c r="DD991" s="146"/>
      <c r="DE991" s="146"/>
      <c r="DF991" s="146"/>
      <c r="DG991" s="146"/>
      <c r="DH991" s="146"/>
      <c r="DI991" s="146"/>
      <c r="DJ991" s="146"/>
      <c r="DK991" s="146"/>
      <c r="DL991" s="146"/>
      <c r="DM991" s="146"/>
      <c r="DN991" s="146"/>
      <c r="DO991" s="146"/>
      <c r="DP991" s="146"/>
      <c r="DQ991" s="146"/>
      <c r="DR991" s="146"/>
      <c r="DS991" s="146"/>
      <c r="DT991" s="146"/>
      <c r="DU991" s="146"/>
      <c r="DV991" s="158"/>
      <c r="DW991" s="158"/>
      <c r="DX991" s="158"/>
      <c r="DY991" s="158"/>
      <c r="DZ991" s="158"/>
      <c r="EA991" s="158"/>
      <c r="EB991" s="158"/>
      <c r="EC991" s="158"/>
      <c r="ED991" s="158"/>
      <c r="EE991" s="158"/>
      <c r="EF991" s="158"/>
      <c r="EG991" s="158"/>
      <c r="EH991" s="158"/>
      <c r="EI991" s="158"/>
      <c r="EJ991" s="146"/>
      <c r="EK991" s="146"/>
      <c r="EL991" s="146"/>
      <c r="EM991" s="146"/>
      <c r="EN991" s="146"/>
      <c r="EO991" s="146"/>
      <c r="EP991" s="146"/>
      <c r="EQ991" s="146"/>
      <c r="ER991" s="146"/>
      <c r="ES991" s="146"/>
      <c r="ET991" s="146"/>
      <c r="EU991" s="146"/>
      <c r="EV991" s="146"/>
      <c r="EW991" s="146"/>
      <c r="EX991" s="146"/>
      <c r="EY991" s="146"/>
      <c r="EZ991" s="158"/>
      <c r="FA991" s="158"/>
      <c r="FB991" s="158"/>
      <c r="FC991" s="146"/>
      <c r="FD991" s="146"/>
      <c r="FE991" s="146"/>
      <c r="FF991" s="146"/>
      <c r="FG991" s="146"/>
      <c r="FH991" s="146"/>
      <c r="FI991" s="146"/>
      <c r="FJ991" s="146"/>
      <c r="FK991" s="146"/>
      <c r="FL991" s="146"/>
      <c r="FM991" s="146"/>
      <c r="FN991" s="146"/>
      <c r="FO991" s="146"/>
      <c r="FP991" s="146"/>
      <c r="FQ991" s="146"/>
      <c r="FR991" s="146"/>
      <c r="FS991" s="146"/>
      <c r="FT991" s="146"/>
      <c r="FU991" s="146"/>
      <c r="FV991" s="146"/>
      <c r="FW991" s="146"/>
      <c r="FX991" s="146"/>
      <c r="FY991" s="146"/>
      <c r="FZ991" s="146"/>
      <c r="GA991" s="146"/>
    </row>
    <row r="992" spans="4:183">
      <c r="D992" s="45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  <c r="AA992" s="146"/>
      <c r="AB992" s="146"/>
      <c r="AC992" s="146"/>
      <c r="AD992" s="146"/>
      <c r="AE992" s="146"/>
      <c r="AF992" s="146"/>
      <c r="AG992" s="146"/>
      <c r="AH992" s="146"/>
      <c r="AI992" s="146"/>
      <c r="AJ992" s="146"/>
      <c r="AK992" s="146"/>
      <c r="AL992" s="217"/>
      <c r="AM992" s="146"/>
      <c r="AN992" s="146"/>
      <c r="AO992" s="146"/>
      <c r="AP992" s="146"/>
      <c r="AQ992" s="146"/>
      <c r="AR992" s="146"/>
      <c r="AS992" s="146"/>
      <c r="AT992" s="146"/>
      <c r="AU992" s="146"/>
      <c r="AV992" s="146"/>
      <c r="AW992" s="146"/>
      <c r="AX992" s="146"/>
      <c r="AY992" s="146"/>
      <c r="AZ992" s="146"/>
      <c r="BA992" s="146"/>
      <c r="BB992" s="146"/>
      <c r="BC992" s="146"/>
      <c r="BD992" s="146"/>
      <c r="BE992" s="146"/>
      <c r="BF992" s="146"/>
      <c r="BG992" s="146"/>
      <c r="BH992" s="146"/>
      <c r="BI992" s="146"/>
      <c r="BJ992" s="146"/>
      <c r="BK992" s="146"/>
      <c r="BL992" s="146"/>
      <c r="BM992" s="146"/>
      <c r="BN992" s="146"/>
      <c r="BO992" s="146"/>
      <c r="BP992" s="146"/>
      <c r="BQ992" s="146"/>
      <c r="BR992" s="146"/>
      <c r="BS992" s="146"/>
      <c r="BT992" s="146"/>
      <c r="BU992" s="146"/>
      <c r="BV992" s="146"/>
      <c r="BW992" s="146"/>
      <c r="BX992" s="146"/>
      <c r="BY992" s="146"/>
      <c r="BZ992" s="146"/>
      <c r="CA992" s="146"/>
      <c r="CB992" s="146"/>
      <c r="CC992" s="146"/>
      <c r="CD992" s="146"/>
      <c r="CE992" s="146"/>
      <c r="CF992" s="146"/>
      <c r="CG992" s="146"/>
      <c r="CH992" s="146"/>
      <c r="CI992" s="146"/>
      <c r="CJ992" s="146"/>
      <c r="CK992" s="146"/>
      <c r="CL992" s="146"/>
      <c r="CM992" s="146"/>
      <c r="CN992" s="146"/>
      <c r="CO992" s="146"/>
      <c r="CP992" s="146"/>
      <c r="CQ992" s="146"/>
      <c r="CR992" s="146"/>
      <c r="CS992" s="146"/>
      <c r="CT992" s="146"/>
      <c r="CU992" s="146"/>
      <c r="CV992" s="146"/>
      <c r="CW992" s="146"/>
      <c r="CX992" s="146"/>
      <c r="CY992" s="146"/>
      <c r="CZ992" s="146"/>
      <c r="DA992" s="146"/>
      <c r="DB992" s="146"/>
      <c r="DC992" s="146"/>
      <c r="DD992" s="146"/>
      <c r="DE992" s="146"/>
      <c r="DF992" s="146"/>
      <c r="DG992" s="146"/>
      <c r="DH992" s="146"/>
      <c r="DI992" s="146"/>
      <c r="DJ992" s="146"/>
      <c r="DK992" s="146"/>
      <c r="DL992" s="146"/>
      <c r="DM992" s="146"/>
      <c r="DN992" s="146"/>
      <c r="DO992" s="146"/>
      <c r="DP992" s="146"/>
      <c r="DQ992" s="146"/>
      <c r="DR992" s="146"/>
      <c r="DS992" s="146"/>
      <c r="DT992" s="146"/>
      <c r="DU992" s="146"/>
      <c r="DV992" s="158"/>
      <c r="DW992" s="158"/>
      <c r="DX992" s="158"/>
      <c r="DY992" s="158"/>
      <c r="DZ992" s="158"/>
      <c r="EA992" s="158"/>
      <c r="EB992" s="158"/>
      <c r="EC992" s="158"/>
      <c r="ED992" s="158"/>
      <c r="EE992" s="158"/>
      <c r="EF992" s="158"/>
      <c r="EG992" s="158"/>
      <c r="EH992" s="158"/>
      <c r="EI992" s="158"/>
      <c r="EJ992" s="146"/>
      <c r="EK992" s="146"/>
      <c r="EL992" s="146"/>
      <c r="EM992" s="146"/>
      <c r="EN992" s="146"/>
      <c r="EO992" s="146"/>
      <c r="EP992" s="146"/>
      <c r="EQ992" s="146"/>
      <c r="ER992" s="146"/>
      <c r="ES992" s="146"/>
      <c r="ET992" s="146"/>
      <c r="EU992" s="146"/>
      <c r="EV992" s="146"/>
      <c r="EW992" s="146"/>
      <c r="EX992" s="146"/>
      <c r="EY992" s="146"/>
      <c r="EZ992" s="158"/>
      <c r="FA992" s="158"/>
      <c r="FB992" s="158"/>
      <c r="FC992" s="146"/>
      <c r="FD992" s="146"/>
      <c r="FE992" s="146"/>
      <c r="FF992" s="146"/>
      <c r="FG992" s="146"/>
      <c r="FH992" s="146"/>
      <c r="FI992" s="146"/>
      <c r="FJ992" s="146"/>
      <c r="FK992" s="146"/>
      <c r="FL992" s="146"/>
      <c r="FM992" s="146"/>
      <c r="FN992" s="146"/>
      <c r="FO992" s="146"/>
      <c r="FP992" s="146"/>
      <c r="FQ992" s="146"/>
      <c r="FR992" s="146"/>
      <c r="FS992" s="146"/>
      <c r="FT992" s="146"/>
      <c r="FU992" s="146"/>
      <c r="FV992" s="146"/>
      <c r="FW992" s="146"/>
      <c r="FX992" s="146"/>
      <c r="FY992" s="146"/>
      <c r="FZ992" s="146"/>
      <c r="GA992" s="146"/>
    </row>
    <row r="993" spans="4:183">
      <c r="D993" s="45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  <c r="AA993" s="146"/>
      <c r="AB993" s="146"/>
      <c r="AC993" s="146"/>
      <c r="AD993" s="146"/>
      <c r="AE993" s="146"/>
      <c r="AF993" s="146"/>
      <c r="AG993" s="146"/>
      <c r="AH993" s="146"/>
      <c r="AI993" s="146"/>
      <c r="AJ993" s="146"/>
      <c r="AK993" s="146"/>
      <c r="AL993" s="217"/>
      <c r="AM993" s="146"/>
      <c r="AN993" s="146"/>
      <c r="AO993" s="146"/>
      <c r="AP993" s="146"/>
      <c r="AQ993" s="146"/>
      <c r="AR993" s="146"/>
      <c r="AS993" s="146"/>
      <c r="AT993" s="146"/>
      <c r="AU993" s="146"/>
      <c r="AV993" s="146"/>
      <c r="AW993" s="146"/>
      <c r="AX993" s="146"/>
      <c r="AY993" s="146"/>
      <c r="AZ993" s="146"/>
      <c r="BA993" s="146"/>
      <c r="BB993" s="146"/>
      <c r="BC993" s="146"/>
      <c r="BD993" s="146"/>
      <c r="BE993" s="146"/>
      <c r="BF993" s="146"/>
      <c r="BG993" s="146"/>
      <c r="BH993" s="146"/>
      <c r="BI993" s="146"/>
      <c r="BJ993" s="146"/>
      <c r="BK993" s="146"/>
      <c r="BL993" s="146"/>
      <c r="BM993" s="146"/>
      <c r="BN993" s="146"/>
      <c r="BO993" s="146"/>
      <c r="BP993" s="146"/>
      <c r="BQ993" s="146"/>
      <c r="BR993" s="146"/>
      <c r="BS993" s="146"/>
      <c r="BT993" s="146"/>
      <c r="BU993" s="146"/>
      <c r="BV993" s="146"/>
      <c r="BW993" s="146"/>
      <c r="BX993" s="146"/>
      <c r="BY993" s="146"/>
      <c r="BZ993" s="146"/>
      <c r="CA993" s="146"/>
      <c r="CB993" s="146"/>
      <c r="CC993" s="146"/>
      <c r="CD993" s="146"/>
      <c r="CE993" s="146"/>
      <c r="CF993" s="146"/>
      <c r="CG993" s="146"/>
      <c r="CH993" s="146"/>
      <c r="CI993" s="146"/>
      <c r="CJ993" s="146"/>
      <c r="CK993" s="146"/>
      <c r="CL993" s="146"/>
      <c r="CM993" s="146"/>
      <c r="CN993" s="146"/>
      <c r="CO993" s="146"/>
      <c r="CP993" s="146"/>
      <c r="CQ993" s="146"/>
      <c r="CR993" s="146"/>
      <c r="CS993" s="146"/>
      <c r="CT993" s="146"/>
      <c r="CU993" s="146"/>
      <c r="CV993" s="146"/>
      <c r="CW993" s="146"/>
      <c r="CX993" s="146"/>
      <c r="CY993" s="146"/>
      <c r="CZ993" s="146"/>
      <c r="DA993" s="146"/>
      <c r="DB993" s="146"/>
      <c r="DC993" s="146"/>
      <c r="DD993" s="146"/>
      <c r="DE993" s="146"/>
      <c r="DF993" s="146"/>
      <c r="DG993" s="146"/>
      <c r="DH993" s="146"/>
      <c r="DI993" s="146"/>
      <c r="DJ993" s="146"/>
      <c r="DK993" s="146"/>
      <c r="DL993" s="146"/>
      <c r="DM993" s="146"/>
      <c r="DN993" s="146"/>
      <c r="DO993" s="146"/>
      <c r="DP993" s="146"/>
      <c r="DQ993" s="146"/>
      <c r="DR993" s="146"/>
      <c r="DS993" s="146"/>
      <c r="DT993" s="146"/>
      <c r="DU993" s="146"/>
      <c r="DV993" s="158"/>
      <c r="DW993" s="158"/>
      <c r="DX993" s="158"/>
      <c r="DY993" s="158"/>
      <c r="DZ993" s="158"/>
      <c r="EA993" s="158"/>
      <c r="EB993" s="158"/>
      <c r="EC993" s="158"/>
      <c r="ED993" s="158"/>
      <c r="EE993" s="158"/>
      <c r="EF993" s="158"/>
      <c r="EG993" s="158"/>
      <c r="EH993" s="158"/>
      <c r="EI993" s="158"/>
      <c r="EJ993" s="146"/>
      <c r="EK993" s="146"/>
      <c r="EL993" s="146"/>
      <c r="EM993" s="146"/>
      <c r="EN993" s="146"/>
      <c r="EO993" s="146"/>
      <c r="EP993" s="146"/>
      <c r="EQ993" s="146"/>
      <c r="ER993" s="146"/>
      <c r="ES993" s="146"/>
      <c r="ET993" s="146"/>
      <c r="EU993" s="146"/>
      <c r="EV993" s="146"/>
      <c r="EW993" s="146"/>
      <c r="EX993" s="146"/>
      <c r="EY993" s="146"/>
      <c r="EZ993" s="158"/>
      <c r="FA993" s="158"/>
      <c r="FB993" s="158"/>
      <c r="FC993" s="146"/>
      <c r="FD993" s="146"/>
      <c r="FE993" s="146"/>
      <c r="FF993" s="146"/>
      <c r="FG993" s="146"/>
      <c r="FH993" s="146"/>
      <c r="FI993" s="146"/>
      <c r="FJ993" s="146"/>
      <c r="FK993" s="146"/>
      <c r="FL993" s="146"/>
      <c r="FM993" s="146"/>
      <c r="FN993" s="146"/>
      <c r="FO993" s="146"/>
      <c r="FP993" s="146"/>
      <c r="FQ993" s="146"/>
      <c r="FR993" s="146"/>
      <c r="FS993" s="146"/>
      <c r="FT993" s="146"/>
      <c r="FU993" s="146"/>
      <c r="FV993" s="146"/>
      <c r="FW993" s="146"/>
      <c r="FX993" s="146"/>
      <c r="FY993" s="146"/>
      <c r="FZ993" s="146"/>
      <c r="GA993" s="146"/>
    </row>
    <row r="994" spans="4:183">
      <c r="D994" s="45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  <c r="AA994" s="146"/>
      <c r="AB994" s="146"/>
      <c r="AC994" s="146"/>
      <c r="AD994" s="146"/>
      <c r="AE994" s="146"/>
      <c r="AF994" s="146"/>
      <c r="AG994" s="146"/>
      <c r="AH994" s="146"/>
      <c r="AI994" s="146"/>
      <c r="AJ994" s="146"/>
      <c r="AK994" s="146"/>
      <c r="AL994" s="217"/>
      <c r="AM994" s="146"/>
      <c r="AN994" s="146"/>
      <c r="AO994" s="146"/>
      <c r="AP994" s="146"/>
      <c r="AQ994" s="146"/>
      <c r="AR994" s="146"/>
      <c r="AS994" s="146"/>
      <c r="AT994" s="146"/>
      <c r="AU994" s="146"/>
      <c r="AV994" s="146"/>
      <c r="AW994" s="146"/>
      <c r="AX994" s="146"/>
      <c r="AY994" s="146"/>
      <c r="AZ994" s="146"/>
      <c r="BA994" s="146"/>
      <c r="BB994" s="146"/>
      <c r="BC994" s="146"/>
      <c r="BD994" s="146"/>
      <c r="BE994" s="146"/>
      <c r="BF994" s="146"/>
      <c r="BG994" s="146"/>
      <c r="BH994" s="146"/>
      <c r="BI994" s="146"/>
      <c r="BJ994" s="146"/>
      <c r="BK994" s="146"/>
      <c r="BL994" s="146"/>
      <c r="BM994" s="146"/>
      <c r="BN994" s="146"/>
      <c r="BO994" s="146"/>
      <c r="BP994" s="146"/>
      <c r="BQ994" s="146"/>
      <c r="BR994" s="146"/>
      <c r="BS994" s="146"/>
      <c r="BT994" s="146"/>
      <c r="BU994" s="146"/>
      <c r="BV994" s="146"/>
      <c r="BW994" s="146"/>
      <c r="BX994" s="146"/>
      <c r="BY994" s="146"/>
      <c r="BZ994" s="146"/>
      <c r="CA994" s="146"/>
      <c r="CB994" s="146"/>
      <c r="CC994" s="146"/>
      <c r="CD994" s="146"/>
      <c r="CE994" s="146"/>
      <c r="CF994" s="146"/>
      <c r="CG994" s="146"/>
      <c r="CH994" s="146"/>
      <c r="CI994" s="146"/>
      <c r="CJ994" s="146"/>
      <c r="CK994" s="146"/>
      <c r="CL994" s="146"/>
      <c r="CM994" s="146"/>
      <c r="CN994" s="146"/>
      <c r="CO994" s="146"/>
      <c r="CP994" s="146"/>
      <c r="CQ994" s="146"/>
      <c r="CR994" s="146"/>
      <c r="CS994" s="146"/>
      <c r="CT994" s="146"/>
      <c r="CU994" s="146"/>
      <c r="CV994" s="146"/>
      <c r="CW994" s="146"/>
      <c r="CX994" s="146"/>
      <c r="CY994" s="146"/>
      <c r="CZ994" s="146"/>
      <c r="DA994" s="146"/>
      <c r="DB994" s="146"/>
      <c r="DC994" s="146"/>
      <c r="DD994" s="146"/>
      <c r="DE994" s="146"/>
      <c r="DF994" s="146"/>
      <c r="DG994" s="146"/>
      <c r="DH994" s="146"/>
      <c r="DI994" s="146"/>
      <c r="DJ994" s="146"/>
      <c r="DK994" s="146"/>
      <c r="DL994" s="146"/>
      <c r="DM994" s="146"/>
      <c r="DN994" s="146"/>
      <c r="DO994" s="146"/>
      <c r="DP994" s="146"/>
      <c r="DQ994" s="146"/>
      <c r="DR994" s="146"/>
      <c r="DS994" s="146"/>
      <c r="DT994" s="146"/>
      <c r="DU994" s="146"/>
      <c r="DV994" s="158"/>
      <c r="DW994" s="158"/>
      <c r="DX994" s="158"/>
      <c r="DY994" s="158"/>
      <c r="DZ994" s="158"/>
      <c r="EA994" s="158"/>
      <c r="EB994" s="158"/>
      <c r="EC994" s="158"/>
      <c r="ED994" s="158"/>
      <c r="EE994" s="158"/>
      <c r="EF994" s="158"/>
      <c r="EG994" s="158"/>
      <c r="EH994" s="158"/>
      <c r="EI994" s="158"/>
      <c r="EJ994" s="146"/>
      <c r="EK994" s="146"/>
      <c r="EL994" s="146"/>
      <c r="EM994" s="146"/>
      <c r="EN994" s="146"/>
      <c r="EO994" s="146"/>
      <c r="EP994" s="146"/>
      <c r="EQ994" s="146"/>
      <c r="ER994" s="146"/>
      <c r="ES994" s="146"/>
      <c r="ET994" s="146"/>
      <c r="EU994" s="146"/>
      <c r="EV994" s="146"/>
      <c r="EW994" s="146"/>
      <c r="EX994" s="146"/>
      <c r="EY994" s="146"/>
      <c r="EZ994" s="158"/>
      <c r="FA994" s="158"/>
      <c r="FB994" s="158"/>
      <c r="FC994" s="146"/>
      <c r="FD994" s="146"/>
      <c r="FE994" s="146"/>
      <c r="FF994" s="146"/>
      <c r="FG994" s="146"/>
      <c r="FH994" s="146"/>
      <c r="FI994" s="146"/>
      <c r="FJ994" s="146"/>
      <c r="FK994" s="146"/>
      <c r="FL994" s="146"/>
      <c r="FM994" s="146"/>
      <c r="FN994" s="146"/>
      <c r="FO994" s="146"/>
      <c r="FP994" s="146"/>
      <c r="FQ994" s="146"/>
      <c r="FR994" s="146"/>
      <c r="FS994" s="146"/>
      <c r="FT994" s="146"/>
      <c r="FU994" s="146"/>
      <c r="FV994" s="146"/>
      <c r="FW994" s="146"/>
      <c r="FX994" s="146"/>
      <c r="FY994" s="146"/>
      <c r="FZ994" s="146"/>
      <c r="GA994" s="146"/>
    </row>
    <row r="995" spans="4:183">
      <c r="D995" s="45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  <c r="AA995" s="146"/>
      <c r="AB995" s="146"/>
      <c r="AC995" s="146"/>
      <c r="AD995" s="146"/>
      <c r="AE995" s="146"/>
      <c r="AF995" s="146"/>
      <c r="AG995" s="146"/>
      <c r="AH995" s="146"/>
      <c r="AI995" s="146"/>
      <c r="AJ995" s="146"/>
      <c r="AK995" s="146"/>
      <c r="AL995" s="217"/>
      <c r="AM995" s="146"/>
      <c r="AN995" s="146"/>
      <c r="AO995" s="146"/>
      <c r="AP995" s="146"/>
      <c r="AQ995" s="146"/>
      <c r="AR995" s="146"/>
      <c r="AS995" s="146"/>
      <c r="AT995" s="146"/>
      <c r="AU995" s="146"/>
      <c r="AV995" s="146"/>
      <c r="AW995" s="146"/>
      <c r="AX995" s="146"/>
      <c r="AY995" s="146"/>
      <c r="AZ995" s="146"/>
      <c r="BA995" s="146"/>
      <c r="BB995" s="146"/>
      <c r="BC995" s="146"/>
      <c r="BD995" s="146"/>
      <c r="BE995" s="146"/>
      <c r="BF995" s="146"/>
      <c r="BG995" s="146"/>
      <c r="BH995" s="146"/>
      <c r="BI995" s="146"/>
      <c r="BJ995" s="146"/>
      <c r="BK995" s="146"/>
      <c r="BL995" s="146"/>
      <c r="BM995" s="146"/>
      <c r="BN995" s="146"/>
      <c r="BO995" s="146"/>
      <c r="BP995" s="146"/>
      <c r="BQ995" s="146"/>
      <c r="BR995" s="146"/>
      <c r="BS995" s="146"/>
      <c r="BT995" s="146"/>
      <c r="BU995" s="146"/>
      <c r="BV995" s="146"/>
      <c r="BW995" s="146"/>
      <c r="BX995" s="146"/>
      <c r="BY995" s="146"/>
      <c r="BZ995" s="146"/>
      <c r="CA995" s="146"/>
      <c r="CB995" s="146"/>
      <c r="CC995" s="146"/>
      <c r="CD995" s="146"/>
      <c r="CE995" s="146"/>
      <c r="CF995" s="146"/>
      <c r="CG995" s="146"/>
      <c r="CH995" s="146"/>
      <c r="CI995" s="146"/>
      <c r="CJ995" s="146"/>
      <c r="CK995" s="146"/>
      <c r="CL995" s="146"/>
      <c r="CM995" s="146"/>
      <c r="CN995" s="146"/>
      <c r="CO995" s="146"/>
      <c r="CP995" s="146"/>
      <c r="CQ995" s="146"/>
      <c r="CR995" s="146"/>
      <c r="CS995" s="146"/>
      <c r="CT995" s="146"/>
      <c r="CU995" s="146"/>
      <c r="CV995" s="146"/>
      <c r="CW995" s="146"/>
      <c r="CX995" s="146"/>
      <c r="CY995" s="146"/>
      <c r="CZ995" s="146"/>
      <c r="DA995" s="146"/>
      <c r="DB995" s="146"/>
      <c r="DC995" s="146"/>
      <c r="DD995" s="146"/>
      <c r="DE995" s="146"/>
      <c r="DF995" s="146"/>
      <c r="DG995" s="146"/>
      <c r="DH995" s="146"/>
      <c r="DI995" s="146"/>
      <c r="DJ995" s="146"/>
      <c r="DK995" s="146"/>
      <c r="DL995" s="146"/>
      <c r="DM995" s="146"/>
      <c r="DN995" s="146"/>
      <c r="DO995" s="146"/>
      <c r="DP995" s="146"/>
      <c r="DQ995" s="146"/>
      <c r="DR995" s="146"/>
      <c r="DS995" s="146"/>
      <c r="DT995" s="146"/>
      <c r="DU995" s="146"/>
      <c r="DV995" s="158"/>
      <c r="DW995" s="158"/>
      <c r="DX995" s="158"/>
      <c r="DY995" s="158"/>
      <c r="DZ995" s="158"/>
      <c r="EA995" s="158"/>
      <c r="EB995" s="158"/>
      <c r="EC995" s="158"/>
      <c r="ED995" s="158"/>
      <c r="EE995" s="158"/>
      <c r="EF995" s="158"/>
      <c r="EG995" s="158"/>
      <c r="EH995" s="158"/>
      <c r="EI995" s="158"/>
      <c r="EJ995" s="146"/>
      <c r="EK995" s="146"/>
      <c r="EL995" s="146"/>
      <c r="EM995" s="146"/>
      <c r="EN995" s="146"/>
      <c r="EO995" s="146"/>
      <c r="EP995" s="146"/>
      <c r="EQ995" s="146"/>
      <c r="ER995" s="146"/>
      <c r="ES995" s="146"/>
      <c r="ET995" s="146"/>
      <c r="EU995" s="146"/>
      <c r="EV995" s="146"/>
      <c r="EW995" s="146"/>
      <c r="EX995" s="146"/>
      <c r="EY995" s="146"/>
      <c r="EZ995" s="158"/>
      <c r="FA995" s="158"/>
      <c r="FB995" s="158"/>
      <c r="FC995" s="146"/>
      <c r="FD995" s="146"/>
      <c r="FE995" s="146"/>
      <c r="FF995" s="146"/>
      <c r="FG995" s="146"/>
      <c r="FH995" s="146"/>
      <c r="FI995" s="146"/>
      <c r="FJ995" s="146"/>
      <c r="FK995" s="146"/>
      <c r="FL995" s="146"/>
      <c r="FM995" s="146"/>
      <c r="FN995" s="146"/>
      <c r="FO995" s="146"/>
      <c r="FP995" s="146"/>
      <c r="FQ995" s="146"/>
      <c r="FR995" s="146"/>
      <c r="FS995" s="146"/>
      <c r="FT995" s="146"/>
      <c r="FU995" s="146"/>
      <c r="FV995" s="146"/>
      <c r="FW995" s="146"/>
      <c r="FX995" s="146"/>
      <c r="FY995" s="146"/>
      <c r="FZ995" s="146"/>
      <c r="GA995" s="146"/>
    </row>
    <row r="996" spans="4:183">
      <c r="D996" s="45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  <c r="AA996" s="146"/>
      <c r="AB996" s="146"/>
      <c r="AC996" s="146"/>
      <c r="AD996" s="146"/>
      <c r="AE996" s="146"/>
      <c r="AF996" s="146"/>
      <c r="AG996" s="146"/>
      <c r="AH996" s="146"/>
      <c r="AI996" s="146"/>
      <c r="AJ996" s="146"/>
      <c r="AK996" s="146"/>
      <c r="AL996" s="217"/>
      <c r="AM996" s="146"/>
      <c r="AN996" s="146"/>
      <c r="AO996" s="146"/>
      <c r="AP996" s="146"/>
      <c r="AQ996" s="146"/>
      <c r="AR996" s="146"/>
      <c r="AS996" s="146"/>
      <c r="AT996" s="146"/>
      <c r="AU996" s="146"/>
      <c r="AV996" s="146"/>
      <c r="AW996" s="146"/>
      <c r="AX996" s="146"/>
      <c r="AY996" s="146"/>
      <c r="AZ996" s="146"/>
      <c r="BA996" s="146"/>
      <c r="BB996" s="146"/>
      <c r="BC996" s="146"/>
      <c r="BD996" s="146"/>
      <c r="BE996" s="146"/>
      <c r="BF996" s="146"/>
      <c r="BG996" s="146"/>
      <c r="BH996" s="146"/>
      <c r="BI996" s="146"/>
      <c r="BJ996" s="146"/>
      <c r="BK996" s="146"/>
      <c r="BL996" s="146"/>
      <c r="BM996" s="146"/>
      <c r="BN996" s="146"/>
      <c r="BO996" s="146"/>
      <c r="BP996" s="146"/>
      <c r="BQ996" s="146"/>
      <c r="BR996" s="146"/>
      <c r="BS996" s="146"/>
      <c r="BT996" s="146"/>
      <c r="BU996" s="146"/>
      <c r="BV996" s="146"/>
      <c r="BW996" s="146"/>
      <c r="BX996" s="146"/>
      <c r="BY996" s="146"/>
      <c r="BZ996" s="146"/>
      <c r="CA996" s="146"/>
      <c r="CB996" s="146"/>
      <c r="CC996" s="146"/>
      <c r="CD996" s="146"/>
      <c r="CE996" s="146"/>
      <c r="CF996" s="146"/>
      <c r="CG996" s="146"/>
      <c r="CH996" s="146"/>
      <c r="CI996" s="146"/>
      <c r="CJ996" s="146"/>
      <c r="CK996" s="146"/>
      <c r="CL996" s="146"/>
      <c r="CM996" s="146"/>
      <c r="CN996" s="146"/>
      <c r="CO996" s="146"/>
      <c r="CP996" s="146"/>
      <c r="CQ996" s="146"/>
      <c r="CR996" s="146"/>
      <c r="CS996" s="146"/>
      <c r="CT996" s="146"/>
      <c r="CU996" s="146"/>
      <c r="CV996" s="146"/>
      <c r="CW996" s="146"/>
      <c r="CX996" s="146"/>
      <c r="CY996" s="146"/>
      <c r="CZ996" s="146"/>
      <c r="DA996" s="146"/>
      <c r="DB996" s="146"/>
      <c r="DC996" s="146"/>
      <c r="DD996" s="146"/>
      <c r="DE996" s="146"/>
      <c r="DF996" s="146"/>
      <c r="DG996" s="146"/>
      <c r="DH996" s="146"/>
      <c r="DI996" s="146"/>
      <c r="DJ996" s="146"/>
      <c r="DK996" s="146"/>
      <c r="DL996" s="146"/>
      <c r="DM996" s="146"/>
      <c r="DN996" s="146"/>
      <c r="DO996" s="146"/>
      <c r="DP996" s="146"/>
      <c r="DQ996" s="146"/>
      <c r="DR996" s="146"/>
      <c r="DS996" s="146"/>
      <c r="DT996" s="146"/>
      <c r="DU996" s="146"/>
      <c r="DV996" s="158"/>
      <c r="DW996" s="158"/>
      <c r="DX996" s="158"/>
      <c r="DY996" s="158"/>
      <c r="DZ996" s="158"/>
      <c r="EA996" s="158"/>
      <c r="EB996" s="158"/>
      <c r="EC996" s="158"/>
      <c r="ED996" s="158"/>
      <c r="EE996" s="158"/>
      <c r="EF996" s="158"/>
      <c r="EG996" s="158"/>
      <c r="EH996" s="158"/>
      <c r="EI996" s="158"/>
      <c r="EJ996" s="146"/>
      <c r="EK996" s="146"/>
      <c r="EL996" s="146"/>
      <c r="EM996" s="146"/>
      <c r="EN996" s="146"/>
      <c r="EO996" s="146"/>
      <c r="EP996" s="146"/>
      <c r="EQ996" s="146"/>
      <c r="ER996" s="146"/>
      <c r="ES996" s="146"/>
      <c r="ET996" s="146"/>
      <c r="EU996" s="146"/>
      <c r="EV996" s="146"/>
      <c r="EW996" s="146"/>
      <c r="EX996" s="146"/>
      <c r="EY996" s="146"/>
      <c r="EZ996" s="158"/>
      <c r="FA996" s="158"/>
      <c r="FB996" s="158"/>
      <c r="FC996" s="146"/>
      <c r="FD996" s="146"/>
      <c r="FE996" s="146"/>
      <c r="FF996" s="146"/>
      <c r="FG996" s="146"/>
      <c r="FH996" s="146"/>
      <c r="FI996" s="146"/>
      <c r="FJ996" s="146"/>
      <c r="FK996" s="146"/>
      <c r="FL996" s="146"/>
      <c r="FM996" s="146"/>
      <c r="FN996" s="146"/>
      <c r="FO996" s="146"/>
      <c r="FP996" s="146"/>
      <c r="FQ996" s="146"/>
      <c r="FR996" s="146"/>
      <c r="FS996" s="146"/>
      <c r="FT996" s="146"/>
      <c r="FU996" s="146"/>
      <c r="FV996" s="146"/>
      <c r="FW996" s="146"/>
      <c r="FX996" s="146"/>
      <c r="FY996" s="146"/>
      <c r="FZ996" s="146"/>
      <c r="GA996" s="146"/>
    </row>
    <row r="997" spans="4:183">
      <c r="D997" s="45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  <c r="AA997" s="146"/>
      <c r="AB997" s="146"/>
      <c r="AC997" s="146"/>
      <c r="AD997" s="146"/>
      <c r="AE997" s="146"/>
      <c r="AF997" s="146"/>
      <c r="AG997" s="146"/>
      <c r="AH997" s="146"/>
      <c r="AI997" s="146"/>
      <c r="AJ997" s="146"/>
      <c r="AK997" s="146"/>
      <c r="AL997" s="217"/>
      <c r="AM997" s="146"/>
      <c r="AN997" s="146"/>
      <c r="AO997" s="146"/>
      <c r="AP997" s="146"/>
      <c r="AQ997" s="146"/>
      <c r="AR997" s="146"/>
      <c r="AS997" s="146"/>
      <c r="AT997" s="146"/>
      <c r="AU997" s="146"/>
      <c r="AV997" s="146"/>
      <c r="AW997" s="146"/>
      <c r="AX997" s="146"/>
      <c r="AY997" s="146"/>
      <c r="AZ997" s="146"/>
      <c r="BA997" s="146"/>
      <c r="BB997" s="146"/>
      <c r="BC997" s="146"/>
      <c r="BD997" s="146"/>
      <c r="BE997" s="146"/>
      <c r="BF997" s="146"/>
      <c r="BG997" s="146"/>
      <c r="BH997" s="146"/>
      <c r="BI997" s="146"/>
      <c r="BJ997" s="146"/>
      <c r="BK997" s="146"/>
      <c r="BL997" s="146"/>
      <c r="BM997" s="146"/>
      <c r="BN997" s="146"/>
      <c r="BO997" s="146"/>
      <c r="BP997" s="146"/>
      <c r="BQ997" s="146"/>
      <c r="BR997" s="146"/>
      <c r="BS997" s="146"/>
      <c r="BT997" s="146"/>
      <c r="BU997" s="146"/>
      <c r="BV997" s="146"/>
      <c r="BW997" s="146"/>
      <c r="BX997" s="146"/>
      <c r="BY997" s="146"/>
      <c r="BZ997" s="146"/>
      <c r="CA997" s="146"/>
      <c r="CB997" s="146"/>
      <c r="CC997" s="146"/>
      <c r="CD997" s="146"/>
      <c r="CE997" s="146"/>
      <c r="CF997" s="146"/>
      <c r="CG997" s="146"/>
      <c r="CH997" s="146"/>
      <c r="CI997" s="146"/>
      <c r="CJ997" s="146"/>
      <c r="CK997" s="146"/>
      <c r="CL997" s="146"/>
      <c r="CM997" s="146"/>
      <c r="CN997" s="146"/>
      <c r="CO997" s="146"/>
      <c r="CP997" s="146"/>
      <c r="CQ997" s="146"/>
      <c r="CR997" s="146"/>
      <c r="CS997" s="146"/>
      <c r="CT997" s="146"/>
      <c r="CU997" s="146"/>
      <c r="CV997" s="146"/>
      <c r="CW997" s="146"/>
      <c r="CX997" s="146"/>
      <c r="CY997" s="146"/>
      <c r="CZ997" s="146"/>
      <c r="DA997" s="146"/>
      <c r="DB997" s="146"/>
      <c r="DC997" s="146"/>
      <c r="DD997" s="146"/>
      <c r="DE997" s="146"/>
      <c r="DF997" s="146"/>
      <c r="DG997" s="146"/>
      <c r="DH997" s="146"/>
      <c r="DI997" s="146"/>
      <c r="DJ997" s="146"/>
      <c r="DK997" s="146"/>
      <c r="DL997" s="146"/>
      <c r="DM997" s="146"/>
      <c r="DN997" s="146"/>
      <c r="DO997" s="146"/>
      <c r="DP997" s="146"/>
      <c r="DQ997" s="146"/>
      <c r="DR997" s="146"/>
      <c r="DS997" s="146"/>
      <c r="DT997" s="146"/>
      <c r="DU997" s="146"/>
      <c r="DV997" s="158"/>
      <c r="DW997" s="158"/>
      <c r="DX997" s="158"/>
      <c r="DY997" s="158"/>
      <c r="DZ997" s="158"/>
      <c r="EA997" s="158"/>
      <c r="EB997" s="158"/>
      <c r="EC997" s="158"/>
      <c r="ED997" s="158"/>
      <c r="EE997" s="158"/>
      <c r="EF997" s="158"/>
      <c r="EG997" s="158"/>
      <c r="EH997" s="158"/>
      <c r="EI997" s="158"/>
      <c r="EJ997" s="146"/>
      <c r="EK997" s="146"/>
      <c r="EL997" s="146"/>
      <c r="EM997" s="146"/>
      <c r="EN997" s="146"/>
      <c r="EO997" s="146"/>
      <c r="EP997" s="146"/>
      <c r="EQ997" s="146"/>
      <c r="ER997" s="146"/>
      <c r="ES997" s="146"/>
      <c r="ET997" s="146"/>
      <c r="EU997" s="146"/>
      <c r="EV997" s="146"/>
      <c r="EW997" s="146"/>
      <c r="EX997" s="146"/>
      <c r="EY997" s="146"/>
      <c r="EZ997" s="158"/>
      <c r="FA997" s="158"/>
      <c r="FB997" s="158"/>
      <c r="FC997" s="146"/>
      <c r="FD997" s="146"/>
      <c r="FE997" s="146"/>
      <c r="FF997" s="146"/>
      <c r="FG997" s="146"/>
      <c r="FH997" s="146"/>
      <c r="FI997" s="146"/>
      <c r="FJ997" s="146"/>
      <c r="FK997" s="146"/>
      <c r="FL997" s="146"/>
      <c r="FM997" s="146"/>
      <c r="FN997" s="146"/>
      <c r="FO997" s="146"/>
      <c r="FP997" s="146"/>
      <c r="FQ997" s="146"/>
      <c r="FR997" s="146"/>
      <c r="FS997" s="146"/>
      <c r="FT997" s="146"/>
      <c r="FU997" s="146"/>
      <c r="FV997" s="146"/>
      <c r="FW997" s="146"/>
      <c r="FX997" s="146"/>
      <c r="FY997" s="146"/>
      <c r="FZ997" s="146"/>
      <c r="GA997" s="146"/>
    </row>
    <row r="998" spans="4:183">
      <c r="D998" s="45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  <c r="AA998" s="146"/>
      <c r="AB998" s="146"/>
      <c r="AC998" s="146"/>
      <c r="AD998" s="146"/>
      <c r="AE998" s="146"/>
      <c r="AF998" s="146"/>
      <c r="AG998" s="146"/>
      <c r="AH998" s="146"/>
      <c r="AI998" s="146"/>
      <c r="AJ998" s="146"/>
      <c r="AK998" s="146"/>
      <c r="AL998" s="217"/>
      <c r="AM998" s="146"/>
      <c r="AN998" s="146"/>
      <c r="AO998" s="146"/>
      <c r="AP998" s="146"/>
      <c r="AQ998" s="146"/>
      <c r="AR998" s="146"/>
      <c r="AS998" s="146"/>
      <c r="AT998" s="146"/>
      <c r="AU998" s="146"/>
      <c r="AV998" s="146"/>
      <c r="AW998" s="146"/>
      <c r="AX998" s="146"/>
      <c r="AY998" s="146"/>
      <c r="AZ998" s="146"/>
      <c r="BA998" s="146"/>
      <c r="BB998" s="146"/>
      <c r="BC998" s="146"/>
      <c r="BD998" s="146"/>
      <c r="BE998" s="146"/>
      <c r="BF998" s="146"/>
      <c r="BG998" s="146"/>
      <c r="BH998" s="146"/>
      <c r="BI998" s="146"/>
      <c r="BJ998" s="146"/>
      <c r="BK998" s="146"/>
      <c r="BL998" s="146"/>
      <c r="BM998" s="146"/>
      <c r="BN998" s="146"/>
      <c r="BO998" s="146"/>
      <c r="BP998" s="146"/>
      <c r="BQ998" s="146"/>
      <c r="BR998" s="146"/>
      <c r="BS998" s="146"/>
      <c r="BT998" s="146"/>
      <c r="BU998" s="146"/>
      <c r="BV998" s="146"/>
      <c r="BW998" s="146"/>
      <c r="BX998" s="146"/>
      <c r="BY998" s="146"/>
      <c r="BZ998" s="146"/>
      <c r="CA998" s="146"/>
      <c r="CB998" s="146"/>
      <c r="CC998" s="146"/>
      <c r="CD998" s="146"/>
      <c r="CE998" s="146"/>
      <c r="CF998" s="146"/>
      <c r="CG998" s="146"/>
      <c r="CH998" s="146"/>
      <c r="CI998" s="146"/>
      <c r="CJ998" s="146"/>
      <c r="CK998" s="146"/>
      <c r="CL998" s="146"/>
      <c r="CM998" s="146"/>
      <c r="CN998" s="146"/>
      <c r="CO998" s="146"/>
      <c r="CP998" s="146"/>
      <c r="CQ998" s="146"/>
      <c r="CR998" s="146"/>
      <c r="CS998" s="146"/>
      <c r="CT998" s="146"/>
      <c r="CU998" s="146"/>
      <c r="CV998" s="146"/>
      <c r="CW998" s="146"/>
      <c r="CX998" s="146"/>
      <c r="CY998" s="146"/>
      <c r="CZ998" s="146"/>
      <c r="DA998" s="146"/>
      <c r="DB998" s="146"/>
      <c r="DC998" s="146"/>
      <c r="DD998" s="146"/>
      <c r="DE998" s="146"/>
      <c r="DF998" s="146"/>
      <c r="DG998" s="146"/>
      <c r="DH998" s="146"/>
      <c r="DI998" s="146"/>
      <c r="DJ998" s="146"/>
      <c r="DK998" s="146"/>
      <c r="DL998" s="146"/>
      <c r="DM998" s="146"/>
      <c r="DN998" s="146"/>
      <c r="DO998" s="146"/>
      <c r="DP998" s="146"/>
      <c r="DQ998" s="146"/>
      <c r="DR998" s="146"/>
      <c r="DS998" s="146"/>
      <c r="DT998" s="146"/>
      <c r="DU998" s="146"/>
      <c r="DV998" s="158"/>
      <c r="DW998" s="158"/>
      <c r="DX998" s="158"/>
      <c r="DY998" s="158"/>
      <c r="DZ998" s="158"/>
      <c r="EA998" s="158"/>
      <c r="EB998" s="158"/>
      <c r="EC998" s="158"/>
      <c r="ED998" s="158"/>
      <c r="EE998" s="158"/>
      <c r="EF998" s="158"/>
      <c r="EG998" s="158"/>
      <c r="EH998" s="158"/>
      <c r="EI998" s="158"/>
      <c r="EJ998" s="146"/>
      <c r="EK998" s="146"/>
      <c r="EL998" s="146"/>
      <c r="EM998" s="146"/>
      <c r="EN998" s="146"/>
      <c r="EO998" s="146"/>
      <c r="EP998" s="146"/>
      <c r="EQ998" s="146"/>
      <c r="ER998" s="146"/>
      <c r="ES998" s="146"/>
      <c r="ET998" s="146"/>
      <c r="EU998" s="146"/>
      <c r="EV998" s="146"/>
      <c r="EW998" s="146"/>
      <c r="EX998" s="146"/>
      <c r="EY998" s="146"/>
      <c r="EZ998" s="158"/>
      <c r="FA998" s="158"/>
      <c r="FB998" s="158"/>
      <c r="FC998" s="146"/>
      <c r="FD998" s="146"/>
      <c r="FE998" s="146"/>
      <c r="FF998" s="146"/>
      <c r="FG998" s="146"/>
      <c r="FH998" s="146"/>
      <c r="FI998" s="146"/>
      <c r="FJ998" s="146"/>
      <c r="FK998" s="146"/>
      <c r="FL998" s="146"/>
      <c r="FM998" s="146"/>
      <c r="FN998" s="146"/>
      <c r="FO998" s="146"/>
      <c r="FP998" s="146"/>
      <c r="FQ998" s="146"/>
      <c r="FR998" s="146"/>
      <c r="FS998" s="146"/>
      <c r="FT998" s="146"/>
      <c r="FU998" s="146"/>
      <c r="FV998" s="146"/>
      <c r="FW998" s="146"/>
      <c r="FX998" s="146"/>
      <c r="FY998" s="146"/>
      <c r="FZ998" s="146"/>
      <c r="GA998" s="146"/>
    </row>
    <row r="999" spans="4:183">
      <c r="D999" s="45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  <c r="AA999" s="146"/>
      <c r="AB999" s="146"/>
      <c r="AC999" s="146"/>
      <c r="AD999" s="146"/>
      <c r="AE999" s="146"/>
      <c r="AF999" s="146"/>
      <c r="AG999" s="146"/>
      <c r="AH999" s="146"/>
      <c r="AI999" s="146"/>
      <c r="AJ999" s="146"/>
      <c r="AK999" s="146"/>
      <c r="AL999" s="217"/>
      <c r="AM999" s="146"/>
      <c r="AN999" s="146"/>
      <c r="AO999" s="146"/>
      <c r="AP999" s="146"/>
      <c r="AQ999" s="146"/>
      <c r="AR999" s="146"/>
      <c r="AS999" s="146"/>
      <c r="AT999" s="146"/>
      <c r="AU999" s="146"/>
      <c r="AV999" s="146"/>
      <c r="AW999" s="146"/>
      <c r="AX999" s="146"/>
      <c r="AY999" s="146"/>
      <c r="AZ999" s="146"/>
      <c r="BA999" s="146"/>
      <c r="BB999" s="146"/>
      <c r="BC999" s="146"/>
      <c r="BD999" s="146"/>
      <c r="BE999" s="146"/>
      <c r="BF999" s="146"/>
      <c r="BG999" s="146"/>
      <c r="BH999" s="146"/>
      <c r="BI999" s="146"/>
      <c r="BJ999" s="146"/>
      <c r="BK999" s="146"/>
      <c r="BL999" s="146"/>
      <c r="BM999" s="146"/>
      <c r="BN999" s="146"/>
      <c r="BO999" s="146"/>
      <c r="BP999" s="146"/>
      <c r="BQ999" s="146"/>
      <c r="BR999" s="146"/>
      <c r="BS999" s="146"/>
      <c r="BT999" s="146"/>
      <c r="BU999" s="146"/>
      <c r="BV999" s="146"/>
      <c r="BW999" s="146"/>
      <c r="BX999" s="146"/>
      <c r="BY999" s="146"/>
      <c r="BZ999" s="146"/>
      <c r="CA999" s="146"/>
      <c r="CB999" s="146"/>
      <c r="CC999" s="146"/>
      <c r="CD999" s="146"/>
      <c r="CE999" s="146"/>
      <c r="CF999" s="146"/>
      <c r="CG999" s="146"/>
      <c r="CH999" s="146"/>
      <c r="CI999" s="146"/>
      <c r="CJ999" s="146"/>
      <c r="CK999" s="146"/>
      <c r="CL999" s="146"/>
      <c r="CM999" s="146"/>
      <c r="CN999" s="146"/>
      <c r="CO999" s="146"/>
      <c r="CP999" s="146"/>
      <c r="CQ999" s="146"/>
      <c r="CR999" s="146"/>
      <c r="CS999" s="146"/>
      <c r="CT999" s="146"/>
      <c r="CU999" s="146"/>
      <c r="CV999" s="146"/>
      <c r="CW999" s="146"/>
      <c r="CX999" s="146"/>
      <c r="CY999" s="146"/>
      <c r="CZ999" s="146"/>
      <c r="DA999" s="146"/>
      <c r="DB999" s="146"/>
      <c r="DC999" s="146"/>
      <c r="DD999" s="146"/>
      <c r="DE999" s="146"/>
      <c r="DF999" s="146"/>
      <c r="DG999" s="146"/>
      <c r="DH999" s="146"/>
      <c r="DI999" s="146"/>
      <c r="DJ999" s="146"/>
      <c r="DK999" s="146"/>
      <c r="DL999" s="146"/>
      <c r="DM999" s="146"/>
      <c r="DN999" s="146"/>
      <c r="DO999" s="146"/>
      <c r="DP999" s="146"/>
      <c r="DQ999" s="146"/>
      <c r="DR999" s="146"/>
      <c r="DS999" s="146"/>
      <c r="DT999" s="146"/>
      <c r="DU999" s="146"/>
      <c r="DV999" s="158"/>
      <c r="DW999" s="158"/>
      <c r="DX999" s="158"/>
      <c r="DY999" s="158"/>
      <c r="DZ999" s="158"/>
      <c r="EA999" s="158"/>
      <c r="EB999" s="158"/>
      <c r="EC999" s="158"/>
      <c r="ED999" s="158"/>
      <c r="EE999" s="158"/>
      <c r="EF999" s="158"/>
      <c r="EG999" s="158"/>
      <c r="EH999" s="158"/>
      <c r="EI999" s="158"/>
      <c r="EJ999" s="146"/>
      <c r="EK999" s="146"/>
      <c r="EL999" s="146"/>
      <c r="EM999" s="146"/>
      <c r="EN999" s="146"/>
      <c r="EO999" s="146"/>
      <c r="EP999" s="146"/>
      <c r="EQ999" s="146"/>
      <c r="ER999" s="146"/>
      <c r="ES999" s="146"/>
      <c r="ET999" s="146"/>
      <c r="EU999" s="146"/>
      <c r="EV999" s="146"/>
      <c r="EW999" s="146"/>
      <c r="EX999" s="146"/>
      <c r="EY999" s="146"/>
      <c r="EZ999" s="158"/>
      <c r="FA999" s="158"/>
      <c r="FB999" s="158"/>
      <c r="FC999" s="146"/>
      <c r="FD999" s="146"/>
      <c r="FE999" s="146"/>
      <c r="FF999" s="146"/>
      <c r="FG999" s="146"/>
      <c r="FH999" s="146"/>
      <c r="FI999" s="146"/>
      <c r="FJ999" s="146"/>
      <c r="FK999" s="146"/>
      <c r="FL999" s="146"/>
      <c r="FM999" s="146"/>
      <c r="FN999" s="146"/>
      <c r="FO999" s="146"/>
      <c r="FP999" s="146"/>
      <c r="FQ999" s="146"/>
      <c r="FR999" s="146"/>
      <c r="FS999" s="146"/>
      <c r="FT999" s="146"/>
      <c r="FU999" s="146"/>
      <c r="FV999" s="146"/>
      <c r="FW999" s="146"/>
      <c r="FX999" s="146"/>
      <c r="FY999" s="146"/>
      <c r="FZ999" s="146"/>
      <c r="GA999" s="146"/>
    </row>
    <row r="1000" spans="4:183">
      <c r="D1000" s="45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  <c r="AA1000" s="146"/>
      <c r="AB1000" s="146"/>
      <c r="AC1000" s="146"/>
      <c r="AD1000" s="146"/>
      <c r="AE1000" s="146"/>
      <c r="AF1000" s="146"/>
      <c r="AG1000" s="146"/>
      <c r="AH1000" s="146"/>
      <c r="AI1000" s="146"/>
      <c r="AJ1000" s="146"/>
      <c r="AK1000" s="146"/>
      <c r="AL1000" s="217"/>
      <c r="AM1000" s="146"/>
      <c r="AN1000" s="146"/>
      <c r="AO1000" s="146"/>
      <c r="AP1000" s="146"/>
      <c r="AQ1000" s="146"/>
      <c r="AR1000" s="146"/>
      <c r="AS1000" s="146"/>
      <c r="AT1000" s="146"/>
      <c r="AU1000" s="146"/>
      <c r="AV1000" s="146"/>
      <c r="AW1000" s="146"/>
      <c r="AX1000" s="146"/>
      <c r="AY1000" s="146"/>
      <c r="AZ1000" s="146"/>
      <c r="BA1000" s="146"/>
      <c r="BB1000" s="146"/>
      <c r="BC1000" s="146"/>
      <c r="BD1000" s="146"/>
      <c r="BE1000" s="146"/>
      <c r="BF1000" s="146"/>
      <c r="BG1000" s="146"/>
      <c r="BH1000" s="146"/>
      <c r="BI1000" s="146"/>
      <c r="BJ1000" s="146"/>
      <c r="BK1000" s="146"/>
      <c r="BL1000" s="146"/>
      <c r="BM1000" s="146"/>
      <c r="BN1000" s="146"/>
      <c r="BO1000" s="146"/>
      <c r="BP1000" s="146"/>
      <c r="BQ1000" s="146"/>
      <c r="BR1000" s="146"/>
      <c r="BS1000" s="146"/>
      <c r="BT1000" s="146"/>
      <c r="BU1000" s="146"/>
      <c r="BV1000" s="146"/>
      <c r="BW1000" s="146"/>
      <c r="BX1000" s="146"/>
      <c r="BY1000" s="146"/>
      <c r="BZ1000" s="146"/>
      <c r="CA1000" s="146"/>
      <c r="CB1000" s="146"/>
      <c r="CC1000" s="146"/>
      <c r="CD1000" s="146"/>
      <c r="CE1000" s="146"/>
      <c r="CF1000" s="146"/>
      <c r="CG1000" s="146"/>
      <c r="CH1000" s="146"/>
      <c r="CI1000" s="146"/>
      <c r="CJ1000" s="146"/>
      <c r="CK1000" s="146"/>
      <c r="CL1000" s="146"/>
      <c r="CM1000" s="146"/>
      <c r="CN1000" s="146"/>
      <c r="CO1000" s="146"/>
      <c r="CP1000" s="146"/>
      <c r="CQ1000" s="146"/>
      <c r="CR1000" s="146"/>
      <c r="CS1000" s="146"/>
      <c r="CT1000" s="146"/>
      <c r="CU1000" s="146"/>
      <c r="CV1000" s="146"/>
      <c r="CW1000" s="146"/>
      <c r="CX1000" s="146"/>
      <c r="CY1000" s="146"/>
      <c r="CZ1000" s="146"/>
      <c r="DA1000" s="146"/>
      <c r="DB1000" s="146"/>
      <c r="DC1000" s="146"/>
      <c r="DD1000" s="146"/>
      <c r="DE1000" s="146"/>
      <c r="DF1000" s="146"/>
      <c r="DG1000" s="146"/>
      <c r="DH1000" s="146"/>
      <c r="DI1000" s="146"/>
      <c r="DJ1000" s="146"/>
      <c r="DK1000" s="146"/>
      <c r="DL1000" s="146"/>
      <c r="DM1000" s="146"/>
      <c r="DN1000" s="146"/>
      <c r="DO1000" s="146"/>
      <c r="DP1000" s="146"/>
      <c r="DQ1000" s="146"/>
      <c r="DR1000" s="146"/>
      <c r="DS1000" s="146"/>
      <c r="DT1000" s="146"/>
      <c r="DU1000" s="146"/>
      <c r="DV1000" s="158"/>
      <c r="DW1000" s="158"/>
      <c r="DX1000" s="158"/>
      <c r="DY1000" s="158"/>
      <c r="DZ1000" s="158"/>
      <c r="EA1000" s="158"/>
      <c r="EB1000" s="158"/>
      <c r="EC1000" s="158"/>
      <c r="ED1000" s="158"/>
      <c r="EE1000" s="158"/>
      <c r="EF1000" s="158"/>
      <c r="EG1000" s="158"/>
      <c r="EH1000" s="158"/>
      <c r="EI1000" s="158"/>
      <c r="EJ1000" s="146"/>
      <c r="EK1000" s="146"/>
      <c r="EL1000" s="146"/>
      <c r="EM1000" s="146"/>
      <c r="EN1000" s="146"/>
      <c r="EO1000" s="146"/>
      <c r="EP1000" s="146"/>
      <c r="EQ1000" s="146"/>
      <c r="ER1000" s="146"/>
      <c r="ES1000" s="146"/>
      <c r="ET1000" s="146"/>
      <c r="EU1000" s="146"/>
      <c r="EV1000" s="146"/>
      <c r="EW1000" s="146"/>
      <c r="EX1000" s="146"/>
      <c r="EY1000" s="146"/>
      <c r="EZ1000" s="158"/>
      <c r="FA1000" s="158"/>
      <c r="FB1000" s="158"/>
      <c r="FC1000" s="146"/>
      <c r="FD1000" s="146"/>
      <c r="FE1000" s="146"/>
      <c r="FF1000" s="146"/>
      <c r="FG1000" s="146"/>
      <c r="FH1000" s="146"/>
      <c r="FI1000" s="146"/>
      <c r="FJ1000" s="146"/>
      <c r="FK1000" s="146"/>
      <c r="FL1000" s="146"/>
      <c r="FM1000" s="146"/>
      <c r="FN1000" s="146"/>
      <c r="FO1000" s="146"/>
      <c r="FP1000" s="146"/>
      <c r="FQ1000" s="146"/>
      <c r="FR1000" s="146"/>
      <c r="FS1000" s="146"/>
      <c r="FT1000" s="146"/>
      <c r="FU1000" s="146"/>
      <c r="FV1000" s="146"/>
      <c r="FW1000" s="146"/>
      <c r="FX1000" s="146"/>
      <c r="FY1000" s="146"/>
      <c r="FZ1000" s="146"/>
      <c r="GA1000" s="146"/>
    </row>
    <row r="1001" spans="4:183">
      <c r="D1001" s="45"/>
      <c r="N1001" s="146"/>
      <c r="O1001" s="146"/>
      <c r="P1001" s="146"/>
      <c r="Q1001" s="146"/>
      <c r="R1001" s="146"/>
      <c r="S1001" s="146"/>
      <c r="T1001" s="146"/>
      <c r="U1001" s="146"/>
      <c r="V1001" s="146"/>
      <c r="W1001" s="146"/>
      <c r="X1001" s="146"/>
      <c r="Y1001" s="146"/>
      <c r="Z1001" s="146"/>
      <c r="AA1001" s="146"/>
      <c r="AB1001" s="146"/>
      <c r="AC1001" s="146"/>
      <c r="AD1001" s="146"/>
      <c r="AE1001" s="146"/>
      <c r="AF1001" s="146"/>
      <c r="AG1001" s="146"/>
      <c r="AH1001" s="146"/>
      <c r="AI1001" s="146"/>
      <c r="AJ1001" s="146"/>
      <c r="AK1001" s="146"/>
      <c r="AL1001" s="217"/>
      <c r="AM1001" s="146"/>
      <c r="AN1001" s="146"/>
      <c r="AO1001" s="146"/>
      <c r="AP1001" s="146"/>
      <c r="AQ1001" s="146"/>
      <c r="AR1001" s="146"/>
      <c r="AS1001" s="146"/>
      <c r="AT1001" s="146"/>
      <c r="AU1001" s="146"/>
      <c r="AV1001" s="146"/>
      <c r="AW1001" s="146"/>
      <c r="AX1001" s="146"/>
      <c r="AY1001" s="146"/>
      <c r="AZ1001" s="146"/>
      <c r="BA1001" s="146"/>
      <c r="BB1001" s="146"/>
      <c r="BC1001" s="146"/>
      <c r="BD1001" s="146"/>
      <c r="BE1001" s="146"/>
      <c r="BF1001" s="146"/>
      <c r="BG1001" s="146"/>
      <c r="BH1001" s="146"/>
      <c r="BI1001" s="146"/>
      <c r="BJ1001" s="146"/>
      <c r="BK1001" s="146"/>
      <c r="BL1001" s="146"/>
      <c r="BM1001" s="146"/>
      <c r="BN1001" s="146"/>
      <c r="BO1001" s="146"/>
      <c r="BP1001" s="146"/>
      <c r="BQ1001" s="146"/>
      <c r="BR1001" s="146"/>
      <c r="BS1001" s="146"/>
      <c r="BT1001" s="146"/>
      <c r="BU1001" s="146"/>
      <c r="BV1001" s="146"/>
      <c r="BW1001" s="146"/>
      <c r="BX1001" s="146"/>
      <c r="BY1001" s="146"/>
      <c r="BZ1001" s="146"/>
      <c r="CA1001" s="146"/>
      <c r="CB1001" s="146"/>
      <c r="CC1001" s="146"/>
      <c r="CD1001" s="146"/>
      <c r="CE1001" s="146"/>
      <c r="CF1001" s="146"/>
      <c r="CG1001" s="146"/>
      <c r="CH1001" s="146"/>
      <c r="CI1001" s="146"/>
      <c r="CJ1001" s="146"/>
      <c r="CK1001" s="146"/>
      <c r="CL1001" s="146"/>
      <c r="CM1001" s="146"/>
      <c r="CN1001" s="146"/>
      <c r="CO1001" s="146"/>
      <c r="CP1001" s="146"/>
      <c r="CQ1001" s="146"/>
      <c r="CR1001" s="146"/>
      <c r="CS1001" s="146"/>
      <c r="CT1001" s="146"/>
      <c r="CU1001" s="146"/>
      <c r="CV1001" s="146"/>
      <c r="CW1001" s="146"/>
      <c r="CX1001" s="146"/>
      <c r="CY1001" s="146"/>
      <c r="CZ1001" s="146"/>
      <c r="DA1001" s="146"/>
      <c r="DB1001" s="146"/>
      <c r="DC1001" s="146"/>
      <c r="DD1001" s="146"/>
      <c r="DE1001" s="146"/>
      <c r="DF1001" s="146"/>
      <c r="DG1001" s="146"/>
      <c r="DH1001" s="146"/>
      <c r="DI1001" s="146"/>
      <c r="DJ1001" s="146"/>
      <c r="DK1001" s="146"/>
      <c r="DL1001" s="146"/>
      <c r="DM1001" s="146"/>
      <c r="DN1001" s="146"/>
      <c r="DO1001" s="146"/>
      <c r="DP1001" s="146"/>
      <c r="DQ1001" s="146"/>
      <c r="DR1001" s="146"/>
      <c r="DS1001" s="146"/>
      <c r="DT1001" s="146"/>
      <c r="DU1001" s="146"/>
      <c r="DV1001" s="158"/>
      <c r="DW1001" s="158"/>
      <c r="DX1001" s="158"/>
      <c r="DY1001" s="158"/>
      <c r="DZ1001" s="158"/>
      <c r="EA1001" s="158"/>
      <c r="EB1001" s="158"/>
      <c r="EC1001" s="158"/>
      <c r="ED1001" s="158"/>
      <c r="EE1001" s="158"/>
      <c r="EF1001" s="158"/>
      <c r="EG1001" s="158"/>
      <c r="EH1001" s="158"/>
      <c r="EI1001" s="158"/>
      <c r="EJ1001" s="146"/>
      <c r="EK1001" s="146"/>
      <c r="EL1001" s="146"/>
      <c r="EM1001" s="146"/>
      <c r="EN1001" s="146"/>
      <c r="EO1001" s="146"/>
      <c r="EP1001" s="146"/>
      <c r="EQ1001" s="146"/>
      <c r="ER1001" s="146"/>
      <c r="ES1001" s="146"/>
      <c r="ET1001" s="146"/>
      <c r="EU1001" s="146"/>
      <c r="EV1001" s="146"/>
      <c r="EW1001" s="146"/>
      <c r="EX1001" s="146"/>
      <c r="EY1001" s="146"/>
      <c r="EZ1001" s="158"/>
      <c r="FA1001" s="158"/>
      <c r="FB1001" s="158"/>
      <c r="FC1001" s="146"/>
      <c r="FD1001" s="146"/>
      <c r="FE1001" s="146"/>
      <c r="FF1001" s="146"/>
      <c r="FG1001" s="146"/>
      <c r="FH1001" s="146"/>
      <c r="FI1001" s="146"/>
      <c r="FJ1001" s="146"/>
      <c r="FK1001" s="146"/>
      <c r="FL1001" s="146"/>
      <c r="FM1001" s="146"/>
      <c r="FN1001" s="146"/>
      <c r="FO1001" s="146"/>
      <c r="FP1001" s="146"/>
      <c r="FQ1001" s="146"/>
      <c r="FR1001" s="146"/>
      <c r="FS1001" s="146"/>
      <c r="FT1001" s="146"/>
      <c r="FU1001" s="146"/>
      <c r="FV1001" s="146"/>
      <c r="FW1001" s="146"/>
      <c r="FX1001" s="146"/>
      <c r="FY1001" s="146"/>
      <c r="FZ1001" s="146"/>
      <c r="GA1001" s="146"/>
    </row>
    <row r="1002" spans="4:183">
      <c r="D1002" s="45"/>
      <c r="N1002" s="146"/>
      <c r="O1002" s="146"/>
      <c r="P1002" s="146"/>
      <c r="Q1002" s="146"/>
      <c r="R1002" s="146"/>
      <c r="S1002" s="146"/>
      <c r="T1002" s="146"/>
      <c r="U1002" s="146"/>
      <c r="V1002" s="146"/>
      <c r="W1002" s="146"/>
      <c r="X1002" s="146"/>
      <c r="Y1002" s="146"/>
      <c r="Z1002" s="146"/>
      <c r="AA1002" s="146"/>
      <c r="AB1002" s="146"/>
      <c r="AC1002" s="146"/>
      <c r="AD1002" s="146"/>
      <c r="AE1002" s="146"/>
      <c r="AF1002" s="146"/>
      <c r="AG1002" s="146"/>
      <c r="AH1002" s="146"/>
      <c r="AI1002" s="146"/>
      <c r="AJ1002" s="146"/>
      <c r="AK1002" s="146"/>
      <c r="AL1002" s="217"/>
      <c r="AM1002" s="146"/>
      <c r="AN1002" s="146"/>
      <c r="AO1002" s="146"/>
      <c r="AP1002" s="146"/>
      <c r="AQ1002" s="146"/>
      <c r="AR1002" s="146"/>
      <c r="AS1002" s="146"/>
      <c r="AT1002" s="146"/>
      <c r="AU1002" s="146"/>
      <c r="AV1002" s="146"/>
      <c r="AW1002" s="146"/>
      <c r="AX1002" s="146"/>
      <c r="AY1002" s="146"/>
      <c r="AZ1002" s="146"/>
      <c r="BA1002" s="146"/>
      <c r="BB1002" s="146"/>
      <c r="BC1002" s="146"/>
      <c r="BD1002" s="146"/>
      <c r="BE1002" s="146"/>
      <c r="BF1002" s="146"/>
      <c r="BG1002" s="146"/>
      <c r="BH1002" s="146"/>
      <c r="BI1002" s="146"/>
      <c r="BJ1002" s="146"/>
      <c r="BK1002" s="146"/>
      <c r="BL1002" s="146"/>
      <c r="BM1002" s="146"/>
      <c r="BN1002" s="146"/>
      <c r="BO1002" s="146"/>
      <c r="BP1002" s="146"/>
      <c r="BQ1002" s="146"/>
      <c r="BR1002" s="146"/>
      <c r="BS1002" s="146"/>
      <c r="BT1002" s="146"/>
      <c r="BU1002" s="146"/>
      <c r="BV1002" s="146"/>
      <c r="BW1002" s="146"/>
      <c r="BX1002" s="146"/>
      <c r="BY1002" s="146"/>
      <c r="BZ1002" s="146"/>
      <c r="CA1002" s="146"/>
      <c r="CB1002" s="146"/>
      <c r="CC1002" s="146"/>
      <c r="CD1002" s="146"/>
      <c r="CE1002" s="146"/>
      <c r="CF1002" s="146"/>
      <c r="CG1002" s="146"/>
      <c r="CH1002" s="146"/>
      <c r="CI1002" s="146"/>
      <c r="CJ1002" s="146"/>
      <c r="CK1002" s="146"/>
      <c r="CL1002" s="146"/>
      <c r="CM1002" s="146"/>
      <c r="CN1002" s="146"/>
      <c r="CO1002" s="146"/>
      <c r="CP1002" s="146"/>
      <c r="CQ1002" s="146"/>
      <c r="CR1002" s="146"/>
      <c r="CS1002" s="146"/>
      <c r="CT1002" s="146"/>
      <c r="CU1002" s="146"/>
      <c r="CV1002" s="146"/>
      <c r="CW1002" s="146"/>
      <c r="CX1002" s="146"/>
      <c r="CY1002" s="146"/>
      <c r="CZ1002" s="146"/>
      <c r="DA1002" s="146"/>
      <c r="DB1002" s="146"/>
      <c r="DC1002" s="146"/>
      <c r="DD1002" s="146"/>
      <c r="DE1002" s="146"/>
      <c r="DF1002" s="146"/>
      <c r="DG1002" s="146"/>
      <c r="DH1002" s="146"/>
      <c r="DI1002" s="146"/>
      <c r="DJ1002" s="146"/>
      <c r="DK1002" s="146"/>
      <c r="DL1002" s="146"/>
      <c r="DM1002" s="146"/>
      <c r="DN1002" s="146"/>
      <c r="DO1002" s="146"/>
      <c r="DP1002" s="146"/>
      <c r="DQ1002" s="146"/>
      <c r="DR1002" s="146"/>
      <c r="DS1002" s="146"/>
      <c r="DT1002" s="146"/>
      <c r="DU1002" s="146"/>
      <c r="DV1002" s="158"/>
      <c r="DW1002" s="158"/>
      <c r="DX1002" s="158"/>
      <c r="DY1002" s="158"/>
      <c r="DZ1002" s="158"/>
      <c r="EA1002" s="158"/>
      <c r="EB1002" s="158"/>
      <c r="EC1002" s="158"/>
      <c r="ED1002" s="158"/>
      <c r="EE1002" s="158"/>
      <c r="EF1002" s="158"/>
      <c r="EG1002" s="158"/>
      <c r="EH1002" s="158"/>
      <c r="EI1002" s="158"/>
      <c r="EJ1002" s="146"/>
      <c r="EK1002" s="146"/>
      <c r="EL1002" s="146"/>
      <c r="EM1002" s="146"/>
      <c r="EN1002" s="146"/>
      <c r="EO1002" s="146"/>
      <c r="EP1002" s="146"/>
      <c r="EQ1002" s="146"/>
      <c r="ER1002" s="146"/>
      <c r="ES1002" s="146"/>
      <c r="ET1002" s="146"/>
      <c r="EU1002" s="146"/>
      <c r="EV1002" s="146"/>
      <c r="EW1002" s="146"/>
      <c r="EX1002" s="146"/>
      <c r="EY1002" s="146"/>
      <c r="EZ1002" s="158"/>
      <c r="FA1002" s="158"/>
      <c r="FB1002" s="158"/>
      <c r="FC1002" s="146"/>
      <c r="FD1002" s="146"/>
      <c r="FE1002" s="146"/>
      <c r="FF1002" s="146"/>
      <c r="FG1002" s="146"/>
      <c r="FH1002" s="146"/>
      <c r="FI1002" s="146"/>
      <c r="FJ1002" s="146"/>
      <c r="FK1002" s="146"/>
      <c r="FL1002" s="146"/>
      <c r="FM1002" s="146"/>
      <c r="FN1002" s="146"/>
      <c r="FO1002" s="146"/>
      <c r="FP1002" s="146"/>
      <c r="FQ1002" s="146"/>
      <c r="FR1002" s="146"/>
      <c r="FS1002" s="146"/>
      <c r="FT1002" s="146"/>
      <c r="FU1002" s="146"/>
      <c r="FV1002" s="146"/>
      <c r="FW1002" s="146"/>
      <c r="FX1002" s="146"/>
      <c r="FY1002" s="146"/>
      <c r="FZ1002" s="146"/>
      <c r="GA1002" s="146"/>
    </row>
    <row r="1003" spans="4:183">
      <c r="D1003" s="45"/>
      <c r="N1003" s="146"/>
      <c r="O1003" s="146"/>
      <c r="P1003" s="146"/>
      <c r="Q1003" s="146"/>
      <c r="R1003" s="146"/>
      <c r="S1003" s="146"/>
      <c r="T1003" s="146"/>
      <c r="U1003" s="146"/>
      <c r="V1003" s="146"/>
      <c r="W1003" s="146"/>
      <c r="X1003" s="146"/>
      <c r="Y1003" s="146"/>
      <c r="Z1003" s="146"/>
      <c r="AA1003" s="146"/>
      <c r="AB1003" s="146"/>
      <c r="AC1003" s="146"/>
      <c r="AD1003" s="146"/>
      <c r="AE1003" s="146"/>
      <c r="AF1003" s="146"/>
      <c r="AG1003" s="146"/>
      <c r="AH1003" s="146"/>
      <c r="AI1003" s="146"/>
      <c r="AJ1003" s="146"/>
      <c r="AK1003" s="146"/>
      <c r="AL1003" s="217"/>
      <c r="AM1003" s="146"/>
      <c r="AN1003" s="146"/>
      <c r="AO1003" s="146"/>
      <c r="AP1003" s="146"/>
      <c r="AQ1003" s="146"/>
      <c r="AR1003" s="146"/>
      <c r="AS1003" s="146"/>
      <c r="AT1003" s="146"/>
      <c r="AU1003" s="146"/>
      <c r="AV1003" s="146"/>
      <c r="AW1003" s="146"/>
      <c r="AX1003" s="146"/>
      <c r="AY1003" s="146"/>
      <c r="AZ1003" s="146"/>
      <c r="BA1003" s="146"/>
      <c r="BB1003" s="146"/>
      <c r="BC1003" s="146"/>
      <c r="BD1003" s="146"/>
      <c r="BE1003" s="146"/>
      <c r="BF1003" s="146"/>
      <c r="BG1003" s="146"/>
      <c r="BH1003" s="146"/>
      <c r="BI1003" s="146"/>
      <c r="BJ1003" s="146"/>
      <c r="BK1003" s="146"/>
      <c r="BL1003" s="146"/>
      <c r="BM1003" s="146"/>
      <c r="BN1003" s="146"/>
      <c r="BO1003" s="146"/>
      <c r="BP1003" s="146"/>
      <c r="BQ1003" s="146"/>
      <c r="BR1003" s="146"/>
      <c r="BS1003" s="146"/>
      <c r="BT1003" s="146"/>
      <c r="BU1003" s="146"/>
      <c r="BV1003" s="146"/>
      <c r="BW1003" s="146"/>
      <c r="BX1003" s="146"/>
      <c r="BY1003" s="146"/>
      <c r="BZ1003" s="146"/>
      <c r="CA1003" s="146"/>
      <c r="CB1003" s="146"/>
      <c r="CC1003" s="146"/>
      <c r="CD1003" s="146"/>
      <c r="CE1003" s="146"/>
      <c r="CF1003" s="146"/>
      <c r="CG1003" s="146"/>
      <c r="CH1003" s="146"/>
      <c r="CI1003" s="146"/>
      <c r="CJ1003" s="146"/>
      <c r="CK1003" s="146"/>
      <c r="CL1003" s="146"/>
      <c r="CM1003" s="146"/>
      <c r="CN1003" s="146"/>
      <c r="CO1003" s="146"/>
      <c r="CP1003" s="146"/>
      <c r="CQ1003" s="146"/>
      <c r="CR1003" s="146"/>
      <c r="CS1003" s="146"/>
      <c r="CT1003" s="146"/>
      <c r="CU1003" s="146"/>
      <c r="CV1003" s="146"/>
      <c r="CW1003" s="146"/>
      <c r="CX1003" s="146"/>
      <c r="CY1003" s="146"/>
      <c r="CZ1003" s="146"/>
      <c r="DA1003" s="146"/>
      <c r="DB1003" s="146"/>
      <c r="DC1003" s="146"/>
      <c r="DD1003" s="146"/>
      <c r="DE1003" s="146"/>
      <c r="DF1003" s="146"/>
      <c r="DG1003" s="146"/>
      <c r="DH1003" s="146"/>
      <c r="DI1003" s="146"/>
      <c r="DJ1003" s="146"/>
      <c r="DK1003" s="146"/>
      <c r="DL1003" s="146"/>
      <c r="DM1003" s="146"/>
      <c r="DN1003" s="146"/>
      <c r="DO1003" s="146"/>
      <c r="DP1003" s="146"/>
      <c r="DQ1003" s="146"/>
      <c r="DR1003" s="146"/>
      <c r="DS1003" s="146"/>
      <c r="DT1003" s="146"/>
      <c r="DU1003" s="146"/>
      <c r="DV1003" s="158"/>
      <c r="DW1003" s="158"/>
      <c r="DX1003" s="158"/>
      <c r="DY1003" s="158"/>
      <c r="DZ1003" s="158"/>
      <c r="EA1003" s="158"/>
      <c r="EB1003" s="158"/>
      <c r="EC1003" s="158"/>
      <c r="ED1003" s="158"/>
      <c r="EE1003" s="158"/>
      <c r="EF1003" s="158"/>
      <c r="EG1003" s="158"/>
      <c r="EH1003" s="158"/>
      <c r="EI1003" s="158"/>
      <c r="EJ1003" s="146"/>
      <c r="EK1003" s="146"/>
      <c r="EL1003" s="146"/>
      <c r="EM1003" s="146"/>
      <c r="EN1003" s="146"/>
      <c r="EO1003" s="146"/>
      <c r="EP1003" s="146"/>
      <c r="EQ1003" s="146"/>
      <c r="ER1003" s="146"/>
      <c r="ES1003" s="146"/>
      <c r="ET1003" s="146"/>
      <c r="EU1003" s="146"/>
      <c r="EV1003" s="146"/>
      <c r="EW1003" s="146"/>
      <c r="EX1003" s="146"/>
      <c r="EY1003" s="146"/>
      <c r="EZ1003" s="158"/>
      <c r="FA1003" s="158"/>
      <c r="FB1003" s="158"/>
      <c r="FC1003" s="146"/>
      <c r="FD1003" s="146"/>
      <c r="FE1003" s="146"/>
      <c r="FF1003" s="146"/>
      <c r="FG1003" s="146"/>
      <c r="FH1003" s="146"/>
      <c r="FI1003" s="146"/>
      <c r="FJ1003" s="146"/>
      <c r="FK1003" s="146"/>
      <c r="FL1003" s="146"/>
      <c r="FM1003" s="146"/>
      <c r="FN1003" s="146"/>
      <c r="FO1003" s="146"/>
      <c r="FP1003" s="146"/>
      <c r="FQ1003" s="146"/>
      <c r="FR1003" s="146"/>
      <c r="FS1003" s="146"/>
      <c r="FT1003" s="146"/>
      <c r="FU1003" s="146"/>
      <c r="FV1003" s="146"/>
      <c r="FW1003" s="146"/>
      <c r="FX1003" s="146"/>
      <c r="FY1003" s="146"/>
      <c r="FZ1003" s="146"/>
      <c r="GA1003" s="146"/>
    </row>
    <row r="1004" spans="4:183">
      <c r="D1004" s="45"/>
      <c r="N1004" s="146"/>
      <c r="O1004" s="146"/>
      <c r="P1004" s="146"/>
      <c r="Q1004" s="146"/>
      <c r="R1004" s="146"/>
      <c r="S1004" s="146"/>
      <c r="T1004" s="146"/>
      <c r="U1004" s="146"/>
      <c r="V1004" s="146"/>
      <c r="W1004" s="146"/>
      <c r="X1004" s="146"/>
      <c r="Y1004" s="146"/>
      <c r="Z1004" s="146"/>
      <c r="AA1004" s="146"/>
      <c r="AB1004" s="146"/>
      <c r="AC1004" s="146"/>
      <c r="AD1004" s="146"/>
      <c r="AE1004" s="146"/>
      <c r="AF1004" s="146"/>
      <c r="AG1004" s="146"/>
      <c r="AH1004" s="146"/>
      <c r="AI1004" s="146"/>
      <c r="AJ1004" s="146"/>
      <c r="AK1004" s="146"/>
      <c r="AL1004" s="217"/>
      <c r="AM1004" s="146"/>
      <c r="AN1004" s="146"/>
      <c r="AO1004" s="146"/>
      <c r="AP1004" s="146"/>
      <c r="AQ1004" s="146"/>
      <c r="AR1004" s="146"/>
      <c r="AS1004" s="146"/>
      <c r="AT1004" s="146"/>
      <c r="AU1004" s="146"/>
      <c r="AV1004" s="146"/>
      <c r="AW1004" s="146"/>
      <c r="AX1004" s="146"/>
      <c r="AY1004" s="146"/>
      <c r="AZ1004" s="146"/>
      <c r="BA1004" s="146"/>
      <c r="BB1004" s="146"/>
      <c r="BC1004" s="146"/>
      <c r="BD1004" s="146"/>
      <c r="BE1004" s="146"/>
      <c r="BF1004" s="146"/>
      <c r="BG1004" s="146"/>
      <c r="BH1004" s="146"/>
      <c r="BI1004" s="146"/>
      <c r="BJ1004" s="146"/>
      <c r="BK1004" s="146"/>
      <c r="BL1004" s="146"/>
      <c r="BM1004" s="146"/>
      <c r="BN1004" s="146"/>
      <c r="BO1004" s="146"/>
      <c r="BP1004" s="146"/>
      <c r="BQ1004" s="146"/>
      <c r="BR1004" s="146"/>
      <c r="BS1004" s="146"/>
      <c r="BT1004" s="146"/>
      <c r="BU1004" s="146"/>
      <c r="BV1004" s="146"/>
      <c r="BW1004" s="146"/>
      <c r="BX1004" s="146"/>
      <c r="BY1004" s="146"/>
      <c r="BZ1004" s="146"/>
      <c r="CA1004" s="146"/>
      <c r="CB1004" s="146"/>
      <c r="CC1004" s="146"/>
      <c r="CD1004" s="146"/>
      <c r="CE1004" s="146"/>
      <c r="CF1004" s="146"/>
      <c r="CG1004" s="146"/>
      <c r="CH1004" s="146"/>
      <c r="CI1004" s="146"/>
      <c r="CJ1004" s="146"/>
      <c r="CK1004" s="146"/>
      <c r="CL1004" s="146"/>
      <c r="CM1004" s="146"/>
      <c r="CN1004" s="146"/>
      <c r="CO1004" s="146"/>
      <c r="CP1004" s="146"/>
      <c r="CQ1004" s="146"/>
      <c r="CR1004" s="146"/>
      <c r="CS1004" s="146"/>
      <c r="CT1004" s="146"/>
      <c r="CU1004" s="146"/>
      <c r="CV1004" s="146"/>
      <c r="CW1004" s="146"/>
      <c r="CX1004" s="146"/>
      <c r="CY1004" s="146"/>
      <c r="CZ1004" s="146"/>
      <c r="DA1004" s="146"/>
      <c r="DB1004" s="146"/>
      <c r="DC1004" s="146"/>
      <c r="DD1004" s="146"/>
      <c r="DE1004" s="146"/>
      <c r="DF1004" s="146"/>
      <c r="DG1004" s="146"/>
      <c r="DH1004" s="146"/>
      <c r="DI1004" s="146"/>
      <c r="DJ1004" s="146"/>
      <c r="DK1004" s="146"/>
      <c r="DL1004" s="146"/>
      <c r="DM1004" s="146"/>
      <c r="DN1004" s="146"/>
      <c r="DO1004" s="146"/>
      <c r="DP1004" s="146"/>
      <c r="DQ1004" s="146"/>
      <c r="DR1004" s="146"/>
      <c r="DS1004" s="146"/>
      <c r="DT1004" s="146"/>
      <c r="DU1004" s="146"/>
      <c r="DV1004" s="158"/>
      <c r="DW1004" s="158"/>
      <c r="DX1004" s="158"/>
      <c r="DY1004" s="158"/>
      <c r="DZ1004" s="158"/>
      <c r="EA1004" s="158"/>
      <c r="EB1004" s="158"/>
      <c r="EC1004" s="158"/>
      <c r="ED1004" s="158"/>
      <c r="EE1004" s="158"/>
      <c r="EF1004" s="158"/>
      <c r="EG1004" s="158"/>
      <c r="EH1004" s="158"/>
      <c r="EI1004" s="158"/>
      <c r="EJ1004" s="146"/>
      <c r="EK1004" s="146"/>
      <c r="EL1004" s="146"/>
      <c r="EM1004" s="146"/>
      <c r="EN1004" s="146"/>
      <c r="EO1004" s="146"/>
      <c r="EP1004" s="146"/>
      <c r="EQ1004" s="146"/>
      <c r="ER1004" s="146"/>
      <c r="ES1004" s="146"/>
      <c r="ET1004" s="146"/>
      <c r="EU1004" s="146"/>
      <c r="EV1004" s="146"/>
      <c r="EW1004" s="146"/>
      <c r="EX1004" s="146"/>
      <c r="EY1004" s="146"/>
      <c r="EZ1004" s="158"/>
      <c r="FA1004" s="158"/>
      <c r="FB1004" s="158"/>
      <c r="FC1004" s="146"/>
      <c r="FD1004" s="146"/>
      <c r="FE1004" s="146"/>
      <c r="FF1004" s="146"/>
      <c r="FG1004" s="146"/>
      <c r="FH1004" s="146"/>
      <c r="FI1004" s="146"/>
      <c r="FJ1004" s="146"/>
      <c r="FK1004" s="146"/>
      <c r="FL1004" s="146"/>
      <c r="FM1004" s="146"/>
      <c r="FN1004" s="146"/>
      <c r="FO1004" s="146"/>
      <c r="FP1004" s="146"/>
      <c r="FQ1004" s="146"/>
      <c r="FR1004" s="146"/>
      <c r="FS1004" s="146"/>
      <c r="FT1004" s="146"/>
      <c r="FU1004" s="146"/>
      <c r="FV1004" s="146"/>
      <c r="FW1004" s="146"/>
      <c r="FX1004" s="146"/>
      <c r="FY1004" s="146"/>
      <c r="FZ1004" s="146"/>
      <c r="GA1004" s="146"/>
    </row>
    <row r="1005" spans="4:183">
      <c r="D1005" s="45"/>
      <c r="N1005" s="146"/>
      <c r="O1005" s="146"/>
      <c r="P1005" s="146"/>
      <c r="Q1005" s="146"/>
      <c r="R1005" s="146"/>
      <c r="S1005" s="146"/>
      <c r="T1005" s="146"/>
      <c r="U1005" s="146"/>
      <c r="V1005" s="146"/>
      <c r="W1005" s="146"/>
      <c r="X1005" s="146"/>
      <c r="Y1005" s="146"/>
      <c r="Z1005" s="146"/>
      <c r="AA1005" s="146"/>
      <c r="AB1005" s="146"/>
      <c r="AC1005" s="146"/>
      <c r="AD1005" s="146"/>
      <c r="AE1005" s="146"/>
      <c r="AF1005" s="146"/>
      <c r="AG1005" s="146"/>
      <c r="AH1005" s="146"/>
      <c r="AI1005" s="146"/>
      <c r="AJ1005" s="146"/>
      <c r="AK1005" s="146"/>
      <c r="AL1005" s="217"/>
      <c r="AM1005" s="146"/>
      <c r="AN1005" s="146"/>
      <c r="AO1005" s="146"/>
      <c r="AP1005" s="146"/>
      <c r="AQ1005" s="146"/>
      <c r="AR1005" s="146"/>
      <c r="AS1005" s="146"/>
      <c r="AT1005" s="146"/>
      <c r="AU1005" s="146"/>
      <c r="AV1005" s="146"/>
      <c r="AW1005" s="146"/>
      <c r="AX1005" s="146"/>
      <c r="AY1005" s="146"/>
      <c r="AZ1005" s="146"/>
      <c r="BA1005" s="146"/>
      <c r="BB1005" s="146"/>
      <c r="BC1005" s="146"/>
      <c r="BD1005" s="146"/>
      <c r="BE1005" s="146"/>
      <c r="BF1005" s="146"/>
      <c r="BG1005" s="146"/>
      <c r="BH1005" s="146"/>
      <c r="BI1005" s="146"/>
      <c r="BJ1005" s="146"/>
      <c r="BK1005" s="146"/>
      <c r="BL1005" s="146"/>
      <c r="BM1005" s="146"/>
      <c r="BN1005" s="146"/>
      <c r="BO1005" s="146"/>
      <c r="BP1005" s="146"/>
      <c r="BQ1005" s="146"/>
      <c r="BR1005" s="146"/>
      <c r="BS1005" s="146"/>
      <c r="BT1005" s="146"/>
      <c r="BU1005" s="146"/>
      <c r="BV1005" s="146"/>
      <c r="BW1005" s="146"/>
      <c r="BX1005" s="146"/>
      <c r="BY1005" s="146"/>
      <c r="BZ1005" s="146"/>
      <c r="CA1005" s="146"/>
      <c r="CB1005" s="146"/>
      <c r="CC1005" s="146"/>
      <c r="CD1005" s="146"/>
      <c r="CE1005" s="146"/>
      <c r="CF1005" s="146"/>
      <c r="CG1005" s="146"/>
      <c r="CH1005" s="146"/>
      <c r="CI1005" s="146"/>
      <c r="CJ1005" s="146"/>
      <c r="CK1005" s="146"/>
      <c r="CL1005" s="146"/>
      <c r="CM1005" s="146"/>
      <c r="CN1005" s="146"/>
      <c r="CO1005" s="146"/>
      <c r="CP1005" s="146"/>
      <c r="CQ1005" s="146"/>
      <c r="CR1005" s="146"/>
      <c r="CS1005" s="146"/>
      <c r="CT1005" s="146"/>
      <c r="CU1005" s="146"/>
      <c r="CV1005" s="146"/>
      <c r="CW1005" s="146"/>
      <c r="CX1005" s="146"/>
      <c r="CY1005" s="146"/>
      <c r="CZ1005" s="146"/>
      <c r="DA1005" s="146"/>
      <c r="DB1005" s="146"/>
      <c r="DC1005" s="146"/>
      <c r="DD1005" s="146"/>
      <c r="DE1005" s="146"/>
      <c r="DF1005" s="146"/>
      <c r="DG1005" s="146"/>
      <c r="DH1005" s="146"/>
      <c r="DI1005" s="146"/>
      <c r="DJ1005" s="146"/>
      <c r="DK1005" s="146"/>
      <c r="DL1005" s="146"/>
      <c r="DM1005" s="146"/>
      <c r="DN1005" s="146"/>
      <c r="DO1005" s="146"/>
      <c r="DP1005" s="146"/>
      <c r="DQ1005" s="146"/>
      <c r="DR1005" s="146"/>
      <c r="DS1005" s="146"/>
      <c r="DT1005" s="146"/>
      <c r="DU1005" s="146"/>
      <c r="DV1005" s="158"/>
      <c r="DW1005" s="158"/>
      <c r="DX1005" s="158"/>
      <c r="DY1005" s="158"/>
      <c r="DZ1005" s="158"/>
      <c r="EA1005" s="158"/>
      <c r="EB1005" s="158"/>
      <c r="EC1005" s="158"/>
      <c r="ED1005" s="158"/>
      <c r="EE1005" s="158"/>
      <c r="EF1005" s="158"/>
      <c r="EG1005" s="158"/>
      <c r="EH1005" s="158"/>
      <c r="EI1005" s="158"/>
      <c r="EJ1005" s="146"/>
      <c r="EK1005" s="146"/>
      <c r="EL1005" s="146"/>
      <c r="EM1005" s="146"/>
      <c r="EN1005" s="146"/>
      <c r="EO1005" s="146"/>
      <c r="EP1005" s="146"/>
      <c r="EQ1005" s="146"/>
      <c r="ER1005" s="146"/>
      <c r="ES1005" s="146"/>
      <c r="ET1005" s="146"/>
      <c r="EU1005" s="146"/>
      <c r="EV1005" s="146"/>
      <c r="EW1005" s="146"/>
      <c r="EX1005" s="146"/>
      <c r="EY1005" s="146"/>
      <c r="EZ1005" s="158"/>
      <c r="FA1005" s="158"/>
      <c r="FB1005" s="158"/>
      <c r="FC1005" s="146"/>
      <c r="FD1005" s="146"/>
      <c r="FE1005" s="146"/>
      <c r="FF1005" s="146"/>
      <c r="FG1005" s="146"/>
      <c r="FH1005" s="146"/>
      <c r="FI1005" s="146"/>
      <c r="FJ1005" s="146"/>
      <c r="FK1005" s="146"/>
      <c r="FL1005" s="146"/>
      <c r="FM1005" s="146"/>
      <c r="FN1005" s="146"/>
      <c r="FO1005" s="146"/>
      <c r="FP1005" s="146"/>
      <c r="FQ1005" s="146"/>
      <c r="FR1005" s="146"/>
      <c r="FS1005" s="146"/>
      <c r="FT1005" s="146"/>
      <c r="FU1005" s="146"/>
      <c r="FV1005" s="146"/>
      <c r="FW1005" s="146"/>
      <c r="FX1005" s="146"/>
      <c r="FY1005" s="146"/>
      <c r="FZ1005" s="146"/>
      <c r="GA1005" s="146"/>
    </row>
    <row r="1006" spans="4:183">
      <c r="D1006" s="45"/>
      <c r="N1006" s="146"/>
      <c r="O1006" s="146"/>
      <c r="P1006" s="146"/>
      <c r="Q1006" s="146"/>
      <c r="R1006" s="146"/>
      <c r="S1006" s="146"/>
      <c r="T1006" s="146"/>
      <c r="U1006" s="146"/>
      <c r="V1006" s="146"/>
      <c r="W1006" s="146"/>
      <c r="X1006" s="146"/>
      <c r="Y1006" s="146"/>
      <c r="Z1006" s="146"/>
      <c r="AA1006" s="146"/>
      <c r="AB1006" s="146"/>
      <c r="AC1006" s="146"/>
      <c r="AD1006" s="146"/>
      <c r="AE1006" s="146"/>
      <c r="AF1006" s="146"/>
      <c r="AG1006" s="146"/>
      <c r="AH1006" s="146"/>
      <c r="AI1006" s="146"/>
      <c r="AJ1006" s="146"/>
      <c r="AK1006" s="146"/>
      <c r="AL1006" s="217"/>
      <c r="AM1006" s="146"/>
      <c r="AN1006" s="146"/>
      <c r="AO1006" s="146"/>
      <c r="AP1006" s="146"/>
      <c r="AQ1006" s="146"/>
      <c r="AR1006" s="146"/>
      <c r="AS1006" s="146"/>
      <c r="AT1006" s="146"/>
      <c r="AU1006" s="146"/>
      <c r="AV1006" s="146"/>
      <c r="AW1006" s="146"/>
      <c r="AX1006" s="146"/>
      <c r="AY1006" s="146"/>
      <c r="AZ1006" s="146"/>
      <c r="BA1006" s="146"/>
      <c r="BB1006" s="146"/>
      <c r="BC1006" s="146"/>
      <c r="BD1006" s="146"/>
      <c r="BE1006" s="146"/>
      <c r="BF1006" s="146"/>
      <c r="BG1006" s="146"/>
      <c r="BH1006" s="146"/>
      <c r="BI1006" s="146"/>
      <c r="BJ1006" s="146"/>
      <c r="BK1006" s="146"/>
      <c r="BL1006" s="146"/>
      <c r="BM1006" s="146"/>
      <c r="BN1006" s="146"/>
      <c r="BO1006" s="146"/>
      <c r="BP1006" s="146"/>
      <c r="BQ1006" s="146"/>
      <c r="BR1006" s="146"/>
      <c r="BS1006" s="146"/>
      <c r="BT1006" s="146"/>
      <c r="BU1006" s="146"/>
      <c r="BV1006" s="146"/>
      <c r="BW1006" s="146"/>
      <c r="BX1006" s="146"/>
      <c r="BY1006" s="146"/>
      <c r="BZ1006" s="146"/>
      <c r="CA1006" s="146"/>
      <c r="CB1006" s="146"/>
      <c r="CC1006" s="146"/>
      <c r="CD1006" s="146"/>
      <c r="CE1006" s="146"/>
      <c r="CF1006" s="146"/>
      <c r="CG1006" s="146"/>
      <c r="CH1006" s="146"/>
      <c r="CI1006" s="146"/>
      <c r="CJ1006" s="146"/>
      <c r="CK1006" s="146"/>
      <c r="CL1006" s="146"/>
      <c r="CM1006" s="146"/>
      <c r="CN1006" s="146"/>
      <c r="CO1006" s="146"/>
      <c r="CP1006" s="146"/>
      <c r="CQ1006" s="146"/>
      <c r="CR1006" s="146"/>
      <c r="CS1006" s="146"/>
      <c r="CT1006" s="146"/>
      <c r="CU1006" s="146"/>
      <c r="CV1006" s="146"/>
      <c r="CW1006" s="146"/>
      <c r="CX1006" s="146"/>
      <c r="CY1006" s="146"/>
      <c r="CZ1006" s="146"/>
      <c r="DA1006" s="146"/>
      <c r="DB1006" s="146"/>
      <c r="DC1006" s="146"/>
      <c r="DD1006" s="146"/>
      <c r="DE1006" s="146"/>
      <c r="DF1006" s="146"/>
      <c r="DG1006" s="146"/>
      <c r="DH1006" s="146"/>
      <c r="DI1006" s="146"/>
      <c r="DJ1006" s="146"/>
      <c r="DK1006" s="146"/>
      <c r="DL1006" s="146"/>
      <c r="DM1006" s="146"/>
      <c r="DN1006" s="146"/>
      <c r="DO1006" s="146"/>
      <c r="DP1006" s="146"/>
      <c r="DQ1006" s="146"/>
      <c r="DR1006" s="146"/>
      <c r="DS1006" s="146"/>
      <c r="DT1006" s="146"/>
      <c r="DU1006" s="146"/>
      <c r="DV1006" s="158"/>
      <c r="DW1006" s="158"/>
      <c r="DX1006" s="158"/>
      <c r="DY1006" s="158"/>
      <c r="DZ1006" s="158"/>
      <c r="EA1006" s="158"/>
      <c r="EB1006" s="158"/>
      <c r="EC1006" s="158"/>
      <c r="ED1006" s="158"/>
      <c r="EE1006" s="158"/>
      <c r="EF1006" s="158"/>
      <c r="EG1006" s="158"/>
      <c r="EH1006" s="158"/>
      <c r="EI1006" s="158"/>
      <c r="EJ1006" s="146"/>
      <c r="EK1006" s="146"/>
      <c r="EL1006" s="146"/>
      <c r="EM1006" s="146"/>
      <c r="EN1006" s="146"/>
      <c r="EO1006" s="146"/>
      <c r="EP1006" s="146"/>
      <c r="EQ1006" s="146"/>
      <c r="ER1006" s="146"/>
      <c r="ES1006" s="146"/>
      <c r="ET1006" s="146"/>
      <c r="EU1006" s="146"/>
      <c r="EV1006" s="146"/>
      <c r="EW1006" s="146"/>
      <c r="EX1006" s="146"/>
      <c r="EY1006" s="146"/>
      <c r="EZ1006" s="158"/>
      <c r="FA1006" s="158"/>
      <c r="FB1006" s="158"/>
      <c r="FC1006" s="146"/>
      <c r="FD1006" s="146"/>
      <c r="FE1006" s="146"/>
      <c r="FF1006" s="146"/>
      <c r="FG1006" s="146"/>
      <c r="FH1006" s="146"/>
      <c r="FI1006" s="146"/>
      <c r="FJ1006" s="146"/>
      <c r="FK1006" s="146"/>
      <c r="FL1006" s="146"/>
      <c r="FM1006" s="146"/>
      <c r="FN1006" s="146"/>
      <c r="FO1006" s="146"/>
      <c r="FP1006" s="146"/>
      <c r="FQ1006" s="146"/>
      <c r="FR1006" s="146"/>
      <c r="FS1006" s="146"/>
      <c r="FT1006" s="146"/>
      <c r="FU1006" s="146"/>
      <c r="FV1006" s="146"/>
      <c r="FW1006" s="146"/>
      <c r="FX1006" s="146"/>
      <c r="FY1006" s="146"/>
      <c r="FZ1006" s="146"/>
      <c r="GA1006" s="146"/>
    </row>
    <row r="1007" spans="4:183">
      <c r="D1007" s="45"/>
      <c r="N1007" s="146"/>
      <c r="O1007" s="146"/>
      <c r="P1007" s="146"/>
      <c r="Q1007" s="146"/>
      <c r="R1007" s="146"/>
      <c r="S1007" s="146"/>
      <c r="T1007" s="146"/>
      <c r="U1007" s="146"/>
      <c r="V1007" s="146"/>
      <c r="W1007" s="146"/>
      <c r="X1007" s="146"/>
      <c r="Y1007" s="146"/>
      <c r="Z1007" s="146"/>
      <c r="AA1007" s="146"/>
      <c r="AB1007" s="146"/>
      <c r="AC1007" s="146"/>
      <c r="AD1007" s="146"/>
      <c r="AE1007" s="146"/>
      <c r="AF1007" s="146"/>
      <c r="AG1007" s="146"/>
      <c r="AH1007" s="146"/>
      <c r="AI1007" s="146"/>
      <c r="AJ1007" s="146"/>
      <c r="AK1007" s="146"/>
      <c r="AL1007" s="217"/>
      <c r="AM1007" s="146"/>
      <c r="AN1007" s="146"/>
      <c r="AO1007" s="146"/>
      <c r="AP1007" s="146"/>
      <c r="AQ1007" s="146"/>
      <c r="AR1007" s="146"/>
      <c r="AS1007" s="146"/>
      <c r="AT1007" s="146"/>
      <c r="AU1007" s="146"/>
      <c r="AV1007" s="146"/>
      <c r="AW1007" s="146"/>
      <c r="AX1007" s="146"/>
      <c r="AY1007" s="146"/>
      <c r="AZ1007" s="146"/>
      <c r="BA1007" s="146"/>
      <c r="BB1007" s="146"/>
      <c r="BC1007" s="146"/>
      <c r="BD1007" s="146"/>
      <c r="BE1007" s="146"/>
      <c r="BF1007" s="146"/>
      <c r="BG1007" s="146"/>
      <c r="BH1007" s="146"/>
      <c r="BI1007" s="146"/>
      <c r="BJ1007" s="146"/>
      <c r="BK1007" s="146"/>
      <c r="BL1007" s="146"/>
      <c r="BM1007" s="146"/>
      <c r="BN1007" s="146"/>
      <c r="BO1007" s="146"/>
      <c r="BP1007" s="146"/>
      <c r="BQ1007" s="146"/>
      <c r="BR1007" s="146"/>
      <c r="BS1007" s="146"/>
      <c r="BT1007" s="146"/>
      <c r="BU1007" s="146"/>
      <c r="BV1007" s="146"/>
      <c r="BW1007" s="146"/>
      <c r="BX1007" s="146"/>
      <c r="BY1007" s="146"/>
      <c r="BZ1007" s="146"/>
      <c r="CA1007" s="146"/>
      <c r="CB1007" s="146"/>
      <c r="CC1007" s="146"/>
      <c r="CD1007" s="146"/>
      <c r="CE1007" s="146"/>
      <c r="CF1007" s="146"/>
      <c r="CG1007" s="146"/>
      <c r="CH1007" s="146"/>
      <c r="CI1007" s="146"/>
      <c r="CJ1007" s="146"/>
      <c r="CK1007" s="146"/>
      <c r="CL1007" s="146"/>
      <c r="CM1007" s="146"/>
      <c r="CN1007" s="146"/>
      <c r="CO1007" s="146"/>
      <c r="CP1007" s="146"/>
      <c r="CQ1007" s="146"/>
      <c r="CR1007" s="146"/>
      <c r="CS1007" s="146"/>
      <c r="CT1007" s="146"/>
      <c r="CU1007" s="146"/>
      <c r="CV1007" s="146"/>
      <c r="CW1007" s="146"/>
      <c r="CX1007" s="146"/>
      <c r="CY1007" s="146"/>
      <c r="CZ1007" s="146"/>
      <c r="DA1007" s="146"/>
      <c r="DB1007" s="146"/>
      <c r="DC1007" s="146"/>
      <c r="DD1007" s="146"/>
      <c r="DE1007" s="146"/>
      <c r="DF1007" s="146"/>
      <c r="DG1007" s="146"/>
      <c r="DH1007" s="146"/>
      <c r="DI1007" s="146"/>
      <c r="DJ1007" s="146"/>
      <c r="DK1007" s="146"/>
      <c r="DL1007" s="146"/>
      <c r="DM1007" s="146"/>
      <c r="DN1007" s="146"/>
      <c r="DO1007" s="146"/>
      <c r="DP1007" s="146"/>
      <c r="DQ1007" s="146"/>
      <c r="DR1007" s="146"/>
      <c r="DS1007" s="146"/>
      <c r="DT1007" s="146"/>
      <c r="DU1007" s="146"/>
      <c r="DV1007" s="158"/>
      <c r="DW1007" s="158"/>
      <c r="DX1007" s="158"/>
      <c r="DY1007" s="158"/>
      <c r="DZ1007" s="158"/>
      <c r="EA1007" s="158"/>
      <c r="EB1007" s="158"/>
      <c r="EC1007" s="158"/>
      <c r="ED1007" s="158"/>
      <c r="EE1007" s="158"/>
      <c r="EF1007" s="158"/>
      <c r="EG1007" s="158"/>
      <c r="EH1007" s="158"/>
      <c r="EI1007" s="158"/>
      <c r="EJ1007" s="146"/>
      <c r="EK1007" s="146"/>
      <c r="EL1007" s="146"/>
      <c r="EM1007" s="146"/>
      <c r="EN1007" s="146"/>
      <c r="EO1007" s="146"/>
      <c r="EP1007" s="146"/>
      <c r="EQ1007" s="146"/>
      <c r="ER1007" s="146"/>
      <c r="ES1007" s="146"/>
      <c r="ET1007" s="146"/>
      <c r="EU1007" s="146"/>
      <c r="EV1007" s="146"/>
      <c r="EW1007" s="146"/>
      <c r="EX1007" s="146"/>
      <c r="EY1007" s="146"/>
      <c r="EZ1007" s="158"/>
      <c r="FA1007" s="158"/>
      <c r="FB1007" s="158"/>
      <c r="FC1007" s="146"/>
      <c r="FD1007" s="146"/>
      <c r="FE1007" s="146"/>
      <c r="FF1007" s="146"/>
      <c r="FG1007" s="146"/>
      <c r="FH1007" s="146"/>
      <c r="FI1007" s="146"/>
      <c r="FJ1007" s="146"/>
      <c r="FK1007" s="146"/>
      <c r="FL1007" s="146"/>
      <c r="FM1007" s="146"/>
      <c r="FN1007" s="146"/>
      <c r="FO1007" s="146"/>
      <c r="FP1007" s="146"/>
      <c r="FQ1007" s="146"/>
      <c r="FR1007" s="146"/>
      <c r="FS1007" s="146"/>
      <c r="FT1007" s="146"/>
      <c r="FU1007" s="146"/>
      <c r="FV1007" s="146"/>
      <c r="FW1007" s="146"/>
      <c r="FX1007" s="146"/>
      <c r="FY1007" s="146"/>
      <c r="FZ1007" s="146"/>
      <c r="GA1007" s="146"/>
    </row>
    <row r="1008" spans="4:183">
      <c r="D1008" s="45"/>
      <c r="N1008" s="146"/>
      <c r="O1008" s="146"/>
      <c r="P1008" s="146"/>
      <c r="Q1008" s="146"/>
      <c r="R1008" s="146"/>
      <c r="S1008" s="146"/>
      <c r="T1008" s="146"/>
      <c r="U1008" s="146"/>
      <c r="V1008" s="146"/>
      <c r="W1008" s="146"/>
      <c r="X1008" s="146"/>
      <c r="Y1008" s="146"/>
      <c r="Z1008" s="146"/>
      <c r="AA1008" s="146"/>
      <c r="AB1008" s="146"/>
      <c r="AC1008" s="146"/>
      <c r="AD1008" s="146"/>
      <c r="AE1008" s="146"/>
      <c r="AF1008" s="146"/>
      <c r="AG1008" s="146"/>
      <c r="AH1008" s="146"/>
      <c r="AI1008" s="146"/>
      <c r="AJ1008" s="146"/>
      <c r="AK1008" s="146"/>
      <c r="AL1008" s="217"/>
      <c r="AM1008" s="146"/>
      <c r="AN1008" s="146"/>
      <c r="AO1008" s="146"/>
      <c r="AP1008" s="146"/>
      <c r="AQ1008" s="146"/>
      <c r="AR1008" s="146"/>
      <c r="AS1008" s="146"/>
      <c r="AT1008" s="146"/>
      <c r="AU1008" s="146"/>
      <c r="AV1008" s="146"/>
      <c r="AW1008" s="146"/>
      <c r="AX1008" s="146"/>
      <c r="AY1008" s="146"/>
      <c r="AZ1008" s="146"/>
      <c r="BA1008" s="146"/>
      <c r="BB1008" s="146"/>
      <c r="BC1008" s="146"/>
      <c r="BD1008" s="146"/>
      <c r="BE1008" s="146"/>
      <c r="BF1008" s="146"/>
      <c r="BG1008" s="146"/>
      <c r="BH1008" s="146"/>
      <c r="BI1008" s="146"/>
      <c r="BJ1008" s="146"/>
      <c r="BK1008" s="146"/>
      <c r="BL1008" s="146"/>
      <c r="BM1008" s="146"/>
      <c r="BN1008" s="146"/>
      <c r="BO1008" s="146"/>
      <c r="BP1008" s="146"/>
      <c r="BQ1008" s="146"/>
      <c r="BR1008" s="146"/>
      <c r="BS1008" s="146"/>
      <c r="BT1008" s="146"/>
      <c r="BU1008" s="146"/>
      <c r="BV1008" s="146"/>
      <c r="BW1008" s="146"/>
      <c r="BX1008" s="146"/>
      <c r="BY1008" s="146"/>
      <c r="BZ1008" s="146"/>
      <c r="CA1008" s="146"/>
      <c r="CB1008" s="146"/>
      <c r="CC1008" s="146"/>
      <c r="CD1008" s="146"/>
      <c r="CE1008" s="146"/>
      <c r="CF1008" s="146"/>
      <c r="CG1008" s="146"/>
      <c r="CH1008" s="146"/>
      <c r="CI1008" s="146"/>
      <c r="CJ1008" s="146"/>
      <c r="CK1008" s="146"/>
      <c r="CL1008" s="146"/>
      <c r="CM1008" s="146"/>
      <c r="CN1008" s="146"/>
      <c r="CO1008" s="146"/>
      <c r="CP1008" s="146"/>
      <c r="CQ1008" s="146"/>
      <c r="CR1008" s="146"/>
      <c r="CS1008" s="146"/>
      <c r="CT1008" s="146"/>
      <c r="CU1008" s="146"/>
      <c r="CV1008" s="146"/>
      <c r="CW1008" s="146"/>
      <c r="CX1008" s="146"/>
      <c r="CY1008" s="146"/>
      <c r="CZ1008" s="146"/>
      <c r="DA1008" s="146"/>
      <c r="DB1008" s="146"/>
      <c r="DC1008" s="146"/>
      <c r="DD1008" s="146"/>
      <c r="DE1008" s="146"/>
      <c r="DF1008" s="146"/>
      <c r="DG1008" s="146"/>
      <c r="DH1008" s="146"/>
      <c r="DI1008" s="146"/>
      <c r="DJ1008" s="146"/>
      <c r="DK1008" s="146"/>
      <c r="DL1008" s="146"/>
      <c r="DM1008" s="146"/>
      <c r="DN1008" s="146"/>
      <c r="DO1008" s="146"/>
      <c r="DP1008" s="146"/>
      <c r="DQ1008" s="146"/>
      <c r="DR1008" s="146"/>
      <c r="DS1008" s="146"/>
      <c r="DT1008" s="146"/>
      <c r="DU1008" s="146"/>
      <c r="DV1008" s="158"/>
      <c r="DW1008" s="158"/>
      <c r="DX1008" s="158"/>
      <c r="DY1008" s="158"/>
      <c r="DZ1008" s="158"/>
      <c r="EA1008" s="158"/>
      <c r="EB1008" s="158"/>
      <c r="EC1008" s="158"/>
      <c r="ED1008" s="158"/>
      <c r="EE1008" s="158"/>
      <c r="EF1008" s="158"/>
      <c r="EG1008" s="158"/>
      <c r="EH1008" s="158"/>
      <c r="EI1008" s="158"/>
      <c r="EJ1008" s="146"/>
      <c r="EK1008" s="146"/>
      <c r="EL1008" s="146"/>
      <c r="EM1008" s="146"/>
      <c r="EN1008" s="146"/>
      <c r="EO1008" s="146"/>
      <c r="EP1008" s="146"/>
      <c r="EQ1008" s="146"/>
      <c r="ER1008" s="146"/>
      <c r="ES1008" s="146"/>
      <c r="ET1008" s="146"/>
      <c r="EU1008" s="146"/>
      <c r="EV1008" s="146"/>
      <c r="EW1008" s="146"/>
      <c r="EX1008" s="146"/>
      <c r="EY1008" s="146"/>
      <c r="EZ1008" s="158"/>
      <c r="FA1008" s="158"/>
      <c r="FB1008" s="158"/>
      <c r="FC1008" s="146"/>
      <c r="FD1008" s="146"/>
      <c r="FE1008" s="146"/>
      <c r="FF1008" s="146"/>
      <c r="FG1008" s="146"/>
      <c r="FH1008" s="146"/>
      <c r="FI1008" s="146"/>
      <c r="FJ1008" s="146"/>
      <c r="FK1008" s="146"/>
      <c r="FL1008" s="146"/>
      <c r="FM1008" s="146"/>
      <c r="FN1008" s="146"/>
      <c r="FO1008" s="146"/>
      <c r="FP1008" s="146"/>
      <c r="FQ1008" s="146"/>
      <c r="FR1008" s="146"/>
      <c r="FS1008" s="146"/>
      <c r="FT1008" s="146"/>
      <c r="FU1008" s="146"/>
      <c r="FV1008" s="146"/>
      <c r="FW1008" s="146"/>
      <c r="FX1008" s="146"/>
      <c r="FY1008" s="146"/>
      <c r="FZ1008" s="146"/>
      <c r="GA1008" s="146"/>
    </row>
    <row r="1009" spans="4:183">
      <c r="D1009" s="45"/>
      <c r="N1009" s="146"/>
      <c r="O1009" s="146"/>
      <c r="P1009" s="146"/>
      <c r="Q1009" s="146"/>
      <c r="R1009" s="146"/>
      <c r="S1009" s="146"/>
      <c r="T1009" s="146"/>
      <c r="U1009" s="146"/>
      <c r="V1009" s="146"/>
      <c r="W1009" s="146"/>
      <c r="X1009" s="146"/>
      <c r="Y1009" s="146"/>
      <c r="Z1009" s="146"/>
      <c r="AA1009" s="146"/>
      <c r="AB1009" s="146"/>
      <c r="AC1009" s="146"/>
      <c r="AD1009" s="146"/>
      <c r="AE1009" s="146"/>
      <c r="AF1009" s="146"/>
      <c r="AG1009" s="146"/>
      <c r="AH1009" s="146"/>
      <c r="AI1009" s="146"/>
      <c r="AJ1009" s="146"/>
      <c r="AK1009" s="146"/>
      <c r="AL1009" s="217"/>
      <c r="AM1009" s="146"/>
      <c r="AN1009" s="146"/>
      <c r="AO1009" s="146"/>
      <c r="AP1009" s="146"/>
      <c r="AQ1009" s="146"/>
      <c r="AR1009" s="146"/>
      <c r="AS1009" s="146"/>
      <c r="AT1009" s="146"/>
      <c r="AU1009" s="146"/>
      <c r="AV1009" s="146"/>
      <c r="AW1009" s="146"/>
      <c r="AX1009" s="146"/>
      <c r="AY1009" s="146"/>
      <c r="AZ1009" s="146"/>
      <c r="BA1009" s="146"/>
      <c r="BB1009" s="146"/>
      <c r="BC1009" s="146"/>
      <c r="BD1009" s="146"/>
      <c r="BE1009" s="146"/>
      <c r="BF1009" s="146"/>
      <c r="BG1009" s="146"/>
      <c r="BH1009" s="146"/>
      <c r="BI1009" s="146"/>
      <c r="BJ1009" s="146"/>
      <c r="BK1009" s="146"/>
      <c r="BL1009" s="146"/>
      <c r="BM1009" s="146"/>
      <c r="BN1009" s="146"/>
      <c r="BO1009" s="146"/>
      <c r="BP1009" s="146"/>
      <c r="BQ1009" s="146"/>
      <c r="BR1009" s="146"/>
      <c r="BS1009" s="146"/>
      <c r="BT1009" s="146"/>
      <c r="BU1009" s="146"/>
      <c r="BV1009" s="146"/>
      <c r="BW1009" s="146"/>
      <c r="BX1009" s="146"/>
      <c r="BY1009" s="146"/>
      <c r="BZ1009" s="146"/>
      <c r="CA1009" s="146"/>
      <c r="CB1009" s="146"/>
      <c r="CC1009" s="146"/>
      <c r="CD1009" s="146"/>
      <c r="CE1009" s="146"/>
      <c r="CF1009" s="146"/>
      <c r="CG1009" s="146"/>
      <c r="CH1009" s="146"/>
      <c r="CI1009" s="146"/>
      <c r="CJ1009" s="146"/>
      <c r="CK1009" s="146"/>
      <c r="CL1009" s="146"/>
      <c r="CM1009" s="146"/>
      <c r="CN1009" s="146"/>
      <c r="CO1009" s="146"/>
      <c r="CP1009" s="146"/>
      <c r="CQ1009" s="146"/>
      <c r="CR1009" s="146"/>
      <c r="CS1009" s="146"/>
      <c r="CT1009" s="146"/>
      <c r="CU1009" s="146"/>
      <c r="CV1009" s="146"/>
      <c r="CW1009" s="146"/>
      <c r="CX1009" s="146"/>
      <c r="CY1009" s="146"/>
      <c r="CZ1009" s="146"/>
      <c r="DA1009" s="146"/>
      <c r="DB1009" s="146"/>
      <c r="DC1009" s="146"/>
      <c r="DD1009" s="146"/>
      <c r="DE1009" s="146"/>
      <c r="DF1009" s="146"/>
      <c r="DG1009" s="146"/>
      <c r="DH1009" s="146"/>
      <c r="DI1009" s="146"/>
      <c r="DJ1009" s="146"/>
      <c r="DK1009" s="146"/>
      <c r="DL1009" s="146"/>
      <c r="DM1009" s="146"/>
      <c r="DN1009" s="146"/>
      <c r="DO1009" s="146"/>
      <c r="DP1009" s="146"/>
      <c r="DQ1009" s="146"/>
      <c r="DR1009" s="146"/>
      <c r="DS1009" s="146"/>
      <c r="DT1009" s="146"/>
      <c r="DU1009" s="146"/>
      <c r="DV1009" s="158"/>
      <c r="DW1009" s="158"/>
      <c r="DX1009" s="158"/>
      <c r="DY1009" s="158"/>
      <c r="DZ1009" s="158"/>
      <c r="EA1009" s="158"/>
      <c r="EB1009" s="158"/>
      <c r="EC1009" s="158"/>
      <c r="ED1009" s="158"/>
      <c r="EE1009" s="158"/>
      <c r="EF1009" s="158"/>
      <c r="EG1009" s="158"/>
      <c r="EH1009" s="158"/>
      <c r="EI1009" s="158"/>
      <c r="EJ1009" s="146"/>
      <c r="EK1009" s="146"/>
      <c r="EL1009" s="146"/>
      <c r="EM1009" s="146"/>
      <c r="EN1009" s="146"/>
      <c r="EO1009" s="146"/>
      <c r="EP1009" s="146"/>
      <c r="EQ1009" s="146"/>
      <c r="ER1009" s="146"/>
      <c r="ES1009" s="146"/>
      <c r="ET1009" s="146"/>
      <c r="EU1009" s="146"/>
      <c r="EV1009" s="146"/>
      <c r="EW1009" s="146"/>
      <c r="EX1009" s="146"/>
      <c r="EY1009" s="146"/>
      <c r="EZ1009" s="158"/>
      <c r="FA1009" s="158"/>
      <c r="FB1009" s="158"/>
      <c r="FC1009" s="146"/>
      <c r="FD1009" s="146"/>
      <c r="FE1009" s="146"/>
      <c r="FF1009" s="146"/>
      <c r="FG1009" s="146"/>
      <c r="FH1009" s="146"/>
      <c r="FI1009" s="146"/>
      <c r="FJ1009" s="146"/>
      <c r="FK1009" s="146"/>
      <c r="FL1009" s="146"/>
      <c r="FM1009" s="146"/>
      <c r="FN1009" s="146"/>
      <c r="FO1009" s="146"/>
      <c r="FP1009" s="146"/>
      <c r="FQ1009" s="146"/>
      <c r="FR1009" s="146"/>
      <c r="FS1009" s="146"/>
      <c r="FT1009" s="146"/>
      <c r="FU1009" s="146"/>
      <c r="FV1009" s="146"/>
      <c r="FW1009" s="146"/>
      <c r="FX1009" s="146"/>
      <c r="FY1009" s="146"/>
      <c r="FZ1009" s="146"/>
      <c r="GA1009" s="146"/>
    </row>
    <row r="1010" spans="4:183">
      <c r="D1010" s="45"/>
      <c r="N1010" s="146"/>
      <c r="O1010" s="146"/>
      <c r="P1010" s="146"/>
      <c r="Q1010" s="146"/>
      <c r="R1010" s="146"/>
      <c r="S1010" s="146"/>
      <c r="T1010" s="146"/>
      <c r="U1010" s="146"/>
      <c r="V1010" s="146"/>
      <c r="W1010" s="146"/>
      <c r="X1010" s="146"/>
      <c r="Y1010" s="146"/>
      <c r="Z1010" s="146"/>
      <c r="AA1010" s="146"/>
      <c r="AB1010" s="146"/>
      <c r="AC1010" s="146"/>
      <c r="AD1010" s="146"/>
      <c r="AE1010" s="146"/>
      <c r="AF1010" s="146"/>
      <c r="AG1010" s="146"/>
      <c r="AH1010" s="146"/>
      <c r="AI1010" s="146"/>
      <c r="AJ1010" s="146"/>
      <c r="AK1010" s="146"/>
      <c r="AL1010" s="217"/>
      <c r="AM1010" s="146"/>
      <c r="AN1010" s="146"/>
      <c r="AO1010" s="146"/>
      <c r="AP1010" s="146"/>
      <c r="AQ1010" s="146"/>
      <c r="AR1010" s="146"/>
      <c r="AS1010" s="146"/>
      <c r="AT1010" s="146"/>
      <c r="AU1010" s="146"/>
      <c r="AV1010" s="146"/>
      <c r="AW1010" s="146"/>
      <c r="AX1010" s="146"/>
      <c r="AY1010" s="146"/>
      <c r="AZ1010" s="146"/>
      <c r="BA1010" s="146"/>
      <c r="BB1010" s="146"/>
      <c r="BC1010" s="146"/>
      <c r="BD1010" s="146"/>
      <c r="BE1010" s="146"/>
      <c r="BF1010" s="146"/>
      <c r="BG1010" s="146"/>
      <c r="BH1010" s="146"/>
      <c r="BI1010" s="146"/>
      <c r="BJ1010" s="146"/>
      <c r="BK1010" s="146"/>
      <c r="BL1010" s="146"/>
      <c r="BM1010" s="146"/>
      <c r="BN1010" s="146"/>
      <c r="BO1010" s="146"/>
      <c r="BP1010" s="146"/>
      <c r="BQ1010" s="146"/>
      <c r="BR1010" s="146"/>
      <c r="BS1010" s="146"/>
      <c r="BT1010" s="146"/>
      <c r="BU1010" s="146"/>
      <c r="BV1010" s="146"/>
      <c r="BW1010" s="146"/>
      <c r="BX1010" s="146"/>
      <c r="BY1010" s="146"/>
      <c r="BZ1010" s="146"/>
      <c r="CA1010" s="146"/>
      <c r="CB1010" s="146"/>
      <c r="CC1010" s="146"/>
      <c r="CD1010" s="146"/>
      <c r="CE1010" s="146"/>
      <c r="CF1010" s="146"/>
      <c r="CG1010" s="146"/>
      <c r="CH1010" s="146"/>
      <c r="CI1010" s="146"/>
      <c r="CJ1010" s="146"/>
      <c r="CK1010" s="146"/>
      <c r="CL1010" s="146"/>
      <c r="CM1010" s="146"/>
      <c r="CN1010" s="146"/>
      <c r="CO1010" s="146"/>
      <c r="CP1010" s="146"/>
      <c r="CQ1010" s="146"/>
      <c r="CR1010" s="146"/>
      <c r="CS1010" s="146"/>
      <c r="CT1010" s="146"/>
      <c r="CU1010" s="146"/>
      <c r="CV1010" s="146"/>
      <c r="CW1010" s="146"/>
      <c r="CX1010" s="146"/>
      <c r="CY1010" s="146"/>
      <c r="CZ1010" s="146"/>
      <c r="DA1010" s="146"/>
      <c r="DB1010" s="146"/>
      <c r="DC1010" s="146"/>
      <c r="DD1010" s="146"/>
      <c r="DE1010" s="146"/>
      <c r="DF1010" s="146"/>
      <c r="DG1010" s="146"/>
      <c r="DH1010" s="146"/>
      <c r="DI1010" s="146"/>
      <c r="DJ1010" s="146"/>
      <c r="DK1010" s="146"/>
      <c r="DL1010" s="146"/>
      <c r="DM1010" s="146"/>
      <c r="DN1010" s="146"/>
      <c r="DO1010" s="146"/>
      <c r="DP1010" s="146"/>
      <c r="DQ1010" s="146"/>
      <c r="DR1010" s="146"/>
      <c r="DS1010" s="146"/>
      <c r="DT1010" s="146"/>
      <c r="DU1010" s="146"/>
      <c r="DV1010" s="158"/>
      <c r="DW1010" s="158"/>
      <c r="DX1010" s="158"/>
      <c r="DY1010" s="158"/>
      <c r="DZ1010" s="158"/>
      <c r="EA1010" s="158"/>
      <c r="EB1010" s="158"/>
      <c r="EC1010" s="158"/>
      <c r="ED1010" s="158"/>
      <c r="EE1010" s="158"/>
      <c r="EF1010" s="158"/>
      <c r="EG1010" s="158"/>
      <c r="EH1010" s="158"/>
      <c r="EI1010" s="158"/>
      <c r="EJ1010" s="146"/>
      <c r="EK1010" s="146"/>
      <c r="EL1010" s="146"/>
      <c r="EM1010" s="146"/>
      <c r="EN1010" s="146"/>
      <c r="EO1010" s="146"/>
      <c r="EP1010" s="146"/>
      <c r="EQ1010" s="146"/>
      <c r="ER1010" s="146"/>
      <c r="ES1010" s="146"/>
      <c r="ET1010" s="146"/>
      <c r="EU1010" s="146"/>
      <c r="EV1010" s="146"/>
      <c r="EW1010" s="146"/>
      <c r="EX1010" s="146"/>
      <c r="EY1010" s="146"/>
      <c r="EZ1010" s="158"/>
      <c r="FA1010" s="158"/>
      <c r="FB1010" s="158"/>
      <c r="FC1010" s="146"/>
      <c r="FD1010" s="146"/>
      <c r="FE1010" s="146"/>
      <c r="FF1010" s="146"/>
      <c r="FG1010" s="146"/>
      <c r="FH1010" s="146"/>
      <c r="FI1010" s="146"/>
      <c r="FJ1010" s="146"/>
      <c r="FK1010" s="146"/>
      <c r="FL1010" s="146"/>
      <c r="FM1010" s="146"/>
      <c r="FN1010" s="146"/>
      <c r="FO1010" s="146"/>
      <c r="FP1010" s="146"/>
      <c r="FQ1010" s="146"/>
      <c r="FR1010" s="146"/>
      <c r="FS1010" s="146"/>
      <c r="FT1010" s="146"/>
      <c r="FU1010" s="146"/>
      <c r="FV1010" s="146"/>
      <c r="FW1010" s="146"/>
      <c r="FX1010" s="146"/>
      <c r="FY1010" s="146"/>
      <c r="FZ1010" s="146"/>
      <c r="GA1010" s="146"/>
    </row>
    <row r="1011" spans="4:183">
      <c r="D1011" s="45"/>
      <c r="N1011" s="146"/>
      <c r="O1011" s="146"/>
      <c r="P1011" s="146"/>
      <c r="Q1011" s="146"/>
      <c r="R1011" s="146"/>
      <c r="S1011" s="146"/>
      <c r="T1011" s="146"/>
      <c r="U1011" s="146"/>
      <c r="V1011" s="146"/>
      <c r="W1011" s="146"/>
      <c r="X1011" s="146"/>
      <c r="Y1011" s="146"/>
      <c r="Z1011" s="146"/>
      <c r="AA1011" s="146"/>
      <c r="AB1011" s="146"/>
      <c r="AC1011" s="146"/>
      <c r="AD1011" s="146"/>
      <c r="AE1011" s="146"/>
      <c r="AF1011" s="146"/>
      <c r="AG1011" s="146"/>
      <c r="AH1011" s="146"/>
      <c r="AI1011" s="146"/>
      <c r="AJ1011" s="146"/>
      <c r="AK1011" s="146"/>
      <c r="AL1011" s="217"/>
      <c r="AM1011" s="146"/>
      <c r="AN1011" s="146"/>
      <c r="AO1011" s="146"/>
      <c r="AP1011" s="146"/>
      <c r="AQ1011" s="146"/>
      <c r="AR1011" s="146"/>
      <c r="AS1011" s="146"/>
      <c r="AT1011" s="146"/>
      <c r="AU1011" s="146"/>
      <c r="AV1011" s="146"/>
      <c r="AW1011" s="146"/>
      <c r="AX1011" s="146"/>
      <c r="AY1011" s="146"/>
      <c r="AZ1011" s="146"/>
      <c r="BA1011" s="146"/>
      <c r="BB1011" s="146"/>
      <c r="BC1011" s="146"/>
      <c r="BD1011" s="146"/>
      <c r="BE1011" s="146"/>
      <c r="BF1011" s="146"/>
      <c r="BG1011" s="146"/>
      <c r="BH1011" s="146"/>
      <c r="BI1011" s="146"/>
      <c r="BJ1011" s="146"/>
      <c r="BK1011" s="146"/>
      <c r="BL1011" s="146"/>
      <c r="BM1011" s="146"/>
      <c r="BN1011" s="146"/>
      <c r="BO1011" s="146"/>
      <c r="BP1011" s="146"/>
      <c r="BQ1011" s="146"/>
      <c r="BR1011" s="146"/>
      <c r="BS1011" s="146"/>
      <c r="BT1011" s="146"/>
      <c r="BU1011" s="146"/>
      <c r="BV1011" s="146"/>
      <c r="BW1011" s="146"/>
      <c r="BX1011" s="146"/>
      <c r="BY1011" s="146"/>
      <c r="BZ1011" s="146"/>
      <c r="CA1011" s="146"/>
      <c r="CB1011" s="146"/>
      <c r="CC1011" s="146"/>
      <c r="CD1011" s="146"/>
      <c r="CE1011" s="146"/>
      <c r="CF1011" s="146"/>
      <c r="CG1011" s="146"/>
      <c r="CH1011" s="146"/>
      <c r="CI1011" s="146"/>
      <c r="CJ1011" s="146"/>
      <c r="CK1011" s="146"/>
      <c r="CL1011" s="146"/>
      <c r="CM1011" s="146"/>
      <c r="CN1011" s="146"/>
      <c r="CO1011" s="146"/>
      <c r="CP1011" s="146"/>
      <c r="CQ1011" s="146"/>
      <c r="CR1011" s="146"/>
      <c r="CS1011" s="146"/>
      <c r="CT1011" s="146"/>
      <c r="CU1011" s="146"/>
      <c r="CV1011" s="146"/>
      <c r="CW1011" s="146"/>
      <c r="CX1011" s="146"/>
      <c r="CY1011" s="146"/>
      <c r="CZ1011" s="146"/>
      <c r="DA1011" s="146"/>
      <c r="DB1011" s="146"/>
      <c r="DC1011" s="146"/>
      <c r="DD1011" s="146"/>
      <c r="DE1011" s="146"/>
      <c r="DF1011" s="146"/>
      <c r="DG1011" s="146"/>
      <c r="DH1011" s="146"/>
      <c r="DI1011" s="146"/>
      <c r="DJ1011" s="146"/>
      <c r="DK1011" s="146"/>
      <c r="DL1011" s="146"/>
      <c r="DM1011" s="146"/>
      <c r="DN1011" s="146"/>
      <c r="DO1011" s="146"/>
      <c r="DP1011" s="146"/>
      <c r="DQ1011" s="146"/>
      <c r="DR1011" s="146"/>
      <c r="DS1011" s="146"/>
      <c r="DT1011" s="146"/>
      <c r="DU1011" s="146"/>
      <c r="DV1011" s="158"/>
      <c r="DW1011" s="158"/>
      <c r="DX1011" s="158"/>
      <c r="DY1011" s="158"/>
      <c r="DZ1011" s="158"/>
      <c r="EA1011" s="158"/>
      <c r="EB1011" s="158"/>
      <c r="EC1011" s="158"/>
      <c r="ED1011" s="158"/>
      <c r="EE1011" s="158"/>
      <c r="EF1011" s="158"/>
      <c r="EG1011" s="158"/>
      <c r="EH1011" s="158"/>
      <c r="EI1011" s="158"/>
      <c r="EJ1011" s="146"/>
      <c r="EK1011" s="146"/>
      <c r="EL1011" s="146"/>
      <c r="EM1011" s="146"/>
      <c r="EN1011" s="146"/>
      <c r="EO1011" s="146"/>
      <c r="EP1011" s="146"/>
      <c r="EQ1011" s="146"/>
      <c r="ER1011" s="146"/>
      <c r="ES1011" s="146"/>
      <c r="ET1011" s="146"/>
      <c r="EU1011" s="146"/>
      <c r="EV1011" s="146"/>
      <c r="EW1011" s="146"/>
      <c r="EX1011" s="146"/>
      <c r="EY1011" s="146"/>
      <c r="EZ1011" s="158"/>
      <c r="FA1011" s="158"/>
      <c r="FB1011" s="158"/>
      <c r="FC1011" s="146"/>
      <c r="FD1011" s="146"/>
      <c r="FE1011" s="146"/>
      <c r="FF1011" s="146"/>
      <c r="FG1011" s="146"/>
      <c r="FH1011" s="146"/>
      <c r="FI1011" s="146"/>
      <c r="FJ1011" s="146"/>
      <c r="FK1011" s="146"/>
      <c r="FL1011" s="146"/>
      <c r="FM1011" s="146"/>
      <c r="FN1011" s="146"/>
      <c r="FO1011" s="146"/>
      <c r="FP1011" s="146"/>
      <c r="FQ1011" s="146"/>
      <c r="FR1011" s="146"/>
      <c r="FS1011" s="146"/>
      <c r="FT1011" s="146"/>
      <c r="FU1011" s="146"/>
      <c r="FV1011" s="146"/>
      <c r="FW1011" s="146"/>
      <c r="FX1011" s="146"/>
      <c r="FY1011" s="146"/>
      <c r="FZ1011" s="146"/>
      <c r="GA1011" s="146"/>
    </row>
    <row r="1012" spans="4:183">
      <c r="D1012" s="45"/>
      <c r="N1012" s="146"/>
      <c r="O1012" s="146"/>
      <c r="P1012" s="146"/>
      <c r="Q1012" s="146"/>
      <c r="R1012" s="146"/>
      <c r="S1012" s="146"/>
      <c r="T1012" s="146"/>
      <c r="U1012" s="146"/>
      <c r="V1012" s="146"/>
      <c r="W1012" s="146"/>
      <c r="X1012" s="146"/>
      <c r="Y1012" s="146"/>
      <c r="Z1012" s="146"/>
      <c r="AA1012" s="146"/>
      <c r="AB1012" s="146"/>
      <c r="AC1012" s="146"/>
      <c r="AD1012" s="146"/>
      <c r="AE1012" s="146"/>
      <c r="AF1012" s="146"/>
      <c r="AG1012" s="146"/>
      <c r="AH1012" s="146"/>
      <c r="AI1012" s="146"/>
      <c r="AJ1012" s="146"/>
      <c r="AK1012" s="146"/>
      <c r="AL1012" s="217"/>
      <c r="AM1012" s="146"/>
      <c r="AN1012" s="146"/>
      <c r="AO1012" s="146"/>
      <c r="AP1012" s="146"/>
      <c r="AQ1012" s="146"/>
      <c r="AR1012" s="146"/>
      <c r="AS1012" s="146"/>
      <c r="AT1012" s="146"/>
      <c r="AU1012" s="146"/>
      <c r="AV1012" s="146"/>
      <c r="AW1012" s="146"/>
      <c r="AX1012" s="146"/>
      <c r="AY1012" s="146"/>
      <c r="AZ1012" s="146"/>
      <c r="BA1012" s="146"/>
      <c r="BB1012" s="146"/>
      <c r="BC1012" s="146"/>
      <c r="BD1012" s="146"/>
      <c r="BE1012" s="146"/>
      <c r="BF1012" s="146"/>
      <c r="BG1012" s="146"/>
      <c r="BH1012" s="146"/>
      <c r="BI1012" s="146"/>
      <c r="BJ1012" s="146"/>
      <c r="BK1012" s="146"/>
      <c r="BL1012" s="146"/>
      <c r="BM1012" s="146"/>
      <c r="BN1012" s="146"/>
      <c r="BO1012" s="146"/>
      <c r="BP1012" s="146"/>
      <c r="BQ1012" s="146"/>
      <c r="BR1012" s="146"/>
      <c r="BS1012" s="146"/>
      <c r="BT1012" s="146"/>
      <c r="BU1012" s="146"/>
      <c r="BV1012" s="146"/>
      <c r="BW1012" s="146"/>
      <c r="BX1012" s="146"/>
      <c r="BY1012" s="146"/>
      <c r="BZ1012" s="146"/>
      <c r="CA1012" s="146"/>
      <c r="CB1012" s="146"/>
      <c r="CC1012" s="146"/>
      <c r="CD1012" s="146"/>
      <c r="CE1012" s="146"/>
      <c r="CF1012" s="146"/>
      <c r="CG1012" s="146"/>
      <c r="CH1012" s="146"/>
      <c r="CI1012" s="146"/>
      <c r="CJ1012" s="146"/>
      <c r="CK1012" s="146"/>
      <c r="CL1012" s="146"/>
      <c r="CM1012" s="146"/>
      <c r="CN1012" s="146"/>
      <c r="CO1012" s="146"/>
      <c r="CP1012" s="146"/>
      <c r="CQ1012" s="146"/>
      <c r="CR1012" s="146"/>
      <c r="CS1012" s="146"/>
      <c r="CT1012" s="146"/>
      <c r="CU1012" s="146"/>
      <c r="CV1012" s="146"/>
      <c r="CW1012" s="146"/>
      <c r="CX1012" s="146"/>
      <c r="CY1012" s="146"/>
      <c r="CZ1012" s="146"/>
      <c r="DA1012" s="146"/>
      <c r="DB1012" s="146"/>
      <c r="DC1012" s="146"/>
      <c r="DD1012" s="146"/>
      <c r="DE1012" s="146"/>
      <c r="DF1012" s="146"/>
      <c r="DG1012" s="146"/>
      <c r="DH1012" s="146"/>
      <c r="DI1012" s="146"/>
      <c r="DJ1012" s="146"/>
      <c r="DK1012" s="146"/>
      <c r="DL1012" s="146"/>
      <c r="DM1012" s="146"/>
      <c r="DN1012" s="146"/>
      <c r="DO1012" s="146"/>
      <c r="DP1012" s="146"/>
      <c r="DQ1012" s="146"/>
      <c r="DR1012" s="146"/>
      <c r="DS1012" s="146"/>
      <c r="DT1012" s="146"/>
      <c r="DU1012" s="146"/>
      <c r="DV1012" s="158"/>
      <c r="DW1012" s="158"/>
      <c r="DX1012" s="158"/>
      <c r="DY1012" s="158"/>
      <c r="DZ1012" s="158"/>
      <c r="EA1012" s="158"/>
      <c r="EB1012" s="158"/>
      <c r="EC1012" s="158"/>
      <c r="ED1012" s="158"/>
      <c r="EE1012" s="158"/>
      <c r="EF1012" s="158"/>
      <c r="EG1012" s="158"/>
      <c r="EH1012" s="158"/>
      <c r="EI1012" s="158"/>
      <c r="EJ1012" s="146"/>
      <c r="EK1012" s="146"/>
      <c r="EL1012" s="146"/>
      <c r="EM1012" s="146"/>
      <c r="EN1012" s="146"/>
      <c r="EO1012" s="146"/>
      <c r="EP1012" s="146"/>
      <c r="EQ1012" s="146"/>
      <c r="ER1012" s="146"/>
      <c r="ES1012" s="146"/>
      <c r="ET1012" s="146"/>
      <c r="EU1012" s="146"/>
      <c r="EV1012" s="146"/>
      <c r="EW1012" s="146"/>
      <c r="EX1012" s="146"/>
      <c r="EY1012" s="146"/>
      <c r="EZ1012" s="158"/>
      <c r="FA1012" s="158"/>
      <c r="FB1012" s="158"/>
      <c r="FC1012" s="146"/>
      <c r="FD1012" s="146"/>
      <c r="FE1012" s="146"/>
      <c r="FF1012" s="146"/>
      <c r="FG1012" s="146"/>
      <c r="FH1012" s="146"/>
      <c r="FI1012" s="146"/>
      <c r="FJ1012" s="146"/>
      <c r="FK1012" s="146"/>
      <c r="FL1012" s="146"/>
      <c r="FM1012" s="146"/>
      <c r="FN1012" s="146"/>
      <c r="FO1012" s="146"/>
      <c r="FP1012" s="146"/>
      <c r="FQ1012" s="146"/>
      <c r="FR1012" s="146"/>
      <c r="FS1012" s="146"/>
      <c r="FT1012" s="146"/>
      <c r="FU1012" s="146"/>
      <c r="FV1012" s="146"/>
      <c r="FW1012" s="146"/>
      <c r="FX1012" s="146"/>
      <c r="FY1012" s="146"/>
      <c r="FZ1012" s="146"/>
      <c r="GA1012" s="146"/>
    </row>
    <row r="1013" spans="4:183">
      <c r="D1013" s="45"/>
      <c r="N1013" s="146"/>
      <c r="O1013" s="146"/>
      <c r="P1013" s="146"/>
      <c r="Q1013" s="146"/>
      <c r="R1013" s="146"/>
      <c r="S1013" s="146"/>
      <c r="T1013" s="146"/>
      <c r="U1013" s="146"/>
      <c r="V1013" s="146"/>
      <c r="W1013" s="146"/>
      <c r="X1013" s="146"/>
      <c r="Y1013" s="146"/>
      <c r="Z1013" s="146"/>
      <c r="AA1013" s="146"/>
      <c r="AB1013" s="146"/>
      <c r="AC1013" s="146"/>
      <c r="AD1013" s="146"/>
      <c r="AE1013" s="146"/>
      <c r="AF1013" s="146"/>
      <c r="AG1013" s="146"/>
      <c r="AH1013" s="146"/>
      <c r="AI1013" s="146"/>
      <c r="AJ1013" s="146"/>
      <c r="AK1013" s="146"/>
      <c r="AL1013" s="217"/>
      <c r="AM1013" s="146"/>
      <c r="AN1013" s="146"/>
      <c r="AO1013" s="146"/>
      <c r="AP1013" s="146"/>
      <c r="AQ1013" s="146"/>
      <c r="AR1013" s="146"/>
      <c r="AS1013" s="146"/>
      <c r="AT1013" s="146"/>
      <c r="AU1013" s="146"/>
      <c r="AV1013" s="146"/>
      <c r="AW1013" s="146"/>
      <c r="AX1013" s="146"/>
      <c r="AY1013" s="146"/>
      <c r="AZ1013" s="146"/>
      <c r="BA1013" s="146"/>
      <c r="BB1013" s="146"/>
      <c r="BC1013" s="146"/>
      <c r="BD1013" s="146"/>
      <c r="BE1013" s="146"/>
      <c r="BF1013" s="146"/>
      <c r="BG1013" s="146"/>
      <c r="BH1013" s="146"/>
      <c r="BI1013" s="146"/>
      <c r="BJ1013" s="146"/>
      <c r="BK1013" s="146"/>
      <c r="BL1013" s="146"/>
      <c r="BM1013" s="146"/>
      <c r="BN1013" s="146"/>
      <c r="BO1013" s="146"/>
      <c r="BP1013" s="146"/>
      <c r="BQ1013" s="146"/>
      <c r="BR1013" s="146"/>
      <c r="BS1013" s="146"/>
      <c r="BT1013" s="146"/>
      <c r="BU1013" s="146"/>
      <c r="BV1013" s="146"/>
      <c r="BW1013" s="146"/>
      <c r="BX1013" s="146"/>
      <c r="BY1013" s="146"/>
      <c r="BZ1013" s="146"/>
      <c r="CA1013" s="146"/>
      <c r="CB1013" s="146"/>
      <c r="CC1013" s="146"/>
      <c r="CD1013" s="146"/>
      <c r="CE1013" s="146"/>
      <c r="CF1013" s="146"/>
      <c r="CG1013" s="146"/>
      <c r="CH1013" s="146"/>
      <c r="CI1013" s="146"/>
      <c r="CJ1013" s="146"/>
      <c r="CK1013" s="146"/>
      <c r="CL1013" s="146"/>
      <c r="CM1013" s="146"/>
      <c r="CN1013" s="146"/>
      <c r="CO1013" s="146"/>
      <c r="CP1013" s="146"/>
      <c r="CQ1013" s="146"/>
      <c r="CR1013" s="146"/>
      <c r="CS1013" s="146"/>
      <c r="CT1013" s="146"/>
      <c r="CU1013" s="146"/>
      <c r="CV1013" s="146"/>
      <c r="CW1013" s="146"/>
      <c r="CX1013" s="146"/>
      <c r="CY1013" s="146"/>
      <c r="CZ1013" s="146"/>
      <c r="DA1013" s="146"/>
      <c r="DB1013" s="146"/>
      <c r="DC1013" s="146"/>
      <c r="DD1013" s="146"/>
      <c r="DE1013" s="146"/>
      <c r="DF1013" s="146"/>
      <c r="DG1013" s="146"/>
      <c r="DH1013" s="146"/>
      <c r="DI1013" s="146"/>
      <c r="DJ1013" s="146"/>
      <c r="DK1013" s="146"/>
      <c r="DL1013" s="146"/>
      <c r="DM1013" s="146"/>
      <c r="DN1013" s="146"/>
      <c r="DO1013" s="146"/>
      <c r="DP1013" s="146"/>
      <c r="DQ1013" s="146"/>
      <c r="DR1013" s="146"/>
      <c r="DS1013" s="146"/>
      <c r="DT1013" s="146"/>
      <c r="DU1013" s="146"/>
      <c r="DV1013" s="158"/>
      <c r="DW1013" s="158"/>
      <c r="DX1013" s="158"/>
      <c r="DY1013" s="158"/>
      <c r="DZ1013" s="158"/>
      <c r="EA1013" s="158"/>
      <c r="EB1013" s="158"/>
      <c r="EC1013" s="158"/>
      <c r="ED1013" s="158"/>
      <c r="EE1013" s="158"/>
      <c r="EF1013" s="158"/>
      <c r="EG1013" s="158"/>
      <c r="EH1013" s="158"/>
      <c r="EI1013" s="158"/>
      <c r="EJ1013" s="146"/>
      <c r="EK1013" s="146"/>
      <c r="EL1013" s="146"/>
      <c r="EM1013" s="146"/>
      <c r="EN1013" s="146"/>
      <c r="EO1013" s="146"/>
      <c r="EP1013" s="146"/>
      <c r="EQ1013" s="146"/>
      <c r="ER1013" s="146"/>
      <c r="ES1013" s="146"/>
      <c r="ET1013" s="146"/>
      <c r="EU1013" s="146"/>
      <c r="EV1013" s="146"/>
      <c r="EW1013" s="146"/>
      <c r="EX1013" s="146"/>
      <c r="EY1013" s="146"/>
      <c r="EZ1013" s="158"/>
      <c r="FA1013" s="158"/>
      <c r="FB1013" s="158"/>
      <c r="FC1013" s="146"/>
      <c r="FD1013" s="146"/>
      <c r="FE1013" s="146"/>
      <c r="FF1013" s="146"/>
      <c r="FG1013" s="146"/>
      <c r="FH1013" s="146"/>
      <c r="FI1013" s="146"/>
      <c r="FJ1013" s="146"/>
      <c r="FK1013" s="146"/>
      <c r="FL1013" s="146"/>
      <c r="FM1013" s="146"/>
      <c r="FN1013" s="146"/>
      <c r="FO1013" s="146"/>
      <c r="FP1013" s="146"/>
      <c r="FQ1013" s="146"/>
      <c r="FR1013" s="146"/>
      <c r="FS1013" s="146"/>
      <c r="FT1013" s="146"/>
      <c r="FU1013" s="146"/>
      <c r="FV1013" s="146"/>
      <c r="FW1013" s="146"/>
      <c r="FX1013" s="146"/>
      <c r="FY1013" s="146"/>
      <c r="FZ1013" s="146"/>
      <c r="GA1013" s="146"/>
    </row>
    <row r="1014" spans="4:183">
      <c r="D1014" s="45"/>
      <c r="N1014" s="146"/>
      <c r="O1014" s="146"/>
      <c r="P1014" s="146"/>
      <c r="Q1014" s="146"/>
      <c r="R1014" s="146"/>
      <c r="S1014" s="146"/>
      <c r="T1014" s="146"/>
      <c r="U1014" s="146"/>
      <c r="V1014" s="146"/>
      <c r="W1014" s="146"/>
      <c r="X1014" s="146"/>
      <c r="Y1014" s="146"/>
      <c r="Z1014" s="146"/>
      <c r="AA1014" s="146"/>
      <c r="AB1014" s="146"/>
      <c r="AC1014" s="146"/>
      <c r="AD1014" s="146"/>
      <c r="AE1014" s="146"/>
      <c r="AF1014" s="146"/>
      <c r="AG1014" s="146"/>
      <c r="AH1014" s="146"/>
      <c r="AI1014" s="146"/>
      <c r="AJ1014" s="146"/>
      <c r="AK1014" s="146"/>
      <c r="AL1014" s="217"/>
      <c r="AM1014" s="146"/>
      <c r="AN1014" s="146"/>
      <c r="AO1014" s="146"/>
      <c r="AP1014" s="146"/>
      <c r="AQ1014" s="146"/>
      <c r="AR1014" s="146"/>
      <c r="AS1014" s="146"/>
      <c r="AT1014" s="146"/>
      <c r="AU1014" s="146"/>
      <c r="AV1014" s="146"/>
      <c r="AW1014" s="146"/>
      <c r="AX1014" s="146"/>
      <c r="AY1014" s="146"/>
      <c r="AZ1014" s="146"/>
      <c r="BA1014" s="146"/>
      <c r="BB1014" s="146"/>
      <c r="BC1014" s="146"/>
      <c r="BD1014" s="146"/>
      <c r="BE1014" s="146"/>
      <c r="BF1014" s="146"/>
      <c r="BG1014" s="146"/>
      <c r="BH1014" s="146"/>
      <c r="BI1014" s="146"/>
      <c r="BJ1014" s="146"/>
      <c r="BK1014" s="146"/>
      <c r="BL1014" s="146"/>
      <c r="BM1014" s="146"/>
      <c r="BN1014" s="146"/>
      <c r="BO1014" s="146"/>
      <c r="BP1014" s="146"/>
      <c r="BQ1014" s="146"/>
      <c r="BR1014" s="146"/>
      <c r="BS1014" s="146"/>
      <c r="BT1014" s="146"/>
      <c r="BU1014" s="146"/>
      <c r="BV1014" s="146"/>
      <c r="BW1014" s="146"/>
      <c r="BX1014" s="146"/>
      <c r="BY1014" s="146"/>
      <c r="BZ1014" s="146"/>
      <c r="CA1014" s="146"/>
      <c r="CB1014" s="146"/>
      <c r="CC1014" s="146"/>
      <c r="CD1014" s="146"/>
      <c r="CE1014" s="146"/>
      <c r="CF1014" s="146"/>
      <c r="CG1014" s="146"/>
      <c r="CH1014" s="146"/>
      <c r="CI1014" s="146"/>
      <c r="CJ1014" s="146"/>
      <c r="CK1014" s="146"/>
      <c r="CL1014" s="146"/>
      <c r="CM1014" s="146"/>
      <c r="CN1014" s="146"/>
      <c r="CO1014" s="146"/>
      <c r="CP1014" s="146"/>
      <c r="CQ1014" s="146"/>
      <c r="CR1014" s="146"/>
      <c r="CS1014" s="146"/>
      <c r="CT1014" s="146"/>
      <c r="CU1014" s="146"/>
      <c r="CV1014" s="146"/>
      <c r="CW1014" s="146"/>
      <c r="CX1014" s="146"/>
      <c r="CY1014" s="146"/>
      <c r="CZ1014" s="146"/>
      <c r="DA1014" s="146"/>
      <c r="DB1014" s="146"/>
      <c r="DC1014" s="146"/>
      <c r="DD1014" s="146"/>
      <c r="DE1014" s="146"/>
      <c r="DF1014" s="146"/>
      <c r="DG1014" s="146"/>
      <c r="DH1014" s="146"/>
      <c r="DI1014" s="146"/>
      <c r="DJ1014" s="146"/>
      <c r="DK1014" s="146"/>
      <c r="DL1014" s="146"/>
      <c r="DM1014" s="146"/>
      <c r="DN1014" s="146"/>
      <c r="DO1014" s="146"/>
      <c r="DP1014" s="146"/>
      <c r="DQ1014" s="146"/>
      <c r="DR1014" s="146"/>
      <c r="DS1014" s="146"/>
      <c r="DT1014" s="146"/>
      <c r="DU1014" s="146"/>
      <c r="DV1014" s="158"/>
      <c r="DW1014" s="158"/>
      <c r="DX1014" s="158"/>
      <c r="DY1014" s="158"/>
      <c r="DZ1014" s="158"/>
      <c r="EA1014" s="158"/>
      <c r="EB1014" s="158"/>
      <c r="EC1014" s="158"/>
      <c r="ED1014" s="158"/>
      <c r="EE1014" s="158"/>
      <c r="EF1014" s="158"/>
      <c r="EG1014" s="158"/>
      <c r="EH1014" s="158"/>
      <c r="EI1014" s="158"/>
      <c r="EJ1014" s="146"/>
      <c r="EK1014" s="146"/>
      <c r="EL1014" s="146"/>
      <c r="EM1014" s="146"/>
      <c r="EN1014" s="146"/>
      <c r="EO1014" s="146"/>
      <c r="EP1014" s="146"/>
      <c r="EQ1014" s="146"/>
      <c r="ER1014" s="146"/>
      <c r="ES1014" s="146"/>
      <c r="ET1014" s="146"/>
      <c r="EU1014" s="146"/>
      <c r="EV1014" s="146"/>
      <c r="EW1014" s="146"/>
      <c r="EX1014" s="146"/>
      <c r="EY1014" s="146"/>
      <c r="EZ1014" s="158"/>
      <c r="FA1014" s="158"/>
      <c r="FB1014" s="158"/>
      <c r="FC1014" s="146"/>
      <c r="FD1014" s="146"/>
      <c r="FE1014" s="146"/>
      <c r="FF1014" s="146"/>
      <c r="FG1014" s="146"/>
      <c r="FH1014" s="146"/>
      <c r="FI1014" s="146"/>
      <c r="FJ1014" s="146"/>
      <c r="FK1014" s="146"/>
      <c r="FL1014" s="146"/>
      <c r="FM1014" s="146"/>
      <c r="FN1014" s="146"/>
      <c r="FO1014" s="146"/>
      <c r="FP1014" s="146"/>
      <c r="FQ1014" s="146"/>
      <c r="FR1014" s="146"/>
      <c r="FS1014" s="146"/>
      <c r="FT1014" s="146"/>
      <c r="FU1014" s="146"/>
      <c r="FV1014" s="146"/>
      <c r="FW1014" s="146"/>
      <c r="FX1014" s="146"/>
      <c r="FY1014" s="146"/>
      <c r="FZ1014" s="146"/>
      <c r="GA1014" s="146"/>
    </row>
    <row r="1015" spans="4:183">
      <c r="D1015" s="45"/>
      <c r="N1015" s="146"/>
      <c r="O1015" s="146"/>
      <c r="P1015" s="146"/>
      <c r="Q1015" s="146"/>
      <c r="R1015" s="146"/>
      <c r="S1015" s="146"/>
      <c r="T1015" s="146"/>
      <c r="U1015" s="146"/>
      <c r="V1015" s="146"/>
      <c r="W1015" s="146"/>
      <c r="X1015" s="146"/>
      <c r="Y1015" s="146"/>
      <c r="Z1015" s="146"/>
      <c r="AA1015" s="146"/>
      <c r="AB1015" s="146"/>
      <c r="AC1015" s="146"/>
      <c r="AD1015" s="146"/>
      <c r="AE1015" s="146"/>
      <c r="AF1015" s="146"/>
      <c r="AG1015" s="146"/>
      <c r="AH1015" s="146"/>
      <c r="AI1015" s="146"/>
      <c r="AJ1015" s="146"/>
      <c r="AK1015" s="146"/>
      <c r="AL1015" s="217"/>
      <c r="AM1015" s="146"/>
      <c r="AN1015" s="146"/>
      <c r="AO1015" s="146"/>
      <c r="AP1015" s="146"/>
      <c r="AQ1015" s="146"/>
      <c r="AR1015" s="146"/>
      <c r="AS1015" s="146"/>
      <c r="AT1015" s="146"/>
      <c r="AU1015" s="146"/>
      <c r="AV1015" s="146"/>
      <c r="AW1015" s="146"/>
      <c r="AX1015" s="146"/>
      <c r="AY1015" s="146"/>
      <c r="AZ1015" s="146"/>
      <c r="BA1015" s="146"/>
      <c r="BB1015" s="146"/>
      <c r="BC1015" s="146"/>
      <c r="BD1015" s="146"/>
      <c r="BE1015" s="146"/>
      <c r="BF1015" s="146"/>
      <c r="BG1015" s="146"/>
      <c r="BH1015" s="146"/>
      <c r="BI1015" s="146"/>
      <c r="BJ1015" s="146"/>
      <c r="BK1015" s="146"/>
      <c r="BL1015" s="146"/>
      <c r="BM1015" s="146"/>
      <c r="BN1015" s="146"/>
      <c r="BO1015" s="146"/>
      <c r="BP1015" s="146"/>
      <c r="BQ1015" s="146"/>
      <c r="BR1015" s="146"/>
      <c r="BS1015" s="146"/>
      <c r="BT1015" s="146"/>
      <c r="BU1015" s="146"/>
      <c r="BV1015" s="146"/>
      <c r="BW1015" s="146"/>
      <c r="BX1015" s="146"/>
      <c r="BY1015" s="146"/>
      <c r="BZ1015" s="146"/>
      <c r="CA1015" s="146"/>
      <c r="CB1015" s="146"/>
      <c r="CC1015" s="146"/>
      <c r="CD1015" s="146"/>
      <c r="CE1015" s="146"/>
      <c r="CF1015" s="146"/>
      <c r="CG1015" s="146"/>
      <c r="CH1015" s="146"/>
      <c r="CI1015" s="146"/>
      <c r="CJ1015" s="146"/>
      <c r="CK1015" s="146"/>
      <c r="CL1015" s="146"/>
      <c r="CM1015" s="146"/>
      <c r="CN1015" s="146"/>
      <c r="CO1015" s="146"/>
      <c r="CP1015" s="146"/>
      <c r="CQ1015" s="146"/>
      <c r="CR1015" s="146"/>
      <c r="CS1015" s="146"/>
      <c r="CT1015" s="146"/>
      <c r="CU1015" s="146"/>
      <c r="CV1015" s="146"/>
      <c r="CW1015" s="146"/>
      <c r="CX1015" s="146"/>
      <c r="CY1015" s="146"/>
      <c r="CZ1015" s="146"/>
      <c r="DA1015" s="146"/>
      <c r="DB1015" s="146"/>
      <c r="DC1015" s="146"/>
      <c r="DD1015" s="146"/>
      <c r="DE1015" s="146"/>
      <c r="DF1015" s="146"/>
      <c r="DG1015" s="146"/>
      <c r="DH1015" s="146"/>
      <c r="DI1015" s="146"/>
      <c r="DJ1015" s="146"/>
      <c r="DK1015" s="146"/>
      <c r="DL1015" s="146"/>
      <c r="DM1015" s="146"/>
      <c r="DN1015" s="146"/>
      <c r="DO1015" s="146"/>
      <c r="DP1015" s="146"/>
      <c r="DQ1015" s="146"/>
      <c r="DR1015" s="146"/>
      <c r="DS1015" s="146"/>
      <c r="DT1015" s="146"/>
      <c r="DU1015" s="146"/>
      <c r="DV1015" s="158"/>
      <c r="DW1015" s="158"/>
      <c r="DX1015" s="158"/>
      <c r="DY1015" s="158"/>
      <c r="DZ1015" s="158"/>
      <c r="EA1015" s="158"/>
      <c r="EB1015" s="158"/>
      <c r="EC1015" s="158"/>
      <c r="ED1015" s="158"/>
      <c r="EE1015" s="158"/>
      <c r="EF1015" s="158"/>
      <c r="EG1015" s="158"/>
      <c r="EH1015" s="158"/>
      <c r="EI1015" s="158"/>
      <c r="EJ1015" s="146"/>
      <c r="EK1015" s="146"/>
      <c r="EL1015" s="146"/>
      <c r="EM1015" s="146"/>
      <c r="EN1015" s="146"/>
      <c r="EO1015" s="146"/>
      <c r="EP1015" s="146"/>
      <c r="EQ1015" s="146"/>
      <c r="ER1015" s="146"/>
      <c r="ES1015" s="146"/>
      <c r="ET1015" s="146"/>
      <c r="EU1015" s="146"/>
      <c r="EV1015" s="146"/>
      <c r="EW1015" s="146"/>
      <c r="EX1015" s="146"/>
      <c r="EY1015" s="146"/>
      <c r="EZ1015" s="158"/>
      <c r="FA1015" s="158"/>
      <c r="FB1015" s="158"/>
      <c r="FC1015" s="146"/>
      <c r="FD1015" s="146"/>
      <c r="FE1015" s="146"/>
      <c r="FF1015" s="146"/>
      <c r="FG1015" s="146"/>
      <c r="FH1015" s="146"/>
      <c r="FI1015" s="146"/>
      <c r="FJ1015" s="146"/>
      <c r="FK1015" s="146"/>
      <c r="FL1015" s="146"/>
      <c r="FM1015" s="146"/>
      <c r="FN1015" s="146"/>
      <c r="FO1015" s="146"/>
      <c r="FP1015" s="146"/>
      <c r="FQ1015" s="146"/>
      <c r="FR1015" s="146"/>
      <c r="FS1015" s="146"/>
      <c r="FT1015" s="146"/>
      <c r="FU1015" s="146"/>
      <c r="FV1015" s="146"/>
      <c r="FW1015" s="146"/>
      <c r="FX1015" s="146"/>
      <c r="FY1015" s="146"/>
      <c r="FZ1015" s="146"/>
      <c r="GA1015" s="146"/>
    </row>
    <row r="1016" spans="4:183">
      <c r="D1016" s="45"/>
      <c r="N1016" s="146"/>
      <c r="O1016" s="146"/>
      <c r="P1016" s="146"/>
      <c r="Q1016" s="146"/>
      <c r="R1016" s="146"/>
      <c r="S1016" s="146"/>
      <c r="T1016" s="146"/>
      <c r="U1016" s="146"/>
      <c r="V1016" s="146"/>
      <c r="W1016" s="146"/>
      <c r="X1016" s="146"/>
      <c r="Y1016" s="146"/>
      <c r="Z1016" s="146"/>
      <c r="AA1016" s="146"/>
      <c r="AB1016" s="146"/>
      <c r="AC1016" s="146"/>
      <c r="AD1016" s="146"/>
      <c r="AE1016" s="146"/>
      <c r="AF1016" s="146"/>
      <c r="AG1016" s="146"/>
      <c r="AH1016" s="146"/>
      <c r="AI1016" s="146"/>
      <c r="AJ1016" s="146"/>
      <c r="AK1016" s="146"/>
      <c r="AL1016" s="217"/>
      <c r="AM1016" s="146"/>
      <c r="AN1016" s="146"/>
      <c r="AO1016" s="146"/>
      <c r="AP1016" s="146"/>
      <c r="AQ1016" s="146"/>
      <c r="AR1016" s="146"/>
      <c r="AS1016" s="146"/>
      <c r="AT1016" s="146"/>
      <c r="AU1016" s="146"/>
      <c r="AV1016" s="146"/>
      <c r="AW1016" s="146"/>
      <c r="AX1016" s="146"/>
      <c r="AY1016" s="146"/>
      <c r="AZ1016" s="146"/>
      <c r="BA1016" s="146"/>
      <c r="BB1016" s="146"/>
      <c r="BC1016" s="146"/>
      <c r="BD1016" s="146"/>
      <c r="BE1016" s="146"/>
      <c r="BF1016" s="146"/>
      <c r="BG1016" s="146"/>
      <c r="BH1016" s="146"/>
      <c r="BI1016" s="146"/>
      <c r="BJ1016" s="146"/>
      <c r="BK1016" s="146"/>
      <c r="BL1016" s="146"/>
      <c r="BM1016" s="146"/>
      <c r="BN1016" s="146"/>
      <c r="BO1016" s="146"/>
      <c r="BP1016" s="146"/>
      <c r="BQ1016" s="146"/>
      <c r="BR1016" s="146"/>
      <c r="BS1016" s="146"/>
      <c r="BT1016" s="146"/>
      <c r="BU1016" s="146"/>
      <c r="BV1016" s="146"/>
      <c r="BW1016" s="146"/>
      <c r="BX1016" s="146"/>
      <c r="BY1016" s="146"/>
      <c r="BZ1016" s="146"/>
      <c r="CA1016" s="146"/>
      <c r="CB1016" s="146"/>
      <c r="CC1016" s="146"/>
      <c r="CD1016" s="146"/>
      <c r="CE1016" s="146"/>
      <c r="CF1016" s="146"/>
      <c r="CG1016" s="146"/>
      <c r="CH1016" s="146"/>
      <c r="CI1016" s="146"/>
      <c r="CJ1016" s="146"/>
      <c r="CK1016" s="146"/>
      <c r="CL1016" s="146"/>
      <c r="CM1016" s="146"/>
      <c r="CN1016" s="146"/>
      <c r="CO1016" s="146"/>
      <c r="CP1016" s="146"/>
      <c r="CQ1016" s="146"/>
      <c r="CR1016" s="146"/>
      <c r="CS1016" s="146"/>
      <c r="CT1016" s="146"/>
      <c r="CU1016" s="146"/>
      <c r="CV1016" s="146"/>
      <c r="CW1016" s="146"/>
      <c r="CX1016" s="146"/>
      <c r="CY1016" s="146"/>
      <c r="CZ1016" s="146"/>
      <c r="DA1016" s="146"/>
      <c r="DB1016" s="146"/>
      <c r="DC1016" s="146"/>
      <c r="DD1016" s="146"/>
      <c r="DE1016" s="146"/>
      <c r="DF1016" s="146"/>
      <c r="DG1016" s="146"/>
      <c r="DH1016" s="146"/>
      <c r="DI1016" s="146"/>
      <c r="DJ1016" s="146"/>
      <c r="DK1016" s="146"/>
      <c r="DL1016" s="146"/>
      <c r="DM1016" s="146"/>
      <c r="DN1016" s="146"/>
      <c r="DO1016" s="146"/>
      <c r="DP1016" s="146"/>
      <c r="DQ1016" s="146"/>
      <c r="DR1016" s="146"/>
      <c r="DS1016" s="146"/>
      <c r="DT1016" s="146"/>
      <c r="DU1016" s="146"/>
      <c r="DV1016" s="158"/>
      <c r="DW1016" s="158"/>
      <c r="DX1016" s="158"/>
      <c r="DY1016" s="158"/>
      <c r="DZ1016" s="158"/>
      <c r="EA1016" s="158"/>
      <c r="EB1016" s="158"/>
      <c r="EC1016" s="158"/>
      <c r="ED1016" s="158"/>
      <c r="EE1016" s="158"/>
      <c r="EF1016" s="158"/>
      <c r="EG1016" s="158"/>
      <c r="EH1016" s="158"/>
      <c r="EI1016" s="158"/>
      <c r="EJ1016" s="146"/>
      <c r="EK1016" s="146"/>
      <c r="EL1016" s="146"/>
      <c r="EM1016" s="146"/>
      <c r="EN1016" s="146"/>
      <c r="EO1016" s="146"/>
      <c r="EP1016" s="146"/>
      <c r="EQ1016" s="146"/>
      <c r="ER1016" s="146"/>
      <c r="ES1016" s="146"/>
      <c r="ET1016" s="146"/>
      <c r="EU1016" s="146"/>
      <c r="EV1016" s="146"/>
      <c r="EW1016" s="146"/>
      <c r="EX1016" s="146"/>
      <c r="EY1016" s="146"/>
      <c r="EZ1016" s="158"/>
      <c r="FA1016" s="158"/>
      <c r="FB1016" s="158"/>
      <c r="FC1016" s="146"/>
      <c r="FD1016" s="146"/>
      <c r="FE1016" s="146"/>
      <c r="FF1016" s="146"/>
      <c r="FG1016" s="146"/>
      <c r="FH1016" s="146"/>
      <c r="FI1016" s="146"/>
      <c r="FJ1016" s="146"/>
      <c r="FK1016" s="146"/>
      <c r="FL1016" s="146"/>
      <c r="FM1016" s="146"/>
      <c r="FN1016" s="146"/>
      <c r="FO1016" s="146"/>
      <c r="FP1016" s="146"/>
      <c r="FQ1016" s="146"/>
      <c r="FR1016" s="146"/>
      <c r="FS1016" s="146"/>
      <c r="FT1016" s="146"/>
      <c r="FU1016" s="146"/>
      <c r="FV1016" s="146"/>
      <c r="FW1016" s="146"/>
      <c r="FX1016" s="146"/>
      <c r="FY1016" s="146"/>
      <c r="FZ1016" s="146"/>
      <c r="GA1016" s="146"/>
    </row>
    <row r="1017" spans="4:183">
      <c r="D1017" s="45"/>
      <c r="N1017" s="146"/>
      <c r="O1017" s="146"/>
      <c r="P1017" s="146"/>
      <c r="Q1017" s="146"/>
      <c r="R1017" s="146"/>
      <c r="S1017" s="146"/>
      <c r="T1017" s="146"/>
      <c r="U1017" s="146"/>
      <c r="V1017" s="146"/>
      <c r="W1017" s="146"/>
      <c r="X1017" s="146"/>
      <c r="Y1017" s="146"/>
      <c r="Z1017" s="146"/>
      <c r="AA1017" s="146"/>
      <c r="AB1017" s="146"/>
      <c r="AC1017" s="146"/>
      <c r="AD1017" s="146"/>
      <c r="AE1017" s="146"/>
      <c r="AF1017" s="146"/>
      <c r="AG1017" s="146"/>
      <c r="AH1017" s="146"/>
      <c r="AI1017" s="146"/>
      <c r="AJ1017" s="146"/>
      <c r="AK1017" s="146"/>
      <c r="AL1017" s="217"/>
      <c r="AM1017" s="146"/>
      <c r="AN1017" s="146"/>
      <c r="AO1017" s="146"/>
      <c r="AP1017" s="146"/>
      <c r="AQ1017" s="146"/>
      <c r="AR1017" s="146"/>
      <c r="AS1017" s="146"/>
      <c r="AT1017" s="146"/>
      <c r="AU1017" s="146"/>
      <c r="AV1017" s="146"/>
      <c r="AW1017" s="146"/>
      <c r="AX1017" s="146"/>
      <c r="AY1017" s="146"/>
      <c r="AZ1017" s="146"/>
      <c r="BA1017" s="146"/>
      <c r="BB1017" s="146"/>
      <c r="BC1017" s="146"/>
      <c r="BD1017" s="146"/>
      <c r="BE1017" s="146"/>
      <c r="BF1017" s="146"/>
      <c r="BG1017" s="146"/>
      <c r="BH1017" s="146"/>
      <c r="BI1017" s="146"/>
      <c r="BJ1017" s="146"/>
      <c r="BK1017" s="146"/>
      <c r="BL1017" s="146"/>
      <c r="BM1017" s="146"/>
      <c r="BN1017" s="146"/>
      <c r="BO1017" s="146"/>
      <c r="BP1017" s="146"/>
      <c r="BQ1017" s="146"/>
      <c r="BR1017" s="146"/>
      <c r="BS1017" s="146"/>
      <c r="BT1017" s="146"/>
      <c r="BU1017" s="146"/>
      <c r="BV1017" s="146"/>
      <c r="BW1017" s="146"/>
      <c r="BX1017" s="146"/>
      <c r="BY1017" s="146"/>
      <c r="BZ1017" s="146"/>
      <c r="CA1017" s="146"/>
      <c r="CB1017" s="146"/>
      <c r="CC1017" s="146"/>
      <c r="CD1017" s="146"/>
      <c r="CE1017" s="146"/>
      <c r="CF1017" s="146"/>
      <c r="CG1017" s="146"/>
      <c r="CH1017" s="146"/>
      <c r="CI1017" s="146"/>
      <c r="CJ1017" s="146"/>
      <c r="CK1017" s="146"/>
      <c r="CL1017" s="146"/>
      <c r="CM1017" s="146"/>
      <c r="CN1017" s="146"/>
      <c r="CO1017" s="146"/>
      <c r="CP1017" s="146"/>
      <c r="CQ1017" s="146"/>
      <c r="CR1017" s="146"/>
      <c r="CS1017" s="146"/>
      <c r="CT1017" s="146"/>
      <c r="CU1017" s="146"/>
      <c r="CV1017" s="146"/>
      <c r="CW1017" s="146"/>
      <c r="CX1017" s="146"/>
      <c r="CY1017" s="146"/>
      <c r="CZ1017" s="146"/>
      <c r="DA1017" s="146"/>
      <c r="DB1017" s="146"/>
      <c r="DC1017" s="146"/>
      <c r="DD1017" s="146"/>
      <c r="DE1017" s="146"/>
      <c r="DF1017" s="146"/>
      <c r="DG1017" s="146"/>
      <c r="DH1017" s="146"/>
      <c r="DI1017" s="146"/>
      <c r="DJ1017" s="146"/>
      <c r="DK1017" s="146"/>
      <c r="DL1017" s="146"/>
      <c r="DM1017" s="146"/>
      <c r="DN1017" s="146"/>
      <c r="DO1017" s="146"/>
      <c r="DP1017" s="146"/>
      <c r="DQ1017" s="146"/>
      <c r="DR1017" s="146"/>
      <c r="DS1017" s="146"/>
      <c r="DT1017" s="146"/>
      <c r="DU1017" s="146"/>
      <c r="DV1017" s="158"/>
      <c r="DW1017" s="158"/>
      <c r="DX1017" s="158"/>
      <c r="DY1017" s="158"/>
      <c r="DZ1017" s="158"/>
      <c r="EA1017" s="158"/>
      <c r="EB1017" s="158"/>
      <c r="EC1017" s="158"/>
      <c r="ED1017" s="158"/>
      <c r="EE1017" s="158"/>
      <c r="EF1017" s="158"/>
      <c r="EG1017" s="158"/>
      <c r="EH1017" s="158"/>
      <c r="EI1017" s="158"/>
      <c r="EJ1017" s="146"/>
      <c r="EK1017" s="146"/>
      <c r="EL1017" s="146"/>
      <c r="EM1017" s="146"/>
      <c r="EN1017" s="146"/>
      <c r="EO1017" s="146"/>
      <c r="EP1017" s="146"/>
      <c r="EQ1017" s="146"/>
      <c r="ER1017" s="146"/>
      <c r="ES1017" s="146"/>
      <c r="ET1017" s="146"/>
      <c r="EU1017" s="146"/>
      <c r="EV1017" s="146"/>
      <c r="EW1017" s="146"/>
      <c r="EX1017" s="146"/>
      <c r="EY1017" s="146"/>
      <c r="EZ1017" s="158"/>
      <c r="FA1017" s="158"/>
      <c r="FB1017" s="158"/>
      <c r="FC1017" s="146"/>
      <c r="FD1017" s="146"/>
      <c r="FE1017" s="146"/>
      <c r="FF1017" s="146"/>
      <c r="FG1017" s="146"/>
      <c r="FH1017" s="146"/>
      <c r="FI1017" s="146"/>
      <c r="FJ1017" s="146"/>
      <c r="FK1017" s="146"/>
      <c r="FL1017" s="146"/>
      <c r="FM1017" s="146"/>
      <c r="FN1017" s="146"/>
      <c r="FO1017" s="146"/>
      <c r="FP1017" s="146"/>
      <c r="FQ1017" s="146"/>
      <c r="FR1017" s="146"/>
      <c r="FS1017" s="146"/>
      <c r="FT1017" s="146"/>
      <c r="FU1017" s="146"/>
      <c r="FV1017" s="146"/>
      <c r="FW1017" s="146"/>
      <c r="FX1017" s="146"/>
      <c r="FY1017" s="146"/>
      <c r="FZ1017" s="146"/>
      <c r="GA1017" s="146"/>
    </row>
    <row r="1018" spans="4:183">
      <c r="D1018" s="45"/>
      <c r="N1018" s="146"/>
      <c r="O1018" s="146"/>
      <c r="P1018" s="146"/>
      <c r="Q1018" s="146"/>
      <c r="R1018" s="146"/>
      <c r="S1018" s="146"/>
      <c r="T1018" s="146"/>
      <c r="U1018" s="146"/>
      <c r="V1018" s="146"/>
      <c r="W1018" s="146"/>
      <c r="X1018" s="146"/>
      <c r="Y1018" s="146"/>
      <c r="Z1018" s="146"/>
      <c r="AA1018" s="146"/>
      <c r="AB1018" s="146"/>
      <c r="AC1018" s="146"/>
      <c r="AD1018" s="146"/>
      <c r="AE1018" s="146"/>
      <c r="AF1018" s="146"/>
      <c r="AG1018" s="146"/>
      <c r="AH1018" s="146"/>
      <c r="AI1018" s="146"/>
      <c r="AJ1018" s="146"/>
      <c r="AK1018" s="146"/>
      <c r="AL1018" s="217"/>
      <c r="AM1018" s="146"/>
      <c r="AN1018" s="146"/>
      <c r="AO1018" s="146"/>
      <c r="AP1018" s="146"/>
      <c r="AQ1018" s="146"/>
      <c r="AR1018" s="146"/>
      <c r="AS1018" s="146"/>
      <c r="AT1018" s="146"/>
      <c r="AU1018" s="146"/>
      <c r="AV1018" s="146"/>
      <c r="AW1018" s="146"/>
      <c r="AX1018" s="146"/>
      <c r="AY1018" s="146"/>
      <c r="AZ1018" s="146"/>
      <c r="BA1018" s="146"/>
      <c r="BB1018" s="146"/>
      <c r="BC1018" s="146"/>
      <c r="BD1018" s="146"/>
      <c r="BE1018" s="146"/>
      <c r="BF1018" s="146"/>
      <c r="BG1018" s="146"/>
      <c r="BH1018" s="146"/>
      <c r="BI1018" s="146"/>
      <c r="BJ1018" s="146"/>
      <c r="BK1018" s="146"/>
      <c r="BL1018" s="146"/>
      <c r="BM1018" s="146"/>
      <c r="BN1018" s="146"/>
      <c r="BO1018" s="146"/>
      <c r="BP1018" s="146"/>
      <c r="BQ1018" s="146"/>
      <c r="BR1018" s="146"/>
      <c r="BS1018" s="146"/>
      <c r="BT1018" s="146"/>
      <c r="BU1018" s="146"/>
      <c r="BV1018" s="146"/>
      <c r="BW1018" s="146"/>
      <c r="BX1018" s="146"/>
      <c r="BY1018" s="146"/>
      <c r="BZ1018" s="146"/>
      <c r="CA1018" s="146"/>
      <c r="CB1018" s="146"/>
      <c r="CC1018" s="146"/>
      <c r="CD1018" s="146"/>
      <c r="CE1018" s="146"/>
      <c r="CF1018" s="146"/>
      <c r="CG1018" s="146"/>
      <c r="CH1018" s="146"/>
      <c r="CI1018" s="146"/>
      <c r="CJ1018" s="146"/>
      <c r="CK1018" s="146"/>
      <c r="CL1018" s="146"/>
      <c r="CM1018" s="146"/>
      <c r="CN1018" s="146"/>
      <c r="CO1018" s="146"/>
      <c r="CP1018" s="146"/>
      <c r="CQ1018" s="146"/>
      <c r="CR1018" s="146"/>
      <c r="CS1018" s="146"/>
      <c r="CT1018" s="146"/>
      <c r="CU1018" s="146"/>
      <c r="CV1018" s="146"/>
      <c r="CW1018" s="146"/>
      <c r="CX1018" s="146"/>
      <c r="CY1018" s="146"/>
      <c r="CZ1018" s="146"/>
      <c r="DA1018" s="146"/>
      <c r="DB1018" s="146"/>
      <c r="DC1018" s="146"/>
      <c r="DD1018" s="146"/>
      <c r="DE1018" s="146"/>
      <c r="DF1018" s="146"/>
      <c r="DG1018" s="146"/>
      <c r="DH1018" s="146"/>
      <c r="DI1018" s="146"/>
      <c r="DJ1018" s="146"/>
      <c r="DK1018" s="146"/>
      <c r="DL1018" s="146"/>
      <c r="DM1018" s="146"/>
      <c r="DN1018" s="146"/>
      <c r="DO1018" s="146"/>
      <c r="DP1018" s="146"/>
      <c r="DQ1018" s="146"/>
      <c r="DR1018" s="146"/>
      <c r="DS1018" s="146"/>
      <c r="DT1018" s="146"/>
      <c r="DU1018" s="146"/>
      <c r="DV1018" s="158"/>
      <c r="DW1018" s="158"/>
      <c r="DX1018" s="158"/>
      <c r="DY1018" s="158"/>
      <c r="DZ1018" s="158"/>
      <c r="EA1018" s="158"/>
      <c r="EB1018" s="158"/>
      <c r="EC1018" s="158"/>
      <c r="ED1018" s="158"/>
      <c r="EE1018" s="158"/>
      <c r="EF1018" s="158"/>
      <c r="EG1018" s="158"/>
      <c r="EH1018" s="158"/>
      <c r="EI1018" s="158"/>
      <c r="EJ1018" s="146"/>
      <c r="EK1018" s="146"/>
      <c r="EL1018" s="146"/>
      <c r="EM1018" s="146"/>
      <c r="EN1018" s="146"/>
      <c r="EO1018" s="146"/>
      <c r="EP1018" s="146"/>
      <c r="EQ1018" s="146"/>
      <c r="ER1018" s="146"/>
      <c r="ES1018" s="146"/>
      <c r="ET1018" s="146"/>
      <c r="EU1018" s="146"/>
      <c r="EV1018" s="146"/>
      <c r="EW1018" s="146"/>
      <c r="EX1018" s="146"/>
      <c r="EY1018" s="146"/>
      <c r="EZ1018" s="158"/>
      <c r="FA1018" s="158"/>
      <c r="FB1018" s="158"/>
      <c r="FC1018" s="146"/>
      <c r="FD1018" s="146"/>
      <c r="FE1018" s="146"/>
      <c r="FF1018" s="146"/>
      <c r="FG1018" s="146"/>
      <c r="FH1018" s="146"/>
      <c r="FI1018" s="146"/>
      <c r="FJ1018" s="146"/>
      <c r="FK1018" s="146"/>
      <c r="FL1018" s="146"/>
      <c r="FM1018" s="146"/>
      <c r="FN1018" s="146"/>
      <c r="FO1018" s="146"/>
      <c r="FP1018" s="146"/>
      <c r="FQ1018" s="146"/>
      <c r="FR1018" s="146"/>
      <c r="FS1018" s="146"/>
      <c r="FT1018" s="146"/>
      <c r="FU1018" s="146"/>
      <c r="FV1018" s="146"/>
      <c r="FW1018" s="146"/>
      <c r="FX1018" s="146"/>
      <c r="FY1018" s="146"/>
      <c r="FZ1018" s="146"/>
      <c r="GA1018" s="146"/>
    </row>
    <row r="1019" spans="4:183">
      <c r="D1019" s="45"/>
      <c r="N1019" s="146"/>
      <c r="O1019" s="146"/>
      <c r="P1019" s="146"/>
      <c r="Q1019" s="146"/>
      <c r="R1019" s="146"/>
      <c r="S1019" s="146"/>
      <c r="T1019" s="146"/>
      <c r="U1019" s="146"/>
      <c r="V1019" s="146"/>
      <c r="W1019" s="146"/>
      <c r="X1019" s="146"/>
      <c r="Y1019" s="146"/>
      <c r="Z1019" s="146"/>
      <c r="AA1019" s="146"/>
      <c r="AB1019" s="146"/>
      <c r="AC1019" s="146"/>
      <c r="AD1019" s="146"/>
      <c r="AE1019" s="146"/>
      <c r="AF1019" s="146"/>
      <c r="AG1019" s="146"/>
      <c r="AH1019" s="146"/>
      <c r="AI1019" s="146"/>
      <c r="AJ1019" s="146"/>
      <c r="AK1019" s="146"/>
      <c r="AL1019" s="217"/>
      <c r="AM1019" s="146"/>
      <c r="AN1019" s="146"/>
      <c r="AO1019" s="146"/>
      <c r="AP1019" s="146"/>
      <c r="AQ1019" s="146"/>
      <c r="AR1019" s="146"/>
      <c r="AS1019" s="146"/>
      <c r="AT1019" s="146"/>
      <c r="AU1019" s="146"/>
      <c r="AV1019" s="146"/>
      <c r="AW1019" s="146"/>
      <c r="AX1019" s="146"/>
      <c r="AY1019" s="146"/>
      <c r="AZ1019" s="146"/>
      <c r="BA1019" s="146"/>
      <c r="BB1019" s="146"/>
      <c r="BC1019" s="146"/>
      <c r="BD1019" s="146"/>
      <c r="BE1019" s="146"/>
      <c r="BF1019" s="146"/>
      <c r="BG1019" s="146"/>
      <c r="BH1019" s="146"/>
      <c r="BI1019" s="146"/>
      <c r="BJ1019" s="146"/>
      <c r="BK1019" s="146"/>
      <c r="BL1019" s="146"/>
      <c r="BM1019" s="146"/>
      <c r="BN1019" s="146"/>
      <c r="BO1019" s="146"/>
      <c r="BP1019" s="146"/>
      <c r="BQ1019" s="146"/>
      <c r="BR1019" s="146"/>
      <c r="BS1019" s="146"/>
      <c r="BT1019" s="146"/>
      <c r="BU1019" s="146"/>
      <c r="BV1019" s="146"/>
      <c r="BW1019" s="146"/>
      <c r="BX1019" s="146"/>
      <c r="BY1019" s="146"/>
      <c r="BZ1019" s="146"/>
      <c r="CA1019" s="146"/>
      <c r="CB1019" s="146"/>
      <c r="CC1019" s="146"/>
      <c r="CD1019" s="146"/>
      <c r="CE1019" s="146"/>
      <c r="CF1019" s="146"/>
      <c r="CG1019" s="146"/>
      <c r="CH1019" s="146"/>
      <c r="CI1019" s="146"/>
      <c r="CJ1019" s="146"/>
      <c r="CK1019" s="146"/>
      <c r="CL1019" s="146"/>
      <c r="CM1019" s="146"/>
      <c r="CN1019" s="146"/>
      <c r="CO1019" s="146"/>
      <c r="CP1019" s="146"/>
      <c r="CQ1019" s="146"/>
      <c r="CR1019" s="146"/>
      <c r="CS1019" s="146"/>
      <c r="CT1019" s="146"/>
      <c r="CU1019" s="146"/>
      <c r="CV1019" s="146"/>
      <c r="CW1019" s="146"/>
      <c r="CX1019" s="146"/>
      <c r="CY1019" s="146"/>
      <c r="CZ1019" s="146"/>
      <c r="DA1019" s="146"/>
      <c r="DB1019" s="146"/>
      <c r="DC1019" s="146"/>
      <c r="DD1019" s="146"/>
      <c r="DE1019" s="146"/>
      <c r="DF1019" s="146"/>
      <c r="DG1019" s="146"/>
      <c r="DH1019" s="146"/>
      <c r="DI1019" s="146"/>
      <c r="DJ1019" s="146"/>
      <c r="DK1019" s="146"/>
      <c r="DL1019" s="146"/>
      <c r="DM1019" s="146"/>
      <c r="DN1019" s="146"/>
      <c r="DO1019" s="146"/>
      <c r="DP1019" s="146"/>
      <c r="DQ1019" s="146"/>
      <c r="DR1019" s="146"/>
      <c r="DS1019" s="146"/>
      <c r="DT1019" s="146"/>
      <c r="DU1019" s="146"/>
      <c r="DV1019" s="158"/>
      <c r="DW1019" s="158"/>
      <c r="DX1019" s="158"/>
      <c r="DY1019" s="158"/>
      <c r="DZ1019" s="158"/>
      <c r="EA1019" s="158"/>
      <c r="EB1019" s="158"/>
      <c r="EC1019" s="158"/>
      <c r="ED1019" s="158"/>
      <c r="EE1019" s="158"/>
      <c r="EF1019" s="158"/>
      <c r="EG1019" s="158"/>
      <c r="EH1019" s="158"/>
      <c r="EI1019" s="158"/>
      <c r="EJ1019" s="146"/>
      <c r="EK1019" s="146"/>
      <c r="EL1019" s="146"/>
      <c r="EM1019" s="146"/>
      <c r="EN1019" s="146"/>
      <c r="EO1019" s="146"/>
      <c r="EP1019" s="146"/>
      <c r="EQ1019" s="146"/>
      <c r="ER1019" s="146"/>
      <c r="ES1019" s="146"/>
      <c r="ET1019" s="146"/>
      <c r="EU1019" s="146"/>
      <c r="EV1019" s="146"/>
      <c r="EW1019" s="146"/>
      <c r="EX1019" s="146"/>
      <c r="EY1019" s="146"/>
      <c r="EZ1019" s="158"/>
      <c r="FA1019" s="158"/>
      <c r="FB1019" s="158"/>
      <c r="FC1019" s="146"/>
      <c r="FD1019" s="146"/>
      <c r="FE1019" s="146"/>
      <c r="FF1019" s="146"/>
      <c r="FG1019" s="146"/>
      <c r="FH1019" s="146"/>
      <c r="FI1019" s="146"/>
      <c r="FJ1019" s="146"/>
      <c r="FK1019" s="146"/>
      <c r="FL1019" s="146"/>
      <c r="FM1019" s="146"/>
      <c r="FN1019" s="146"/>
      <c r="FO1019" s="146"/>
      <c r="FP1019" s="146"/>
      <c r="FQ1019" s="146"/>
      <c r="FR1019" s="146"/>
      <c r="FS1019" s="146"/>
      <c r="FT1019" s="146"/>
      <c r="FU1019" s="146"/>
      <c r="FV1019" s="146"/>
      <c r="FW1019" s="146"/>
      <c r="FX1019" s="146"/>
      <c r="FY1019" s="146"/>
      <c r="FZ1019" s="146"/>
      <c r="GA1019" s="146"/>
    </row>
    <row r="1020" spans="4:183">
      <c r="D1020" s="45"/>
      <c r="N1020" s="146"/>
      <c r="O1020" s="146"/>
      <c r="P1020" s="146"/>
      <c r="Q1020" s="146"/>
      <c r="R1020" s="146"/>
      <c r="S1020" s="146"/>
      <c r="T1020" s="146"/>
      <c r="U1020" s="146"/>
      <c r="V1020" s="146"/>
      <c r="W1020" s="146"/>
      <c r="X1020" s="146"/>
      <c r="Y1020" s="146"/>
      <c r="Z1020" s="146"/>
      <c r="AA1020" s="146"/>
      <c r="AB1020" s="146"/>
      <c r="AC1020" s="146"/>
      <c r="AD1020" s="146"/>
      <c r="AE1020" s="146"/>
      <c r="AF1020" s="146"/>
      <c r="AG1020" s="146"/>
      <c r="AH1020" s="146"/>
      <c r="AI1020" s="146"/>
      <c r="AJ1020" s="146"/>
      <c r="AK1020" s="146"/>
      <c r="AL1020" s="217"/>
      <c r="AM1020" s="146"/>
      <c r="AN1020" s="146"/>
      <c r="AO1020" s="146"/>
      <c r="AP1020" s="146"/>
      <c r="AQ1020" s="146"/>
      <c r="AR1020" s="146"/>
      <c r="AS1020" s="146"/>
      <c r="AT1020" s="146"/>
      <c r="AU1020" s="146"/>
      <c r="AV1020" s="146"/>
      <c r="AW1020" s="146"/>
      <c r="AX1020" s="146"/>
      <c r="AY1020" s="146"/>
      <c r="AZ1020" s="146"/>
      <c r="BA1020" s="146"/>
      <c r="BB1020" s="146"/>
      <c r="BC1020" s="146"/>
      <c r="BD1020" s="146"/>
      <c r="BE1020" s="146"/>
      <c r="BF1020" s="146"/>
      <c r="BG1020" s="146"/>
      <c r="BH1020" s="146"/>
      <c r="BI1020" s="146"/>
      <c r="BJ1020" s="146"/>
      <c r="BK1020" s="146"/>
      <c r="BL1020" s="146"/>
      <c r="BM1020" s="146"/>
      <c r="BN1020" s="146"/>
      <c r="BO1020" s="146"/>
      <c r="BP1020" s="146"/>
      <c r="BQ1020" s="146"/>
      <c r="BR1020" s="146"/>
      <c r="BS1020" s="146"/>
      <c r="BT1020" s="146"/>
      <c r="BU1020" s="146"/>
      <c r="BV1020" s="146"/>
      <c r="BW1020" s="146"/>
      <c r="BX1020" s="146"/>
      <c r="BY1020" s="146"/>
      <c r="BZ1020" s="146"/>
      <c r="CA1020" s="146"/>
      <c r="CB1020" s="146"/>
      <c r="CC1020" s="146"/>
      <c r="CD1020" s="146"/>
      <c r="CE1020" s="146"/>
      <c r="CF1020" s="146"/>
      <c r="CG1020" s="146"/>
      <c r="CH1020" s="146"/>
      <c r="CI1020" s="146"/>
      <c r="CJ1020" s="146"/>
      <c r="CK1020" s="146"/>
      <c r="CL1020" s="146"/>
      <c r="CM1020" s="146"/>
      <c r="CN1020" s="146"/>
      <c r="CO1020" s="146"/>
      <c r="CP1020" s="146"/>
      <c r="CQ1020" s="146"/>
      <c r="CR1020" s="146"/>
      <c r="CS1020" s="146"/>
      <c r="CT1020" s="146"/>
      <c r="CU1020" s="146"/>
      <c r="CV1020" s="146"/>
      <c r="CW1020" s="146"/>
      <c r="CX1020" s="146"/>
      <c r="CY1020" s="146"/>
      <c r="CZ1020" s="146"/>
      <c r="DA1020" s="146"/>
      <c r="DB1020" s="146"/>
      <c r="DC1020" s="146"/>
      <c r="DD1020" s="146"/>
      <c r="DE1020" s="146"/>
      <c r="DF1020" s="146"/>
      <c r="DG1020" s="146"/>
      <c r="DH1020" s="146"/>
      <c r="DI1020" s="146"/>
      <c r="DJ1020" s="146"/>
      <c r="DK1020" s="146"/>
      <c r="DL1020" s="146"/>
      <c r="DM1020" s="146"/>
      <c r="DN1020" s="146"/>
      <c r="DO1020" s="146"/>
      <c r="DP1020" s="146"/>
      <c r="DQ1020" s="146"/>
      <c r="DR1020" s="146"/>
      <c r="DS1020" s="146"/>
      <c r="DT1020" s="146"/>
      <c r="DU1020" s="146"/>
      <c r="DV1020" s="158"/>
      <c r="DW1020" s="158"/>
      <c r="DX1020" s="158"/>
      <c r="DY1020" s="158"/>
      <c r="DZ1020" s="158"/>
      <c r="EA1020" s="158"/>
      <c r="EB1020" s="158"/>
      <c r="EC1020" s="158"/>
      <c r="ED1020" s="158"/>
      <c r="EE1020" s="158"/>
      <c r="EF1020" s="158"/>
      <c r="EG1020" s="158"/>
      <c r="EH1020" s="158"/>
      <c r="EI1020" s="158"/>
      <c r="EJ1020" s="146"/>
      <c r="EK1020" s="146"/>
      <c r="EL1020" s="146"/>
      <c r="EM1020" s="146"/>
      <c r="EN1020" s="146"/>
      <c r="EO1020" s="146"/>
      <c r="EP1020" s="146"/>
      <c r="EQ1020" s="146"/>
      <c r="ER1020" s="146"/>
      <c r="ES1020" s="146"/>
      <c r="ET1020" s="146"/>
      <c r="EU1020" s="146"/>
      <c r="EV1020" s="146"/>
      <c r="EW1020" s="146"/>
      <c r="EX1020" s="146"/>
      <c r="EY1020" s="146"/>
      <c r="EZ1020" s="158"/>
      <c r="FA1020" s="158"/>
      <c r="FB1020" s="158"/>
      <c r="FC1020" s="146"/>
      <c r="FD1020" s="146"/>
      <c r="FE1020" s="146"/>
      <c r="FF1020" s="146"/>
      <c r="FG1020" s="146"/>
      <c r="FH1020" s="146"/>
      <c r="FI1020" s="146"/>
      <c r="FJ1020" s="146"/>
      <c r="FK1020" s="146"/>
      <c r="FL1020" s="146"/>
      <c r="FM1020" s="146"/>
      <c r="FN1020" s="146"/>
      <c r="FO1020" s="146"/>
      <c r="FP1020" s="146"/>
      <c r="FQ1020" s="146"/>
      <c r="FR1020" s="146"/>
      <c r="FS1020" s="146"/>
      <c r="FT1020" s="146"/>
      <c r="FU1020" s="146"/>
      <c r="FV1020" s="146"/>
      <c r="FW1020" s="146"/>
      <c r="FX1020" s="146"/>
      <c r="FY1020" s="146"/>
      <c r="FZ1020" s="146"/>
      <c r="GA1020" s="146"/>
    </row>
    <row r="1021" spans="4:183">
      <c r="D1021" s="45"/>
      <c r="N1021" s="146"/>
      <c r="O1021" s="146"/>
      <c r="P1021" s="146"/>
      <c r="Q1021" s="146"/>
      <c r="R1021" s="146"/>
      <c r="S1021" s="146"/>
      <c r="T1021" s="146"/>
      <c r="U1021" s="146"/>
      <c r="V1021" s="146"/>
      <c r="W1021" s="146"/>
      <c r="X1021" s="146"/>
      <c r="Y1021" s="146"/>
      <c r="Z1021" s="146"/>
      <c r="AA1021" s="146"/>
      <c r="AB1021" s="146"/>
      <c r="AC1021" s="146"/>
      <c r="AD1021" s="146"/>
      <c r="AE1021" s="146"/>
      <c r="AF1021" s="146"/>
      <c r="AG1021" s="146"/>
      <c r="AH1021" s="146"/>
      <c r="AI1021" s="146"/>
      <c r="AJ1021" s="146"/>
      <c r="AK1021" s="146"/>
      <c r="AL1021" s="217"/>
      <c r="AM1021" s="146"/>
      <c r="AN1021" s="146"/>
      <c r="AO1021" s="146"/>
      <c r="AP1021" s="146"/>
      <c r="AQ1021" s="146"/>
      <c r="AR1021" s="146"/>
      <c r="AS1021" s="146"/>
      <c r="AT1021" s="146"/>
      <c r="AU1021" s="146"/>
      <c r="AV1021" s="146"/>
      <c r="AW1021" s="146"/>
      <c r="AX1021" s="146"/>
      <c r="AY1021" s="146"/>
      <c r="AZ1021" s="146"/>
      <c r="BA1021" s="146"/>
      <c r="BB1021" s="146"/>
      <c r="BC1021" s="146"/>
      <c r="BD1021" s="146"/>
      <c r="BE1021" s="146"/>
      <c r="BF1021" s="146"/>
      <c r="BG1021" s="146"/>
      <c r="BH1021" s="146"/>
      <c r="BI1021" s="146"/>
      <c r="BJ1021" s="146"/>
      <c r="BK1021" s="146"/>
      <c r="BL1021" s="146"/>
      <c r="BM1021" s="146"/>
      <c r="BN1021" s="146"/>
      <c r="BO1021" s="146"/>
      <c r="BP1021" s="146"/>
      <c r="BQ1021" s="146"/>
      <c r="BR1021" s="146"/>
      <c r="BS1021" s="146"/>
      <c r="BT1021" s="146"/>
      <c r="BU1021" s="146"/>
      <c r="BV1021" s="146"/>
      <c r="BW1021" s="146"/>
      <c r="BX1021" s="146"/>
      <c r="BY1021" s="146"/>
      <c r="BZ1021" s="146"/>
      <c r="CA1021" s="146"/>
      <c r="CB1021" s="146"/>
      <c r="CC1021" s="146"/>
      <c r="CD1021" s="146"/>
      <c r="CE1021" s="146"/>
      <c r="CF1021" s="146"/>
      <c r="CG1021" s="146"/>
      <c r="CH1021" s="146"/>
      <c r="CI1021" s="146"/>
      <c r="CJ1021" s="146"/>
      <c r="CK1021" s="146"/>
      <c r="CL1021" s="146"/>
      <c r="CM1021" s="146"/>
      <c r="CN1021" s="146"/>
      <c r="CO1021" s="146"/>
      <c r="CP1021" s="146"/>
      <c r="CQ1021" s="146"/>
      <c r="CR1021" s="146"/>
      <c r="CS1021" s="146"/>
      <c r="CT1021" s="146"/>
      <c r="CU1021" s="146"/>
      <c r="CV1021" s="146"/>
      <c r="CW1021" s="146"/>
      <c r="CX1021" s="146"/>
      <c r="CY1021" s="146"/>
      <c r="CZ1021" s="146"/>
      <c r="DA1021" s="146"/>
      <c r="DB1021" s="146"/>
      <c r="DC1021" s="146"/>
      <c r="DD1021" s="146"/>
      <c r="DE1021" s="146"/>
      <c r="DF1021" s="146"/>
      <c r="DG1021" s="146"/>
      <c r="DH1021" s="146"/>
      <c r="DI1021" s="146"/>
      <c r="DJ1021" s="146"/>
      <c r="DK1021" s="146"/>
      <c r="DL1021" s="146"/>
      <c r="DM1021" s="146"/>
      <c r="DN1021" s="146"/>
      <c r="DO1021" s="146"/>
      <c r="DP1021" s="146"/>
      <c r="DQ1021" s="146"/>
      <c r="DR1021" s="146"/>
      <c r="DS1021" s="146"/>
      <c r="DT1021" s="146"/>
      <c r="DU1021" s="146"/>
      <c r="DV1021" s="158"/>
      <c r="DW1021" s="158"/>
      <c r="DX1021" s="158"/>
      <c r="DY1021" s="158"/>
      <c r="DZ1021" s="158"/>
      <c r="EA1021" s="158"/>
      <c r="EB1021" s="158"/>
      <c r="EC1021" s="158"/>
      <c r="ED1021" s="158"/>
      <c r="EE1021" s="158"/>
      <c r="EF1021" s="158"/>
      <c r="EG1021" s="158"/>
      <c r="EH1021" s="158"/>
      <c r="EI1021" s="158"/>
      <c r="EJ1021" s="146"/>
      <c r="EK1021" s="146"/>
      <c r="EL1021" s="146"/>
      <c r="EM1021" s="146"/>
      <c r="EN1021" s="146"/>
      <c r="EO1021" s="146"/>
      <c r="EP1021" s="146"/>
      <c r="EQ1021" s="146"/>
      <c r="ER1021" s="146"/>
      <c r="ES1021" s="146"/>
      <c r="ET1021" s="146"/>
      <c r="EU1021" s="146"/>
      <c r="EV1021" s="146"/>
      <c r="EW1021" s="146"/>
      <c r="EX1021" s="146"/>
      <c r="EY1021" s="146"/>
      <c r="EZ1021" s="158"/>
      <c r="FA1021" s="158"/>
      <c r="FB1021" s="158"/>
      <c r="FC1021" s="146"/>
      <c r="FD1021" s="146"/>
      <c r="FE1021" s="146"/>
      <c r="FF1021" s="146"/>
      <c r="FG1021" s="146"/>
      <c r="FH1021" s="146"/>
      <c r="FI1021" s="146"/>
      <c r="FJ1021" s="146"/>
      <c r="FK1021" s="146"/>
      <c r="FL1021" s="146"/>
      <c r="FM1021" s="146"/>
      <c r="FN1021" s="146"/>
      <c r="FO1021" s="146"/>
      <c r="FP1021" s="146"/>
      <c r="FQ1021" s="146"/>
      <c r="FR1021" s="146"/>
      <c r="FS1021" s="146"/>
      <c r="FT1021" s="146"/>
      <c r="FU1021" s="146"/>
      <c r="FV1021" s="146"/>
      <c r="FW1021" s="146"/>
      <c r="FX1021" s="146"/>
      <c r="FY1021" s="146"/>
      <c r="FZ1021" s="146"/>
      <c r="GA1021" s="146"/>
    </row>
    <row r="1022" spans="4:183">
      <c r="D1022" s="45"/>
      <c r="N1022" s="146"/>
      <c r="O1022" s="146"/>
      <c r="P1022" s="146"/>
      <c r="Q1022" s="146"/>
      <c r="R1022" s="146"/>
      <c r="S1022" s="146"/>
      <c r="T1022" s="146"/>
      <c r="U1022" s="146"/>
      <c r="V1022" s="146"/>
      <c r="W1022" s="146"/>
      <c r="X1022" s="146"/>
      <c r="Y1022" s="146"/>
      <c r="Z1022" s="146"/>
      <c r="AA1022" s="146"/>
      <c r="AB1022" s="146"/>
      <c r="AC1022" s="146"/>
      <c r="AD1022" s="146"/>
      <c r="AE1022" s="146"/>
      <c r="AF1022" s="146"/>
      <c r="AG1022" s="146"/>
      <c r="AH1022" s="146"/>
      <c r="AI1022" s="146"/>
      <c r="AJ1022" s="146"/>
      <c r="AK1022" s="146"/>
      <c r="AL1022" s="217"/>
      <c r="AM1022" s="146"/>
      <c r="AN1022" s="146"/>
      <c r="AO1022" s="146"/>
      <c r="AP1022" s="146"/>
      <c r="AQ1022" s="146"/>
      <c r="AR1022" s="146"/>
      <c r="AS1022" s="146"/>
      <c r="AT1022" s="146"/>
      <c r="AU1022" s="146"/>
      <c r="AV1022" s="146"/>
      <c r="AW1022" s="146"/>
      <c r="AX1022" s="146"/>
      <c r="AY1022" s="146"/>
      <c r="AZ1022" s="146"/>
      <c r="BA1022" s="146"/>
      <c r="BB1022" s="146"/>
      <c r="BC1022" s="146"/>
      <c r="BD1022" s="146"/>
      <c r="BE1022" s="146"/>
      <c r="BF1022" s="146"/>
      <c r="BG1022" s="146"/>
      <c r="BH1022" s="146"/>
      <c r="BI1022" s="146"/>
      <c r="BJ1022" s="146"/>
      <c r="BK1022" s="146"/>
      <c r="BL1022" s="146"/>
      <c r="BM1022" s="146"/>
      <c r="BN1022" s="146"/>
      <c r="BO1022" s="146"/>
      <c r="BP1022" s="146"/>
      <c r="BQ1022" s="146"/>
      <c r="BR1022" s="146"/>
      <c r="BS1022" s="146"/>
      <c r="BT1022" s="146"/>
      <c r="BU1022" s="146"/>
      <c r="BV1022" s="146"/>
      <c r="BW1022" s="146"/>
      <c r="BX1022" s="146"/>
      <c r="BY1022" s="146"/>
      <c r="BZ1022" s="146"/>
      <c r="CA1022" s="146"/>
      <c r="CB1022" s="146"/>
      <c r="CC1022" s="146"/>
      <c r="CD1022" s="146"/>
      <c r="CE1022" s="146"/>
      <c r="CF1022" s="146"/>
      <c r="CG1022" s="146"/>
      <c r="CH1022" s="146"/>
      <c r="CI1022" s="146"/>
      <c r="CJ1022" s="146"/>
      <c r="CK1022" s="146"/>
      <c r="CL1022" s="146"/>
      <c r="CM1022" s="146"/>
      <c r="CN1022" s="146"/>
      <c r="CO1022" s="146"/>
      <c r="CP1022" s="146"/>
      <c r="CQ1022" s="146"/>
      <c r="CR1022" s="146"/>
      <c r="CS1022" s="146"/>
      <c r="CT1022" s="146"/>
      <c r="CU1022" s="146"/>
      <c r="CV1022" s="146"/>
      <c r="CW1022" s="146"/>
      <c r="CX1022" s="146"/>
      <c r="CY1022" s="146"/>
      <c r="CZ1022" s="146"/>
      <c r="DA1022" s="146"/>
      <c r="DB1022" s="146"/>
      <c r="DC1022" s="146"/>
      <c r="DD1022" s="146"/>
      <c r="DE1022" s="146"/>
      <c r="DF1022" s="146"/>
      <c r="DG1022" s="146"/>
      <c r="DH1022" s="146"/>
      <c r="DI1022" s="146"/>
      <c r="DJ1022" s="146"/>
      <c r="DK1022" s="146"/>
      <c r="DL1022" s="146"/>
      <c r="DM1022" s="146"/>
      <c r="DN1022" s="146"/>
      <c r="DO1022" s="146"/>
      <c r="DP1022" s="146"/>
      <c r="DQ1022" s="146"/>
      <c r="DR1022" s="146"/>
      <c r="DS1022" s="146"/>
      <c r="DT1022" s="146"/>
      <c r="DU1022" s="146"/>
      <c r="DV1022" s="158"/>
      <c r="DW1022" s="158"/>
      <c r="DX1022" s="158"/>
      <c r="DY1022" s="158"/>
      <c r="DZ1022" s="158"/>
      <c r="EA1022" s="158"/>
      <c r="EB1022" s="158"/>
      <c r="EC1022" s="158"/>
      <c r="ED1022" s="158"/>
      <c r="EE1022" s="158"/>
      <c r="EF1022" s="158"/>
      <c r="EG1022" s="158"/>
      <c r="EH1022" s="158"/>
      <c r="EI1022" s="158"/>
      <c r="EJ1022" s="146"/>
      <c r="EK1022" s="146"/>
      <c r="EL1022" s="146"/>
      <c r="EM1022" s="146"/>
      <c r="EN1022" s="146"/>
      <c r="EO1022" s="146"/>
      <c r="EP1022" s="146"/>
      <c r="EQ1022" s="146"/>
      <c r="ER1022" s="146"/>
      <c r="ES1022" s="146"/>
      <c r="ET1022" s="146"/>
      <c r="EU1022" s="146"/>
      <c r="EV1022" s="146"/>
      <c r="EW1022" s="146"/>
      <c r="EX1022" s="146"/>
      <c r="EY1022" s="146"/>
      <c r="EZ1022" s="158"/>
      <c r="FA1022" s="158"/>
      <c r="FB1022" s="158"/>
      <c r="FC1022" s="146"/>
      <c r="FD1022" s="146"/>
      <c r="FE1022" s="146"/>
      <c r="FF1022" s="146"/>
      <c r="FG1022" s="146"/>
      <c r="FH1022" s="146"/>
      <c r="FI1022" s="146"/>
      <c r="FJ1022" s="146"/>
      <c r="FK1022" s="146"/>
      <c r="FL1022" s="146"/>
      <c r="FM1022" s="146"/>
      <c r="FN1022" s="146"/>
      <c r="FO1022" s="146"/>
      <c r="FP1022" s="146"/>
      <c r="FQ1022" s="146"/>
      <c r="FR1022" s="146"/>
      <c r="FS1022" s="146"/>
      <c r="FT1022" s="146"/>
      <c r="FU1022" s="146"/>
      <c r="FV1022" s="146"/>
      <c r="FW1022" s="146"/>
      <c r="FX1022" s="146"/>
      <c r="FY1022" s="146"/>
      <c r="FZ1022" s="146"/>
      <c r="GA1022" s="146"/>
    </row>
    <row r="1023" spans="4:183">
      <c r="D1023" s="45"/>
      <c r="N1023" s="146"/>
      <c r="O1023" s="146"/>
      <c r="P1023" s="146"/>
      <c r="Q1023" s="146"/>
      <c r="R1023" s="146"/>
      <c r="S1023" s="146"/>
      <c r="T1023" s="146"/>
      <c r="U1023" s="146"/>
      <c r="V1023" s="146"/>
      <c r="W1023" s="146"/>
      <c r="X1023" s="146"/>
      <c r="Y1023" s="146"/>
      <c r="Z1023" s="146"/>
      <c r="AA1023" s="146"/>
      <c r="AB1023" s="146"/>
      <c r="AC1023" s="146"/>
      <c r="AD1023" s="146"/>
      <c r="AE1023" s="146"/>
      <c r="AF1023" s="146"/>
      <c r="AG1023" s="146"/>
      <c r="AH1023" s="146"/>
      <c r="AI1023" s="146"/>
      <c r="AJ1023" s="146"/>
      <c r="AK1023" s="146"/>
      <c r="AL1023" s="217"/>
      <c r="AM1023" s="146"/>
      <c r="AN1023" s="146"/>
      <c r="AO1023" s="146"/>
      <c r="AP1023" s="146"/>
      <c r="AQ1023" s="146"/>
      <c r="AR1023" s="146"/>
      <c r="AS1023" s="146"/>
      <c r="AT1023" s="146"/>
      <c r="AU1023" s="146"/>
      <c r="AV1023" s="146"/>
      <c r="AW1023" s="146"/>
      <c r="AX1023" s="146"/>
      <c r="AY1023" s="146"/>
      <c r="AZ1023" s="146"/>
      <c r="BA1023" s="146"/>
      <c r="BB1023" s="146"/>
      <c r="BC1023" s="146"/>
      <c r="BD1023" s="146"/>
      <c r="BE1023" s="146"/>
      <c r="BF1023" s="146"/>
      <c r="BG1023" s="146"/>
      <c r="BH1023" s="146"/>
      <c r="BI1023" s="146"/>
      <c r="BJ1023" s="146"/>
      <c r="BK1023" s="146"/>
      <c r="BL1023" s="146"/>
      <c r="BM1023" s="146"/>
      <c r="BN1023" s="146"/>
      <c r="BO1023" s="146"/>
      <c r="BP1023" s="146"/>
      <c r="BQ1023" s="146"/>
      <c r="BR1023" s="146"/>
      <c r="BS1023" s="146"/>
      <c r="BT1023" s="146"/>
      <c r="BU1023" s="146"/>
      <c r="BV1023" s="146"/>
      <c r="BW1023" s="146"/>
      <c r="BX1023" s="146"/>
      <c r="BY1023" s="146"/>
      <c r="BZ1023" s="146"/>
      <c r="CA1023" s="146"/>
      <c r="CB1023" s="146"/>
      <c r="CC1023" s="146"/>
      <c r="CD1023" s="146"/>
      <c r="CE1023" s="146"/>
      <c r="CF1023" s="146"/>
      <c r="CG1023" s="146"/>
      <c r="CH1023" s="146"/>
      <c r="CI1023" s="146"/>
      <c r="CJ1023" s="146"/>
      <c r="CK1023" s="146"/>
      <c r="CL1023" s="146"/>
      <c r="CM1023" s="146"/>
      <c r="CN1023" s="146"/>
      <c r="CO1023" s="146"/>
      <c r="CP1023" s="146"/>
      <c r="CQ1023" s="146"/>
      <c r="CR1023" s="146"/>
      <c r="CS1023" s="146"/>
      <c r="CT1023" s="146"/>
      <c r="CU1023" s="146"/>
      <c r="CV1023" s="146"/>
      <c r="CW1023" s="146"/>
      <c r="CX1023" s="146"/>
      <c r="CY1023" s="146"/>
      <c r="CZ1023" s="146"/>
      <c r="DA1023" s="146"/>
      <c r="DB1023" s="146"/>
      <c r="DC1023" s="146"/>
      <c r="DD1023" s="146"/>
      <c r="DE1023" s="146"/>
      <c r="DF1023" s="146"/>
      <c r="DG1023" s="146"/>
      <c r="DH1023" s="146"/>
      <c r="DI1023" s="146"/>
      <c r="DJ1023" s="146"/>
      <c r="DK1023" s="146"/>
      <c r="DL1023" s="146"/>
      <c r="DM1023" s="146"/>
      <c r="DN1023" s="146"/>
      <c r="DO1023" s="146"/>
      <c r="DP1023" s="146"/>
      <c r="DQ1023" s="146"/>
      <c r="DR1023" s="146"/>
      <c r="DS1023" s="146"/>
      <c r="DT1023" s="146"/>
      <c r="DU1023" s="146"/>
      <c r="DV1023" s="158"/>
      <c r="DW1023" s="158"/>
      <c r="DX1023" s="158"/>
      <c r="DY1023" s="158"/>
      <c r="DZ1023" s="158"/>
      <c r="EA1023" s="158"/>
      <c r="EB1023" s="158"/>
      <c r="EC1023" s="158"/>
      <c r="ED1023" s="158"/>
      <c r="EE1023" s="158"/>
      <c r="EF1023" s="158"/>
      <c r="EG1023" s="158"/>
      <c r="EH1023" s="158"/>
      <c r="EI1023" s="158"/>
      <c r="EJ1023" s="146"/>
      <c r="EK1023" s="146"/>
      <c r="EL1023" s="146"/>
      <c r="EM1023" s="146"/>
      <c r="EN1023" s="146"/>
      <c r="EO1023" s="146"/>
      <c r="EP1023" s="146"/>
      <c r="EQ1023" s="146"/>
      <c r="ER1023" s="146"/>
      <c r="ES1023" s="146"/>
      <c r="ET1023" s="146"/>
      <c r="EU1023" s="146"/>
      <c r="EV1023" s="146"/>
      <c r="EW1023" s="146"/>
      <c r="EX1023" s="146"/>
      <c r="EY1023" s="146"/>
      <c r="EZ1023" s="158"/>
      <c r="FA1023" s="158"/>
      <c r="FB1023" s="158"/>
      <c r="FC1023" s="146"/>
      <c r="FD1023" s="146"/>
      <c r="FE1023" s="146"/>
      <c r="FF1023" s="146"/>
      <c r="FG1023" s="146"/>
      <c r="FH1023" s="146"/>
      <c r="FI1023" s="146"/>
      <c r="FJ1023" s="146"/>
      <c r="FK1023" s="146"/>
      <c r="FL1023" s="146"/>
      <c r="FM1023" s="146"/>
      <c r="FN1023" s="146"/>
      <c r="FO1023" s="146"/>
      <c r="FP1023" s="146"/>
      <c r="FQ1023" s="146"/>
      <c r="FR1023" s="146"/>
      <c r="FS1023" s="146"/>
      <c r="FT1023" s="146"/>
      <c r="FU1023" s="146"/>
      <c r="FV1023" s="146"/>
      <c r="FW1023" s="146"/>
      <c r="FX1023" s="146"/>
      <c r="FY1023" s="146"/>
      <c r="FZ1023" s="146"/>
      <c r="GA1023" s="146"/>
    </row>
    <row r="1024" spans="4:183">
      <c r="D1024" s="45"/>
      <c r="N1024" s="146"/>
      <c r="O1024" s="146"/>
      <c r="P1024" s="146"/>
      <c r="Q1024" s="146"/>
      <c r="R1024" s="146"/>
      <c r="S1024" s="146"/>
      <c r="T1024" s="146"/>
      <c r="U1024" s="146"/>
      <c r="V1024" s="146"/>
      <c r="W1024" s="146"/>
      <c r="X1024" s="146"/>
      <c r="Y1024" s="146"/>
      <c r="Z1024" s="146"/>
      <c r="AA1024" s="146"/>
      <c r="AB1024" s="146"/>
      <c r="AC1024" s="146"/>
      <c r="AD1024" s="146"/>
      <c r="AE1024" s="146"/>
      <c r="AF1024" s="146"/>
      <c r="AG1024" s="146"/>
      <c r="AH1024" s="146"/>
      <c r="AI1024" s="146"/>
      <c r="AJ1024" s="146"/>
      <c r="AK1024" s="146"/>
      <c r="AL1024" s="217"/>
      <c r="AM1024" s="146"/>
      <c r="AN1024" s="146"/>
      <c r="AO1024" s="146"/>
      <c r="AP1024" s="146"/>
      <c r="AQ1024" s="146"/>
      <c r="AR1024" s="146"/>
      <c r="AS1024" s="146"/>
      <c r="AT1024" s="146"/>
      <c r="AU1024" s="146"/>
      <c r="AV1024" s="146"/>
      <c r="AW1024" s="146"/>
      <c r="AX1024" s="146"/>
      <c r="AY1024" s="146"/>
      <c r="AZ1024" s="146"/>
      <c r="BA1024" s="146"/>
      <c r="BB1024" s="146"/>
      <c r="BC1024" s="146"/>
      <c r="BD1024" s="146"/>
      <c r="BE1024" s="146"/>
      <c r="BF1024" s="146"/>
      <c r="BG1024" s="146"/>
      <c r="BH1024" s="146"/>
      <c r="BI1024" s="146"/>
      <c r="BJ1024" s="146"/>
      <c r="BK1024" s="146"/>
      <c r="BL1024" s="146"/>
      <c r="BM1024" s="146"/>
      <c r="BN1024" s="146"/>
      <c r="BO1024" s="146"/>
      <c r="BP1024" s="146"/>
      <c r="BQ1024" s="146"/>
      <c r="BR1024" s="146"/>
      <c r="BS1024" s="146"/>
      <c r="BT1024" s="146"/>
      <c r="BU1024" s="146"/>
      <c r="BV1024" s="146"/>
      <c r="BW1024" s="146"/>
      <c r="BX1024" s="146"/>
      <c r="BY1024" s="146"/>
      <c r="BZ1024" s="146"/>
      <c r="CA1024" s="146"/>
      <c r="CB1024" s="146"/>
      <c r="CC1024" s="146"/>
      <c r="CD1024" s="146"/>
      <c r="CE1024" s="146"/>
      <c r="CF1024" s="146"/>
      <c r="CG1024" s="146"/>
      <c r="CH1024" s="146"/>
      <c r="CI1024" s="146"/>
      <c r="CJ1024" s="146"/>
      <c r="CK1024" s="146"/>
      <c r="CL1024" s="146"/>
      <c r="CM1024" s="146"/>
      <c r="CN1024" s="146"/>
      <c r="CO1024" s="146"/>
      <c r="CP1024" s="146"/>
      <c r="CQ1024" s="146"/>
      <c r="CR1024" s="146"/>
      <c r="CS1024" s="146"/>
      <c r="CT1024" s="146"/>
      <c r="CU1024" s="146"/>
      <c r="CV1024" s="146"/>
      <c r="CW1024" s="146"/>
      <c r="CX1024" s="146"/>
      <c r="CY1024" s="146"/>
      <c r="CZ1024" s="146"/>
      <c r="DA1024" s="146"/>
      <c r="DB1024" s="146"/>
      <c r="DC1024" s="146"/>
      <c r="DD1024" s="146"/>
      <c r="DE1024" s="146"/>
      <c r="DF1024" s="146"/>
      <c r="DG1024" s="146"/>
      <c r="DH1024" s="146"/>
      <c r="DI1024" s="146"/>
      <c r="DJ1024" s="146"/>
      <c r="DK1024" s="146"/>
      <c r="DL1024" s="146"/>
      <c r="DM1024" s="146"/>
      <c r="DN1024" s="146"/>
      <c r="DO1024" s="146"/>
      <c r="DP1024" s="146"/>
      <c r="DQ1024" s="146"/>
      <c r="DR1024" s="146"/>
      <c r="DS1024" s="146"/>
      <c r="DT1024" s="146"/>
      <c r="DU1024" s="146"/>
      <c r="DV1024" s="158"/>
      <c r="DW1024" s="158"/>
      <c r="DX1024" s="158"/>
      <c r="DY1024" s="158"/>
      <c r="DZ1024" s="158"/>
      <c r="EA1024" s="158"/>
      <c r="EB1024" s="158"/>
      <c r="EC1024" s="158"/>
      <c r="ED1024" s="158"/>
      <c r="EE1024" s="158"/>
      <c r="EF1024" s="158"/>
      <c r="EG1024" s="158"/>
      <c r="EH1024" s="158"/>
      <c r="EI1024" s="158"/>
      <c r="EJ1024" s="146"/>
      <c r="EK1024" s="146"/>
      <c r="EL1024" s="146"/>
      <c r="EM1024" s="146"/>
      <c r="EN1024" s="146"/>
      <c r="EO1024" s="146"/>
      <c r="EP1024" s="146"/>
      <c r="EQ1024" s="146"/>
      <c r="ER1024" s="146"/>
      <c r="ES1024" s="146"/>
      <c r="ET1024" s="146"/>
      <c r="EU1024" s="146"/>
      <c r="EV1024" s="146"/>
      <c r="EW1024" s="146"/>
      <c r="EX1024" s="146"/>
      <c r="EY1024" s="146"/>
      <c r="EZ1024" s="158"/>
      <c r="FA1024" s="158"/>
      <c r="FB1024" s="158"/>
      <c r="FC1024" s="146"/>
      <c r="FD1024" s="146"/>
      <c r="FE1024" s="146"/>
      <c r="FF1024" s="146"/>
      <c r="FG1024" s="146"/>
      <c r="FH1024" s="146"/>
      <c r="FI1024" s="146"/>
      <c r="FJ1024" s="146"/>
      <c r="FK1024" s="146"/>
      <c r="FL1024" s="146"/>
      <c r="FM1024" s="146"/>
      <c r="FN1024" s="146"/>
      <c r="FO1024" s="146"/>
      <c r="FP1024" s="146"/>
      <c r="FQ1024" s="146"/>
      <c r="FR1024" s="146"/>
      <c r="FS1024" s="146"/>
      <c r="FT1024" s="146"/>
      <c r="FU1024" s="146"/>
      <c r="FV1024" s="146"/>
      <c r="FW1024" s="146"/>
      <c r="FX1024" s="146"/>
      <c r="FY1024" s="146"/>
      <c r="FZ1024" s="146"/>
      <c r="GA1024" s="146"/>
    </row>
    <row r="1025" spans="4:183">
      <c r="D1025" s="45"/>
      <c r="N1025" s="146"/>
      <c r="O1025" s="146"/>
      <c r="P1025" s="146"/>
      <c r="Q1025" s="146"/>
      <c r="R1025" s="146"/>
      <c r="S1025" s="146"/>
      <c r="T1025" s="146"/>
      <c r="U1025" s="146"/>
      <c r="V1025" s="146"/>
      <c r="W1025" s="146"/>
      <c r="X1025" s="146"/>
      <c r="Y1025" s="146"/>
      <c r="Z1025" s="146"/>
      <c r="AA1025" s="146"/>
      <c r="AB1025" s="146"/>
      <c r="AC1025" s="146"/>
      <c r="AD1025" s="146"/>
      <c r="AE1025" s="146"/>
      <c r="AF1025" s="146"/>
      <c r="AG1025" s="146"/>
      <c r="AH1025" s="146"/>
      <c r="AI1025" s="146"/>
      <c r="AJ1025" s="146"/>
      <c r="AK1025" s="146"/>
      <c r="AL1025" s="217"/>
      <c r="AM1025" s="146"/>
      <c r="AN1025" s="146"/>
      <c r="AO1025" s="146"/>
      <c r="AP1025" s="146"/>
      <c r="AQ1025" s="146"/>
      <c r="AR1025" s="146"/>
      <c r="AS1025" s="146"/>
      <c r="AT1025" s="146"/>
      <c r="AU1025" s="146"/>
      <c r="AV1025" s="146"/>
      <c r="AW1025" s="146"/>
      <c r="AX1025" s="146"/>
      <c r="AY1025" s="146"/>
      <c r="AZ1025" s="146"/>
      <c r="BA1025" s="146"/>
      <c r="BB1025" s="146"/>
      <c r="BC1025" s="146"/>
      <c r="BD1025" s="146"/>
      <c r="BE1025" s="146"/>
      <c r="BF1025" s="146"/>
      <c r="BG1025" s="146"/>
      <c r="BH1025" s="146"/>
      <c r="BI1025" s="146"/>
      <c r="BJ1025" s="146"/>
      <c r="BK1025" s="146"/>
      <c r="BL1025" s="146"/>
      <c r="BM1025" s="146"/>
      <c r="BN1025" s="146"/>
      <c r="BO1025" s="146"/>
      <c r="BP1025" s="146"/>
      <c r="BQ1025" s="146"/>
      <c r="BR1025" s="146"/>
      <c r="BS1025" s="146"/>
      <c r="BT1025" s="146"/>
      <c r="BU1025" s="146"/>
      <c r="BV1025" s="146"/>
      <c r="BW1025" s="146"/>
      <c r="BX1025" s="146"/>
      <c r="BY1025" s="146"/>
      <c r="BZ1025" s="146"/>
      <c r="CA1025" s="146"/>
      <c r="CB1025" s="146"/>
      <c r="CC1025" s="146"/>
      <c r="CD1025" s="146"/>
      <c r="CE1025" s="146"/>
      <c r="CF1025" s="146"/>
      <c r="CG1025" s="146"/>
      <c r="CH1025" s="146"/>
      <c r="CI1025" s="146"/>
      <c r="CJ1025" s="146"/>
      <c r="CK1025" s="146"/>
      <c r="CL1025" s="146"/>
      <c r="CM1025" s="146"/>
      <c r="CN1025" s="146"/>
      <c r="CO1025" s="146"/>
      <c r="CP1025" s="146"/>
      <c r="CQ1025" s="146"/>
      <c r="CR1025" s="146"/>
      <c r="CS1025" s="146"/>
      <c r="CT1025" s="146"/>
      <c r="CU1025" s="146"/>
      <c r="CV1025" s="146"/>
      <c r="CW1025" s="146"/>
      <c r="CX1025" s="146"/>
      <c r="CY1025" s="146"/>
      <c r="CZ1025" s="146"/>
      <c r="DA1025" s="146"/>
      <c r="DB1025" s="146"/>
      <c r="DC1025" s="146"/>
      <c r="DD1025" s="146"/>
      <c r="DE1025" s="146"/>
      <c r="DF1025" s="146"/>
      <c r="DG1025" s="146"/>
      <c r="DH1025" s="146"/>
      <c r="DI1025" s="146"/>
      <c r="DJ1025" s="146"/>
      <c r="DK1025" s="146"/>
      <c r="DL1025" s="146"/>
      <c r="DM1025" s="146"/>
      <c r="DN1025" s="146"/>
      <c r="DO1025" s="146"/>
      <c r="DP1025" s="146"/>
      <c r="DQ1025" s="146"/>
      <c r="DR1025" s="146"/>
      <c r="DS1025" s="146"/>
      <c r="DT1025" s="146"/>
      <c r="DU1025" s="146"/>
      <c r="DV1025" s="158"/>
      <c r="DW1025" s="158"/>
      <c r="DX1025" s="158"/>
      <c r="DY1025" s="158"/>
      <c r="DZ1025" s="158"/>
      <c r="EA1025" s="158"/>
      <c r="EB1025" s="158"/>
      <c r="EC1025" s="158"/>
      <c r="ED1025" s="158"/>
      <c r="EE1025" s="158"/>
      <c r="EF1025" s="158"/>
      <c r="EG1025" s="158"/>
      <c r="EH1025" s="158"/>
      <c r="EI1025" s="158"/>
      <c r="EJ1025" s="146"/>
      <c r="EK1025" s="146"/>
      <c r="EL1025" s="146"/>
      <c r="EM1025" s="146"/>
      <c r="EN1025" s="146"/>
      <c r="EO1025" s="146"/>
      <c r="EP1025" s="146"/>
      <c r="EQ1025" s="146"/>
      <c r="ER1025" s="146"/>
      <c r="ES1025" s="146"/>
      <c r="ET1025" s="146"/>
      <c r="EU1025" s="146"/>
      <c r="EV1025" s="146"/>
      <c r="EW1025" s="146"/>
      <c r="EX1025" s="146"/>
      <c r="EY1025" s="146"/>
      <c r="EZ1025" s="158"/>
      <c r="FA1025" s="158"/>
      <c r="FB1025" s="158"/>
      <c r="FC1025" s="146"/>
      <c r="FD1025" s="146"/>
      <c r="FE1025" s="146"/>
      <c r="FF1025" s="146"/>
      <c r="FG1025" s="146"/>
      <c r="FH1025" s="146"/>
      <c r="FI1025" s="146"/>
      <c r="FJ1025" s="146"/>
      <c r="FK1025" s="146"/>
      <c r="FL1025" s="146"/>
      <c r="FM1025" s="146"/>
      <c r="FN1025" s="146"/>
      <c r="FO1025" s="146"/>
      <c r="FP1025" s="146"/>
      <c r="FQ1025" s="146"/>
      <c r="FR1025" s="146"/>
      <c r="FS1025" s="146"/>
      <c r="FT1025" s="146"/>
      <c r="FU1025" s="146"/>
      <c r="FV1025" s="146"/>
      <c r="FW1025" s="146"/>
      <c r="FX1025" s="146"/>
      <c r="FY1025" s="146"/>
      <c r="FZ1025" s="146"/>
      <c r="GA1025" s="146"/>
    </row>
    <row r="1026" spans="4:183">
      <c r="D1026" s="45"/>
      <c r="N1026" s="146"/>
      <c r="O1026" s="146"/>
      <c r="P1026" s="146"/>
      <c r="Q1026" s="146"/>
      <c r="R1026" s="146"/>
      <c r="S1026" s="146"/>
      <c r="T1026" s="146"/>
      <c r="U1026" s="146"/>
      <c r="V1026" s="146"/>
      <c r="W1026" s="146"/>
      <c r="X1026" s="146"/>
      <c r="Y1026" s="146"/>
      <c r="Z1026" s="146"/>
      <c r="AA1026" s="146"/>
      <c r="AB1026" s="146"/>
      <c r="AC1026" s="146"/>
      <c r="AD1026" s="146"/>
      <c r="AE1026" s="146"/>
      <c r="AF1026" s="146"/>
      <c r="AG1026" s="146"/>
      <c r="AH1026" s="146"/>
      <c r="AI1026" s="146"/>
      <c r="AJ1026" s="146"/>
      <c r="AK1026" s="146"/>
      <c r="AL1026" s="217"/>
      <c r="AM1026" s="146"/>
      <c r="AN1026" s="146"/>
      <c r="AO1026" s="146"/>
      <c r="AP1026" s="146"/>
      <c r="AQ1026" s="146"/>
      <c r="AR1026" s="146"/>
      <c r="AS1026" s="146"/>
      <c r="AT1026" s="146"/>
      <c r="AU1026" s="146"/>
      <c r="AV1026" s="146"/>
      <c r="AW1026" s="146"/>
      <c r="AX1026" s="146"/>
      <c r="AY1026" s="146"/>
      <c r="AZ1026" s="146"/>
      <c r="BA1026" s="146"/>
      <c r="BB1026" s="146"/>
      <c r="BC1026" s="146"/>
      <c r="BD1026" s="146"/>
      <c r="BE1026" s="146"/>
      <c r="BF1026" s="146"/>
      <c r="BG1026" s="146"/>
      <c r="BH1026" s="146"/>
      <c r="BI1026" s="146"/>
      <c r="BJ1026" s="146"/>
      <c r="BK1026" s="146"/>
      <c r="BL1026" s="146"/>
      <c r="BM1026" s="146"/>
      <c r="BN1026" s="146"/>
      <c r="BO1026" s="146"/>
      <c r="BP1026" s="146"/>
      <c r="BQ1026" s="146"/>
      <c r="BR1026" s="146"/>
      <c r="BS1026" s="146"/>
      <c r="BT1026" s="146"/>
      <c r="BU1026" s="146"/>
      <c r="BV1026" s="146"/>
      <c r="BW1026" s="146"/>
      <c r="BX1026" s="146"/>
      <c r="BY1026" s="146"/>
      <c r="BZ1026" s="146"/>
      <c r="CA1026" s="146"/>
      <c r="CB1026" s="146"/>
      <c r="CC1026" s="146"/>
      <c r="CD1026" s="146"/>
      <c r="CE1026" s="146"/>
      <c r="CF1026" s="146"/>
      <c r="CG1026" s="146"/>
      <c r="CH1026" s="146"/>
      <c r="CI1026" s="146"/>
      <c r="CJ1026" s="146"/>
      <c r="CK1026" s="146"/>
      <c r="CL1026" s="146"/>
      <c r="CM1026" s="146"/>
      <c r="CN1026" s="146"/>
      <c r="CO1026" s="146"/>
      <c r="CP1026" s="146"/>
      <c r="CQ1026" s="146"/>
      <c r="CR1026" s="146"/>
      <c r="CS1026" s="146"/>
      <c r="CT1026" s="146"/>
      <c r="CU1026" s="146"/>
      <c r="CV1026" s="146"/>
      <c r="CW1026" s="146"/>
      <c r="CX1026" s="146"/>
      <c r="CY1026" s="146"/>
      <c r="CZ1026" s="146"/>
      <c r="DA1026" s="146"/>
      <c r="DB1026" s="146"/>
      <c r="DC1026" s="146"/>
      <c r="DD1026" s="146"/>
      <c r="DE1026" s="146"/>
      <c r="DF1026" s="146"/>
      <c r="DG1026" s="146"/>
      <c r="DH1026" s="146"/>
      <c r="DI1026" s="146"/>
      <c r="DJ1026" s="146"/>
      <c r="DK1026" s="146"/>
      <c r="DL1026" s="146"/>
      <c r="DM1026" s="146"/>
      <c r="DN1026" s="146"/>
      <c r="DO1026" s="146"/>
      <c r="DP1026" s="146"/>
      <c r="DQ1026" s="146"/>
      <c r="DR1026" s="146"/>
      <c r="DS1026" s="146"/>
      <c r="DT1026" s="146"/>
      <c r="DU1026" s="146"/>
      <c r="DV1026" s="158"/>
      <c r="DW1026" s="158"/>
      <c r="DX1026" s="158"/>
      <c r="DY1026" s="158"/>
      <c r="DZ1026" s="158"/>
      <c r="EA1026" s="158"/>
      <c r="EB1026" s="158"/>
      <c r="EC1026" s="158"/>
      <c r="ED1026" s="158"/>
      <c r="EE1026" s="158"/>
      <c r="EF1026" s="158"/>
      <c r="EG1026" s="158"/>
      <c r="EH1026" s="158"/>
      <c r="EI1026" s="158"/>
      <c r="EJ1026" s="146"/>
      <c r="EK1026" s="146"/>
      <c r="EL1026" s="146"/>
      <c r="EM1026" s="146"/>
      <c r="EN1026" s="146"/>
      <c r="EO1026" s="146"/>
      <c r="EP1026" s="146"/>
      <c r="EQ1026" s="146"/>
      <c r="ER1026" s="146"/>
      <c r="ES1026" s="146"/>
      <c r="ET1026" s="146"/>
      <c r="EU1026" s="146"/>
      <c r="EV1026" s="146"/>
      <c r="EW1026" s="146"/>
      <c r="EX1026" s="146"/>
      <c r="EY1026" s="146"/>
      <c r="EZ1026" s="158"/>
      <c r="FA1026" s="158"/>
      <c r="FB1026" s="158"/>
      <c r="FC1026" s="146"/>
      <c r="FD1026" s="146"/>
      <c r="FE1026" s="146"/>
      <c r="FF1026" s="146"/>
      <c r="FG1026" s="146"/>
      <c r="FH1026" s="146"/>
      <c r="FI1026" s="146"/>
      <c r="FJ1026" s="146"/>
      <c r="FK1026" s="146"/>
      <c r="FL1026" s="146"/>
      <c r="FM1026" s="146"/>
      <c r="FN1026" s="146"/>
      <c r="FO1026" s="146"/>
      <c r="FP1026" s="146"/>
      <c r="FQ1026" s="146"/>
      <c r="FR1026" s="146"/>
      <c r="FS1026" s="146"/>
      <c r="FT1026" s="146"/>
      <c r="FU1026" s="146"/>
      <c r="FV1026" s="146"/>
      <c r="FW1026" s="146"/>
      <c r="FX1026" s="146"/>
      <c r="FY1026" s="146"/>
      <c r="FZ1026" s="146"/>
      <c r="GA1026" s="146"/>
    </row>
    <row r="1027" spans="4:183">
      <c r="D1027" s="45"/>
      <c r="N1027" s="146"/>
      <c r="O1027" s="146"/>
      <c r="P1027" s="146"/>
      <c r="Q1027" s="146"/>
      <c r="R1027" s="146"/>
      <c r="S1027" s="146"/>
      <c r="T1027" s="146"/>
      <c r="U1027" s="146"/>
      <c r="V1027" s="146"/>
      <c r="W1027" s="146"/>
      <c r="X1027" s="146"/>
      <c r="Y1027" s="146"/>
      <c r="Z1027" s="146"/>
      <c r="AA1027" s="146"/>
      <c r="AB1027" s="146"/>
      <c r="AC1027" s="146"/>
      <c r="AD1027" s="146"/>
      <c r="AE1027" s="146"/>
      <c r="AF1027" s="146"/>
      <c r="AG1027" s="146"/>
      <c r="AH1027" s="146"/>
      <c r="AI1027" s="146"/>
      <c r="AJ1027" s="146"/>
      <c r="AK1027" s="146"/>
      <c r="AL1027" s="217"/>
      <c r="AM1027" s="146"/>
      <c r="AN1027" s="146"/>
      <c r="AO1027" s="146"/>
      <c r="AP1027" s="146"/>
      <c r="AQ1027" s="146"/>
      <c r="AR1027" s="146"/>
      <c r="AS1027" s="146"/>
      <c r="AT1027" s="146"/>
      <c r="AU1027" s="146"/>
      <c r="AV1027" s="146"/>
      <c r="AW1027" s="146"/>
      <c r="AX1027" s="146"/>
      <c r="AY1027" s="146"/>
      <c r="AZ1027" s="146"/>
      <c r="BA1027" s="146"/>
      <c r="BB1027" s="146"/>
      <c r="BC1027" s="146"/>
      <c r="BD1027" s="146"/>
      <c r="BE1027" s="146"/>
      <c r="BF1027" s="146"/>
      <c r="BG1027" s="146"/>
      <c r="BH1027" s="146"/>
      <c r="BI1027" s="146"/>
      <c r="BJ1027" s="146"/>
      <c r="BK1027" s="146"/>
      <c r="BL1027" s="146"/>
      <c r="BM1027" s="146"/>
      <c r="BN1027" s="146"/>
      <c r="BO1027" s="146"/>
      <c r="BP1027" s="146"/>
      <c r="BQ1027" s="146"/>
      <c r="BR1027" s="146"/>
      <c r="BS1027" s="146"/>
      <c r="BT1027" s="146"/>
      <c r="BU1027" s="146"/>
      <c r="BV1027" s="146"/>
      <c r="BW1027" s="146"/>
      <c r="BX1027" s="146"/>
      <c r="BY1027" s="146"/>
      <c r="BZ1027" s="146"/>
      <c r="CA1027" s="146"/>
      <c r="CB1027" s="146"/>
      <c r="CC1027" s="146"/>
      <c r="CD1027" s="146"/>
      <c r="CE1027" s="146"/>
      <c r="CF1027" s="146"/>
      <c r="CG1027" s="146"/>
      <c r="CH1027" s="146"/>
      <c r="CI1027" s="146"/>
      <c r="CJ1027" s="146"/>
      <c r="CK1027" s="146"/>
      <c r="CL1027" s="146"/>
      <c r="CM1027" s="146"/>
      <c r="CN1027" s="146"/>
      <c r="CO1027" s="146"/>
      <c r="CP1027" s="146"/>
      <c r="CQ1027" s="146"/>
      <c r="CR1027" s="146"/>
      <c r="CS1027" s="146"/>
      <c r="CT1027" s="146"/>
      <c r="CU1027" s="146"/>
      <c r="CV1027" s="146"/>
      <c r="CW1027" s="146"/>
      <c r="CX1027" s="146"/>
      <c r="CY1027" s="146"/>
      <c r="CZ1027" s="146"/>
      <c r="DA1027" s="146"/>
      <c r="DB1027" s="146"/>
      <c r="DC1027" s="146"/>
      <c r="DD1027" s="146"/>
      <c r="DE1027" s="146"/>
      <c r="DF1027" s="146"/>
      <c r="DG1027" s="146"/>
      <c r="DH1027" s="146"/>
      <c r="DI1027" s="146"/>
      <c r="DJ1027" s="146"/>
      <c r="DK1027" s="146"/>
      <c r="DL1027" s="146"/>
      <c r="DM1027" s="146"/>
      <c r="DN1027" s="146"/>
      <c r="DO1027" s="146"/>
      <c r="DP1027" s="146"/>
      <c r="DQ1027" s="146"/>
      <c r="DR1027" s="146"/>
      <c r="DS1027" s="146"/>
      <c r="DT1027" s="146"/>
      <c r="DU1027" s="146"/>
      <c r="DV1027" s="158"/>
      <c r="DW1027" s="158"/>
      <c r="DX1027" s="158"/>
      <c r="DY1027" s="158"/>
      <c r="DZ1027" s="158"/>
      <c r="EA1027" s="158"/>
      <c r="EB1027" s="158"/>
      <c r="EC1027" s="158"/>
      <c r="ED1027" s="158"/>
      <c r="EE1027" s="158"/>
      <c r="EF1027" s="158"/>
      <c r="EG1027" s="158"/>
      <c r="EH1027" s="158"/>
      <c r="EI1027" s="158"/>
      <c r="EJ1027" s="146"/>
      <c r="EK1027" s="146"/>
      <c r="EL1027" s="146"/>
      <c r="EM1027" s="146"/>
      <c r="EN1027" s="146"/>
      <c r="EO1027" s="146"/>
      <c r="EP1027" s="146"/>
      <c r="EQ1027" s="146"/>
      <c r="ER1027" s="146"/>
      <c r="ES1027" s="146"/>
      <c r="ET1027" s="146"/>
      <c r="EU1027" s="146"/>
      <c r="EV1027" s="146"/>
      <c r="EW1027" s="146"/>
      <c r="EX1027" s="146"/>
      <c r="EY1027" s="146"/>
      <c r="EZ1027" s="158"/>
      <c r="FA1027" s="158"/>
      <c r="FB1027" s="158"/>
      <c r="FC1027" s="146"/>
      <c r="FD1027" s="146"/>
      <c r="FE1027" s="146"/>
      <c r="FF1027" s="146"/>
      <c r="FG1027" s="146"/>
      <c r="FH1027" s="146"/>
      <c r="FI1027" s="146"/>
      <c r="FJ1027" s="146"/>
      <c r="FK1027" s="146"/>
      <c r="FL1027" s="146"/>
      <c r="FM1027" s="146"/>
      <c r="FN1027" s="146"/>
      <c r="FO1027" s="146"/>
      <c r="FP1027" s="146"/>
      <c r="FQ1027" s="146"/>
      <c r="FR1027" s="146"/>
      <c r="FS1027" s="146"/>
      <c r="FT1027" s="146"/>
      <c r="FU1027" s="146"/>
      <c r="FV1027" s="146"/>
      <c r="FW1027" s="146"/>
      <c r="FX1027" s="146"/>
      <c r="FY1027" s="146"/>
      <c r="FZ1027" s="146"/>
      <c r="GA1027" s="146"/>
    </row>
    <row r="1028" spans="4:183">
      <c r="D1028" s="45"/>
      <c r="N1028" s="146"/>
      <c r="O1028" s="146"/>
      <c r="P1028" s="146"/>
      <c r="Q1028" s="146"/>
      <c r="R1028" s="146"/>
      <c r="S1028" s="146"/>
      <c r="T1028" s="146"/>
      <c r="U1028" s="146"/>
      <c r="V1028" s="146"/>
      <c r="W1028" s="146"/>
      <c r="X1028" s="146"/>
      <c r="Y1028" s="146"/>
      <c r="Z1028" s="146"/>
      <c r="AA1028" s="146"/>
      <c r="AB1028" s="146"/>
      <c r="AC1028" s="146"/>
      <c r="AD1028" s="146"/>
      <c r="AE1028" s="146"/>
      <c r="AF1028" s="146"/>
      <c r="AG1028" s="146"/>
      <c r="AH1028" s="146"/>
      <c r="AI1028" s="146"/>
      <c r="AJ1028" s="146"/>
      <c r="AK1028" s="146"/>
      <c r="AL1028" s="217"/>
      <c r="AM1028" s="146"/>
      <c r="AN1028" s="146"/>
      <c r="AO1028" s="146"/>
      <c r="AP1028" s="146"/>
      <c r="AQ1028" s="146"/>
      <c r="AR1028" s="146"/>
      <c r="AS1028" s="146"/>
      <c r="AT1028" s="146"/>
      <c r="AU1028" s="146"/>
      <c r="AV1028" s="146"/>
      <c r="AW1028" s="146"/>
      <c r="AX1028" s="146"/>
      <c r="AY1028" s="146"/>
      <c r="AZ1028" s="146"/>
      <c r="BA1028" s="146"/>
      <c r="BB1028" s="146"/>
      <c r="BC1028" s="146"/>
      <c r="BD1028" s="146"/>
      <c r="BE1028" s="146"/>
      <c r="BF1028" s="146"/>
      <c r="BG1028" s="146"/>
      <c r="BH1028" s="146"/>
      <c r="BI1028" s="146"/>
      <c r="BJ1028" s="146"/>
      <c r="BK1028" s="146"/>
      <c r="BL1028" s="146"/>
      <c r="BM1028" s="146"/>
      <c r="BN1028" s="146"/>
      <c r="BO1028" s="146"/>
      <c r="BP1028" s="146"/>
      <c r="BQ1028" s="146"/>
      <c r="BR1028" s="146"/>
      <c r="BS1028" s="146"/>
      <c r="BT1028" s="146"/>
      <c r="BU1028" s="146"/>
      <c r="BV1028" s="146"/>
      <c r="BW1028" s="146"/>
      <c r="BX1028" s="146"/>
      <c r="BY1028" s="146"/>
      <c r="BZ1028" s="146"/>
      <c r="CA1028" s="146"/>
      <c r="CB1028" s="146"/>
      <c r="CC1028" s="146"/>
      <c r="CD1028" s="146"/>
      <c r="CE1028" s="146"/>
      <c r="CF1028" s="146"/>
      <c r="CG1028" s="146"/>
      <c r="CH1028" s="146"/>
      <c r="CI1028" s="146"/>
      <c r="CJ1028" s="146"/>
      <c r="CK1028" s="146"/>
      <c r="CL1028" s="146"/>
      <c r="CM1028" s="146"/>
      <c r="CN1028" s="146"/>
      <c r="CO1028" s="146"/>
      <c r="CP1028" s="146"/>
      <c r="CQ1028" s="146"/>
      <c r="CR1028" s="146"/>
      <c r="CS1028" s="146"/>
      <c r="CT1028" s="146"/>
      <c r="CU1028" s="146"/>
      <c r="CV1028" s="146"/>
      <c r="CW1028" s="146"/>
      <c r="CX1028" s="146"/>
      <c r="CY1028" s="146"/>
      <c r="CZ1028" s="146"/>
      <c r="DA1028" s="146"/>
      <c r="DB1028" s="146"/>
      <c r="DC1028" s="146"/>
      <c r="DD1028" s="146"/>
      <c r="DE1028" s="146"/>
      <c r="DF1028" s="146"/>
      <c r="DG1028" s="146"/>
      <c r="DH1028" s="146"/>
      <c r="DI1028" s="146"/>
      <c r="DJ1028" s="146"/>
      <c r="DK1028" s="146"/>
      <c r="DL1028" s="146"/>
      <c r="DM1028" s="146"/>
      <c r="DN1028" s="146"/>
      <c r="DO1028" s="146"/>
      <c r="DP1028" s="146"/>
      <c r="DQ1028" s="146"/>
      <c r="DR1028" s="146"/>
      <c r="DS1028" s="146"/>
      <c r="DT1028" s="146"/>
      <c r="DU1028" s="146"/>
      <c r="DV1028" s="158"/>
      <c r="DW1028" s="158"/>
      <c r="DX1028" s="158"/>
      <c r="DY1028" s="158"/>
      <c r="DZ1028" s="158"/>
      <c r="EA1028" s="158"/>
      <c r="EB1028" s="158"/>
      <c r="EC1028" s="158"/>
      <c r="ED1028" s="158"/>
      <c r="EE1028" s="158"/>
      <c r="EF1028" s="158"/>
      <c r="EG1028" s="158"/>
      <c r="EH1028" s="158"/>
      <c r="EI1028" s="158"/>
      <c r="EJ1028" s="146"/>
      <c r="EK1028" s="146"/>
      <c r="EL1028" s="146"/>
      <c r="EM1028" s="146"/>
      <c r="EN1028" s="146"/>
      <c r="EO1028" s="146"/>
      <c r="EP1028" s="146"/>
      <c r="EQ1028" s="146"/>
      <c r="ER1028" s="146"/>
      <c r="ES1028" s="146"/>
      <c r="ET1028" s="146"/>
      <c r="EU1028" s="146"/>
      <c r="EV1028" s="146"/>
      <c r="EW1028" s="146"/>
      <c r="EX1028" s="146"/>
      <c r="EY1028" s="146"/>
      <c r="EZ1028" s="158"/>
      <c r="FA1028" s="158"/>
      <c r="FB1028" s="158"/>
      <c r="FC1028" s="146"/>
      <c r="FD1028" s="146"/>
      <c r="FE1028" s="146"/>
      <c r="FF1028" s="146"/>
      <c r="FG1028" s="146"/>
      <c r="FH1028" s="146"/>
      <c r="FI1028" s="146"/>
      <c r="FJ1028" s="146"/>
      <c r="FK1028" s="146"/>
      <c r="FL1028" s="146"/>
      <c r="FM1028" s="146"/>
      <c r="FN1028" s="146"/>
      <c r="FO1028" s="146"/>
      <c r="FP1028" s="146"/>
      <c r="FQ1028" s="146"/>
      <c r="FR1028" s="146"/>
      <c r="FS1028" s="146"/>
      <c r="FT1028" s="146"/>
      <c r="FU1028" s="146"/>
      <c r="FV1028" s="146"/>
      <c r="FW1028" s="146"/>
      <c r="FX1028" s="146"/>
      <c r="FY1028" s="146"/>
      <c r="FZ1028" s="146"/>
      <c r="GA1028" s="146"/>
    </row>
    <row r="1029" spans="4:183">
      <c r="D1029" s="45"/>
      <c r="N1029" s="146"/>
      <c r="O1029" s="146"/>
      <c r="P1029" s="146"/>
      <c r="Q1029" s="146"/>
      <c r="R1029" s="146"/>
      <c r="S1029" s="146"/>
      <c r="T1029" s="146"/>
      <c r="U1029" s="146"/>
      <c r="V1029" s="146"/>
      <c r="W1029" s="146"/>
      <c r="X1029" s="146"/>
      <c r="Y1029" s="146"/>
      <c r="Z1029" s="146"/>
      <c r="AA1029" s="146"/>
      <c r="AB1029" s="146"/>
      <c r="AC1029" s="146"/>
      <c r="AD1029" s="146"/>
      <c r="AE1029" s="146"/>
      <c r="AF1029" s="146"/>
      <c r="AG1029" s="146"/>
      <c r="AH1029" s="146"/>
      <c r="AI1029" s="146"/>
      <c r="AJ1029" s="146"/>
      <c r="AK1029" s="146"/>
      <c r="AL1029" s="217"/>
      <c r="AM1029" s="146"/>
      <c r="AN1029" s="146"/>
      <c r="AO1029" s="146"/>
      <c r="AP1029" s="146"/>
      <c r="AQ1029" s="146"/>
      <c r="AR1029" s="146"/>
      <c r="AS1029" s="146"/>
      <c r="AT1029" s="146"/>
      <c r="AU1029" s="146"/>
      <c r="AV1029" s="146"/>
      <c r="AW1029" s="146"/>
      <c r="AX1029" s="146"/>
      <c r="AY1029" s="146"/>
      <c r="AZ1029" s="146"/>
      <c r="BA1029" s="146"/>
      <c r="BB1029" s="146"/>
      <c r="BC1029" s="146"/>
      <c r="BD1029" s="146"/>
      <c r="BE1029" s="146"/>
      <c r="BF1029" s="146"/>
      <c r="BG1029" s="146"/>
      <c r="BH1029" s="146"/>
      <c r="BI1029" s="146"/>
      <c r="BJ1029" s="146"/>
      <c r="BK1029" s="146"/>
      <c r="BL1029" s="146"/>
      <c r="BM1029" s="146"/>
      <c r="BN1029" s="146"/>
      <c r="BO1029" s="146"/>
      <c r="BP1029" s="146"/>
      <c r="BQ1029" s="146"/>
      <c r="BR1029" s="146"/>
      <c r="BS1029" s="146"/>
      <c r="BT1029" s="146"/>
      <c r="BU1029" s="146"/>
      <c r="BV1029" s="146"/>
      <c r="BW1029" s="146"/>
      <c r="BX1029" s="146"/>
      <c r="BY1029" s="146"/>
      <c r="BZ1029" s="146"/>
      <c r="CA1029" s="146"/>
      <c r="CB1029" s="146"/>
      <c r="CC1029" s="146"/>
      <c r="CD1029" s="146"/>
      <c r="CE1029" s="146"/>
      <c r="CF1029" s="146"/>
      <c r="CG1029" s="146"/>
      <c r="CH1029" s="146"/>
      <c r="CI1029" s="146"/>
      <c r="CJ1029" s="146"/>
      <c r="CK1029" s="146"/>
      <c r="CL1029" s="146"/>
      <c r="CM1029" s="146"/>
      <c r="CN1029" s="146"/>
      <c r="CO1029" s="146"/>
      <c r="CP1029" s="146"/>
      <c r="CQ1029" s="146"/>
      <c r="CR1029" s="146"/>
      <c r="CS1029" s="146"/>
      <c r="CT1029" s="146"/>
      <c r="CU1029" s="146"/>
      <c r="CV1029" s="146"/>
      <c r="CW1029" s="146"/>
      <c r="CX1029" s="146"/>
      <c r="CY1029" s="146"/>
      <c r="CZ1029" s="146"/>
      <c r="DA1029" s="146"/>
      <c r="DB1029" s="146"/>
      <c r="DC1029" s="146"/>
      <c r="DD1029" s="146"/>
      <c r="DE1029" s="146"/>
      <c r="DF1029" s="146"/>
      <c r="DG1029" s="146"/>
      <c r="DH1029" s="146"/>
      <c r="DI1029" s="146"/>
      <c r="DJ1029" s="146"/>
      <c r="DK1029" s="146"/>
      <c r="DL1029" s="146"/>
      <c r="DM1029" s="146"/>
      <c r="DN1029" s="146"/>
      <c r="DO1029" s="146"/>
      <c r="DP1029" s="146"/>
      <c r="DQ1029" s="146"/>
      <c r="DR1029" s="146"/>
      <c r="DS1029" s="146"/>
      <c r="DT1029" s="146"/>
      <c r="DU1029" s="146"/>
      <c r="DV1029" s="158"/>
      <c r="DW1029" s="158"/>
      <c r="DX1029" s="158"/>
      <c r="DY1029" s="158"/>
      <c r="DZ1029" s="158"/>
      <c r="EA1029" s="158"/>
      <c r="EB1029" s="158"/>
      <c r="EC1029" s="158"/>
      <c r="ED1029" s="158"/>
      <c r="EE1029" s="158"/>
      <c r="EF1029" s="158"/>
      <c r="EG1029" s="158"/>
      <c r="EH1029" s="158"/>
      <c r="EI1029" s="158"/>
      <c r="EJ1029" s="146"/>
      <c r="EK1029" s="146"/>
      <c r="EL1029" s="146"/>
      <c r="EM1029" s="146"/>
      <c r="EN1029" s="146"/>
      <c r="EO1029" s="146"/>
      <c r="EP1029" s="146"/>
      <c r="EQ1029" s="146"/>
      <c r="ER1029" s="146"/>
      <c r="ES1029" s="146"/>
      <c r="ET1029" s="146"/>
      <c r="EU1029" s="146"/>
      <c r="EV1029" s="146"/>
      <c r="EW1029" s="146"/>
      <c r="EX1029" s="146"/>
      <c r="EY1029" s="146"/>
      <c r="EZ1029" s="158"/>
      <c r="FA1029" s="158"/>
      <c r="FB1029" s="158"/>
      <c r="FC1029" s="146"/>
      <c r="FD1029" s="146"/>
      <c r="FE1029" s="146"/>
      <c r="FF1029" s="146"/>
      <c r="FG1029" s="146"/>
      <c r="FH1029" s="146"/>
      <c r="FI1029" s="146"/>
      <c r="FJ1029" s="146"/>
      <c r="FK1029" s="146"/>
      <c r="FL1029" s="146"/>
      <c r="FM1029" s="146"/>
      <c r="FN1029" s="146"/>
      <c r="FO1029" s="146"/>
      <c r="FP1029" s="146"/>
      <c r="FQ1029" s="146"/>
      <c r="FR1029" s="146"/>
      <c r="FS1029" s="146"/>
      <c r="FT1029" s="146"/>
      <c r="FU1029" s="146"/>
      <c r="FV1029" s="146"/>
      <c r="FW1029" s="146"/>
      <c r="FX1029" s="146"/>
      <c r="FY1029" s="146"/>
      <c r="FZ1029" s="146"/>
      <c r="GA1029" s="146"/>
    </row>
    <row r="1030" spans="4:183">
      <c r="D1030" s="45"/>
      <c r="N1030" s="146"/>
      <c r="O1030" s="146"/>
      <c r="P1030" s="146"/>
      <c r="Q1030" s="146"/>
      <c r="R1030" s="146"/>
      <c r="S1030" s="146"/>
      <c r="T1030" s="146"/>
      <c r="U1030" s="146"/>
      <c r="V1030" s="146"/>
      <c r="W1030" s="146"/>
      <c r="X1030" s="146"/>
      <c r="Y1030" s="146"/>
      <c r="Z1030" s="146"/>
      <c r="AA1030" s="146"/>
      <c r="AB1030" s="146"/>
      <c r="AC1030" s="146"/>
      <c r="AD1030" s="146"/>
      <c r="AE1030" s="146"/>
      <c r="AF1030" s="146"/>
      <c r="AG1030" s="146"/>
      <c r="AH1030" s="146"/>
      <c r="AI1030" s="146"/>
      <c r="AJ1030" s="146"/>
      <c r="AK1030" s="146"/>
      <c r="AL1030" s="217"/>
      <c r="AM1030" s="146"/>
      <c r="AN1030" s="146"/>
      <c r="AO1030" s="146"/>
      <c r="AP1030" s="146"/>
      <c r="AQ1030" s="146"/>
      <c r="AR1030" s="146"/>
      <c r="AS1030" s="146"/>
      <c r="AT1030" s="146"/>
      <c r="AU1030" s="146"/>
      <c r="AV1030" s="146"/>
      <c r="AW1030" s="146"/>
      <c r="AX1030" s="146"/>
      <c r="AY1030" s="146"/>
      <c r="AZ1030" s="146"/>
      <c r="BA1030" s="146"/>
      <c r="BB1030" s="146"/>
      <c r="BC1030" s="146"/>
      <c r="BD1030" s="146"/>
      <c r="BE1030" s="146"/>
      <c r="BF1030" s="146"/>
      <c r="BG1030" s="146"/>
      <c r="BH1030" s="146"/>
      <c r="BI1030" s="146"/>
      <c r="BJ1030" s="146"/>
      <c r="BK1030" s="146"/>
      <c r="BL1030" s="146"/>
      <c r="BM1030" s="146"/>
      <c r="BN1030" s="146"/>
      <c r="BO1030" s="146"/>
      <c r="BP1030" s="146"/>
      <c r="BQ1030" s="146"/>
      <c r="BR1030" s="146"/>
      <c r="BS1030" s="146"/>
      <c r="BT1030" s="146"/>
      <c r="BU1030" s="146"/>
      <c r="BV1030" s="146"/>
      <c r="BW1030" s="146"/>
      <c r="BX1030" s="146"/>
      <c r="BY1030" s="146"/>
      <c r="BZ1030" s="146"/>
      <c r="CA1030" s="146"/>
      <c r="CB1030" s="146"/>
      <c r="CC1030" s="146"/>
      <c r="CD1030" s="146"/>
      <c r="CE1030" s="146"/>
      <c r="CF1030" s="146"/>
      <c r="CG1030" s="146"/>
      <c r="CH1030" s="146"/>
      <c r="CI1030" s="146"/>
      <c r="CJ1030" s="146"/>
      <c r="CK1030" s="146"/>
      <c r="CL1030" s="146"/>
      <c r="CM1030" s="146"/>
      <c r="CN1030" s="146"/>
      <c r="CO1030" s="146"/>
      <c r="CP1030" s="146"/>
      <c r="CQ1030" s="146"/>
      <c r="CR1030" s="146"/>
      <c r="CS1030" s="146"/>
      <c r="CT1030" s="146"/>
      <c r="CU1030" s="146"/>
      <c r="CV1030" s="146"/>
      <c r="CW1030" s="146"/>
      <c r="CX1030" s="146"/>
      <c r="CY1030" s="146"/>
      <c r="CZ1030" s="146"/>
      <c r="DA1030" s="146"/>
      <c r="DB1030" s="146"/>
      <c r="DC1030" s="146"/>
      <c r="DD1030" s="146"/>
      <c r="DE1030" s="146"/>
      <c r="DF1030" s="146"/>
      <c r="DG1030" s="146"/>
      <c r="DH1030" s="146"/>
      <c r="DI1030" s="146"/>
      <c r="DJ1030" s="146"/>
      <c r="DK1030" s="146"/>
      <c r="DL1030" s="146"/>
      <c r="DM1030" s="146"/>
      <c r="DN1030" s="146"/>
      <c r="DO1030" s="146"/>
      <c r="DP1030" s="146"/>
      <c r="DQ1030" s="146"/>
      <c r="DR1030" s="146"/>
      <c r="DS1030" s="146"/>
      <c r="DT1030" s="146"/>
      <c r="DU1030" s="146"/>
      <c r="DV1030" s="158"/>
      <c r="DW1030" s="158"/>
      <c r="DX1030" s="158"/>
      <c r="DY1030" s="158"/>
      <c r="DZ1030" s="158"/>
      <c r="EA1030" s="158"/>
      <c r="EB1030" s="158"/>
      <c r="EC1030" s="158"/>
      <c r="ED1030" s="158"/>
      <c r="EE1030" s="158"/>
      <c r="EF1030" s="158"/>
      <c r="EG1030" s="158"/>
      <c r="EH1030" s="158"/>
      <c r="EI1030" s="158"/>
      <c r="EJ1030" s="146"/>
      <c r="EK1030" s="146"/>
      <c r="EL1030" s="146"/>
      <c r="EM1030" s="146"/>
      <c r="EN1030" s="146"/>
      <c r="EO1030" s="146"/>
      <c r="EP1030" s="146"/>
      <c r="EQ1030" s="146"/>
      <c r="ER1030" s="146"/>
      <c r="ES1030" s="146"/>
      <c r="ET1030" s="146"/>
      <c r="EU1030" s="146"/>
      <c r="EV1030" s="146"/>
      <c r="EW1030" s="146"/>
      <c r="EX1030" s="146"/>
      <c r="EY1030" s="146"/>
      <c r="EZ1030" s="158"/>
      <c r="FA1030" s="158"/>
      <c r="FB1030" s="158"/>
      <c r="FC1030" s="146"/>
      <c r="FD1030" s="146"/>
      <c r="FE1030" s="146"/>
      <c r="FF1030" s="146"/>
      <c r="FG1030" s="146"/>
      <c r="FH1030" s="146"/>
      <c r="FI1030" s="146"/>
      <c r="FJ1030" s="146"/>
      <c r="FK1030" s="146"/>
      <c r="FL1030" s="146"/>
      <c r="FM1030" s="146"/>
      <c r="FN1030" s="146"/>
      <c r="FO1030" s="146"/>
      <c r="FP1030" s="146"/>
      <c r="FQ1030" s="146"/>
      <c r="FR1030" s="146"/>
      <c r="FS1030" s="146"/>
      <c r="FT1030" s="146"/>
      <c r="FU1030" s="146"/>
      <c r="FV1030" s="146"/>
      <c r="FW1030" s="146"/>
      <c r="FX1030" s="146"/>
      <c r="FY1030" s="146"/>
      <c r="FZ1030" s="146"/>
      <c r="GA1030" s="146"/>
    </row>
    <row r="1031" spans="4:183">
      <c r="D1031" s="45"/>
      <c r="N1031" s="146"/>
      <c r="O1031" s="146"/>
      <c r="P1031" s="146"/>
      <c r="Q1031" s="146"/>
      <c r="R1031" s="146"/>
      <c r="S1031" s="146"/>
      <c r="T1031" s="146"/>
      <c r="U1031" s="146"/>
      <c r="V1031" s="146"/>
      <c r="W1031" s="146"/>
      <c r="X1031" s="146"/>
      <c r="Y1031" s="146"/>
      <c r="Z1031" s="146"/>
      <c r="AA1031" s="146"/>
      <c r="AB1031" s="146"/>
      <c r="AC1031" s="146"/>
      <c r="AD1031" s="146"/>
      <c r="AE1031" s="146"/>
      <c r="AF1031" s="146"/>
      <c r="AG1031" s="146"/>
      <c r="AH1031" s="146"/>
      <c r="AI1031" s="146"/>
      <c r="AJ1031" s="146"/>
      <c r="AK1031" s="146"/>
      <c r="AL1031" s="217"/>
      <c r="AM1031" s="146"/>
      <c r="AN1031" s="146"/>
      <c r="AO1031" s="146"/>
      <c r="AP1031" s="146"/>
      <c r="AQ1031" s="146"/>
      <c r="AR1031" s="146"/>
      <c r="AS1031" s="146"/>
      <c r="AT1031" s="146"/>
      <c r="AU1031" s="146"/>
      <c r="AV1031" s="146"/>
      <c r="AW1031" s="146"/>
      <c r="AX1031" s="146"/>
      <c r="AY1031" s="146"/>
      <c r="AZ1031" s="146"/>
      <c r="BA1031" s="146"/>
      <c r="BB1031" s="146"/>
      <c r="BC1031" s="146"/>
      <c r="BD1031" s="146"/>
      <c r="BE1031" s="146"/>
      <c r="BF1031" s="146"/>
      <c r="BG1031" s="146"/>
      <c r="BH1031" s="146"/>
      <c r="BI1031" s="146"/>
      <c r="BJ1031" s="146"/>
      <c r="BK1031" s="146"/>
      <c r="BL1031" s="146"/>
      <c r="BM1031" s="146"/>
      <c r="BN1031" s="146"/>
      <c r="BO1031" s="146"/>
      <c r="BP1031" s="146"/>
      <c r="BQ1031" s="146"/>
      <c r="BR1031" s="146"/>
      <c r="BS1031" s="146"/>
      <c r="BT1031" s="146"/>
      <c r="BU1031" s="146"/>
      <c r="BV1031" s="146"/>
      <c r="BW1031" s="146"/>
      <c r="BX1031" s="146"/>
      <c r="BY1031" s="146"/>
      <c r="BZ1031" s="146"/>
      <c r="CA1031" s="146"/>
      <c r="CB1031" s="146"/>
      <c r="CC1031" s="146"/>
      <c r="CD1031" s="146"/>
      <c r="CE1031" s="146"/>
      <c r="CF1031" s="146"/>
      <c r="CG1031" s="146"/>
      <c r="CH1031" s="146"/>
      <c r="CI1031" s="146"/>
      <c r="CJ1031" s="146"/>
      <c r="CK1031" s="146"/>
      <c r="CL1031" s="146"/>
      <c r="CM1031" s="146"/>
      <c r="CN1031" s="146"/>
      <c r="CO1031" s="146"/>
      <c r="CP1031" s="146"/>
      <c r="CQ1031" s="146"/>
      <c r="CR1031" s="146"/>
      <c r="CS1031" s="146"/>
      <c r="CT1031" s="146"/>
      <c r="CU1031" s="146"/>
      <c r="CV1031" s="146"/>
      <c r="CW1031" s="146"/>
      <c r="CX1031" s="146"/>
      <c r="CY1031" s="146"/>
      <c r="CZ1031" s="146"/>
      <c r="DA1031" s="146"/>
      <c r="DB1031" s="146"/>
      <c r="DC1031" s="146"/>
      <c r="DD1031" s="146"/>
      <c r="DE1031" s="146"/>
      <c r="DF1031" s="146"/>
      <c r="DG1031" s="146"/>
      <c r="DH1031" s="146"/>
      <c r="DI1031" s="146"/>
      <c r="DJ1031" s="146"/>
      <c r="DK1031" s="146"/>
      <c r="DL1031" s="146"/>
      <c r="DM1031" s="146"/>
      <c r="DN1031" s="146"/>
      <c r="DO1031" s="146"/>
      <c r="DP1031" s="146"/>
      <c r="DQ1031" s="146"/>
      <c r="DR1031" s="146"/>
      <c r="DS1031" s="146"/>
      <c r="DT1031" s="146"/>
      <c r="DU1031" s="146"/>
      <c r="DV1031" s="158"/>
      <c r="DW1031" s="158"/>
      <c r="DX1031" s="158"/>
      <c r="DY1031" s="158"/>
      <c r="DZ1031" s="158"/>
      <c r="EA1031" s="158"/>
      <c r="EB1031" s="158"/>
      <c r="EC1031" s="158"/>
      <c r="ED1031" s="158"/>
      <c r="EE1031" s="158"/>
      <c r="EF1031" s="158"/>
      <c r="EG1031" s="158"/>
      <c r="EH1031" s="158"/>
      <c r="EI1031" s="158"/>
      <c r="EJ1031" s="146"/>
      <c r="EK1031" s="146"/>
      <c r="EL1031" s="146"/>
      <c r="EM1031" s="146"/>
      <c r="EN1031" s="146"/>
      <c r="EO1031" s="146"/>
      <c r="EP1031" s="146"/>
      <c r="EQ1031" s="146"/>
      <c r="ER1031" s="146"/>
      <c r="ES1031" s="146"/>
      <c r="ET1031" s="146"/>
      <c r="EU1031" s="146"/>
      <c r="EV1031" s="146"/>
      <c r="EW1031" s="146"/>
      <c r="EX1031" s="146"/>
      <c r="EY1031" s="146"/>
      <c r="EZ1031" s="158"/>
      <c r="FA1031" s="158"/>
      <c r="FB1031" s="158"/>
      <c r="FC1031" s="146"/>
      <c r="FD1031" s="146"/>
      <c r="FE1031" s="146"/>
      <c r="FF1031" s="146"/>
      <c r="FG1031" s="146"/>
      <c r="FH1031" s="146"/>
      <c r="FI1031" s="146"/>
      <c r="FJ1031" s="146"/>
      <c r="FK1031" s="146"/>
      <c r="FL1031" s="146"/>
      <c r="FM1031" s="146"/>
      <c r="FN1031" s="146"/>
      <c r="FO1031" s="146"/>
      <c r="FP1031" s="146"/>
      <c r="FQ1031" s="146"/>
      <c r="FR1031" s="146"/>
      <c r="FS1031" s="146"/>
      <c r="FT1031" s="146"/>
      <c r="FU1031" s="146"/>
      <c r="FV1031" s="146"/>
      <c r="FW1031" s="146"/>
      <c r="FX1031" s="146"/>
      <c r="FY1031" s="146"/>
      <c r="FZ1031" s="146"/>
      <c r="GA1031" s="146"/>
    </row>
    <row r="1032" spans="4:183">
      <c r="D1032" s="45"/>
      <c r="N1032" s="146"/>
      <c r="O1032" s="146"/>
      <c r="P1032" s="146"/>
      <c r="Q1032" s="146"/>
      <c r="R1032" s="146"/>
      <c r="S1032" s="146"/>
      <c r="T1032" s="146"/>
      <c r="U1032" s="146"/>
      <c r="V1032" s="146"/>
      <c r="W1032" s="146"/>
      <c r="X1032" s="146"/>
      <c r="Y1032" s="146"/>
      <c r="Z1032" s="146"/>
      <c r="AA1032" s="146"/>
      <c r="AB1032" s="146"/>
      <c r="AC1032" s="146"/>
      <c r="AD1032" s="146"/>
      <c r="AE1032" s="146"/>
      <c r="AF1032" s="146"/>
      <c r="AG1032" s="146"/>
      <c r="AH1032" s="146"/>
      <c r="AI1032" s="146"/>
      <c r="AJ1032" s="146"/>
      <c r="AK1032" s="146"/>
      <c r="AL1032" s="217"/>
      <c r="AM1032" s="146"/>
      <c r="AN1032" s="146"/>
      <c r="AO1032" s="146"/>
      <c r="AP1032" s="146"/>
      <c r="AQ1032" s="146"/>
      <c r="AR1032" s="146"/>
      <c r="AS1032" s="146"/>
      <c r="AT1032" s="146"/>
      <c r="AU1032" s="146"/>
      <c r="AV1032" s="146"/>
      <c r="AW1032" s="146"/>
      <c r="AX1032" s="146"/>
      <c r="AY1032" s="146"/>
      <c r="AZ1032" s="146"/>
      <c r="BA1032" s="146"/>
      <c r="BB1032" s="146"/>
      <c r="BC1032" s="146"/>
      <c r="BD1032" s="146"/>
      <c r="BE1032" s="146"/>
      <c r="BF1032" s="146"/>
      <c r="BG1032" s="146"/>
      <c r="BH1032" s="146"/>
      <c r="BI1032" s="146"/>
      <c r="BJ1032" s="146"/>
      <c r="BK1032" s="146"/>
      <c r="BL1032" s="146"/>
      <c r="BM1032" s="146"/>
      <c r="BN1032" s="146"/>
      <c r="BO1032" s="146"/>
      <c r="BP1032" s="146"/>
      <c r="BQ1032" s="146"/>
      <c r="BR1032" s="146"/>
      <c r="BS1032" s="146"/>
      <c r="BT1032" s="146"/>
      <c r="BU1032" s="146"/>
      <c r="BV1032" s="146"/>
      <c r="BW1032" s="146"/>
      <c r="BX1032" s="146"/>
      <c r="BY1032" s="146"/>
      <c r="BZ1032" s="146"/>
      <c r="CA1032" s="146"/>
      <c r="CB1032" s="146"/>
      <c r="CC1032" s="146"/>
      <c r="CD1032" s="146"/>
      <c r="CE1032" s="146"/>
      <c r="CF1032" s="146"/>
      <c r="CG1032" s="146"/>
      <c r="CH1032" s="146"/>
      <c r="CI1032" s="146"/>
      <c r="CJ1032" s="146"/>
      <c r="CK1032" s="146"/>
      <c r="CL1032" s="146"/>
      <c r="CM1032" s="146"/>
      <c r="CN1032" s="146"/>
      <c r="CO1032" s="146"/>
      <c r="CP1032" s="146"/>
      <c r="CQ1032" s="146"/>
      <c r="CR1032" s="146"/>
      <c r="CS1032" s="146"/>
      <c r="CT1032" s="146"/>
      <c r="CU1032" s="146"/>
      <c r="CV1032" s="146"/>
      <c r="CW1032" s="146"/>
      <c r="CX1032" s="146"/>
      <c r="CY1032" s="146"/>
      <c r="CZ1032" s="146"/>
      <c r="DA1032" s="146"/>
      <c r="DB1032" s="146"/>
      <c r="DC1032" s="146"/>
      <c r="DD1032" s="146"/>
      <c r="DE1032" s="146"/>
      <c r="DF1032" s="146"/>
      <c r="DG1032" s="146"/>
      <c r="DH1032" s="146"/>
      <c r="DI1032" s="146"/>
      <c r="DJ1032" s="146"/>
      <c r="DK1032" s="146"/>
      <c r="DL1032" s="146"/>
      <c r="DM1032" s="146"/>
      <c r="DN1032" s="146"/>
      <c r="DO1032" s="146"/>
      <c r="DP1032" s="146"/>
      <c r="DQ1032" s="146"/>
      <c r="DR1032" s="146"/>
      <c r="DS1032" s="146"/>
      <c r="DT1032" s="146"/>
      <c r="DU1032" s="146"/>
      <c r="DV1032" s="158"/>
      <c r="DW1032" s="158"/>
      <c r="DX1032" s="158"/>
      <c r="DY1032" s="158"/>
      <c r="DZ1032" s="158"/>
      <c r="EA1032" s="158"/>
      <c r="EB1032" s="158"/>
      <c r="EC1032" s="158"/>
      <c r="ED1032" s="158"/>
      <c r="EE1032" s="158"/>
      <c r="EF1032" s="158"/>
      <c r="EG1032" s="158"/>
      <c r="EH1032" s="158"/>
      <c r="EI1032" s="158"/>
      <c r="EJ1032" s="146"/>
      <c r="EK1032" s="146"/>
      <c r="EL1032" s="146"/>
      <c r="EM1032" s="146"/>
      <c r="EN1032" s="146"/>
      <c r="EO1032" s="146"/>
      <c r="EP1032" s="146"/>
      <c r="EQ1032" s="146"/>
      <c r="ER1032" s="146"/>
      <c r="ES1032" s="146"/>
      <c r="ET1032" s="146"/>
      <c r="EU1032" s="146"/>
      <c r="EV1032" s="146"/>
      <c r="EW1032" s="146"/>
      <c r="EX1032" s="146"/>
      <c r="EY1032" s="146"/>
      <c r="EZ1032" s="158"/>
      <c r="FA1032" s="158"/>
      <c r="FB1032" s="158"/>
      <c r="FC1032" s="146"/>
      <c r="FD1032" s="146"/>
      <c r="FE1032" s="146"/>
      <c r="FF1032" s="146"/>
      <c r="FG1032" s="146"/>
      <c r="FH1032" s="146"/>
      <c r="FI1032" s="146"/>
      <c r="FJ1032" s="146"/>
      <c r="FK1032" s="146"/>
      <c r="FL1032" s="146"/>
      <c r="FM1032" s="146"/>
      <c r="FN1032" s="146"/>
      <c r="FO1032" s="146"/>
      <c r="FP1032" s="146"/>
      <c r="FQ1032" s="146"/>
      <c r="FR1032" s="146"/>
      <c r="FS1032" s="146"/>
      <c r="FT1032" s="146"/>
      <c r="FU1032" s="146"/>
      <c r="FV1032" s="146"/>
      <c r="FW1032" s="146"/>
      <c r="FX1032" s="146"/>
      <c r="FY1032" s="146"/>
      <c r="FZ1032" s="146"/>
      <c r="GA1032" s="146"/>
    </row>
    <row r="1033" spans="4:183">
      <c r="D1033" s="45"/>
      <c r="N1033" s="146"/>
      <c r="O1033" s="146"/>
      <c r="P1033" s="146"/>
      <c r="Q1033" s="146"/>
      <c r="R1033" s="146"/>
      <c r="S1033" s="146"/>
      <c r="T1033" s="146"/>
      <c r="U1033" s="146"/>
      <c r="V1033" s="146"/>
      <c r="W1033" s="146"/>
      <c r="X1033" s="146"/>
      <c r="Y1033" s="146"/>
      <c r="Z1033" s="146"/>
      <c r="AA1033" s="146"/>
      <c r="AB1033" s="146"/>
      <c r="AC1033" s="146"/>
      <c r="AD1033" s="146"/>
      <c r="AE1033" s="146"/>
      <c r="AF1033" s="146"/>
      <c r="AG1033" s="146"/>
      <c r="AH1033" s="146"/>
      <c r="AI1033" s="146"/>
      <c r="AJ1033" s="146"/>
      <c r="AK1033" s="146"/>
      <c r="AL1033" s="217"/>
      <c r="AM1033" s="146"/>
      <c r="AN1033" s="146"/>
      <c r="AO1033" s="146"/>
      <c r="AP1033" s="146"/>
      <c r="AQ1033" s="146"/>
      <c r="AR1033" s="146"/>
      <c r="AS1033" s="146"/>
      <c r="AT1033" s="146"/>
      <c r="AU1033" s="146"/>
      <c r="AV1033" s="146"/>
      <c r="AW1033" s="146"/>
      <c r="AX1033" s="146"/>
      <c r="AY1033" s="146"/>
      <c r="AZ1033" s="146"/>
      <c r="BA1033" s="146"/>
      <c r="BB1033" s="146"/>
      <c r="BC1033" s="146"/>
      <c r="BD1033" s="146"/>
      <c r="BE1033" s="146"/>
      <c r="BF1033" s="146"/>
      <c r="BG1033" s="146"/>
      <c r="BH1033" s="146"/>
      <c r="BI1033" s="146"/>
      <c r="BJ1033" s="146"/>
      <c r="BK1033" s="146"/>
      <c r="BL1033" s="146"/>
      <c r="BM1033" s="146"/>
      <c r="BN1033" s="146"/>
      <c r="BO1033" s="146"/>
      <c r="BP1033" s="146"/>
      <c r="BQ1033" s="146"/>
      <c r="BR1033" s="146"/>
      <c r="BS1033" s="146"/>
      <c r="BT1033" s="146"/>
      <c r="BU1033" s="146"/>
      <c r="BV1033" s="146"/>
      <c r="BW1033" s="146"/>
      <c r="BX1033" s="146"/>
      <c r="BY1033" s="146"/>
      <c r="BZ1033" s="146"/>
      <c r="CA1033" s="146"/>
      <c r="CB1033" s="146"/>
      <c r="CC1033" s="146"/>
      <c r="CD1033" s="146"/>
      <c r="CE1033" s="146"/>
      <c r="CF1033" s="146"/>
      <c r="CG1033" s="146"/>
      <c r="CH1033" s="146"/>
      <c r="CI1033" s="146"/>
      <c r="CJ1033" s="146"/>
      <c r="CK1033" s="146"/>
      <c r="CL1033" s="146"/>
      <c r="CM1033" s="146"/>
      <c r="CN1033" s="146"/>
      <c r="CO1033" s="146"/>
      <c r="CP1033" s="146"/>
      <c r="CQ1033" s="146"/>
      <c r="CR1033" s="146"/>
      <c r="CS1033" s="146"/>
      <c r="CT1033" s="146"/>
      <c r="CU1033" s="146"/>
      <c r="CV1033" s="146"/>
      <c r="CW1033" s="146"/>
      <c r="CX1033" s="146"/>
      <c r="CY1033" s="146"/>
      <c r="CZ1033" s="146"/>
      <c r="DA1033" s="146"/>
      <c r="DB1033" s="146"/>
      <c r="DC1033" s="146"/>
      <c r="DD1033" s="146"/>
      <c r="DE1033" s="146"/>
      <c r="DF1033" s="146"/>
      <c r="DG1033" s="146"/>
      <c r="DH1033" s="146"/>
      <c r="DI1033" s="146"/>
      <c r="DJ1033" s="146"/>
      <c r="DK1033" s="146"/>
      <c r="DL1033" s="146"/>
      <c r="DM1033" s="146"/>
      <c r="DN1033" s="146"/>
      <c r="DO1033" s="146"/>
      <c r="DP1033" s="146"/>
      <c r="DQ1033" s="146"/>
      <c r="DR1033" s="146"/>
      <c r="DS1033" s="146"/>
      <c r="DT1033" s="146"/>
      <c r="DU1033" s="146"/>
      <c r="DV1033" s="158"/>
      <c r="DW1033" s="158"/>
      <c r="DX1033" s="158"/>
      <c r="DY1033" s="158"/>
      <c r="DZ1033" s="158"/>
      <c r="EA1033" s="158"/>
      <c r="EB1033" s="158"/>
      <c r="EC1033" s="158"/>
      <c r="ED1033" s="158"/>
      <c r="EE1033" s="158"/>
      <c r="EF1033" s="158"/>
      <c r="EG1033" s="158"/>
      <c r="EH1033" s="158"/>
      <c r="EI1033" s="158"/>
      <c r="EJ1033" s="146"/>
      <c r="EK1033" s="146"/>
      <c r="EL1033" s="146"/>
      <c r="EM1033" s="146"/>
      <c r="EN1033" s="146"/>
      <c r="EO1033" s="146"/>
      <c r="EP1033" s="146"/>
      <c r="EQ1033" s="146"/>
      <c r="ER1033" s="146"/>
      <c r="ES1033" s="146"/>
      <c r="ET1033" s="146"/>
      <c r="EU1033" s="146"/>
      <c r="EV1033" s="146"/>
      <c r="EW1033" s="146"/>
      <c r="EX1033" s="146"/>
      <c r="EY1033" s="146"/>
      <c r="EZ1033" s="158"/>
      <c r="FA1033" s="158"/>
      <c r="FB1033" s="158"/>
      <c r="FC1033" s="146"/>
      <c r="FD1033" s="146"/>
      <c r="FE1033" s="146"/>
      <c r="FF1033" s="146"/>
      <c r="FG1033" s="146"/>
      <c r="FH1033" s="146"/>
      <c r="FI1033" s="146"/>
      <c r="FJ1033" s="146"/>
      <c r="FK1033" s="146"/>
      <c r="FL1033" s="146"/>
      <c r="FM1033" s="146"/>
      <c r="FN1033" s="146"/>
      <c r="FO1033" s="146"/>
      <c r="FP1033" s="146"/>
      <c r="FQ1033" s="146"/>
      <c r="FR1033" s="146"/>
      <c r="FS1033" s="146"/>
      <c r="FT1033" s="146"/>
      <c r="FU1033" s="146"/>
      <c r="FV1033" s="146"/>
      <c r="FW1033" s="146"/>
      <c r="FX1033" s="146"/>
      <c r="FY1033" s="146"/>
      <c r="FZ1033" s="146"/>
      <c r="GA1033" s="146"/>
    </row>
    <row r="1034" spans="4:183">
      <c r="D1034" s="45"/>
      <c r="N1034" s="146"/>
      <c r="O1034" s="146"/>
      <c r="P1034" s="146"/>
      <c r="Q1034" s="146"/>
      <c r="R1034" s="146"/>
      <c r="S1034" s="146"/>
      <c r="T1034" s="146"/>
      <c r="U1034" s="146"/>
      <c r="V1034" s="146"/>
      <c r="W1034" s="146"/>
      <c r="X1034" s="146"/>
      <c r="Y1034" s="146"/>
      <c r="Z1034" s="146"/>
      <c r="AA1034" s="146"/>
      <c r="AB1034" s="146"/>
      <c r="AC1034" s="146"/>
      <c r="AD1034" s="146"/>
      <c r="AE1034" s="146"/>
      <c r="AF1034" s="146"/>
      <c r="AG1034" s="146"/>
      <c r="AH1034" s="146"/>
      <c r="AI1034" s="146"/>
      <c r="AJ1034" s="146"/>
      <c r="AK1034" s="146"/>
      <c r="AL1034" s="217"/>
      <c r="AM1034" s="146"/>
      <c r="AN1034" s="146"/>
      <c r="AO1034" s="146"/>
      <c r="AP1034" s="146"/>
      <c r="AQ1034" s="146"/>
      <c r="AR1034" s="146"/>
      <c r="AS1034" s="146"/>
      <c r="AT1034" s="146"/>
      <c r="AU1034" s="146"/>
      <c r="AV1034" s="146"/>
      <c r="AW1034" s="146"/>
      <c r="AX1034" s="146"/>
      <c r="AY1034" s="146"/>
      <c r="AZ1034" s="146"/>
      <c r="BA1034" s="146"/>
      <c r="BB1034" s="146"/>
      <c r="BC1034" s="146"/>
      <c r="BD1034" s="146"/>
      <c r="BE1034" s="146"/>
      <c r="BF1034" s="146"/>
      <c r="BG1034" s="146"/>
      <c r="BH1034" s="146"/>
      <c r="BI1034" s="146"/>
      <c r="BJ1034" s="146"/>
      <c r="BK1034" s="146"/>
      <c r="BL1034" s="146"/>
      <c r="BM1034" s="146"/>
      <c r="BN1034" s="146"/>
      <c r="BO1034" s="146"/>
      <c r="BP1034" s="146"/>
      <c r="BQ1034" s="146"/>
      <c r="BR1034" s="146"/>
      <c r="BS1034" s="146"/>
      <c r="BT1034" s="146"/>
      <c r="BU1034" s="146"/>
      <c r="BV1034" s="146"/>
      <c r="BW1034" s="146"/>
      <c r="BX1034" s="146"/>
      <c r="BY1034" s="146"/>
      <c r="BZ1034" s="146"/>
      <c r="CA1034" s="146"/>
      <c r="CB1034" s="146"/>
      <c r="CC1034" s="146"/>
      <c r="CD1034" s="146"/>
      <c r="CE1034" s="146"/>
      <c r="CF1034" s="146"/>
      <c r="CG1034" s="146"/>
      <c r="CH1034" s="146"/>
      <c r="CI1034" s="146"/>
      <c r="CJ1034" s="146"/>
      <c r="CK1034" s="146"/>
      <c r="CL1034" s="146"/>
      <c r="CM1034" s="146"/>
      <c r="CN1034" s="146"/>
      <c r="CO1034" s="146"/>
      <c r="CP1034" s="146"/>
      <c r="CQ1034" s="146"/>
      <c r="CR1034" s="146"/>
      <c r="CS1034" s="146"/>
      <c r="CT1034" s="146"/>
      <c r="CU1034" s="146"/>
      <c r="CV1034" s="146"/>
      <c r="CW1034" s="146"/>
      <c r="CX1034" s="146"/>
      <c r="CY1034" s="146"/>
      <c r="CZ1034" s="146"/>
      <c r="DA1034" s="146"/>
      <c r="DB1034" s="146"/>
      <c r="DC1034" s="146"/>
      <c r="DD1034" s="146"/>
      <c r="DE1034" s="146"/>
      <c r="DF1034" s="146"/>
      <c r="DG1034" s="146"/>
      <c r="DH1034" s="146"/>
      <c r="DI1034" s="146"/>
      <c r="DJ1034" s="146"/>
      <c r="DK1034" s="146"/>
      <c r="DL1034" s="146"/>
      <c r="DM1034" s="146"/>
      <c r="DN1034" s="146"/>
      <c r="DO1034" s="146"/>
      <c r="DP1034" s="146"/>
      <c r="DQ1034" s="146"/>
      <c r="DR1034" s="146"/>
      <c r="DS1034" s="146"/>
      <c r="DT1034" s="146"/>
      <c r="DU1034" s="146"/>
      <c r="DV1034" s="158"/>
      <c r="DW1034" s="158"/>
      <c r="DX1034" s="158"/>
      <c r="DY1034" s="158"/>
      <c r="DZ1034" s="158"/>
      <c r="EA1034" s="158"/>
      <c r="EB1034" s="158"/>
      <c r="EC1034" s="158"/>
      <c r="ED1034" s="158"/>
      <c r="EE1034" s="158"/>
      <c r="EF1034" s="158"/>
      <c r="EG1034" s="158"/>
      <c r="EH1034" s="158"/>
      <c r="EI1034" s="158"/>
      <c r="EJ1034" s="146"/>
      <c r="EK1034" s="146"/>
      <c r="EL1034" s="146"/>
      <c r="EM1034" s="146"/>
      <c r="EN1034" s="146"/>
      <c r="EO1034" s="146"/>
      <c r="EP1034" s="146"/>
      <c r="EQ1034" s="146"/>
      <c r="ER1034" s="146"/>
      <c r="ES1034" s="146"/>
      <c r="ET1034" s="146"/>
      <c r="EU1034" s="146"/>
      <c r="EV1034" s="146"/>
      <c r="EW1034" s="146"/>
      <c r="EX1034" s="146"/>
      <c r="EY1034" s="146"/>
      <c r="EZ1034" s="158"/>
      <c r="FA1034" s="158"/>
      <c r="FB1034" s="158"/>
      <c r="FC1034" s="146"/>
      <c r="FD1034" s="146"/>
      <c r="FE1034" s="146"/>
      <c r="FF1034" s="146"/>
      <c r="FG1034" s="146"/>
      <c r="FH1034" s="146"/>
      <c r="FI1034" s="146"/>
      <c r="FJ1034" s="146"/>
      <c r="FK1034" s="146"/>
      <c r="FL1034" s="146"/>
      <c r="FM1034" s="146"/>
      <c r="FN1034" s="146"/>
      <c r="FO1034" s="146"/>
      <c r="FP1034" s="146"/>
      <c r="FQ1034" s="146"/>
      <c r="FR1034" s="146"/>
      <c r="FS1034" s="146"/>
      <c r="FT1034" s="146"/>
      <c r="FU1034" s="146"/>
      <c r="FV1034" s="146"/>
      <c r="FW1034" s="146"/>
      <c r="FX1034" s="146"/>
      <c r="FY1034" s="146"/>
      <c r="FZ1034" s="146"/>
      <c r="GA1034" s="146"/>
    </row>
    <row r="1035" spans="4:183">
      <c r="D1035" s="45"/>
      <c r="N1035" s="146"/>
      <c r="O1035" s="146"/>
      <c r="P1035" s="146"/>
      <c r="Q1035" s="146"/>
      <c r="R1035" s="146"/>
      <c r="S1035" s="146"/>
      <c r="T1035" s="146"/>
      <c r="U1035" s="146"/>
      <c r="V1035" s="146"/>
      <c r="W1035" s="146"/>
      <c r="X1035" s="146"/>
      <c r="Y1035" s="146"/>
      <c r="Z1035" s="146"/>
      <c r="AA1035" s="146"/>
      <c r="AB1035" s="146"/>
      <c r="AC1035" s="146"/>
      <c r="AD1035" s="146"/>
      <c r="AE1035" s="146"/>
      <c r="AF1035" s="146"/>
      <c r="AG1035" s="146"/>
      <c r="AH1035" s="146"/>
      <c r="AI1035" s="146"/>
      <c r="AJ1035" s="146"/>
      <c r="AK1035" s="146"/>
      <c r="AL1035" s="217"/>
      <c r="AM1035" s="146"/>
      <c r="AN1035" s="146"/>
      <c r="AO1035" s="146"/>
      <c r="AP1035" s="146"/>
      <c r="AQ1035" s="146"/>
      <c r="AR1035" s="146"/>
      <c r="AS1035" s="146"/>
      <c r="AT1035" s="146"/>
      <c r="AU1035" s="146"/>
      <c r="AV1035" s="146"/>
      <c r="AW1035" s="146"/>
      <c r="AX1035" s="146"/>
      <c r="AY1035" s="146"/>
      <c r="AZ1035" s="146"/>
      <c r="BA1035" s="146"/>
      <c r="BB1035" s="146"/>
      <c r="BC1035" s="146"/>
      <c r="BD1035" s="146"/>
      <c r="BE1035" s="146"/>
      <c r="BF1035" s="146"/>
      <c r="BG1035" s="146"/>
      <c r="BH1035" s="146"/>
      <c r="BI1035" s="146"/>
      <c r="BJ1035" s="146"/>
      <c r="BK1035" s="146"/>
      <c r="BL1035" s="146"/>
      <c r="BM1035" s="146"/>
      <c r="BN1035" s="146"/>
      <c r="BO1035" s="146"/>
      <c r="BP1035" s="146"/>
      <c r="BQ1035" s="146"/>
      <c r="BR1035" s="146"/>
      <c r="BS1035" s="146"/>
      <c r="BT1035" s="146"/>
      <c r="BU1035" s="146"/>
      <c r="BV1035" s="146"/>
      <c r="BW1035" s="146"/>
      <c r="BX1035" s="146"/>
      <c r="BY1035" s="146"/>
      <c r="BZ1035" s="146"/>
      <c r="CA1035" s="146"/>
      <c r="CB1035" s="146"/>
      <c r="CC1035" s="146"/>
      <c r="CD1035" s="146"/>
      <c r="CE1035" s="146"/>
      <c r="CF1035" s="146"/>
      <c r="CG1035" s="146"/>
      <c r="CH1035" s="146"/>
      <c r="CI1035" s="146"/>
      <c r="CJ1035" s="146"/>
      <c r="CK1035" s="146"/>
      <c r="CL1035" s="146"/>
      <c r="CM1035" s="146"/>
      <c r="CN1035" s="146"/>
      <c r="CO1035" s="146"/>
      <c r="CP1035" s="146"/>
      <c r="CQ1035" s="146"/>
      <c r="CR1035" s="146"/>
      <c r="CS1035" s="146"/>
      <c r="CT1035" s="146"/>
      <c r="CU1035" s="146"/>
      <c r="CV1035" s="146"/>
      <c r="CW1035" s="146"/>
      <c r="CX1035" s="146"/>
      <c r="CY1035" s="146"/>
      <c r="CZ1035" s="146"/>
      <c r="DA1035" s="146"/>
      <c r="DB1035" s="146"/>
      <c r="DC1035" s="146"/>
      <c r="DD1035" s="146"/>
      <c r="DE1035" s="146"/>
      <c r="DF1035" s="146"/>
      <c r="DG1035" s="146"/>
      <c r="DH1035" s="146"/>
      <c r="DI1035" s="146"/>
      <c r="DJ1035" s="146"/>
      <c r="DK1035" s="146"/>
      <c r="DL1035" s="146"/>
      <c r="DM1035" s="146"/>
      <c r="DN1035" s="146"/>
      <c r="DO1035" s="146"/>
      <c r="DP1035" s="146"/>
      <c r="DQ1035" s="146"/>
      <c r="DR1035" s="146"/>
      <c r="DS1035" s="146"/>
      <c r="DT1035" s="146"/>
      <c r="DU1035" s="146"/>
      <c r="DV1035" s="158"/>
      <c r="DW1035" s="158"/>
      <c r="DX1035" s="158"/>
      <c r="DY1035" s="158"/>
      <c r="DZ1035" s="158"/>
      <c r="EA1035" s="158"/>
      <c r="EB1035" s="158"/>
      <c r="EC1035" s="158"/>
      <c r="ED1035" s="158"/>
      <c r="EE1035" s="158"/>
      <c r="EF1035" s="158"/>
      <c r="EG1035" s="158"/>
      <c r="EH1035" s="158"/>
      <c r="EI1035" s="158"/>
      <c r="EJ1035" s="146"/>
      <c r="EK1035" s="146"/>
      <c r="EL1035" s="146"/>
      <c r="EM1035" s="146"/>
      <c r="EN1035" s="146"/>
      <c r="EO1035" s="146"/>
      <c r="EP1035" s="146"/>
      <c r="EQ1035" s="146"/>
      <c r="ER1035" s="146"/>
      <c r="ES1035" s="146"/>
      <c r="ET1035" s="146"/>
      <c r="EU1035" s="146"/>
      <c r="EV1035" s="146"/>
      <c r="EW1035" s="146"/>
      <c r="EX1035" s="146"/>
      <c r="EY1035" s="146"/>
      <c r="EZ1035" s="158"/>
      <c r="FA1035" s="158"/>
      <c r="FB1035" s="158"/>
      <c r="FC1035" s="146"/>
      <c r="FD1035" s="146"/>
      <c r="FE1035" s="146"/>
      <c r="FF1035" s="146"/>
      <c r="FG1035" s="146"/>
      <c r="FH1035" s="146"/>
      <c r="FI1035" s="146"/>
      <c r="FJ1035" s="146"/>
      <c r="FK1035" s="146"/>
      <c r="FL1035" s="146"/>
      <c r="FM1035" s="146"/>
      <c r="FN1035" s="146"/>
      <c r="FO1035" s="146"/>
      <c r="FP1035" s="146"/>
      <c r="FQ1035" s="146"/>
      <c r="FR1035" s="146"/>
      <c r="FS1035" s="146"/>
      <c r="FT1035" s="146"/>
      <c r="FU1035" s="146"/>
      <c r="FV1035" s="146"/>
      <c r="FW1035" s="146"/>
      <c r="FX1035" s="146"/>
      <c r="FY1035" s="146"/>
      <c r="FZ1035" s="146"/>
      <c r="GA1035" s="146"/>
    </row>
    <row r="1036" spans="4:183">
      <c r="D1036" s="45"/>
      <c r="N1036" s="146"/>
      <c r="O1036" s="146"/>
      <c r="P1036" s="146"/>
      <c r="Q1036" s="146"/>
      <c r="R1036" s="146"/>
      <c r="S1036" s="146"/>
      <c r="T1036" s="146"/>
      <c r="U1036" s="146"/>
      <c r="V1036" s="146"/>
      <c r="W1036" s="146"/>
      <c r="X1036" s="146"/>
      <c r="Y1036" s="146"/>
      <c r="Z1036" s="146"/>
      <c r="AA1036" s="146"/>
      <c r="AB1036" s="146"/>
      <c r="AC1036" s="146"/>
      <c r="AD1036" s="146"/>
      <c r="AE1036" s="146"/>
      <c r="AF1036" s="146"/>
      <c r="AG1036" s="146"/>
      <c r="AH1036" s="146"/>
      <c r="AI1036" s="146"/>
      <c r="AJ1036" s="146"/>
      <c r="AK1036" s="146"/>
      <c r="AL1036" s="217"/>
      <c r="AM1036" s="146"/>
      <c r="AN1036" s="146"/>
      <c r="AO1036" s="146"/>
      <c r="AP1036" s="146"/>
      <c r="AQ1036" s="146"/>
      <c r="AR1036" s="146"/>
      <c r="AS1036" s="146"/>
      <c r="AT1036" s="146"/>
      <c r="AU1036" s="146"/>
      <c r="AV1036" s="146"/>
      <c r="AW1036" s="146"/>
      <c r="AX1036" s="146"/>
      <c r="AY1036" s="146"/>
      <c r="AZ1036" s="146"/>
      <c r="BA1036" s="146"/>
      <c r="BB1036" s="146"/>
      <c r="BC1036" s="146"/>
      <c r="BD1036" s="146"/>
      <c r="BE1036" s="146"/>
      <c r="BF1036" s="146"/>
      <c r="BG1036" s="146"/>
      <c r="BH1036" s="146"/>
      <c r="BI1036" s="146"/>
      <c r="BJ1036" s="146"/>
      <c r="BK1036" s="146"/>
      <c r="BL1036" s="146"/>
      <c r="BM1036" s="146"/>
      <c r="BN1036" s="146"/>
      <c r="BO1036" s="146"/>
      <c r="BP1036" s="146"/>
      <c r="BQ1036" s="146"/>
      <c r="BR1036" s="146"/>
      <c r="BS1036" s="146"/>
      <c r="BT1036" s="146"/>
      <c r="BU1036" s="146"/>
      <c r="BV1036" s="146"/>
      <c r="BW1036" s="146"/>
      <c r="BX1036" s="146"/>
      <c r="BY1036" s="146"/>
      <c r="BZ1036" s="146"/>
      <c r="CA1036" s="146"/>
      <c r="CB1036" s="146"/>
      <c r="CC1036" s="146"/>
      <c r="CD1036" s="146"/>
      <c r="CE1036" s="146"/>
      <c r="CF1036" s="146"/>
      <c r="CG1036" s="146"/>
      <c r="CH1036" s="146"/>
      <c r="CI1036" s="146"/>
      <c r="CJ1036" s="146"/>
      <c r="CK1036" s="146"/>
      <c r="CL1036" s="146"/>
      <c r="CM1036" s="146"/>
      <c r="CN1036" s="146"/>
      <c r="CO1036" s="146"/>
      <c r="CP1036" s="146"/>
      <c r="CQ1036" s="146"/>
      <c r="CR1036" s="146"/>
      <c r="CS1036" s="146"/>
      <c r="CT1036" s="146"/>
      <c r="CU1036" s="146"/>
      <c r="CV1036" s="146"/>
      <c r="CW1036" s="146"/>
      <c r="CX1036" s="146"/>
      <c r="CY1036" s="146"/>
      <c r="CZ1036" s="146"/>
      <c r="DA1036" s="146"/>
      <c r="DB1036" s="146"/>
      <c r="DC1036" s="146"/>
      <c r="DD1036" s="146"/>
      <c r="DE1036" s="146"/>
      <c r="DF1036" s="146"/>
      <c r="DG1036" s="146"/>
      <c r="DH1036" s="146"/>
      <c r="DI1036" s="146"/>
      <c r="DJ1036" s="146"/>
      <c r="DK1036" s="146"/>
      <c r="DL1036" s="146"/>
      <c r="DM1036" s="146"/>
      <c r="DN1036" s="146"/>
      <c r="DO1036" s="146"/>
      <c r="DP1036" s="146"/>
      <c r="DQ1036" s="146"/>
      <c r="DR1036" s="146"/>
      <c r="DS1036" s="146"/>
      <c r="DT1036" s="146"/>
      <c r="DU1036" s="146"/>
      <c r="DV1036" s="158"/>
      <c r="DW1036" s="158"/>
      <c r="DX1036" s="158"/>
      <c r="DY1036" s="158"/>
      <c r="DZ1036" s="158"/>
      <c r="EA1036" s="158"/>
      <c r="EB1036" s="158"/>
      <c r="EC1036" s="158"/>
      <c r="ED1036" s="158"/>
      <c r="EE1036" s="158"/>
      <c r="EF1036" s="158"/>
      <c r="EG1036" s="158"/>
      <c r="EH1036" s="158"/>
      <c r="EI1036" s="158"/>
      <c r="EJ1036" s="146"/>
      <c r="EK1036" s="146"/>
      <c r="EL1036" s="146"/>
      <c r="EM1036" s="146"/>
      <c r="EN1036" s="146"/>
      <c r="EO1036" s="146"/>
      <c r="EP1036" s="146"/>
      <c r="EQ1036" s="146"/>
      <c r="ER1036" s="146"/>
      <c r="ES1036" s="146"/>
      <c r="ET1036" s="146"/>
      <c r="EU1036" s="146"/>
      <c r="EV1036" s="146"/>
      <c r="EW1036" s="146"/>
      <c r="EX1036" s="146"/>
      <c r="EY1036" s="146"/>
      <c r="EZ1036" s="158"/>
      <c r="FA1036" s="158"/>
      <c r="FB1036" s="158"/>
      <c r="FC1036" s="146"/>
      <c r="FD1036" s="146"/>
      <c r="FE1036" s="146"/>
      <c r="FF1036" s="146"/>
      <c r="FG1036" s="146"/>
      <c r="FH1036" s="146"/>
      <c r="FI1036" s="146"/>
      <c r="FJ1036" s="146"/>
      <c r="FK1036" s="146"/>
      <c r="FL1036" s="146"/>
      <c r="FM1036" s="146"/>
      <c r="FN1036" s="146"/>
      <c r="FO1036" s="146"/>
      <c r="FP1036" s="146"/>
      <c r="FQ1036" s="146"/>
      <c r="FR1036" s="146"/>
      <c r="FS1036" s="146"/>
      <c r="FT1036" s="146"/>
      <c r="FU1036" s="146"/>
      <c r="FV1036" s="146"/>
      <c r="FW1036" s="146"/>
      <c r="FX1036" s="146"/>
      <c r="FY1036" s="146"/>
      <c r="FZ1036" s="146"/>
      <c r="GA1036" s="146"/>
    </row>
    <row r="1037" spans="4:183">
      <c r="D1037" s="45"/>
      <c r="N1037" s="146"/>
      <c r="O1037" s="146"/>
      <c r="P1037" s="146"/>
      <c r="Q1037" s="146"/>
      <c r="R1037" s="146"/>
      <c r="S1037" s="146"/>
      <c r="T1037" s="146"/>
      <c r="U1037" s="146"/>
      <c r="V1037" s="146"/>
      <c r="W1037" s="146"/>
      <c r="X1037" s="146"/>
      <c r="Y1037" s="146"/>
      <c r="Z1037" s="146"/>
      <c r="AA1037" s="146"/>
      <c r="AB1037" s="146"/>
      <c r="AC1037" s="146"/>
      <c r="AD1037" s="146"/>
      <c r="AE1037" s="146"/>
      <c r="AF1037" s="146"/>
      <c r="AG1037" s="146"/>
      <c r="AH1037" s="146"/>
      <c r="AI1037" s="146"/>
      <c r="AJ1037" s="146"/>
      <c r="AK1037" s="146"/>
      <c r="AL1037" s="217"/>
      <c r="AM1037" s="146"/>
      <c r="AN1037" s="146"/>
      <c r="AO1037" s="146"/>
      <c r="AP1037" s="146"/>
      <c r="AQ1037" s="146"/>
      <c r="AR1037" s="146"/>
      <c r="AS1037" s="146"/>
      <c r="AT1037" s="146"/>
      <c r="AU1037" s="146"/>
      <c r="AV1037" s="146"/>
      <c r="AW1037" s="146"/>
      <c r="AX1037" s="146"/>
      <c r="AY1037" s="146"/>
      <c r="AZ1037" s="146"/>
      <c r="BA1037" s="146"/>
      <c r="BB1037" s="146"/>
      <c r="BC1037" s="146"/>
      <c r="BD1037" s="146"/>
      <c r="BE1037" s="146"/>
      <c r="BF1037" s="146"/>
      <c r="BG1037" s="146"/>
      <c r="BH1037" s="146"/>
      <c r="BI1037" s="146"/>
      <c r="BJ1037" s="146"/>
      <c r="BK1037" s="146"/>
      <c r="BL1037" s="146"/>
      <c r="BM1037" s="146"/>
      <c r="BN1037" s="146"/>
      <c r="BO1037" s="146"/>
      <c r="BP1037" s="146"/>
      <c r="BQ1037" s="146"/>
      <c r="BR1037" s="146"/>
      <c r="BS1037" s="146"/>
      <c r="BT1037" s="146"/>
      <c r="BU1037" s="146"/>
      <c r="BV1037" s="146"/>
      <c r="BW1037" s="146"/>
      <c r="BX1037" s="146"/>
      <c r="BY1037" s="146"/>
      <c r="BZ1037" s="146"/>
      <c r="CA1037" s="146"/>
      <c r="CB1037" s="146"/>
      <c r="CC1037" s="146"/>
      <c r="CD1037" s="146"/>
      <c r="CE1037" s="146"/>
      <c r="CF1037" s="146"/>
      <c r="CG1037" s="146"/>
      <c r="CH1037" s="146"/>
      <c r="CI1037" s="146"/>
      <c r="CJ1037" s="146"/>
      <c r="CK1037" s="146"/>
      <c r="CL1037" s="146"/>
      <c r="CM1037" s="146"/>
      <c r="CN1037" s="146"/>
      <c r="CO1037" s="146"/>
      <c r="CP1037" s="146"/>
      <c r="CQ1037" s="146"/>
      <c r="CR1037" s="146"/>
      <c r="CS1037" s="146"/>
      <c r="CT1037" s="146"/>
      <c r="CU1037" s="146"/>
      <c r="CV1037" s="146"/>
      <c r="CW1037" s="146"/>
      <c r="CX1037" s="146"/>
      <c r="CY1037" s="146"/>
      <c r="CZ1037" s="146"/>
      <c r="DA1037" s="146"/>
      <c r="DB1037" s="146"/>
      <c r="DC1037" s="146"/>
      <c r="DD1037" s="146"/>
      <c r="DE1037" s="146"/>
      <c r="DF1037" s="146"/>
      <c r="DG1037" s="146"/>
      <c r="DH1037" s="146"/>
      <c r="DI1037" s="146"/>
      <c r="DJ1037" s="146"/>
      <c r="DK1037" s="146"/>
      <c r="DL1037" s="146"/>
      <c r="DM1037" s="146"/>
      <c r="DN1037" s="146"/>
      <c r="DO1037" s="146"/>
      <c r="DP1037" s="146"/>
      <c r="DQ1037" s="146"/>
      <c r="DR1037" s="146"/>
      <c r="DS1037" s="146"/>
      <c r="DT1037" s="146"/>
      <c r="DU1037" s="146"/>
      <c r="DV1037" s="158"/>
      <c r="DW1037" s="158"/>
      <c r="DX1037" s="158"/>
      <c r="DY1037" s="158"/>
      <c r="DZ1037" s="158"/>
      <c r="EA1037" s="158"/>
      <c r="EB1037" s="158"/>
      <c r="EC1037" s="158"/>
      <c r="ED1037" s="158"/>
      <c r="EE1037" s="158"/>
      <c r="EF1037" s="158"/>
      <c r="EG1037" s="158"/>
      <c r="EH1037" s="158"/>
      <c r="EI1037" s="158"/>
      <c r="EJ1037" s="146"/>
      <c r="EK1037" s="146"/>
      <c r="EL1037" s="146"/>
      <c r="EM1037" s="146"/>
      <c r="EN1037" s="146"/>
      <c r="EO1037" s="146"/>
      <c r="EP1037" s="146"/>
      <c r="EQ1037" s="146"/>
      <c r="ER1037" s="146"/>
      <c r="ES1037" s="146"/>
      <c r="ET1037" s="146"/>
      <c r="EU1037" s="146"/>
      <c r="EV1037" s="146"/>
      <c r="EW1037" s="146"/>
      <c r="EX1037" s="146"/>
      <c r="EY1037" s="146"/>
      <c r="EZ1037" s="158"/>
      <c r="FA1037" s="158"/>
      <c r="FB1037" s="158"/>
      <c r="FC1037" s="146"/>
      <c r="FD1037" s="146"/>
      <c r="FE1037" s="146"/>
      <c r="FF1037" s="146"/>
      <c r="FG1037" s="146"/>
      <c r="FH1037" s="146"/>
      <c r="FI1037" s="146"/>
      <c r="FJ1037" s="146"/>
      <c r="FK1037" s="146"/>
      <c r="FL1037" s="146"/>
      <c r="FM1037" s="146"/>
      <c r="FN1037" s="146"/>
      <c r="FO1037" s="146"/>
      <c r="FP1037" s="146"/>
      <c r="FQ1037" s="146"/>
      <c r="FR1037" s="146"/>
      <c r="FS1037" s="146"/>
      <c r="FT1037" s="146"/>
      <c r="FU1037" s="146"/>
      <c r="FV1037" s="146"/>
      <c r="FW1037" s="146"/>
      <c r="FX1037" s="146"/>
      <c r="FY1037" s="146"/>
      <c r="FZ1037" s="146"/>
      <c r="GA1037" s="146"/>
    </row>
    <row r="1038" spans="4:183">
      <c r="D1038" s="45"/>
      <c r="N1038" s="146"/>
      <c r="O1038" s="146"/>
      <c r="P1038" s="146"/>
      <c r="Q1038" s="146"/>
      <c r="R1038" s="146"/>
      <c r="S1038" s="146"/>
      <c r="T1038" s="146"/>
      <c r="U1038" s="146"/>
      <c r="V1038" s="146"/>
      <c r="W1038" s="146"/>
      <c r="X1038" s="146"/>
      <c r="Y1038" s="146"/>
      <c r="Z1038" s="146"/>
      <c r="AA1038" s="146"/>
      <c r="AB1038" s="146"/>
      <c r="AC1038" s="146"/>
      <c r="AD1038" s="146"/>
      <c r="AE1038" s="146"/>
      <c r="AF1038" s="146"/>
      <c r="AG1038" s="146"/>
      <c r="AH1038" s="146"/>
      <c r="AI1038" s="146"/>
      <c r="AJ1038" s="146"/>
      <c r="AK1038" s="146"/>
      <c r="AL1038" s="217"/>
      <c r="AM1038" s="146"/>
      <c r="AN1038" s="146"/>
      <c r="AO1038" s="146"/>
      <c r="AP1038" s="146"/>
      <c r="AQ1038" s="146"/>
      <c r="AR1038" s="146"/>
      <c r="AS1038" s="146"/>
      <c r="AT1038" s="146"/>
      <c r="AU1038" s="146"/>
      <c r="AV1038" s="146"/>
      <c r="AW1038" s="146"/>
      <c r="AX1038" s="146"/>
      <c r="AY1038" s="146"/>
      <c r="AZ1038" s="146"/>
      <c r="BA1038" s="146"/>
      <c r="BB1038" s="146"/>
      <c r="BC1038" s="146"/>
      <c r="BD1038" s="146"/>
      <c r="BE1038" s="146"/>
      <c r="BF1038" s="146"/>
      <c r="BG1038" s="146"/>
      <c r="BH1038" s="146"/>
      <c r="BI1038" s="146"/>
      <c r="BJ1038" s="146"/>
      <c r="BK1038" s="146"/>
      <c r="BL1038" s="146"/>
      <c r="BM1038" s="146"/>
      <c r="BN1038" s="146"/>
      <c r="BO1038" s="146"/>
      <c r="BP1038" s="146"/>
      <c r="BQ1038" s="146"/>
      <c r="BR1038" s="146"/>
      <c r="BS1038" s="146"/>
      <c r="BT1038" s="146"/>
      <c r="BU1038" s="146"/>
      <c r="BV1038" s="146"/>
      <c r="BW1038" s="146"/>
      <c r="BX1038" s="146"/>
      <c r="BY1038" s="146"/>
      <c r="BZ1038" s="146"/>
      <c r="CA1038" s="146"/>
      <c r="CB1038" s="146"/>
      <c r="CC1038" s="146"/>
      <c r="CD1038" s="146"/>
      <c r="CE1038" s="146"/>
      <c r="CF1038" s="146"/>
      <c r="CG1038" s="146"/>
      <c r="CH1038" s="146"/>
      <c r="CI1038" s="146"/>
      <c r="CJ1038" s="146"/>
      <c r="CK1038" s="146"/>
      <c r="CL1038" s="146"/>
      <c r="CM1038" s="146"/>
      <c r="CN1038" s="146"/>
      <c r="CO1038" s="146"/>
      <c r="CP1038" s="146"/>
      <c r="CQ1038" s="146"/>
      <c r="CR1038" s="146"/>
      <c r="CS1038" s="146"/>
      <c r="CT1038" s="146"/>
      <c r="CU1038" s="146"/>
      <c r="CV1038" s="146"/>
      <c r="CW1038" s="146"/>
      <c r="CX1038" s="146"/>
      <c r="CY1038" s="146"/>
      <c r="CZ1038" s="146"/>
      <c r="DA1038" s="146"/>
      <c r="DB1038" s="146"/>
      <c r="DC1038" s="146"/>
      <c r="DD1038" s="146"/>
      <c r="DE1038" s="146"/>
      <c r="DF1038" s="146"/>
      <c r="DG1038" s="146"/>
      <c r="DH1038" s="146"/>
      <c r="DI1038" s="146"/>
      <c r="DJ1038" s="146"/>
      <c r="DK1038" s="146"/>
      <c r="DL1038" s="146"/>
      <c r="DM1038" s="146"/>
      <c r="DN1038" s="146"/>
      <c r="DO1038" s="146"/>
      <c r="DP1038" s="146"/>
      <c r="DQ1038" s="146"/>
      <c r="DR1038" s="146"/>
      <c r="DS1038" s="146"/>
      <c r="DT1038" s="146"/>
      <c r="DU1038" s="146"/>
      <c r="DV1038" s="158"/>
      <c r="DW1038" s="158"/>
      <c r="DX1038" s="158"/>
      <c r="DY1038" s="158"/>
      <c r="DZ1038" s="158"/>
      <c r="EA1038" s="158"/>
      <c r="EB1038" s="158"/>
      <c r="EC1038" s="158"/>
      <c r="ED1038" s="158"/>
      <c r="EE1038" s="158"/>
      <c r="EF1038" s="158"/>
      <c r="EG1038" s="158"/>
      <c r="EH1038" s="158"/>
      <c r="EI1038" s="158"/>
      <c r="EJ1038" s="146"/>
      <c r="EK1038" s="146"/>
      <c r="EL1038" s="146"/>
      <c r="EM1038" s="146"/>
      <c r="EN1038" s="146"/>
      <c r="EO1038" s="146"/>
      <c r="EP1038" s="146"/>
      <c r="EQ1038" s="146"/>
      <c r="ER1038" s="146"/>
      <c r="ES1038" s="146"/>
      <c r="ET1038" s="146"/>
      <c r="EU1038" s="146"/>
      <c r="EV1038" s="146"/>
      <c r="EW1038" s="146"/>
      <c r="EX1038" s="146"/>
      <c r="EY1038" s="146"/>
      <c r="EZ1038" s="158"/>
      <c r="FA1038" s="158"/>
      <c r="FB1038" s="158"/>
      <c r="FC1038" s="146"/>
      <c r="FD1038" s="146"/>
      <c r="FE1038" s="146"/>
      <c r="FF1038" s="146"/>
      <c r="FG1038" s="146"/>
      <c r="FH1038" s="146"/>
      <c r="FI1038" s="146"/>
      <c r="FJ1038" s="146"/>
      <c r="FK1038" s="146"/>
      <c r="FL1038" s="146"/>
      <c r="FM1038" s="146"/>
      <c r="FN1038" s="146"/>
      <c r="FO1038" s="146"/>
      <c r="FP1038" s="146"/>
      <c r="FQ1038" s="146"/>
      <c r="FR1038" s="146"/>
      <c r="FS1038" s="146"/>
      <c r="FT1038" s="146"/>
      <c r="FU1038" s="146"/>
      <c r="FV1038" s="146"/>
      <c r="FW1038" s="146"/>
      <c r="FX1038" s="146"/>
      <c r="FY1038" s="146"/>
      <c r="FZ1038" s="146"/>
      <c r="GA1038" s="146"/>
    </row>
    <row r="1039" spans="4:183">
      <c r="D1039" s="45"/>
      <c r="N1039" s="146"/>
      <c r="O1039" s="146"/>
      <c r="P1039" s="146"/>
      <c r="Q1039" s="146"/>
      <c r="R1039" s="146"/>
      <c r="S1039" s="146"/>
      <c r="T1039" s="146"/>
      <c r="U1039" s="146"/>
      <c r="V1039" s="146"/>
      <c r="W1039" s="146"/>
      <c r="X1039" s="146"/>
      <c r="Y1039" s="146"/>
      <c r="Z1039" s="146"/>
      <c r="AA1039" s="146"/>
      <c r="AB1039" s="146"/>
      <c r="AC1039" s="146"/>
      <c r="AD1039" s="146"/>
      <c r="AE1039" s="146"/>
      <c r="AF1039" s="146"/>
      <c r="AG1039" s="146"/>
      <c r="AH1039" s="146"/>
      <c r="AI1039" s="146"/>
      <c r="AJ1039" s="146"/>
      <c r="AK1039" s="146"/>
      <c r="AL1039" s="217"/>
      <c r="AM1039" s="146"/>
      <c r="AN1039" s="146"/>
      <c r="AO1039" s="146"/>
      <c r="AP1039" s="146"/>
      <c r="AQ1039" s="146"/>
      <c r="AR1039" s="146"/>
      <c r="AS1039" s="146"/>
      <c r="AT1039" s="146"/>
      <c r="AU1039" s="146"/>
      <c r="AV1039" s="146"/>
      <c r="AW1039" s="146"/>
      <c r="AX1039" s="146"/>
      <c r="AY1039" s="146"/>
      <c r="AZ1039" s="146"/>
      <c r="BA1039" s="146"/>
      <c r="BB1039" s="146"/>
      <c r="BC1039" s="146"/>
      <c r="BD1039" s="146"/>
      <c r="BE1039" s="146"/>
      <c r="BF1039" s="146"/>
      <c r="BG1039" s="146"/>
      <c r="BH1039" s="146"/>
      <c r="BI1039" s="146"/>
      <c r="BJ1039" s="146"/>
      <c r="BK1039" s="146"/>
      <c r="BL1039" s="146"/>
      <c r="BM1039" s="146"/>
      <c r="BN1039" s="146"/>
      <c r="BO1039" s="146"/>
      <c r="BP1039" s="146"/>
      <c r="BQ1039" s="146"/>
      <c r="BR1039" s="146"/>
      <c r="BS1039" s="146"/>
      <c r="BT1039" s="146"/>
      <c r="BU1039" s="146"/>
      <c r="BV1039" s="146"/>
      <c r="BW1039" s="146"/>
      <c r="BX1039" s="146"/>
      <c r="BY1039" s="146"/>
      <c r="BZ1039" s="146"/>
      <c r="CA1039" s="146"/>
      <c r="CB1039" s="146"/>
      <c r="CC1039" s="146"/>
      <c r="CD1039" s="146"/>
      <c r="CE1039" s="146"/>
      <c r="CF1039" s="146"/>
      <c r="CG1039" s="146"/>
      <c r="CH1039" s="146"/>
      <c r="CI1039" s="146"/>
      <c r="CJ1039" s="146"/>
      <c r="CK1039" s="146"/>
      <c r="CL1039" s="146"/>
      <c r="CM1039" s="146"/>
      <c r="CN1039" s="146"/>
      <c r="CO1039" s="146"/>
      <c r="CP1039" s="146"/>
      <c r="CQ1039" s="146"/>
      <c r="CR1039" s="146"/>
      <c r="CS1039" s="146"/>
      <c r="CT1039" s="146"/>
      <c r="CU1039" s="146"/>
      <c r="CV1039" s="146"/>
      <c r="CW1039" s="146"/>
      <c r="CX1039" s="146"/>
      <c r="CY1039" s="146"/>
      <c r="CZ1039" s="146"/>
      <c r="DA1039" s="146"/>
      <c r="DB1039" s="146"/>
      <c r="DC1039" s="146"/>
      <c r="DD1039" s="146"/>
      <c r="DE1039" s="146"/>
      <c r="DF1039" s="146"/>
      <c r="DG1039" s="146"/>
      <c r="DH1039" s="146"/>
      <c r="DI1039" s="146"/>
      <c r="DJ1039" s="146"/>
      <c r="DK1039" s="146"/>
      <c r="DL1039" s="146"/>
      <c r="DM1039" s="146"/>
      <c r="DN1039" s="146"/>
      <c r="DO1039" s="146"/>
      <c r="DP1039" s="146"/>
      <c r="DQ1039" s="146"/>
      <c r="DR1039" s="146"/>
      <c r="DS1039" s="146"/>
      <c r="DT1039" s="146"/>
      <c r="DU1039" s="146"/>
      <c r="DV1039" s="158"/>
      <c r="DW1039" s="158"/>
      <c r="DX1039" s="158"/>
      <c r="DY1039" s="158"/>
      <c r="DZ1039" s="158"/>
      <c r="EA1039" s="158"/>
      <c r="EB1039" s="158"/>
      <c r="EC1039" s="158"/>
      <c r="ED1039" s="158"/>
      <c r="EE1039" s="158"/>
      <c r="EF1039" s="158"/>
      <c r="EG1039" s="158"/>
      <c r="EH1039" s="158"/>
      <c r="EI1039" s="158"/>
      <c r="EJ1039" s="146"/>
      <c r="EK1039" s="146"/>
      <c r="EL1039" s="146"/>
      <c r="EM1039" s="146"/>
      <c r="EN1039" s="146"/>
      <c r="EO1039" s="146"/>
      <c r="EP1039" s="146"/>
      <c r="EQ1039" s="146"/>
      <c r="ER1039" s="146"/>
      <c r="ES1039" s="146"/>
      <c r="ET1039" s="146"/>
      <c r="EU1039" s="146"/>
      <c r="EV1039" s="146"/>
      <c r="EW1039" s="146"/>
      <c r="EX1039" s="146"/>
      <c r="EY1039" s="146"/>
      <c r="EZ1039" s="158"/>
      <c r="FA1039" s="158"/>
      <c r="FB1039" s="158"/>
      <c r="FC1039" s="146"/>
      <c r="FD1039" s="146"/>
      <c r="FE1039" s="146"/>
      <c r="FF1039" s="146"/>
      <c r="FG1039" s="146"/>
      <c r="FH1039" s="146"/>
      <c r="FI1039" s="146"/>
      <c r="FJ1039" s="146"/>
      <c r="FK1039" s="146"/>
      <c r="FL1039" s="146"/>
      <c r="FM1039" s="146"/>
      <c r="FN1039" s="146"/>
      <c r="FO1039" s="146"/>
      <c r="FP1039" s="146"/>
      <c r="FQ1039" s="146"/>
      <c r="FR1039" s="146"/>
      <c r="FS1039" s="146"/>
      <c r="FT1039" s="146"/>
      <c r="FU1039" s="146"/>
      <c r="FV1039" s="146"/>
      <c r="FW1039" s="146"/>
      <c r="FX1039" s="146"/>
      <c r="FY1039" s="146"/>
      <c r="FZ1039" s="146"/>
      <c r="GA1039" s="146"/>
    </row>
    <row r="1040" spans="4:183">
      <c r="D1040" s="45"/>
      <c r="N1040" s="146"/>
      <c r="O1040" s="146"/>
      <c r="P1040" s="146"/>
      <c r="Q1040" s="146"/>
      <c r="R1040" s="146"/>
      <c r="S1040" s="146"/>
      <c r="T1040" s="146"/>
      <c r="U1040" s="146"/>
      <c r="V1040" s="146"/>
      <c r="W1040" s="146"/>
      <c r="X1040" s="146"/>
      <c r="Y1040" s="146"/>
      <c r="Z1040" s="146"/>
      <c r="AA1040" s="146"/>
      <c r="AB1040" s="146"/>
      <c r="AC1040" s="146"/>
      <c r="AD1040" s="146"/>
      <c r="AE1040" s="146"/>
      <c r="AF1040" s="146"/>
      <c r="AG1040" s="146"/>
      <c r="AH1040" s="146"/>
      <c r="AI1040" s="146"/>
      <c r="AJ1040" s="146"/>
      <c r="AK1040" s="146"/>
      <c r="AL1040" s="217"/>
      <c r="AM1040" s="146"/>
      <c r="AN1040" s="146"/>
      <c r="AO1040" s="146"/>
      <c r="AP1040" s="146"/>
      <c r="AQ1040" s="146"/>
      <c r="AR1040" s="146"/>
      <c r="AS1040" s="146"/>
      <c r="AT1040" s="146"/>
      <c r="AU1040" s="146"/>
      <c r="AV1040" s="146"/>
      <c r="AW1040" s="146"/>
      <c r="AX1040" s="146"/>
      <c r="AY1040" s="146"/>
      <c r="AZ1040" s="146"/>
      <c r="BA1040" s="146"/>
      <c r="BB1040" s="146"/>
      <c r="BC1040" s="146"/>
      <c r="BD1040" s="146"/>
      <c r="BE1040" s="146"/>
      <c r="BF1040" s="146"/>
      <c r="BG1040" s="146"/>
      <c r="BH1040" s="146"/>
      <c r="BI1040" s="146"/>
      <c r="BJ1040" s="146"/>
      <c r="BK1040" s="146"/>
      <c r="BL1040" s="146"/>
      <c r="BM1040" s="146"/>
      <c r="BN1040" s="146"/>
      <c r="BO1040" s="146"/>
      <c r="BP1040" s="146"/>
      <c r="BQ1040" s="146"/>
      <c r="BR1040" s="146"/>
      <c r="BS1040" s="146"/>
      <c r="BT1040" s="146"/>
      <c r="BU1040" s="146"/>
      <c r="BV1040" s="146"/>
      <c r="BW1040" s="146"/>
      <c r="BX1040" s="146"/>
      <c r="BY1040" s="146"/>
      <c r="BZ1040" s="146"/>
      <c r="CA1040" s="146"/>
      <c r="CB1040" s="146"/>
      <c r="CC1040" s="146"/>
      <c r="CD1040" s="146"/>
      <c r="CE1040" s="146"/>
      <c r="CF1040" s="146"/>
      <c r="CG1040" s="146"/>
      <c r="CH1040" s="146"/>
      <c r="CI1040" s="146"/>
      <c r="CJ1040" s="146"/>
      <c r="CK1040" s="146"/>
      <c r="CL1040" s="146"/>
      <c r="CM1040" s="146"/>
      <c r="CN1040" s="146"/>
      <c r="CO1040" s="146"/>
      <c r="CP1040" s="146"/>
      <c r="CQ1040" s="146"/>
      <c r="CR1040" s="146"/>
      <c r="CS1040" s="146"/>
      <c r="CT1040" s="146"/>
      <c r="CU1040" s="146"/>
      <c r="CV1040" s="146"/>
      <c r="CW1040" s="146"/>
      <c r="CX1040" s="146"/>
      <c r="CY1040" s="146"/>
      <c r="CZ1040" s="146"/>
      <c r="DA1040" s="146"/>
      <c r="DB1040" s="146"/>
      <c r="DC1040" s="146"/>
      <c r="DD1040" s="146"/>
      <c r="DE1040" s="146"/>
      <c r="DF1040" s="146"/>
      <c r="DG1040" s="146"/>
      <c r="DH1040" s="146"/>
      <c r="DI1040" s="146"/>
      <c r="DJ1040" s="146"/>
      <c r="DK1040" s="146"/>
      <c r="DL1040" s="146"/>
      <c r="DM1040" s="146"/>
      <c r="DN1040" s="146"/>
      <c r="DO1040" s="146"/>
      <c r="DP1040" s="146"/>
      <c r="DQ1040" s="146"/>
      <c r="DR1040" s="146"/>
      <c r="DS1040" s="146"/>
      <c r="DT1040" s="146"/>
      <c r="DU1040" s="146"/>
      <c r="DV1040" s="158"/>
      <c r="DW1040" s="158"/>
      <c r="DX1040" s="158"/>
      <c r="DY1040" s="158"/>
      <c r="DZ1040" s="158"/>
      <c r="EA1040" s="158"/>
      <c r="EB1040" s="158"/>
      <c r="EC1040" s="158"/>
      <c r="ED1040" s="158"/>
      <c r="EE1040" s="158"/>
      <c r="EF1040" s="158"/>
      <c r="EG1040" s="158"/>
      <c r="EH1040" s="158"/>
      <c r="EI1040" s="158"/>
      <c r="EJ1040" s="146"/>
      <c r="EK1040" s="146"/>
      <c r="EL1040" s="146"/>
      <c r="EM1040" s="146"/>
      <c r="EN1040" s="146"/>
      <c r="EO1040" s="146"/>
      <c r="EP1040" s="146"/>
      <c r="EQ1040" s="146"/>
      <c r="ER1040" s="146"/>
      <c r="ES1040" s="146"/>
      <c r="ET1040" s="146"/>
      <c r="EU1040" s="146"/>
      <c r="EV1040" s="146"/>
      <c r="EW1040" s="146"/>
      <c r="EX1040" s="146"/>
      <c r="EY1040" s="146"/>
      <c r="EZ1040" s="158"/>
      <c r="FA1040" s="158"/>
      <c r="FB1040" s="158"/>
      <c r="FC1040" s="146"/>
      <c r="FD1040" s="146"/>
      <c r="FE1040" s="146"/>
      <c r="FF1040" s="146"/>
      <c r="FG1040" s="146"/>
      <c r="FH1040" s="146"/>
      <c r="FI1040" s="146"/>
      <c r="FJ1040" s="146"/>
      <c r="FK1040" s="146"/>
      <c r="FL1040" s="146"/>
      <c r="FM1040" s="146"/>
      <c r="FN1040" s="146"/>
      <c r="FO1040" s="146"/>
      <c r="FP1040" s="146"/>
      <c r="FQ1040" s="146"/>
      <c r="FR1040" s="146"/>
      <c r="FS1040" s="146"/>
      <c r="FT1040" s="146"/>
      <c r="FU1040" s="146"/>
      <c r="FV1040" s="146"/>
      <c r="FW1040" s="146"/>
      <c r="FX1040" s="146"/>
      <c r="FY1040" s="146"/>
      <c r="FZ1040" s="146"/>
      <c r="GA1040" s="146"/>
    </row>
    <row r="1041" spans="4:183">
      <c r="D1041" s="45"/>
      <c r="N1041" s="146"/>
      <c r="O1041" s="146"/>
      <c r="P1041" s="146"/>
      <c r="Q1041" s="146"/>
      <c r="R1041" s="146"/>
      <c r="S1041" s="146"/>
      <c r="T1041" s="146"/>
      <c r="U1041" s="146"/>
      <c r="V1041" s="146"/>
      <c r="W1041" s="146"/>
      <c r="X1041" s="146"/>
      <c r="Y1041" s="146"/>
      <c r="Z1041" s="146"/>
      <c r="AA1041" s="146"/>
      <c r="AB1041" s="146"/>
      <c r="AC1041" s="146"/>
      <c r="AD1041" s="146"/>
      <c r="AE1041" s="146"/>
      <c r="AF1041" s="146"/>
      <c r="AG1041" s="146"/>
      <c r="AH1041" s="146"/>
      <c r="AI1041" s="146"/>
      <c r="AJ1041" s="146"/>
      <c r="AK1041" s="146"/>
      <c r="AL1041" s="217"/>
      <c r="AM1041" s="146"/>
      <c r="AN1041" s="146"/>
      <c r="AO1041" s="146"/>
      <c r="AP1041" s="146"/>
      <c r="AQ1041" s="146"/>
      <c r="AR1041" s="146"/>
      <c r="AS1041" s="146"/>
      <c r="AT1041" s="146"/>
      <c r="AU1041" s="146"/>
      <c r="AV1041" s="146"/>
      <c r="AW1041" s="146"/>
      <c r="AX1041" s="146"/>
      <c r="AY1041" s="146"/>
      <c r="AZ1041" s="146"/>
      <c r="BA1041" s="146"/>
      <c r="BB1041" s="146"/>
      <c r="BC1041" s="146"/>
      <c r="BD1041" s="146"/>
      <c r="BE1041" s="146"/>
      <c r="BF1041" s="146"/>
      <c r="BG1041" s="146"/>
      <c r="BH1041" s="146"/>
      <c r="BI1041" s="146"/>
      <c r="BJ1041" s="146"/>
      <c r="BK1041" s="146"/>
      <c r="BL1041" s="146"/>
      <c r="BM1041" s="146"/>
      <c r="BN1041" s="146"/>
      <c r="BO1041" s="146"/>
      <c r="BP1041" s="146"/>
      <c r="BQ1041" s="146"/>
      <c r="BR1041" s="146"/>
      <c r="BS1041" s="146"/>
      <c r="BT1041" s="146"/>
      <c r="BU1041" s="146"/>
      <c r="BV1041" s="146"/>
      <c r="BW1041" s="146"/>
      <c r="BX1041" s="146"/>
      <c r="BY1041" s="146"/>
      <c r="BZ1041" s="146"/>
      <c r="CA1041" s="146"/>
      <c r="CB1041" s="146"/>
      <c r="CC1041" s="146"/>
      <c r="CD1041" s="146"/>
      <c r="CE1041" s="146"/>
      <c r="CF1041" s="146"/>
      <c r="CG1041" s="146"/>
      <c r="CH1041" s="146"/>
      <c r="CI1041" s="146"/>
      <c r="CJ1041" s="146"/>
      <c r="CK1041" s="146"/>
      <c r="CL1041" s="146"/>
      <c r="CM1041" s="146"/>
      <c r="CN1041" s="146"/>
      <c r="CO1041" s="146"/>
      <c r="CP1041" s="146"/>
      <c r="CQ1041" s="146"/>
      <c r="CR1041" s="146"/>
      <c r="CS1041" s="146"/>
      <c r="CT1041" s="146"/>
      <c r="CU1041" s="146"/>
      <c r="CV1041" s="146"/>
      <c r="CW1041" s="146"/>
      <c r="CX1041" s="146"/>
      <c r="CY1041" s="146"/>
      <c r="CZ1041" s="146"/>
      <c r="DA1041" s="146"/>
      <c r="DB1041" s="146"/>
      <c r="DC1041" s="146"/>
      <c r="DD1041" s="146"/>
      <c r="DE1041" s="146"/>
      <c r="DF1041" s="146"/>
      <c r="DG1041" s="146"/>
      <c r="DH1041" s="146"/>
      <c r="DI1041" s="146"/>
      <c r="DJ1041" s="146"/>
      <c r="DK1041" s="146"/>
      <c r="DL1041" s="146"/>
      <c r="DM1041" s="146"/>
      <c r="DN1041" s="146"/>
      <c r="DO1041" s="146"/>
      <c r="DP1041" s="146"/>
      <c r="DQ1041" s="146"/>
      <c r="DR1041" s="146"/>
      <c r="DS1041" s="146"/>
      <c r="DT1041" s="146"/>
      <c r="DU1041" s="146"/>
      <c r="DV1041" s="158"/>
      <c r="DW1041" s="158"/>
      <c r="DX1041" s="158"/>
      <c r="DY1041" s="158"/>
      <c r="DZ1041" s="158"/>
      <c r="EA1041" s="158"/>
      <c r="EB1041" s="158"/>
      <c r="EC1041" s="158"/>
      <c r="ED1041" s="158"/>
      <c r="EE1041" s="158"/>
      <c r="EF1041" s="158"/>
      <c r="EG1041" s="158"/>
      <c r="EH1041" s="158"/>
      <c r="EI1041" s="158"/>
      <c r="EJ1041" s="146"/>
      <c r="EK1041" s="146"/>
      <c r="EL1041" s="146"/>
      <c r="EM1041" s="146"/>
      <c r="EN1041" s="146"/>
      <c r="EO1041" s="146"/>
      <c r="EP1041" s="146"/>
      <c r="EQ1041" s="146"/>
      <c r="ER1041" s="146"/>
      <c r="ES1041" s="146"/>
      <c r="ET1041" s="146"/>
      <c r="EU1041" s="146"/>
      <c r="EV1041" s="146"/>
      <c r="EW1041" s="146"/>
      <c r="EX1041" s="146"/>
      <c r="EY1041" s="146"/>
      <c r="EZ1041" s="158"/>
      <c r="FA1041" s="158"/>
      <c r="FB1041" s="158"/>
      <c r="FC1041" s="146"/>
      <c r="FD1041" s="146"/>
      <c r="FE1041" s="146"/>
      <c r="FF1041" s="146"/>
      <c r="FG1041" s="146"/>
      <c r="FH1041" s="146"/>
      <c r="FI1041" s="146"/>
      <c r="FJ1041" s="146"/>
      <c r="FK1041" s="146"/>
      <c r="FL1041" s="146"/>
      <c r="FM1041" s="146"/>
      <c r="FN1041" s="146"/>
      <c r="FO1041" s="146"/>
      <c r="FP1041" s="146"/>
      <c r="FQ1041" s="146"/>
      <c r="FR1041" s="146"/>
      <c r="FS1041" s="146"/>
      <c r="FT1041" s="146"/>
      <c r="FU1041" s="146"/>
      <c r="FV1041" s="146"/>
      <c r="FW1041" s="146"/>
      <c r="FX1041" s="146"/>
      <c r="FY1041" s="146"/>
      <c r="FZ1041" s="146"/>
      <c r="GA1041" s="146"/>
    </row>
    <row r="1042" spans="4:183">
      <c r="D1042" s="45"/>
      <c r="N1042" s="146"/>
      <c r="O1042" s="146"/>
      <c r="P1042" s="146"/>
      <c r="Q1042" s="146"/>
      <c r="R1042" s="146"/>
      <c r="S1042" s="146"/>
      <c r="T1042" s="146"/>
      <c r="U1042" s="146"/>
      <c r="V1042" s="146"/>
      <c r="W1042" s="146"/>
      <c r="X1042" s="146"/>
      <c r="Y1042" s="146"/>
      <c r="Z1042" s="146"/>
      <c r="AA1042" s="146"/>
      <c r="AB1042" s="146"/>
      <c r="AC1042" s="146"/>
      <c r="AD1042" s="146"/>
      <c r="AE1042" s="146"/>
      <c r="AF1042" s="146"/>
      <c r="AG1042" s="146"/>
      <c r="AH1042" s="146"/>
      <c r="AI1042" s="146"/>
      <c r="AJ1042" s="146"/>
      <c r="AK1042" s="146"/>
      <c r="AL1042" s="217"/>
      <c r="AM1042" s="146"/>
      <c r="AN1042" s="146"/>
      <c r="AO1042" s="146"/>
      <c r="AP1042" s="146"/>
      <c r="AQ1042" s="146"/>
      <c r="AR1042" s="146"/>
      <c r="AS1042" s="146"/>
      <c r="AT1042" s="146"/>
      <c r="AU1042" s="146"/>
      <c r="AV1042" s="146"/>
      <c r="AW1042" s="146"/>
      <c r="AX1042" s="146"/>
      <c r="AY1042" s="146"/>
      <c r="AZ1042" s="146"/>
      <c r="BA1042" s="146"/>
      <c r="BB1042" s="146"/>
      <c r="BC1042" s="146"/>
      <c r="BD1042" s="146"/>
      <c r="BE1042" s="146"/>
      <c r="BF1042" s="146"/>
      <c r="BG1042" s="146"/>
      <c r="BH1042" s="146"/>
      <c r="BI1042" s="146"/>
      <c r="BJ1042" s="146"/>
      <c r="BK1042" s="146"/>
      <c r="BL1042" s="146"/>
      <c r="BM1042" s="146"/>
      <c r="BN1042" s="146"/>
      <c r="BO1042" s="146"/>
      <c r="BP1042" s="146"/>
      <c r="BQ1042" s="146"/>
      <c r="BR1042" s="146"/>
      <c r="BS1042" s="146"/>
      <c r="BT1042" s="146"/>
      <c r="BU1042" s="146"/>
      <c r="BV1042" s="146"/>
      <c r="BW1042" s="146"/>
      <c r="BX1042" s="146"/>
      <c r="BY1042" s="146"/>
      <c r="BZ1042" s="146"/>
      <c r="CA1042" s="146"/>
      <c r="CB1042" s="146"/>
      <c r="CC1042" s="146"/>
      <c r="CD1042" s="146"/>
      <c r="CE1042" s="146"/>
      <c r="CF1042" s="146"/>
      <c r="CG1042" s="146"/>
      <c r="CH1042" s="146"/>
      <c r="CI1042" s="146"/>
      <c r="CJ1042" s="146"/>
      <c r="CK1042" s="146"/>
      <c r="CL1042" s="146"/>
      <c r="CM1042" s="146"/>
      <c r="CN1042" s="146"/>
      <c r="CO1042" s="146"/>
      <c r="CP1042" s="146"/>
      <c r="CQ1042" s="146"/>
      <c r="CR1042" s="146"/>
      <c r="CS1042" s="146"/>
      <c r="CT1042" s="146"/>
      <c r="CU1042" s="146"/>
      <c r="CV1042" s="146"/>
      <c r="CW1042" s="146"/>
      <c r="CX1042" s="146"/>
      <c r="CY1042" s="146"/>
      <c r="CZ1042" s="146"/>
      <c r="DA1042" s="146"/>
      <c r="DB1042" s="146"/>
      <c r="DC1042" s="146"/>
      <c r="DD1042" s="146"/>
      <c r="DE1042" s="146"/>
      <c r="DF1042" s="146"/>
      <c r="DG1042" s="146"/>
      <c r="DH1042" s="146"/>
      <c r="DI1042" s="146"/>
      <c r="DJ1042" s="146"/>
      <c r="DK1042" s="146"/>
      <c r="DL1042" s="146"/>
      <c r="DM1042" s="146"/>
      <c r="DN1042" s="146"/>
      <c r="DO1042" s="146"/>
      <c r="DP1042" s="146"/>
      <c r="DQ1042" s="146"/>
      <c r="DR1042" s="146"/>
      <c r="DS1042" s="146"/>
      <c r="DT1042" s="146"/>
      <c r="DU1042" s="146"/>
      <c r="DV1042" s="158"/>
      <c r="DW1042" s="158"/>
      <c r="DX1042" s="158"/>
      <c r="DY1042" s="158"/>
      <c r="DZ1042" s="158"/>
      <c r="EA1042" s="158"/>
      <c r="EB1042" s="158"/>
      <c r="EC1042" s="158"/>
      <c r="ED1042" s="158"/>
      <c r="EE1042" s="158"/>
      <c r="EF1042" s="158"/>
      <c r="EG1042" s="158"/>
      <c r="EH1042" s="158"/>
      <c r="EI1042" s="158"/>
      <c r="EJ1042" s="146"/>
      <c r="EK1042" s="146"/>
      <c r="EL1042" s="146"/>
      <c r="EM1042" s="146"/>
      <c r="EN1042" s="146"/>
      <c r="EO1042" s="146"/>
      <c r="EP1042" s="146"/>
      <c r="EQ1042" s="146"/>
      <c r="ER1042" s="146"/>
      <c r="ES1042" s="146"/>
      <c r="ET1042" s="146"/>
      <c r="EU1042" s="146"/>
      <c r="EV1042" s="146"/>
      <c r="EW1042" s="146"/>
      <c r="EX1042" s="146"/>
      <c r="EY1042" s="146"/>
      <c r="EZ1042" s="158"/>
      <c r="FA1042" s="158"/>
      <c r="FB1042" s="158"/>
      <c r="FC1042" s="146"/>
      <c r="FD1042" s="146"/>
      <c r="FE1042" s="146"/>
      <c r="FF1042" s="146"/>
      <c r="FG1042" s="146"/>
      <c r="FH1042" s="146"/>
      <c r="FI1042" s="146"/>
      <c r="FJ1042" s="146"/>
      <c r="FK1042" s="146"/>
      <c r="FL1042" s="146"/>
      <c r="FM1042" s="146"/>
      <c r="FN1042" s="146"/>
      <c r="FO1042" s="146"/>
      <c r="FP1042" s="146"/>
      <c r="FQ1042" s="146"/>
      <c r="FR1042" s="146"/>
      <c r="FS1042" s="146"/>
      <c r="FT1042" s="146"/>
      <c r="FU1042" s="146"/>
      <c r="FV1042" s="146"/>
      <c r="FW1042" s="146"/>
      <c r="FX1042" s="146"/>
      <c r="FY1042" s="146"/>
      <c r="FZ1042" s="146"/>
      <c r="GA1042" s="146"/>
    </row>
    <row r="1043" spans="4:183">
      <c r="D1043" s="45"/>
      <c r="N1043" s="146"/>
      <c r="O1043" s="146"/>
      <c r="P1043" s="146"/>
      <c r="Q1043" s="146"/>
      <c r="R1043" s="146"/>
      <c r="S1043" s="146"/>
      <c r="T1043" s="146"/>
      <c r="U1043" s="146"/>
      <c r="V1043" s="146"/>
      <c r="W1043" s="146"/>
      <c r="X1043" s="146"/>
      <c r="Y1043" s="146"/>
      <c r="Z1043" s="146"/>
      <c r="AA1043" s="146"/>
      <c r="AB1043" s="146"/>
      <c r="AC1043" s="146"/>
      <c r="AD1043" s="146"/>
      <c r="AE1043" s="146"/>
      <c r="AF1043" s="146"/>
      <c r="AG1043" s="146"/>
      <c r="AH1043" s="146"/>
      <c r="AI1043" s="146"/>
      <c r="AJ1043" s="146"/>
      <c r="AK1043" s="146"/>
      <c r="AL1043" s="217"/>
      <c r="AM1043" s="146"/>
      <c r="AN1043" s="146"/>
      <c r="AO1043" s="146"/>
      <c r="AP1043" s="146"/>
      <c r="AQ1043" s="146"/>
      <c r="AR1043" s="146"/>
      <c r="AS1043" s="146"/>
      <c r="AT1043" s="146"/>
      <c r="AU1043" s="146"/>
      <c r="AV1043" s="146"/>
      <c r="AW1043" s="146"/>
      <c r="AX1043" s="146"/>
      <c r="AY1043" s="146"/>
      <c r="AZ1043" s="146"/>
      <c r="BA1043" s="146"/>
      <c r="BB1043" s="146"/>
      <c r="BC1043" s="146"/>
      <c r="BD1043" s="146"/>
      <c r="BE1043" s="146"/>
      <c r="BF1043" s="146"/>
      <c r="BG1043" s="146"/>
      <c r="BH1043" s="146"/>
      <c r="BI1043" s="146"/>
      <c r="BJ1043" s="146"/>
      <c r="BK1043" s="146"/>
      <c r="BL1043" s="146"/>
      <c r="BM1043" s="146"/>
      <c r="BN1043" s="146"/>
      <c r="BO1043" s="146"/>
      <c r="BP1043" s="146"/>
      <c r="BQ1043" s="146"/>
      <c r="BR1043" s="146"/>
      <c r="BS1043" s="146"/>
      <c r="BT1043" s="146"/>
      <c r="BU1043" s="146"/>
      <c r="BV1043" s="146"/>
      <c r="BW1043" s="146"/>
      <c r="BX1043" s="146"/>
      <c r="BY1043" s="146"/>
      <c r="BZ1043" s="146"/>
      <c r="CA1043" s="146"/>
      <c r="CB1043" s="146"/>
      <c r="CC1043" s="146"/>
      <c r="CD1043" s="146"/>
      <c r="CE1043" s="146"/>
      <c r="CF1043" s="146"/>
      <c r="CG1043" s="146"/>
      <c r="CH1043" s="146"/>
      <c r="CI1043" s="146"/>
      <c r="CJ1043" s="146"/>
      <c r="CK1043" s="146"/>
      <c r="CL1043" s="146"/>
      <c r="CM1043" s="146"/>
      <c r="CN1043" s="146"/>
      <c r="CO1043" s="146"/>
      <c r="CP1043" s="146"/>
      <c r="CQ1043" s="146"/>
      <c r="CR1043" s="146"/>
      <c r="CS1043" s="146"/>
      <c r="CT1043" s="146"/>
      <c r="CU1043" s="146"/>
      <c r="CV1043" s="146"/>
      <c r="CW1043" s="146"/>
      <c r="CX1043" s="146"/>
      <c r="CY1043" s="146"/>
      <c r="CZ1043" s="146"/>
      <c r="DA1043" s="146"/>
      <c r="DB1043" s="146"/>
      <c r="DC1043" s="146"/>
      <c r="DD1043" s="146"/>
      <c r="DE1043" s="146"/>
      <c r="DF1043" s="146"/>
      <c r="DG1043" s="146"/>
      <c r="DH1043" s="146"/>
      <c r="DI1043" s="146"/>
      <c r="DJ1043" s="146"/>
      <c r="DK1043" s="146"/>
      <c r="DL1043" s="146"/>
      <c r="DM1043" s="146"/>
      <c r="DN1043" s="146"/>
      <c r="DO1043" s="146"/>
      <c r="DP1043" s="146"/>
      <c r="DQ1043" s="146"/>
      <c r="DR1043" s="146"/>
      <c r="DS1043" s="146"/>
      <c r="DT1043" s="146"/>
      <c r="DU1043" s="146"/>
      <c r="DV1043" s="158"/>
      <c r="DW1043" s="158"/>
      <c r="DX1043" s="158"/>
      <c r="DY1043" s="158"/>
      <c r="DZ1043" s="158"/>
      <c r="EA1043" s="158"/>
      <c r="EB1043" s="158"/>
      <c r="EC1043" s="158"/>
      <c r="ED1043" s="158"/>
      <c r="EE1043" s="158"/>
      <c r="EF1043" s="158"/>
      <c r="EG1043" s="158"/>
      <c r="EH1043" s="158"/>
      <c r="EI1043" s="158"/>
      <c r="EJ1043" s="146"/>
      <c r="EK1043" s="146"/>
      <c r="EL1043" s="146"/>
      <c r="EM1043" s="146"/>
      <c r="EN1043" s="146"/>
      <c r="EO1043" s="146"/>
      <c r="EP1043" s="146"/>
      <c r="EQ1043" s="146"/>
      <c r="ER1043" s="146"/>
      <c r="ES1043" s="146"/>
      <c r="ET1043" s="146"/>
      <c r="EU1043" s="146"/>
      <c r="EV1043" s="146"/>
      <c r="EW1043" s="146"/>
      <c r="EX1043" s="146"/>
      <c r="EY1043" s="146"/>
      <c r="EZ1043" s="158"/>
      <c r="FA1043" s="158"/>
      <c r="FB1043" s="158"/>
      <c r="FC1043" s="146"/>
      <c r="FD1043" s="146"/>
      <c r="FE1043" s="146"/>
      <c r="FF1043" s="146"/>
      <c r="FG1043" s="146"/>
      <c r="FH1043" s="146"/>
      <c r="FI1043" s="146"/>
      <c r="FJ1043" s="146"/>
      <c r="FK1043" s="146"/>
      <c r="FL1043" s="146"/>
      <c r="FM1043" s="146"/>
      <c r="FN1043" s="146"/>
      <c r="FO1043" s="146"/>
      <c r="FP1043" s="146"/>
      <c r="FQ1043" s="146"/>
      <c r="FR1043" s="146"/>
      <c r="FS1043" s="146"/>
      <c r="FT1043" s="146"/>
      <c r="FU1043" s="146"/>
      <c r="FV1043" s="146"/>
      <c r="FW1043" s="146"/>
      <c r="FX1043" s="146"/>
      <c r="FY1043" s="146"/>
      <c r="FZ1043" s="146"/>
      <c r="GA1043" s="146"/>
    </row>
    <row r="1044" spans="4:183">
      <c r="D1044" s="45"/>
      <c r="N1044" s="146"/>
      <c r="O1044" s="146"/>
      <c r="P1044" s="146"/>
      <c r="Q1044" s="146"/>
      <c r="R1044" s="146"/>
      <c r="S1044" s="146"/>
      <c r="T1044" s="146"/>
      <c r="U1044" s="146"/>
      <c r="V1044" s="146"/>
      <c r="W1044" s="146"/>
      <c r="X1044" s="146"/>
      <c r="Y1044" s="146"/>
      <c r="Z1044" s="146"/>
      <c r="AA1044" s="146"/>
      <c r="AB1044" s="146"/>
      <c r="AC1044" s="146"/>
      <c r="AD1044" s="146"/>
      <c r="AE1044" s="146"/>
      <c r="AF1044" s="146"/>
      <c r="AG1044" s="146"/>
      <c r="AH1044" s="146"/>
      <c r="AI1044" s="146"/>
      <c r="AJ1044" s="146"/>
      <c r="AK1044" s="146"/>
      <c r="AL1044" s="217"/>
      <c r="AM1044" s="146"/>
      <c r="AN1044" s="146"/>
      <c r="AO1044" s="146"/>
      <c r="AP1044" s="146"/>
      <c r="AQ1044" s="146"/>
      <c r="AR1044" s="146"/>
      <c r="AS1044" s="146"/>
      <c r="AT1044" s="146"/>
      <c r="AU1044" s="146"/>
      <c r="AV1044" s="146"/>
      <c r="AW1044" s="146"/>
      <c r="AX1044" s="146"/>
      <c r="AY1044" s="146"/>
      <c r="AZ1044" s="146"/>
      <c r="BA1044" s="146"/>
      <c r="BB1044" s="146"/>
      <c r="BC1044" s="146"/>
      <c r="BD1044" s="146"/>
      <c r="BE1044" s="146"/>
      <c r="BF1044" s="146"/>
      <c r="BG1044" s="146"/>
      <c r="BH1044" s="146"/>
      <c r="BI1044" s="146"/>
      <c r="BJ1044" s="146"/>
      <c r="BK1044" s="146"/>
      <c r="BL1044" s="146"/>
      <c r="BM1044" s="146"/>
      <c r="BN1044" s="146"/>
      <c r="BO1044" s="146"/>
      <c r="BP1044" s="146"/>
      <c r="BQ1044" s="146"/>
      <c r="BR1044" s="146"/>
      <c r="BS1044" s="146"/>
      <c r="BT1044" s="146"/>
      <c r="BU1044" s="146"/>
      <c r="BV1044" s="146"/>
      <c r="BW1044" s="146"/>
      <c r="BX1044" s="146"/>
      <c r="BY1044" s="146"/>
      <c r="BZ1044" s="146"/>
      <c r="CA1044" s="146"/>
      <c r="CB1044" s="146"/>
      <c r="CC1044" s="146"/>
      <c r="CD1044" s="146"/>
      <c r="CE1044" s="146"/>
      <c r="CF1044" s="146"/>
      <c r="CG1044" s="146"/>
      <c r="CH1044" s="146"/>
      <c r="CI1044" s="146"/>
      <c r="CJ1044" s="146"/>
      <c r="CK1044" s="146"/>
      <c r="CL1044" s="146"/>
      <c r="CM1044" s="146"/>
      <c r="CN1044" s="146"/>
      <c r="CO1044" s="146"/>
      <c r="CP1044" s="146"/>
      <c r="CQ1044" s="146"/>
      <c r="CR1044" s="146"/>
      <c r="CS1044" s="146"/>
      <c r="CT1044" s="146"/>
      <c r="CU1044" s="146"/>
      <c r="CV1044" s="146"/>
      <c r="CW1044" s="146"/>
      <c r="CX1044" s="146"/>
      <c r="CY1044" s="146"/>
      <c r="CZ1044" s="146"/>
      <c r="DA1044" s="146"/>
      <c r="DB1044" s="146"/>
      <c r="DC1044" s="146"/>
      <c r="DD1044" s="146"/>
      <c r="DE1044" s="146"/>
      <c r="DF1044" s="146"/>
      <c r="DG1044" s="146"/>
      <c r="DH1044" s="146"/>
      <c r="DI1044" s="146"/>
      <c r="DJ1044" s="146"/>
      <c r="DK1044" s="146"/>
      <c r="DL1044" s="146"/>
      <c r="DM1044" s="146"/>
      <c r="DN1044" s="146"/>
      <c r="DO1044" s="146"/>
      <c r="DP1044" s="146"/>
      <c r="DQ1044" s="146"/>
      <c r="DR1044" s="146"/>
      <c r="DS1044" s="146"/>
      <c r="DT1044" s="146"/>
      <c r="DU1044" s="146"/>
      <c r="DV1044" s="158"/>
      <c r="DW1044" s="158"/>
      <c r="DX1044" s="158"/>
      <c r="DY1044" s="158"/>
      <c r="DZ1044" s="158"/>
      <c r="EA1044" s="158"/>
      <c r="EB1044" s="158"/>
      <c r="EC1044" s="158"/>
      <c r="ED1044" s="158"/>
      <c r="EE1044" s="158"/>
      <c r="EF1044" s="158"/>
      <c r="EG1044" s="158"/>
      <c r="EH1044" s="158"/>
      <c r="EI1044" s="158"/>
      <c r="EJ1044" s="146"/>
      <c r="EK1044" s="146"/>
      <c r="EL1044" s="146"/>
      <c r="EM1044" s="146"/>
      <c r="EN1044" s="146"/>
      <c r="EO1044" s="146"/>
      <c r="EP1044" s="146"/>
      <c r="EQ1044" s="146"/>
      <c r="ER1044" s="146"/>
      <c r="ES1044" s="146"/>
      <c r="ET1044" s="146"/>
      <c r="EU1044" s="146"/>
      <c r="EV1044" s="146"/>
      <c r="EW1044" s="146"/>
      <c r="EX1044" s="146"/>
      <c r="EY1044" s="146"/>
      <c r="EZ1044" s="158"/>
      <c r="FA1044" s="158"/>
      <c r="FB1044" s="158"/>
      <c r="FC1044" s="146"/>
      <c r="FD1044" s="146"/>
      <c r="FE1044" s="146"/>
      <c r="FF1044" s="146"/>
      <c r="FG1044" s="146"/>
      <c r="FH1044" s="146"/>
      <c r="FI1044" s="146"/>
      <c r="FJ1044" s="146"/>
      <c r="FK1044" s="146"/>
      <c r="FL1044" s="146"/>
      <c r="FM1044" s="146"/>
      <c r="FN1044" s="146"/>
      <c r="FO1044" s="146"/>
      <c r="FP1044" s="146"/>
      <c r="FQ1044" s="146"/>
      <c r="FR1044" s="146"/>
      <c r="FS1044" s="146"/>
      <c r="FT1044" s="146"/>
      <c r="FU1044" s="146"/>
      <c r="FV1044" s="146"/>
      <c r="FW1044" s="146"/>
      <c r="FX1044" s="146"/>
      <c r="FY1044" s="146"/>
      <c r="FZ1044" s="146"/>
      <c r="GA1044" s="146"/>
    </row>
    <row r="1045" spans="4:183">
      <c r="D1045" s="45"/>
      <c r="N1045" s="146"/>
      <c r="O1045" s="146"/>
      <c r="P1045" s="146"/>
      <c r="Q1045" s="146"/>
      <c r="R1045" s="146"/>
      <c r="S1045" s="146"/>
      <c r="T1045" s="146"/>
      <c r="U1045" s="146"/>
      <c r="V1045" s="146"/>
      <c r="W1045" s="146"/>
      <c r="X1045" s="146"/>
      <c r="Y1045" s="146"/>
      <c r="Z1045" s="146"/>
      <c r="AA1045" s="146"/>
      <c r="AB1045" s="146"/>
      <c r="AC1045" s="146"/>
      <c r="AD1045" s="146"/>
      <c r="AE1045" s="146"/>
      <c r="AF1045" s="146"/>
      <c r="AG1045" s="146"/>
      <c r="AH1045" s="146"/>
      <c r="AI1045" s="146"/>
      <c r="AJ1045" s="146"/>
      <c r="AK1045" s="146"/>
      <c r="AL1045" s="217"/>
      <c r="AM1045" s="146"/>
      <c r="AN1045" s="146"/>
      <c r="AO1045" s="146"/>
      <c r="AP1045" s="146"/>
      <c r="AQ1045" s="146"/>
      <c r="AR1045" s="146"/>
      <c r="AS1045" s="146"/>
      <c r="AT1045" s="146"/>
      <c r="AU1045" s="146"/>
      <c r="AV1045" s="146"/>
      <c r="AW1045" s="146"/>
      <c r="AX1045" s="146"/>
      <c r="AY1045" s="146"/>
      <c r="AZ1045" s="146"/>
      <c r="BA1045" s="146"/>
      <c r="BB1045" s="146"/>
      <c r="BC1045" s="146"/>
      <c r="BD1045" s="146"/>
      <c r="BE1045" s="146"/>
      <c r="BF1045" s="146"/>
      <c r="BG1045" s="146"/>
      <c r="BH1045" s="146"/>
      <c r="BI1045" s="146"/>
      <c r="BJ1045" s="146"/>
      <c r="BK1045" s="146"/>
      <c r="BL1045" s="146"/>
      <c r="BM1045" s="146"/>
      <c r="BN1045" s="146"/>
      <c r="BO1045" s="146"/>
      <c r="BP1045" s="146"/>
      <c r="BQ1045" s="146"/>
      <c r="BR1045" s="146"/>
      <c r="BS1045" s="146"/>
      <c r="BT1045" s="146"/>
      <c r="BU1045" s="146"/>
      <c r="BV1045" s="146"/>
      <c r="BW1045" s="146"/>
      <c r="BX1045" s="146"/>
      <c r="BY1045" s="146"/>
      <c r="BZ1045" s="146"/>
      <c r="CA1045" s="146"/>
      <c r="CB1045" s="146"/>
      <c r="CC1045" s="146"/>
      <c r="CD1045" s="146"/>
      <c r="CE1045" s="146"/>
      <c r="CF1045" s="146"/>
      <c r="CG1045" s="146"/>
      <c r="CH1045" s="146"/>
      <c r="CI1045" s="146"/>
      <c r="CJ1045" s="146"/>
      <c r="CK1045" s="146"/>
      <c r="CL1045" s="146"/>
      <c r="CM1045" s="146"/>
      <c r="CN1045" s="146"/>
      <c r="CO1045" s="146"/>
      <c r="CP1045" s="146"/>
      <c r="CQ1045" s="146"/>
      <c r="CR1045" s="146"/>
      <c r="CS1045" s="146"/>
      <c r="CT1045" s="146"/>
      <c r="CU1045" s="146"/>
      <c r="CV1045" s="146"/>
      <c r="CW1045" s="146"/>
      <c r="CX1045" s="146"/>
      <c r="CY1045" s="146"/>
      <c r="CZ1045" s="146"/>
      <c r="DA1045" s="146"/>
      <c r="DB1045" s="146"/>
      <c r="DC1045" s="146"/>
      <c r="DD1045" s="146"/>
      <c r="DE1045" s="146"/>
      <c r="DF1045" s="146"/>
      <c r="DG1045" s="146"/>
      <c r="DH1045" s="146"/>
      <c r="DI1045" s="146"/>
      <c r="DJ1045" s="146"/>
      <c r="DK1045" s="146"/>
      <c r="DL1045" s="146"/>
      <c r="DM1045" s="146"/>
      <c r="DN1045" s="146"/>
      <c r="DO1045" s="146"/>
      <c r="DP1045" s="146"/>
      <c r="DQ1045" s="146"/>
      <c r="DR1045" s="146"/>
      <c r="DS1045" s="146"/>
      <c r="DT1045" s="146"/>
      <c r="DU1045" s="146"/>
      <c r="DV1045" s="158"/>
      <c r="DW1045" s="158"/>
      <c r="DX1045" s="158"/>
      <c r="DY1045" s="158"/>
      <c r="DZ1045" s="158"/>
      <c r="EA1045" s="158"/>
      <c r="EB1045" s="158"/>
      <c r="EC1045" s="158"/>
      <c r="ED1045" s="158"/>
      <c r="EE1045" s="158"/>
      <c r="EF1045" s="158"/>
      <c r="EG1045" s="158"/>
      <c r="EH1045" s="158"/>
      <c r="EI1045" s="158"/>
      <c r="EJ1045" s="146"/>
      <c r="EK1045" s="146"/>
      <c r="EL1045" s="146"/>
      <c r="EM1045" s="146"/>
      <c r="EN1045" s="146"/>
      <c r="EO1045" s="146"/>
      <c r="EP1045" s="146"/>
      <c r="EQ1045" s="146"/>
      <c r="ER1045" s="146"/>
      <c r="ES1045" s="146"/>
      <c r="ET1045" s="146"/>
      <c r="EU1045" s="146"/>
      <c r="EV1045" s="146"/>
      <c r="EW1045" s="146"/>
      <c r="EX1045" s="146"/>
      <c r="EY1045" s="146"/>
      <c r="EZ1045" s="158"/>
      <c r="FA1045" s="158"/>
      <c r="FB1045" s="158"/>
      <c r="FC1045" s="146"/>
      <c r="FD1045" s="146"/>
      <c r="FE1045" s="146"/>
      <c r="FF1045" s="146"/>
      <c r="FG1045" s="146"/>
      <c r="FH1045" s="146"/>
      <c r="FI1045" s="146"/>
      <c r="FJ1045" s="146"/>
      <c r="FK1045" s="146"/>
      <c r="FL1045" s="146"/>
      <c r="FM1045" s="146"/>
      <c r="FN1045" s="146"/>
      <c r="FO1045" s="146"/>
      <c r="FP1045" s="146"/>
      <c r="FQ1045" s="146"/>
      <c r="FR1045" s="146"/>
      <c r="FS1045" s="146"/>
      <c r="FT1045" s="146"/>
      <c r="FU1045" s="146"/>
      <c r="FV1045" s="146"/>
      <c r="FW1045" s="146"/>
      <c r="FX1045" s="146"/>
      <c r="FY1045" s="146"/>
      <c r="FZ1045" s="146"/>
      <c r="GA1045" s="146"/>
    </row>
    <row r="1046" spans="4:183">
      <c r="D1046" s="45"/>
      <c r="N1046" s="146"/>
      <c r="O1046" s="146"/>
      <c r="P1046" s="146"/>
      <c r="Q1046" s="146"/>
      <c r="R1046" s="146"/>
      <c r="S1046" s="146"/>
      <c r="T1046" s="146"/>
      <c r="U1046" s="146"/>
      <c r="V1046" s="146"/>
      <c r="W1046" s="146"/>
      <c r="X1046" s="146"/>
      <c r="Y1046" s="146"/>
      <c r="Z1046" s="146"/>
      <c r="AA1046" s="146"/>
      <c r="AB1046" s="146"/>
      <c r="AC1046" s="146"/>
      <c r="AD1046" s="146"/>
      <c r="AE1046" s="146"/>
      <c r="AF1046" s="146"/>
      <c r="AG1046" s="146"/>
      <c r="AH1046" s="146"/>
      <c r="AI1046" s="146"/>
      <c r="AJ1046" s="146"/>
      <c r="AK1046" s="146"/>
      <c r="AL1046" s="217"/>
      <c r="AM1046" s="146"/>
      <c r="AN1046" s="146"/>
      <c r="AO1046" s="146"/>
      <c r="AP1046" s="146"/>
      <c r="AQ1046" s="146"/>
      <c r="AR1046" s="146"/>
      <c r="AS1046" s="146"/>
      <c r="AT1046" s="146"/>
      <c r="AU1046" s="146"/>
      <c r="AV1046" s="146"/>
      <c r="AW1046" s="146"/>
      <c r="AX1046" s="146"/>
      <c r="AY1046" s="146"/>
      <c r="AZ1046" s="146"/>
      <c r="BA1046" s="146"/>
      <c r="BB1046" s="146"/>
      <c r="BC1046" s="146"/>
      <c r="BD1046" s="146"/>
      <c r="BE1046" s="146"/>
      <c r="BF1046" s="146"/>
      <c r="BG1046" s="146"/>
      <c r="BH1046" s="146"/>
      <c r="BI1046" s="146"/>
      <c r="BJ1046" s="146"/>
      <c r="BK1046" s="146"/>
      <c r="BL1046" s="146"/>
      <c r="BM1046" s="146"/>
      <c r="BN1046" s="146"/>
      <c r="BO1046" s="146"/>
      <c r="BP1046" s="146"/>
      <c r="BQ1046" s="146"/>
      <c r="BR1046" s="146"/>
      <c r="BS1046" s="146"/>
      <c r="BT1046" s="146"/>
      <c r="BU1046" s="146"/>
      <c r="BV1046" s="146"/>
      <c r="BW1046" s="146"/>
      <c r="BX1046" s="146"/>
      <c r="BY1046" s="146"/>
      <c r="BZ1046" s="146"/>
      <c r="CA1046" s="146"/>
      <c r="CB1046" s="146"/>
      <c r="CC1046" s="146"/>
      <c r="CD1046" s="146"/>
      <c r="CE1046" s="146"/>
      <c r="CF1046" s="146"/>
      <c r="CG1046" s="146"/>
      <c r="CH1046" s="146"/>
      <c r="CI1046" s="146"/>
      <c r="CJ1046" s="146"/>
      <c r="CK1046" s="146"/>
      <c r="CL1046" s="146"/>
      <c r="CM1046" s="146"/>
      <c r="CN1046" s="146"/>
      <c r="CO1046" s="146"/>
      <c r="CP1046" s="146"/>
      <c r="CQ1046" s="146"/>
      <c r="CR1046" s="146"/>
      <c r="CS1046" s="146"/>
      <c r="CT1046" s="146"/>
      <c r="CU1046" s="146"/>
      <c r="CV1046" s="146"/>
      <c r="CW1046" s="146"/>
      <c r="CX1046" s="146"/>
      <c r="CY1046" s="146"/>
      <c r="CZ1046" s="146"/>
      <c r="DA1046" s="146"/>
      <c r="DB1046" s="146"/>
      <c r="DC1046" s="146"/>
      <c r="DD1046" s="146"/>
      <c r="DE1046" s="146"/>
      <c r="DF1046" s="146"/>
      <c r="DG1046" s="146"/>
      <c r="DH1046" s="146"/>
      <c r="DI1046" s="146"/>
      <c r="DJ1046" s="146"/>
      <c r="DK1046" s="146"/>
      <c r="DL1046" s="146"/>
      <c r="DM1046" s="146"/>
      <c r="DN1046" s="146"/>
      <c r="DO1046" s="146"/>
      <c r="DP1046" s="146"/>
      <c r="DQ1046" s="146"/>
      <c r="DR1046" s="146"/>
      <c r="DS1046" s="146"/>
      <c r="DT1046" s="146"/>
      <c r="DU1046" s="146"/>
      <c r="DV1046" s="158"/>
      <c r="DW1046" s="158"/>
      <c r="DX1046" s="158"/>
      <c r="DY1046" s="158"/>
      <c r="DZ1046" s="158"/>
      <c r="EA1046" s="158"/>
      <c r="EB1046" s="158"/>
      <c r="EC1046" s="158"/>
      <c r="ED1046" s="158"/>
      <c r="EE1046" s="158"/>
      <c r="EF1046" s="158"/>
      <c r="EG1046" s="158"/>
      <c r="EH1046" s="158"/>
      <c r="EI1046" s="158"/>
      <c r="EJ1046" s="146"/>
      <c r="EK1046" s="146"/>
      <c r="EL1046" s="146"/>
      <c r="EM1046" s="146"/>
      <c r="EN1046" s="146"/>
      <c r="EO1046" s="146"/>
      <c r="EP1046" s="146"/>
      <c r="EQ1046" s="146"/>
      <c r="ER1046" s="146"/>
      <c r="ES1046" s="146"/>
      <c r="ET1046" s="146"/>
      <c r="EU1046" s="146"/>
      <c r="EV1046" s="146"/>
      <c r="EW1046" s="146"/>
      <c r="EX1046" s="146"/>
      <c r="EY1046" s="146"/>
      <c r="EZ1046" s="158"/>
      <c r="FA1046" s="158"/>
      <c r="FB1046" s="158"/>
      <c r="FC1046" s="146"/>
      <c r="FD1046" s="146"/>
      <c r="FE1046" s="146"/>
      <c r="FF1046" s="146"/>
      <c r="FG1046" s="146"/>
      <c r="FH1046" s="146"/>
      <c r="FI1046" s="146"/>
      <c r="FJ1046" s="146"/>
      <c r="FK1046" s="146"/>
      <c r="FL1046" s="146"/>
      <c r="FM1046" s="146"/>
      <c r="FN1046" s="146"/>
      <c r="FO1046" s="146"/>
      <c r="FP1046" s="146"/>
      <c r="FQ1046" s="146"/>
      <c r="FR1046" s="146"/>
      <c r="FS1046" s="146"/>
      <c r="FT1046" s="146"/>
      <c r="FU1046" s="146"/>
      <c r="FV1046" s="146"/>
      <c r="FW1046" s="146"/>
      <c r="FX1046" s="146"/>
      <c r="FY1046" s="146"/>
      <c r="FZ1046" s="146"/>
      <c r="GA1046" s="146"/>
    </row>
    <row r="1047" spans="4:183">
      <c r="D1047" s="45"/>
      <c r="N1047" s="146"/>
      <c r="O1047" s="146"/>
      <c r="P1047" s="146"/>
      <c r="Q1047" s="146"/>
      <c r="R1047" s="146"/>
      <c r="S1047" s="146"/>
      <c r="T1047" s="146"/>
      <c r="U1047" s="146"/>
      <c r="V1047" s="146"/>
      <c r="W1047" s="146"/>
      <c r="X1047" s="146"/>
      <c r="Y1047" s="146"/>
      <c r="Z1047" s="146"/>
      <c r="AA1047" s="146"/>
      <c r="AB1047" s="146"/>
      <c r="AC1047" s="146"/>
      <c r="AD1047" s="146"/>
      <c r="AE1047" s="146"/>
      <c r="AF1047" s="146"/>
      <c r="AG1047" s="146"/>
      <c r="AH1047" s="146"/>
      <c r="AI1047" s="146"/>
      <c r="AJ1047" s="146"/>
      <c r="AK1047" s="146"/>
      <c r="AL1047" s="217"/>
      <c r="AM1047" s="146"/>
      <c r="AN1047" s="146"/>
      <c r="AO1047" s="146"/>
      <c r="AP1047" s="146"/>
      <c r="AQ1047" s="146"/>
      <c r="AR1047" s="146"/>
      <c r="AS1047" s="146"/>
      <c r="AT1047" s="146"/>
      <c r="AU1047" s="146"/>
      <c r="AV1047" s="146"/>
      <c r="AW1047" s="146"/>
      <c r="AX1047" s="146"/>
      <c r="AY1047" s="146"/>
      <c r="AZ1047" s="146"/>
      <c r="BA1047" s="146"/>
      <c r="BB1047" s="146"/>
      <c r="BC1047" s="146"/>
      <c r="BD1047" s="146"/>
      <c r="BE1047" s="146"/>
      <c r="BF1047" s="146"/>
      <c r="BG1047" s="146"/>
      <c r="BH1047" s="146"/>
      <c r="BI1047" s="146"/>
      <c r="BJ1047" s="146"/>
      <c r="BK1047" s="146"/>
      <c r="BL1047" s="146"/>
      <c r="BM1047" s="146"/>
      <c r="BN1047" s="146"/>
      <c r="BO1047" s="146"/>
      <c r="BP1047" s="146"/>
      <c r="BQ1047" s="146"/>
      <c r="BR1047" s="146"/>
      <c r="BS1047" s="146"/>
      <c r="BT1047" s="146"/>
      <c r="BU1047" s="146"/>
      <c r="BV1047" s="146"/>
      <c r="BW1047" s="146"/>
      <c r="BX1047" s="146"/>
      <c r="BY1047" s="146"/>
      <c r="BZ1047" s="146"/>
      <c r="CA1047" s="146"/>
      <c r="CB1047" s="146"/>
      <c r="CC1047" s="146"/>
      <c r="CD1047" s="146"/>
      <c r="CE1047" s="146"/>
      <c r="CF1047" s="146"/>
      <c r="CG1047" s="146"/>
      <c r="CH1047" s="146"/>
      <c r="CI1047" s="146"/>
      <c r="CJ1047" s="146"/>
      <c r="CK1047" s="146"/>
      <c r="CL1047" s="146"/>
      <c r="CM1047" s="146"/>
      <c r="CN1047" s="146"/>
      <c r="CO1047" s="146"/>
      <c r="CP1047" s="146"/>
      <c r="CQ1047" s="146"/>
      <c r="CR1047" s="146"/>
      <c r="CS1047" s="146"/>
      <c r="CT1047" s="146"/>
      <c r="CU1047" s="146"/>
      <c r="CV1047" s="146"/>
      <c r="CW1047" s="146"/>
      <c r="CX1047" s="146"/>
      <c r="CY1047" s="146"/>
      <c r="CZ1047" s="146"/>
      <c r="DA1047" s="146"/>
      <c r="DB1047" s="146"/>
      <c r="DC1047" s="146"/>
      <c r="DD1047" s="146"/>
      <c r="DE1047" s="146"/>
      <c r="DF1047" s="146"/>
      <c r="DG1047" s="146"/>
      <c r="DH1047" s="146"/>
      <c r="DI1047" s="146"/>
      <c r="DJ1047" s="146"/>
      <c r="DK1047" s="146"/>
      <c r="DL1047" s="146"/>
      <c r="DM1047" s="146"/>
      <c r="DN1047" s="146"/>
      <c r="DO1047" s="146"/>
      <c r="DP1047" s="146"/>
      <c r="DQ1047" s="146"/>
      <c r="DR1047" s="146"/>
      <c r="DS1047" s="146"/>
      <c r="DT1047" s="146"/>
      <c r="DU1047" s="146"/>
      <c r="DV1047" s="158"/>
      <c r="DW1047" s="158"/>
      <c r="DX1047" s="158"/>
      <c r="DY1047" s="158"/>
      <c r="DZ1047" s="158"/>
      <c r="EA1047" s="158"/>
      <c r="EB1047" s="158"/>
      <c r="EC1047" s="158"/>
      <c r="ED1047" s="158"/>
      <c r="EE1047" s="158"/>
      <c r="EF1047" s="158"/>
      <c r="EG1047" s="158"/>
      <c r="EH1047" s="158"/>
      <c r="EI1047" s="158"/>
      <c r="EJ1047" s="146"/>
      <c r="EK1047" s="146"/>
      <c r="EL1047" s="146"/>
      <c r="EM1047" s="146"/>
      <c r="EN1047" s="146"/>
      <c r="EO1047" s="146"/>
      <c r="EP1047" s="146"/>
      <c r="EQ1047" s="146"/>
      <c r="ER1047" s="146"/>
      <c r="ES1047" s="146"/>
      <c r="ET1047" s="146"/>
      <c r="EU1047" s="146"/>
      <c r="EV1047" s="146"/>
      <c r="EW1047" s="146"/>
      <c r="EX1047" s="146"/>
      <c r="EY1047" s="146"/>
      <c r="EZ1047" s="158"/>
      <c r="FA1047" s="158"/>
      <c r="FB1047" s="158"/>
      <c r="FC1047" s="146"/>
      <c r="FD1047" s="146"/>
      <c r="FE1047" s="146"/>
      <c r="FF1047" s="146"/>
      <c r="FG1047" s="146"/>
      <c r="FH1047" s="146"/>
      <c r="FI1047" s="146"/>
      <c r="FJ1047" s="146"/>
      <c r="FK1047" s="146"/>
      <c r="FL1047" s="146"/>
      <c r="FM1047" s="146"/>
      <c r="FN1047" s="146"/>
      <c r="FO1047" s="146"/>
      <c r="FP1047" s="146"/>
      <c r="FQ1047" s="146"/>
      <c r="FR1047" s="146"/>
      <c r="FS1047" s="146"/>
      <c r="FT1047" s="146"/>
      <c r="FU1047" s="146"/>
      <c r="FV1047" s="146"/>
      <c r="FW1047" s="146"/>
      <c r="FX1047" s="146"/>
      <c r="FY1047" s="146"/>
      <c r="FZ1047" s="146"/>
      <c r="GA1047" s="146"/>
    </row>
    <row r="1048" spans="4:183">
      <c r="D1048" s="45"/>
      <c r="N1048" s="146"/>
      <c r="O1048" s="146"/>
      <c r="P1048" s="146"/>
      <c r="Q1048" s="146"/>
      <c r="R1048" s="146"/>
      <c r="S1048" s="146"/>
      <c r="T1048" s="146"/>
      <c r="U1048" s="146"/>
      <c r="V1048" s="146"/>
      <c r="W1048" s="146"/>
      <c r="X1048" s="146"/>
      <c r="Y1048" s="146"/>
      <c r="Z1048" s="146"/>
      <c r="AA1048" s="146"/>
      <c r="AB1048" s="146"/>
      <c r="AC1048" s="146"/>
      <c r="AD1048" s="146"/>
      <c r="AE1048" s="146"/>
      <c r="AF1048" s="146"/>
      <c r="AG1048" s="146"/>
      <c r="AH1048" s="146"/>
      <c r="AI1048" s="146"/>
      <c r="AJ1048" s="146"/>
      <c r="AK1048" s="146"/>
      <c r="AL1048" s="217"/>
      <c r="AM1048" s="146"/>
      <c r="AN1048" s="146"/>
      <c r="AO1048" s="146"/>
      <c r="AP1048" s="146"/>
      <c r="AQ1048" s="146"/>
      <c r="AR1048" s="146"/>
      <c r="AS1048" s="146"/>
      <c r="AT1048" s="146"/>
      <c r="AU1048" s="146"/>
      <c r="AV1048" s="146"/>
      <c r="AW1048" s="146"/>
      <c r="AX1048" s="146"/>
      <c r="AY1048" s="146"/>
      <c r="AZ1048" s="146"/>
      <c r="BA1048" s="146"/>
      <c r="BB1048" s="146"/>
      <c r="BC1048" s="146"/>
      <c r="BD1048" s="146"/>
      <c r="BE1048" s="146"/>
      <c r="BF1048" s="146"/>
      <c r="BG1048" s="146"/>
      <c r="BH1048" s="146"/>
      <c r="BI1048" s="146"/>
      <c r="BJ1048" s="146"/>
      <c r="BK1048" s="146"/>
      <c r="BL1048" s="146"/>
      <c r="BM1048" s="146"/>
      <c r="BN1048" s="146"/>
      <c r="BO1048" s="146"/>
      <c r="BP1048" s="146"/>
      <c r="BQ1048" s="146"/>
      <c r="BR1048" s="146"/>
      <c r="BS1048" s="146"/>
      <c r="BT1048" s="146"/>
      <c r="BU1048" s="146"/>
      <c r="BV1048" s="146"/>
      <c r="BW1048" s="146"/>
      <c r="BX1048" s="146"/>
      <c r="BY1048" s="146"/>
      <c r="BZ1048" s="146"/>
      <c r="CA1048" s="146"/>
      <c r="CB1048" s="146"/>
      <c r="CC1048" s="146"/>
      <c r="CD1048" s="146"/>
      <c r="CE1048" s="146"/>
      <c r="CF1048" s="146"/>
      <c r="CG1048" s="146"/>
      <c r="CH1048" s="146"/>
      <c r="CI1048" s="146"/>
      <c r="CJ1048" s="146"/>
      <c r="CK1048" s="146"/>
      <c r="CL1048" s="146"/>
      <c r="CM1048" s="146"/>
      <c r="CN1048" s="146"/>
      <c r="CO1048" s="146"/>
      <c r="CP1048" s="146"/>
      <c r="CQ1048" s="146"/>
      <c r="CR1048" s="146"/>
      <c r="CS1048" s="146"/>
      <c r="CT1048" s="146"/>
      <c r="CU1048" s="146"/>
      <c r="CV1048" s="146"/>
      <c r="CW1048" s="146"/>
      <c r="CX1048" s="146"/>
      <c r="CY1048" s="146"/>
      <c r="CZ1048" s="146"/>
      <c r="DA1048" s="146"/>
      <c r="DB1048" s="146"/>
      <c r="DC1048" s="146"/>
      <c r="DD1048" s="146"/>
      <c r="DE1048" s="146"/>
      <c r="DF1048" s="146"/>
      <c r="DG1048" s="146"/>
      <c r="DH1048" s="146"/>
      <c r="DI1048" s="146"/>
      <c r="DJ1048" s="146"/>
      <c r="DK1048" s="146"/>
      <c r="DL1048" s="146"/>
      <c r="DM1048" s="146"/>
      <c r="DN1048" s="146"/>
      <c r="DO1048" s="146"/>
      <c r="DP1048" s="146"/>
      <c r="DQ1048" s="146"/>
      <c r="DR1048" s="146"/>
      <c r="DS1048" s="146"/>
      <c r="DT1048" s="146"/>
      <c r="DU1048" s="146"/>
      <c r="DV1048" s="158"/>
      <c r="DW1048" s="158"/>
      <c r="DX1048" s="158"/>
      <c r="DY1048" s="158"/>
      <c r="DZ1048" s="158"/>
      <c r="EA1048" s="158"/>
      <c r="EB1048" s="158"/>
      <c r="EC1048" s="158"/>
      <c r="ED1048" s="158"/>
      <c r="EE1048" s="158"/>
      <c r="EF1048" s="158"/>
      <c r="EG1048" s="158"/>
      <c r="EH1048" s="158"/>
      <c r="EI1048" s="158"/>
      <c r="EJ1048" s="146"/>
      <c r="EK1048" s="146"/>
      <c r="EL1048" s="146"/>
      <c r="EM1048" s="146"/>
      <c r="EN1048" s="146"/>
      <c r="EO1048" s="146"/>
      <c r="EP1048" s="146"/>
      <c r="EQ1048" s="146"/>
      <c r="ER1048" s="146"/>
      <c r="ES1048" s="146"/>
      <c r="ET1048" s="146"/>
      <c r="EU1048" s="146"/>
      <c r="EV1048" s="146"/>
      <c r="EW1048" s="146"/>
      <c r="EX1048" s="146"/>
      <c r="EY1048" s="146"/>
      <c r="EZ1048" s="158"/>
      <c r="FA1048" s="158"/>
      <c r="FB1048" s="158"/>
      <c r="FC1048" s="146"/>
      <c r="FD1048" s="146"/>
      <c r="FE1048" s="146"/>
      <c r="FF1048" s="146"/>
      <c r="FG1048" s="146"/>
      <c r="FH1048" s="146"/>
      <c r="FI1048" s="146"/>
      <c r="FJ1048" s="146"/>
      <c r="FK1048" s="146"/>
      <c r="FL1048" s="146"/>
      <c r="FM1048" s="146"/>
      <c r="FN1048" s="146"/>
      <c r="FO1048" s="146"/>
      <c r="FP1048" s="146"/>
      <c r="FQ1048" s="146"/>
      <c r="FR1048" s="146"/>
      <c r="FS1048" s="146"/>
      <c r="FT1048" s="146"/>
      <c r="FU1048" s="146"/>
      <c r="FV1048" s="146"/>
      <c r="FW1048" s="146"/>
      <c r="FX1048" s="146"/>
      <c r="FY1048" s="146"/>
      <c r="FZ1048" s="146"/>
      <c r="GA1048" s="146"/>
    </row>
    <row r="1049" spans="4:183">
      <c r="D1049" s="45"/>
      <c r="N1049" s="146"/>
      <c r="O1049" s="146"/>
      <c r="P1049" s="146"/>
      <c r="Q1049" s="146"/>
      <c r="R1049" s="146"/>
      <c r="S1049" s="146"/>
      <c r="T1049" s="146"/>
      <c r="U1049" s="146"/>
      <c r="V1049" s="146"/>
      <c r="W1049" s="146"/>
      <c r="X1049" s="146"/>
      <c r="Y1049" s="146"/>
      <c r="Z1049" s="146"/>
      <c r="AA1049" s="146"/>
      <c r="AB1049" s="146"/>
      <c r="AC1049" s="146"/>
      <c r="AD1049" s="146"/>
      <c r="AE1049" s="146"/>
      <c r="AF1049" s="146"/>
      <c r="AG1049" s="146"/>
      <c r="AH1049" s="146"/>
      <c r="AI1049" s="146"/>
      <c r="AJ1049" s="146"/>
      <c r="AK1049" s="146"/>
      <c r="AL1049" s="217"/>
      <c r="AM1049" s="146"/>
      <c r="AN1049" s="146"/>
      <c r="AO1049" s="146"/>
      <c r="AP1049" s="146"/>
      <c r="AQ1049" s="146"/>
      <c r="AR1049" s="146"/>
      <c r="AS1049" s="146"/>
      <c r="AT1049" s="146"/>
      <c r="AU1049" s="146"/>
      <c r="AV1049" s="146"/>
      <c r="AW1049" s="146"/>
      <c r="AX1049" s="146"/>
      <c r="AY1049" s="146"/>
      <c r="AZ1049" s="146"/>
      <c r="BA1049" s="146"/>
      <c r="BB1049" s="146"/>
      <c r="BC1049" s="146"/>
      <c r="BD1049" s="146"/>
      <c r="BE1049" s="146"/>
      <c r="BF1049" s="146"/>
      <c r="BG1049" s="146"/>
      <c r="BH1049" s="146"/>
      <c r="BI1049" s="146"/>
      <c r="BJ1049" s="146"/>
      <c r="BK1049" s="146"/>
      <c r="BL1049" s="146"/>
      <c r="BM1049" s="146"/>
      <c r="BN1049" s="146"/>
      <c r="BO1049" s="146"/>
      <c r="BP1049" s="146"/>
      <c r="BQ1049" s="146"/>
      <c r="BR1049" s="146"/>
      <c r="BS1049" s="146"/>
      <c r="BT1049" s="146"/>
      <c r="BU1049" s="146"/>
      <c r="BV1049" s="146"/>
      <c r="BW1049" s="146"/>
      <c r="BX1049" s="146"/>
      <c r="BY1049" s="146"/>
      <c r="BZ1049" s="146"/>
      <c r="CA1049" s="146"/>
      <c r="CB1049" s="146"/>
      <c r="CC1049" s="146"/>
      <c r="CD1049" s="146"/>
      <c r="CE1049" s="146"/>
      <c r="CF1049" s="146"/>
      <c r="CG1049" s="146"/>
      <c r="CH1049" s="146"/>
      <c r="CI1049" s="146"/>
      <c r="CJ1049" s="146"/>
      <c r="CK1049" s="146"/>
      <c r="CL1049" s="146"/>
      <c r="CM1049" s="146"/>
      <c r="CN1049" s="146"/>
      <c r="CO1049" s="146"/>
      <c r="CP1049" s="146"/>
      <c r="CQ1049" s="146"/>
      <c r="CR1049" s="146"/>
      <c r="CS1049" s="146"/>
      <c r="CT1049" s="146"/>
      <c r="CU1049" s="146"/>
      <c r="CV1049" s="146"/>
      <c r="CW1049" s="146"/>
      <c r="CX1049" s="146"/>
      <c r="CY1049" s="146"/>
      <c r="CZ1049" s="146"/>
      <c r="DA1049" s="146"/>
      <c r="DB1049" s="146"/>
      <c r="DC1049" s="146"/>
      <c r="DD1049" s="146"/>
      <c r="DE1049" s="146"/>
      <c r="DF1049" s="146"/>
      <c r="DG1049" s="146"/>
      <c r="DH1049" s="146"/>
      <c r="DI1049" s="146"/>
      <c r="DJ1049" s="146"/>
      <c r="DK1049" s="146"/>
      <c r="DL1049" s="146"/>
      <c r="DM1049" s="146"/>
      <c r="DN1049" s="146"/>
      <c r="DO1049" s="146"/>
      <c r="DP1049" s="146"/>
      <c r="DQ1049" s="146"/>
      <c r="DR1049" s="146"/>
      <c r="DS1049" s="146"/>
      <c r="DT1049" s="146"/>
      <c r="DU1049" s="146"/>
      <c r="DV1049" s="158"/>
      <c r="DW1049" s="158"/>
      <c r="DX1049" s="158"/>
      <c r="DY1049" s="158"/>
      <c r="DZ1049" s="158"/>
      <c r="EA1049" s="158"/>
      <c r="EB1049" s="158"/>
      <c r="EC1049" s="158"/>
      <c r="ED1049" s="158"/>
      <c r="EE1049" s="158"/>
      <c r="EF1049" s="158"/>
      <c r="EG1049" s="158"/>
      <c r="EH1049" s="158"/>
      <c r="EI1049" s="158"/>
      <c r="EJ1049" s="146"/>
      <c r="EK1049" s="146"/>
      <c r="EL1049" s="146"/>
      <c r="EM1049" s="146"/>
      <c r="EN1049" s="146"/>
      <c r="EO1049" s="146"/>
      <c r="EP1049" s="146"/>
      <c r="EQ1049" s="146"/>
      <c r="ER1049" s="146"/>
      <c r="ES1049" s="146"/>
      <c r="ET1049" s="146"/>
      <c r="EU1049" s="146"/>
      <c r="EV1049" s="146"/>
      <c r="EW1049" s="146"/>
      <c r="EX1049" s="146"/>
      <c r="EY1049" s="146"/>
      <c r="EZ1049" s="158"/>
      <c r="FA1049" s="158"/>
      <c r="FB1049" s="158"/>
      <c r="FC1049" s="146"/>
      <c r="FD1049" s="146"/>
      <c r="FE1049" s="146"/>
      <c r="FF1049" s="146"/>
      <c r="FG1049" s="146"/>
      <c r="FH1049" s="146"/>
      <c r="FI1049" s="146"/>
      <c r="FJ1049" s="146"/>
      <c r="FK1049" s="146"/>
      <c r="FL1049" s="146"/>
      <c r="FM1049" s="146"/>
      <c r="FN1049" s="146"/>
      <c r="FO1049" s="146"/>
      <c r="FP1049" s="146"/>
      <c r="FQ1049" s="146"/>
      <c r="FR1049" s="146"/>
      <c r="FS1049" s="146"/>
      <c r="FT1049" s="146"/>
      <c r="FU1049" s="146"/>
      <c r="FV1049" s="146"/>
      <c r="FW1049" s="146"/>
      <c r="FX1049" s="146"/>
      <c r="FY1049" s="146"/>
      <c r="FZ1049" s="146"/>
      <c r="GA1049" s="146"/>
    </row>
    <row r="1050" spans="4:183">
      <c r="D1050" s="45"/>
      <c r="N1050" s="146"/>
      <c r="O1050" s="146"/>
      <c r="P1050" s="146"/>
      <c r="Q1050" s="146"/>
      <c r="R1050" s="146"/>
      <c r="S1050" s="146"/>
      <c r="T1050" s="146"/>
      <c r="U1050" s="146"/>
      <c r="V1050" s="146"/>
      <c r="W1050" s="146"/>
      <c r="X1050" s="146"/>
      <c r="Y1050" s="146"/>
      <c r="Z1050" s="146"/>
      <c r="AA1050" s="146"/>
      <c r="AB1050" s="146"/>
      <c r="AC1050" s="146"/>
      <c r="AD1050" s="146"/>
      <c r="AE1050" s="146"/>
      <c r="AF1050" s="146"/>
      <c r="AG1050" s="146"/>
      <c r="AH1050" s="146"/>
      <c r="AI1050" s="146"/>
      <c r="AJ1050" s="146"/>
      <c r="AK1050" s="146"/>
      <c r="AL1050" s="217"/>
      <c r="AM1050" s="146"/>
      <c r="AN1050" s="146"/>
      <c r="AO1050" s="146"/>
      <c r="AP1050" s="146"/>
      <c r="AQ1050" s="146"/>
      <c r="AR1050" s="146"/>
      <c r="AS1050" s="146"/>
      <c r="AT1050" s="146"/>
      <c r="AU1050" s="146"/>
      <c r="AV1050" s="146"/>
      <c r="AW1050" s="146"/>
      <c r="AX1050" s="146"/>
      <c r="AY1050" s="146"/>
      <c r="AZ1050" s="146"/>
      <c r="BA1050" s="146"/>
      <c r="BB1050" s="146"/>
      <c r="BC1050" s="146"/>
      <c r="BD1050" s="146"/>
      <c r="BE1050" s="146"/>
      <c r="BF1050" s="146"/>
      <c r="BG1050" s="146"/>
      <c r="BH1050" s="146"/>
      <c r="BI1050" s="146"/>
      <c r="BJ1050" s="146"/>
      <c r="BK1050" s="146"/>
      <c r="BL1050" s="146"/>
      <c r="BM1050" s="146"/>
      <c r="BN1050" s="146"/>
      <c r="BO1050" s="146"/>
      <c r="BP1050" s="146"/>
      <c r="BQ1050" s="146"/>
      <c r="BR1050" s="146"/>
      <c r="BS1050" s="146"/>
      <c r="BT1050" s="146"/>
      <c r="BU1050" s="146"/>
      <c r="BV1050" s="146"/>
      <c r="BW1050" s="146"/>
      <c r="BX1050" s="146"/>
      <c r="BY1050" s="146"/>
      <c r="BZ1050" s="146"/>
      <c r="CA1050" s="146"/>
      <c r="CB1050" s="146"/>
      <c r="CC1050" s="146"/>
      <c r="CD1050" s="146"/>
      <c r="CE1050" s="146"/>
      <c r="CF1050" s="146"/>
      <c r="CG1050" s="146"/>
      <c r="CH1050" s="146"/>
      <c r="CI1050" s="146"/>
      <c r="CJ1050" s="146"/>
      <c r="CK1050" s="146"/>
      <c r="CL1050" s="146"/>
      <c r="CM1050" s="146"/>
      <c r="CN1050" s="146"/>
      <c r="CO1050" s="146"/>
      <c r="CP1050" s="146"/>
      <c r="CQ1050" s="146"/>
      <c r="CR1050" s="146"/>
      <c r="CS1050" s="146"/>
      <c r="CT1050" s="146"/>
      <c r="CU1050" s="146"/>
      <c r="CV1050" s="146"/>
      <c r="CW1050" s="146"/>
      <c r="CX1050" s="146"/>
      <c r="CY1050" s="146"/>
      <c r="CZ1050" s="146"/>
      <c r="DA1050" s="146"/>
      <c r="DB1050" s="146"/>
      <c r="DC1050" s="146"/>
      <c r="DD1050" s="146"/>
      <c r="DE1050" s="146"/>
      <c r="DF1050" s="146"/>
      <c r="DG1050" s="146"/>
      <c r="DH1050" s="146"/>
      <c r="DI1050" s="146"/>
      <c r="DJ1050" s="146"/>
      <c r="DK1050" s="146"/>
      <c r="DL1050" s="146"/>
      <c r="DM1050" s="146"/>
      <c r="DN1050" s="146"/>
      <c r="DO1050" s="146"/>
      <c r="DP1050" s="146"/>
      <c r="DQ1050" s="146"/>
      <c r="DR1050" s="146"/>
      <c r="DS1050" s="146"/>
      <c r="DT1050" s="146"/>
      <c r="DU1050" s="146"/>
      <c r="DV1050" s="158"/>
      <c r="DW1050" s="158"/>
      <c r="DX1050" s="158"/>
      <c r="DY1050" s="158"/>
      <c r="DZ1050" s="158"/>
      <c r="EA1050" s="158"/>
      <c r="EB1050" s="158"/>
      <c r="EC1050" s="158"/>
      <c r="ED1050" s="158"/>
      <c r="EE1050" s="158"/>
      <c r="EF1050" s="158"/>
      <c r="EG1050" s="158"/>
      <c r="EH1050" s="158"/>
      <c r="EI1050" s="158"/>
      <c r="EJ1050" s="146"/>
      <c r="EK1050" s="146"/>
      <c r="EL1050" s="146"/>
      <c r="EM1050" s="146"/>
      <c r="EN1050" s="146"/>
      <c r="EO1050" s="146"/>
      <c r="EP1050" s="146"/>
      <c r="EQ1050" s="146"/>
      <c r="ER1050" s="146"/>
      <c r="ES1050" s="146"/>
      <c r="ET1050" s="146"/>
      <c r="EU1050" s="146"/>
      <c r="EV1050" s="146"/>
      <c r="EW1050" s="146"/>
      <c r="EX1050" s="146"/>
      <c r="EY1050" s="146"/>
      <c r="EZ1050" s="158"/>
      <c r="FA1050" s="158"/>
      <c r="FB1050" s="158"/>
      <c r="FC1050" s="146"/>
      <c r="FD1050" s="146"/>
      <c r="FE1050" s="146"/>
      <c r="FF1050" s="146"/>
      <c r="FG1050" s="146"/>
      <c r="FH1050" s="146"/>
      <c r="FI1050" s="146"/>
      <c r="FJ1050" s="146"/>
      <c r="FK1050" s="146"/>
      <c r="FL1050" s="146"/>
      <c r="FM1050" s="146"/>
      <c r="FN1050" s="146"/>
      <c r="FO1050" s="146"/>
      <c r="FP1050" s="146"/>
      <c r="FQ1050" s="146"/>
      <c r="FR1050" s="146"/>
      <c r="FS1050" s="146"/>
      <c r="FT1050" s="146"/>
      <c r="FU1050" s="146"/>
      <c r="FV1050" s="146"/>
      <c r="FW1050" s="146"/>
      <c r="FX1050" s="146"/>
      <c r="FY1050" s="146"/>
      <c r="FZ1050" s="146"/>
      <c r="GA1050" s="146"/>
    </row>
    <row r="1051" spans="4:183">
      <c r="D1051" s="45"/>
      <c r="N1051" s="146"/>
      <c r="O1051" s="146"/>
      <c r="P1051" s="146"/>
      <c r="Q1051" s="146"/>
      <c r="R1051" s="146"/>
      <c r="S1051" s="146"/>
      <c r="T1051" s="146"/>
      <c r="U1051" s="146"/>
      <c r="V1051" s="146"/>
      <c r="W1051" s="146"/>
      <c r="X1051" s="146"/>
      <c r="Y1051" s="146"/>
      <c r="Z1051" s="146"/>
      <c r="AA1051" s="146"/>
      <c r="AB1051" s="146"/>
      <c r="AC1051" s="146"/>
      <c r="AD1051" s="146"/>
      <c r="AE1051" s="146"/>
      <c r="AF1051" s="146"/>
      <c r="AG1051" s="146"/>
      <c r="AH1051" s="146"/>
      <c r="AI1051" s="146"/>
      <c r="AJ1051" s="146"/>
      <c r="AK1051" s="146"/>
      <c r="AL1051" s="217"/>
      <c r="AM1051" s="146"/>
      <c r="AN1051" s="146"/>
      <c r="AO1051" s="146"/>
      <c r="AP1051" s="146"/>
      <c r="AQ1051" s="146"/>
      <c r="AR1051" s="146"/>
      <c r="AS1051" s="146"/>
      <c r="AT1051" s="146"/>
      <c r="AU1051" s="146"/>
      <c r="AV1051" s="146"/>
      <c r="AW1051" s="146"/>
      <c r="AX1051" s="146"/>
      <c r="AY1051" s="146"/>
      <c r="AZ1051" s="146"/>
      <c r="BA1051" s="146"/>
      <c r="BB1051" s="146"/>
      <c r="BC1051" s="146"/>
      <c r="BD1051" s="146"/>
      <c r="BE1051" s="146"/>
      <c r="BF1051" s="146"/>
      <c r="BG1051" s="146"/>
      <c r="BH1051" s="146"/>
      <c r="BI1051" s="146"/>
      <c r="BJ1051" s="146"/>
      <c r="BK1051" s="146"/>
      <c r="BL1051" s="146"/>
      <c r="BM1051" s="146"/>
      <c r="BN1051" s="146"/>
      <c r="BO1051" s="146"/>
      <c r="BP1051" s="146"/>
      <c r="BQ1051" s="146"/>
      <c r="BR1051" s="146"/>
      <c r="BS1051" s="146"/>
      <c r="BT1051" s="146"/>
      <c r="BU1051" s="146"/>
      <c r="BV1051" s="146"/>
      <c r="BW1051" s="146"/>
      <c r="BX1051" s="146"/>
      <c r="BY1051" s="146"/>
      <c r="BZ1051" s="146"/>
      <c r="CA1051" s="146"/>
      <c r="CB1051" s="146"/>
      <c r="CC1051" s="146"/>
      <c r="CD1051" s="146"/>
      <c r="CE1051" s="146"/>
      <c r="CF1051" s="146"/>
      <c r="CG1051" s="146"/>
      <c r="CH1051" s="146"/>
      <c r="CI1051" s="146"/>
      <c r="CJ1051" s="146"/>
      <c r="CK1051" s="146"/>
      <c r="CL1051" s="146"/>
      <c r="CM1051" s="146"/>
      <c r="CN1051" s="146"/>
      <c r="CO1051" s="146"/>
      <c r="CP1051" s="146"/>
      <c r="CQ1051" s="146"/>
      <c r="CR1051" s="146"/>
      <c r="CS1051" s="146"/>
      <c r="CT1051" s="146"/>
      <c r="CU1051" s="146"/>
      <c r="CV1051" s="146"/>
      <c r="CW1051" s="146"/>
      <c r="CX1051" s="146"/>
      <c r="CY1051" s="146"/>
      <c r="CZ1051" s="146"/>
      <c r="DA1051" s="146"/>
      <c r="DB1051" s="146"/>
      <c r="DC1051" s="146"/>
      <c r="DD1051" s="146"/>
      <c r="DE1051" s="146"/>
      <c r="DF1051" s="146"/>
      <c r="DG1051" s="146"/>
      <c r="DH1051" s="146"/>
      <c r="DI1051" s="146"/>
      <c r="DJ1051" s="146"/>
      <c r="DK1051" s="146"/>
      <c r="DL1051" s="146"/>
      <c r="DM1051" s="146"/>
      <c r="DN1051" s="146"/>
      <c r="DO1051" s="146"/>
      <c r="DP1051" s="146"/>
      <c r="DQ1051" s="146"/>
      <c r="DR1051" s="146"/>
      <c r="DS1051" s="146"/>
      <c r="DT1051" s="146"/>
      <c r="DU1051" s="146"/>
      <c r="DV1051" s="158"/>
      <c r="DW1051" s="158"/>
      <c r="DX1051" s="158"/>
      <c r="DY1051" s="158"/>
      <c r="DZ1051" s="158"/>
      <c r="EA1051" s="158"/>
      <c r="EB1051" s="158"/>
      <c r="EC1051" s="158"/>
      <c r="ED1051" s="158"/>
      <c r="EE1051" s="158"/>
      <c r="EF1051" s="158"/>
      <c r="EG1051" s="158"/>
      <c r="EH1051" s="158"/>
      <c r="EI1051" s="158"/>
      <c r="EJ1051" s="146"/>
      <c r="EK1051" s="146"/>
      <c r="EL1051" s="146"/>
      <c r="EM1051" s="146"/>
      <c r="EN1051" s="146"/>
      <c r="EO1051" s="146"/>
      <c r="EP1051" s="146"/>
      <c r="EQ1051" s="146"/>
      <c r="ER1051" s="146"/>
      <c r="ES1051" s="146"/>
      <c r="ET1051" s="146"/>
      <c r="EU1051" s="146"/>
      <c r="EV1051" s="146"/>
      <c r="EW1051" s="146"/>
      <c r="EX1051" s="146"/>
      <c r="EY1051" s="146"/>
      <c r="EZ1051" s="158"/>
      <c r="FA1051" s="158"/>
      <c r="FB1051" s="158"/>
      <c r="FC1051" s="146"/>
      <c r="FD1051" s="146"/>
      <c r="FE1051" s="146"/>
      <c r="FF1051" s="146"/>
      <c r="FG1051" s="146"/>
      <c r="FH1051" s="146"/>
      <c r="FI1051" s="146"/>
      <c r="FJ1051" s="146"/>
      <c r="FK1051" s="146"/>
      <c r="FL1051" s="146"/>
      <c r="FM1051" s="146"/>
      <c r="FN1051" s="146"/>
      <c r="FO1051" s="146"/>
      <c r="FP1051" s="146"/>
      <c r="FQ1051" s="146"/>
      <c r="FR1051" s="146"/>
      <c r="FS1051" s="146"/>
      <c r="FT1051" s="146"/>
      <c r="FU1051" s="146"/>
      <c r="FV1051" s="146"/>
      <c r="FW1051" s="146"/>
      <c r="FX1051" s="146"/>
      <c r="FY1051" s="146"/>
      <c r="FZ1051" s="146"/>
      <c r="GA1051" s="146"/>
    </row>
    <row r="1052" spans="4:183">
      <c r="D1052" s="45"/>
      <c r="N1052" s="146"/>
      <c r="O1052" s="146"/>
      <c r="P1052" s="146"/>
      <c r="Q1052" s="146"/>
      <c r="R1052" s="146"/>
      <c r="S1052" s="146"/>
      <c r="T1052" s="146"/>
      <c r="U1052" s="146"/>
      <c r="V1052" s="146"/>
      <c r="W1052" s="146"/>
      <c r="X1052" s="146"/>
      <c r="Y1052" s="146"/>
      <c r="Z1052" s="146"/>
      <c r="AA1052" s="146"/>
      <c r="AB1052" s="146"/>
      <c r="AC1052" s="146"/>
      <c r="AD1052" s="146"/>
      <c r="AE1052" s="146"/>
      <c r="AF1052" s="146"/>
      <c r="AG1052" s="146"/>
      <c r="AH1052" s="146"/>
      <c r="AI1052" s="146"/>
      <c r="AJ1052" s="146"/>
      <c r="AK1052" s="146"/>
      <c r="AL1052" s="217"/>
      <c r="AM1052" s="146"/>
      <c r="AN1052" s="146"/>
      <c r="AO1052" s="146"/>
      <c r="AP1052" s="146"/>
      <c r="AQ1052" s="146"/>
      <c r="AR1052" s="146"/>
      <c r="AS1052" s="146"/>
      <c r="AT1052" s="146"/>
      <c r="AU1052" s="146"/>
      <c r="AV1052" s="146"/>
      <c r="AW1052" s="146"/>
      <c r="AX1052" s="146"/>
      <c r="AY1052" s="146"/>
      <c r="AZ1052" s="146"/>
      <c r="BA1052" s="146"/>
      <c r="BB1052" s="146"/>
      <c r="BC1052" s="146"/>
      <c r="BD1052" s="146"/>
      <c r="BE1052" s="146"/>
      <c r="BF1052" s="146"/>
      <c r="BG1052" s="146"/>
      <c r="BH1052" s="146"/>
      <c r="BI1052" s="146"/>
      <c r="BJ1052" s="146"/>
      <c r="BK1052" s="146"/>
      <c r="BL1052" s="146"/>
      <c r="BM1052" s="146"/>
      <c r="BN1052" s="146"/>
      <c r="BO1052" s="146"/>
      <c r="BP1052" s="146"/>
      <c r="BQ1052" s="146"/>
      <c r="BR1052" s="146"/>
      <c r="BS1052" s="146"/>
      <c r="BT1052" s="146"/>
      <c r="BU1052" s="146"/>
      <c r="BV1052" s="146"/>
      <c r="BW1052" s="146"/>
      <c r="BX1052" s="146"/>
      <c r="BY1052" s="146"/>
      <c r="BZ1052" s="146"/>
      <c r="CA1052" s="146"/>
      <c r="CB1052" s="146"/>
      <c r="CC1052" s="146"/>
      <c r="CD1052" s="146"/>
      <c r="CE1052" s="146"/>
      <c r="CF1052" s="146"/>
      <c r="CG1052" s="146"/>
      <c r="CH1052" s="146"/>
      <c r="CI1052" s="146"/>
      <c r="CJ1052" s="146"/>
      <c r="CK1052" s="146"/>
      <c r="CL1052" s="146"/>
      <c r="CM1052" s="146"/>
      <c r="CN1052" s="146"/>
      <c r="CO1052" s="146"/>
      <c r="CP1052" s="146"/>
      <c r="CQ1052" s="146"/>
      <c r="CR1052" s="146"/>
      <c r="CS1052" s="146"/>
      <c r="CT1052" s="146"/>
      <c r="CU1052" s="146"/>
      <c r="CV1052" s="146"/>
      <c r="CW1052" s="146"/>
      <c r="CX1052" s="146"/>
      <c r="CY1052" s="146"/>
      <c r="CZ1052" s="146"/>
      <c r="DA1052" s="146"/>
      <c r="DB1052" s="146"/>
      <c r="DC1052" s="146"/>
      <c r="DD1052" s="146"/>
      <c r="DE1052" s="146"/>
      <c r="DF1052" s="146"/>
      <c r="DG1052" s="146"/>
      <c r="DH1052" s="146"/>
      <c r="DI1052" s="146"/>
      <c r="DJ1052" s="146"/>
      <c r="DK1052" s="146"/>
      <c r="DL1052" s="146"/>
      <c r="DM1052" s="146"/>
      <c r="DN1052" s="146"/>
      <c r="DO1052" s="146"/>
      <c r="DP1052" s="146"/>
      <c r="DQ1052" s="146"/>
      <c r="DR1052" s="146"/>
      <c r="DS1052" s="146"/>
      <c r="DT1052" s="146"/>
      <c r="DU1052" s="146"/>
      <c r="DV1052" s="158"/>
      <c r="DW1052" s="158"/>
      <c r="DX1052" s="158"/>
      <c r="DY1052" s="158"/>
      <c r="DZ1052" s="158"/>
      <c r="EA1052" s="158"/>
      <c r="EB1052" s="158"/>
      <c r="EC1052" s="158"/>
      <c r="ED1052" s="158"/>
      <c r="EE1052" s="158"/>
      <c r="EF1052" s="158"/>
      <c r="EG1052" s="158"/>
      <c r="EH1052" s="158"/>
      <c r="EI1052" s="158"/>
      <c r="EJ1052" s="146"/>
      <c r="EK1052" s="146"/>
      <c r="EL1052" s="146"/>
      <c r="EM1052" s="146"/>
      <c r="EN1052" s="146"/>
      <c r="EO1052" s="146"/>
      <c r="EP1052" s="146"/>
      <c r="EQ1052" s="146"/>
      <c r="ER1052" s="146"/>
      <c r="ES1052" s="146"/>
      <c r="ET1052" s="146"/>
      <c r="EU1052" s="146"/>
      <c r="EV1052" s="146"/>
      <c r="EW1052" s="146"/>
      <c r="EX1052" s="146"/>
      <c r="EY1052" s="146"/>
      <c r="EZ1052" s="158"/>
      <c r="FA1052" s="158"/>
      <c r="FB1052" s="158"/>
      <c r="FC1052" s="146"/>
      <c r="FD1052" s="146"/>
      <c r="FE1052" s="146"/>
      <c r="FF1052" s="146"/>
      <c r="FG1052" s="146"/>
      <c r="FH1052" s="146"/>
      <c r="FI1052" s="146"/>
      <c r="FJ1052" s="146"/>
      <c r="FK1052" s="146"/>
      <c r="FL1052" s="146"/>
      <c r="FM1052" s="146"/>
      <c r="FN1052" s="146"/>
      <c r="FO1052" s="146"/>
      <c r="FP1052" s="146"/>
      <c r="FQ1052" s="146"/>
      <c r="FR1052" s="146"/>
      <c r="FS1052" s="146"/>
      <c r="FT1052" s="146"/>
      <c r="FU1052" s="146"/>
      <c r="FV1052" s="146"/>
      <c r="FW1052" s="146"/>
      <c r="FX1052" s="146"/>
      <c r="FY1052" s="146"/>
      <c r="FZ1052" s="146"/>
      <c r="GA1052" s="146"/>
    </row>
    <row r="1053" spans="4:183">
      <c r="D1053" s="45"/>
      <c r="N1053" s="146"/>
      <c r="O1053" s="146"/>
      <c r="P1053" s="146"/>
      <c r="Q1053" s="146"/>
      <c r="R1053" s="146"/>
      <c r="S1053" s="146"/>
      <c r="T1053" s="146"/>
      <c r="U1053" s="146"/>
      <c r="V1053" s="146"/>
      <c r="W1053" s="146"/>
      <c r="X1053" s="146"/>
      <c r="Y1053" s="146"/>
      <c r="Z1053" s="146"/>
      <c r="AA1053" s="146"/>
      <c r="AB1053" s="146"/>
      <c r="AC1053" s="146"/>
      <c r="AD1053" s="146"/>
      <c r="AE1053" s="146"/>
      <c r="AF1053" s="146"/>
      <c r="AG1053" s="146"/>
      <c r="AH1053" s="146"/>
      <c r="AI1053" s="146"/>
      <c r="AJ1053" s="146"/>
      <c r="AK1053" s="146"/>
      <c r="AL1053" s="217"/>
      <c r="AM1053" s="146"/>
      <c r="AN1053" s="146"/>
      <c r="AO1053" s="146"/>
      <c r="AP1053" s="146"/>
      <c r="AQ1053" s="146"/>
      <c r="AR1053" s="146"/>
      <c r="AS1053" s="146"/>
      <c r="AT1053" s="146"/>
      <c r="AU1053" s="146"/>
      <c r="AV1053" s="146"/>
      <c r="AW1053" s="146"/>
      <c r="AX1053" s="146"/>
      <c r="AY1053" s="146"/>
      <c r="AZ1053" s="146"/>
      <c r="BA1053" s="146"/>
      <c r="BB1053" s="146"/>
      <c r="BC1053" s="146"/>
      <c r="BD1053" s="146"/>
      <c r="BE1053" s="146"/>
      <c r="BF1053" s="146"/>
      <c r="BG1053" s="146"/>
      <c r="BH1053" s="146"/>
      <c r="BI1053" s="146"/>
      <c r="BJ1053" s="146"/>
      <c r="BK1053" s="146"/>
      <c r="BL1053" s="146"/>
      <c r="BM1053" s="146"/>
      <c r="BN1053" s="146"/>
      <c r="BO1053" s="146"/>
      <c r="BP1053" s="146"/>
      <c r="BQ1053" s="146"/>
      <c r="BR1053" s="146"/>
      <c r="BS1053" s="146"/>
      <c r="BT1053" s="146"/>
      <c r="BU1053" s="146"/>
      <c r="BV1053" s="146"/>
      <c r="BW1053" s="146"/>
      <c r="BX1053" s="146"/>
      <c r="BY1053" s="146"/>
      <c r="BZ1053" s="146"/>
      <c r="CA1053" s="146"/>
      <c r="CB1053" s="146"/>
      <c r="CC1053" s="146"/>
      <c r="CD1053" s="146"/>
      <c r="CE1053" s="146"/>
      <c r="CF1053" s="146"/>
      <c r="CG1053" s="146"/>
      <c r="CH1053" s="146"/>
      <c r="CI1053" s="146"/>
      <c r="CJ1053" s="146"/>
      <c r="CK1053" s="146"/>
      <c r="CL1053" s="146"/>
      <c r="CM1053" s="146"/>
      <c r="CN1053" s="146"/>
      <c r="CO1053" s="146"/>
      <c r="CP1053" s="146"/>
      <c r="CQ1053" s="146"/>
      <c r="CR1053" s="146"/>
      <c r="CS1053" s="146"/>
      <c r="CT1053" s="146"/>
      <c r="CU1053" s="146"/>
      <c r="CV1053" s="146"/>
      <c r="CW1053" s="146"/>
      <c r="CX1053" s="146"/>
      <c r="CY1053" s="146"/>
      <c r="CZ1053" s="146"/>
      <c r="DA1053" s="146"/>
      <c r="DB1053" s="146"/>
      <c r="DC1053" s="146"/>
      <c r="DD1053" s="146"/>
      <c r="DE1053" s="146"/>
      <c r="DF1053" s="146"/>
      <c r="DG1053" s="146"/>
      <c r="DH1053" s="146"/>
      <c r="DI1053" s="146"/>
      <c r="DJ1053" s="146"/>
      <c r="DK1053" s="146"/>
      <c r="DL1053" s="146"/>
      <c r="DM1053" s="146"/>
      <c r="DN1053" s="146"/>
      <c r="DO1053" s="146"/>
      <c r="DP1053" s="146"/>
      <c r="DQ1053" s="146"/>
      <c r="DR1053" s="146"/>
      <c r="DS1053" s="146"/>
      <c r="DT1053" s="146"/>
      <c r="DU1053" s="146"/>
      <c r="DV1053" s="158"/>
      <c r="DW1053" s="158"/>
      <c r="DX1053" s="158"/>
      <c r="DY1053" s="158"/>
      <c r="DZ1053" s="158"/>
      <c r="EA1053" s="158"/>
      <c r="EB1053" s="158"/>
      <c r="EC1053" s="158"/>
      <c r="ED1053" s="158"/>
      <c r="EE1053" s="158"/>
      <c r="EF1053" s="158"/>
      <c r="EG1053" s="158"/>
      <c r="EH1053" s="158"/>
      <c r="EI1053" s="158"/>
      <c r="EJ1053" s="146"/>
      <c r="EK1053" s="146"/>
      <c r="EL1053" s="146"/>
      <c r="EM1053" s="146"/>
      <c r="EN1053" s="146"/>
      <c r="EO1053" s="146"/>
      <c r="EP1053" s="146"/>
      <c r="EQ1053" s="146"/>
      <c r="ER1053" s="146"/>
      <c r="ES1053" s="146"/>
      <c r="ET1053" s="146"/>
      <c r="EU1053" s="146"/>
      <c r="EV1053" s="146"/>
      <c r="EW1053" s="146"/>
      <c r="EX1053" s="146"/>
      <c r="EY1053" s="146"/>
      <c r="EZ1053" s="158"/>
      <c r="FA1053" s="158"/>
      <c r="FB1053" s="158"/>
      <c r="FC1053" s="146"/>
      <c r="FD1053" s="146"/>
      <c r="FE1053" s="146"/>
      <c r="FF1053" s="146"/>
      <c r="FG1053" s="146"/>
      <c r="FH1053" s="146"/>
      <c r="FI1053" s="146"/>
      <c r="FJ1053" s="146"/>
      <c r="FK1053" s="146"/>
      <c r="FL1053" s="146"/>
      <c r="FM1053" s="146"/>
      <c r="FN1053" s="146"/>
      <c r="FO1053" s="146"/>
      <c r="FP1053" s="146"/>
      <c r="FQ1053" s="146"/>
      <c r="FR1053" s="146"/>
      <c r="FS1053" s="146"/>
      <c r="FT1053" s="146"/>
      <c r="FU1053" s="146"/>
      <c r="FV1053" s="146"/>
      <c r="FW1053" s="146"/>
      <c r="FX1053" s="146"/>
      <c r="FY1053" s="146"/>
      <c r="FZ1053" s="146"/>
      <c r="GA1053" s="146"/>
    </row>
    <row r="1054" spans="4:183">
      <c r="D1054" s="45"/>
      <c r="N1054" s="146"/>
      <c r="O1054" s="146"/>
      <c r="P1054" s="146"/>
      <c r="Q1054" s="146"/>
      <c r="R1054" s="146"/>
      <c r="S1054" s="146"/>
      <c r="T1054" s="146"/>
      <c r="U1054" s="146"/>
      <c r="V1054" s="146"/>
      <c r="W1054" s="146"/>
      <c r="X1054" s="146"/>
      <c r="Y1054" s="146"/>
      <c r="Z1054" s="146"/>
      <c r="AA1054" s="146"/>
      <c r="AB1054" s="146"/>
      <c r="AC1054" s="146"/>
      <c r="AD1054" s="146"/>
      <c r="AE1054" s="146"/>
      <c r="AF1054" s="146"/>
      <c r="AG1054" s="146"/>
      <c r="AH1054" s="146"/>
      <c r="AI1054" s="146"/>
      <c r="AJ1054" s="146"/>
      <c r="AK1054" s="146"/>
      <c r="AL1054" s="217"/>
      <c r="AM1054" s="146"/>
      <c r="AN1054" s="146"/>
      <c r="AO1054" s="146"/>
      <c r="AP1054" s="146"/>
      <c r="AQ1054" s="146"/>
      <c r="AR1054" s="146"/>
      <c r="AS1054" s="146"/>
      <c r="AT1054" s="146"/>
      <c r="AU1054" s="146"/>
      <c r="AV1054" s="146"/>
      <c r="AW1054" s="146"/>
      <c r="AX1054" s="146"/>
      <c r="AY1054" s="146"/>
      <c r="AZ1054" s="146"/>
      <c r="BA1054" s="146"/>
      <c r="BB1054" s="146"/>
      <c r="BC1054" s="146"/>
      <c r="BD1054" s="146"/>
      <c r="BE1054" s="146"/>
      <c r="BF1054" s="146"/>
      <c r="BG1054" s="146"/>
      <c r="BH1054" s="146"/>
      <c r="BI1054" s="146"/>
      <c r="BJ1054" s="146"/>
      <c r="BK1054" s="146"/>
      <c r="BL1054" s="146"/>
      <c r="BM1054" s="146"/>
      <c r="BN1054" s="146"/>
      <c r="BO1054" s="146"/>
      <c r="BP1054" s="146"/>
      <c r="BQ1054" s="146"/>
      <c r="BR1054" s="146"/>
      <c r="BS1054" s="146"/>
      <c r="BT1054" s="146"/>
      <c r="BU1054" s="146"/>
      <c r="BV1054" s="146"/>
      <c r="BW1054" s="146"/>
      <c r="BX1054" s="146"/>
      <c r="BY1054" s="146"/>
      <c r="BZ1054" s="146"/>
      <c r="CA1054" s="146"/>
      <c r="CB1054" s="146"/>
      <c r="CC1054" s="146"/>
      <c r="CD1054" s="146"/>
      <c r="CE1054" s="146"/>
      <c r="CF1054" s="146"/>
      <c r="CG1054" s="146"/>
      <c r="CH1054" s="146"/>
      <c r="CI1054" s="146"/>
      <c r="CJ1054" s="146"/>
      <c r="CK1054" s="146"/>
      <c r="CL1054" s="146"/>
      <c r="CM1054" s="146"/>
      <c r="CN1054" s="146"/>
      <c r="CO1054" s="146"/>
      <c r="CP1054" s="146"/>
      <c r="CQ1054" s="146"/>
      <c r="CR1054" s="146"/>
      <c r="CS1054" s="146"/>
      <c r="CT1054" s="146"/>
      <c r="CU1054" s="146"/>
      <c r="CV1054" s="146"/>
      <c r="CW1054" s="146"/>
      <c r="CX1054" s="146"/>
      <c r="CY1054" s="146"/>
      <c r="CZ1054" s="146"/>
      <c r="DA1054" s="146"/>
      <c r="DB1054" s="146"/>
      <c r="DC1054" s="146"/>
      <c r="DD1054" s="146"/>
      <c r="DE1054" s="146"/>
      <c r="DF1054" s="146"/>
      <c r="DG1054" s="146"/>
      <c r="DH1054" s="146"/>
      <c r="DI1054" s="146"/>
      <c r="DJ1054" s="146"/>
      <c r="DK1054" s="146"/>
      <c r="DL1054" s="146"/>
      <c r="DM1054" s="146"/>
      <c r="DN1054" s="146"/>
      <c r="DO1054" s="146"/>
      <c r="DP1054" s="146"/>
      <c r="DQ1054" s="146"/>
      <c r="DR1054" s="146"/>
      <c r="DS1054" s="146"/>
      <c r="DT1054" s="146"/>
      <c r="DU1054" s="146"/>
      <c r="DV1054" s="158"/>
      <c r="DW1054" s="158"/>
      <c r="DX1054" s="158"/>
      <c r="DY1054" s="158"/>
      <c r="DZ1054" s="158"/>
      <c r="EA1054" s="158"/>
      <c r="EB1054" s="158"/>
      <c r="EC1054" s="158"/>
      <c r="ED1054" s="158"/>
      <c r="EE1054" s="158"/>
      <c r="EF1054" s="158"/>
      <c r="EG1054" s="158"/>
      <c r="EH1054" s="158"/>
      <c r="EI1054" s="158"/>
      <c r="EJ1054" s="146"/>
      <c r="EK1054" s="146"/>
      <c r="EL1054" s="146"/>
      <c r="EM1054" s="146"/>
      <c r="EN1054" s="146"/>
      <c r="EO1054" s="146"/>
      <c r="EP1054" s="146"/>
      <c r="EQ1054" s="146"/>
      <c r="ER1054" s="146"/>
      <c r="ES1054" s="146"/>
      <c r="ET1054" s="146"/>
      <c r="EU1054" s="146"/>
      <c r="EV1054" s="146"/>
      <c r="EW1054" s="146"/>
      <c r="EX1054" s="146"/>
      <c r="EY1054" s="146"/>
      <c r="EZ1054" s="158"/>
      <c r="FA1054" s="158"/>
      <c r="FB1054" s="158"/>
      <c r="FC1054" s="146"/>
      <c r="FD1054" s="146"/>
      <c r="FE1054" s="146"/>
      <c r="FF1054" s="146"/>
      <c r="FG1054" s="146"/>
      <c r="FH1054" s="146"/>
      <c r="FI1054" s="146"/>
      <c r="FJ1054" s="146"/>
      <c r="FK1054" s="146"/>
      <c r="FL1054" s="146"/>
      <c r="FM1054" s="146"/>
      <c r="FN1054" s="146"/>
      <c r="FO1054" s="146"/>
      <c r="FP1054" s="146"/>
      <c r="FQ1054" s="146"/>
      <c r="FR1054" s="146"/>
      <c r="FS1054" s="146"/>
      <c r="FT1054" s="146"/>
      <c r="FU1054" s="146"/>
      <c r="FV1054" s="146"/>
      <c r="FW1054" s="146"/>
      <c r="FX1054" s="146"/>
      <c r="FY1054" s="146"/>
      <c r="FZ1054" s="146"/>
      <c r="GA1054" s="146"/>
    </row>
    <row r="1055" spans="4:183">
      <c r="D1055" s="45"/>
      <c r="N1055" s="146"/>
      <c r="O1055" s="146"/>
      <c r="P1055" s="146"/>
      <c r="Q1055" s="146"/>
      <c r="R1055" s="146"/>
      <c r="S1055" s="146"/>
      <c r="T1055" s="146"/>
      <c r="U1055" s="146"/>
      <c r="V1055" s="146"/>
      <c r="W1055" s="146"/>
      <c r="X1055" s="146"/>
      <c r="Y1055" s="146"/>
      <c r="Z1055" s="146"/>
      <c r="AA1055" s="146"/>
      <c r="AB1055" s="146"/>
      <c r="AC1055" s="146"/>
      <c r="AD1055" s="146"/>
      <c r="AE1055" s="146"/>
      <c r="AF1055" s="146"/>
      <c r="AG1055" s="146"/>
      <c r="AH1055" s="146"/>
      <c r="AI1055" s="146"/>
      <c r="AJ1055" s="146"/>
      <c r="AK1055" s="146"/>
      <c r="AL1055" s="217"/>
      <c r="AM1055" s="146"/>
      <c r="AN1055" s="146"/>
      <c r="AO1055" s="146"/>
      <c r="AP1055" s="146"/>
      <c r="AQ1055" s="146"/>
      <c r="AR1055" s="146"/>
      <c r="AS1055" s="146"/>
      <c r="AT1055" s="146"/>
      <c r="AU1055" s="146"/>
      <c r="AV1055" s="146"/>
      <c r="AW1055" s="146"/>
      <c r="AX1055" s="146"/>
      <c r="AY1055" s="146"/>
      <c r="AZ1055" s="146"/>
      <c r="BA1055" s="146"/>
      <c r="BB1055" s="146"/>
      <c r="BC1055" s="146"/>
      <c r="BD1055" s="146"/>
      <c r="BE1055" s="146"/>
      <c r="BF1055" s="146"/>
      <c r="BG1055" s="146"/>
      <c r="BH1055" s="146"/>
      <c r="BI1055" s="146"/>
      <c r="BJ1055" s="146"/>
      <c r="BK1055" s="146"/>
      <c r="BL1055" s="146"/>
      <c r="BM1055" s="146"/>
      <c r="BN1055" s="146"/>
      <c r="BO1055" s="146"/>
      <c r="BP1055" s="146"/>
      <c r="BQ1055" s="146"/>
      <c r="BR1055" s="146"/>
      <c r="BS1055" s="146"/>
      <c r="BT1055" s="146"/>
      <c r="BU1055" s="146"/>
      <c r="BV1055" s="146"/>
      <c r="BW1055" s="146"/>
      <c r="BX1055" s="146"/>
      <c r="BY1055" s="146"/>
      <c r="BZ1055" s="146"/>
      <c r="CA1055" s="146"/>
      <c r="CB1055" s="146"/>
      <c r="CC1055" s="146"/>
      <c r="CD1055" s="146"/>
      <c r="CE1055" s="146"/>
      <c r="CF1055" s="146"/>
      <c r="CG1055" s="146"/>
      <c r="CH1055" s="146"/>
      <c r="CI1055" s="146"/>
      <c r="CJ1055" s="146"/>
      <c r="CK1055" s="146"/>
      <c r="CL1055" s="146"/>
      <c r="CM1055" s="146"/>
      <c r="CN1055" s="146"/>
      <c r="CO1055" s="146"/>
      <c r="CP1055" s="146"/>
      <c r="CQ1055" s="146"/>
      <c r="CR1055" s="146"/>
      <c r="CS1055" s="146"/>
      <c r="CT1055" s="146"/>
      <c r="CU1055" s="146"/>
      <c r="CV1055" s="146"/>
      <c r="CW1055" s="146"/>
      <c r="CX1055" s="146"/>
      <c r="CY1055" s="146"/>
      <c r="CZ1055" s="146"/>
      <c r="DA1055" s="146"/>
      <c r="DB1055" s="146"/>
      <c r="DC1055" s="146"/>
      <c r="DD1055" s="146"/>
      <c r="DE1055" s="146"/>
      <c r="DF1055" s="146"/>
      <c r="DG1055" s="146"/>
      <c r="DH1055" s="146"/>
      <c r="DI1055" s="146"/>
      <c r="DJ1055" s="146"/>
      <c r="DK1055" s="146"/>
      <c r="DL1055" s="146"/>
      <c r="DM1055" s="146"/>
      <c r="DN1055" s="146"/>
      <c r="DO1055" s="146"/>
      <c r="DP1055" s="146"/>
      <c r="DQ1055" s="146"/>
      <c r="DR1055" s="146"/>
      <c r="DS1055" s="146"/>
      <c r="DT1055" s="146"/>
      <c r="DU1055" s="146"/>
      <c r="DV1055" s="158"/>
      <c r="DW1055" s="158"/>
      <c r="DX1055" s="158"/>
      <c r="DY1055" s="158"/>
      <c r="DZ1055" s="158"/>
      <c r="EA1055" s="158"/>
      <c r="EB1055" s="158"/>
      <c r="EC1055" s="158"/>
      <c r="ED1055" s="158"/>
      <c r="EE1055" s="158"/>
      <c r="EF1055" s="158"/>
      <c r="EG1055" s="158"/>
      <c r="EH1055" s="158"/>
      <c r="EI1055" s="158"/>
      <c r="EJ1055" s="146"/>
      <c r="EK1055" s="146"/>
      <c r="EL1055" s="146"/>
      <c r="EM1055" s="146"/>
      <c r="EN1055" s="146"/>
      <c r="EO1055" s="146"/>
      <c r="EP1055" s="146"/>
      <c r="EQ1055" s="146"/>
      <c r="ER1055" s="146"/>
      <c r="ES1055" s="146"/>
      <c r="ET1055" s="146"/>
      <c r="EU1055" s="146"/>
      <c r="EV1055" s="146"/>
      <c r="EW1055" s="146"/>
      <c r="EX1055" s="146"/>
      <c r="EY1055" s="146"/>
      <c r="EZ1055" s="158"/>
      <c r="FA1055" s="158"/>
      <c r="FB1055" s="158"/>
      <c r="FC1055" s="146"/>
      <c r="FD1055" s="146"/>
      <c r="FE1055" s="146"/>
      <c r="FF1055" s="146"/>
      <c r="FG1055" s="146"/>
      <c r="FH1055" s="146"/>
      <c r="FI1055" s="146"/>
      <c r="FJ1055" s="146"/>
      <c r="FK1055" s="146"/>
      <c r="FL1055" s="146"/>
      <c r="FM1055" s="146"/>
      <c r="FN1055" s="146"/>
      <c r="FO1055" s="146"/>
      <c r="FP1055" s="146"/>
      <c r="FQ1055" s="146"/>
      <c r="FR1055" s="146"/>
      <c r="FS1055" s="146"/>
      <c r="FT1055" s="146"/>
      <c r="FU1055" s="146"/>
      <c r="FV1055" s="146"/>
      <c r="FW1055" s="146"/>
      <c r="FX1055" s="146"/>
      <c r="FY1055" s="146"/>
      <c r="FZ1055" s="146"/>
      <c r="GA1055" s="146"/>
    </row>
    <row r="1056" spans="4:183">
      <c r="D1056" s="45"/>
      <c r="N1056" s="146"/>
      <c r="O1056" s="146"/>
      <c r="P1056" s="146"/>
      <c r="Q1056" s="146"/>
      <c r="R1056" s="146"/>
      <c r="S1056" s="146"/>
      <c r="T1056" s="146"/>
      <c r="U1056" s="146"/>
      <c r="V1056" s="146"/>
      <c r="W1056" s="146"/>
      <c r="X1056" s="146"/>
      <c r="Y1056" s="146"/>
      <c r="Z1056" s="146"/>
      <c r="AA1056" s="146"/>
      <c r="AB1056" s="146"/>
      <c r="AC1056" s="146"/>
      <c r="AD1056" s="146"/>
      <c r="AE1056" s="146"/>
      <c r="AF1056" s="146"/>
      <c r="AG1056" s="146"/>
      <c r="AH1056" s="146"/>
      <c r="AI1056" s="146"/>
      <c r="AJ1056" s="146"/>
      <c r="AK1056" s="146"/>
      <c r="AL1056" s="217"/>
      <c r="AM1056" s="146"/>
      <c r="AN1056" s="146"/>
      <c r="AO1056" s="146"/>
      <c r="AP1056" s="146"/>
      <c r="AQ1056" s="146"/>
      <c r="AR1056" s="146"/>
      <c r="AS1056" s="146"/>
      <c r="AT1056" s="146"/>
      <c r="AU1056" s="146"/>
      <c r="AV1056" s="146"/>
      <c r="AW1056" s="146"/>
      <c r="AX1056" s="146"/>
      <c r="AY1056" s="146"/>
      <c r="AZ1056" s="146"/>
      <c r="BA1056" s="146"/>
      <c r="BB1056" s="146"/>
      <c r="BC1056" s="146"/>
      <c r="BD1056" s="146"/>
      <c r="BE1056" s="146"/>
      <c r="BF1056" s="146"/>
      <c r="BG1056" s="146"/>
      <c r="BH1056" s="146"/>
      <c r="BI1056" s="146"/>
      <c r="BJ1056" s="146"/>
      <c r="BK1056" s="146"/>
      <c r="BL1056" s="146"/>
      <c r="BM1056" s="146"/>
      <c r="BN1056" s="146"/>
      <c r="BO1056" s="146"/>
      <c r="BP1056" s="146"/>
      <c r="BQ1056" s="146"/>
      <c r="BR1056" s="146"/>
      <c r="BS1056" s="146"/>
      <c r="BT1056" s="146"/>
      <c r="BU1056" s="146"/>
      <c r="BV1056" s="146"/>
      <c r="BW1056" s="146"/>
      <c r="BX1056" s="146"/>
      <c r="BY1056" s="146"/>
      <c r="BZ1056" s="146"/>
      <c r="CA1056" s="146"/>
      <c r="CB1056" s="146"/>
      <c r="CC1056" s="146"/>
      <c r="CD1056" s="146"/>
      <c r="CE1056" s="146"/>
      <c r="CF1056" s="146"/>
      <c r="CG1056" s="146"/>
      <c r="CH1056" s="146"/>
      <c r="CI1056" s="146"/>
      <c r="CJ1056" s="146"/>
      <c r="CK1056" s="146"/>
      <c r="CL1056" s="146"/>
      <c r="CM1056" s="146"/>
      <c r="CN1056" s="146"/>
      <c r="CO1056" s="146"/>
      <c r="CP1056" s="146"/>
      <c r="CQ1056" s="146"/>
      <c r="CR1056" s="146"/>
      <c r="CS1056" s="146"/>
      <c r="CT1056" s="146"/>
      <c r="CU1056" s="146"/>
      <c r="CV1056" s="146"/>
      <c r="CW1056" s="146"/>
      <c r="CX1056" s="146"/>
      <c r="CY1056" s="146"/>
      <c r="CZ1056" s="146"/>
      <c r="DA1056" s="146"/>
      <c r="DB1056" s="146"/>
      <c r="DC1056" s="146"/>
      <c r="DD1056" s="146"/>
      <c r="DE1056" s="146"/>
      <c r="DF1056" s="146"/>
      <c r="DG1056" s="146"/>
      <c r="DH1056" s="146"/>
      <c r="DI1056" s="146"/>
      <c r="DJ1056" s="146"/>
      <c r="DK1056" s="146"/>
      <c r="DL1056" s="146"/>
      <c r="DM1056" s="146"/>
      <c r="DN1056" s="146"/>
      <c r="DO1056" s="146"/>
      <c r="DP1056" s="146"/>
      <c r="DQ1056" s="146"/>
      <c r="DR1056" s="146"/>
      <c r="DS1056" s="146"/>
      <c r="DT1056" s="146"/>
      <c r="DU1056" s="146"/>
      <c r="DV1056" s="158"/>
      <c r="DW1056" s="158"/>
      <c r="DX1056" s="158"/>
      <c r="DY1056" s="158"/>
      <c r="DZ1056" s="158"/>
      <c r="EA1056" s="158"/>
      <c r="EB1056" s="158"/>
      <c r="EC1056" s="158"/>
      <c r="ED1056" s="158"/>
      <c r="EE1056" s="158"/>
      <c r="EF1056" s="158"/>
      <c r="EG1056" s="158"/>
      <c r="EH1056" s="158"/>
      <c r="EI1056" s="158"/>
      <c r="EJ1056" s="146"/>
      <c r="EK1056" s="146"/>
      <c r="EL1056" s="146"/>
      <c r="EM1056" s="146"/>
      <c r="EN1056" s="146"/>
      <c r="EO1056" s="146"/>
      <c r="EP1056" s="146"/>
      <c r="EQ1056" s="146"/>
      <c r="ER1056" s="146"/>
      <c r="ES1056" s="146"/>
      <c r="ET1056" s="146"/>
      <c r="EU1056" s="146"/>
      <c r="EV1056" s="146"/>
      <c r="EW1056" s="146"/>
      <c r="EX1056" s="146"/>
      <c r="EY1056" s="146"/>
      <c r="EZ1056" s="158"/>
      <c r="FA1056" s="158"/>
      <c r="FB1056" s="158"/>
      <c r="FC1056" s="146"/>
      <c r="FD1056" s="146"/>
      <c r="FE1056" s="146"/>
      <c r="FF1056" s="146"/>
      <c r="FG1056" s="146"/>
      <c r="FH1056" s="146"/>
      <c r="FI1056" s="146"/>
      <c r="FJ1056" s="146"/>
      <c r="FK1056" s="146"/>
      <c r="FL1056" s="146"/>
      <c r="FM1056" s="146"/>
      <c r="FN1056" s="146"/>
      <c r="FO1056" s="146"/>
      <c r="FP1056" s="146"/>
      <c r="FQ1056" s="146"/>
      <c r="FR1056" s="146"/>
      <c r="FS1056" s="146"/>
      <c r="FT1056" s="146"/>
      <c r="FU1056" s="146"/>
      <c r="FV1056" s="146"/>
      <c r="FW1056" s="146"/>
      <c r="FX1056" s="146"/>
      <c r="FY1056" s="146"/>
      <c r="FZ1056" s="146"/>
      <c r="GA1056" s="146"/>
    </row>
    <row r="1057" spans="4:183">
      <c r="D1057" s="45"/>
      <c r="N1057" s="146"/>
      <c r="O1057" s="146"/>
      <c r="P1057" s="146"/>
      <c r="Q1057" s="146"/>
      <c r="R1057" s="146"/>
      <c r="S1057" s="146"/>
      <c r="T1057" s="146"/>
      <c r="U1057" s="146"/>
      <c r="V1057" s="146"/>
      <c r="W1057" s="146"/>
      <c r="X1057" s="146"/>
      <c r="Y1057" s="146"/>
      <c r="Z1057" s="146"/>
      <c r="AA1057" s="146"/>
      <c r="AB1057" s="146"/>
      <c r="AC1057" s="146"/>
      <c r="AD1057" s="146"/>
      <c r="AE1057" s="146"/>
      <c r="AF1057" s="146"/>
      <c r="AG1057" s="146"/>
      <c r="AH1057" s="146"/>
      <c r="AI1057" s="146"/>
      <c r="AJ1057" s="146"/>
      <c r="AK1057" s="146"/>
      <c r="AL1057" s="217"/>
      <c r="AM1057" s="146"/>
      <c r="AN1057" s="146"/>
      <c r="AO1057" s="146"/>
      <c r="AP1057" s="146"/>
      <c r="AQ1057" s="146"/>
      <c r="AR1057" s="146"/>
      <c r="AS1057" s="146"/>
      <c r="AT1057" s="146"/>
      <c r="AU1057" s="146"/>
      <c r="AV1057" s="146"/>
      <c r="AW1057" s="146"/>
      <c r="AX1057" s="146"/>
      <c r="AY1057" s="146"/>
      <c r="AZ1057" s="146"/>
      <c r="BA1057" s="146"/>
      <c r="BB1057" s="146"/>
      <c r="BC1057" s="146"/>
      <c r="BD1057" s="146"/>
      <c r="BE1057" s="146"/>
      <c r="BF1057" s="146"/>
      <c r="BG1057" s="146"/>
      <c r="BH1057" s="146"/>
      <c r="BI1057" s="146"/>
      <c r="BJ1057" s="146"/>
      <c r="BK1057" s="146"/>
      <c r="BL1057" s="146"/>
      <c r="BM1057" s="146"/>
      <c r="BN1057" s="146"/>
      <c r="BO1057" s="146"/>
      <c r="BP1057" s="146"/>
      <c r="BQ1057" s="146"/>
      <c r="BR1057" s="146"/>
      <c r="BS1057" s="146"/>
      <c r="BT1057" s="146"/>
      <c r="BU1057" s="146"/>
      <c r="BV1057" s="146"/>
      <c r="BW1057" s="146"/>
      <c r="BX1057" s="146"/>
      <c r="BY1057" s="146"/>
      <c r="BZ1057" s="146"/>
      <c r="CA1057" s="146"/>
      <c r="CB1057" s="146"/>
      <c r="CC1057" s="146"/>
      <c r="CD1057" s="146"/>
      <c r="CE1057" s="146"/>
      <c r="CF1057" s="146"/>
      <c r="CG1057" s="146"/>
      <c r="CH1057" s="146"/>
      <c r="CI1057" s="146"/>
      <c r="CJ1057" s="146"/>
      <c r="CK1057" s="146"/>
      <c r="CL1057" s="146"/>
      <c r="CM1057" s="146"/>
      <c r="CN1057" s="146"/>
      <c r="CO1057" s="146"/>
      <c r="CP1057" s="146"/>
      <c r="CQ1057" s="146"/>
      <c r="CR1057" s="146"/>
      <c r="CS1057" s="146"/>
      <c r="CT1057" s="146"/>
      <c r="CU1057" s="146"/>
      <c r="CV1057" s="146"/>
      <c r="CW1057" s="146"/>
      <c r="CX1057" s="146"/>
      <c r="CY1057" s="146"/>
      <c r="CZ1057" s="146"/>
      <c r="DA1057" s="146"/>
      <c r="DB1057" s="146"/>
      <c r="DC1057" s="146"/>
      <c r="DD1057" s="146"/>
      <c r="DE1057" s="146"/>
      <c r="DF1057" s="146"/>
      <c r="DG1057" s="146"/>
      <c r="DH1057" s="146"/>
      <c r="DI1057" s="146"/>
      <c r="DJ1057" s="146"/>
      <c r="DK1057" s="146"/>
      <c r="DL1057" s="146"/>
      <c r="DM1057" s="146"/>
      <c r="DN1057" s="146"/>
      <c r="DO1057" s="146"/>
      <c r="DP1057" s="146"/>
      <c r="DQ1057" s="146"/>
      <c r="DR1057" s="146"/>
      <c r="DS1057" s="146"/>
      <c r="DT1057" s="146"/>
      <c r="DU1057" s="146"/>
      <c r="DV1057" s="158"/>
      <c r="DW1057" s="158"/>
      <c r="DX1057" s="158"/>
      <c r="DY1057" s="158"/>
      <c r="DZ1057" s="158"/>
      <c r="EA1057" s="158"/>
      <c r="EB1057" s="158"/>
      <c r="EC1057" s="158"/>
      <c r="ED1057" s="158"/>
      <c r="EE1057" s="158"/>
      <c r="EF1057" s="158"/>
      <c r="EG1057" s="158"/>
      <c r="EH1057" s="158"/>
      <c r="EI1057" s="158"/>
      <c r="EJ1057" s="146"/>
      <c r="EK1057" s="146"/>
      <c r="EL1057" s="146"/>
      <c r="EM1057" s="146"/>
      <c r="EN1057" s="146"/>
      <c r="EO1057" s="146"/>
      <c r="EP1057" s="146"/>
      <c r="EQ1057" s="146"/>
      <c r="ER1057" s="146"/>
      <c r="ES1057" s="146"/>
      <c r="ET1057" s="146"/>
      <c r="EU1057" s="146"/>
      <c r="EV1057" s="146"/>
      <c r="EW1057" s="146"/>
      <c r="EX1057" s="146"/>
      <c r="EY1057" s="146"/>
      <c r="EZ1057" s="158"/>
      <c r="FA1057" s="158"/>
      <c r="FB1057" s="158"/>
      <c r="FC1057" s="146"/>
      <c r="FD1057" s="146"/>
      <c r="FE1057" s="146"/>
      <c r="FF1057" s="146"/>
      <c r="FG1057" s="146"/>
      <c r="FH1057" s="146"/>
      <c r="FI1057" s="146"/>
      <c r="FJ1057" s="146"/>
      <c r="FK1057" s="146"/>
      <c r="FL1057" s="146"/>
      <c r="FM1057" s="146"/>
      <c r="FN1057" s="146"/>
      <c r="FO1057" s="146"/>
      <c r="FP1057" s="146"/>
      <c r="FQ1057" s="146"/>
      <c r="FR1057" s="146"/>
      <c r="FS1057" s="146"/>
      <c r="FT1057" s="146"/>
      <c r="FU1057" s="146"/>
      <c r="FV1057" s="146"/>
      <c r="FW1057" s="146"/>
      <c r="FX1057" s="146"/>
      <c r="FY1057" s="146"/>
      <c r="FZ1057" s="146"/>
      <c r="GA1057" s="146"/>
    </row>
    <row r="1058" spans="4:183">
      <c r="D1058" s="45"/>
      <c r="N1058" s="146"/>
      <c r="O1058" s="146"/>
      <c r="P1058" s="146"/>
      <c r="Q1058" s="146"/>
      <c r="R1058" s="146"/>
      <c r="S1058" s="146"/>
      <c r="T1058" s="146"/>
      <c r="U1058" s="146"/>
      <c r="V1058" s="146"/>
      <c r="W1058" s="146"/>
      <c r="X1058" s="146"/>
      <c r="Y1058" s="146"/>
      <c r="Z1058" s="146"/>
      <c r="AA1058" s="146"/>
      <c r="AB1058" s="146"/>
      <c r="AC1058" s="146"/>
      <c r="AD1058" s="146"/>
      <c r="AE1058" s="146"/>
      <c r="AF1058" s="146"/>
      <c r="AG1058" s="146"/>
      <c r="AH1058" s="146"/>
      <c r="AI1058" s="146"/>
      <c r="AJ1058" s="146"/>
      <c r="AK1058" s="146"/>
      <c r="AL1058" s="217"/>
      <c r="AM1058" s="146"/>
      <c r="AN1058" s="146"/>
      <c r="AO1058" s="146"/>
      <c r="AP1058" s="146"/>
      <c r="AQ1058" s="146"/>
      <c r="AR1058" s="146"/>
      <c r="AS1058" s="146"/>
      <c r="AT1058" s="146"/>
      <c r="AU1058" s="146"/>
      <c r="AV1058" s="146"/>
      <c r="AW1058" s="146"/>
      <c r="AX1058" s="146"/>
      <c r="AY1058" s="146"/>
      <c r="AZ1058" s="146"/>
      <c r="BA1058" s="146"/>
      <c r="BB1058" s="146"/>
      <c r="BC1058" s="146"/>
      <c r="BD1058" s="146"/>
      <c r="BE1058" s="146"/>
      <c r="BF1058" s="146"/>
      <c r="BG1058" s="146"/>
      <c r="BH1058" s="146"/>
      <c r="BI1058" s="146"/>
      <c r="BJ1058" s="146"/>
      <c r="BK1058" s="146"/>
      <c r="BL1058" s="146"/>
      <c r="BM1058" s="146"/>
      <c r="BN1058" s="146"/>
      <c r="BO1058" s="146"/>
      <c r="BP1058" s="146"/>
      <c r="BQ1058" s="146"/>
      <c r="BR1058" s="146"/>
      <c r="BS1058" s="146"/>
      <c r="BT1058" s="146"/>
      <c r="BU1058" s="146"/>
      <c r="BV1058" s="146"/>
      <c r="BW1058" s="146"/>
      <c r="BX1058" s="146"/>
      <c r="BY1058" s="146"/>
      <c r="BZ1058" s="146"/>
      <c r="CA1058" s="146"/>
      <c r="CB1058" s="146"/>
      <c r="CC1058" s="146"/>
      <c r="CD1058" s="146"/>
      <c r="CE1058" s="146"/>
      <c r="CF1058" s="146"/>
      <c r="CG1058" s="146"/>
      <c r="CH1058" s="146"/>
      <c r="CI1058" s="146"/>
      <c r="CJ1058" s="146"/>
      <c r="CK1058" s="146"/>
      <c r="CL1058" s="146"/>
      <c r="CM1058" s="146"/>
      <c r="CN1058" s="146"/>
      <c r="CO1058" s="146"/>
      <c r="CP1058" s="146"/>
      <c r="CQ1058" s="146"/>
      <c r="CR1058" s="146"/>
      <c r="CS1058" s="146"/>
      <c r="CT1058" s="146"/>
      <c r="CU1058" s="146"/>
      <c r="CV1058" s="146"/>
      <c r="CW1058" s="146"/>
      <c r="CX1058" s="146"/>
      <c r="CY1058" s="146"/>
      <c r="CZ1058" s="146"/>
      <c r="DA1058" s="146"/>
      <c r="DB1058" s="146"/>
      <c r="DC1058" s="146"/>
      <c r="DD1058" s="146"/>
      <c r="DE1058" s="146"/>
      <c r="DF1058" s="146"/>
      <c r="DG1058" s="146"/>
      <c r="DH1058" s="146"/>
      <c r="DI1058" s="146"/>
      <c r="DJ1058" s="146"/>
      <c r="DK1058" s="146"/>
      <c r="DL1058" s="146"/>
      <c r="DM1058" s="146"/>
      <c r="DN1058" s="146"/>
      <c r="DO1058" s="146"/>
      <c r="DP1058" s="146"/>
      <c r="DQ1058" s="146"/>
      <c r="DR1058" s="146"/>
      <c r="DS1058" s="146"/>
      <c r="DT1058" s="146"/>
      <c r="DU1058" s="146"/>
      <c r="DV1058" s="158"/>
      <c r="DW1058" s="158"/>
      <c r="DX1058" s="158"/>
      <c r="DY1058" s="158"/>
      <c r="DZ1058" s="158"/>
      <c r="EA1058" s="158"/>
      <c r="EB1058" s="158"/>
      <c r="EC1058" s="158"/>
      <c r="ED1058" s="158"/>
      <c r="EE1058" s="158"/>
      <c r="EF1058" s="158"/>
      <c r="EG1058" s="158"/>
      <c r="EH1058" s="158"/>
      <c r="EI1058" s="158"/>
      <c r="EJ1058" s="146"/>
      <c r="EK1058" s="146"/>
      <c r="EL1058" s="146"/>
      <c r="EM1058" s="146"/>
      <c r="EN1058" s="146"/>
      <c r="EO1058" s="146"/>
      <c r="EP1058" s="146"/>
      <c r="EQ1058" s="146"/>
      <c r="ER1058" s="146"/>
      <c r="ES1058" s="146"/>
      <c r="ET1058" s="146"/>
      <c r="EU1058" s="146"/>
      <c r="EV1058" s="146"/>
      <c r="EW1058" s="146"/>
      <c r="EX1058" s="146"/>
      <c r="EY1058" s="146"/>
      <c r="EZ1058" s="158"/>
      <c r="FA1058" s="158"/>
      <c r="FB1058" s="158"/>
      <c r="FC1058" s="146"/>
      <c r="FD1058" s="146"/>
      <c r="FE1058" s="146"/>
      <c r="FF1058" s="146"/>
      <c r="FG1058" s="146"/>
      <c r="FH1058" s="146"/>
      <c r="FI1058" s="146"/>
      <c r="FJ1058" s="146"/>
      <c r="FK1058" s="146"/>
      <c r="FL1058" s="146"/>
      <c r="FM1058" s="146"/>
      <c r="FN1058" s="146"/>
      <c r="FO1058" s="146"/>
      <c r="FP1058" s="146"/>
      <c r="FQ1058" s="146"/>
      <c r="FR1058" s="146"/>
      <c r="FS1058" s="146"/>
      <c r="FT1058" s="146"/>
      <c r="FU1058" s="146"/>
      <c r="FV1058" s="146"/>
      <c r="FW1058" s="146"/>
      <c r="FX1058" s="146"/>
      <c r="FY1058" s="146"/>
      <c r="FZ1058" s="146"/>
      <c r="GA1058" s="146"/>
    </row>
    <row r="1059" spans="4:183">
      <c r="D1059" s="45"/>
      <c r="N1059" s="146"/>
      <c r="O1059" s="146"/>
      <c r="P1059" s="146"/>
      <c r="Q1059" s="146"/>
      <c r="R1059" s="146"/>
      <c r="S1059" s="146"/>
      <c r="T1059" s="146"/>
      <c r="U1059" s="146"/>
      <c r="V1059" s="146"/>
      <c r="W1059" s="146"/>
      <c r="X1059" s="146"/>
      <c r="Y1059" s="146"/>
      <c r="Z1059" s="146"/>
      <c r="AA1059" s="146"/>
      <c r="AB1059" s="146"/>
      <c r="AC1059" s="146"/>
      <c r="AD1059" s="146"/>
      <c r="AE1059" s="146"/>
      <c r="AF1059" s="146"/>
      <c r="AG1059" s="146"/>
      <c r="AH1059" s="146"/>
      <c r="AI1059" s="146"/>
      <c r="AJ1059" s="146"/>
      <c r="AK1059" s="146"/>
      <c r="AL1059" s="217"/>
      <c r="AM1059" s="146"/>
      <c r="AN1059" s="146"/>
      <c r="AO1059" s="146"/>
      <c r="AP1059" s="146"/>
      <c r="AQ1059" s="146"/>
      <c r="AR1059" s="146"/>
      <c r="AS1059" s="146"/>
      <c r="AT1059" s="146"/>
      <c r="AU1059" s="146"/>
      <c r="AV1059" s="146"/>
      <c r="AW1059" s="146"/>
      <c r="AX1059" s="146"/>
      <c r="AY1059" s="146"/>
      <c r="AZ1059" s="146"/>
      <c r="BA1059" s="146"/>
      <c r="BB1059" s="146"/>
      <c r="BC1059" s="146"/>
      <c r="BD1059" s="146"/>
      <c r="BE1059" s="146"/>
      <c r="BF1059" s="146"/>
      <c r="BG1059" s="146"/>
      <c r="BH1059" s="146"/>
      <c r="BI1059" s="146"/>
      <c r="BJ1059" s="146"/>
      <c r="BK1059" s="146"/>
      <c r="BL1059" s="146"/>
      <c r="BM1059" s="146"/>
      <c r="BN1059" s="146"/>
      <c r="BO1059" s="146"/>
      <c r="BP1059" s="146"/>
      <c r="BQ1059" s="146"/>
      <c r="BR1059" s="146"/>
      <c r="BS1059" s="146"/>
      <c r="BT1059" s="146"/>
      <c r="BU1059" s="146"/>
      <c r="BV1059" s="146"/>
      <c r="BW1059" s="146"/>
      <c r="BX1059" s="146"/>
      <c r="BY1059" s="146"/>
      <c r="BZ1059" s="146"/>
      <c r="CA1059" s="146"/>
      <c r="CB1059" s="146"/>
      <c r="CC1059" s="146"/>
      <c r="CD1059" s="146"/>
      <c r="CE1059" s="146"/>
      <c r="CF1059" s="146"/>
      <c r="CG1059" s="146"/>
      <c r="CH1059" s="146"/>
      <c r="CI1059" s="146"/>
      <c r="CJ1059" s="146"/>
      <c r="CK1059" s="146"/>
      <c r="CL1059" s="146"/>
      <c r="CM1059" s="146"/>
      <c r="CN1059" s="146"/>
      <c r="CO1059" s="146"/>
      <c r="CP1059" s="146"/>
      <c r="CQ1059" s="146"/>
      <c r="CR1059" s="146"/>
      <c r="CS1059" s="146"/>
      <c r="CT1059" s="146"/>
      <c r="CU1059" s="146"/>
      <c r="CV1059" s="146"/>
      <c r="CW1059" s="146"/>
      <c r="CX1059" s="146"/>
      <c r="CY1059" s="146"/>
      <c r="CZ1059" s="146"/>
      <c r="DA1059" s="146"/>
      <c r="DB1059" s="146"/>
      <c r="DC1059" s="146"/>
      <c r="DD1059" s="146"/>
      <c r="DE1059" s="146"/>
      <c r="DF1059" s="146"/>
      <c r="DG1059" s="146"/>
      <c r="DH1059" s="146"/>
      <c r="DI1059" s="146"/>
      <c r="DJ1059" s="146"/>
      <c r="DK1059" s="146"/>
      <c r="DL1059" s="146"/>
      <c r="DM1059" s="146"/>
      <c r="DN1059" s="146"/>
      <c r="DO1059" s="146"/>
      <c r="DP1059" s="146"/>
      <c r="DQ1059" s="146"/>
      <c r="DR1059" s="146"/>
      <c r="DS1059" s="146"/>
      <c r="DT1059" s="146"/>
      <c r="DU1059" s="146"/>
      <c r="DV1059" s="158"/>
      <c r="DW1059" s="158"/>
      <c r="DX1059" s="158"/>
      <c r="DY1059" s="158"/>
      <c r="DZ1059" s="158"/>
      <c r="EA1059" s="158"/>
      <c r="EB1059" s="158"/>
      <c r="EC1059" s="158"/>
      <c r="ED1059" s="158"/>
      <c r="EE1059" s="158"/>
      <c r="EF1059" s="158"/>
      <c r="EG1059" s="158"/>
      <c r="EH1059" s="158"/>
      <c r="EI1059" s="158"/>
      <c r="EJ1059" s="146"/>
      <c r="EK1059" s="146"/>
      <c r="EL1059" s="146"/>
      <c r="EM1059" s="146"/>
      <c r="EN1059" s="146"/>
      <c r="EO1059" s="146"/>
      <c r="EP1059" s="146"/>
      <c r="EQ1059" s="146"/>
      <c r="ER1059" s="146"/>
      <c r="ES1059" s="146"/>
      <c r="ET1059" s="146"/>
      <c r="EU1059" s="146"/>
      <c r="EV1059" s="146"/>
      <c r="EW1059" s="146"/>
      <c r="EX1059" s="146"/>
      <c r="EY1059" s="146"/>
      <c r="EZ1059" s="158"/>
      <c r="FA1059" s="158"/>
      <c r="FB1059" s="158"/>
      <c r="FC1059" s="146"/>
      <c r="FD1059" s="146"/>
      <c r="FE1059" s="146"/>
      <c r="FF1059" s="146"/>
      <c r="FG1059" s="146"/>
      <c r="FH1059" s="146"/>
      <c r="FI1059" s="146"/>
      <c r="FJ1059" s="146"/>
      <c r="FK1059" s="146"/>
      <c r="FL1059" s="146"/>
      <c r="FM1059" s="146"/>
      <c r="FN1059" s="146"/>
      <c r="FO1059" s="146"/>
      <c r="FP1059" s="146"/>
      <c r="FQ1059" s="146"/>
      <c r="FR1059" s="146"/>
      <c r="FS1059" s="146"/>
      <c r="FT1059" s="146"/>
      <c r="FU1059" s="146"/>
      <c r="FV1059" s="146"/>
      <c r="FW1059" s="146"/>
      <c r="FX1059" s="146"/>
      <c r="FY1059" s="146"/>
      <c r="FZ1059" s="146"/>
      <c r="GA1059" s="146"/>
    </row>
    <row r="1060" spans="4:183">
      <c r="D1060" s="45"/>
      <c r="N1060" s="146"/>
      <c r="O1060" s="146"/>
      <c r="P1060" s="146"/>
      <c r="Q1060" s="146"/>
      <c r="R1060" s="146"/>
      <c r="S1060" s="146"/>
      <c r="T1060" s="146"/>
      <c r="U1060" s="146"/>
      <c r="V1060" s="146"/>
      <c r="W1060" s="146"/>
      <c r="X1060" s="146"/>
      <c r="Y1060" s="146"/>
      <c r="Z1060" s="146"/>
      <c r="AA1060" s="146"/>
      <c r="AB1060" s="146"/>
      <c r="AC1060" s="146"/>
      <c r="AD1060" s="146"/>
      <c r="AE1060" s="146"/>
      <c r="AF1060" s="146"/>
      <c r="AG1060" s="146"/>
      <c r="AH1060" s="146"/>
      <c r="AI1060" s="146"/>
      <c r="AJ1060" s="146"/>
      <c r="AK1060" s="146"/>
      <c r="AL1060" s="217"/>
      <c r="AM1060" s="146"/>
      <c r="AN1060" s="146"/>
      <c r="AO1060" s="146"/>
      <c r="AP1060" s="146"/>
      <c r="AQ1060" s="146"/>
      <c r="AR1060" s="146"/>
      <c r="AS1060" s="146"/>
      <c r="AT1060" s="146"/>
      <c r="AU1060" s="146"/>
      <c r="AV1060" s="146"/>
      <c r="AW1060" s="146"/>
      <c r="AX1060" s="146"/>
      <c r="AY1060" s="146"/>
      <c r="AZ1060" s="146"/>
      <c r="BA1060" s="146"/>
      <c r="BB1060" s="146"/>
      <c r="BC1060" s="146"/>
      <c r="BD1060" s="146"/>
      <c r="BE1060" s="146"/>
      <c r="BF1060" s="146"/>
      <c r="BG1060" s="146"/>
      <c r="BH1060" s="146"/>
      <c r="BI1060" s="146"/>
      <c r="BJ1060" s="146"/>
      <c r="BK1060" s="146"/>
      <c r="BL1060" s="146"/>
      <c r="BM1060" s="146"/>
      <c r="BN1060" s="146"/>
      <c r="BO1060" s="146"/>
      <c r="BP1060" s="146"/>
      <c r="BQ1060" s="146"/>
      <c r="BR1060" s="146"/>
      <c r="BS1060" s="146"/>
      <c r="BT1060" s="146"/>
      <c r="BU1060" s="146"/>
      <c r="BV1060" s="146"/>
      <c r="BW1060" s="146"/>
      <c r="BX1060" s="146"/>
      <c r="BY1060" s="146"/>
      <c r="BZ1060" s="146"/>
      <c r="CA1060" s="146"/>
      <c r="CB1060" s="146"/>
      <c r="CC1060" s="146"/>
      <c r="CD1060" s="146"/>
      <c r="CE1060" s="146"/>
      <c r="CF1060" s="146"/>
      <c r="CG1060" s="146"/>
      <c r="CH1060" s="146"/>
      <c r="CI1060" s="146"/>
      <c r="CJ1060" s="146"/>
      <c r="CK1060" s="146"/>
      <c r="CL1060" s="146"/>
      <c r="CM1060" s="146"/>
      <c r="CN1060" s="146"/>
      <c r="CO1060" s="146"/>
      <c r="CP1060" s="146"/>
      <c r="CQ1060" s="146"/>
      <c r="CR1060" s="146"/>
      <c r="CS1060" s="146"/>
      <c r="CT1060" s="146"/>
      <c r="CU1060" s="146"/>
      <c r="CV1060" s="146"/>
      <c r="CW1060" s="146"/>
      <c r="CX1060" s="146"/>
      <c r="CY1060" s="146"/>
      <c r="CZ1060" s="146"/>
      <c r="DA1060" s="146"/>
      <c r="DB1060" s="146"/>
      <c r="DC1060" s="146"/>
      <c r="DD1060" s="146"/>
      <c r="DE1060" s="146"/>
      <c r="DF1060" s="146"/>
      <c r="DG1060" s="146"/>
      <c r="DH1060" s="146"/>
      <c r="DI1060" s="146"/>
      <c r="DJ1060" s="146"/>
      <c r="DK1060" s="146"/>
      <c r="DL1060" s="146"/>
      <c r="DM1060" s="146"/>
      <c r="DN1060" s="146"/>
      <c r="DO1060" s="146"/>
      <c r="DP1060" s="146"/>
      <c r="DQ1060" s="146"/>
      <c r="DR1060" s="146"/>
      <c r="DS1060" s="146"/>
      <c r="DT1060" s="146"/>
      <c r="DU1060" s="146"/>
      <c r="DV1060" s="158"/>
      <c r="DW1060" s="158"/>
      <c r="DX1060" s="158"/>
      <c r="DY1060" s="158"/>
      <c r="DZ1060" s="158"/>
      <c r="EA1060" s="158"/>
      <c r="EB1060" s="158"/>
      <c r="EC1060" s="158"/>
      <c r="ED1060" s="158"/>
      <c r="EE1060" s="158"/>
      <c r="EF1060" s="158"/>
      <c r="EG1060" s="158"/>
      <c r="EH1060" s="158"/>
      <c r="EI1060" s="158"/>
      <c r="EJ1060" s="146"/>
      <c r="EK1060" s="146"/>
      <c r="EL1060" s="146"/>
      <c r="EM1060" s="146"/>
      <c r="EN1060" s="146"/>
      <c r="EO1060" s="146"/>
      <c r="EP1060" s="146"/>
      <c r="EQ1060" s="146"/>
      <c r="ER1060" s="146"/>
      <c r="ES1060" s="146"/>
      <c r="ET1060" s="146"/>
      <c r="EU1060" s="146"/>
      <c r="EV1060" s="146"/>
      <c r="EW1060" s="146"/>
      <c r="EX1060" s="146"/>
      <c r="EY1060" s="146"/>
      <c r="EZ1060" s="158"/>
      <c r="FA1060" s="158"/>
      <c r="FB1060" s="158"/>
      <c r="FC1060" s="146"/>
      <c r="FD1060" s="146"/>
      <c r="FE1060" s="146"/>
      <c r="FF1060" s="146"/>
      <c r="FG1060" s="146"/>
      <c r="FH1060" s="146"/>
      <c r="FI1060" s="146"/>
      <c r="FJ1060" s="146"/>
      <c r="FK1060" s="146"/>
      <c r="FL1060" s="146"/>
      <c r="FM1060" s="146"/>
      <c r="FN1060" s="146"/>
      <c r="FO1060" s="146"/>
      <c r="FP1060" s="146"/>
      <c r="FQ1060" s="146"/>
      <c r="FR1060" s="146"/>
      <c r="FS1060" s="146"/>
      <c r="FT1060" s="146"/>
      <c r="FU1060" s="146"/>
      <c r="FV1060" s="146"/>
      <c r="FW1060" s="146"/>
      <c r="FX1060" s="146"/>
      <c r="FY1060" s="146"/>
      <c r="FZ1060" s="146"/>
      <c r="GA1060" s="146"/>
    </row>
    <row r="1061" spans="4:183">
      <c r="D1061" s="45"/>
      <c r="N1061" s="146"/>
      <c r="O1061" s="146"/>
      <c r="P1061" s="146"/>
      <c r="Q1061" s="146"/>
      <c r="R1061" s="146"/>
      <c r="S1061" s="146"/>
      <c r="T1061" s="146"/>
      <c r="U1061" s="146"/>
      <c r="V1061" s="146"/>
      <c r="W1061" s="146"/>
      <c r="X1061" s="146"/>
      <c r="Y1061" s="146"/>
      <c r="Z1061" s="146"/>
      <c r="AA1061" s="146"/>
      <c r="AB1061" s="146"/>
      <c r="AC1061" s="146"/>
      <c r="AD1061" s="146"/>
      <c r="AE1061" s="146"/>
      <c r="AF1061" s="146"/>
      <c r="AG1061" s="146"/>
      <c r="AH1061" s="146"/>
      <c r="AI1061" s="146"/>
      <c r="AJ1061" s="146"/>
      <c r="AK1061" s="146"/>
      <c r="AL1061" s="217"/>
      <c r="AM1061" s="146"/>
      <c r="AN1061" s="146"/>
      <c r="AO1061" s="146"/>
      <c r="AP1061" s="146"/>
      <c r="AQ1061" s="146"/>
      <c r="AR1061" s="146"/>
      <c r="AS1061" s="146"/>
      <c r="AT1061" s="146"/>
      <c r="AU1061" s="146"/>
      <c r="AV1061" s="146"/>
      <c r="AW1061" s="146"/>
      <c r="AX1061" s="146"/>
      <c r="AY1061" s="146"/>
      <c r="AZ1061" s="146"/>
      <c r="BA1061" s="146"/>
      <c r="BB1061" s="146"/>
      <c r="BC1061" s="146"/>
      <c r="BD1061" s="146"/>
      <c r="BE1061" s="146"/>
      <c r="BF1061" s="146"/>
      <c r="BG1061" s="146"/>
      <c r="BH1061" s="146"/>
      <c r="BI1061" s="146"/>
      <c r="BJ1061" s="146"/>
      <c r="BK1061" s="146"/>
      <c r="BL1061" s="146"/>
      <c r="BM1061" s="146"/>
      <c r="BN1061" s="146"/>
      <c r="BO1061" s="146"/>
      <c r="BP1061" s="146"/>
      <c r="BQ1061" s="146"/>
      <c r="BR1061" s="146"/>
      <c r="BS1061" s="146"/>
      <c r="BT1061" s="146"/>
      <c r="BU1061" s="146"/>
      <c r="BV1061" s="146"/>
      <c r="BW1061" s="146"/>
      <c r="BX1061" s="146"/>
      <c r="BY1061" s="146"/>
      <c r="BZ1061" s="146"/>
      <c r="CA1061" s="146"/>
      <c r="CB1061" s="146"/>
      <c r="CC1061" s="146"/>
      <c r="CD1061" s="146"/>
      <c r="CE1061" s="146"/>
      <c r="CF1061" s="146"/>
      <c r="CG1061" s="146"/>
      <c r="CH1061" s="146"/>
      <c r="CI1061" s="146"/>
      <c r="CJ1061" s="146"/>
      <c r="CK1061" s="146"/>
      <c r="CL1061" s="146"/>
      <c r="CM1061" s="146"/>
      <c r="CN1061" s="146"/>
      <c r="CO1061" s="146"/>
      <c r="CP1061" s="146"/>
      <c r="CQ1061" s="146"/>
      <c r="CR1061" s="146"/>
      <c r="CS1061" s="146"/>
      <c r="CT1061" s="146"/>
      <c r="CU1061" s="146"/>
      <c r="CV1061" s="146"/>
      <c r="CW1061" s="146"/>
      <c r="CX1061" s="146"/>
      <c r="CY1061" s="146"/>
      <c r="CZ1061" s="146"/>
      <c r="DA1061" s="146"/>
      <c r="DB1061" s="146"/>
      <c r="DC1061" s="146"/>
      <c r="DD1061" s="146"/>
      <c r="DE1061" s="146"/>
      <c r="DF1061" s="146"/>
      <c r="DG1061" s="146"/>
      <c r="DH1061" s="146"/>
      <c r="DI1061" s="146"/>
      <c r="DJ1061" s="146"/>
      <c r="DK1061" s="146"/>
      <c r="DL1061" s="146"/>
      <c r="DM1061" s="146"/>
      <c r="DN1061" s="146"/>
      <c r="DO1061" s="146"/>
      <c r="DP1061" s="146"/>
      <c r="DQ1061" s="146"/>
      <c r="DR1061" s="146"/>
      <c r="DS1061" s="146"/>
      <c r="DT1061" s="146"/>
      <c r="DU1061" s="146"/>
      <c r="DV1061" s="158"/>
      <c r="DW1061" s="158"/>
      <c r="DX1061" s="158"/>
      <c r="DY1061" s="158"/>
      <c r="DZ1061" s="158"/>
      <c r="EA1061" s="158"/>
      <c r="EB1061" s="158"/>
      <c r="EC1061" s="158"/>
      <c r="ED1061" s="158"/>
      <c r="EE1061" s="158"/>
      <c r="EF1061" s="158"/>
      <c r="EG1061" s="158"/>
      <c r="EH1061" s="158"/>
      <c r="EI1061" s="158"/>
      <c r="EJ1061" s="146"/>
      <c r="EK1061" s="146"/>
      <c r="EL1061" s="146"/>
      <c r="EM1061" s="146"/>
      <c r="EN1061" s="146"/>
      <c r="EO1061" s="146"/>
      <c r="EP1061" s="146"/>
      <c r="EQ1061" s="146"/>
      <c r="ER1061" s="146"/>
      <c r="ES1061" s="146"/>
      <c r="ET1061" s="146"/>
      <c r="EU1061" s="146"/>
      <c r="EV1061" s="146"/>
      <c r="EW1061" s="146"/>
      <c r="EX1061" s="146"/>
      <c r="EY1061" s="146"/>
      <c r="EZ1061" s="158"/>
      <c r="FA1061" s="158"/>
      <c r="FB1061" s="158"/>
      <c r="FC1061" s="146"/>
      <c r="FD1061" s="146"/>
      <c r="FE1061" s="146"/>
      <c r="FF1061" s="146"/>
      <c r="FG1061" s="146"/>
      <c r="FH1061" s="146"/>
      <c r="FI1061" s="146"/>
      <c r="FJ1061" s="146"/>
      <c r="FK1061" s="146"/>
      <c r="FL1061" s="146"/>
      <c r="FM1061" s="146"/>
      <c r="FN1061" s="146"/>
      <c r="FO1061" s="146"/>
      <c r="FP1061" s="146"/>
      <c r="FQ1061" s="146"/>
      <c r="FR1061" s="146"/>
      <c r="FS1061" s="146"/>
      <c r="FT1061" s="146"/>
      <c r="FU1061" s="146"/>
      <c r="FV1061" s="146"/>
      <c r="FW1061" s="146"/>
      <c r="FX1061" s="146"/>
      <c r="FY1061" s="146"/>
      <c r="FZ1061" s="146"/>
      <c r="GA1061" s="146"/>
    </row>
    <row r="1062" spans="4:183">
      <c r="D1062" s="45"/>
      <c r="N1062" s="146"/>
      <c r="O1062" s="146"/>
      <c r="P1062" s="146"/>
      <c r="Q1062" s="146"/>
      <c r="R1062" s="146"/>
      <c r="S1062" s="146"/>
      <c r="T1062" s="146"/>
      <c r="U1062" s="146"/>
      <c r="V1062" s="146"/>
      <c r="W1062" s="146"/>
      <c r="X1062" s="146"/>
      <c r="Y1062" s="146"/>
      <c r="Z1062" s="146"/>
      <c r="AA1062" s="146"/>
      <c r="AB1062" s="146"/>
      <c r="AC1062" s="146"/>
      <c r="AD1062" s="146"/>
      <c r="AE1062" s="146"/>
      <c r="AF1062" s="146"/>
      <c r="AG1062" s="146"/>
      <c r="AH1062" s="146"/>
      <c r="AI1062" s="146"/>
      <c r="AJ1062" s="146"/>
      <c r="AK1062" s="146"/>
      <c r="AL1062" s="217"/>
      <c r="AM1062" s="146"/>
      <c r="AN1062" s="146"/>
      <c r="AO1062" s="146"/>
      <c r="AP1062" s="146"/>
      <c r="AQ1062" s="146"/>
      <c r="AR1062" s="146"/>
      <c r="AS1062" s="146"/>
      <c r="AT1062" s="146"/>
      <c r="AU1062" s="146"/>
      <c r="AV1062" s="146"/>
      <c r="AW1062" s="146"/>
      <c r="AX1062" s="146"/>
      <c r="AY1062" s="146"/>
      <c r="AZ1062" s="146"/>
      <c r="BA1062" s="146"/>
      <c r="BB1062" s="146"/>
      <c r="BC1062" s="146"/>
      <c r="BD1062" s="146"/>
      <c r="BE1062" s="146"/>
      <c r="BF1062" s="146"/>
      <c r="BG1062" s="146"/>
      <c r="BH1062" s="146"/>
      <c r="BI1062" s="146"/>
      <c r="BJ1062" s="146"/>
      <c r="BK1062" s="146"/>
      <c r="BL1062" s="146"/>
      <c r="BM1062" s="146"/>
      <c r="BN1062" s="146"/>
      <c r="BO1062" s="146"/>
      <c r="BP1062" s="146"/>
      <c r="BQ1062" s="146"/>
      <c r="BR1062" s="146"/>
      <c r="BS1062" s="146"/>
      <c r="BT1062" s="146"/>
      <c r="BU1062" s="146"/>
      <c r="BV1062" s="146"/>
      <c r="BW1062" s="146"/>
      <c r="BX1062" s="146"/>
      <c r="BY1062" s="146"/>
      <c r="BZ1062" s="146"/>
      <c r="CA1062" s="146"/>
      <c r="CB1062" s="146"/>
      <c r="CC1062" s="146"/>
      <c r="CD1062" s="146"/>
      <c r="CE1062" s="146"/>
      <c r="CF1062" s="146"/>
      <c r="CG1062" s="146"/>
      <c r="CH1062" s="146"/>
      <c r="CI1062" s="146"/>
      <c r="CJ1062" s="146"/>
      <c r="CK1062" s="146"/>
      <c r="CL1062" s="146"/>
      <c r="CM1062" s="146"/>
      <c r="CN1062" s="146"/>
      <c r="CO1062" s="146"/>
      <c r="CP1062" s="146"/>
      <c r="CQ1062" s="146"/>
      <c r="CR1062" s="146"/>
      <c r="CS1062" s="146"/>
      <c r="CT1062" s="146"/>
      <c r="CU1062" s="146"/>
      <c r="CV1062" s="146"/>
      <c r="CW1062" s="146"/>
      <c r="CX1062" s="146"/>
      <c r="CY1062" s="146"/>
      <c r="CZ1062" s="146"/>
      <c r="DA1062" s="146"/>
      <c r="DB1062" s="146"/>
      <c r="DC1062" s="146"/>
      <c r="DD1062" s="146"/>
      <c r="DE1062" s="146"/>
      <c r="DF1062" s="146"/>
      <c r="DG1062" s="146"/>
      <c r="DH1062" s="146"/>
      <c r="DI1062" s="146"/>
      <c r="DJ1062" s="146"/>
      <c r="DK1062" s="146"/>
      <c r="DL1062" s="146"/>
      <c r="DM1062" s="146"/>
      <c r="DN1062" s="146"/>
      <c r="DO1062" s="146"/>
      <c r="DP1062" s="146"/>
      <c r="DQ1062" s="146"/>
      <c r="DR1062" s="146"/>
      <c r="DS1062" s="146"/>
      <c r="DT1062" s="146"/>
      <c r="DU1062" s="146"/>
      <c r="DV1062" s="158"/>
      <c r="DW1062" s="158"/>
      <c r="DX1062" s="158"/>
      <c r="DY1062" s="158"/>
      <c r="DZ1062" s="158"/>
      <c r="EA1062" s="158"/>
      <c r="EB1062" s="158"/>
      <c r="EC1062" s="158"/>
      <c r="ED1062" s="158"/>
      <c r="EE1062" s="158"/>
      <c r="EF1062" s="158"/>
      <c r="EG1062" s="158"/>
      <c r="EH1062" s="158"/>
      <c r="EI1062" s="158"/>
      <c r="EJ1062" s="146"/>
      <c r="EK1062" s="146"/>
      <c r="EL1062" s="146"/>
      <c r="EM1062" s="146"/>
      <c r="EN1062" s="146"/>
      <c r="EO1062" s="146"/>
      <c r="EP1062" s="146"/>
      <c r="EQ1062" s="146"/>
      <c r="ER1062" s="146"/>
      <c r="ES1062" s="146"/>
      <c r="ET1062" s="146"/>
      <c r="EU1062" s="146"/>
      <c r="EV1062" s="146"/>
      <c r="EW1062" s="146"/>
      <c r="EX1062" s="146"/>
      <c r="EY1062" s="146"/>
      <c r="EZ1062" s="158"/>
      <c r="FA1062" s="158"/>
      <c r="FB1062" s="158"/>
      <c r="FC1062" s="146"/>
      <c r="FD1062" s="146"/>
      <c r="FE1062" s="146"/>
      <c r="FF1062" s="146"/>
      <c r="FG1062" s="146"/>
      <c r="FH1062" s="146"/>
      <c r="FI1062" s="146"/>
      <c r="FJ1062" s="146"/>
      <c r="FK1062" s="146"/>
      <c r="FL1062" s="146"/>
      <c r="FM1062" s="146"/>
      <c r="FN1062" s="146"/>
      <c r="FO1062" s="146"/>
      <c r="FP1062" s="146"/>
      <c r="FQ1062" s="146"/>
      <c r="FR1062" s="146"/>
      <c r="FS1062" s="146"/>
      <c r="FT1062" s="146"/>
      <c r="FU1062" s="146"/>
      <c r="FV1062" s="146"/>
      <c r="FW1062" s="146"/>
      <c r="FX1062" s="146"/>
      <c r="FY1062" s="146"/>
      <c r="FZ1062" s="146"/>
      <c r="GA1062" s="146"/>
    </row>
    <row r="1063" spans="4:183">
      <c r="D1063" s="45"/>
      <c r="N1063" s="146"/>
      <c r="O1063" s="146"/>
      <c r="P1063" s="146"/>
      <c r="Q1063" s="146"/>
      <c r="R1063" s="146"/>
      <c r="S1063" s="146"/>
      <c r="T1063" s="146"/>
      <c r="U1063" s="146"/>
      <c r="V1063" s="146"/>
      <c r="W1063" s="146"/>
      <c r="X1063" s="146"/>
      <c r="Y1063" s="146"/>
      <c r="Z1063" s="146"/>
      <c r="AA1063" s="146"/>
      <c r="AB1063" s="146"/>
      <c r="AC1063" s="146"/>
      <c r="AD1063" s="146"/>
      <c r="AE1063" s="146"/>
      <c r="AF1063" s="146"/>
      <c r="AG1063" s="146"/>
      <c r="AH1063" s="146"/>
      <c r="AI1063" s="146"/>
      <c r="AJ1063" s="146"/>
      <c r="AK1063" s="146"/>
      <c r="AL1063" s="217"/>
      <c r="AM1063" s="146"/>
      <c r="AN1063" s="146"/>
      <c r="AO1063" s="146"/>
      <c r="AP1063" s="146"/>
      <c r="AQ1063" s="146"/>
      <c r="AR1063" s="146"/>
      <c r="AS1063" s="146"/>
      <c r="AT1063" s="146"/>
      <c r="AU1063" s="146"/>
      <c r="AV1063" s="146"/>
      <c r="AW1063" s="146"/>
      <c r="AX1063" s="146"/>
      <c r="AY1063" s="146"/>
      <c r="AZ1063" s="146"/>
      <c r="BA1063" s="146"/>
      <c r="BB1063" s="146"/>
      <c r="BC1063" s="146"/>
      <c r="BD1063" s="146"/>
      <c r="BE1063" s="146"/>
      <c r="BF1063" s="146"/>
      <c r="BG1063" s="146"/>
      <c r="BH1063" s="146"/>
      <c r="BI1063" s="146"/>
      <c r="BJ1063" s="146"/>
      <c r="BK1063" s="146"/>
      <c r="BL1063" s="146"/>
      <c r="BM1063" s="146"/>
      <c r="BN1063" s="146"/>
      <c r="BO1063" s="146"/>
      <c r="BP1063" s="146"/>
      <c r="BQ1063" s="146"/>
      <c r="BR1063" s="146"/>
      <c r="BS1063" s="146"/>
      <c r="BT1063" s="146"/>
      <c r="BU1063" s="146"/>
      <c r="BV1063" s="146"/>
      <c r="BW1063" s="146"/>
      <c r="BX1063" s="146"/>
      <c r="BY1063" s="146"/>
      <c r="BZ1063" s="146"/>
      <c r="CA1063" s="146"/>
      <c r="CB1063" s="146"/>
      <c r="CC1063" s="146"/>
      <c r="CD1063" s="146"/>
      <c r="CE1063" s="146"/>
      <c r="CF1063" s="146"/>
      <c r="CG1063" s="146"/>
      <c r="CH1063" s="146"/>
      <c r="CI1063" s="146"/>
      <c r="CJ1063" s="146"/>
      <c r="CK1063" s="146"/>
      <c r="CL1063" s="146"/>
      <c r="CM1063" s="146"/>
      <c r="CN1063" s="146"/>
      <c r="CO1063" s="146"/>
      <c r="CP1063" s="146"/>
      <c r="CQ1063" s="146"/>
      <c r="CR1063" s="146"/>
      <c r="CS1063" s="146"/>
      <c r="CT1063" s="146"/>
      <c r="CU1063" s="146"/>
      <c r="CV1063" s="146"/>
      <c r="CW1063" s="146"/>
      <c r="CX1063" s="146"/>
      <c r="CY1063" s="146"/>
      <c r="CZ1063" s="146"/>
      <c r="DA1063" s="146"/>
      <c r="DB1063" s="146"/>
      <c r="DC1063" s="146"/>
      <c r="DD1063" s="146"/>
      <c r="DE1063" s="146"/>
      <c r="DF1063" s="146"/>
      <c r="DG1063" s="146"/>
      <c r="DH1063" s="146"/>
      <c r="DI1063" s="146"/>
      <c r="DJ1063" s="146"/>
      <c r="DK1063" s="146"/>
      <c r="DL1063" s="146"/>
      <c r="DM1063" s="146"/>
      <c r="DN1063" s="146"/>
      <c r="DO1063" s="146"/>
      <c r="DP1063" s="146"/>
      <c r="DQ1063" s="146"/>
      <c r="DR1063" s="146"/>
      <c r="DS1063" s="146"/>
      <c r="DT1063" s="146"/>
      <c r="DU1063" s="146"/>
      <c r="DV1063" s="158"/>
      <c r="DW1063" s="158"/>
      <c r="DX1063" s="158"/>
      <c r="DY1063" s="158"/>
      <c r="DZ1063" s="158"/>
      <c r="EA1063" s="158"/>
      <c r="EB1063" s="158"/>
      <c r="EC1063" s="158"/>
      <c r="ED1063" s="158"/>
      <c r="EE1063" s="158"/>
      <c r="EF1063" s="158"/>
      <c r="EG1063" s="158"/>
      <c r="EH1063" s="158"/>
      <c r="EI1063" s="158"/>
      <c r="EJ1063" s="146"/>
      <c r="EK1063" s="146"/>
      <c r="EL1063" s="146"/>
      <c r="EM1063" s="146"/>
      <c r="EN1063" s="146"/>
      <c r="EO1063" s="146"/>
      <c r="EP1063" s="146"/>
      <c r="EQ1063" s="146"/>
      <c r="ER1063" s="146"/>
      <c r="ES1063" s="146"/>
      <c r="ET1063" s="146"/>
      <c r="EU1063" s="146"/>
      <c r="EV1063" s="146"/>
      <c r="EW1063" s="146"/>
      <c r="EX1063" s="146"/>
      <c r="EY1063" s="146"/>
      <c r="EZ1063" s="158"/>
      <c r="FA1063" s="158"/>
      <c r="FB1063" s="158"/>
      <c r="FC1063" s="146"/>
      <c r="FD1063" s="146"/>
      <c r="FE1063" s="146"/>
      <c r="FF1063" s="146"/>
      <c r="FG1063" s="146"/>
      <c r="FH1063" s="146"/>
      <c r="FI1063" s="146"/>
      <c r="FJ1063" s="146"/>
      <c r="FK1063" s="146"/>
      <c r="FL1063" s="146"/>
      <c r="FM1063" s="146"/>
      <c r="FN1063" s="146"/>
      <c r="FO1063" s="146"/>
      <c r="FP1063" s="146"/>
      <c r="FQ1063" s="146"/>
      <c r="FR1063" s="146"/>
      <c r="FS1063" s="146"/>
      <c r="FT1063" s="146"/>
      <c r="FU1063" s="146"/>
      <c r="FV1063" s="146"/>
      <c r="FW1063" s="146"/>
      <c r="FX1063" s="146"/>
      <c r="FY1063" s="146"/>
      <c r="FZ1063" s="146"/>
      <c r="GA1063" s="146"/>
    </row>
    <row r="1064" spans="4:183">
      <c r="D1064" s="45"/>
      <c r="N1064" s="146"/>
      <c r="O1064" s="146"/>
      <c r="P1064" s="146"/>
      <c r="Q1064" s="146"/>
      <c r="R1064" s="146"/>
      <c r="S1064" s="146"/>
      <c r="T1064" s="146"/>
      <c r="U1064" s="146"/>
      <c r="V1064" s="146"/>
      <c r="W1064" s="146"/>
      <c r="X1064" s="146"/>
      <c r="Y1064" s="146"/>
      <c r="Z1064" s="146"/>
      <c r="AA1064" s="146"/>
      <c r="AB1064" s="146"/>
      <c r="AC1064" s="146"/>
      <c r="AD1064" s="146"/>
      <c r="AE1064" s="146"/>
      <c r="AF1064" s="146"/>
      <c r="AG1064" s="146"/>
      <c r="AH1064" s="146"/>
      <c r="AI1064" s="146"/>
      <c r="AJ1064" s="146"/>
      <c r="AK1064" s="146"/>
      <c r="AL1064" s="217"/>
      <c r="AM1064" s="146"/>
      <c r="AN1064" s="146"/>
      <c r="AO1064" s="146"/>
      <c r="AP1064" s="146"/>
      <c r="AQ1064" s="146"/>
      <c r="AR1064" s="146"/>
      <c r="AS1064" s="146"/>
      <c r="AT1064" s="146"/>
      <c r="AU1064" s="146"/>
      <c r="AV1064" s="146"/>
      <c r="AW1064" s="146"/>
      <c r="AX1064" s="146"/>
      <c r="AY1064" s="146"/>
      <c r="AZ1064" s="146"/>
      <c r="BA1064" s="146"/>
      <c r="BB1064" s="146"/>
      <c r="BC1064" s="146"/>
      <c r="BD1064" s="146"/>
      <c r="BE1064" s="146"/>
      <c r="BF1064" s="146"/>
      <c r="BG1064" s="146"/>
      <c r="BH1064" s="146"/>
      <c r="BI1064" s="146"/>
      <c r="BJ1064" s="146"/>
      <c r="BK1064" s="146"/>
      <c r="BL1064" s="146"/>
      <c r="BM1064" s="146"/>
      <c r="BN1064" s="146"/>
      <c r="BO1064" s="146"/>
      <c r="BP1064" s="146"/>
      <c r="BQ1064" s="146"/>
      <c r="BR1064" s="146"/>
      <c r="BS1064" s="146"/>
      <c r="BT1064" s="146"/>
      <c r="BU1064" s="146"/>
      <c r="BV1064" s="146"/>
      <c r="BW1064" s="146"/>
      <c r="BX1064" s="146"/>
      <c r="BY1064" s="146"/>
      <c r="BZ1064" s="146"/>
      <c r="CA1064" s="146"/>
      <c r="CB1064" s="146"/>
      <c r="CC1064" s="146"/>
      <c r="CD1064" s="146"/>
      <c r="CE1064" s="146"/>
      <c r="CF1064" s="146"/>
      <c r="CG1064" s="146"/>
      <c r="CH1064" s="146"/>
      <c r="CI1064" s="146"/>
      <c r="CJ1064" s="146"/>
      <c r="CK1064" s="146"/>
      <c r="CL1064" s="146"/>
      <c r="CM1064" s="146"/>
      <c r="CN1064" s="146"/>
      <c r="CO1064" s="146"/>
      <c r="CP1064" s="146"/>
      <c r="CQ1064" s="146"/>
      <c r="CR1064" s="146"/>
      <c r="CS1064" s="146"/>
      <c r="CT1064" s="146"/>
      <c r="CU1064" s="146"/>
      <c r="CV1064" s="146"/>
      <c r="CW1064" s="146"/>
      <c r="CX1064" s="146"/>
      <c r="CY1064" s="146"/>
      <c r="CZ1064" s="146"/>
      <c r="DA1064" s="146"/>
      <c r="DB1064" s="146"/>
      <c r="DC1064" s="146"/>
      <c r="DD1064" s="146"/>
      <c r="DE1064" s="146"/>
      <c r="DF1064" s="146"/>
      <c r="DG1064" s="146"/>
      <c r="DH1064" s="146"/>
      <c r="DI1064" s="146"/>
      <c r="DJ1064" s="146"/>
      <c r="DK1064" s="146"/>
      <c r="DL1064" s="146"/>
      <c r="DM1064" s="146"/>
      <c r="DN1064" s="146"/>
      <c r="DO1064" s="146"/>
      <c r="DP1064" s="146"/>
      <c r="DQ1064" s="146"/>
      <c r="DR1064" s="146"/>
      <c r="DS1064" s="146"/>
      <c r="DT1064" s="146"/>
      <c r="DU1064" s="146"/>
      <c r="DV1064" s="158"/>
      <c r="DW1064" s="158"/>
      <c r="DX1064" s="158"/>
      <c r="DY1064" s="158"/>
      <c r="DZ1064" s="158"/>
      <c r="EA1064" s="158"/>
      <c r="EB1064" s="158"/>
      <c r="EC1064" s="158"/>
      <c r="ED1064" s="158"/>
      <c r="EE1064" s="158"/>
      <c r="EF1064" s="158"/>
      <c r="EG1064" s="158"/>
      <c r="EH1064" s="158"/>
      <c r="EI1064" s="158"/>
      <c r="EJ1064" s="146"/>
      <c r="EK1064" s="146"/>
      <c r="EL1064" s="146"/>
      <c r="EM1064" s="146"/>
      <c r="EN1064" s="146"/>
      <c r="EO1064" s="146"/>
      <c r="EP1064" s="146"/>
      <c r="EQ1064" s="146"/>
      <c r="ER1064" s="146"/>
      <c r="ES1064" s="146"/>
      <c r="ET1064" s="146"/>
      <c r="EU1064" s="146"/>
      <c r="EV1064" s="146"/>
      <c r="EW1064" s="146"/>
      <c r="EX1064" s="146"/>
      <c r="EY1064" s="146"/>
      <c r="EZ1064" s="158"/>
      <c r="FA1064" s="158"/>
      <c r="FB1064" s="158"/>
      <c r="FC1064" s="146"/>
      <c r="FD1064" s="146"/>
      <c r="FE1064" s="146"/>
      <c r="FF1064" s="146"/>
      <c r="FG1064" s="146"/>
      <c r="FH1064" s="146"/>
      <c r="FI1064" s="146"/>
      <c r="FJ1064" s="146"/>
      <c r="FK1064" s="146"/>
      <c r="FL1064" s="146"/>
      <c r="FM1064" s="146"/>
      <c r="FN1064" s="146"/>
      <c r="FO1064" s="146"/>
      <c r="FP1064" s="146"/>
      <c r="FQ1064" s="146"/>
      <c r="FR1064" s="146"/>
      <c r="FS1064" s="146"/>
      <c r="FT1064" s="146"/>
      <c r="FU1064" s="146"/>
      <c r="FV1064" s="146"/>
      <c r="FW1064" s="146"/>
      <c r="FX1064" s="146"/>
      <c r="FY1064" s="146"/>
      <c r="FZ1064" s="146"/>
      <c r="GA1064" s="146"/>
    </row>
    <row r="1065" spans="4:183">
      <c r="D1065" s="45"/>
      <c r="N1065" s="146"/>
      <c r="O1065" s="146"/>
      <c r="P1065" s="146"/>
      <c r="Q1065" s="146"/>
      <c r="R1065" s="146"/>
      <c r="S1065" s="146"/>
      <c r="T1065" s="146"/>
      <c r="U1065" s="146"/>
      <c r="V1065" s="146"/>
      <c r="W1065" s="146"/>
      <c r="X1065" s="146"/>
      <c r="Y1065" s="146"/>
      <c r="Z1065" s="146"/>
      <c r="AA1065" s="146"/>
      <c r="AB1065" s="146"/>
      <c r="AC1065" s="146"/>
      <c r="AD1065" s="146"/>
      <c r="AE1065" s="146"/>
      <c r="AF1065" s="146"/>
      <c r="AG1065" s="146"/>
      <c r="AH1065" s="146"/>
      <c r="AI1065" s="146"/>
      <c r="AJ1065" s="146"/>
      <c r="AK1065" s="146"/>
      <c r="AL1065" s="217"/>
      <c r="AM1065" s="146"/>
      <c r="AN1065" s="146"/>
      <c r="AO1065" s="146"/>
      <c r="AP1065" s="146"/>
      <c r="AQ1065" s="146"/>
      <c r="AR1065" s="146"/>
      <c r="AS1065" s="146"/>
      <c r="AT1065" s="146"/>
      <c r="AU1065" s="146"/>
      <c r="AV1065" s="146"/>
      <c r="AW1065" s="146"/>
      <c r="AX1065" s="146"/>
      <c r="AY1065" s="146"/>
      <c r="AZ1065" s="146"/>
      <c r="BA1065" s="146"/>
      <c r="BB1065" s="146"/>
      <c r="BC1065" s="146"/>
      <c r="BD1065" s="146"/>
      <c r="BE1065" s="146"/>
      <c r="BF1065" s="146"/>
      <c r="BG1065" s="146"/>
      <c r="BH1065" s="146"/>
      <c r="BI1065" s="146"/>
      <c r="BJ1065" s="146"/>
      <c r="BK1065" s="146"/>
      <c r="BL1065" s="146"/>
      <c r="BM1065" s="146"/>
      <c r="BN1065" s="146"/>
      <c r="BO1065" s="146"/>
      <c r="BP1065" s="146"/>
      <c r="BQ1065" s="146"/>
      <c r="BR1065" s="146"/>
      <c r="BS1065" s="146"/>
      <c r="BT1065" s="146"/>
      <c r="BU1065" s="146"/>
      <c r="BV1065" s="146"/>
      <c r="BW1065" s="146"/>
      <c r="BX1065" s="146"/>
      <c r="BY1065" s="146"/>
      <c r="BZ1065" s="146"/>
      <c r="CA1065" s="146"/>
      <c r="CB1065" s="146"/>
      <c r="CC1065" s="146"/>
      <c r="CD1065" s="146"/>
      <c r="CE1065" s="146"/>
      <c r="CF1065" s="146"/>
      <c r="CG1065" s="146"/>
      <c r="CH1065" s="146"/>
      <c r="CI1065" s="146"/>
      <c r="CJ1065" s="146"/>
      <c r="CK1065" s="146"/>
      <c r="CL1065" s="146"/>
      <c r="CM1065" s="146"/>
      <c r="CN1065" s="146"/>
      <c r="CO1065" s="146"/>
      <c r="CP1065" s="146"/>
      <c r="CQ1065" s="146"/>
      <c r="CR1065" s="146"/>
      <c r="CS1065" s="146"/>
      <c r="CT1065" s="146"/>
      <c r="CU1065" s="146"/>
      <c r="CV1065" s="146"/>
      <c r="CW1065" s="146"/>
      <c r="CX1065" s="146"/>
      <c r="CY1065" s="146"/>
      <c r="CZ1065" s="146"/>
      <c r="DA1065" s="146"/>
      <c r="DB1065" s="146"/>
      <c r="DC1065" s="146"/>
      <c r="DD1065" s="146"/>
      <c r="DE1065" s="146"/>
      <c r="DF1065" s="146"/>
      <c r="DG1065" s="146"/>
      <c r="DH1065" s="146"/>
      <c r="DI1065" s="146"/>
      <c r="DJ1065" s="146"/>
      <c r="DK1065" s="146"/>
      <c r="DL1065" s="146"/>
      <c r="DM1065" s="146"/>
      <c r="DN1065" s="146"/>
      <c r="DO1065" s="146"/>
      <c r="DP1065" s="146"/>
      <c r="DQ1065" s="146"/>
      <c r="DR1065" s="146"/>
      <c r="DS1065" s="146"/>
      <c r="DT1065" s="146"/>
      <c r="DU1065" s="146"/>
      <c r="DV1065" s="158"/>
      <c r="DW1065" s="158"/>
      <c r="DX1065" s="158"/>
      <c r="DY1065" s="158"/>
      <c r="DZ1065" s="158"/>
      <c r="EA1065" s="158"/>
      <c r="EB1065" s="158"/>
      <c r="EC1065" s="158"/>
      <c r="ED1065" s="158"/>
      <c r="EE1065" s="158"/>
      <c r="EF1065" s="158"/>
      <c r="EG1065" s="158"/>
      <c r="EH1065" s="158"/>
      <c r="EI1065" s="158"/>
      <c r="EJ1065" s="146"/>
      <c r="EK1065" s="146"/>
      <c r="EL1065" s="146"/>
      <c r="EM1065" s="146"/>
      <c r="EN1065" s="146"/>
      <c r="EO1065" s="146"/>
      <c r="EP1065" s="146"/>
      <c r="EQ1065" s="146"/>
      <c r="ER1065" s="146"/>
      <c r="ES1065" s="146"/>
      <c r="ET1065" s="146"/>
      <c r="EU1065" s="146"/>
      <c r="EV1065" s="146"/>
      <c r="EW1065" s="146"/>
      <c r="EX1065" s="146"/>
      <c r="EY1065" s="146"/>
      <c r="EZ1065" s="158"/>
      <c r="FA1065" s="158"/>
      <c r="FB1065" s="158"/>
      <c r="FC1065" s="146"/>
      <c r="FD1065" s="146"/>
      <c r="FE1065" s="146"/>
      <c r="FF1065" s="146"/>
      <c r="FG1065" s="146"/>
      <c r="FH1065" s="146"/>
      <c r="FI1065" s="146"/>
      <c r="FJ1065" s="146"/>
      <c r="FK1065" s="146"/>
      <c r="FL1065" s="146"/>
      <c r="FM1065" s="146"/>
      <c r="FN1065" s="146"/>
      <c r="FO1065" s="146"/>
      <c r="FP1065" s="146"/>
      <c r="FQ1065" s="146"/>
      <c r="FR1065" s="146"/>
      <c r="FS1065" s="146"/>
      <c r="FT1065" s="146"/>
      <c r="FU1065" s="146"/>
      <c r="FV1065" s="146"/>
      <c r="FW1065" s="146"/>
      <c r="FX1065" s="146"/>
      <c r="FY1065" s="146"/>
      <c r="FZ1065" s="146"/>
      <c r="GA1065" s="146"/>
    </row>
    <row r="1066" spans="4:183">
      <c r="D1066" s="45"/>
      <c r="N1066" s="146"/>
      <c r="O1066" s="146"/>
      <c r="P1066" s="146"/>
      <c r="Q1066" s="146"/>
      <c r="R1066" s="146"/>
      <c r="S1066" s="146"/>
      <c r="T1066" s="146"/>
      <c r="U1066" s="146"/>
      <c r="V1066" s="146"/>
      <c r="W1066" s="146"/>
      <c r="X1066" s="146"/>
      <c r="Y1066" s="146"/>
      <c r="Z1066" s="146"/>
      <c r="AA1066" s="146"/>
      <c r="AB1066" s="146"/>
      <c r="AC1066" s="146"/>
      <c r="AD1066" s="146"/>
      <c r="AE1066" s="146"/>
      <c r="AF1066" s="146"/>
      <c r="AG1066" s="146"/>
      <c r="AH1066" s="146"/>
      <c r="AI1066" s="146"/>
      <c r="AJ1066" s="146"/>
      <c r="AK1066" s="146"/>
      <c r="AL1066" s="217"/>
      <c r="AM1066" s="146"/>
      <c r="AN1066" s="146"/>
      <c r="AO1066" s="146"/>
      <c r="AP1066" s="146"/>
      <c r="AQ1066" s="146"/>
      <c r="AR1066" s="146"/>
      <c r="AS1066" s="146"/>
      <c r="AT1066" s="146"/>
      <c r="AU1066" s="146"/>
      <c r="AV1066" s="146"/>
      <c r="AW1066" s="146"/>
      <c r="AX1066" s="146"/>
      <c r="AY1066" s="146"/>
      <c r="AZ1066" s="146"/>
      <c r="BA1066" s="146"/>
      <c r="BB1066" s="146"/>
      <c r="BC1066" s="146"/>
      <c r="BD1066" s="146"/>
      <c r="BE1066" s="146"/>
      <c r="BF1066" s="146"/>
      <c r="BG1066" s="146"/>
      <c r="BH1066" s="146"/>
      <c r="BI1066" s="146"/>
      <c r="BJ1066" s="146"/>
      <c r="BK1066" s="146"/>
      <c r="BL1066" s="146"/>
      <c r="BM1066" s="146"/>
      <c r="BN1066" s="146"/>
      <c r="BO1066" s="146"/>
      <c r="BP1066" s="146"/>
      <c r="BQ1066" s="146"/>
      <c r="BR1066" s="146"/>
      <c r="BS1066" s="146"/>
      <c r="BT1066" s="146"/>
      <c r="BU1066" s="146"/>
      <c r="BV1066" s="146"/>
      <c r="BW1066" s="146"/>
      <c r="BX1066" s="146"/>
      <c r="BY1066" s="146"/>
      <c r="BZ1066" s="146"/>
      <c r="CA1066" s="146"/>
      <c r="CB1066" s="146"/>
      <c r="CC1066" s="146"/>
      <c r="CD1066" s="146"/>
      <c r="CE1066" s="146"/>
      <c r="CF1066" s="146"/>
      <c r="CG1066" s="146"/>
      <c r="CH1066" s="146"/>
      <c r="CI1066" s="146"/>
      <c r="CJ1066" s="146"/>
      <c r="CK1066" s="146"/>
      <c r="CL1066" s="146"/>
      <c r="CM1066" s="146"/>
      <c r="CN1066" s="146"/>
      <c r="CO1066" s="146"/>
      <c r="CP1066" s="146"/>
      <c r="CQ1066" s="146"/>
      <c r="CR1066" s="146"/>
      <c r="CS1066" s="146"/>
      <c r="CT1066" s="146"/>
      <c r="CU1066" s="146"/>
      <c r="CV1066" s="146"/>
      <c r="CW1066" s="146"/>
      <c r="CX1066" s="146"/>
      <c r="CY1066" s="146"/>
      <c r="CZ1066" s="146"/>
      <c r="DA1066" s="146"/>
      <c r="DB1066" s="146"/>
      <c r="DC1066" s="146"/>
      <c r="DD1066" s="146"/>
      <c r="DE1066" s="146"/>
      <c r="DF1066" s="146"/>
      <c r="DG1066" s="146"/>
      <c r="DH1066" s="146"/>
      <c r="DI1066" s="146"/>
      <c r="DJ1066" s="146"/>
      <c r="DK1066" s="146"/>
      <c r="DL1066" s="146"/>
      <c r="DM1066" s="146"/>
      <c r="DN1066" s="146"/>
      <c r="DO1066" s="146"/>
      <c r="DP1066" s="146"/>
      <c r="DQ1066" s="146"/>
      <c r="DR1066" s="146"/>
      <c r="DS1066" s="146"/>
      <c r="DT1066" s="146"/>
      <c r="DU1066" s="146"/>
      <c r="DV1066" s="158"/>
      <c r="DW1066" s="158"/>
      <c r="DX1066" s="158"/>
      <c r="DY1066" s="158"/>
      <c r="DZ1066" s="158"/>
      <c r="EA1066" s="158"/>
      <c r="EB1066" s="158"/>
      <c r="EC1066" s="158"/>
      <c r="ED1066" s="158"/>
      <c r="EE1066" s="158"/>
      <c r="EF1066" s="158"/>
      <c r="EG1066" s="158"/>
      <c r="EH1066" s="158"/>
      <c r="EI1066" s="158"/>
      <c r="EJ1066" s="146"/>
      <c r="EK1066" s="146"/>
      <c r="EL1066" s="146"/>
      <c r="EM1066" s="146"/>
      <c r="EN1066" s="146"/>
      <c r="EO1066" s="146"/>
      <c r="EP1066" s="146"/>
      <c r="EQ1066" s="146"/>
      <c r="ER1066" s="146"/>
      <c r="ES1066" s="146"/>
      <c r="ET1066" s="146"/>
      <c r="EU1066" s="146"/>
      <c r="EV1066" s="146"/>
      <c r="EW1066" s="146"/>
      <c r="EX1066" s="146"/>
      <c r="EY1066" s="146"/>
      <c r="EZ1066" s="158"/>
      <c r="FA1066" s="158"/>
      <c r="FB1066" s="158"/>
      <c r="FC1066" s="146"/>
      <c r="FD1066" s="146"/>
      <c r="FE1066" s="146"/>
      <c r="FF1066" s="146"/>
      <c r="FG1066" s="146"/>
      <c r="FH1066" s="146"/>
      <c r="FI1066" s="146"/>
      <c r="FJ1066" s="146"/>
      <c r="FK1066" s="146"/>
      <c r="FL1066" s="146"/>
      <c r="FM1066" s="146"/>
      <c r="FN1066" s="146"/>
      <c r="FO1066" s="146"/>
      <c r="FP1066" s="146"/>
      <c r="FQ1066" s="146"/>
      <c r="FR1066" s="146"/>
      <c r="FS1066" s="146"/>
      <c r="FT1066" s="146"/>
      <c r="FU1066" s="146"/>
      <c r="FV1066" s="146"/>
      <c r="FW1066" s="146"/>
      <c r="FX1066" s="146"/>
      <c r="FY1066" s="146"/>
      <c r="FZ1066" s="146"/>
      <c r="GA1066" s="146"/>
    </row>
    <row r="1067" spans="4:183">
      <c r="D1067" s="45"/>
      <c r="N1067" s="146"/>
      <c r="O1067" s="146"/>
      <c r="P1067" s="146"/>
      <c r="Q1067" s="146"/>
      <c r="R1067" s="146"/>
      <c r="S1067" s="146"/>
      <c r="T1067" s="146"/>
      <c r="U1067" s="146"/>
      <c r="V1067" s="146"/>
      <c r="W1067" s="146"/>
      <c r="X1067" s="146"/>
      <c r="Y1067" s="146"/>
      <c r="Z1067" s="146"/>
      <c r="AA1067" s="146"/>
      <c r="AB1067" s="146"/>
      <c r="AC1067" s="146"/>
      <c r="AD1067" s="146"/>
      <c r="AE1067" s="146"/>
      <c r="AF1067" s="146"/>
      <c r="AG1067" s="146"/>
      <c r="AH1067" s="146"/>
      <c r="AI1067" s="146"/>
      <c r="AJ1067" s="146"/>
      <c r="AK1067" s="146"/>
      <c r="AL1067" s="217"/>
      <c r="AM1067" s="146"/>
      <c r="AN1067" s="146"/>
      <c r="AO1067" s="146"/>
      <c r="AP1067" s="146"/>
      <c r="AQ1067" s="146"/>
      <c r="AR1067" s="146"/>
      <c r="AS1067" s="146"/>
      <c r="AT1067" s="146"/>
      <c r="AU1067" s="146"/>
      <c r="AV1067" s="146"/>
      <c r="AW1067" s="146"/>
      <c r="AX1067" s="146"/>
      <c r="AY1067" s="146"/>
      <c r="AZ1067" s="146"/>
      <c r="BA1067" s="146"/>
      <c r="BB1067" s="146"/>
      <c r="BC1067" s="146"/>
      <c r="BD1067" s="146"/>
      <c r="BE1067" s="146"/>
      <c r="BF1067" s="146"/>
      <c r="BG1067" s="146"/>
      <c r="BH1067" s="146"/>
      <c r="BI1067" s="146"/>
      <c r="BJ1067" s="146"/>
      <c r="BK1067" s="146"/>
      <c r="BL1067" s="146"/>
      <c r="BM1067" s="146"/>
      <c r="BN1067" s="146"/>
      <c r="BO1067" s="146"/>
      <c r="BP1067" s="146"/>
      <c r="BQ1067" s="146"/>
      <c r="BR1067" s="146"/>
      <c r="BS1067" s="146"/>
      <c r="BT1067" s="146"/>
      <c r="BU1067" s="146"/>
      <c r="BV1067" s="146"/>
      <c r="BW1067" s="146"/>
      <c r="BX1067" s="146"/>
      <c r="BY1067" s="146"/>
      <c r="BZ1067" s="146"/>
      <c r="CA1067" s="146"/>
      <c r="CB1067" s="146"/>
      <c r="CC1067" s="146"/>
      <c r="CD1067" s="146"/>
      <c r="CE1067" s="146"/>
      <c r="CF1067" s="146"/>
      <c r="CG1067" s="146"/>
      <c r="CH1067" s="146"/>
      <c r="CI1067" s="146"/>
      <c r="CJ1067" s="146"/>
      <c r="CK1067" s="146"/>
      <c r="CL1067" s="146"/>
      <c r="CM1067" s="146"/>
      <c r="CN1067" s="146"/>
      <c r="CO1067" s="146"/>
      <c r="CP1067" s="146"/>
      <c r="CQ1067" s="146"/>
      <c r="CR1067" s="146"/>
      <c r="CS1067" s="146"/>
      <c r="CT1067" s="146"/>
      <c r="CU1067" s="146"/>
      <c r="CV1067" s="146"/>
      <c r="CW1067" s="146"/>
      <c r="CX1067" s="146"/>
      <c r="CY1067" s="146"/>
      <c r="CZ1067" s="146"/>
      <c r="DA1067" s="146"/>
      <c r="DB1067" s="146"/>
      <c r="DC1067" s="146"/>
      <c r="DD1067" s="146"/>
      <c r="DE1067" s="146"/>
      <c r="DF1067" s="146"/>
      <c r="DG1067" s="146"/>
      <c r="DH1067" s="146"/>
      <c r="DI1067" s="146"/>
      <c r="DJ1067" s="146"/>
      <c r="DK1067" s="146"/>
      <c r="DL1067" s="146"/>
      <c r="DM1067" s="146"/>
      <c r="DN1067" s="146"/>
      <c r="DO1067" s="146"/>
      <c r="DP1067" s="146"/>
      <c r="DQ1067" s="146"/>
      <c r="DR1067" s="146"/>
      <c r="DS1067" s="146"/>
      <c r="DT1067" s="146"/>
      <c r="DU1067" s="146"/>
      <c r="DV1067" s="158"/>
      <c r="DW1067" s="158"/>
      <c r="DX1067" s="158"/>
      <c r="DY1067" s="158"/>
      <c r="DZ1067" s="158"/>
      <c r="EA1067" s="158"/>
      <c r="EB1067" s="158"/>
      <c r="EC1067" s="158"/>
      <c r="ED1067" s="158"/>
      <c r="EE1067" s="158"/>
      <c r="EF1067" s="158"/>
      <c r="EG1067" s="158"/>
      <c r="EH1067" s="158"/>
      <c r="EI1067" s="158"/>
      <c r="EJ1067" s="146"/>
      <c r="EK1067" s="146"/>
      <c r="EL1067" s="146"/>
      <c r="EM1067" s="146"/>
      <c r="EN1067" s="146"/>
      <c r="EO1067" s="146"/>
      <c r="EP1067" s="146"/>
      <c r="EQ1067" s="146"/>
      <c r="ER1067" s="146"/>
      <c r="ES1067" s="146"/>
      <c r="ET1067" s="146"/>
      <c r="EU1067" s="146"/>
      <c r="EV1067" s="146"/>
      <c r="EW1067" s="146"/>
      <c r="EX1067" s="146"/>
      <c r="EY1067" s="146"/>
      <c r="EZ1067" s="158"/>
      <c r="FA1067" s="158"/>
      <c r="FB1067" s="158"/>
      <c r="FC1067" s="146"/>
      <c r="FD1067" s="146"/>
      <c r="FE1067" s="146"/>
      <c r="FF1067" s="146"/>
      <c r="FG1067" s="146"/>
      <c r="FH1067" s="146"/>
      <c r="FI1067" s="146"/>
      <c r="FJ1067" s="146"/>
      <c r="FK1067" s="146"/>
      <c r="FL1067" s="146"/>
      <c r="FM1067" s="146"/>
      <c r="FN1067" s="146"/>
      <c r="FO1067" s="146"/>
      <c r="FP1067" s="146"/>
      <c r="FQ1067" s="146"/>
      <c r="FR1067" s="146"/>
      <c r="FS1067" s="146"/>
      <c r="FT1067" s="146"/>
      <c r="FU1067" s="146"/>
      <c r="FV1067" s="146"/>
      <c r="FW1067" s="146"/>
      <c r="FX1067" s="146"/>
      <c r="FY1067" s="146"/>
      <c r="FZ1067" s="146"/>
      <c r="GA1067" s="146"/>
    </row>
    <row r="1068" spans="4:183">
      <c r="D1068" s="45"/>
      <c r="N1068" s="146"/>
      <c r="O1068" s="146"/>
      <c r="P1068" s="146"/>
      <c r="Q1068" s="146"/>
      <c r="R1068" s="146"/>
      <c r="S1068" s="146"/>
      <c r="T1068" s="146"/>
      <c r="U1068" s="146"/>
      <c r="V1068" s="146"/>
      <c r="W1068" s="146"/>
      <c r="X1068" s="146"/>
      <c r="Y1068" s="146"/>
      <c r="Z1068" s="146"/>
      <c r="AA1068" s="146"/>
      <c r="AB1068" s="146"/>
      <c r="AC1068" s="146"/>
      <c r="AD1068" s="146"/>
      <c r="AE1068" s="146"/>
      <c r="AF1068" s="146"/>
      <c r="AG1068" s="146"/>
      <c r="AH1068" s="146"/>
      <c r="AI1068" s="146"/>
      <c r="AJ1068" s="146"/>
      <c r="AK1068" s="146"/>
      <c r="AL1068" s="217"/>
      <c r="AM1068" s="146"/>
      <c r="AN1068" s="146"/>
      <c r="AO1068" s="146"/>
      <c r="AP1068" s="146"/>
      <c r="AQ1068" s="146"/>
      <c r="AR1068" s="146"/>
      <c r="AS1068" s="146"/>
      <c r="AT1068" s="146"/>
      <c r="AU1068" s="146"/>
      <c r="AV1068" s="146"/>
      <c r="AW1068" s="146"/>
      <c r="AX1068" s="146"/>
      <c r="AY1068" s="146"/>
      <c r="AZ1068" s="146"/>
      <c r="BA1068" s="146"/>
      <c r="BB1068" s="146"/>
      <c r="BC1068" s="146"/>
      <c r="BD1068" s="146"/>
      <c r="BE1068" s="146"/>
      <c r="BF1068" s="146"/>
      <c r="BG1068" s="146"/>
      <c r="BH1068" s="146"/>
      <c r="BI1068" s="146"/>
      <c r="BJ1068" s="146"/>
      <c r="BK1068" s="146"/>
      <c r="BL1068" s="146"/>
      <c r="BM1068" s="146"/>
      <c r="BN1068" s="146"/>
      <c r="BO1068" s="146"/>
      <c r="BP1068" s="146"/>
      <c r="BQ1068" s="146"/>
      <c r="BR1068" s="146"/>
      <c r="BS1068" s="146"/>
      <c r="BT1068" s="146"/>
      <c r="BU1068" s="146"/>
      <c r="BV1068" s="146"/>
      <c r="BW1068" s="146"/>
      <c r="BX1068" s="146"/>
      <c r="BY1068" s="146"/>
      <c r="BZ1068" s="146"/>
      <c r="CA1068" s="146"/>
      <c r="CB1068" s="146"/>
      <c r="CC1068" s="146"/>
      <c r="CD1068" s="146"/>
      <c r="CE1068" s="146"/>
      <c r="CF1068" s="146"/>
      <c r="CG1068" s="146"/>
      <c r="CH1068" s="146"/>
      <c r="CI1068" s="146"/>
      <c r="CJ1068" s="146"/>
      <c r="CK1068" s="146"/>
      <c r="CL1068" s="146"/>
      <c r="CM1068" s="146"/>
      <c r="CN1068" s="146"/>
      <c r="CO1068" s="146"/>
      <c r="CP1068" s="146"/>
      <c r="CQ1068" s="146"/>
      <c r="CR1068" s="146"/>
      <c r="CS1068" s="146"/>
      <c r="CT1068" s="146"/>
      <c r="CU1068" s="146"/>
      <c r="CV1068" s="146"/>
      <c r="CW1068" s="146"/>
      <c r="CX1068" s="146"/>
      <c r="CY1068" s="146"/>
      <c r="CZ1068" s="146"/>
      <c r="DA1068" s="146"/>
      <c r="DB1068" s="146"/>
      <c r="DC1068" s="146"/>
      <c r="DD1068" s="146"/>
      <c r="DE1068" s="146"/>
      <c r="DF1068" s="146"/>
      <c r="DG1068" s="146"/>
      <c r="DH1068" s="146"/>
      <c r="DI1068" s="146"/>
      <c r="DJ1068" s="146"/>
      <c r="DK1068" s="146"/>
      <c r="DL1068" s="146"/>
      <c r="DM1068" s="146"/>
      <c r="DN1068" s="146"/>
      <c r="DO1068" s="146"/>
      <c r="DP1068" s="146"/>
      <c r="DQ1068" s="146"/>
      <c r="DR1068" s="146"/>
      <c r="DS1068" s="146"/>
      <c r="DT1068" s="146"/>
      <c r="DU1068" s="146"/>
      <c r="DV1068" s="158"/>
      <c r="DW1068" s="158"/>
      <c r="DX1068" s="158"/>
      <c r="DY1068" s="158"/>
      <c r="DZ1068" s="158"/>
      <c r="EA1068" s="158"/>
      <c r="EB1068" s="158"/>
      <c r="EC1068" s="158"/>
      <c r="ED1068" s="158"/>
      <c r="EE1068" s="158"/>
      <c r="EF1068" s="158"/>
      <c r="EG1068" s="158"/>
      <c r="EH1068" s="158"/>
      <c r="EI1068" s="158"/>
      <c r="EJ1068" s="146"/>
      <c r="EK1068" s="146"/>
      <c r="EL1068" s="146"/>
      <c r="EM1068" s="146"/>
      <c r="EN1068" s="146"/>
      <c r="EO1068" s="146"/>
      <c r="EP1068" s="146"/>
      <c r="EQ1068" s="146"/>
      <c r="ER1068" s="146"/>
      <c r="ES1068" s="146"/>
      <c r="ET1068" s="146"/>
      <c r="EU1068" s="146"/>
      <c r="EV1068" s="146"/>
      <c r="EW1068" s="146"/>
      <c r="EX1068" s="146"/>
      <c r="EY1068" s="146"/>
      <c r="EZ1068" s="158"/>
      <c r="FA1068" s="158"/>
      <c r="FB1068" s="158"/>
      <c r="FC1068" s="146"/>
      <c r="FD1068" s="146"/>
      <c r="FE1068" s="146"/>
      <c r="FF1068" s="146"/>
      <c r="FG1068" s="146"/>
      <c r="FH1068" s="146"/>
      <c r="FI1068" s="146"/>
      <c r="FJ1068" s="146"/>
      <c r="FK1068" s="146"/>
      <c r="FL1068" s="146"/>
      <c r="FM1068" s="146"/>
      <c r="FN1068" s="146"/>
      <c r="FO1068" s="146"/>
      <c r="FP1068" s="146"/>
      <c r="FQ1068" s="146"/>
      <c r="FR1068" s="146"/>
      <c r="FS1068" s="146"/>
      <c r="FT1068" s="146"/>
      <c r="FU1068" s="146"/>
      <c r="FV1068" s="146"/>
      <c r="FW1068" s="146"/>
      <c r="FX1068" s="146"/>
      <c r="FY1068" s="146"/>
      <c r="FZ1068" s="146"/>
      <c r="GA1068" s="146"/>
    </row>
    <row r="1069" spans="4:183">
      <c r="D1069" s="45"/>
      <c r="N1069" s="146"/>
      <c r="O1069" s="146"/>
      <c r="P1069" s="146"/>
      <c r="Q1069" s="146"/>
      <c r="R1069" s="146"/>
      <c r="S1069" s="146"/>
      <c r="T1069" s="146"/>
      <c r="U1069" s="146"/>
      <c r="V1069" s="146"/>
      <c r="W1069" s="146"/>
      <c r="X1069" s="146"/>
      <c r="Y1069" s="146"/>
      <c r="Z1069" s="146"/>
      <c r="AA1069" s="146"/>
      <c r="AB1069" s="146"/>
      <c r="AC1069" s="146"/>
      <c r="AD1069" s="146"/>
      <c r="AE1069" s="146"/>
      <c r="AF1069" s="146"/>
      <c r="AG1069" s="146"/>
      <c r="AH1069" s="146"/>
      <c r="AI1069" s="146"/>
      <c r="AJ1069" s="146"/>
      <c r="AK1069" s="146"/>
      <c r="AL1069" s="217"/>
      <c r="AM1069" s="146"/>
      <c r="AN1069" s="146"/>
      <c r="AO1069" s="146"/>
      <c r="AP1069" s="146"/>
      <c r="AQ1069" s="146"/>
      <c r="AR1069" s="146"/>
      <c r="AS1069" s="146"/>
      <c r="AT1069" s="146"/>
      <c r="AU1069" s="146"/>
      <c r="AV1069" s="146"/>
      <c r="AW1069" s="146"/>
      <c r="AX1069" s="146"/>
      <c r="AY1069" s="146"/>
      <c r="AZ1069" s="146"/>
      <c r="BA1069" s="146"/>
      <c r="BB1069" s="146"/>
      <c r="BC1069" s="146"/>
      <c r="BD1069" s="146"/>
      <c r="BE1069" s="146"/>
      <c r="BF1069" s="146"/>
      <c r="BG1069" s="146"/>
      <c r="BH1069" s="146"/>
      <c r="BI1069" s="146"/>
      <c r="BJ1069" s="146"/>
      <c r="BK1069" s="146"/>
      <c r="BL1069" s="146"/>
      <c r="BM1069" s="146"/>
      <c r="BN1069" s="146"/>
      <c r="BO1069" s="146"/>
      <c r="BP1069" s="146"/>
      <c r="BQ1069" s="146"/>
      <c r="BR1069" s="146"/>
      <c r="BS1069" s="146"/>
      <c r="BT1069" s="146"/>
      <c r="BU1069" s="146"/>
      <c r="BV1069" s="146"/>
      <c r="BW1069" s="146"/>
      <c r="BX1069" s="146"/>
      <c r="BY1069" s="146"/>
      <c r="BZ1069" s="146"/>
      <c r="CA1069" s="146"/>
      <c r="CB1069" s="146"/>
      <c r="CC1069" s="146"/>
      <c r="CD1069" s="146"/>
      <c r="CE1069" s="146"/>
      <c r="CF1069" s="146"/>
      <c r="CG1069" s="146"/>
      <c r="CH1069" s="146"/>
      <c r="CI1069" s="146"/>
      <c r="CJ1069" s="146"/>
      <c r="CK1069" s="146"/>
      <c r="CL1069" s="146"/>
      <c r="CM1069" s="146"/>
      <c r="CN1069" s="146"/>
      <c r="CO1069" s="146"/>
      <c r="CP1069" s="146"/>
      <c r="CQ1069" s="146"/>
      <c r="CR1069" s="146"/>
      <c r="CS1069" s="146"/>
      <c r="CT1069" s="146"/>
      <c r="CU1069" s="146"/>
      <c r="CV1069" s="146"/>
      <c r="CW1069" s="146"/>
      <c r="CX1069" s="146"/>
      <c r="CY1069" s="146"/>
      <c r="CZ1069" s="146"/>
      <c r="DA1069" s="146"/>
      <c r="DB1069" s="146"/>
      <c r="DC1069" s="146"/>
      <c r="DD1069" s="146"/>
      <c r="DE1069" s="146"/>
      <c r="DF1069" s="146"/>
      <c r="DG1069" s="146"/>
      <c r="DH1069" s="146"/>
      <c r="DI1069" s="146"/>
      <c r="DJ1069" s="146"/>
      <c r="DK1069" s="146"/>
      <c r="DL1069" s="146"/>
      <c r="DM1069" s="146"/>
      <c r="DN1069" s="146"/>
      <c r="DO1069" s="146"/>
      <c r="DP1069" s="146"/>
      <c r="DQ1069" s="146"/>
      <c r="DR1069" s="146"/>
      <c r="DS1069" s="146"/>
      <c r="DT1069" s="146"/>
      <c r="DU1069" s="146"/>
      <c r="DV1069" s="158"/>
      <c r="DW1069" s="158"/>
      <c r="DX1069" s="158"/>
      <c r="DY1069" s="158"/>
      <c r="DZ1069" s="158"/>
      <c r="EA1069" s="158"/>
      <c r="EB1069" s="158"/>
      <c r="EC1069" s="158"/>
      <c r="ED1069" s="158"/>
      <c r="EE1069" s="158"/>
      <c r="EF1069" s="158"/>
      <c r="EG1069" s="158"/>
      <c r="EH1069" s="158"/>
      <c r="EI1069" s="158"/>
      <c r="EJ1069" s="146"/>
      <c r="EK1069" s="146"/>
      <c r="EL1069" s="146"/>
      <c r="EM1069" s="146"/>
      <c r="EN1069" s="146"/>
      <c r="EO1069" s="146"/>
      <c r="EP1069" s="146"/>
      <c r="EQ1069" s="146"/>
      <c r="ER1069" s="146"/>
      <c r="ES1069" s="146"/>
      <c r="ET1069" s="146"/>
      <c r="EU1069" s="146"/>
      <c r="EV1069" s="146"/>
      <c r="EW1069" s="146"/>
      <c r="EX1069" s="146"/>
      <c r="EY1069" s="146"/>
      <c r="EZ1069" s="158"/>
      <c r="FA1069" s="158"/>
      <c r="FB1069" s="158"/>
      <c r="FC1069" s="146"/>
      <c r="FD1069" s="146"/>
      <c r="FE1069" s="146"/>
      <c r="FF1069" s="146"/>
      <c r="FG1069" s="146"/>
      <c r="FH1069" s="146"/>
      <c r="FI1069" s="146"/>
      <c r="FJ1069" s="146"/>
      <c r="FK1069" s="146"/>
      <c r="FL1069" s="146"/>
      <c r="FM1069" s="146"/>
      <c r="FN1069" s="146"/>
      <c r="FO1069" s="146"/>
      <c r="FP1069" s="146"/>
      <c r="FQ1069" s="146"/>
      <c r="FR1069" s="146"/>
      <c r="FS1069" s="146"/>
      <c r="FT1069" s="146"/>
      <c r="FU1069" s="146"/>
      <c r="FV1069" s="146"/>
      <c r="FW1069" s="146"/>
      <c r="FX1069" s="146"/>
      <c r="FY1069" s="146"/>
      <c r="FZ1069" s="146"/>
      <c r="GA1069" s="146"/>
    </row>
    <row r="1070" spans="4:183">
      <c r="D1070" s="45"/>
      <c r="N1070" s="146"/>
      <c r="O1070" s="146"/>
      <c r="P1070" s="146"/>
      <c r="Q1070" s="146"/>
      <c r="R1070" s="146"/>
      <c r="S1070" s="146"/>
      <c r="T1070" s="146"/>
      <c r="U1070" s="146"/>
      <c r="V1070" s="146"/>
      <c r="W1070" s="146"/>
      <c r="X1070" s="146"/>
      <c r="Y1070" s="146"/>
      <c r="Z1070" s="146"/>
      <c r="AA1070" s="146"/>
      <c r="AB1070" s="146"/>
      <c r="AC1070" s="146"/>
      <c r="AD1070" s="146"/>
      <c r="AE1070" s="146"/>
      <c r="AF1070" s="146"/>
      <c r="AG1070" s="146"/>
      <c r="AH1070" s="146"/>
      <c r="AI1070" s="146"/>
      <c r="AJ1070" s="146"/>
      <c r="AK1070" s="146"/>
      <c r="AL1070" s="217"/>
      <c r="AM1070" s="146"/>
      <c r="AN1070" s="146"/>
      <c r="AO1070" s="146"/>
      <c r="AP1070" s="146"/>
      <c r="AQ1070" s="146"/>
      <c r="AR1070" s="146"/>
      <c r="AS1070" s="146"/>
      <c r="AT1070" s="146"/>
      <c r="AU1070" s="146"/>
      <c r="AV1070" s="146"/>
      <c r="AW1070" s="146"/>
      <c r="AX1070" s="146"/>
      <c r="AY1070" s="146"/>
      <c r="AZ1070" s="146"/>
      <c r="BA1070" s="146"/>
      <c r="BB1070" s="146"/>
      <c r="BC1070" s="146"/>
      <c r="BD1070" s="146"/>
      <c r="BE1070" s="146"/>
      <c r="BF1070" s="146"/>
      <c r="BG1070" s="146"/>
      <c r="BH1070" s="146"/>
      <c r="BI1070" s="146"/>
      <c r="BJ1070" s="146"/>
      <c r="BK1070" s="146"/>
      <c r="BL1070" s="146"/>
      <c r="BM1070" s="146"/>
      <c r="BN1070" s="146"/>
      <c r="BO1070" s="146"/>
      <c r="BP1070" s="146"/>
      <c r="BQ1070" s="146"/>
      <c r="BR1070" s="146"/>
      <c r="BS1070" s="146"/>
      <c r="BT1070" s="146"/>
      <c r="BU1070" s="146"/>
      <c r="BV1070" s="146"/>
      <c r="BW1070" s="146"/>
      <c r="BX1070" s="146"/>
      <c r="BY1070" s="146"/>
      <c r="BZ1070" s="146"/>
      <c r="CA1070" s="146"/>
      <c r="CB1070" s="146"/>
      <c r="CC1070" s="146"/>
      <c r="CD1070" s="146"/>
      <c r="CE1070" s="146"/>
      <c r="CF1070" s="146"/>
      <c r="CG1070" s="146"/>
      <c r="CH1070" s="146"/>
      <c r="CI1070" s="146"/>
      <c r="CJ1070" s="146"/>
      <c r="CK1070" s="146"/>
      <c r="CL1070" s="146"/>
      <c r="CM1070" s="146"/>
      <c r="CN1070" s="146"/>
      <c r="CO1070" s="146"/>
      <c r="CP1070" s="146"/>
      <c r="CQ1070" s="146"/>
      <c r="CR1070" s="146"/>
      <c r="CS1070" s="146"/>
      <c r="CT1070" s="146"/>
      <c r="CU1070" s="146"/>
      <c r="CV1070" s="146"/>
      <c r="CW1070" s="146"/>
      <c r="CX1070" s="146"/>
      <c r="CY1070" s="146"/>
      <c r="CZ1070" s="146"/>
      <c r="DA1070" s="146"/>
      <c r="DB1070" s="146"/>
      <c r="DC1070" s="146"/>
      <c r="DD1070" s="146"/>
      <c r="DE1070" s="146"/>
      <c r="DF1070" s="146"/>
      <c r="DG1070" s="146"/>
      <c r="DH1070" s="146"/>
      <c r="DI1070" s="146"/>
      <c r="DJ1070" s="146"/>
      <c r="DK1070" s="146"/>
      <c r="DL1070" s="146"/>
      <c r="DM1070" s="146"/>
      <c r="DN1070" s="146"/>
      <c r="DO1070" s="146"/>
      <c r="DP1070" s="146"/>
      <c r="DQ1070" s="146"/>
      <c r="DR1070" s="146"/>
      <c r="DS1070" s="146"/>
      <c r="DT1070" s="146"/>
      <c r="DU1070" s="146"/>
      <c r="DV1070" s="158"/>
      <c r="DW1070" s="158"/>
      <c r="DX1070" s="158"/>
      <c r="DY1070" s="158"/>
      <c r="DZ1070" s="158"/>
      <c r="EA1070" s="158"/>
      <c r="EB1070" s="158"/>
      <c r="EC1070" s="158"/>
      <c r="ED1070" s="158"/>
      <c r="EE1070" s="158"/>
      <c r="EF1070" s="158"/>
      <c r="EG1070" s="158"/>
      <c r="EH1070" s="158"/>
      <c r="EI1070" s="158"/>
      <c r="EJ1070" s="146"/>
      <c r="EK1070" s="146"/>
      <c r="EL1070" s="146"/>
      <c r="EM1070" s="146"/>
      <c r="EN1070" s="146"/>
      <c r="EO1070" s="146"/>
      <c r="EP1070" s="146"/>
      <c r="EQ1070" s="146"/>
      <c r="ER1070" s="146"/>
      <c r="ES1070" s="146"/>
      <c r="ET1070" s="146"/>
      <c r="EU1070" s="146"/>
      <c r="EV1070" s="146"/>
      <c r="EW1070" s="146"/>
      <c r="EX1070" s="146"/>
      <c r="EY1070" s="146"/>
      <c r="EZ1070" s="158"/>
      <c r="FA1070" s="158"/>
      <c r="FB1070" s="158"/>
      <c r="FC1070" s="146"/>
      <c r="FD1070" s="146"/>
      <c r="FE1070" s="146"/>
      <c r="FF1070" s="146"/>
      <c r="FG1070" s="146"/>
      <c r="FH1070" s="146"/>
      <c r="FI1070" s="146"/>
      <c r="FJ1070" s="146"/>
      <c r="FK1070" s="146"/>
      <c r="FL1070" s="146"/>
      <c r="FM1070" s="146"/>
      <c r="FN1070" s="146"/>
      <c r="FO1070" s="146"/>
      <c r="FP1070" s="146"/>
      <c r="FQ1070" s="146"/>
      <c r="FR1070" s="146"/>
      <c r="FS1070" s="146"/>
      <c r="FT1070" s="146"/>
      <c r="FU1070" s="146"/>
      <c r="FV1070" s="146"/>
      <c r="FW1070" s="146"/>
      <c r="FX1070" s="146"/>
      <c r="FY1070" s="146"/>
      <c r="FZ1070" s="146"/>
      <c r="GA1070" s="146"/>
    </row>
    <row r="1071" spans="4:183">
      <c r="D1071" s="45"/>
      <c r="N1071" s="146"/>
      <c r="O1071" s="146"/>
      <c r="P1071" s="146"/>
      <c r="Q1071" s="146"/>
      <c r="R1071" s="146"/>
      <c r="S1071" s="146"/>
      <c r="T1071" s="146"/>
      <c r="U1071" s="146"/>
      <c r="V1071" s="146"/>
      <c r="W1071" s="146"/>
      <c r="X1071" s="146"/>
      <c r="Y1071" s="146"/>
      <c r="Z1071" s="146"/>
      <c r="AA1071" s="146"/>
      <c r="AB1071" s="146"/>
      <c r="AC1071" s="146"/>
      <c r="AD1071" s="146"/>
      <c r="AE1071" s="146"/>
      <c r="AF1071" s="146"/>
      <c r="AG1071" s="146"/>
      <c r="AH1071" s="146"/>
      <c r="AI1071" s="146"/>
      <c r="AJ1071" s="146"/>
      <c r="AK1071" s="146"/>
      <c r="AL1071" s="217"/>
      <c r="AM1071" s="146"/>
      <c r="AN1071" s="146"/>
      <c r="AO1071" s="146"/>
      <c r="AP1071" s="146"/>
      <c r="AQ1071" s="146"/>
      <c r="AR1071" s="146"/>
      <c r="AS1071" s="146"/>
      <c r="AT1071" s="146"/>
      <c r="AU1071" s="146"/>
      <c r="AV1071" s="146"/>
      <c r="AW1071" s="146"/>
      <c r="AX1071" s="146"/>
      <c r="AY1071" s="146"/>
      <c r="AZ1071" s="146"/>
      <c r="BA1071" s="146"/>
      <c r="BB1071" s="146"/>
      <c r="BC1071" s="146"/>
      <c r="BD1071" s="146"/>
      <c r="BE1071" s="146"/>
      <c r="BF1071" s="146"/>
      <c r="BG1071" s="146"/>
      <c r="BH1071" s="146"/>
      <c r="BI1071" s="146"/>
      <c r="BJ1071" s="146"/>
      <c r="BK1071" s="146"/>
      <c r="BL1071" s="146"/>
      <c r="BM1071" s="146"/>
      <c r="BN1071" s="146"/>
      <c r="BO1071" s="146"/>
      <c r="BP1071" s="146"/>
      <c r="BQ1071" s="146"/>
      <c r="BR1071" s="146"/>
      <c r="BS1071" s="146"/>
      <c r="BT1071" s="146"/>
      <c r="BU1071" s="146"/>
      <c r="BV1071" s="146"/>
      <c r="BW1071" s="146"/>
      <c r="BX1071" s="146"/>
      <c r="BY1071" s="146"/>
      <c r="BZ1071" s="146"/>
      <c r="CA1071" s="146"/>
      <c r="CB1071" s="146"/>
      <c r="CC1071" s="146"/>
      <c r="CD1071" s="146"/>
      <c r="CE1071" s="146"/>
      <c r="CF1071" s="146"/>
      <c r="CG1071" s="146"/>
      <c r="CH1071" s="146"/>
      <c r="CI1071" s="146"/>
      <c r="CJ1071" s="146"/>
      <c r="CK1071" s="146"/>
      <c r="CL1071" s="146"/>
      <c r="CM1071" s="146"/>
      <c r="CN1071" s="146"/>
      <c r="CO1071" s="146"/>
      <c r="CP1071" s="146"/>
      <c r="CQ1071" s="146"/>
      <c r="CR1071" s="146"/>
      <c r="CS1071" s="146"/>
      <c r="CT1071" s="146"/>
      <c r="CU1071" s="146"/>
      <c r="CV1071" s="146"/>
      <c r="CW1071" s="146"/>
      <c r="CX1071" s="146"/>
      <c r="CY1071" s="146"/>
      <c r="CZ1071" s="146"/>
      <c r="DA1071" s="146"/>
      <c r="DB1071" s="146"/>
      <c r="DC1071" s="146"/>
      <c r="DD1071" s="146"/>
      <c r="DE1071" s="146"/>
      <c r="DF1071" s="146"/>
      <c r="DG1071" s="146"/>
      <c r="DH1071" s="146"/>
      <c r="DI1071" s="146"/>
      <c r="DJ1071" s="146"/>
      <c r="DK1071" s="146"/>
      <c r="DL1071" s="146"/>
      <c r="DM1071" s="146"/>
      <c r="DN1071" s="146"/>
      <c r="DO1071" s="146"/>
      <c r="DP1071" s="146"/>
      <c r="DQ1071" s="146"/>
      <c r="DR1071" s="146"/>
      <c r="DS1071" s="146"/>
      <c r="DT1071" s="146"/>
      <c r="DU1071" s="146"/>
      <c r="DV1071" s="158"/>
      <c r="DW1071" s="158"/>
      <c r="DX1071" s="158"/>
      <c r="DY1071" s="158"/>
      <c r="DZ1071" s="158"/>
      <c r="EA1071" s="158"/>
      <c r="EB1071" s="158"/>
      <c r="EC1071" s="158"/>
      <c r="ED1071" s="158"/>
      <c r="EE1071" s="158"/>
      <c r="EF1071" s="158"/>
      <c r="EG1071" s="158"/>
      <c r="EH1071" s="158"/>
      <c r="EI1071" s="158"/>
      <c r="EJ1071" s="146"/>
      <c r="EK1071" s="146"/>
      <c r="EL1071" s="146"/>
      <c r="EM1071" s="146"/>
      <c r="EN1071" s="146"/>
      <c r="EO1071" s="146"/>
      <c r="EP1071" s="146"/>
      <c r="EQ1071" s="146"/>
      <c r="ER1071" s="146"/>
      <c r="ES1071" s="146"/>
      <c r="ET1071" s="146"/>
      <c r="EU1071" s="146"/>
      <c r="EV1071" s="146"/>
      <c r="EW1071" s="146"/>
      <c r="EX1071" s="146"/>
      <c r="EY1071" s="146"/>
      <c r="EZ1071" s="158"/>
      <c r="FA1071" s="158"/>
      <c r="FB1071" s="158"/>
      <c r="FC1071" s="146"/>
      <c r="FD1071" s="146"/>
      <c r="FE1071" s="146"/>
      <c r="FF1071" s="146"/>
      <c r="FG1071" s="146"/>
      <c r="FH1071" s="146"/>
      <c r="FI1071" s="146"/>
      <c r="FJ1071" s="146"/>
      <c r="FK1071" s="146"/>
      <c r="FL1071" s="146"/>
      <c r="FM1071" s="146"/>
      <c r="FN1071" s="146"/>
      <c r="FO1071" s="146"/>
      <c r="FP1071" s="146"/>
      <c r="FQ1071" s="146"/>
      <c r="FR1071" s="146"/>
      <c r="FS1071" s="146"/>
      <c r="FT1071" s="146"/>
      <c r="FU1071" s="146"/>
      <c r="FV1071" s="146"/>
      <c r="FW1071" s="146"/>
      <c r="FX1071" s="146"/>
      <c r="FY1071" s="146"/>
      <c r="FZ1071" s="146"/>
      <c r="GA1071" s="146"/>
    </row>
    <row r="1072" spans="4:183">
      <c r="D1072" s="45"/>
      <c r="N1072" s="146"/>
      <c r="O1072" s="146"/>
      <c r="P1072" s="146"/>
      <c r="Q1072" s="146"/>
      <c r="R1072" s="146"/>
      <c r="S1072" s="146"/>
      <c r="T1072" s="146"/>
      <c r="U1072" s="146"/>
      <c r="V1072" s="146"/>
      <c r="W1072" s="146"/>
      <c r="X1072" s="146"/>
      <c r="Y1072" s="146"/>
      <c r="Z1072" s="146"/>
      <c r="AA1072" s="146"/>
      <c r="AB1072" s="146"/>
      <c r="AC1072" s="146"/>
      <c r="AD1072" s="146"/>
      <c r="AE1072" s="146"/>
      <c r="AF1072" s="146"/>
      <c r="AG1072" s="146"/>
      <c r="AH1072" s="146"/>
      <c r="AI1072" s="146"/>
      <c r="AJ1072" s="146"/>
      <c r="AK1072" s="146"/>
      <c r="AL1072" s="217"/>
      <c r="AM1072" s="146"/>
      <c r="AN1072" s="146"/>
      <c r="AO1072" s="146"/>
      <c r="AP1072" s="146"/>
      <c r="AQ1072" s="146"/>
      <c r="AR1072" s="146"/>
      <c r="AS1072" s="146"/>
      <c r="AT1072" s="146"/>
      <c r="AU1072" s="146"/>
      <c r="AV1072" s="146"/>
      <c r="AW1072" s="146"/>
      <c r="AX1072" s="146"/>
      <c r="AY1072" s="146"/>
      <c r="AZ1072" s="146"/>
      <c r="BA1072" s="146"/>
      <c r="BB1072" s="146"/>
      <c r="BC1072" s="146"/>
      <c r="BD1072" s="146"/>
      <c r="BE1072" s="146"/>
      <c r="BF1072" s="146"/>
      <c r="BG1072" s="146"/>
      <c r="BH1072" s="146"/>
      <c r="BI1072" s="146"/>
      <c r="BJ1072" s="146"/>
      <c r="BK1072" s="146"/>
      <c r="BL1072" s="146"/>
      <c r="BM1072" s="146"/>
      <c r="BN1072" s="146"/>
      <c r="BO1072" s="146"/>
      <c r="BP1072" s="146"/>
      <c r="BQ1072" s="146"/>
      <c r="BR1072" s="146"/>
      <c r="BS1072" s="146"/>
      <c r="BT1072" s="146"/>
      <c r="BU1072" s="146"/>
      <c r="BV1072" s="146"/>
      <c r="BW1072" s="146"/>
      <c r="BX1072" s="146"/>
      <c r="BY1072" s="146"/>
      <c r="BZ1072" s="146"/>
      <c r="CA1072" s="146"/>
      <c r="CB1072" s="146"/>
      <c r="CC1072" s="146"/>
      <c r="CD1072" s="146"/>
      <c r="CE1072" s="146"/>
      <c r="CF1072" s="146"/>
      <c r="CG1072" s="146"/>
      <c r="CH1072" s="146"/>
      <c r="CI1072" s="146"/>
      <c r="CJ1072" s="146"/>
      <c r="CK1072" s="146"/>
      <c r="CL1072" s="146"/>
      <c r="CM1072" s="146"/>
      <c r="CN1072" s="146"/>
      <c r="CO1072" s="146"/>
      <c r="CP1072" s="146"/>
      <c r="CQ1072" s="146"/>
      <c r="CR1072" s="146"/>
      <c r="CS1072" s="146"/>
      <c r="CT1072" s="146"/>
      <c r="CU1072" s="146"/>
      <c r="CV1072" s="146"/>
      <c r="CW1072" s="146"/>
      <c r="CX1072" s="146"/>
      <c r="CY1072" s="146"/>
      <c r="CZ1072" s="146"/>
      <c r="DA1072" s="146"/>
      <c r="DB1072" s="146"/>
      <c r="DC1072" s="146"/>
      <c r="DD1072" s="146"/>
      <c r="DE1072" s="146"/>
      <c r="DF1072" s="146"/>
      <c r="DG1072" s="146"/>
      <c r="DH1072" s="146"/>
      <c r="DI1072" s="146"/>
      <c r="DJ1072" s="146"/>
      <c r="DK1072" s="146"/>
      <c r="DL1072" s="146"/>
      <c r="DM1072" s="146"/>
      <c r="DN1072" s="146"/>
      <c r="DO1072" s="146"/>
      <c r="DP1072" s="146"/>
      <c r="DQ1072" s="146"/>
      <c r="DR1072" s="146"/>
      <c r="DS1072" s="146"/>
      <c r="DT1072" s="146"/>
      <c r="DU1072" s="146"/>
      <c r="DV1072" s="158"/>
      <c r="DW1072" s="158"/>
      <c r="DX1072" s="158"/>
      <c r="DY1072" s="158"/>
      <c r="DZ1072" s="158"/>
      <c r="EA1072" s="158"/>
      <c r="EB1072" s="158"/>
      <c r="EC1072" s="158"/>
      <c r="ED1072" s="158"/>
      <c r="EE1072" s="158"/>
      <c r="EF1072" s="158"/>
      <c r="EG1072" s="158"/>
      <c r="EH1072" s="158"/>
      <c r="EI1072" s="158"/>
      <c r="EJ1072" s="146"/>
      <c r="EK1072" s="146"/>
      <c r="EL1072" s="146"/>
      <c r="EM1072" s="146"/>
      <c r="EN1072" s="146"/>
      <c r="EO1072" s="146"/>
      <c r="EP1072" s="146"/>
      <c r="EQ1072" s="146"/>
      <c r="ER1072" s="146"/>
      <c r="ES1072" s="146"/>
      <c r="ET1072" s="146"/>
      <c r="EU1072" s="146"/>
      <c r="EV1072" s="146"/>
      <c r="EW1072" s="146"/>
      <c r="EX1072" s="146"/>
      <c r="EY1072" s="146"/>
      <c r="EZ1072" s="158"/>
      <c r="FA1072" s="158"/>
      <c r="FB1072" s="158"/>
      <c r="FC1072" s="146"/>
      <c r="FD1072" s="146"/>
      <c r="FE1072" s="146"/>
      <c r="FF1072" s="146"/>
      <c r="FG1072" s="146"/>
      <c r="FH1072" s="146"/>
      <c r="FI1072" s="146"/>
      <c r="FJ1072" s="146"/>
      <c r="FK1072" s="146"/>
      <c r="FL1072" s="146"/>
      <c r="FM1072" s="146"/>
      <c r="FN1072" s="146"/>
      <c r="FO1072" s="146"/>
      <c r="FP1072" s="146"/>
      <c r="FQ1072" s="146"/>
      <c r="FR1072" s="146"/>
      <c r="FS1072" s="146"/>
      <c r="FT1072" s="146"/>
      <c r="FU1072" s="146"/>
      <c r="FV1072" s="146"/>
      <c r="FW1072" s="146"/>
      <c r="FX1072" s="146"/>
      <c r="FY1072" s="146"/>
      <c r="FZ1072" s="146"/>
      <c r="GA1072" s="146"/>
    </row>
    <row r="1073" spans="4:183">
      <c r="D1073" s="45"/>
      <c r="N1073" s="146"/>
      <c r="O1073" s="146"/>
      <c r="P1073" s="146"/>
      <c r="Q1073" s="146"/>
      <c r="R1073" s="146"/>
      <c r="S1073" s="146"/>
      <c r="T1073" s="146"/>
      <c r="U1073" s="146"/>
      <c r="V1073" s="146"/>
      <c r="W1073" s="146"/>
      <c r="X1073" s="146"/>
      <c r="Y1073" s="146"/>
      <c r="Z1073" s="146"/>
      <c r="AA1073" s="146"/>
      <c r="AB1073" s="146"/>
      <c r="AC1073" s="146"/>
      <c r="AD1073" s="146"/>
      <c r="AE1073" s="146"/>
      <c r="AF1073" s="146"/>
      <c r="AG1073" s="146"/>
      <c r="AH1073" s="146"/>
      <c r="AI1073" s="146"/>
      <c r="AJ1073" s="146"/>
      <c r="AK1073" s="146"/>
      <c r="AL1073" s="217"/>
      <c r="AM1073" s="146"/>
      <c r="AN1073" s="146"/>
      <c r="AO1073" s="146"/>
      <c r="AP1073" s="146"/>
      <c r="AQ1073" s="146"/>
      <c r="AR1073" s="146"/>
      <c r="AS1073" s="146"/>
      <c r="AT1073" s="146"/>
      <c r="AU1073" s="146"/>
      <c r="AV1073" s="146"/>
      <c r="AW1073" s="146"/>
      <c r="AX1073" s="146"/>
      <c r="AY1073" s="146"/>
      <c r="AZ1073" s="146"/>
      <c r="BA1073" s="146"/>
      <c r="BB1073" s="146"/>
      <c r="BC1073" s="146"/>
      <c r="BD1073" s="146"/>
      <c r="BE1073" s="146"/>
      <c r="BF1073" s="146"/>
      <c r="BG1073" s="146"/>
      <c r="BH1073" s="146"/>
      <c r="BI1073" s="146"/>
      <c r="BJ1073" s="146"/>
      <c r="BK1073" s="146"/>
      <c r="BL1073" s="146"/>
      <c r="BM1073" s="146"/>
      <c r="BN1073" s="146"/>
      <c r="BO1073" s="146"/>
      <c r="BP1073" s="146"/>
      <c r="BQ1073" s="146"/>
      <c r="BR1073" s="146"/>
      <c r="BS1073" s="146"/>
      <c r="BT1073" s="146"/>
      <c r="BU1073" s="146"/>
      <c r="BV1073" s="146"/>
      <c r="BW1073" s="146"/>
      <c r="BX1073" s="146"/>
      <c r="BY1073" s="146"/>
      <c r="BZ1073" s="146"/>
      <c r="CA1073" s="146"/>
      <c r="CB1073" s="146"/>
      <c r="CC1073" s="146"/>
      <c r="CD1073" s="146"/>
      <c r="CE1073" s="146"/>
      <c r="CF1073" s="146"/>
      <c r="CG1073" s="146"/>
      <c r="CH1073" s="146"/>
      <c r="CI1073" s="146"/>
      <c r="CJ1073" s="146"/>
      <c r="CK1073" s="146"/>
      <c r="CL1073" s="146"/>
      <c r="CM1073" s="146"/>
      <c r="CN1073" s="146"/>
      <c r="CO1073" s="146"/>
      <c r="CP1073" s="146"/>
      <c r="CQ1073" s="146"/>
      <c r="CR1073" s="146"/>
      <c r="CS1073" s="146"/>
      <c r="CT1073" s="146"/>
      <c r="CU1073" s="146"/>
      <c r="CV1073" s="146"/>
      <c r="CW1073" s="146"/>
      <c r="CX1073" s="146"/>
      <c r="CY1073" s="146"/>
      <c r="CZ1073" s="146"/>
      <c r="DA1073" s="146"/>
      <c r="DB1073" s="146"/>
      <c r="DC1073" s="146"/>
      <c r="DD1073" s="146"/>
      <c r="DE1073" s="146"/>
      <c r="DF1073" s="146"/>
      <c r="DG1073" s="146"/>
      <c r="DH1073" s="146"/>
      <c r="DI1073" s="146"/>
      <c r="DJ1073" s="146"/>
      <c r="DK1073" s="146"/>
      <c r="DL1073" s="146"/>
      <c r="DM1073" s="146"/>
      <c r="DN1073" s="146"/>
      <c r="DO1073" s="146"/>
      <c r="DP1073" s="146"/>
      <c r="DQ1073" s="146"/>
      <c r="DR1073" s="146"/>
      <c r="DS1073" s="146"/>
      <c r="DT1073" s="146"/>
      <c r="DU1073" s="146"/>
      <c r="DV1073" s="158"/>
      <c r="DW1073" s="158"/>
      <c r="DX1073" s="158"/>
      <c r="DY1073" s="158"/>
      <c r="DZ1073" s="158"/>
      <c r="EA1073" s="158"/>
      <c r="EB1073" s="158"/>
      <c r="EC1073" s="158"/>
      <c r="ED1073" s="158"/>
      <c r="EE1073" s="158"/>
      <c r="EF1073" s="158"/>
      <c r="EG1073" s="158"/>
      <c r="EH1073" s="158"/>
      <c r="EI1073" s="158"/>
      <c r="EJ1073" s="146"/>
      <c r="EK1073" s="146"/>
      <c r="EL1073" s="146"/>
      <c r="EM1073" s="146"/>
      <c r="EN1073" s="146"/>
      <c r="EO1073" s="146"/>
      <c r="EP1073" s="146"/>
      <c r="EQ1073" s="146"/>
      <c r="ER1073" s="146"/>
      <c r="ES1073" s="146"/>
      <c r="ET1073" s="146"/>
      <c r="EU1073" s="146"/>
      <c r="EV1073" s="146"/>
      <c r="EW1073" s="146"/>
      <c r="EX1073" s="146"/>
      <c r="EY1073" s="146"/>
      <c r="EZ1073" s="158"/>
      <c r="FA1073" s="158"/>
      <c r="FB1073" s="158"/>
      <c r="FC1073" s="146"/>
      <c r="FD1073" s="146"/>
      <c r="FE1073" s="146"/>
      <c r="FF1073" s="146"/>
      <c r="FG1073" s="146"/>
      <c r="FH1073" s="146"/>
      <c r="FI1073" s="146"/>
      <c r="FJ1073" s="146"/>
      <c r="FK1073" s="146"/>
      <c r="FL1073" s="146"/>
      <c r="FM1073" s="146"/>
      <c r="FN1073" s="146"/>
      <c r="FO1073" s="146"/>
      <c r="FP1073" s="146"/>
      <c r="FQ1073" s="146"/>
      <c r="FR1073" s="146"/>
      <c r="FS1073" s="146"/>
      <c r="FT1073" s="146"/>
      <c r="FU1073" s="146"/>
      <c r="FV1073" s="146"/>
      <c r="FW1073" s="146"/>
      <c r="FX1073" s="146"/>
      <c r="FY1073" s="146"/>
      <c r="FZ1073" s="146"/>
      <c r="GA1073" s="146"/>
    </row>
    <row r="1074" spans="4:183">
      <c r="D1074" s="45"/>
      <c r="N1074" s="146"/>
      <c r="O1074" s="146"/>
      <c r="P1074" s="146"/>
      <c r="Q1074" s="146"/>
      <c r="R1074" s="146"/>
      <c r="S1074" s="146"/>
      <c r="T1074" s="146"/>
      <c r="U1074" s="146"/>
      <c r="V1074" s="146"/>
      <c r="W1074" s="146"/>
      <c r="X1074" s="146"/>
      <c r="Y1074" s="146"/>
      <c r="Z1074" s="146"/>
      <c r="AA1074" s="146"/>
      <c r="AB1074" s="146"/>
      <c r="AC1074" s="146"/>
      <c r="AD1074" s="146"/>
      <c r="AE1074" s="146"/>
      <c r="AF1074" s="146"/>
      <c r="AG1074" s="146"/>
      <c r="AH1074" s="146"/>
      <c r="AI1074" s="146"/>
      <c r="AJ1074" s="146"/>
      <c r="AK1074" s="146"/>
      <c r="AL1074" s="217"/>
      <c r="AM1074" s="146"/>
      <c r="AN1074" s="146"/>
      <c r="AO1074" s="146"/>
      <c r="AP1074" s="146"/>
      <c r="AQ1074" s="146"/>
      <c r="AR1074" s="146"/>
      <c r="AS1074" s="146"/>
      <c r="AT1074" s="146"/>
      <c r="AU1074" s="146"/>
      <c r="AV1074" s="146"/>
      <c r="AW1074" s="146"/>
      <c r="AX1074" s="146"/>
      <c r="AY1074" s="146"/>
      <c r="AZ1074" s="146"/>
      <c r="BA1074" s="146"/>
      <c r="BB1074" s="146"/>
      <c r="BC1074" s="146"/>
      <c r="BD1074" s="146"/>
      <c r="BE1074" s="146"/>
      <c r="BF1074" s="146"/>
      <c r="BG1074" s="146"/>
      <c r="BH1074" s="146"/>
      <c r="BI1074" s="146"/>
      <c r="BJ1074" s="146"/>
      <c r="BK1074" s="146"/>
      <c r="BL1074" s="146"/>
      <c r="BM1074" s="146"/>
      <c r="BN1074" s="146"/>
      <c r="BO1074" s="146"/>
      <c r="BP1074" s="146"/>
      <c r="BQ1074" s="146"/>
      <c r="BR1074" s="146"/>
      <c r="BS1074" s="146"/>
      <c r="BT1074" s="146"/>
      <c r="BU1074" s="146"/>
      <c r="BV1074" s="146"/>
      <c r="BW1074" s="146"/>
      <c r="BX1074" s="146"/>
      <c r="BY1074" s="146"/>
      <c r="BZ1074" s="146"/>
      <c r="CA1074" s="146"/>
      <c r="CB1074" s="146"/>
      <c r="CC1074" s="146"/>
      <c r="CD1074" s="146"/>
      <c r="CE1074" s="146"/>
      <c r="CF1074" s="146"/>
      <c r="CG1074" s="146"/>
      <c r="CH1074" s="146"/>
      <c r="CI1074" s="146"/>
      <c r="CJ1074" s="146"/>
      <c r="CK1074" s="146"/>
      <c r="CL1074" s="146"/>
      <c r="CM1074" s="146"/>
      <c r="CN1074" s="146"/>
      <c r="CO1074" s="146"/>
      <c r="CP1074" s="146"/>
      <c r="CQ1074" s="146"/>
      <c r="CR1074" s="146"/>
      <c r="CS1074" s="146"/>
      <c r="CT1074" s="146"/>
      <c r="CU1074" s="146"/>
      <c r="CV1074" s="146"/>
      <c r="CW1074" s="146"/>
      <c r="CX1074" s="146"/>
      <c r="CY1074" s="146"/>
      <c r="CZ1074" s="146"/>
      <c r="DA1074" s="146"/>
      <c r="DB1074" s="146"/>
      <c r="DC1074" s="146"/>
      <c r="DD1074" s="146"/>
      <c r="DE1074" s="146"/>
      <c r="DF1074" s="146"/>
      <c r="DG1074" s="146"/>
      <c r="DH1074" s="146"/>
      <c r="DI1074" s="146"/>
      <c r="DJ1074" s="146"/>
      <c r="DK1074" s="146"/>
      <c r="DL1074" s="146"/>
      <c r="DM1074" s="146"/>
      <c r="DN1074" s="146"/>
      <c r="DO1074" s="146"/>
      <c r="DP1074" s="146"/>
      <c r="DQ1074" s="146"/>
      <c r="DR1074" s="146"/>
      <c r="DS1074" s="146"/>
      <c r="DT1074" s="146"/>
      <c r="DU1074" s="146"/>
      <c r="DV1074" s="158"/>
      <c r="DW1074" s="158"/>
      <c r="DX1074" s="158"/>
      <c r="DY1074" s="158"/>
      <c r="DZ1074" s="158"/>
      <c r="EA1074" s="158"/>
      <c r="EB1074" s="158"/>
      <c r="EC1074" s="158"/>
      <c r="ED1074" s="158"/>
      <c r="EE1074" s="158"/>
      <c r="EF1074" s="158"/>
      <c r="EG1074" s="158"/>
      <c r="EH1074" s="158"/>
      <c r="EI1074" s="158"/>
      <c r="EJ1074" s="146"/>
      <c r="EK1074" s="146"/>
      <c r="EL1074" s="146"/>
      <c r="EM1074" s="146"/>
      <c r="EN1074" s="146"/>
      <c r="EO1074" s="146"/>
      <c r="EP1074" s="146"/>
      <c r="EQ1074" s="146"/>
      <c r="ER1074" s="146"/>
      <c r="ES1074" s="146"/>
      <c r="ET1074" s="146"/>
      <c r="EU1074" s="146"/>
      <c r="EV1074" s="146"/>
      <c r="EW1074" s="146"/>
      <c r="EX1074" s="146"/>
      <c r="EY1074" s="146"/>
      <c r="EZ1074" s="158"/>
      <c r="FA1074" s="158"/>
      <c r="FB1074" s="158"/>
      <c r="FC1074" s="146"/>
      <c r="FD1074" s="146"/>
      <c r="FE1074" s="146"/>
      <c r="FF1074" s="146"/>
      <c r="FG1074" s="146"/>
      <c r="FH1074" s="146"/>
      <c r="FI1074" s="146"/>
      <c r="FJ1074" s="146"/>
      <c r="FK1074" s="146"/>
      <c r="FL1074" s="146"/>
      <c r="FM1074" s="146"/>
      <c r="FN1074" s="146"/>
      <c r="FO1074" s="146"/>
      <c r="FP1074" s="146"/>
      <c r="FQ1074" s="146"/>
      <c r="FR1074" s="146"/>
      <c r="FS1074" s="146"/>
      <c r="FT1074" s="146"/>
      <c r="FU1074" s="146"/>
      <c r="FV1074" s="146"/>
      <c r="FW1074" s="146"/>
      <c r="FX1074" s="146"/>
      <c r="FY1074" s="146"/>
      <c r="FZ1074" s="146"/>
      <c r="GA1074" s="146"/>
    </row>
    <row r="1075" spans="4:183">
      <c r="D1075" s="45"/>
      <c r="N1075" s="146"/>
      <c r="O1075" s="146"/>
      <c r="P1075" s="146"/>
      <c r="Q1075" s="146"/>
      <c r="R1075" s="146"/>
      <c r="S1075" s="146"/>
      <c r="T1075" s="146"/>
      <c r="U1075" s="146"/>
      <c r="V1075" s="146"/>
      <c r="W1075" s="146"/>
      <c r="X1075" s="146"/>
      <c r="Y1075" s="146"/>
      <c r="Z1075" s="146"/>
      <c r="AA1075" s="146"/>
      <c r="AB1075" s="146"/>
      <c r="AC1075" s="146"/>
      <c r="AD1075" s="146"/>
      <c r="AE1075" s="146"/>
      <c r="AF1075" s="146"/>
      <c r="AG1075" s="146"/>
      <c r="AH1075" s="146"/>
      <c r="AI1075" s="146"/>
      <c r="AJ1075" s="146"/>
      <c r="AK1075" s="146"/>
      <c r="AL1075" s="217"/>
      <c r="AM1075" s="146"/>
      <c r="AN1075" s="146"/>
      <c r="AO1075" s="146"/>
      <c r="AP1075" s="146"/>
      <c r="AQ1075" s="146"/>
      <c r="AR1075" s="146"/>
      <c r="AS1075" s="146"/>
      <c r="AT1075" s="146"/>
      <c r="AU1075" s="146"/>
      <c r="AV1075" s="146"/>
      <c r="AW1075" s="146"/>
      <c r="AX1075" s="146"/>
      <c r="AY1075" s="146"/>
      <c r="AZ1075" s="146"/>
      <c r="BA1075" s="146"/>
      <c r="BB1075" s="146"/>
      <c r="BC1075" s="146"/>
      <c r="BD1075" s="146"/>
      <c r="BE1075" s="146"/>
      <c r="BF1075" s="146"/>
      <c r="BG1075" s="146"/>
      <c r="BH1075" s="146"/>
      <c r="BI1075" s="146"/>
      <c r="BJ1075" s="146"/>
      <c r="BK1075" s="146"/>
      <c r="BL1075" s="146"/>
      <c r="BM1075" s="146"/>
      <c r="BN1075" s="146"/>
      <c r="BO1075" s="146"/>
      <c r="BP1075" s="146"/>
      <c r="BQ1075" s="146"/>
      <c r="BR1075" s="146"/>
      <c r="BS1075" s="146"/>
      <c r="BT1075" s="146"/>
      <c r="BU1075" s="146"/>
      <c r="BV1075" s="146"/>
      <c r="BW1075" s="146"/>
      <c r="BX1075" s="146"/>
      <c r="BY1075" s="146"/>
      <c r="BZ1075" s="146"/>
      <c r="CA1075" s="146"/>
      <c r="CB1075" s="146"/>
      <c r="CC1075" s="146"/>
      <c r="CD1075" s="146"/>
      <c r="CE1075" s="146"/>
      <c r="CF1075" s="146"/>
      <c r="CG1075" s="146"/>
      <c r="CH1075" s="146"/>
      <c r="CI1075" s="146"/>
      <c r="CJ1075" s="146"/>
      <c r="CK1075" s="146"/>
      <c r="CL1075" s="146"/>
      <c r="CM1075" s="146"/>
      <c r="CN1075" s="146"/>
      <c r="CO1075" s="146"/>
      <c r="CP1075" s="146"/>
      <c r="CQ1075" s="146"/>
      <c r="CR1075" s="146"/>
      <c r="CS1075" s="146"/>
      <c r="CT1075" s="146"/>
      <c r="CU1075" s="146"/>
      <c r="CV1075" s="146"/>
      <c r="CW1075" s="146"/>
      <c r="CX1075" s="146"/>
      <c r="CY1075" s="146"/>
      <c r="CZ1075" s="146"/>
      <c r="DA1075" s="146"/>
      <c r="DB1075" s="146"/>
      <c r="DC1075" s="146"/>
      <c r="DD1075" s="146"/>
      <c r="DE1075" s="146"/>
      <c r="DF1075" s="146"/>
      <c r="DG1075" s="146"/>
      <c r="DH1075" s="146"/>
      <c r="DI1075" s="146"/>
      <c r="DJ1075" s="146"/>
      <c r="DK1075" s="146"/>
      <c r="DL1075" s="146"/>
      <c r="DM1075" s="146"/>
      <c r="DN1075" s="146"/>
      <c r="DO1075" s="146"/>
      <c r="DP1075" s="146"/>
      <c r="DQ1075" s="146"/>
      <c r="DR1075" s="146"/>
      <c r="DS1075" s="146"/>
      <c r="DT1075" s="146"/>
      <c r="DU1075" s="146"/>
      <c r="DV1075" s="158"/>
      <c r="DW1075" s="158"/>
      <c r="DX1075" s="158"/>
      <c r="DY1075" s="158"/>
      <c r="DZ1075" s="158"/>
      <c r="EA1075" s="158"/>
      <c r="EB1075" s="158"/>
      <c r="EC1075" s="158"/>
      <c r="ED1075" s="158"/>
      <c r="EE1075" s="158"/>
      <c r="EF1075" s="158"/>
      <c r="EG1075" s="158"/>
      <c r="EH1075" s="158"/>
      <c r="EI1075" s="158"/>
      <c r="EJ1075" s="146"/>
      <c r="EK1075" s="146"/>
      <c r="EL1075" s="146"/>
      <c r="EM1075" s="146"/>
      <c r="EN1075" s="146"/>
      <c r="EO1075" s="146"/>
      <c r="EP1075" s="146"/>
      <c r="EQ1075" s="146"/>
      <c r="ER1075" s="146"/>
      <c r="ES1075" s="146"/>
      <c r="ET1075" s="146"/>
      <c r="EU1075" s="146"/>
      <c r="EV1075" s="146"/>
      <c r="EW1075" s="146"/>
      <c r="EX1075" s="146"/>
      <c r="EY1075" s="146"/>
      <c r="EZ1075" s="158"/>
      <c r="FA1075" s="158"/>
      <c r="FB1075" s="158"/>
      <c r="FC1075" s="146"/>
      <c r="FD1075" s="146"/>
      <c r="FE1075" s="146"/>
      <c r="FF1075" s="146"/>
      <c r="FG1075" s="146"/>
      <c r="FH1075" s="146"/>
      <c r="FI1075" s="146"/>
      <c r="FJ1075" s="146"/>
      <c r="FK1075" s="146"/>
      <c r="FL1075" s="146"/>
      <c r="FM1075" s="146"/>
      <c r="FN1075" s="146"/>
      <c r="FO1075" s="146"/>
      <c r="FP1075" s="146"/>
      <c r="FQ1075" s="146"/>
      <c r="FR1075" s="146"/>
      <c r="FS1075" s="146"/>
      <c r="FT1075" s="146"/>
      <c r="FU1075" s="146"/>
      <c r="FV1075" s="146"/>
      <c r="FW1075" s="146"/>
      <c r="FX1075" s="146"/>
      <c r="FY1075" s="146"/>
      <c r="FZ1075" s="146"/>
      <c r="GA1075" s="146"/>
    </row>
    <row r="1076" spans="4:183">
      <c r="D1076" s="45"/>
      <c r="N1076" s="146"/>
      <c r="O1076" s="146"/>
      <c r="P1076" s="146"/>
      <c r="Q1076" s="146"/>
      <c r="R1076" s="146"/>
      <c r="S1076" s="146"/>
      <c r="T1076" s="146"/>
      <c r="U1076" s="146"/>
      <c r="V1076" s="146"/>
      <c r="W1076" s="146"/>
      <c r="X1076" s="146"/>
      <c r="Y1076" s="146"/>
      <c r="Z1076" s="146"/>
      <c r="AA1076" s="146"/>
      <c r="AB1076" s="146"/>
      <c r="AC1076" s="146"/>
      <c r="AD1076" s="146"/>
      <c r="AE1076" s="146"/>
      <c r="AF1076" s="146"/>
      <c r="AG1076" s="146"/>
      <c r="AH1076" s="146"/>
      <c r="AI1076" s="146"/>
      <c r="AJ1076" s="146"/>
      <c r="AK1076" s="146"/>
      <c r="AL1076" s="217"/>
      <c r="AM1076" s="146"/>
      <c r="AN1076" s="146"/>
      <c r="AO1076" s="146"/>
      <c r="AP1076" s="146"/>
      <c r="AQ1076" s="146"/>
      <c r="AR1076" s="146"/>
      <c r="AS1076" s="146"/>
      <c r="AT1076" s="146"/>
      <c r="AU1076" s="146"/>
      <c r="AV1076" s="146"/>
      <c r="AW1076" s="146"/>
      <c r="AX1076" s="146"/>
      <c r="AY1076" s="146"/>
      <c r="AZ1076" s="146"/>
      <c r="BA1076" s="146"/>
      <c r="BB1076" s="146"/>
      <c r="BC1076" s="146"/>
      <c r="BD1076" s="146"/>
      <c r="BE1076" s="146"/>
      <c r="BF1076" s="146"/>
      <c r="BG1076" s="146"/>
      <c r="BH1076" s="146"/>
      <c r="BI1076" s="146"/>
      <c r="BJ1076" s="146"/>
      <c r="BK1076" s="146"/>
      <c r="BL1076" s="146"/>
      <c r="BM1076" s="146"/>
      <c r="BN1076" s="146"/>
      <c r="BO1076" s="146"/>
      <c r="BP1076" s="146"/>
      <c r="BQ1076" s="146"/>
      <c r="BR1076" s="146"/>
      <c r="BS1076" s="146"/>
      <c r="BT1076" s="146"/>
      <c r="BU1076" s="146"/>
      <c r="BV1076" s="146"/>
      <c r="BW1076" s="146"/>
      <c r="BX1076" s="146"/>
      <c r="BY1076" s="146"/>
      <c r="BZ1076" s="146"/>
      <c r="CA1076" s="146"/>
      <c r="CB1076" s="146"/>
      <c r="CC1076" s="146"/>
      <c r="CD1076" s="146"/>
      <c r="CE1076" s="146"/>
      <c r="CF1076" s="146"/>
      <c r="CG1076" s="146"/>
      <c r="CH1076" s="146"/>
      <c r="CI1076" s="146"/>
      <c r="CJ1076" s="146"/>
      <c r="CK1076" s="146"/>
      <c r="CL1076" s="146"/>
      <c r="CM1076" s="146"/>
      <c r="CN1076" s="146"/>
      <c r="CO1076" s="146"/>
      <c r="CP1076" s="146"/>
      <c r="CQ1076" s="146"/>
      <c r="CR1076" s="146"/>
      <c r="CS1076" s="146"/>
      <c r="CT1076" s="146"/>
      <c r="CU1076" s="146"/>
      <c r="CV1076" s="146"/>
      <c r="CW1076" s="146"/>
      <c r="CX1076" s="146"/>
      <c r="CY1076" s="146"/>
      <c r="CZ1076" s="146"/>
      <c r="DA1076" s="146"/>
      <c r="DB1076" s="146"/>
      <c r="DC1076" s="146"/>
      <c r="DD1076" s="146"/>
      <c r="DE1076" s="146"/>
      <c r="DF1076" s="146"/>
      <c r="DG1076" s="146"/>
      <c r="DH1076" s="146"/>
      <c r="DI1076" s="146"/>
      <c r="DJ1076" s="146"/>
      <c r="DK1076" s="146"/>
      <c r="DL1076" s="146"/>
      <c r="DM1076" s="146"/>
      <c r="DN1076" s="146"/>
      <c r="DO1076" s="146"/>
      <c r="DP1076" s="146"/>
      <c r="DQ1076" s="146"/>
      <c r="DR1076" s="146"/>
      <c r="DS1076" s="146"/>
      <c r="DT1076" s="146"/>
      <c r="DU1076" s="146"/>
      <c r="DV1076" s="158"/>
      <c r="DW1076" s="158"/>
      <c r="DX1076" s="158"/>
      <c r="DY1076" s="158"/>
      <c r="DZ1076" s="158"/>
      <c r="EA1076" s="158"/>
      <c r="EB1076" s="158"/>
      <c r="EC1076" s="158"/>
      <c r="ED1076" s="158"/>
      <c r="EE1076" s="158"/>
      <c r="EF1076" s="158"/>
      <c r="EG1076" s="158"/>
      <c r="EH1076" s="158"/>
      <c r="EI1076" s="158"/>
      <c r="EJ1076" s="146"/>
      <c r="EK1076" s="146"/>
      <c r="EL1076" s="146"/>
      <c r="EM1076" s="146"/>
      <c r="EN1076" s="146"/>
      <c r="EO1076" s="146"/>
      <c r="EP1076" s="146"/>
      <c r="EQ1076" s="146"/>
      <c r="ER1076" s="146"/>
      <c r="ES1076" s="146"/>
      <c r="ET1076" s="146"/>
      <c r="EU1076" s="146"/>
      <c r="EV1076" s="146"/>
      <c r="EW1076" s="146"/>
      <c r="EX1076" s="146"/>
      <c r="EY1076" s="146"/>
      <c r="EZ1076" s="158"/>
      <c r="FA1076" s="158"/>
      <c r="FB1076" s="158"/>
      <c r="FC1076" s="146"/>
      <c r="FD1076" s="146"/>
      <c r="FE1076" s="146"/>
      <c r="FF1076" s="146"/>
      <c r="FG1076" s="146"/>
      <c r="FH1076" s="146"/>
      <c r="FI1076" s="146"/>
      <c r="FJ1076" s="146"/>
      <c r="FK1076" s="146"/>
      <c r="FL1076" s="146"/>
      <c r="FM1076" s="146"/>
      <c r="FN1076" s="146"/>
      <c r="FO1076" s="146"/>
      <c r="FP1076" s="146"/>
      <c r="FQ1076" s="146"/>
      <c r="FR1076" s="146"/>
      <c r="FS1076" s="146"/>
      <c r="FT1076" s="146"/>
      <c r="FU1076" s="146"/>
      <c r="FV1076" s="146"/>
      <c r="FW1076" s="146"/>
      <c r="FX1076" s="146"/>
      <c r="FY1076" s="146"/>
      <c r="FZ1076" s="146"/>
      <c r="GA1076" s="146"/>
    </row>
    <row r="1077" spans="4:183">
      <c r="D1077" s="45"/>
      <c r="N1077" s="146"/>
      <c r="O1077" s="146"/>
      <c r="P1077" s="146"/>
      <c r="Q1077" s="146"/>
      <c r="R1077" s="146"/>
      <c r="S1077" s="146"/>
      <c r="T1077" s="146"/>
      <c r="U1077" s="146"/>
      <c r="V1077" s="146"/>
      <c r="W1077" s="146"/>
      <c r="X1077" s="146"/>
      <c r="Y1077" s="146"/>
      <c r="Z1077" s="146"/>
      <c r="AA1077" s="146"/>
      <c r="AB1077" s="146"/>
      <c r="AC1077" s="146"/>
      <c r="AD1077" s="146"/>
      <c r="AE1077" s="146"/>
      <c r="AF1077" s="146"/>
      <c r="AG1077" s="146"/>
      <c r="AH1077" s="146"/>
      <c r="AI1077" s="146"/>
      <c r="AJ1077" s="146"/>
      <c r="AK1077" s="146"/>
      <c r="AL1077" s="217"/>
      <c r="AM1077" s="146"/>
      <c r="AN1077" s="146"/>
      <c r="AO1077" s="146"/>
      <c r="AP1077" s="146"/>
      <c r="AQ1077" s="146"/>
      <c r="AR1077" s="146"/>
      <c r="AS1077" s="146"/>
      <c r="AT1077" s="146"/>
      <c r="AU1077" s="146"/>
      <c r="AV1077" s="146"/>
      <c r="AW1077" s="146"/>
      <c r="AX1077" s="146"/>
      <c r="AY1077" s="146"/>
      <c r="AZ1077" s="146"/>
      <c r="BA1077" s="146"/>
      <c r="BB1077" s="146"/>
      <c r="BC1077" s="146"/>
      <c r="BD1077" s="146"/>
      <c r="BE1077" s="146"/>
      <c r="BF1077" s="146"/>
      <c r="BG1077" s="146"/>
      <c r="BH1077" s="146"/>
      <c r="BI1077" s="146"/>
      <c r="BJ1077" s="146"/>
      <c r="BK1077" s="146"/>
      <c r="BL1077" s="146"/>
      <c r="BM1077" s="146"/>
      <c r="BN1077" s="146"/>
      <c r="BO1077" s="146"/>
      <c r="BP1077" s="146"/>
      <c r="BQ1077" s="146"/>
      <c r="BR1077" s="146"/>
      <c r="BS1077" s="146"/>
      <c r="BT1077" s="146"/>
      <c r="BU1077" s="146"/>
      <c r="BV1077" s="146"/>
      <c r="BW1077" s="146"/>
      <c r="BX1077" s="146"/>
      <c r="BY1077" s="146"/>
      <c r="BZ1077" s="146"/>
      <c r="CA1077" s="146"/>
      <c r="CB1077" s="146"/>
      <c r="CC1077" s="146"/>
      <c r="CD1077" s="146"/>
      <c r="CE1077" s="146"/>
      <c r="CF1077" s="146"/>
      <c r="CG1077" s="146"/>
      <c r="CH1077" s="146"/>
      <c r="CI1077" s="146"/>
      <c r="CJ1077" s="146"/>
      <c r="CK1077" s="146"/>
      <c r="CL1077" s="146"/>
      <c r="CM1077" s="146"/>
      <c r="CN1077" s="146"/>
      <c r="CO1077" s="146"/>
      <c r="CP1077" s="146"/>
      <c r="CQ1077" s="146"/>
      <c r="CR1077" s="146"/>
      <c r="CS1077" s="146"/>
      <c r="CT1077" s="146"/>
      <c r="CU1077" s="146"/>
      <c r="CV1077" s="146"/>
      <c r="CW1077" s="146"/>
      <c r="CX1077" s="146"/>
      <c r="CY1077" s="146"/>
      <c r="CZ1077" s="146"/>
      <c r="DA1077" s="146"/>
      <c r="DB1077" s="146"/>
      <c r="DC1077" s="146"/>
      <c r="DD1077" s="146"/>
      <c r="DE1077" s="146"/>
      <c r="DF1077" s="146"/>
      <c r="DG1077" s="146"/>
      <c r="DH1077" s="146"/>
      <c r="DI1077" s="146"/>
      <c r="DJ1077" s="146"/>
      <c r="DK1077" s="146"/>
      <c r="DL1077" s="146"/>
      <c r="DM1077" s="146"/>
      <c r="DN1077" s="146"/>
      <c r="DO1077" s="146"/>
      <c r="DP1077" s="146"/>
      <c r="DQ1077" s="146"/>
      <c r="DR1077" s="146"/>
      <c r="DS1077" s="146"/>
      <c r="DT1077" s="146"/>
      <c r="DU1077" s="146"/>
      <c r="DV1077" s="158"/>
      <c r="DW1077" s="158"/>
      <c r="DX1077" s="158"/>
      <c r="DY1077" s="158"/>
      <c r="DZ1077" s="158"/>
      <c r="EA1077" s="158"/>
      <c r="EB1077" s="158"/>
      <c r="EC1077" s="158"/>
      <c r="ED1077" s="158"/>
      <c r="EE1077" s="158"/>
      <c r="EF1077" s="158"/>
      <c r="EG1077" s="158"/>
      <c r="EH1077" s="158"/>
      <c r="EI1077" s="158"/>
      <c r="EJ1077" s="146"/>
      <c r="EK1077" s="146"/>
      <c r="EL1077" s="146"/>
      <c r="EM1077" s="146"/>
      <c r="EN1077" s="146"/>
      <c r="EO1077" s="146"/>
      <c r="EP1077" s="146"/>
      <c r="EQ1077" s="146"/>
      <c r="ER1077" s="146"/>
      <c r="ES1077" s="146"/>
      <c r="ET1077" s="146"/>
      <c r="EU1077" s="146"/>
      <c r="EV1077" s="146"/>
      <c r="EW1077" s="146"/>
      <c r="EX1077" s="146"/>
      <c r="EY1077" s="146"/>
      <c r="EZ1077" s="158"/>
      <c r="FA1077" s="158"/>
      <c r="FB1077" s="158"/>
      <c r="FC1077" s="146"/>
      <c r="FD1077" s="146"/>
      <c r="FE1077" s="146"/>
      <c r="FF1077" s="146"/>
      <c r="FG1077" s="146"/>
      <c r="FH1077" s="146"/>
      <c r="FI1077" s="146"/>
      <c r="FJ1077" s="146"/>
      <c r="FK1077" s="146"/>
      <c r="FL1077" s="146"/>
      <c r="FM1077" s="146"/>
      <c r="FN1077" s="146"/>
      <c r="FO1077" s="146"/>
      <c r="FP1077" s="146"/>
      <c r="FQ1077" s="146"/>
      <c r="FR1077" s="146"/>
      <c r="FS1077" s="146"/>
      <c r="FT1077" s="146"/>
      <c r="FU1077" s="146"/>
      <c r="FV1077" s="146"/>
      <c r="FW1077" s="146"/>
      <c r="FX1077" s="146"/>
      <c r="FY1077" s="146"/>
      <c r="FZ1077" s="146"/>
      <c r="GA1077" s="146"/>
    </row>
    <row r="1078" spans="4:183">
      <c r="D1078" s="45"/>
      <c r="N1078" s="146"/>
      <c r="O1078" s="146"/>
      <c r="P1078" s="146"/>
      <c r="Q1078" s="146"/>
      <c r="R1078" s="146"/>
      <c r="S1078" s="146"/>
      <c r="T1078" s="146"/>
      <c r="U1078" s="146"/>
      <c r="V1078" s="146"/>
      <c r="W1078" s="146"/>
      <c r="X1078" s="146"/>
      <c r="Y1078" s="146"/>
      <c r="Z1078" s="146"/>
      <c r="AA1078" s="146"/>
      <c r="AB1078" s="146"/>
      <c r="AC1078" s="146"/>
      <c r="AD1078" s="146"/>
      <c r="AE1078" s="146"/>
      <c r="AF1078" s="146"/>
      <c r="AG1078" s="146"/>
      <c r="AH1078" s="146"/>
      <c r="AI1078" s="146"/>
      <c r="AJ1078" s="146"/>
      <c r="AK1078" s="146"/>
      <c r="AL1078" s="217"/>
      <c r="AM1078" s="146"/>
      <c r="AN1078" s="146"/>
      <c r="AO1078" s="146"/>
      <c r="AP1078" s="146"/>
      <c r="AQ1078" s="146"/>
      <c r="AR1078" s="146"/>
      <c r="AS1078" s="146"/>
      <c r="AT1078" s="146"/>
      <c r="AU1078" s="146"/>
      <c r="AV1078" s="146"/>
      <c r="AW1078" s="146"/>
      <c r="AX1078" s="146"/>
      <c r="AY1078" s="146"/>
      <c r="AZ1078" s="146"/>
      <c r="BA1078" s="146"/>
      <c r="BB1078" s="146"/>
      <c r="BC1078" s="146"/>
      <c r="BD1078" s="146"/>
      <c r="BE1078" s="146"/>
      <c r="BF1078" s="146"/>
      <c r="BG1078" s="146"/>
      <c r="BH1078" s="146"/>
      <c r="BI1078" s="146"/>
      <c r="BJ1078" s="146"/>
      <c r="BK1078" s="146"/>
      <c r="BL1078" s="146"/>
      <c r="BM1078" s="146"/>
      <c r="BN1078" s="146"/>
      <c r="BO1078" s="146"/>
      <c r="BP1078" s="146"/>
      <c r="BQ1078" s="146"/>
      <c r="BR1078" s="146"/>
      <c r="BS1078" s="146"/>
      <c r="BT1078" s="146"/>
      <c r="BU1078" s="146"/>
      <c r="BV1078" s="146"/>
      <c r="BW1078" s="146"/>
      <c r="BX1078" s="146"/>
      <c r="BY1078" s="146"/>
      <c r="BZ1078" s="146"/>
      <c r="CA1078" s="146"/>
      <c r="CB1078" s="146"/>
      <c r="CC1078" s="146"/>
      <c r="CD1078" s="146"/>
      <c r="CE1078" s="146"/>
      <c r="CF1078" s="146"/>
      <c r="CG1078" s="146"/>
      <c r="CH1078" s="146"/>
      <c r="CI1078" s="146"/>
      <c r="CJ1078" s="146"/>
      <c r="CK1078" s="146"/>
      <c r="CL1078" s="146"/>
      <c r="CM1078" s="146"/>
      <c r="CN1078" s="146"/>
      <c r="CO1078" s="146"/>
      <c r="CP1078" s="146"/>
      <c r="CQ1078" s="146"/>
      <c r="CR1078" s="146"/>
      <c r="CS1078" s="146"/>
      <c r="CT1078" s="146"/>
      <c r="CU1078" s="146"/>
      <c r="CV1078" s="146"/>
      <c r="CW1078" s="146"/>
      <c r="CX1078" s="146"/>
      <c r="CY1078" s="146"/>
      <c r="CZ1078" s="146"/>
      <c r="DA1078" s="146"/>
      <c r="DB1078" s="146"/>
      <c r="DC1078" s="146"/>
      <c r="DD1078" s="146"/>
      <c r="DE1078" s="146"/>
      <c r="DF1078" s="146"/>
      <c r="DG1078" s="146"/>
      <c r="DH1078" s="146"/>
      <c r="DI1078" s="146"/>
      <c r="DJ1078" s="146"/>
      <c r="DK1078" s="146"/>
      <c r="DL1078" s="146"/>
      <c r="DM1078" s="146"/>
      <c r="DN1078" s="146"/>
      <c r="DO1078" s="146"/>
      <c r="DP1078" s="146"/>
      <c r="DQ1078" s="146"/>
      <c r="DR1078" s="146"/>
      <c r="DS1078" s="146"/>
      <c r="DT1078" s="146"/>
      <c r="DU1078" s="146"/>
      <c r="DV1078" s="158"/>
      <c r="DW1078" s="158"/>
      <c r="DX1078" s="158"/>
      <c r="DY1078" s="158"/>
      <c r="DZ1078" s="158"/>
      <c r="EA1078" s="158"/>
      <c r="EB1078" s="158"/>
      <c r="EC1078" s="158"/>
      <c r="ED1078" s="158"/>
      <c r="EE1078" s="158"/>
      <c r="EF1078" s="158"/>
      <c r="EG1078" s="158"/>
      <c r="EH1078" s="158"/>
      <c r="EI1078" s="158"/>
      <c r="EJ1078" s="146"/>
      <c r="EK1078" s="146"/>
      <c r="EL1078" s="146"/>
      <c r="EM1078" s="146"/>
      <c r="EN1078" s="146"/>
      <c r="EO1078" s="146"/>
      <c r="EP1078" s="146"/>
      <c r="EQ1078" s="146"/>
      <c r="ER1078" s="146"/>
      <c r="ES1078" s="146"/>
      <c r="ET1078" s="146"/>
      <c r="EU1078" s="146"/>
      <c r="EV1078" s="146"/>
      <c r="EW1078" s="146"/>
      <c r="EX1078" s="146"/>
      <c r="EY1078" s="146"/>
      <c r="EZ1078" s="158"/>
      <c r="FA1078" s="158"/>
      <c r="FB1078" s="158"/>
      <c r="FC1078" s="146"/>
      <c r="FD1078" s="146"/>
      <c r="FE1078" s="146"/>
      <c r="FF1078" s="146"/>
      <c r="FG1078" s="146"/>
      <c r="FH1078" s="146"/>
      <c r="FI1078" s="146"/>
      <c r="FJ1078" s="146"/>
      <c r="FK1078" s="146"/>
      <c r="FL1078" s="146"/>
      <c r="FM1078" s="146"/>
      <c r="FN1078" s="146"/>
      <c r="FO1078" s="146"/>
      <c r="FP1078" s="146"/>
      <c r="FQ1078" s="146"/>
      <c r="FR1078" s="146"/>
      <c r="FS1078" s="146"/>
      <c r="FT1078" s="146"/>
      <c r="FU1078" s="146"/>
      <c r="FV1078" s="146"/>
      <c r="FW1078" s="146"/>
      <c r="FX1078" s="146"/>
      <c r="FY1078" s="146"/>
      <c r="FZ1078" s="146"/>
      <c r="GA1078" s="146"/>
    </row>
    <row r="1079" spans="4:183">
      <c r="D1079" s="45"/>
      <c r="N1079" s="146"/>
      <c r="O1079" s="146"/>
      <c r="P1079" s="146"/>
      <c r="Q1079" s="146"/>
      <c r="R1079" s="146"/>
      <c r="S1079" s="146"/>
      <c r="T1079" s="146"/>
      <c r="U1079" s="146"/>
      <c r="V1079" s="146"/>
      <c r="W1079" s="146"/>
      <c r="X1079" s="146"/>
      <c r="Y1079" s="146"/>
      <c r="Z1079" s="146"/>
      <c r="AA1079" s="146"/>
      <c r="AB1079" s="146"/>
      <c r="AC1079" s="146"/>
      <c r="AD1079" s="146"/>
      <c r="AE1079" s="146"/>
      <c r="AF1079" s="146"/>
      <c r="AG1079" s="146"/>
      <c r="AH1079" s="146"/>
      <c r="AI1079" s="146"/>
      <c r="AJ1079" s="146"/>
      <c r="AK1079" s="146"/>
      <c r="AL1079" s="217"/>
      <c r="AM1079" s="146"/>
      <c r="AN1079" s="146"/>
      <c r="AO1079" s="146"/>
      <c r="AP1079" s="146"/>
      <c r="AQ1079" s="146"/>
      <c r="AR1079" s="146"/>
      <c r="AS1079" s="146"/>
      <c r="AT1079" s="146"/>
      <c r="AU1079" s="146"/>
      <c r="AV1079" s="146"/>
      <c r="AW1079" s="146"/>
      <c r="AX1079" s="146"/>
      <c r="AY1079" s="146"/>
      <c r="AZ1079" s="146"/>
      <c r="BA1079" s="146"/>
      <c r="BB1079" s="146"/>
      <c r="BC1079" s="146"/>
      <c r="BD1079" s="146"/>
      <c r="BE1079" s="146"/>
      <c r="BF1079" s="146"/>
      <c r="BG1079" s="146"/>
      <c r="BH1079" s="146"/>
      <c r="BI1079" s="146"/>
      <c r="BJ1079" s="146"/>
      <c r="BK1079" s="146"/>
      <c r="BL1079" s="146"/>
      <c r="BM1079" s="146"/>
      <c r="BN1079" s="146"/>
      <c r="BO1079" s="146"/>
      <c r="BP1079" s="146"/>
      <c r="BQ1079" s="146"/>
      <c r="BR1079" s="146"/>
      <c r="BS1079" s="146"/>
      <c r="BT1079" s="146"/>
      <c r="BU1079" s="146"/>
      <c r="BV1079" s="146"/>
      <c r="BW1079" s="146"/>
      <c r="BX1079" s="146"/>
      <c r="BY1079" s="146"/>
      <c r="BZ1079" s="146"/>
      <c r="CA1079" s="146"/>
      <c r="CB1079" s="146"/>
      <c r="CC1079" s="146"/>
      <c r="CD1079" s="146"/>
      <c r="CE1079" s="146"/>
      <c r="CF1079" s="146"/>
      <c r="CG1079" s="146"/>
      <c r="CH1079" s="146"/>
      <c r="CI1079" s="146"/>
      <c r="CJ1079" s="146"/>
      <c r="CK1079" s="146"/>
      <c r="CL1079" s="146"/>
      <c r="CM1079" s="146"/>
      <c r="CN1079" s="146"/>
      <c r="CO1079" s="146"/>
      <c r="CP1079" s="146"/>
      <c r="CQ1079" s="146"/>
      <c r="CR1079" s="146"/>
      <c r="CS1079" s="146"/>
      <c r="CT1079" s="146"/>
      <c r="CU1079" s="146"/>
      <c r="CV1079" s="146"/>
      <c r="CW1079" s="146"/>
      <c r="CX1079" s="146"/>
      <c r="CY1079" s="146"/>
      <c r="CZ1079" s="146"/>
      <c r="DA1079" s="146"/>
      <c r="DB1079" s="146"/>
      <c r="DC1079" s="146"/>
      <c r="DD1079" s="146"/>
      <c r="DE1079" s="146"/>
      <c r="DF1079" s="146"/>
      <c r="DG1079" s="146"/>
      <c r="DH1079" s="146"/>
      <c r="DI1079" s="146"/>
      <c r="DJ1079" s="146"/>
      <c r="DK1079" s="146"/>
      <c r="DL1079" s="146"/>
      <c r="DM1079" s="146"/>
      <c r="DN1079" s="146"/>
      <c r="DO1079" s="146"/>
      <c r="DP1079" s="146"/>
      <c r="DQ1079" s="146"/>
      <c r="DR1079" s="146"/>
      <c r="DS1079" s="146"/>
      <c r="DT1079" s="146"/>
      <c r="DU1079" s="146"/>
      <c r="DV1079" s="158"/>
      <c r="DW1079" s="158"/>
      <c r="DX1079" s="158"/>
      <c r="DY1079" s="158"/>
      <c r="DZ1079" s="158"/>
      <c r="EA1079" s="158"/>
      <c r="EB1079" s="158"/>
      <c r="EC1079" s="158"/>
      <c r="ED1079" s="158"/>
      <c r="EE1079" s="158"/>
      <c r="EF1079" s="158"/>
      <c r="EG1079" s="158"/>
      <c r="EH1079" s="158"/>
      <c r="EI1079" s="158"/>
      <c r="EJ1079" s="146"/>
      <c r="EK1079" s="146"/>
      <c r="EL1079" s="146"/>
      <c r="EM1079" s="146"/>
      <c r="EN1079" s="146"/>
      <c r="EO1079" s="146"/>
      <c r="EP1079" s="146"/>
      <c r="EQ1079" s="146"/>
      <c r="ER1079" s="146"/>
      <c r="ES1079" s="146"/>
      <c r="ET1079" s="146"/>
      <c r="EU1079" s="146"/>
      <c r="EV1079" s="146"/>
      <c r="EW1079" s="146"/>
      <c r="EX1079" s="146"/>
      <c r="EY1079" s="146"/>
      <c r="EZ1079" s="158"/>
      <c r="FA1079" s="158"/>
      <c r="FB1079" s="158"/>
      <c r="FC1079" s="146"/>
      <c r="FD1079" s="146"/>
      <c r="FE1079" s="146"/>
      <c r="FF1079" s="146"/>
      <c r="FG1079" s="146"/>
      <c r="FH1079" s="146"/>
      <c r="FI1079" s="146"/>
      <c r="FJ1079" s="146"/>
      <c r="FK1079" s="146"/>
      <c r="FL1079" s="146"/>
      <c r="FM1079" s="146"/>
      <c r="FN1079" s="146"/>
      <c r="FO1079" s="146"/>
      <c r="FP1079" s="146"/>
      <c r="FQ1079" s="146"/>
      <c r="FR1079" s="146"/>
      <c r="FS1079" s="146"/>
      <c r="FT1079" s="146"/>
      <c r="FU1079" s="146"/>
      <c r="FV1079" s="146"/>
      <c r="FW1079" s="146"/>
      <c r="FX1079" s="146"/>
      <c r="FY1079" s="146"/>
      <c r="FZ1079" s="146"/>
      <c r="GA1079" s="146"/>
    </row>
    <row r="1080" spans="4:183">
      <c r="D1080" s="45"/>
      <c r="N1080" s="146"/>
      <c r="O1080" s="146"/>
      <c r="P1080" s="146"/>
      <c r="Q1080" s="146"/>
      <c r="R1080" s="146"/>
      <c r="S1080" s="146"/>
      <c r="T1080" s="146"/>
      <c r="U1080" s="146"/>
      <c r="V1080" s="146"/>
      <c r="W1080" s="146"/>
      <c r="X1080" s="146"/>
      <c r="Y1080" s="146"/>
      <c r="Z1080" s="146"/>
      <c r="AA1080" s="146"/>
      <c r="AB1080" s="146"/>
      <c r="AC1080" s="146"/>
      <c r="AD1080" s="146"/>
      <c r="AE1080" s="146"/>
      <c r="AF1080" s="146"/>
      <c r="AG1080" s="146"/>
      <c r="AH1080" s="146"/>
      <c r="AI1080" s="146"/>
      <c r="AJ1080" s="146"/>
      <c r="AK1080" s="146"/>
      <c r="AL1080" s="217"/>
      <c r="AM1080" s="146"/>
      <c r="AN1080" s="146"/>
      <c r="AO1080" s="146"/>
      <c r="AP1080" s="146"/>
      <c r="AQ1080" s="146"/>
      <c r="AR1080" s="146"/>
      <c r="AS1080" s="146"/>
      <c r="AT1080" s="146"/>
      <c r="AU1080" s="146"/>
      <c r="AV1080" s="146"/>
      <c r="AW1080" s="146"/>
      <c r="AX1080" s="146"/>
      <c r="AY1080" s="146"/>
      <c r="AZ1080" s="146"/>
      <c r="BA1080" s="146"/>
      <c r="BB1080" s="146"/>
      <c r="BC1080" s="146"/>
      <c r="BD1080" s="146"/>
      <c r="BE1080" s="146"/>
      <c r="BF1080" s="146"/>
      <c r="BG1080" s="146"/>
      <c r="BH1080" s="146"/>
      <c r="BI1080" s="146"/>
      <c r="BJ1080" s="146"/>
      <c r="BK1080" s="146"/>
      <c r="BL1080" s="146"/>
      <c r="BM1080" s="146"/>
      <c r="BN1080" s="146"/>
      <c r="BO1080" s="146"/>
      <c r="BP1080" s="146"/>
      <c r="BQ1080" s="146"/>
      <c r="BR1080" s="146"/>
      <c r="BS1080" s="146"/>
      <c r="BT1080" s="146"/>
      <c r="BU1080" s="146"/>
      <c r="BV1080" s="146"/>
      <c r="BW1080" s="146"/>
      <c r="BX1080" s="146"/>
      <c r="BY1080" s="146"/>
      <c r="BZ1080" s="146"/>
      <c r="CA1080" s="146"/>
      <c r="CB1080" s="146"/>
      <c r="CC1080" s="146"/>
      <c r="CD1080" s="146"/>
      <c r="CE1080" s="146"/>
      <c r="CF1080" s="146"/>
      <c r="CG1080" s="146"/>
      <c r="CH1080" s="146"/>
      <c r="CI1080" s="146"/>
      <c r="CJ1080" s="146"/>
      <c r="CK1080" s="146"/>
      <c r="CL1080" s="146"/>
      <c r="CM1080" s="146"/>
      <c r="CN1080" s="146"/>
      <c r="CO1080" s="146"/>
      <c r="CP1080" s="146"/>
      <c r="CQ1080" s="146"/>
      <c r="CR1080" s="146"/>
      <c r="CS1080" s="146"/>
      <c r="CT1080" s="146"/>
      <c r="CU1080" s="146"/>
      <c r="CV1080" s="146"/>
      <c r="CW1080" s="146"/>
      <c r="CX1080" s="146"/>
      <c r="CY1080" s="146"/>
      <c r="CZ1080" s="146"/>
      <c r="DA1080" s="146"/>
      <c r="DB1080" s="146"/>
      <c r="DC1080" s="146"/>
      <c r="DD1080" s="146"/>
      <c r="DE1080" s="146"/>
      <c r="DF1080" s="146"/>
      <c r="DG1080" s="146"/>
      <c r="DH1080" s="146"/>
      <c r="DI1080" s="146"/>
      <c r="DJ1080" s="146"/>
      <c r="DK1080" s="146"/>
      <c r="DL1080" s="146"/>
      <c r="DM1080" s="146"/>
      <c r="DN1080" s="146"/>
      <c r="DO1080" s="146"/>
      <c r="DP1080" s="146"/>
      <c r="DQ1080" s="146"/>
      <c r="DR1080" s="146"/>
      <c r="DS1080" s="146"/>
      <c r="DT1080" s="146"/>
      <c r="DU1080" s="146"/>
      <c r="DV1080" s="158"/>
      <c r="DW1080" s="158"/>
      <c r="DX1080" s="158"/>
      <c r="DY1080" s="158"/>
      <c r="DZ1080" s="158"/>
      <c r="EA1080" s="158"/>
      <c r="EB1080" s="158"/>
      <c r="EC1080" s="158"/>
      <c r="ED1080" s="158"/>
      <c r="EE1080" s="158"/>
      <c r="EF1080" s="158"/>
      <c r="EG1080" s="158"/>
      <c r="EH1080" s="158"/>
      <c r="EI1080" s="158"/>
      <c r="EJ1080" s="146"/>
      <c r="EK1080" s="146"/>
      <c r="EL1080" s="146"/>
      <c r="EM1080" s="146"/>
      <c r="EN1080" s="146"/>
      <c r="EO1080" s="146"/>
      <c r="EP1080" s="146"/>
      <c r="EQ1080" s="146"/>
      <c r="ER1080" s="146"/>
      <c r="ES1080" s="146"/>
      <c r="ET1080" s="146"/>
      <c r="EU1080" s="146"/>
      <c r="EV1080" s="146"/>
      <c r="EW1080" s="146"/>
      <c r="EX1080" s="146"/>
      <c r="EY1080" s="146"/>
      <c r="EZ1080" s="158"/>
      <c r="FA1080" s="158"/>
      <c r="FB1080" s="158"/>
      <c r="FC1080" s="146"/>
      <c r="FD1080" s="146"/>
      <c r="FE1080" s="146"/>
      <c r="FF1080" s="146"/>
      <c r="FG1080" s="146"/>
      <c r="FH1080" s="146"/>
      <c r="FI1080" s="146"/>
      <c r="FJ1080" s="146"/>
      <c r="FK1080" s="146"/>
      <c r="FL1080" s="146"/>
      <c r="FM1080" s="146"/>
      <c r="FN1080" s="146"/>
      <c r="FO1080" s="146"/>
      <c r="FP1080" s="146"/>
      <c r="FQ1080" s="146"/>
      <c r="FR1080" s="146"/>
      <c r="FS1080" s="146"/>
      <c r="FT1080" s="146"/>
      <c r="FU1080" s="146"/>
      <c r="FV1080" s="146"/>
      <c r="FW1080" s="146"/>
      <c r="FX1080" s="146"/>
      <c r="FY1080" s="146"/>
      <c r="FZ1080" s="146"/>
      <c r="GA1080" s="146"/>
    </row>
    <row r="1081" spans="4:183">
      <c r="D1081" s="45"/>
      <c r="N1081" s="146"/>
      <c r="O1081" s="146"/>
      <c r="P1081" s="146"/>
      <c r="Q1081" s="146"/>
      <c r="R1081" s="146"/>
      <c r="S1081" s="146"/>
      <c r="T1081" s="146"/>
      <c r="U1081" s="146"/>
      <c r="V1081" s="146"/>
      <c r="W1081" s="146"/>
      <c r="X1081" s="146"/>
      <c r="Y1081" s="146"/>
      <c r="Z1081" s="146"/>
      <c r="AA1081" s="146"/>
      <c r="AB1081" s="146"/>
      <c r="AC1081" s="146"/>
      <c r="AD1081" s="146"/>
      <c r="AE1081" s="146"/>
      <c r="AF1081" s="146"/>
      <c r="AG1081" s="146"/>
      <c r="AH1081" s="146"/>
      <c r="AI1081" s="146"/>
      <c r="AJ1081" s="146"/>
      <c r="AK1081" s="146"/>
      <c r="AL1081" s="217"/>
      <c r="AM1081" s="146"/>
      <c r="AN1081" s="146"/>
      <c r="AO1081" s="146"/>
      <c r="AP1081" s="146"/>
      <c r="AQ1081" s="146"/>
      <c r="AR1081" s="146"/>
      <c r="AS1081" s="146"/>
      <c r="AT1081" s="146"/>
      <c r="AU1081" s="146"/>
      <c r="AV1081" s="146"/>
      <c r="AW1081" s="146"/>
      <c r="AX1081" s="146"/>
      <c r="AY1081" s="146"/>
      <c r="AZ1081" s="146"/>
      <c r="BA1081" s="146"/>
      <c r="BB1081" s="146"/>
      <c r="BC1081" s="146"/>
      <c r="BD1081" s="146"/>
      <c r="BE1081" s="146"/>
      <c r="BF1081" s="146"/>
      <c r="BG1081" s="146"/>
      <c r="BH1081" s="146"/>
      <c r="BI1081" s="146"/>
      <c r="BJ1081" s="146"/>
      <c r="BK1081" s="146"/>
      <c r="BL1081" s="146"/>
      <c r="BM1081" s="146"/>
      <c r="BN1081" s="146"/>
      <c r="BO1081" s="146"/>
      <c r="BP1081" s="146"/>
      <c r="BQ1081" s="146"/>
      <c r="BR1081" s="146"/>
      <c r="BS1081" s="146"/>
      <c r="BT1081" s="146"/>
      <c r="BU1081" s="146"/>
      <c r="BV1081" s="146"/>
      <c r="BW1081" s="146"/>
      <c r="BX1081" s="146"/>
      <c r="BY1081" s="146"/>
      <c r="BZ1081" s="146"/>
      <c r="CA1081" s="146"/>
      <c r="CB1081" s="146"/>
      <c r="CC1081" s="146"/>
      <c r="CD1081" s="146"/>
      <c r="CE1081" s="146"/>
      <c r="CF1081" s="146"/>
      <c r="CG1081" s="146"/>
      <c r="CH1081" s="146"/>
      <c r="CI1081" s="146"/>
      <c r="CJ1081" s="146"/>
      <c r="CK1081" s="146"/>
      <c r="CL1081" s="146"/>
      <c r="CM1081" s="146"/>
      <c r="CN1081" s="146"/>
      <c r="CO1081" s="146"/>
      <c r="CP1081" s="146"/>
      <c r="CQ1081" s="146"/>
      <c r="CR1081" s="146"/>
      <c r="CS1081" s="146"/>
      <c r="CT1081" s="146"/>
      <c r="CU1081" s="146"/>
      <c r="CV1081" s="146"/>
      <c r="CW1081" s="146"/>
      <c r="CX1081" s="146"/>
      <c r="CY1081" s="146"/>
      <c r="CZ1081" s="146"/>
      <c r="DA1081" s="146"/>
      <c r="DB1081" s="146"/>
      <c r="DC1081" s="146"/>
      <c r="DD1081" s="146"/>
      <c r="DE1081" s="146"/>
      <c r="DF1081" s="146"/>
      <c r="DG1081" s="146"/>
      <c r="DH1081" s="146"/>
      <c r="DI1081" s="146"/>
      <c r="DJ1081" s="146"/>
      <c r="DK1081" s="146"/>
      <c r="DL1081" s="146"/>
      <c r="DM1081" s="146"/>
      <c r="DN1081" s="146"/>
      <c r="DO1081" s="146"/>
      <c r="DP1081" s="146"/>
      <c r="DQ1081" s="146"/>
      <c r="DR1081" s="146"/>
      <c r="DS1081" s="146"/>
      <c r="DT1081" s="146"/>
      <c r="DU1081" s="146"/>
      <c r="DV1081" s="158"/>
      <c r="DW1081" s="158"/>
      <c r="DX1081" s="158"/>
      <c r="DY1081" s="158"/>
      <c r="DZ1081" s="158"/>
      <c r="EA1081" s="158"/>
      <c r="EB1081" s="158"/>
      <c r="EC1081" s="158"/>
      <c r="ED1081" s="158"/>
      <c r="EE1081" s="158"/>
      <c r="EF1081" s="158"/>
      <c r="EG1081" s="158"/>
      <c r="EH1081" s="158"/>
      <c r="EI1081" s="158"/>
      <c r="EJ1081" s="146"/>
      <c r="EK1081" s="146"/>
      <c r="EL1081" s="146"/>
      <c r="EM1081" s="146"/>
      <c r="EN1081" s="146"/>
      <c r="EO1081" s="146"/>
      <c r="EP1081" s="146"/>
      <c r="EQ1081" s="146"/>
      <c r="ER1081" s="146"/>
      <c r="ES1081" s="146"/>
      <c r="ET1081" s="146"/>
      <c r="EU1081" s="146"/>
      <c r="EV1081" s="146"/>
      <c r="EW1081" s="146"/>
      <c r="EX1081" s="146"/>
      <c r="EY1081" s="146"/>
      <c r="EZ1081" s="158"/>
      <c r="FA1081" s="158"/>
      <c r="FB1081" s="158"/>
      <c r="FC1081" s="146"/>
      <c r="FD1081" s="146"/>
      <c r="FE1081" s="146"/>
      <c r="FF1081" s="146"/>
      <c r="FG1081" s="146"/>
      <c r="FH1081" s="146"/>
      <c r="FI1081" s="146"/>
      <c r="FJ1081" s="146"/>
      <c r="FK1081" s="146"/>
      <c r="FL1081" s="146"/>
      <c r="FM1081" s="146"/>
      <c r="FN1081" s="146"/>
      <c r="FO1081" s="146"/>
      <c r="FP1081" s="146"/>
      <c r="FQ1081" s="146"/>
      <c r="FR1081" s="146"/>
      <c r="FS1081" s="146"/>
      <c r="FT1081" s="146"/>
      <c r="FU1081" s="146"/>
      <c r="FV1081" s="146"/>
      <c r="FW1081" s="146"/>
      <c r="FX1081" s="146"/>
      <c r="FY1081" s="146"/>
      <c r="FZ1081" s="146"/>
      <c r="GA1081" s="146"/>
    </row>
    <row r="1082" spans="4:183">
      <c r="D1082" s="45"/>
      <c r="N1082" s="146"/>
      <c r="O1082" s="146"/>
      <c r="P1082" s="146"/>
      <c r="Q1082" s="146"/>
      <c r="R1082" s="146"/>
      <c r="S1082" s="146"/>
      <c r="T1082" s="146"/>
      <c r="U1082" s="146"/>
      <c r="V1082" s="146"/>
      <c r="W1082" s="146"/>
      <c r="X1082" s="146"/>
      <c r="Y1082" s="146"/>
      <c r="Z1082" s="146"/>
      <c r="AA1082" s="146"/>
      <c r="AB1082" s="146"/>
      <c r="AC1082" s="146"/>
      <c r="AD1082" s="146"/>
      <c r="AE1082" s="146"/>
      <c r="AF1082" s="146"/>
      <c r="AG1082" s="146"/>
      <c r="AH1082" s="146"/>
      <c r="AI1082" s="146"/>
      <c r="AJ1082" s="146"/>
      <c r="AK1082" s="146"/>
      <c r="AL1082" s="217"/>
      <c r="AM1082" s="146"/>
      <c r="AN1082" s="146"/>
      <c r="AO1082" s="146"/>
      <c r="AP1082" s="146"/>
      <c r="AQ1082" s="146"/>
      <c r="AR1082" s="146"/>
      <c r="AS1082" s="146"/>
      <c r="AT1082" s="146"/>
      <c r="AU1082" s="146"/>
      <c r="AV1082" s="146"/>
      <c r="AW1082" s="146"/>
      <c r="AX1082" s="146"/>
      <c r="AY1082" s="146"/>
      <c r="AZ1082" s="146"/>
      <c r="BA1082" s="146"/>
      <c r="BB1082" s="146"/>
      <c r="BC1082" s="146"/>
      <c r="BD1082" s="146"/>
      <c r="BE1082" s="146"/>
      <c r="BF1082" s="146"/>
      <c r="BG1082" s="146"/>
      <c r="BH1082" s="146"/>
      <c r="BI1082" s="146"/>
      <c r="BJ1082" s="146"/>
      <c r="BK1082" s="146"/>
      <c r="BL1082" s="146"/>
      <c r="BM1082" s="146"/>
      <c r="BN1082" s="146"/>
      <c r="BO1082" s="146"/>
      <c r="BP1082" s="146"/>
      <c r="BQ1082" s="146"/>
      <c r="BR1082" s="146"/>
      <c r="BS1082" s="146"/>
      <c r="BT1082" s="146"/>
      <c r="BU1082" s="146"/>
      <c r="BV1082" s="146"/>
      <c r="BW1082" s="146"/>
      <c r="BX1082" s="146"/>
      <c r="BY1082" s="146"/>
      <c r="BZ1082" s="146"/>
      <c r="CA1082" s="146"/>
      <c r="CB1082" s="146"/>
      <c r="CC1082" s="146"/>
      <c r="CD1082" s="146"/>
      <c r="CE1082" s="146"/>
      <c r="CF1082" s="146"/>
      <c r="CG1082" s="146"/>
      <c r="CH1082" s="146"/>
      <c r="CI1082" s="146"/>
      <c r="CJ1082" s="146"/>
      <c r="CK1082" s="146"/>
      <c r="CL1082" s="146"/>
      <c r="CM1082" s="146"/>
      <c r="CN1082" s="146"/>
      <c r="CO1082" s="146"/>
      <c r="CP1082" s="146"/>
      <c r="CQ1082" s="146"/>
      <c r="CR1082" s="146"/>
      <c r="CS1082" s="146"/>
      <c r="CT1082" s="146"/>
      <c r="CU1082" s="146"/>
      <c r="CV1082" s="146"/>
      <c r="CW1082" s="146"/>
      <c r="CX1082" s="146"/>
      <c r="CY1082" s="146"/>
      <c r="CZ1082" s="146"/>
      <c r="DA1082" s="146"/>
      <c r="DB1082" s="146"/>
      <c r="DC1082" s="146"/>
      <c r="DD1082" s="146"/>
      <c r="DE1082" s="146"/>
      <c r="DF1082" s="146"/>
      <c r="DG1082" s="146"/>
      <c r="DH1082" s="146"/>
      <c r="DI1082" s="146"/>
      <c r="DJ1082" s="146"/>
      <c r="DK1082" s="146"/>
      <c r="DL1082" s="146"/>
      <c r="DM1082" s="146"/>
      <c r="DN1082" s="146"/>
      <c r="DO1082" s="146"/>
      <c r="DP1082" s="146"/>
      <c r="DQ1082" s="146"/>
      <c r="DR1082" s="146"/>
      <c r="DS1082" s="146"/>
      <c r="DT1082" s="146"/>
      <c r="DU1082" s="146"/>
      <c r="DV1082" s="158"/>
      <c r="DW1082" s="158"/>
      <c r="DX1082" s="158"/>
      <c r="DY1082" s="158"/>
      <c r="DZ1082" s="158"/>
      <c r="EA1082" s="158"/>
      <c r="EB1082" s="158"/>
      <c r="EC1082" s="158"/>
      <c r="ED1082" s="158"/>
      <c r="EE1082" s="158"/>
      <c r="EF1082" s="158"/>
      <c r="EG1082" s="158"/>
      <c r="EH1082" s="158"/>
      <c r="EI1082" s="158"/>
      <c r="EJ1082" s="146"/>
      <c r="EK1082" s="146"/>
      <c r="EL1082" s="146"/>
      <c r="EM1082" s="146"/>
      <c r="EN1082" s="146"/>
      <c r="EO1082" s="146"/>
      <c r="EP1082" s="146"/>
      <c r="EQ1082" s="146"/>
      <c r="ER1082" s="146"/>
      <c r="ES1082" s="146"/>
      <c r="ET1082" s="146"/>
      <c r="EU1082" s="146"/>
      <c r="EV1082" s="146"/>
      <c r="EW1082" s="146"/>
      <c r="EX1082" s="146"/>
      <c r="EY1082" s="146"/>
      <c r="EZ1082" s="158"/>
      <c r="FA1082" s="158"/>
      <c r="FB1082" s="158"/>
      <c r="FC1082" s="146"/>
      <c r="FD1082" s="146"/>
      <c r="FE1082" s="146"/>
      <c r="FF1082" s="146"/>
      <c r="FG1082" s="146"/>
      <c r="FH1082" s="146"/>
      <c r="FI1082" s="146"/>
      <c r="FJ1082" s="146"/>
      <c r="FK1082" s="146"/>
      <c r="FL1082" s="146"/>
      <c r="FM1082" s="146"/>
      <c r="FN1082" s="146"/>
      <c r="FO1082" s="146"/>
      <c r="FP1082" s="146"/>
      <c r="FQ1082" s="146"/>
      <c r="FR1082" s="146"/>
      <c r="FS1082" s="146"/>
      <c r="FT1082" s="146"/>
      <c r="FU1082" s="146"/>
      <c r="FV1082" s="146"/>
      <c r="FW1082" s="146"/>
      <c r="FX1082" s="146"/>
      <c r="FY1082" s="146"/>
      <c r="FZ1082" s="146"/>
      <c r="GA1082" s="146"/>
    </row>
    <row r="1083" spans="4:183">
      <c r="D1083" s="45"/>
      <c r="N1083" s="146"/>
      <c r="O1083" s="146"/>
      <c r="P1083" s="146"/>
      <c r="Q1083" s="146"/>
      <c r="R1083" s="146"/>
      <c r="S1083" s="146"/>
      <c r="T1083" s="146"/>
      <c r="U1083" s="146"/>
      <c r="V1083" s="146"/>
      <c r="W1083" s="146"/>
      <c r="X1083" s="146"/>
      <c r="Y1083" s="146"/>
      <c r="Z1083" s="146"/>
      <c r="AA1083" s="146"/>
      <c r="AB1083" s="146"/>
      <c r="AC1083" s="146"/>
      <c r="AD1083" s="146"/>
      <c r="AE1083" s="146"/>
      <c r="AF1083" s="146"/>
      <c r="AG1083" s="146"/>
      <c r="AH1083" s="146"/>
      <c r="AI1083" s="146"/>
      <c r="AJ1083" s="146"/>
      <c r="AK1083" s="146"/>
      <c r="AL1083" s="217"/>
      <c r="AM1083" s="146"/>
      <c r="AN1083" s="146"/>
      <c r="AO1083" s="146"/>
      <c r="AP1083" s="146"/>
      <c r="AQ1083" s="146"/>
      <c r="AR1083" s="146"/>
      <c r="AS1083" s="146"/>
      <c r="AT1083" s="146"/>
      <c r="AU1083" s="146"/>
      <c r="AV1083" s="146"/>
      <c r="AW1083" s="146"/>
      <c r="AX1083" s="146"/>
      <c r="AY1083" s="146"/>
      <c r="AZ1083" s="146"/>
      <c r="BA1083" s="146"/>
      <c r="BB1083" s="146"/>
      <c r="BC1083" s="146"/>
      <c r="BD1083" s="146"/>
      <c r="BE1083" s="146"/>
      <c r="BF1083" s="146"/>
      <c r="BG1083" s="146"/>
      <c r="BH1083" s="146"/>
      <c r="BI1083" s="146"/>
      <c r="BJ1083" s="146"/>
      <c r="BK1083" s="146"/>
      <c r="BL1083" s="146"/>
      <c r="BM1083" s="146"/>
      <c r="BN1083" s="146"/>
      <c r="BO1083" s="146"/>
      <c r="BP1083" s="146"/>
      <c r="BQ1083" s="146"/>
      <c r="BR1083" s="146"/>
      <c r="BS1083" s="146"/>
      <c r="BT1083" s="146"/>
      <c r="BU1083" s="146"/>
      <c r="BV1083" s="146"/>
      <c r="BW1083" s="146"/>
      <c r="BX1083" s="146"/>
      <c r="BY1083" s="146"/>
      <c r="BZ1083" s="146"/>
      <c r="CA1083" s="146"/>
      <c r="CB1083" s="146"/>
      <c r="CC1083" s="146"/>
      <c r="CD1083" s="146"/>
      <c r="CE1083" s="146"/>
      <c r="CF1083" s="146"/>
      <c r="CG1083" s="146"/>
      <c r="CH1083" s="146"/>
      <c r="CI1083" s="146"/>
      <c r="CJ1083" s="146"/>
      <c r="CK1083" s="146"/>
      <c r="CL1083" s="146"/>
      <c r="CM1083" s="146"/>
      <c r="CN1083" s="146"/>
      <c r="CO1083" s="146"/>
      <c r="CP1083" s="146"/>
      <c r="CQ1083" s="146"/>
      <c r="CR1083" s="146"/>
      <c r="CS1083" s="146"/>
      <c r="CT1083" s="146"/>
      <c r="CU1083" s="146"/>
      <c r="CV1083" s="146"/>
      <c r="CW1083" s="146"/>
      <c r="CX1083" s="146"/>
      <c r="CY1083" s="146"/>
      <c r="CZ1083" s="146"/>
      <c r="DA1083" s="146"/>
      <c r="DB1083" s="146"/>
      <c r="DC1083" s="146"/>
      <c r="DD1083" s="146"/>
      <c r="DE1083" s="146"/>
      <c r="DF1083" s="146"/>
      <c r="DG1083" s="146"/>
      <c r="DH1083" s="146"/>
      <c r="DI1083" s="146"/>
      <c r="DJ1083" s="146"/>
      <c r="DK1083" s="146"/>
      <c r="DL1083" s="146"/>
      <c r="DM1083" s="146"/>
      <c r="DN1083" s="146"/>
      <c r="DO1083" s="146"/>
      <c r="DP1083" s="146"/>
      <c r="DQ1083" s="146"/>
      <c r="DR1083" s="146"/>
      <c r="DS1083" s="146"/>
      <c r="DT1083" s="146"/>
      <c r="DU1083" s="146"/>
      <c r="DV1083" s="158"/>
      <c r="DW1083" s="158"/>
      <c r="DX1083" s="158"/>
      <c r="DY1083" s="158"/>
      <c r="DZ1083" s="158"/>
      <c r="EA1083" s="158"/>
      <c r="EB1083" s="158"/>
      <c r="EC1083" s="158"/>
      <c r="ED1083" s="158"/>
      <c r="EE1083" s="158"/>
      <c r="EF1083" s="158"/>
      <c r="EG1083" s="158"/>
      <c r="EH1083" s="158"/>
      <c r="EI1083" s="158"/>
      <c r="EJ1083" s="146"/>
      <c r="EK1083" s="146"/>
      <c r="EL1083" s="146"/>
      <c r="EM1083" s="146"/>
      <c r="EN1083" s="146"/>
      <c r="EO1083" s="146"/>
      <c r="EP1083" s="146"/>
      <c r="EQ1083" s="146"/>
      <c r="ER1083" s="146"/>
      <c r="ES1083" s="146"/>
      <c r="ET1083" s="146"/>
      <c r="EU1083" s="146"/>
      <c r="EV1083" s="146"/>
      <c r="EW1083" s="146"/>
      <c r="EX1083" s="146"/>
      <c r="EY1083" s="146"/>
      <c r="EZ1083" s="158"/>
      <c r="FA1083" s="158"/>
      <c r="FB1083" s="158"/>
      <c r="FC1083" s="146"/>
      <c r="FD1083" s="146"/>
      <c r="FE1083" s="146"/>
      <c r="FF1083" s="146"/>
      <c r="FG1083" s="146"/>
      <c r="FH1083" s="146"/>
      <c r="FI1083" s="146"/>
      <c r="FJ1083" s="146"/>
      <c r="FK1083" s="146"/>
      <c r="FL1083" s="146"/>
      <c r="FM1083" s="146"/>
      <c r="FN1083" s="146"/>
      <c r="FO1083" s="146"/>
      <c r="FP1083" s="146"/>
      <c r="FQ1083" s="146"/>
      <c r="FR1083" s="146"/>
      <c r="FS1083" s="146"/>
      <c r="FT1083" s="146"/>
      <c r="FU1083" s="146"/>
      <c r="FV1083" s="146"/>
      <c r="FW1083" s="146"/>
      <c r="FX1083" s="146"/>
      <c r="FY1083" s="146"/>
      <c r="FZ1083" s="146"/>
      <c r="GA1083" s="146"/>
    </row>
    <row r="1084" spans="4:183">
      <c r="D1084" s="45"/>
      <c r="N1084" s="146"/>
      <c r="O1084" s="146"/>
      <c r="P1084" s="146"/>
      <c r="Q1084" s="146"/>
      <c r="R1084" s="146"/>
      <c r="S1084" s="146"/>
      <c r="T1084" s="146"/>
      <c r="U1084" s="146"/>
      <c r="V1084" s="146"/>
      <c r="W1084" s="146"/>
      <c r="X1084" s="146"/>
      <c r="Y1084" s="146"/>
      <c r="Z1084" s="146"/>
      <c r="AA1084" s="146"/>
      <c r="AB1084" s="146"/>
      <c r="AC1084" s="146"/>
      <c r="AD1084" s="146"/>
      <c r="AE1084" s="146"/>
      <c r="AF1084" s="146"/>
      <c r="AG1084" s="146"/>
      <c r="AH1084" s="146"/>
      <c r="AI1084" s="146"/>
      <c r="AJ1084" s="146"/>
      <c r="AK1084" s="146"/>
      <c r="AL1084" s="217"/>
      <c r="AM1084" s="146"/>
      <c r="AN1084" s="146"/>
      <c r="AO1084" s="146"/>
      <c r="AP1084" s="146"/>
      <c r="AQ1084" s="146"/>
      <c r="AR1084" s="146"/>
      <c r="AS1084" s="146"/>
      <c r="AT1084" s="146"/>
      <c r="AU1084" s="146"/>
      <c r="AV1084" s="146"/>
      <c r="AW1084" s="146"/>
      <c r="AX1084" s="146"/>
      <c r="AY1084" s="146"/>
      <c r="AZ1084" s="146"/>
      <c r="BA1084" s="146"/>
      <c r="BB1084" s="146"/>
      <c r="BC1084" s="146"/>
      <c r="BD1084" s="146"/>
      <c r="BE1084" s="146"/>
      <c r="BF1084" s="146"/>
      <c r="BG1084" s="146"/>
      <c r="BH1084" s="146"/>
      <c r="BI1084" s="146"/>
      <c r="BJ1084" s="146"/>
      <c r="BK1084" s="146"/>
      <c r="BL1084" s="146"/>
      <c r="BM1084" s="146"/>
      <c r="BN1084" s="146"/>
      <c r="BO1084" s="146"/>
      <c r="BP1084" s="146"/>
      <c r="BQ1084" s="146"/>
      <c r="BR1084" s="146"/>
      <c r="BS1084" s="146"/>
      <c r="BT1084" s="146"/>
      <c r="BU1084" s="146"/>
      <c r="BV1084" s="146"/>
      <c r="BW1084" s="146"/>
      <c r="BX1084" s="146"/>
      <c r="BY1084" s="146"/>
      <c r="BZ1084" s="146"/>
      <c r="CA1084" s="146"/>
      <c r="CB1084" s="146"/>
      <c r="CC1084" s="146"/>
      <c r="CD1084" s="146"/>
      <c r="CE1084" s="146"/>
      <c r="CF1084" s="146"/>
      <c r="CG1084" s="146"/>
      <c r="CH1084" s="146"/>
      <c r="CI1084" s="146"/>
      <c r="CJ1084" s="146"/>
      <c r="CK1084" s="146"/>
      <c r="CL1084" s="146"/>
      <c r="CM1084" s="146"/>
      <c r="CN1084" s="146"/>
      <c r="CO1084" s="146"/>
      <c r="CP1084" s="146"/>
      <c r="CQ1084" s="146"/>
      <c r="CR1084" s="146"/>
      <c r="CS1084" s="146"/>
      <c r="CT1084" s="146"/>
      <c r="CU1084" s="146"/>
      <c r="CV1084" s="146"/>
      <c r="CW1084" s="146"/>
      <c r="CX1084" s="146"/>
      <c r="CY1084" s="146"/>
      <c r="CZ1084" s="146"/>
      <c r="DA1084" s="146"/>
      <c r="DB1084" s="146"/>
      <c r="DC1084" s="146"/>
      <c r="DD1084" s="146"/>
      <c r="DE1084" s="146"/>
      <c r="DF1084" s="146"/>
      <c r="DG1084" s="146"/>
      <c r="DH1084" s="146"/>
      <c r="DI1084" s="146"/>
      <c r="DJ1084" s="146"/>
      <c r="DK1084" s="146"/>
      <c r="DL1084" s="146"/>
      <c r="DM1084" s="146"/>
      <c r="DN1084" s="146"/>
      <c r="DO1084" s="146"/>
      <c r="DP1084" s="146"/>
      <c r="DQ1084" s="146"/>
      <c r="DR1084" s="146"/>
      <c r="DS1084" s="146"/>
      <c r="DT1084" s="146"/>
      <c r="DU1084" s="146"/>
      <c r="DV1084" s="158"/>
      <c r="DW1084" s="158"/>
      <c r="DX1084" s="158"/>
      <c r="DY1084" s="158"/>
      <c r="DZ1084" s="158"/>
      <c r="EA1084" s="158"/>
      <c r="EB1084" s="158"/>
      <c r="EC1084" s="158"/>
      <c r="ED1084" s="158"/>
      <c r="EE1084" s="158"/>
      <c r="EF1084" s="158"/>
      <c r="EG1084" s="158"/>
      <c r="EH1084" s="158"/>
      <c r="EI1084" s="158"/>
      <c r="EJ1084" s="146"/>
      <c r="EK1084" s="146"/>
      <c r="EL1084" s="146"/>
      <c r="EM1084" s="146"/>
      <c r="EN1084" s="146"/>
      <c r="EO1084" s="146"/>
      <c r="EP1084" s="146"/>
      <c r="EQ1084" s="146"/>
      <c r="ER1084" s="146"/>
      <c r="ES1084" s="146"/>
      <c r="ET1084" s="146"/>
      <c r="EU1084" s="146"/>
      <c r="EV1084" s="146"/>
      <c r="EW1084" s="146"/>
      <c r="EX1084" s="146"/>
      <c r="EY1084" s="146"/>
      <c r="EZ1084" s="158"/>
      <c r="FA1084" s="158"/>
      <c r="FB1084" s="158"/>
      <c r="FC1084" s="146"/>
      <c r="FD1084" s="146"/>
      <c r="FE1084" s="146"/>
      <c r="FF1084" s="146"/>
      <c r="FG1084" s="146"/>
      <c r="FH1084" s="146"/>
      <c r="FI1084" s="146"/>
      <c r="FJ1084" s="146"/>
      <c r="FK1084" s="146"/>
      <c r="FL1084" s="146"/>
      <c r="FM1084" s="146"/>
      <c r="FN1084" s="146"/>
      <c r="FO1084" s="146"/>
      <c r="FP1084" s="146"/>
      <c r="FQ1084" s="146"/>
      <c r="FR1084" s="146"/>
      <c r="FS1084" s="146"/>
      <c r="FT1084" s="146"/>
      <c r="FU1084" s="146"/>
      <c r="FV1084" s="146"/>
      <c r="FW1084" s="146"/>
      <c r="FX1084" s="146"/>
      <c r="FY1084" s="146"/>
      <c r="FZ1084" s="146"/>
      <c r="GA1084" s="146"/>
    </row>
    <row r="1085" spans="4:183">
      <c r="D1085" s="45"/>
      <c r="N1085" s="146"/>
      <c r="O1085" s="146"/>
      <c r="P1085" s="146"/>
      <c r="Q1085" s="146"/>
      <c r="R1085" s="146"/>
      <c r="S1085" s="146"/>
      <c r="T1085" s="146"/>
      <c r="U1085" s="146"/>
      <c r="V1085" s="146"/>
      <c r="W1085" s="146"/>
      <c r="X1085" s="146"/>
      <c r="Y1085" s="146"/>
      <c r="Z1085" s="146"/>
      <c r="AA1085" s="146"/>
      <c r="AB1085" s="146"/>
      <c r="AC1085" s="146"/>
      <c r="AD1085" s="146"/>
      <c r="AE1085" s="146"/>
      <c r="AF1085" s="146"/>
      <c r="AG1085" s="146"/>
      <c r="AH1085" s="146"/>
      <c r="AI1085" s="146"/>
      <c r="AJ1085" s="146"/>
      <c r="AK1085" s="146"/>
      <c r="AL1085" s="217"/>
      <c r="AM1085" s="146"/>
      <c r="AN1085" s="146"/>
      <c r="AO1085" s="146"/>
      <c r="AP1085" s="146"/>
      <c r="AQ1085" s="146"/>
      <c r="AR1085" s="146"/>
      <c r="AS1085" s="146"/>
      <c r="AT1085" s="146"/>
      <c r="AU1085" s="146"/>
      <c r="AV1085" s="146"/>
      <c r="AW1085" s="146"/>
      <c r="AX1085" s="146"/>
      <c r="AY1085" s="146"/>
      <c r="AZ1085" s="146"/>
      <c r="BA1085" s="146"/>
      <c r="BB1085" s="146"/>
      <c r="BC1085" s="146"/>
      <c r="BD1085" s="146"/>
      <c r="BE1085" s="146"/>
      <c r="BF1085" s="146"/>
      <c r="BG1085" s="146"/>
      <c r="BH1085" s="146"/>
      <c r="BI1085" s="146"/>
      <c r="BJ1085" s="146"/>
      <c r="BK1085" s="146"/>
      <c r="BL1085" s="146"/>
      <c r="BM1085" s="146"/>
      <c r="BN1085" s="146"/>
      <c r="BO1085" s="146"/>
      <c r="BP1085" s="146"/>
      <c r="BQ1085" s="146"/>
      <c r="BR1085" s="146"/>
      <c r="BS1085" s="146"/>
      <c r="BT1085" s="146"/>
      <c r="BU1085" s="146"/>
      <c r="BV1085" s="146"/>
      <c r="BW1085" s="146"/>
      <c r="BX1085" s="146"/>
      <c r="BY1085" s="146"/>
      <c r="BZ1085" s="146"/>
      <c r="CA1085" s="146"/>
      <c r="CB1085" s="146"/>
      <c r="CC1085" s="146"/>
      <c r="CD1085" s="146"/>
      <c r="CE1085" s="146"/>
      <c r="CF1085" s="146"/>
      <c r="CG1085" s="146"/>
      <c r="CH1085" s="146"/>
      <c r="CI1085" s="146"/>
      <c r="CJ1085" s="146"/>
      <c r="CK1085" s="146"/>
      <c r="CL1085" s="146"/>
      <c r="CM1085" s="146"/>
      <c r="CN1085" s="146"/>
      <c r="CO1085" s="146"/>
      <c r="CP1085" s="146"/>
      <c r="CQ1085" s="146"/>
      <c r="CR1085" s="146"/>
      <c r="CS1085" s="146"/>
      <c r="CT1085" s="146"/>
      <c r="CU1085" s="146"/>
      <c r="CV1085" s="146"/>
      <c r="CW1085" s="146"/>
      <c r="CX1085" s="146"/>
      <c r="CY1085" s="146"/>
      <c r="CZ1085" s="146"/>
      <c r="DA1085" s="146"/>
      <c r="DB1085" s="146"/>
      <c r="DC1085" s="146"/>
      <c r="DD1085" s="146"/>
      <c r="DE1085" s="146"/>
      <c r="DF1085" s="146"/>
      <c r="DG1085" s="146"/>
      <c r="DH1085" s="146"/>
      <c r="DI1085" s="146"/>
      <c r="DJ1085" s="146"/>
      <c r="DK1085" s="146"/>
      <c r="DL1085" s="146"/>
      <c r="DM1085" s="146"/>
      <c r="DN1085" s="146"/>
      <c r="DO1085" s="146"/>
      <c r="DP1085" s="146"/>
      <c r="DQ1085" s="146"/>
      <c r="DR1085" s="146"/>
      <c r="DS1085" s="146"/>
      <c r="DT1085" s="146"/>
      <c r="DU1085" s="146"/>
      <c r="DV1085" s="158"/>
      <c r="DW1085" s="158"/>
      <c r="DX1085" s="158"/>
      <c r="DY1085" s="158"/>
      <c r="DZ1085" s="158"/>
      <c r="EA1085" s="158"/>
      <c r="EB1085" s="158"/>
      <c r="EC1085" s="158"/>
      <c r="ED1085" s="158"/>
      <c r="EE1085" s="158"/>
      <c r="EF1085" s="158"/>
      <c r="EG1085" s="158"/>
      <c r="EH1085" s="158"/>
      <c r="EI1085" s="158"/>
      <c r="EJ1085" s="146"/>
      <c r="EK1085" s="146"/>
      <c r="EL1085" s="146"/>
      <c r="EM1085" s="146"/>
      <c r="EN1085" s="146"/>
      <c r="EO1085" s="146"/>
      <c r="EP1085" s="146"/>
      <c r="EQ1085" s="146"/>
      <c r="ER1085" s="146"/>
      <c r="ES1085" s="146"/>
      <c r="ET1085" s="146"/>
      <c r="EU1085" s="146"/>
      <c r="EV1085" s="146"/>
      <c r="EW1085" s="146"/>
      <c r="EX1085" s="146"/>
      <c r="EY1085" s="146"/>
      <c r="EZ1085" s="158"/>
      <c r="FA1085" s="158"/>
      <c r="FB1085" s="158"/>
      <c r="FC1085" s="146"/>
      <c r="FD1085" s="146"/>
      <c r="FE1085" s="146"/>
      <c r="FF1085" s="146"/>
      <c r="FG1085" s="146"/>
      <c r="FH1085" s="146"/>
      <c r="FI1085" s="146"/>
      <c r="FJ1085" s="146"/>
      <c r="FK1085" s="146"/>
      <c r="FL1085" s="146"/>
      <c r="FM1085" s="146"/>
      <c r="FN1085" s="146"/>
      <c r="FO1085" s="146"/>
      <c r="FP1085" s="146"/>
      <c r="FQ1085" s="146"/>
      <c r="FR1085" s="146"/>
      <c r="FS1085" s="146"/>
      <c r="FT1085" s="146"/>
      <c r="FU1085" s="146"/>
      <c r="FV1085" s="146"/>
      <c r="FW1085" s="146"/>
      <c r="FX1085" s="146"/>
      <c r="FY1085" s="146"/>
      <c r="FZ1085" s="146"/>
      <c r="GA1085" s="146"/>
    </row>
    <row r="1086" spans="4:183">
      <c r="D1086" s="45"/>
      <c r="N1086" s="146"/>
      <c r="O1086" s="146"/>
      <c r="P1086" s="146"/>
      <c r="Q1086" s="146"/>
      <c r="R1086" s="146"/>
      <c r="S1086" s="146"/>
      <c r="T1086" s="146"/>
      <c r="U1086" s="146"/>
      <c r="V1086" s="146"/>
      <c r="W1086" s="146"/>
      <c r="X1086" s="146"/>
      <c r="Y1086" s="146"/>
      <c r="Z1086" s="146"/>
      <c r="AA1086" s="146"/>
      <c r="AB1086" s="146"/>
      <c r="AC1086" s="146"/>
      <c r="AD1086" s="146"/>
      <c r="AE1086" s="146"/>
      <c r="AF1086" s="146"/>
      <c r="AG1086" s="146"/>
      <c r="AH1086" s="146"/>
      <c r="AI1086" s="146"/>
      <c r="AJ1086" s="146"/>
      <c r="AK1086" s="146"/>
      <c r="AL1086" s="217"/>
      <c r="AM1086" s="146"/>
      <c r="AN1086" s="146"/>
      <c r="AO1086" s="146"/>
      <c r="AP1086" s="146"/>
      <c r="AQ1086" s="146"/>
      <c r="AR1086" s="146"/>
      <c r="AS1086" s="146"/>
      <c r="AT1086" s="146"/>
      <c r="AU1086" s="146"/>
      <c r="AV1086" s="146"/>
      <c r="AW1086" s="146"/>
      <c r="AX1086" s="146"/>
      <c r="AY1086" s="146"/>
      <c r="AZ1086" s="146"/>
      <c r="BA1086" s="146"/>
      <c r="BB1086" s="146"/>
      <c r="BC1086" s="146"/>
      <c r="BD1086" s="146"/>
      <c r="BE1086" s="146"/>
      <c r="BF1086" s="146"/>
      <c r="BG1086" s="146"/>
      <c r="BH1086" s="146"/>
      <c r="BI1086" s="146"/>
      <c r="BJ1086" s="146"/>
      <c r="BK1086" s="146"/>
      <c r="BL1086" s="146"/>
      <c r="BM1086" s="146"/>
      <c r="BN1086" s="146"/>
      <c r="BO1086" s="146"/>
      <c r="BP1086" s="146"/>
      <c r="BQ1086" s="146"/>
      <c r="BR1086" s="146"/>
      <c r="BS1086" s="146"/>
      <c r="BT1086" s="146"/>
      <c r="BU1086" s="146"/>
      <c r="BV1086" s="146"/>
      <c r="BW1086" s="146"/>
      <c r="BX1086" s="146"/>
      <c r="BY1086" s="146"/>
      <c r="BZ1086" s="146"/>
      <c r="CA1086" s="146"/>
      <c r="CB1086" s="146"/>
      <c r="CC1086" s="146"/>
      <c r="CD1086" s="146"/>
      <c r="CE1086" s="146"/>
      <c r="CF1086" s="146"/>
      <c r="CG1086" s="146"/>
      <c r="CH1086" s="146"/>
      <c r="CI1086" s="146"/>
      <c r="CJ1086" s="146"/>
      <c r="CK1086" s="146"/>
      <c r="CL1086" s="146"/>
      <c r="CM1086" s="146"/>
      <c r="CN1086" s="146"/>
      <c r="CO1086" s="146"/>
      <c r="CP1086" s="146"/>
      <c r="CQ1086" s="146"/>
      <c r="CR1086" s="146"/>
      <c r="CS1086" s="146"/>
      <c r="CT1086" s="146"/>
      <c r="CU1086" s="146"/>
      <c r="CV1086" s="146"/>
      <c r="CW1086" s="146"/>
      <c r="CX1086" s="146"/>
      <c r="CY1086" s="146"/>
      <c r="CZ1086" s="146"/>
      <c r="DA1086" s="146"/>
      <c r="DB1086" s="146"/>
      <c r="DC1086" s="146"/>
      <c r="DD1086" s="146"/>
      <c r="DE1086" s="146"/>
      <c r="DF1086" s="146"/>
      <c r="DG1086" s="146"/>
      <c r="DH1086" s="146"/>
      <c r="DI1086" s="146"/>
      <c r="DJ1086" s="146"/>
      <c r="DK1086" s="146"/>
      <c r="DL1086" s="146"/>
      <c r="DM1086" s="146"/>
      <c r="DN1086" s="146"/>
      <c r="DO1086" s="146"/>
      <c r="DP1086" s="146"/>
      <c r="DQ1086" s="146"/>
      <c r="DR1086" s="146"/>
      <c r="DS1086" s="146"/>
      <c r="DT1086" s="146"/>
      <c r="DU1086" s="146"/>
      <c r="DV1086" s="158"/>
      <c r="DW1086" s="158"/>
      <c r="DX1086" s="158"/>
      <c r="DY1086" s="158"/>
      <c r="DZ1086" s="158"/>
      <c r="EA1086" s="158"/>
      <c r="EB1086" s="158"/>
      <c r="EC1086" s="158"/>
      <c r="ED1086" s="158"/>
      <c r="EE1086" s="158"/>
      <c r="EF1086" s="158"/>
      <c r="EG1086" s="158"/>
      <c r="EH1086" s="158"/>
      <c r="EI1086" s="158"/>
      <c r="EJ1086" s="146"/>
      <c r="EK1086" s="146"/>
      <c r="EL1086" s="146"/>
      <c r="EM1086" s="146"/>
      <c r="EN1086" s="146"/>
      <c r="EO1086" s="146"/>
      <c r="EP1086" s="146"/>
      <c r="EQ1086" s="146"/>
      <c r="ER1086" s="146"/>
      <c r="ES1086" s="146"/>
      <c r="ET1086" s="146"/>
      <c r="EU1086" s="146"/>
      <c r="EV1086" s="146"/>
      <c r="EW1086" s="146"/>
      <c r="EX1086" s="146"/>
      <c r="EY1086" s="146"/>
      <c r="EZ1086" s="158"/>
      <c r="FA1086" s="158"/>
      <c r="FB1086" s="158"/>
      <c r="FC1086" s="146"/>
      <c r="FD1086" s="146"/>
      <c r="FE1086" s="146"/>
      <c r="FF1086" s="146"/>
      <c r="FG1086" s="146"/>
      <c r="FH1086" s="146"/>
      <c r="FI1086" s="146"/>
      <c r="FJ1086" s="146"/>
      <c r="FK1086" s="146"/>
      <c r="FL1086" s="146"/>
      <c r="FM1086" s="146"/>
      <c r="FN1086" s="146"/>
      <c r="FO1086" s="146"/>
      <c r="FP1086" s="146"/>
      <c r="FQ1086" s="146"/>
      <c r="FR1086" s="146"/>
      <c r="FS1086" s="146"/>
      <c r="FT1086" s="146"/>
      <c r="FU1086" s="146"/>
      <c r="FV1086" s="146"/>
      <c r="FW1086" s="146"/>
      <c r="FX1086" s="146"/>
      <c r="FY1086" s="146"/>
      <c r="FZ1086" s="146"/>
      <c r="GA1086" s="146"/>
    </row>
    <row r="1087" spans="4:183">
      <c r="D1087" s="45"/>
      <c r="N1087" s="146"/>
      <c r="O1087" s="146"/>
      <c r="P1087" s="146"/>
      <c r="Q1087" s="146"/>
      <c r="R1087" s="146"/>
      <c r="S1087" s="146"/>
      <c r="T1087" s="146"/>
      <c r="U1087" s="146"/>
      <c r="V1087" s="146"/>
      <c r="W1087" s="146"/>
      <c r="X1087" s="146"/>
      <c r="Y1087" s="146"/>
      <c r="Z1087" s="146"/>
      <c r="AA1087" s="146"/>
      <c r="AB1087" s="146"/>
      <c r="AC1087" s="146"/>
      <c r="AD1087" s="146"/>
      <c r="AE1087" s="146"/>
      <c r="AF1087" s="146"/>
      <c r="AG1087" s="146"/>
      <c r="AH1087" s="146"/>
      <c r="AI1087" s="146"/>
      <c r="AJ1087" s="146"/>
      <c r="AK1087" s="146"/>
      <c r="AL1087" s="217"/>
      <c r="AM1087" s="146"/>
      <c r="AN1087" s="146"/>
      <c r="AO1087" s="146"/>
      <c r="AP1087" s="146"/>
      <c r="AQ1087" s="146"/>
      <c r="AR1087" s="146"/>
      <c r="AS1087" s="146"/>
      <c r="AT1087" s="146"/>
      <c r="AU1087" s="146"/>
      <c r="AV1087" s="146"/>
      <c r="AW1087" s="146"/>
      <c r="AX1087" s="146"/>
      <c r="AY1087" s="146"/>
      <c r="AZ1087" s="146"/>
      <c r="BA1087" s="146"/>
      <c r="BB1087" s="146"/>
      <c r="BC1087" s="146"/>
      <c r="BD1087" s="146"/>
      <c r="BE1087" s="146"/>
      <c r="BF1087" s="146"/>
      <c r="BG1087" s="146"/>
      <c r="BH1087" s="146"/>
      <c r="BI1087" s="146"/>
      <c r="BJ1087" s="146"/>
      <c r="BK1087" s="146"/>
      <c r="BL1087" s="146"/>
      <c r="BM1087" s="146"/>
      <c r="BN1087" s="146"/>
      <c r="BO1087" s="146"/>
      <c r="BP1087" s="146"/>
      <c r="BQ1087" s="146"/>
      <c r="BR1087" s="146"/>
      <c r="BS1087" s="146"/>
      <c r="BT1087" s="146"/>
      <c r="BU1087" s="146"/>
      <c r="BV1087" s="146"/>
      <c r="BW1087" s="146"/>
      <c r="BX1087" s="146"/>
      <c r="BY1087" s="146"/>
      <c r="BZ1087" s="146"/>
      <c r="CA1087" s="146"/>
      <c r="CB1087" s="146"/>
      <c r="CC1087" s="146"/>
      <c r="CD1087" s="146"/>
      <c r="CE1087" s="146"/>
      <c r="CF1087" s="146"/>
      <c r="CG1087" s="146"/>
      <c r="CH1087" s="146"/>
      <c r="CI1087" s="146"/>
      <c r="CJ1087" s="146"/>
      <c r="CK1087" s="146"/>
      <c r="CL1087" s="146"/>
      <c r="CM1087" s="146"/>
      <c r="CN1087" s="146"/>
      <c r="CO1087" s="146"/>
      <c r="CP1087" s="146"/>
      <c r="CQ1087" s="146"/>
      <c r="CR1087" s="146"/>
      <c r="CS1087" s="146"/>
      <c r="CT1087" s="146"/>
      <c r="CU1087" s="146"/>
      <c r="CV1087" s="146"/>
      <c r="CW1087" s="146"/>
      <c r="CX1087" s="146"/>
      <c r="CY1087" s="146"/>
      <c r="CZ1087" s="146"/>
      <c r="DA1087" s="146"/>
      <c r="DB1087" s="146"/>
      <c r="DC1087" s="146"/>
      <c r="DD1087" s="146"/>
      <c r="DE1087" s="146"/>
      <c r="DF1087" s="146"/>
      <c r="DG1087" s="146"/>
      <c r="DH1087" s="146"/>
      <c r="DI1087" s="146"/>
      <c r="DJ1087" s="146"/>
      <c r="DK1087" s="146"/>
      <c r="DL1087" s="146"/>
      <c r="DM1087" s="146"/>
      <c r="DN1087" s="146"/>
      <c r="DO1087" s="146"/>
      <c r="DP1087" s="146"/>
      <c r="DQ1087" s="146"/>
      <c r="DR1087" s="146"/>
      <c r="DS1087" s="146"/>
      <c r="DT1087" s="146"/>
      <c r="DU1087" s="146"/>
      <c r="DV1087" s="158"/>
      <c r="DW1087" s="158"/>
      <c r="DX1087" s="158"/>
      <c r="DY1087" s="158"/>
      <c r="DZ1087" s="158"/>
      <c r="EA1087" s="158"/>
      <c r="EB1087" s="158"/>
      <c r="EC1087" s="158"/>
      <c r="ED1087" s="158"/>
      <c r="EE1087" s="158"/>
      <c r="EF1087" s="158"/>
      <c r="EG1087" s="158"/>
      <c r="EH1087" s="158"/>
      <c r="EI1087" s="158"/>
      <c r="EJ1087" s="146"/>
      <c r="EK1087" s="146"/>
      <c r="EL1087" s="146"/>
      <c r="EM1087" s="146"/>
      <c r="EN1087" s="146"/>
      <c r="EO1087" s="146"/>
      <c r="EP1087" s="146"/>
      <c r="EQ1087" s="146"/>
      <c r="ER1087" s="146"/>
      <c r="ES1087" s="146"/>
      <c r="ET1087" s="146"/>
      <c r="EU1087" s="146"/>
      <c r="EV1087" s="146"/>
      <c r="EW1087" s="146"/>
      <c r="EX1087" s="146"/>
      <c r="EY1087" s="146"/>
      <c r="EZ1087" s="158"/>
      <c r="FA1087" s="158"/>
      <c r="FB1087" s="158"/>
      <c r="FC1087" s="146"/>
      <c r="FD1087" s="146"/>
      <c r="FE1087" s="146"/>
      <c r="FF1087" s="146"/>
      <c r="FG1087" s="146"/>
      <c r="FH1087" s="146"/>
      <c r="FI1087" s="146"/>
      <c r="FJ1087" s="146"/>
      <c r="FK1087" s="146"/>
      <c r="FL1087" s="146"/>
      <c r="FM1087" s="146"/>
      <c r="FN1087" s="146"/>
      <c r="FO1087" s="146"/>
      <c r="FP1087" s="146"/>
      <c r="FQ1087" s="146"/>
      <c r="FR1087" s="146"/>
      <c r="FS1087" s="146"/>
      <c r="FT1087" s="146"/>
      <c r="FU1087" s="146"/>
      <c r="FV1087" s="146"/>
      <c r="FW1087" s="146"/>
      <c r="FX1087" s="146"/>
      <c r="FY1087" s="146"/>
      <c r="FZ1087" s="146"/>
      <c r="GA1087" s="146"/>
    </row>
    <row r="1088" spans="4:183">
      <c r="D1088" s="45"/>
      <c r="N1088" s="146"/>
      <c r="O1088" s="146"/>
      <c r="P1088" s="146"/>
      <c r="Q1088" s="146"/>
      <c r="R1088" s="146"/>
      <c r="S1088" s="146"/>
      <c r="T1088" s="146"/>
      <c r="U1088" s="146"/>
      <c r="V1088" s="146"/>
      <c r="W1088" s="146"/>
      <c r="X1088" s="146"/>
      <c r="Y1088" s="146"/>
      <c r="Z1088" s="146"/>
      <c r="AA1088" s="146"/>
      <c r="AB1088" s="146"/>
      <c r="AC1088" s="146"/>
      <c r="AD1088" s="146"/>
      <c r="AE1088" s="146"/>
      <c r="AF1088" s="146"/>
      <c r="AG1088" s="146"/>
      <c r="AH1088" s="146"/>
      <c r="AI1088" s="146"/>
      <c r="AJ1088" s="146"/>
      <c r="AK1088" s="146"/>
      <c r="AL1088" s="217"/>
      <c r="AM1088" s="146"/>
      <c r="AN1088" s="146"/>
      <c r="AO1088" s="146"/>
      <c r="AP1088" s="146"/>
      <c r="AQ1088" s="146"/>
      <c r="AR1088" s="146"/>
      <c r="AS1088" s="146"/>
      <c r="AT1088" s="146"/>
      <c r="AU1088" s="146"/>
      <c r="AV1088" s="146"/>
      <c r="AW1088" s="146"/>
      <c r="AX1088" s="146"/>
      <c r="AY1088" s="146"/>
      <c r="AZ1088" s="146"/>
      <c r="BA1088" s="146"/>
      <c r="BB1088" s="146"/>
      <c r="BC1088" s="146"/>
      <c r="BD1088" s="146"/>
      <c r="BE1088" s="146"/>
      <c r="BF1088" s="146"/>
      <c r="BG1088" s="146"/>
      <c r="BH1088" s="146"/>
      <c r="BI1088" s="146"/>
      <c r="BJ1088" s="146"/>
      <c r="BK1088" s="146"/>
      <c r="BL1088" s="146"/>
      <c r="BM1088" s="146"/>
      <c r="BN1088" s="146"/>
      <c r="BO1088" s="146"/>
      <c r="BP1088" s="146"/>
      <c r="BQ1088" s="146"/>
      <c r="BR1088" s="146"/>
      <c r="BS1088" s="146"/>
      <c r="BT1088" s="146"/>
      <c r="BU1088" s="146"/>
      <c r="BV1088" s="146"/>
      <c r="BW1088" s="146"/>
      <c r="BX1088" s="146"/>
      <c r="BY1088" s="146"/>
      <c r="BZ1088" s="146"/>
      <c r="CA1088" s="146"/>
      <c r="CB1088" s="146"/>
      <c r="CC1088" s="146"/>
      <c r="CD1088" s="146"/>
      <c r="CE1088" s="146"/>
      <c r="CF1088" s="146"/>
      <c r="CG1088" s="146"/>
      <c r="CH1088" s="146"/>
      <c r="CI1088" s="146"/>
      <c r="CJ1088" s="146"/>
      <c r="CK1088" s="146"/>
      <c r="CL1088" s="146"/>
      <c r="CM1088" s="146"/>
      <c r="CN1088" s="146"/>
      <c r="CO1088" s="146"/>
      <c r="CP1088" s="146"/>
      <c r="CQ1088" s="146"/>
      <c r="CR1088" s="146"/>
      <c r="CS1088" s="146"/>
      <c r="CT1088" s="146"/>
      <c r="CU1088" s="146"/>
      <c r="CV1088" s="146"/>
      <c r="CW1088" s="146"/>
      <c r="CX1088" s="146"/>
      <c r="CY1088" s="146"/>
      <c r="CZ1088" s="146"/>
      <c r="DA1088" s="146"/>
      <c r="DB1088" s="146"/>
      <c r="DC1088" s="146"/>
      <c r="DD1088" s="146"/>
      <c r="DE1088" s="146"/>
      <c r="DF1088" s="146"/>
      <c r="DG1088" s="146"/>
      <c r="DH1088" s="146"/>
      <c r="DI1088" s="146"/>
      <c r="DJ1088" s="146"/>
      <c r="DK1088" s="146"/>
      <c r="DL1088" s="146"/>
      <c r="DM1088" s="146"/>
      <c r="DN1088" s="146"/>
      <c r="DO1088" s="146"/>
      <c r="DP1088" s="146"/>
      <c r="DQ1088" s="146"/>
      <c r="DR1088" s="146"/>
      <c r="DS1088" s="146"/>
      <c r="DT1088" s="146"/>
      <c r="DU1088" s="146"/>
      <c r="DV1088" s="158"/>
      <c r="DW1088" s="158"/>
      <c r="DX1088" s="158"/>
      <c r="DY1088" s="158"/>
      <c r="DZ1088" s="158"/>
      <c r="EA1088" s="158"/>
      <c r="EB1088" s="158"/>
      <c r="EC1088" s="158"/>
      <c r="ED1088" s="158"/>
      <c r="EE1088" s="158"/>
      <c r="EF1088" s="158"/>
      <c r="EG1088" s="158"/>
      <c r="EH1088" s="158"/>
      <c r="EI1088" s="158"/>
      <c r="EJ1088" s="146"/>
      <c r="EK1088" s="146"/>
      <c r="EL1088" s="146"/>
      <c r="EM1088" s="146"/>
      <c r="EN1088" s="146"/>
      <c r="EO1088" s="146"/>
      <c r="EP1088" s="146"/>
      <c r="EQ1088" s="146"/>
      <c r="ER1088" s="146"/>
      <c r="ES1088" s="146"/>
      <c r="ET1088" s="146"/>
      <c r="EU1088" s="146"/>
      <c r="EV1088" s="146"/>
      <c r="EW1088" s="146"/>
      <c r="EX1088" s="146"/>
      <c r="EY1088" s="146"/>
      <c r="EZ1088" s="158"/>
      <c r="FA1088" s="158"/>
      <c r="FB1088" s="158"/>
      <c r="FC1088" s="146"/>
      <c r="FD1088" s="146"/>
      <c r="FE1088" s="146"/>
      <c r="FF1088" s="146"/>
      <c r="FG1088" s="146"/>
      <c r="FH1088" s="146"/>
      <c r="FI1088" s="146"/>
      <c r="FJ1088" s="146"/>
      <c r="FK1088" s="146"/>
      <c r="FL1088" s="146"/>
      <c r="FM1088" s="146"/>
      <c r="FN1088" s="146"/>
      <c r="FO1088" s="146"/>
      <c r="FP1088" s="146"/>
      <c r="FQ1088" s="146"/>
      <c r="FR1088" s="146"/>
      <c r="FS1088" s="146"/>
      <c r="FT1088" s="146"/>
      <c r="FU1088" s="146"/>
      <c r="FV1088" s="146"/>
      <c r="FW1088" s="146"/>
      <c r="FX1088" s="146"/>
      <c r="FY1088" s="146"/>
      <c r="FZ1088" s="146"/>
      <c r="GA1088" s="146"/>
    </row>
    <row r="1089" spans="4:183">
      <c r="D1089" s="45"/>
      <c r="N1089" s="146"/>
      <c r="O1089" s="146"/>
      <c r="P1089" s="146"/>
      <c r="Q1089" s="146"/>
      <c r="R1089" s="146"/>
      <c r="S1089" s="146"/>
      <c r="T1089" s="146"/>
      <c r="U1089" s="146"/>
      <c r="V1089" s="146"/>
      <c r="W1089" s="146"/>
      <c r="X1089" s="146"/>
      <c r="Y1089" s="146"/>
      <c r="Z1089" s="146"/>
      <c r="AA1089" s="146"/>
      <c r="AB1089" s="146"/>
      <c r="AC1089" s="146"/>
      <c r="AD1089" s="146"/>
      <c r="AE1089" s="146"/>
      <c r="AF1089" s="146"/>
      <c r="AG1089" s="146"/>
      <c r="AH1089" s="146"/>
      <c r="AI1089" s="146"/>
      <c r="AJ1089" s="146"/>
      <c r="AK1089" s="146"/>
      <c r="AL1089" s="217"/>
      <c r="AM1089" s="146"/>
      <c r="AN1089" s="146"/>
      <c r="AO1089" s="146"/>
      <c r="AP1089" s="146"/>
      <c r="AQ1089" s="146"/>
      <c r="AR1089" s="146"/>
      <c r="AS1089" s="146"/>
      <c r="AT1089" s="146"/>
      <c r="AU1089" s="146"/>
      <c r="AV1089" s="146"/>
      <c r="AW1089" s="146"/>
      <c r="AX1089" s="146"/>
      <c r="AY1089" s="146"/>
      <c r="AZ1089" s="146"/>
      <c r="BA1089" s="146"/>
      <c r="BB1089" s="146"/>
      <c r="BC1089" s="146"/>
      <c r="BD1089" s="146"/>
      <c r="BE1089" s="146"/>
      <c r="BF1089" s="146"/>
      <c r="BG1089" s="146"/>
      <c r="BH1089" s="146"/>
      <c r="BI1089" s="146"/>
      <c r="BJ1089" s="146"/>
      <c r="BK1089" s="146"/>
      <c r="BL1089" s="146"/>
      <c r="BM1089" s="146"/>
      <c r="BN1089" s="146"/>
      <c r="BO1089" s="146"/>
      <c r="BP1089" s="146"/>
      <c r="BQ1089" s="146"/>
      <c r="BR1089" s="146"/>
      <c r="BS1089" s="146"/>
      <c r="BT1089" s="146"/>
      <c r="BU1089" s="146"/>
      <c r="BV1089" s="146"/>
      <c r="BW1089" s="146"/>
      <c r="BX1089" s="146"/>
      <c r="BY1089" s="146"/>
      <c r="BZ1089" s="146"/>
      <c r="CA1089" s="146"/>
      <c r="CB1089" s="146"/>
      <c r="CC1089" s="146"/>
      <c r="CD1089" s="146"/>
      <c r="CE1089" s="146"/>
      <c r="CF1089" s="146"/>
      <c r="CG1089" s="146"/>
      <c r="CH1089" s="146"/>
      <c r="CI1089" s="146"/>
      <c r="CJ1089" s="146"/>
      <c r="CK1089" s="146"/>
      <c r="CL1089" s="146"/>
      <c r="CM1089" s="146"/>
      <c r="CN1089" s="146"/>
      <c r="CO1089" s="146"/>
      <c r="CP1089" s="146"/>
      <c r="CQ1089" s="146"/>
      <c r="CR1089" s="146"/>
      <c r="CS1089" s="146"/>
      <c r="CT1089" s="146"/>
      <c r="CU1089" s="146"/>
      <c r="CV1089" s="146"/>
      <c r="CW1089" s="146"/>
      <c r="CX1089" s="146"/>
      <c r="CY1089" s="146"/>
      <c r="CZ1089" s="146"/>
      <c r="DA1089" s="146"/>
      <c r="DB1089" s="146"/>
      <c r="DC1089" s="146"/>
      <c r="DD1089" s="146"/>
      <c r="DE1089" s="146"/>
      <c r="DF1089" s="146"/>
      <c r="DG1089" s="146"/>
      <c r="DH1089" s="146"/>
      <c r="DI1089" s="146"/>
      <c r="DJ1089" s="146"/>
      <c r="DK1089" s="146"/>
      <c r="DL1089" s="146"/>
      <c r="DM1089" s="146"/>
      <c r="DN1089" s="146"/>
      <c r="DO1089" s="146"/>
      <c r="DP1089" s="146"/>
      <c r="DQ1089" s="146"/>
      <c r="DR1089" s="146"/>
      <c r="DS1089" s="146"/>
      <c r="DT1089" s="146"/>
      <c r="DU1089" s="146"/>
      <c r="DV1089" s="158"/>
      <c r="DW1089" s="158"/>
      <c r="DX1089" s="158"/>
      <c r="DY1089" s="158"/>
      <c r="DZ1089" s="158"/>
      <c r="EA1089" s="158"/>
      <c r="EB1089" s="158"/>
      <c r="EC1089" s="158"/>
      <c r="ED1089" s="158"/>
      <c r="EE1089" s="158"/>
      <c r="EF1089" s="158"/>
      <c r="EG1089" s="158"/>
      <c r="EH1089" s="158"/>
      <c r="EI1089" s="158"/>
      <c r="EJ1089" s="146"/>
      <c r="EK1089" s="146"/>
      <c r="EL1089" s="146"/>
      <c r="EM1089" s="146"/>
      <c r="EN1089" s="146"/>
      <c r="EO1089" s="146"/>
      <c r="EP1089" s="146"/>
      <c r="EQ1089" s="146"/>
      <c r="ER1089" s="146"/>
      <c r="ES1089" s="146"/>
      <c r="ET1089" s="146"/>
      <c r="EU1089" s="146"/>
      <c r="EV1089" s="146"/>
      <c r="EW1089" s="146"/>
      <c r="EX1089" s="146"/>
      <c r="EY1089" s="146"/>
      <c r="EZ1089" s="158"/>
      <c r="FA1089" s="158"/>
      <c r="FB1089" s="158"/>
      <c r="FC1089" s="146"/>
      <c r="FD1089" s="146"/>
      <c r="FE1089" s="146"/>
      <c r="FF1089" s="146"/>
      <c r="FG1089" s="146"/>
      <c r="FH1089" s="146"/>
      <c r="FI1089" s="146"/>
      <c r="FJ1089" s="146"/>
      <c r="FK1089" s="146"/>
      <c r="FL1089" s="146"/>
      <c r="FM1089" s="146"/>
      <c r="FN1089" s="146"/>
      <c r="FO1089" s="146"/>
      <c r="FP1089" s="146"/>
      <c r="FQ1089" s="146"/>
      <c r="FR1089" s="146"/>
      <c r="FS1089" s="146"/>
      <c r="FT1089" s="146"/>
      <c r="FU1089" s="146"/>
      <c r="FV1089" s="146"/>
      <c r="FW1089" s="146"/>
      <c r="FX1089" s="146"/>
      <c r="FY1089" s="146"/>
      <c r="FZ1089" s="146"/>
      <c r="GA1089" s="146"/>
    </row>
    <row r="1090" spans="4:183">
      <c r="D1090" s="45"/>
      <c r="N1090" s="146"/>
      <c r="O1090" s="146"/>
      <c r="P1090" s="146"/>
      <c r="Q1090" s="146"/>
      <c r="R1090" s="146"/>
      <c r="S1090" s="146"/>
      <c r="T1090" s="146"/>
      <c r="U1090" s="146"/>
      <c r="V1090" s="146"/>
      <c r="W1090" s="146"/>
      <c r="X1090" s="146"/>
      <c r="Y1090" s="146"/>
      <c r="Z1090" s="146"/>
      <c r="AA1090" s="146"/>
      <c r="AB1090" s="146"/>
      <c r="AC1090" s="146"/>
      <c r="AD1090" s="146"/>
      <c r="AE1090" s="146"/>
      <c r="AF1090" s="146"/>
      <c r="AG1090" s="146"/>
      <c r="AH1090" s="146"/>
      <c r="AI1090" s="146"/>
      <c r="AJ1090" s="146"/>
      <c r="AK1090" s="146"/>
      <c r="AL1090" s="217"/>
      <c r="AM1090" s="146"/>
      <c r="AN1090" s="146"/>
      <c r="AO1090" s="146"/>
      <c r="AP1090" s="146"/>
      <c r="AQ1090" s="146"/>
      <c r="AR1090" s="146"/>
      <c r="AS1090" s="146"/>
      <c r="AT1090" s="146"/>
      <c r="AU1090" s="146"/>
      <c r="AV1090" s="146"/>
      <c r="AW1090" s="146"/>
      <c r="AX1090" s="146"/>
      <c r="AY1090" s="146"/>
      <c r="AZ1090" s="146"/>
      <c r="BA1090" s="146"/>
      <c r="BB1090" s="146"/>
      <c r="BC1090" s="146"/>
      <c r="BD1090" s="146"/>
      <c r="BE1090" s="146"/>
      <c r="BF1090" s="146"/>
      <c r="BG1090" s="146"/>
      <c r="BH1090" s="146"/>
      <c r="BI1090" s="146"/>
      <c r="BJ1090" s="146"/>
      <c r="BK1090" s="146"/>
      <c r="BL1090" s="146"/>
      <c r="BM1090" s="146"/>
      <c r="BN1090" s="146"/>
      <c r="BO1090" s="146"/>
      <c r="BP1090" s="146"/>
      <c r="BQ1090" s="146"/>
      <c r="BR1090" s="146"/>
      <c r="BS1090" s="146"/>
      <c r="BT1090" s="146"/>
      <c r="BU1090" s="146"/>
      <c r="BV1090" s="146"/>
      <c r="BW1090" s="146"/>
      <c r="BX1090" s="146"/>
      <c r="BY1090" s="146"/>
      <c r="BZ1090" s="146"/>
      <c r="CA1090" s="146"/>
      <c r="CB1090" s="146"/>
      <c r="CC1090" s="146"/>
      <c r="CD1090" s="146"/>
      <c r="CE1090" s="146"/>
      <c r="CF1090" s="146"/>
      <c r="CG1090" s="146"/>
      <c r="CH1090" s="146"/>
      <c r="CI1090" s="146"/>
      <c r="CJ1090" s="146"/>
      <c r="CK1090" s="146"/>
      <c r="CL1090" s="146"/>
      <c r="CM1090" s="146"/>
      <c r="CN1090" s="146"/>
      <c r="CO1090" s="146"/>
      <c r="CP1090" s="146"/>
      <c r="CQ1090" s="146"/>
      <c r="CR1090" s="146"/>
      <c r="CS1090" s="146"/>
      <c r="CT1090" s="146"/>
      <c r="CU1090" s="146"/>
      <c r="CV1090" s="146"/>
      <c r="CW1090" s="146"/>
      <c r="CX1090" s="146"/>
      <c r="CY1090" s="146"/>
      <c r="CZ1090" s="146"/>
      <c r="DA1090" s="146"/>
      <c r="DB1090" s="146"/>
      <c r="DC1090" s="146"/>
      <c r="DD1090" s="146"/>
      <c r="DE1090" s="146"/>
      <c r="DF1090" s="146"/>
      <c r="DG1090" s="146"/>
      <c r="DH1090" s="146"/>
      <c r="DI1090" s="146"/>
      <c r="DJ1090" s="146"/>
      <c r="DK1090" s="146"/>
      <c r="DL1090" s="146"/>
      <c r="DM1090" s="146"/>
      <c r="DN1090" s="146"/>
      <c r="DO1090" s="146"/>
      <c r="DP1090" s="146"/>
      <c r="DQ1090" s="146"/>
      <c r="DR1090" s="146"/>
      <c r="DS1090" s="146"/>
      <c r="DT1090" s="146"/>
      <c r="DU1090" s="146"/>
      <c r="DV1090" s="158"/>
      <c r="DW1090" s="158"/>
      <c r="DX1090" s="158"/>
      <c r="DY1090" s="158"/>
      <c r="DZ1090" s="158"/>
      <c r="EA1090" s="158"/>
      <c r="EB1090" s="158"/>
      <c r="EC1090" s="158"/>
      <c r="ED1090" s="158"/>
      <c r="EE1090" s="158"/>
      <c r="EF1090" s="158"/>
      <c r="EG1090" s="158"/>
      <c r="EH1090" s="158"/>
      <c r="EI1090" s="158"/>
      <c r="EJ1090" s="146"/>
      <c r="EK1090" s="146"/>
      <c r="EL1090" s="146"/>
      <c r="EM1090" s="146"/>
      <c r="EN1090" s="146"/>
      <c r="EO1090" s="146"/>
      <c r="EP1090" s="146"/>
      <c r="EQ1090" s="146"/>
      <c r="ER1090" s="146"/>
      <c r="ES1090" s="146"/>
      <c r="ET1090" s="146"/>
      <c r="EU1090" s="146"/>
      <c r="EV1090" s="146"/>
      <c r="EW1090" s="146"/>
      <c r="EX1090" s="146"/>
      <c r="EY1090" s="146"/>
      <c r="EZ1090" s="158"/>
      <c r="FA1090" s="158"/>
      <c r="FB1090" s="158"/>
      <c r="FC1090" s="146"/>
      <c r="FD1090" s="146"/>
      <c r="FE1090" s="146"/>
      <c r="FF1090" s="146"/>
      <c r="FG1090" s="146"/>
      <c r="FH1090" s="146"/>
      <c r="FI1090" s="146"/>
      <c r="FJ1090" s="146"/>
      <c r="FK1090" s="146"/>
      <c r="FL1090" s="146"/>
      <c r="FM1090" s="146"/>
      <c r="FN1090" s="146"/>
      <c r="FO1090" s="146"/>
      <c r="FP1090" s="146"/>
      <c r="FQ1090" s="146"/>
      <c r="FR1090" s="146"/>
      <c r="FS1090" s="146"/>
      <c r="FT1090" s="146"/>
      <c r="FU1090" s="146"/>
      <c r="FV1090" s="146"/>
      <c r="FW1090" s="146"/>
      <c r="FX1090" s="146"/>
      <c r="FY1090" s="146"/>
      <c r="FZ1090" s="146"/>
      <c r="GA1090" s="146"/>
    </row>
    <row r="1091" spans="4:183">
      <c r="D1091" s="45"/>
      <c r="N1091" s="146"/>
      <c r="O1091" s="146"/>
      <c r="P1091" s="146"/>
      <c r="Q1091" s="146"/>
      <c r="R1091" s="146"/>
      <c r="S1091" s="146"/>
      <c r="T1091" s="146"/>
      <c r="U1091" s="146"/>
      <c r="V1091" s="146"/>
      <c r="W1091" s="146"/>
      <c r="X1091" s="146"/>
      <c r="Y1091" s="146"/>
      <c r="Z1091" s="146"/>
      <c r="AA1091" s="146"/>
      <c r="AB1091" s="146"/>
      <c r="AC1091" s="146"/>
      <c r="AD1091" s="146"/>
      <c r="AE1091" s="146"/>
      <c r="AF1091" s="146"/>
      <c r="AG1091" s="146"/>
      <c r="AH1091" s="146"/>
      <c r="AI1091" s="146"/>
      <c r="AJ1091" s="146"/>
      <c r="AK1091" s="146"/>
      <c r="AL1091" s="217"/>
      <c r="AM1091" s="146"/>
      <c r="AN1091" s="146"/>
      <c r="AO1091" s="146"/>
      <c r="AP1091" s="146"/>
      <c r="AQ1091" s="146"/>
      <c r="AR1091" s="146"/>
      <c r="AS1091" s="146"/>
      <c r="AT1091" s="146"/>
      <c r="AU1091" s="146"/>
      <c r="AV1091" s="146"/>
      <c r="AW1091" s="146"/>
      <c r="AX1091" s="146"/>
      <c r="AY1091" s="146"/>
      <c r="AZ1091" s="146"/>
      <c r="BA1091" s="146"/>
      <c r="BB1091" s="146"/>
      <c r="BC1091" s="146"/>
      <c r="BD1091" s="146"/>
      <c r="BE1091" s="146"/>
      <c r="BF1091" s="146"/>
      <c r="BG1091" s="146"/>
      <c r="BH1091" s="146"/>
      <c r="BI1091" s="146"/>
      <c r="BJ1091" s="146"/>
      <c r="BK1091" s="146"/>
      <c r="BL1091" s="146"/>
      <c r="BM1091" s="146"/>
      <c r="BN1091" s="146"/>
      <c r="BO1091" s="146"/>
      <c r="BP1091" s="146"/>
      <c r="BQ1091" s="146"/>
      <c r="BR1091" s="146"/>
      <c r="BS1091" s="146"/>
      <c r="BT1091" s="146"/>
      <c r="BU1091" s="146"/>
      <c r="BV1091" s="146"/>
      <c r="BW1091" s="146"/>
      <c r="BX1091" s="146"/>
      <c r="BY1091" s="146"/>
      <c r="BZ1091" s="146"/>
      <c r="CA1091" s="146"/>
      <c r="CB1091" s="146"/>
      <c r="CC1091" s="146"/>
      <c r="CD1091" s="146"/>
      <c r="CE1091" s="146"/>
      <c r="CF1091" s="146"/>
      <c r="CG1091" s="146"/>
      <c r="CH1091" s="146"/>
      <c r="CI1091" s="146"/>
      <c r="CJ1091" s="146"/>
      <c r="CK1091" s="146"/>
      <c r="CL1091" s="146"/>
      <c r="CM1091" s="146"/>
      <c r="CN1091" s="146"/>
      <c r="CO1091" s="146"/>
      <c r="CP1091" s="146"/>
      <c r="CQ1091" s="146"/>
      <c r="CR1091" s="146"/>
      <c r="CS1091" s="146"/>
      <c r="CT1091" s="146"/>
      <c r="CU1091" s="146"/>
      <c r="CV1091" s="146"/>
      <c r="CW1091" s="146"/>
      <c r="CX1091" s="146"/>
      <c r="CY1091" s="146"/>
      <c r="CZ1091" s="146"/>
      <c r="DA1091" s="146"/>
      <c r="DB1091" s="146"/>
      <c r="DC1091" s="146"/>
      <c r="DD1091" s="146"/>
      <c r="DE1091" s="146"/>
      <c r="DF1091" s="146"/>
      <c r="DG1091" s="146"/>
      <c r="DH1091" s="146"/>
      <c r="DI1091" s="146"/>
      <c r="DJ1091" s="146"/>
      <c r="DK1091" s="146"/>
      <c r="DL1091" s="146"/>
      <c r="DM1091" s="146"/>
      <c r="DN1091" s="146"/>
      <c r="DO1091" s="146"/>
      <c r="DP1091" s="146"/>
      <c r="DQ1091" s="146"/>
      <c r="DR1091" s="146"/>
      <c r="DS1091" s="146"/>
      <c r="DT1091" s="146"/>
      <c r="DU1091" s="146"/>
      <c r="DV1091" s="158"/>
      <c r="DW1091" s="158"/>
      <c r="DX1091" s="158"/>
      <c r="DY1091" s="158"/>
      <c r="DZ1091" s="158"/>
      <c r="EA1091" s="158"/>
      <c r="EB1091" s="158"/>
      <c r="EC1091" s="158"/>
      <c r="ED1091" s="158"/>
      <c r="EE1091" s="158"/>
      <c r="EF1091" s="158"/>
      <c r="EG1091" s="158"/>
      <c r="EH1091" s="158"/>
      <c r="EI1091" s="158"/>
      <c r="EJ1091" s="146"/>
      <c r="EK1091" s="146"/>
      <c r="EL1091" s="146"/>
      <c r="EM1091" s="146"/>
      <c r="EN1091" s="146"/>
      <c r="EO1091" s="146"/>
      <c r="EP1091" s="146"/>
      <c r="EQ1091" s="146"/>
      <c r="ER1091" s="146"/>
      <c r="ES1091" s="146"/>
      <c r="ET1091" s="146"/>
      <c r="EU1091" s="146"/>
      <c r="EV1091" s="146"/>
      <c r="EW1091" s="146"/>
      <c r="EX1091" s="146"/>
      <c r="EY1091" s="146"/>
      <c r="EZ1091" s="158"/>
      <c r="FA1091" s="158"/>
      <c r="FB1091" s="158"/>
      <c r="FC1091" s="146"/>
      <c r="FD1091" s="146"/>
      <c r="FE1091" s="146"/>
      <c r="FF1091" s="146"/>
      <c r="FG1091" s="146"/>
      <c r="FH1091" s="146"/>
      <c r="FI1091" s="146"/>
      <c r="FJ1091" s="146"/>
      <c r="FK1091" s="146"/>
      <c r="FL1091" s="146"/>
      <c r="FM1091" s="146"/>
      <c r="FN1091" s="146"/>
      <c r="FO1091" s="146"/>
      <c r="FP1091" s="146"/>
      <c r="FQ1091" s="146"/>
      <c r="FR1091" s="146"/>
      <c r="FS1091" s="146"/>
      <c r="FT1091" s="146"/>
      <c r="FU1091" s="146"/>
      <c r="FV1091" s="146"/>
      <c r="FW1091" s="146"/>
      <c r="FX1091" s="146"/>
      <c r="FY1091" s="146"/>
      <c r="FZ1091" s="146"/>
      <c r="GA1091" s="146"/>
    </row>
    <row r="1092" spans="4:183">
      <c r="D1092" s="45"/>
      <c r="N1092" s="146"/>
      <c r="O1092" s="146"/>
      <c r="P1092" s="146"/>
      <c r="Q1092" s="146"/>
      <c r="R1092" s="146"/>
      <c r="S1092" s="146"/>
      <c r="T1092" s="146"/>
      <c r="U1092" s="146"/>
      <c r="V1092" s="146"/>
      <c r="W1092" s="146"/>
      <c r="X1092" s="146"/>
      <c r="Y1092" s="146"/>
      <c r="Z1092" s="146"/>
      <c r="AA1092" s="146"/>
      <c r="AB1092" s="146"/>
      <c r="AC1092" s="146"/>
      <c r="AD1092" s="146"/>
      <c r="AE1092" s="146"/>
      <c r="AF1092" s="146"/>
      <c r="AG1092" s="146"/>
      <c r="AH1092" s="146"/>
      <c r="AI1092" s="146"/>
      <c r="AJ1092" s="146"/>
      <c r="AK1092" s="146"/>
      <c r="AL1092" s="217"/>
      <c r="AM1092" s="146"/>
      <c r="AN1092" s="146"/>
      <c r="AO1092" s="146"/>
      <c r="AP1092" s="146"/>
      <c r="AQ1092" s="146"/>
      <c r="AR1092" s="146"/>
      <c r="AS1092" s="146"/>
      <c r="AT1092" s="146"/>
      <c r="AU1092" s="146"/>
      <c r="AV1092" s="146"/>
      <c r="AW1092" s="146"/>
      <c r="AX1092" s="146"/>
      <c r="AY1092" s="146"/>
      <c r="AZ1092" s="146"/>
      <c r="BA1092" s="146"/>
      <c r="BB1092" s="146"/>
      <c r="BC1092" s="146"/>
      <c r="BD1092" s="146"/>
      <c r="BE1092" s="146"/>
      <c r="BF1092" s="146"/>
      <c r="BG1092" s="146"/>
      <c r="BH1092" s="146"/>
      <c r="BI1092" s="146"/>
      <c r="BJ1092" s="146"/>
      <c r="BK1092" s="146"/>
      <c r="BL1092" s="146"/>
      <c r="BM1092" s="146"/>
      <c r="BN1092" s="146"/>
      <c r="BO1092" s="146"/>
      <c r="BP1092" s="146"/>
      <c r="BQ1092" s="146"/>
      <c r="BR1092" s="146"/>
      <c r="BS1092" s="146"/>
      <c r="BT1092" s="146"/>
      <c r="BU1092" s="146"/>
      <c r="BV1092" s="146"/>
      <c r="BW1092" s="146"/>
      <c r="BX1092" s="146"/>
      <c r="BY1092" s="146"/>
      <c r="BZ1092" s="146"/>
      <c r="CA1092" s="146"/>
      <c r="CB1092" s="146"/>
      <c r="CC1092" s="146"/>
      <c r="CD1092" s="146"/>
      <c r="CE1092" s="146"/>
      <c r="CF1092" s="146"/>
      <c r="CG1092" s="146"/>
      <c r="CH1092" s="146"/>
      <c r="CI1092" s="146"/>
      <c r="CJ1092" s="146"/>
      <c r="CK1092" s="146"/>
      <c r="CL1092" s="146"/>
      <c r="CM1092" s="146"/>
      <c r="CN1092" s="146"/>
      <c r="CO1092" s="146"/>
      <c r="CP1092" s="146"/>
      <c r="CQ1092" s="146"/>
      <c r="CR1092" s="146"/>
      <c r="CS1092" s="146"/>
      <c r="CT1092" s="146"/>
      <c r="CU1092" s="146"/>
      <c r="CV1092" s="146"/>
      <c r="CW1092" s="146"/>
      <c r="CX1092" s="146"/>
      <c r="CY1092" s="146"/>
      <c r="CZ1092" s="146"/>
      <c r="DA1092" s="146"/>
      <c r="DB1092" s="146"/>
      <c r="DC1092" s="146"/>
      <c r="DD1092" s="146"/>
      <c r="DE1092" s="146"/>
      <c r="DF1092" s="146"/>
      <c r="DG1092" s="146"/>
      <c r="DH1092" s="146"/>
      <c r="DI1092" s="146"/>
      <c r="DJ1092" s="146"/>
      <c r="DK1092" s="146"/>
      <c r="DL1092" s="146"/>
      <c r="DM1092" s="146"/>
      <c r="DN1092" s="146"/>
      <c r="DO1092" s="146"/>
      <c r="DP1092" s="146"/>
      <c r="DQ1092" s="146"/>
      <c r="DR1092" s="146"/>
      <c r="DS1092" s="146"/>
      <c r="DT1092" s="146"/>
      <c r="DU1092" s="146"/>
      <c r="DV1092" s="158"/>
      <c r="DW1092" s="158"/>
      <c r="DX1092" s="158"/>
      <c r="DY1092" s="158"/>
      <c r="DZ1092" s="158"/>
      <c r="EA1092" s="158"/>
      <c r="EB1092" s="158"/>
      <c r="EC1092" s="158"/>
      <c r="ED1092" s="158"/>
      <c r="EE1092" s="158"/>
      <c r="EF1092" s="158"/>
      <c r="EG1092" s="158"/>
      <c r="EH1092" s="158"/>
      <c r="EI1092" s="158"/>
      <c r="EJ1092" s="146"/>
      <c r="EK1092" s="146"/>
      <c r="EL1092" s="146"/>
      <c r="EM1092" s="146"/>
      <c r="EN1092" s="146"/>
      <c r="EO1092" s="146"/>
      <c r="EP1092" s="146"/>
      <c r="EQ1092" s="146"/>
      <c r="ER1092" s="146"/>
      <c r="ES1092" s="146"/>
      <c r="ET1092" s="146"/>
      <c r="EU1092" s="146"/>
      <c r="EV1092" s="146"/>
      <c r="EW1092" s="146"/>
      <c r="EX1092" s="146"/>
      <c r="EY1092" s="146"/>
      <c r="EZ1092" s="158"/>
      <c r="FA1092" s="158"/>
      <c r="FB1092" s="158"/>
      <c r="FC1092" s="146"/>
      <c r="FD1092" s="146"/>
      <c r="FE1092" s="146"/>
      <c r="FF1092" s="146"/>
      <c r="FG1092" s="146"/>
      <c r="FH1092" s="146"/>
      <c r="FI1092" s="146"/>
      <c r="FJ1092" s="146"/>
      <c r="FK1092" s="146"/>
      <c r="FL1092" s="146"/>
      <c r="FM1092" s="146"/>
      <c r="FN1092" s="146"/>
      <c r="FO1092" s="146"/>
      <c r="FP1092" s="146"/>
      <c r="FQ1092" s="146"/>
      <c r="FR1092" s="146"/>
      <c r="FS1092" s="146"/>
      <c r="FT1092" s="146"/>
      <c r="FU1092" s="146"/>
      <c r="FV1092" s="146"/>
      <c r="FW1092" s="146"/>
      <c r="FX1092" s="146"/>
      <c r="FY1092" s="146"/>
      <c r="FZ1092" s="146"/>
      <c r="GA1092" s="146"/>
    </row>
    <row r="1093" spans="4:183">
      <c r="D1093" s="45"/>
      <c r="N1093" s="146"/>
      <c r="O1093" s="146"/>
      <c r="P1093" s="146"/>
      <c r="Q1093" s="146"/>
      <c r="R1093" s="146"/>
      <c r="S1093" s="146"/>
      <c r="T1093" s="146"/>
      <c r="U1093" s="146"/>
      <c r="V1093" s="146"/>
      <c r="W1093" s="146"/>
      <c r="X1093" s="146"/>
      <c r="Y1093" s="146"/>
      <c r="Z1093" s="146"/>
      <c r="AA1093" s="146"/>
      <c r="AB1093" s="146"/>
      <c r="AC1093" s="146"/>
      <c r="AD1093" s="146"/>
      <c r="AE1093" s="146"/>
      <c r="AF1093" s="146"/>
      <c r="AG1093" s="146"/>
      <c r="AH1093" s="146"/>
      <c r="AI1093" s="146"/>
      <c r="AJ1093" s="146"/>
      <c r="AK1093" s="146"/>
      <c r="AL1093" s="217"/>
      <c r="AM1093" s="146"/>
      <c r="AN1093" s="146"/>
      <c r="AO1093" s="146"/>
      <c r="AP1093" s="146"/>
      <c r="AQ1093" s="146"/>
      <c r="AR1093" s="146"/>
      <c r="AS1093" s="146"/>
      <c r="AT1093" s="146"/>
      <c r="AU1093" s="146"/>
      <c r="AV1093" s="146"/>
      <c r="AW1093" s="146"/>
      <c r="AX1093" s="146"/>
      <c r="AY1093" s="146"/>
      <c r="AZ1093" s="146"/>
      <c r="BA1093" s="146"/>
      <c r="BB1093" s="146"/>
      <c r="BC1093" s="146"/>
      <c r="BD1093" s="146"/>
      <c r="BE1093" s="146"/>
      <c r="BF1093" s="146"/>
      <c r="BG1093" s="146"/>
      <c r="BH1093" s="146"/>
      <c r="BI1093" s="146"/>
      <c r="BJ1093" s="146"/>
      <c r="BK1093" s="146"/>
      <c r="BL1093" s="146"/>
      <c r="BM1093" s="146"/>
      <c r="BN1093" s="146"/>
      <c r="BO1093" s="146"/>
      <c r="BP1093" s="146"/>
      <c r="BQ1093" s="146"/>
      <c r="BR1093" s="146"/>
      <c r="BS1093" s="146"/>
      <c r="BT1093" s="146"/>
      <c r="BU1093" s="146"/>
      <c r="BV1093" s="146"/>
      <c r="BW1093" s="146"/>
      <c r="BX1093" s="146"/>
      <c r="BY1093" s="146"/>
      <c r="BZ1093" s="146"/>
      <c r="CA1093" s="146"/>
      <c r="CB1093" s="146"/>
      <c r="CC1093" s="146"/>
      <c r="CD1093" s="146"/>
      <c r="CE1093" s="146"/>
      <c r="CF1093" s="146"/>
      <c r="CG1093" s="146"/>
      <c r="CH1093" s="146"/>
      <c r="CI1093" s="146"/>
      <c r="CJ1093" s="146"/>
      <c r="CK1093" s="146"/>
      <c r="CL1093" s="146"/>
      <c r="CM1093" s="146"/>
      <c r="CN1093" s="146"/>
      <c r="CO1093" s="146"/>
      <c r="CP1093" s="146"/>
      <c r="CQ1093" s="146"/>
      <c r="CR1093" s="146"/>
      <c r="CS1093" s="146"/>
      <c r="CT1093" s="146"/>
      <c r="CU1093" s="146"/>
      <c r="CV1093" s="146"/>
      <c r="CW1093" s="146"/>
      <c r="CX1093" s="146"/>
      <c r="CY1093" s="146"/>
      <c r="CZ1093" s="146"/>
      <c r="DA1093" s="146"/>
      <c r="DB1093" s="146"/>
      <c r="DC1093" s="146"/>
      <c r="DD1093" s="146"/>
      <c r="DE1093" s="146"/>
      <c r="DF1093" s="146"/>
      <c r="DG1093" s="146"/>
      <c r="DH1093" s="146"/>
      <c r="DI1093" s="146"/>
      <c r="DJ1093" s="146"/>
      <c r="DK1093" s="146"/>
      <c r="DL1093" s="146"/>
      <c r="DM1093" s="146"/>
      <c r="DN1093" s="146"/>
      <c r="DO1093" s="146"/>
      <c r="DP1093" s="146"/>
      <c r="DQ1093" s="146"/>
      <c r="DR1093" s="146"/>
      <c r="DS1093" s="146"/>
      <c r="DT1093" s="146"/>
      <c r="DU1093" s="146"/>
      <c r="DV1093" s="158"/>
      <c r="DW1093" s="158"/>
      <c r="DX1093" s="158"/>
      <c r="DY1093" s="158"/>
      <c r="DZ1093" s="158"/>
      <c r="EA1093" s="158"/>
      <c r="EB1093" s="158"/>
      <c r="EC1093" s="158"/>
      <c r="ED1093" s="158"/>
      <c r="EE1093" s="158"/>
      <c r="EF1093" s="158"/>
      <c r="EG1093" s="158"/>
      <c r="EH1093" s="158"/>
      <c r="EI1093" s="158"/>
      <c r="EJ1093" s="146"/>
      <c r="EK1093" s="146"/>
      <c r="EL1093" s="146"/>
      <c r="EM1093" s="146"/>
      <c r="EN1093" s="146"/>
      <c r="EO1093" s="146"/>
      <c r="EP1093" s="146"/>
      <c r="EQ1093" s="146"/>
      <c r="ER1093" s="146"/>
      <c r="ES1093" s="146"/>
      <c r="ET1093" s="146"/>
      <c r="EU1093" s="146"/>
      <c r="EV1093" s="146"/>
      <c r="EW1093" s="146"/>
      <c r="EX1093" s="146"/>
      <c r="EY1093" s="146"/>
      <c r="EZ1093" s="158"/>
      <c r="FA1093" s="158"/>
      <c r="FB1093" s="158"/>
      <c r="FC1093" s="146"/>
      <c r="FD1093" s="146"/>
      <c r="FE1093" s="146"/>
      <c r="FF1093" s="146"/>
      <c r="FG1093" s="146"/>
      <c r="FH1093" s="146"/>
      <c r="FI1093" s="146"/>
      <c r="FJ1093" s="146"/>
      <c r="FK1093" s="146"/>
      <c r="FL1093" s="146"/>
      <c r="FM1093" s="146"/>
      <c r="FN1093" s="146"/>
      <c r="FO1093" s="146"/>
      <c r="FP1093" s="146"/>
      <c r="FQ1093" s="146"/>
      <c r="FR1093" s="146"/>
      <c r="FS1093" s="146"/>
      <c r="FT1093" s="146"/>
      <c r="FU1093" s="146"/>
      <c r="FV1093" s="146"/>
      <c r="FW1093" s="146"/>
      <c r="FX1093" s="146"/>
      <c r="FY1093" s="146"/>
      <c r="FZ1093" s="146"/>
      <c r="GA1093" s="146"/>
    </row>
    <row r="1094" spans="4:183">
      <c r="D1094" s="45"/>
      <c r="N1094" s="146"/>
      <c r="O1094" s="146"/>
      <c r="P1094" s="146"/>
      <c r="Q1094" s="146"/>
      <c r="R1094" s="146"/>
      <c r="S1094" s="146"/>
      <c r="T1094" s="146"/>
      <c r="U1094" s="146"/>
      <c r="V1094" s="146"/>
      <c r="W1094" s="146"/>
      <c r="X1094" s="146"/>
      <c r="Y1094" s="146"/>
      <c r="Z1094" s="146"/>
      <c r="AA1094" s="146"/>
      <c r="AB1094" s="146"/>
      <c r="AC1094" s="146"/>
      <c r="AD1094" s="146"/>
      <c r="AE1094" s="146"/>
      <c r="AF1094" s="146"/>
      <c r="AG1094" s="146"/>
      <c r="AH1094" s="146"/>
      <c r="AI1094" s="146"/>
      <c r="AJ1094" s="146"/>
      <c r="AK1094" s="146"/>
      <c r="AL1094" s="217"/>
      <c r="AM1094" s="146"/>
      <c r="AN1094" s="146"/>
      <c r="AO1094" s="146"/>
      <c r="AP1094" s="146"/>
      <c r="AQ1094" s="146"/>
      <c r="AR1094" s="146"/>
      <c r="AS1094" s="146"/>
      <c r="AT1094" s="146"/>
      <c r="AU1094" s="146"/>
      <c r="AV1094" s="146"/>
      <c r="AW1094" s="146"/>
      <c r="AX1094" s="146"/>
      <c r="AY1094" s="146"/>
      <c r="AZ1094" s="146"/>
      <c r="BA1094" s="146"/>
      <c r="BB1094" s="146"/>
      <c r="BC1094" s="146"/>
      <c r="BD1094" s="146"/>
      <c r="BE1094" s="146"/>
      <c r="BF1094" s="146"/>
      <c r="BG1094" s="146"/>
      <c r="BH1094" s="146"/>
      <c r="BI1094" s="146"/>
      <c r="BJ1094" s="146"/>
      <c r="BK1094" s="146"/>
      <c r="BL1094" s="146"/>
      <c r="BM1094" s="146"/>
      <c r="BN1094" s="146"/>
      <c r="BO1094" s="146"/>
      <c r="BP1094" s="146"/>
      <c r="BQ1094" s="146"/>
      <c r="BR1094" s="146"/>
      <c r="BS1094" s="146"/>
      <c r="BT1094" s="146"/>
      <c r="BU1094" s="146"/>
      <c r="BV1094" s="146"/>
      <c r="BW1094" s="146"/>
      <c r="BX1094" s="146"/>
      <c r="BY1094" s="146"/>
      <c r="BZ1094" s="146"/>
      <c r="CA1094" s="146"/>
      <c r="CB1094" s="146"/>
      <c r="CC1094" s="146"/>
      <c r="CD1094" s="146"/>
      <c r="CE1094" s="146"/>
      <c r="CF1094" s="146"/>
      <c r="CG1094" s="146"/>
      <c r="CH1094" s="146"/>
      <c r="CI1094" s="146"/>
      <c r="CJ1094" s="146"/>
      <c r="CK1094" s="146"/>
      <c r="CL1094" s="146"/>
      <c r="CM1094" s="146"/>
      <c r="CN1094" s="146"/>
      <c r="CO1094" s="146"/>
      <c r="CP1094" s="146"/>
      <c r="CQ1094" s="146"/>
      <c r="CR1094" s="146"/>
      <c r="CS1094" s="146"/>
      <c r="CT1094" s="146"/>
      <c r="CU1094" s="146"/>
      <c r="CV1094" s="146"/>
      <c r="CW1094" s="146"/>
      <c r="CX1094" s="146"/>
      <c r="CY1094" s="146"/>
      <c r="CZ1094" s="146"/>
      <c r="DA1094" s="146"/>
      <c r="DB1094" s="146"/>
      <c r="DC1094" s="146"/>
      <c r="DD1094" s="146"/>
      <c r="DE1094" s="146"/>
      <c r="DF1094" s="146"/>
      <c r="DG1094" s="146"/>
      <c r="DH1094" s="146"/>
      <c r="DI1094" s="146"/>
      <c r="DJ1094" s="146"/>
      <c r="DK1094" s="146"/>
      <c r="DL1094" s="146"/>
      <c r="DM1094" s="146"/>
      <c r="DN1094" s="146"/>
      <c r="DO1094" s="146"/>
      <c r="DP1094" s="146"/>
      <c r="DQ1094" s="146"/>
      <c r="DR1094" s="146"/>
      <c r="DS1094" s="146"/>
      <c r="DT1094" s="146"/>
      <c r="DU1094" s="146"/>
      <c r="DV1094" s="158"/>
      <c r="DW1094" s="158"/>
      <c r="DX1094" s="158"/>
      <c r="DY1094" s="158"/>
      <c r="DZ1094" s="158"/>
      <c r="EA1094" s="158"/>
      <c r="EB1094" s="158"/>
      <c r="EC1094" s="158"/>
      <c r="ED1094" s="158"/>
      <c r="EE1094" s="158"/>
      <c r="EF1094" s="158"/>
      <c r="EG1094" s="158"/>
      <c r="EH1094" s="158"/>
      <c r="EI1094" s="158"/>
      <c r="EJ1094" s="146"/>
      <c r="EK1094" s="146"/>
      <c r="EL1094" s="146"/>
      <c r="EM1094" s="146"/>
      <c r="EN1094" s="146"/>
      <c r="EO1094" s="146"/>
      <c r="EP1094" s="146"/>
      <c r="EQ1094" s="146"/>
      <c r="ER1094" s="146"/>
      <c r="ES1094" s="146"/>
      <c r="ET1094" s="146"/>
      <c r="EU1094" s="146"/>
      <c r="EV1094" s="146"/>
      <c r="EW1094" s="146"/>
      <c r="EX1094" s="146"/>
      <c r="EY1094" s="146"/>
      <c r="EZ1094" s="158"/>
      <c r="FA1094" s="158"/>
      <c r="FB1094" s="158"/>
      <c r="FC1094" s="146"/>
      <c r="FD1094" s="146"/>
      <c r="FE1094" s="146"/>
      <c r="FF1094" s="146"/>
      <c r="FG1094" s="146"/>
      <c r="FH1094" s="146"/>
      <c r="FI1094" s="146"/>
      <c r="FJ1094" s="146"/>
      <c r="FK1094" s="146"/>
      <c r="FL1094" s="146"/>
      <c r="FM1094" s="146"/>
      <c r="FN1094" s="146"/>
      <c r="FO1094" s="146"/>
      <c r="FP1094" s="146"/>
      <c r="FQ1094" s="146"/>
      <c r="FR1094" s="146"/>
      <c r="FS1094" s="146"/>
      <c r="FT1094" s="146"/>
      <c r="FU1094" s="146"/>
      <c r="FV1094" s="146"/>
      <c r="FW1094" s="146"/>
      <c r="FX1094" s="146"/>
      <c r="FY1094" s="146"/>
      <c r="FZ1094" s="146"/>
      <c r="GA1094" s="146"/>
    </row>
    <row r="1095" spans="4:183">
      <c r="D1095" s="45"/>
      <c r="N1095" s="146"/>
      <c r="O1095" s="146"/>
      <c r="P1095" s="146"/>
      <c r="Q1095" s="146"/>
      <c r="R1095" s="146"/>
      <c r="S1095" s="146"/>
      <c r="T1095" s="146"/>
      <c r="U1095" s="146"/>
      <c r="V1095" s="146"/>
      <c r="W1095" s="146"/>
      <c r="X1095" s="146"/>
      <c r="Y1095" s="146"/>
      <c r="Z1095" s="146"/>
      <c r="AA1095" s="146"/>
      <c r="AB1095" s="146"/>
      <c r="AC1095" s="146"/>
      <c r="AD1095" s="146"/>
      <c r="AE1095" s="146"/>
      <c r="AF1095" s="146"/>
      <c r="AG1095" s="146"/>
      <c r="AH1095" s="146"/>
      <c r="AI1095" s="146"/>
      <c r="AJ1095" s="146"/>
      <c r="AK1095" s="146"/>
      <c r="AL1095" s="217"/>
      <c r="AM1095" s="146"/>
      <c r="AN1095" s="146"/>
      <c r="AO1095" s="146"/>
      <c r="AP1095" s="146"/>
      <c r="AQ1095" s="146"/>
      <c r="AR1095" s="146"/>
      <c r="AS1095" s="146"/>
      <c r="AT1095" s="146"/>
      <c r="AU1095" s="146"/>
      <c r="AV1095" s="146"/>
      <c r="AW1095" s="146"/>
      <c r="AX1095" s="146"/>
      <c r="AY1095" s="146"/>
      <c r="AZ1095" s="146"/>
      <c r="BA1095" s="146"/>
      <c r="BB1095" s="146"/>
      <c r="BC1095" s="146"/>
      <c r="BD1095" s="146"/>
      <c r="BE1095" s="146"/>
      <c r="BF1095" s="146"/>
      <c r="BG1095" s="146"/>
      <c r="BH1095" s="146"/>
      <c r="BI1095" s="146"/>
      <c r="BJ1095" s="146"/>
      <c r="BK1095" s="146"/>
      <c r="BL1095" s="146"/>
      <c r="BM1095" s="146"/>
      <c r="BN1095" s="146"/>
      <c r="BO1095" s="146"/>
      <c r="BP1095" s="146"/>
      <c r="BQ1095" s="146"/>
      <c r="BR1095" s="146"/>
      <c r="BS1095" s="146"/>
      <c r="BT1095" s="146"/>
      <c r="BU1095" s="146"/>
      <c r="BV1095" s="146"/>
      <c r="BW1095" s="146"/>
      <c r="BX1095" s="146"/>
      <c r="BY1095" s="146"/>
      <c r="BZ1095" s="146"/>
      <c r="CA1095" s="146"/>
      <c r="CB1095" s="146"/>
      <c r="CC1095" s="146"/>
      <c r="CD1095" s="146"/>
      <c r="CE1095" s="146"/>
      <c r="CF1095" s="146"/>
      <c r="CG1095" s="146"/>
      <c r="CH1095" s="146"/>
      <c r="CI1095" s="146"/>
      <c r="CJ1095" s="146"/>
      <c r="CK1095" s="146"/>
      <c r="CL1095" s="146"/>
      <c r="CM1095" s="146"/>
      <c r="CN1095" s="146"/>
      <c r="CO1095" s="146"/>
      <c r="CP1095" s="146"/>
      <c r="CQ1095" s="146"/>
      <c r="CR1095" s="146"/>
      <c r="CS1095" s="146"/>
      <c r="CT1095" s="146"/>
      <c r="CU1095" s="146"/>
      <c r="CV1095" s="146"/>
      <c r="CW1095" s="146"/>
      <c r="CX1095" s="146"/>
      <c r="CY1095" s="146"/>
      <c r="CZ1095" s="146"/>
      <c r="DA1095" s="146"/>
      <c r="DB1095" s="146"/>
      <c r="DC1095" s="146"/>
      <c r="DD1095" s="146"/>
      <c r="DE1095" s="146"/>
      <c r="DF1095" s="146"/>
      <c r="DG1095" s="146"/>
      <c r="DH1095" s="146"/>
      <c r="DI1095" s="146"/>
      <c r="DJ1095" s="146"/>
      <c r="DK1095" s="146"/>
      <c r="DL1095" s="146"/>
      <c r="DM1095" s="146"/>
      <c r="DN1095" s="146"/>
      <c r="DO1095" s="146"/>
      <c r="DP1095" s="146"/>
      <c r="DQ1095" s="146"/>
      <c r="DR1095" s="146"/>
      <c r="DS1095" s="146"/>
      <c r="DT1095" s="146"/>
      <c r="DU1095" s="146"/>
      <c r="DV1095" s="158"/>
      <c r="DW1095" s="158"/>
      <c r="DX1095" s="158"/>
      <c r="DY1095" s="158"/>
      <c r="DZ1095" s="158"/>
      <c r="EA1095" s="158"/>
      <c r="EB1095" s="158"/>
      <c r="EC1095" s="158"/>
      <c r="ED1095" s="158"/>
      <c r="EE1095" s="158"/>
      <c r="EF1095" s="158"/>
      <c r="EG1095" s="158"/>
      <c r="EH1095" s="158"/>
      <c r="EI1095" s="158"/>
      <c r="EJ1095" s="146"/>
      <c r="EK1095" s="146"/>
      <c r="EL1095" s="146"/>
      <c r="EM1095" s="146"/>
      <c r="EN1095" s="146"/>
      <c r="EO1095" s="146"/>
      <c r="EP1095" s="146"/>
      <c r="EQ1095" s="146"/>
      <c r="ER1095" s="146"/>
      <c r="ES1095" s="146"/>
      <c r="ET1095" s="146"/>
      <c r="EU1095" s="146"/>
      <c r="EV1095" s="146"/>
      <c r="EW1095" s="146"/>
      <c r="EX1095" s="146"/>
      <c r="EY1095" s="146"/>
      <c r="EZ1095" s="158"/>
      <c r="FA1095" s="158"/>
      <c r="FB1095" s="158"/>
      <c r="FC1095" s="146"/>
      <c r="FD1095" s="146"/>
      <c r="FE1095" s="146"/>
      <c r="FF1095" s="146"/>
      <c r="FG1095" s="146"/>
      <c r="FH1095" s="146"/>
      <c r="FI1095" s="146"/>
      <c r="FJ1095" s="146"/>
      <c r="FK1095" s="146"/>
      <c r="FL1095" s="146"/>
      <c r="FM1095" s="146"/>
      <c r="FN1095" s="146"/>
      <c r="FO1095" s="146"/>
      <c r="FP1095" s="146"/>
      <c r="FQ1095" s="146"/>
      <c r="FR1095" s="146"/>
      <c r="FS1095" s="146"/>
      <c r="FT1095" s="146"/>
      <c r="FU1095" s="146"/>
      <c r="FV1095" s="146"/>
      <c r="FW1095" s="146"/>
      <c r="FX1095" s="146"/>
      <c r="FY1095" s="146"/>
      <c r="FZ1095" s="146"/>
      <c r="GA1095" s="146"/>
    </row>
    <row r="1096" spans="4:183">
      <c r="D1096" s="45"/>
      <c r="N1096" s="146"/>
      <c r="O1096" s="146"/>
      <c r="P1096" s="146"/>
      <c r="Q1096" s="146"/>
      <c r="R1096" s="146"/>
      <c r="S1096" s="146"/>
      <c r="T1096" s="146"/>
      <c r="U1096" s="146"/>
      <c r="V1096" s="146"/>
      <c r="W1096" s="146"/>
      <c r="X1096" s="146"/>
      <c r="Y1096" s="146"/>
      <c r="Z1096" s="146"/>
      <c r="AA1096" s="146"/>
      <c r="AB1096" s="146"/>
      <c r="AC1096" s="146"/>
      <c r="AD1096" s="146"/>
      <c r="AE1096" s="146"/>
      <c r="AF1096" s="146"/>
      <c r="AG1096" s="146"/>
      <c r="AH1096" s="146"/>
      <c r="AI1096" s="146"/>
      <c r="AJ1096" s="146"/>
      <c r="AK1096" s="146"/>
      <c r="AL1096" s="217"/>
      <c r="AM1096" s="146"/>
      <c r="AN1096" s="146"/>
      <c r="AO1096" s="146"/>
      <c r="AP1096" s="146"/>
      <c r="AQ1096" s="146"/>
      <c r="AR1096" s="146"/>
      <c r="AS1096" s="146"/>
      <c r="AT1096" s="146"/>
      <c r="AU1096" s="146"/>
      <c r="AV1096" s="146"/>
      <c r="AW1096" s="146"/>
      <c r="AX1096" s="146"/>
      <c r="AY1096" s="146"/>
      <c r="AZ1096" s="146"/>
      <c r="BA1096" s="146"/>
      <c r="BB1096" s="146"/>
      <c r="BC1096" s="146"/>
      <c r="BD1096" s="146"/>
      <c r="BE1096" s="146"/>
      <c r="BF1096" s="146"/>
      <c r="BG1096" s="146"/>
      <c r="BH1096" s="146"/>
      <c r="BI1096" s="146"/>
      <c r="BJ1096" s="146"/>
      <c r="BK1096" s="146"/>
      <c r="BL1096" s="146"/>
      <c r="BM1096" s="146"/>
      <c r="BN1096" s="146"/>
      <c r="BO1096" s="146"/>
      <c r="BP1096" s="146"/>
      <c r="BQ1096" s="146"/>
      <c r="BR1096" s="146"/>
      <c r="BS1096" s="146"/>
      <c r="BT1096" s="146"/>
      <c r="BU1096" s="146"/>
      <c r="BV1096" s="146"/>
      <c r="BW1096" s="146"/>
      <c r="BX1096" s="146"/>
      <c r="BY1096" s="146"/>
      <c r="BZ1096" s="146"/>
      <c r="CA1096" s="146"/>
      <c r="CB1096" s="146"/>
      <c r="CC1096" s="146"/>
      <c r="CD1096" s="146"/>
      <c r="CE1096" s="146"/>
      <c r="CF1096" s="146"/>
      <c r="CG1096" s="146"/>
      <c r="CH1096" s="146"/>
      <c r="CI1096" s="146"/>
      <c r="CJ1096" s="146"/>
      <c r="CK1096" s="146"/>
      <c r="CL1096" s="146"/>
      <c r="CM1096" s="146"/>
      <c r="CN1096" s="146"/>
      <c r="CO1096" s="146"/>
      <c r="CP1096" s="146"/>
      <c r="CQ1096" s="146"/>
      <c r="CR1096" s="146"/>
      <c r="CS1096" s="146"/>
      <c r="CT1096" s="146"/>
      <c r="CU1096" s="146"/>
      <c r="CV1096" s="146"/>
      <c r="CW1096" s="146"/>
      <c r="CX1096" s="146"/>
      <c r="CY1096" s="146"/>
      <c r="CZ1096" s="146"/>
      <c r="DA1096" s="146"/>
      <c r="DB1096" s="146"/>
      <c r="DC1096" s="146"/>
      <c r="DD1096" s="146"/>
      <c r="DE1096" s="146"/>
      <c r="DF1096" s="146"/>
      <c r="DG1096" s="146"/>
      <c r="DH1096" s="146"/>
      <c r="DI1096" s="146"/>
      <c r="DJ1096" s="146"/>
      <c r="DK1096" s="146"/>
      <c r="DL1096" s="146"/>
      <c r="DM1096" s="146"/>
      <c r="DN1096" s="146"/>
      <c r="DO1096" s="146"/>
      <c r="DP1096" s="146"/>
      <c r="DQ1096" s="146"/>
      <c r="DR1096" s="146"/>
      <c r="DS1096" s="146"/>
      <c r="DT1096" s="146"/>
      <c r="DU1096" s="146"/>
      <c r="DV1096" s="158"/>
      <c r="DW1096" s="158"/>
      <c r="DX1096" s="158"/>
      <c r="DY1096" s="158"/>
      <c r="DZ1096" s="158"/>
      <c r="EA1096" s="158"/>
      <c r="EB1096" s="158"/>
      <c r="EC1096" s="158"/>
      <c r="ED1096" s="158"/>
      <c r="EE1096" s="158"/>
      <c r="EF1096" s="158"/>
      <c r="EG1096" s="158"/>
      <c r="EH1096" s="158"/>
      <c r="EI1096" s="158"/>
      <c r="EJ1096" s="146"/>
      <c r="EK1096" s="146"/>
      <c r="EL1096" s="146"/>
      <c r="EM1096" s="146"/>
      <c r="EN1096" s="146"/>
      <c r="EO1096" s="146"/>
      <c r="EP1096" s="146"/>
      <c r="EQ1096" s="146"/>
      <c r="ER1096" s="146"/>
      <c r="ES1096" s="146"/>
      <c r="ET1096" s="146"/>
      <c r="EU1096" s="146"/>
      <c r="EV1096" s="146"/>
      <c r="EW1096" s="146"/>
      <c r="EX1096" s="146"/>
      <c r="EY1096" s="146"/>
      <c r="EZ1096" s="158"/>
      <c r="FA1096" s="158"/>
      <c r="FB1096" s="158"/>
      <c r="FC1096" s="146"/>
      <c r="FD1096" s="146"/>
      <c r="FE1096" s="146"/>
      <c r="FF1096" s="146"/>
      <c r="FG1096" s="146"/>
      <c r="FH1096" s="146"/>
      <c r="FI1096" s="146"/>
      <c r="FJ1096" s="146"/>
      <c r="FK1096" s="146"/>
      <c r="FL1096" s="146"/>
      <c r="FM1096" s="146"/>
      <c r="FN1096" s="146"/>
      <c r="FO1096" s="146"/>
      <c r="FP1096" s="146"/>
      <c r="FQ1096" s="146"/>
      <c r="FR1096" s="146"/>
      <c r="FS1096" s="146"/>
      <c r="FT1096" s="146"/>
      <c r="FU1096" s="146"/>
      <c r="FV1096" s="146"/>
      <c r="FW1096" s="146"/>
      <c r="FX1096" s="146"/>
      <c r="FY1096" s="146"/>
      <c r="FZ1096" s="146"/>
      <c r="GA1096" s="146"/>
    </row>
    <row r="1097" spans="4:183">
      <c r="D1097" s="45"/>
      <c r="N1097" s="146"/>
      <c r="O1097" s="146"/>
      <c r="P1097" s="146"/>
      <c r="Q1097" s="146"/>
      <c r="R1097" s="146"/>
      <c r="S1097" s="146"/>
      <c r="T1097" s="146"/>
      <c r="U1097" s="146"/>
      <c r="V1097" s="146"/>
      <c r="W1097" s="146"/>
      <c r="X1097" s="146"/>
      <c r="Y1097" s="146"/>
      <c r="Z1097" s="146"/>
      <c r="AA1097" s="146"/>
      <c r="AB1097" s="146"/>
      <c r="AC1097" s="146"/>
      <c r="AD1097" s="146"/>
      <c r="AE1097" s="146"/>
      <c r="AF1097" s="146"/>
      <c r="AG1097" s="146"/>
      <c r="AH1097" s="146"/>
      <c r="AI1097" s="146"/>
      <c r="AJ1097" s="146"/>
      <c r="AK1097" s="146"/>
      <c r="AL1097" s="217"/>
      <c r="AM1097" s="146"/>
      <c r="AN1097" s="146"/>
      <c r="AO1097" s="146"/>
      <c r="AP1097" s="146"/>
      <c r="AQ1097" s="146"/>
      <c r="AR1097" s="146"/>
      <c r="AS1097" s="146"/>
      <c r="AT1097" s="146"/>
      <c r="AU1097" s="146"/>
      <c r="AV1097" s="146"/>
      <c r="AW1097" s="146"/>
      <c r="AX1097" s="146"/>
      <c r="AY1097" s="146"/>
      <c r="AZ1097" s="146"/>
      <c r="BA1097" s="146"/>
      <c r="BB1097" s="146"/>
      <c r="BC1097" s="146"/>
      <c r="BD1097" s="146"/>
      <c r="BE1097" s="146"/>
      <c r="BF1097" s="146"/>
      <c r="BG1097" s="146"/>
      <c r="BH1097" s="146"/>
      <c r="BI1097" s="146"/>
      <c r="BJ1097" s="146"/>
      <c r="BK1097" s="146"/>
      <c r="BL1097" s="146"/>
      <c r="BM1097" s="146"/>
      <c r="BN1097" s="146"/>
      <c r="BO1097" s="146"/>
      <c r="BP1097" s="146"/>
      <c r="BQ1097" s="146"/>
      <c r="BR1097" s="146"/>
      <c r="BS1097" s="146"/>
      <c r="BT1097" s="146"/>
      <c r="BU1097" s="146"/>
      <c r="BV1097" s="146"/>
      <c r="BW1097" s="146"/>
      <c r="BX1097" s="146"/>
      <c r="BY1097" s="146"/>
      <c r="BZ1097" s="146"/>
      <c r="CA1097" s="146"/>
      <c r="CB1097" s="146"/>
      <c r="CC1097" s="146"/>
      <c r="CD1097" s="146"/>
      <c r="CE1097" s="146"/>
      <c r="CF1097" s="146"/>
      <c r="CG1097" s="146"/>
      <c r="CH1097" s="146"/>
      <c r="CI1097" s="146"/>
      <c r="CJ1097" s="146"/>
      <c r="CK1097" s="146"/>
      <c r="CL1097" s="146"/>
      <c r="CM1097" s="146"/>
      <c r="CN1097" s="146"/>
      <c r="CO1097" s="146"/>
      <c r="CP1097" s="146"/>
      <c r="CQ1097" s="146"/>
      <c r="CR1097" s="146"/>
      <c r="CS1097" s="146"/>
      <c r="CT1097" s="146"/>
      <c r="CU1097" s="146"/>
      <c r="CV1097" s="146"/>
      <c r="CW1097" s="146"/>
      <c r="CX1097" s="146"/>
      <c r="CY1097" s="146"/>
      <c r="CZ1097" s="146"/>
      <c r="DA1097" s="146"/>
      <c r="DB1097" s="146"/>
      <c r="DC1097" s="146"/>
      <c r="DD1097" s="146"/>
      <c r="DE1097" s="146"/>
      <c r="DF1097" s="146"/>
      <c r="DG1097" s="146"/>
      <c r="DH1097" s="146"/>
      <c r="DI1097" s="146"/>
      <c r="DJ1097" s="146"/>
      <c r="DK1097" s="146"/>
      <c r="DL1097" s="146"/>
      <c r="DM1097" s="146"/>
      <c r="DN1097" s="146"/>
      <c r="DO1097" s="146"/>
      <c r="DP1097" s="146"/>
      <c r="DQ1097" s="146"/>
      <c r="DR1097" s="146"/>
      <c r="DS1097" s="146"/>
      <c r="DT1097" s="146"/>
      <c r="DU1097" s="146"/>
      <c r="DV1097" s="158"/>
      <c r="DW1097" s="158"/>
      <c r="DX1097" s="158"/>
      <c r="DY1097" s="158"/>
      <c r="DZ1097" s="158"/>
      <c r="EA1097" s="158"/>
      <c r="EB1097" s="158"/>
      <c r="EC1097" s="158"/>
      <c r="ED1097" s="158"/>
      <c r="EE1097" s="158"/>
      <c r="EF1097" s="158"/>
      <c r="EG1097" s="158"/>
      <c r="EH1097" s="158"/>
      <c r="EI1097" s="158"/>
      <c r="EJ1097" s="146"/>
      <c r="EK1097" s="146"/>
      <c r="EL1097" s="146"/>
      <c r="EM1097" s="146"/>
      <c r="EN1097" s="146"/>
      <c r="EO1097" s="146"/>
      <c r="EP1097" s="146"/>
      <c r="EQ1097" s="146"/>
      <c r="ER1097" s="146"/>
      <c r="ES1097" s="146"/>
      <c r="ET1097" s="146"/>
      <c r="EU1097" s="146"/>
      <c r="EV1097" s="146"/>
      <c r="EW1097" s="146"/>
      <c r="EX1097" s="146"/>
      <c r="EY1097" s="146"/>
      <c r="EZ1097" s="158"/>
      <c r="FA1097" s="158"/>
      <c r="FB1097" s="158"/>
      <c r="FC1097" s="146"/>
      <c r="FD1097" s="146"/>
      <c r="FE1097" s="146"/>
      <c r="FF1097" s="146"/>
      <c r="FG1097" s="146"/>
      <c r="FH1097" s="146"/>
      <c r="FI1097" s="146"/>
      <c r="FJ1097" s="146"/>
      <c r="FK1097" s="146"/>
      <c r="FL1097" s="146"/>
      <c r="FM1097" s="146"/>
      <c r="FN1097" s="146"/>
      <c r="FO1097" s="146"/>
      <c r="FP1097" s="146"/>
      <c r="FQ1097" s="146"/>
      <c r="FR1097" s="146"/>
      <c r="FS1097" s="146"/>
      <c r="FT1097" s="146"/>
      <c r="FU1097" s="146"/>
      <c r="FV1097" s="146"/>
      <c r="FW1097" s="146"/>
      <c r="FX1097" s="146"/>
      <c r="FY1097" s="146"/>
      <c r="FZ1097" s="146"/>
      <c r="GA1097" s="146"/>
    </row>
    <row r="1098" spans="4:183">
      <c r="D1098" s="45"/>
      <c r="N1098" s="146"/>
      <c r="O1098" s="146"/>
      <c r="P1098" s="146"/>
      <c r="Q1098" s="146"/>
      <c r="R1098" s="146"/>
      <c r="S1098" s="146"/>
      <c r="T1098" s="146"/>
      <c r="U1098" s="146"/>
      <c r="V1098" s="146"/>
      <c r="W1098" s="146"/>
      <c r="X1098" s="146"/>
      <c r="Y1098" s="146"/>
      <c r="Z1098" s="146"/>
      <c r="AA1098" s="146"/>
      <c r="AB1098" s="146"/>
      <c r="AC1098" s="146"/>
      <c r="AD1098" s="146"/>
      <c r="AE1098" s="146"/>
      <c r="AF1098" s="146"/>
      <c r="AG1098" s="146"/>
      <c r="AH1098" s="146"/>
      <c r="AI1098" s="146"/>
      <c r="AJ1098" s="146"/>
      <c r="AK1098" s="146"/>
      <c r="AL1098" s="217"/>
      <c r="AM1098" s="146"/>
      <c r="AN1098" s="146"/>
      <c r="AO1098" s="146"/>
      <c r="AP1098" s="146"/>
      <c r="AQ1098" s="146"/>
      <c r="AR1098" s="146"/>
      <c r="AS1098" s="146"/>
      <c r="AT1098" s="146"/>
      <c r="AU1098" s="146"/>
      <c r="AV1098" s="146"/>
      <c r="AW1098" s="146"/>
      <c r="AX1098" s="146"/>
      <c r="AY1098" s="146"/>
      <c r="AZ1098" s="146"/>
      <c r="BA1098" s="146"/>
      <c r="BB1098" s="146"/>
      <c r="BC1098" s="146"/>
      <c r="BD1098" s="146"/>
      <c r="BE1098" s="146"/>
      <c r="BF1098" s="146"/>
      <c r="BG1098" s="146"/>
      <c r="BH1098" s="146"/>
      <c r="BI1098" s="146"/>
      <c r="BJ1098" s="146"/>
      <c r="BK1098" s="146"/>
      <c r="BL1098" s="146"/>
      <c r="BM1098" s="146"/>
      <c r="BN1098" s="146"/>
      <c r="BO1098" s="146"/>
      <c r="BP1098" s="146"/>
      <c r="BQ1098" s="146"/>
      <c r="BR1098" s="146"/>
      <c r="BS1098" s="146"/>
      <c r="BT1098" s="146"/>
      <c r="BU1098" s="146"/>
      <c r="BV1098" s="146"/>
      <c r="BW1098" s="146"/>
      <c r="BX1098" s="146"/>
      <c r="BY1098" s="146"/>
      <c r="BZ1098" s="146"/>
      <c r="CA1098" s="146"/>
      <c r="CB1098" s="146"/>
      <c r="CC1098" s="146"/>
      <c r="CD1098" s="146"/>
      <c r="CE1098" s="146"/>
      <c r="CF1098" s="146"/>
      <c r="CG1098" s="146"/>
      <c r="CH1098" s="146"/>
      <c r="CI1098" s="146"/>
      <c r="CJ1098" s="146"/>
      <c r="CK1098" s="146"/>
      <c r="CL1098" s="146"/>
      <c r="CM1098" s="146"/>
      <c r="CN1098" s="146"/>
      <c r="CO1098" s="146"/>
      <c r="CP1098" s="146"/>
      <c r="CQ1098" s="146"/>
      <c r="CR1098" s="146"/>
      <c r="CS1098" s="146"/>
      <c r="CT1098" s="146"/>
      <c r="CU1098" s="146"/>
      <c r="CV1098" s="146"/>
      <c r="CW1098" s="146"/>
      <c r="CX1098" s="146"/>
      <c r="CY1098" s="146"/>
      <c r="CZ1098" s="146"/>
      <c r="DA1098" s="146"/>
      <c r="DB1098" s="146"/>
      <c r="DC1098" s="146"/>
      <c r="DD1098" s="146"/>
      <c r="DE1098" s="146"/>
      <c r="DF1098" s="146"/>
      <c r="DG1098" s="146"/>
      <c r="DH1098" s="146"/>
      <c r="DI1098" s="146"/>
      <c r="DJ1098" s="146"/>
      <c r="DK1098" s="146"/>
      <c r="DL1098" s="146"/>
      <c r="DM1098" s="146"/>
      <c r="DN1098" s="146"/>
      <c r="DO1098" s="146"/>
      <c r="DP1098" s="146"/>
      <c r="DQ1098" s="146"/>
      <c r="DR1098" s="146"/>
      <c r="DS1098" s="146"/>
      <c r="DT1098" s="146"/>
      <c r="DU1098" s="146"/>
      <c r="DV1098" s="158"/>
      <c r="DW1098" s="158"/>
      <c r="DX1098" s="158"/>
      <c r="DY1098" s="158"/>
      <c r="DZ1098" s="158"/>
      <c r="EA1098" s="158"/>
      <c r="EB1098" s="158"/>
      <c r="EC1098" s="158"/>
      <c r="ED1098" s="158"/>
      <c r="EE1098" s="158"/>
      <c r="EF1098" s="158"/>
      <c r="EG1098" s="158"/>
      <c r="EH1098" s="158"/>
      <c r="EI1098" s="158"/>
      <c r="EJ1098" s="146"/>
      <c r="EK1098" s="146"/>
      <c r="EL1098" s="146"/>
      <c r="EM1098" s="146"/>
      <c r="EN1098" s="146"/>
      <c r="EO1098" s="146"/>
      <c r="EP1098" s="146"/>
      <c r="EQ1098" s="146"/>
      <c r="ER1098" s="146"/>
      <c r="ES1098" s="146"/>
      <c r="ET1098" s="146"/>
      <c r="EU1098" s="146"/>
      <c r="EV1098" s="146"/>
      <c r="EW1098" s="146"/>
      <c r="EX1098" s="146"/>
      <c r="EY1098" s="146"/>
      <c r="EZ1098" s="158"/>
      <c r="FA1098" s="158"/>
      <c r="FB1098" s="158"/>
      <c r="FC1098" s="146"/>
      <c r="FD1098" s="146"/>
      <c r="FE1098" s="146"/>
      <c r="FF1098" s="146"/>
      <c r="FG1098" s="146"/>
      <c r="FH1098" s="146"/>
      <c r="FI1098" s="146"/>
      <c r="FJ1098" s="146"/>
      <c r="FK1098" s="146"/>
      <c r="FL1098" s="146"/>
      <c r="FM1098" s="146"/>
      <c r="FN1098" s="146"/>
      <c r="FO1098" s="146"/>
      <c r="FP1098" s="146"/>
      <c r="FQ1098" s="146"/>
      <c r="FR1098" s="146"/>
      <c r="FS1098" s="146"/>
      <c r="FT1098" s="146"/>
      <c r="FU1098" s="146"/>
      <c r="FV1098" s="146"/>
      <c r="FW1098" s="146"/>
      <c r="FX1098" s="146"/>
      <c r="FY1098" s="146"/>
      <c r="FZ1098" s="146"/>
      <c r="GA1098" s="146"/>
    </row>
    <row r="1099" spans="4:183">
      <c r="D1099" s="45"/>
      <c r="N1099" s="146"/>
      <c r="O1099" s="146"/>
      <c r="P1099" s="146"/>
      <c r="Q1099" s="146"/>
      <c r="R1099" s="146"/>
      <c r="S1099" s="146"/>
      <c r="T1099" s="146"/>
      <c r="U1099" s="146"/>
      <c r="V1099" s="146"/>
      <c r="W1099" s="146"/>
      <c r="X1099" s="146"/>
      <c r="Y1099" s="146"/>
      <c r="Z1099" s="146"/>
      <c r="AA1099" s="146"/>
      <c r="AB1099" s="146"/>
      <c r="AC1099" s="146"/>
      <c r="AD1099" s="146"/>
      <c r="AE1099" s="146"/>
      <c r="AF1099" s="146"/>
      <c r="AG1099" s="146"/>
      <c r="AH1099" s="146"/>
      <c r="AI1099" s="146"/>
      <c r="AJ1099" s="146"/>
      <c r="AK1099" s="146"/>
      <c r="AL1099" s="217"/>
      <c r="AM1099" s="146"/>
      <c r="AN1099" s="146"/>
      <c r="AO1099" s="146"/>
      <c r="AP1099" s="146"/>
      <c r="AQ1099" s="146"/>
      <c r="AR1099" s="146"/>
      <c r="AS1099" s="146"/>
      <c r="AT1099" s="146"/>
      <c r="AU1099" s="146"/>
      <c r="AV1099" s="146"/>
      <c r="AW1099" s="146"/>
      <c r="AX1099" s="146"/>
      <c r="AY1099" s="146"/>
      <c r="AZ1099" s="146"/>
      <c r="BA1099" s="146"/>
      <c r="BB1099" s="146"/>
      <c r="BC1099" s="146"/>
      <c r="BD1099" s="146"/>
      <c r="BE1099" s="146"/>
      <c r="BF1099" s="146"/>
      <c r="BG1099" s="146"/>
      <c r="BH1099" s="146"/>
      <c r="BI1099" s="146"/>
      <c r="BJ1099" s="146"/>
      <c r="BK1099" s="146"/>
      <c r="BL1099" s="146"/>
      <c r="BM1099" s="146"/>
      <c r="BN1099" s="146"/>
      <c r="BO1099" s="146"/>
      <c r="BP1099" s="146"/>
      <c r="BQ1099" s="146"/>
      <c r="BR1099" s="146"/>
      <c r="BS1099" s="146"/>
      <c r="BT1099" s="146"/>
      <c r="BU1099" s="146"/>
      <c r="BV1099" s="146"/>
      <c r="BW1099" s="146"/>
      <c r="BX1099" s="146"/>
      <c r="BY1099" s="146"/>
      <c r="BZ1099" s="146"/>
      <c r="CA1099" s="146"/>
      <c r="CB1099" s="146"/>
      <c r="CC1099" s="146"/>
      <c r="CD1099" s="146"/>
      <c r="CE1099" s="146"/>
      <c r="CF1099" s="146"/>
      <c r="CG1099" s="146"/>
      <c r="CH1099" s="146"/>
      <c r="CI1099" s="146"/>
      <c r="CJ1099" s="146"/>
      <c r="CK1099" s="146"/>
      <c r="CL1099" s="146"/>
      <c r="CM1099" s="146"/>
      <c r="CN1099" s="146"/>
      <c r="CO1099" s="146"/>
      <c r="CP1099" s="146"/>
      <c r="CQ1099" s="146"/>
      <c r="CR1099" s="146"/>
      <c r="CS1099" s="146"/>
      <c r="CT1099" s="146"/>
      <c r="CU1099" s="146"/>
      <c r="CV1099" s="146"/>
      <c r="CW1099" s="146"/>
      <c r="CX1099" s="146"/>
      <c r="CY1099" s="146"/>
      <c r="CZ1099" s="146"/>
      <c r="DA1099" s="146"/>
      <c r="DB1099" s="146"/>
      <c r="DC1099" s="146"/>
      <c r="DD1099" s="146"/>
      <c r="DE1099" s="146"/>
      <c r="DF1099" s="146"/>
      <c r="DG1099" s="146"/>
      <c r="DH1099" s="146"/>
      <c r="DI1099" s="146"/>
      <c r="DJ1099" s="146"/>
      <c r="DK1099" s="146"/>
      <c r="DL1099" s="146"/>
      <c r="DM1099" s="146"/>
      <c r="DN1099" s="146"/>
      <c r="DO1099" s="146"/>
      <c r="DP1099" s="146"/>
      <c r="DQ1099" s="146"/>
      <c r="DR1099" s="146"/>
      <c r="DS1099" s="146"/>
      <c r="DT1099" s="146"/>
      <c r="DU1099" s="146"/>
      <c r="DV1099" s="158"/>
      <c r="DW1099" s="158"/>
      <c r="DX1099" s="158"/>
      <c r="DY1099" s="158"/>
      <c r="DZ1099" s="158"/>
      <c r="EA1099" s="158"/>
      <c r="EB1099" s="158"/>
      <c r="EC1099" s="158"/>
      <c r="ED1099" s="158"/>
      <c r="EE1099" s="158"/>
      <c r="EF1099" s="158"/>
      <c r="EG1099" s="158"/>
      <c r="EH1099" s="158"/>
      <c r="EI1099" s="158"/>
      <c r="EJ1099" s="146"/>
      <c r="EK1099" s="146"/>
      <c r="EL1099" s="146"/>
      <c r="EM1099" s="146"/>
      <c r="EN1099" s="146"/>
      <c r="EO1099" s="146"/>
      <c r="EP1099" s="146"/>
      <c r="EQ1099" s="146"/>
      <c r="ER1099" s="146"/>
      <c r="ES1099" s="146"/>
      <c r="ET1099" s="146"/>
      <c r="EU1099" s="146"/>
      <c r="EV1099" s="146"/>
      <c r="EW1099" s="146"/>
      <c r="EX1099" s="146"/>
      <c r="EY1099" s="146"/>
      <c r="EZ1099" s="158"/>
      <c r="FA1099" s="158"/>
      <c r="FB1099" s="158"/>
      <c r="FC1099" s="146"/>
      <c r="FD1099" s="146"/>
      <c r="FE1099" s="146"/>
      <c r="FF1099" s="146"/>
      <c r="FG1099" s="146"/>
      <c r="FH1099" s="146"/>
      <c r="FI1099" s="146"/>
      <c r="FJ1099" s="146"/>
      <c r="FK1099" s="146"/>
      <c r="FL1099" s="146"/>
      <c r="FM1099" s="146"/>
      <c r="FN1099" s="146"/>
      <c r="FO1099" s="146"/>
      <c r="FP1099" s="146"/>
      <c r="FQ1099" s="146"/>
      <c r="FR1099" s="146"/>
      <c r="FS1099" s="146"/>
      <c r="FT1099" s="146"/>
      <c r="FU1099" s="146"/>
      <c r="FV1099" s="146"/>
      <c r="FW1099" s="146"/>
      <c r="FX1099" s="146"/>
      <c r="FY1099" s="146"/>
      <c r="FZ1099" s="146"/>
      <c r="GA1099" s="146"/>
    </row>
    <row r="1100" spans="4:183">
      <c r="D1100" s="45"/>
      <c r="N1100" s="146"/>
      <c r="O1100" s="146"/>
      <c r="P1100" s="146"/>
      <c r="Q1100" s="146"/>
      <c r="R1100" s="146"/>
      <c r="S1100" s="146"/>
      <c r="T1100" s="146"/>
      <c r="U1100" s="146"/>
      <c r="V1100" s="146"/>
      <c r="W1100" s="146"/>
      <c r="X1100" s="146"/>
      <c r="Y1100" s="146"/>
      <c r="Z1100" s="146"/>
      <c r="AA1100" s="146"/>
      <c r="AB1100" s="146"/>
      <c r="AC1100" s="146"/>
      <c r="AD1100" s="146"/>
      <c r="AE1100" s="146"/>
      <c r="AF1100" s="146"/>
      <c r="AG1100" s="146"/>
      <c r="AH1100" s="146"/>
      <c r="AI1100" s="146"/>
      <c r="AJ1100" s="146"/>
      <c r="AK1100" s="146"/>
      <c r="AL1100" s="217"/>
      <c r="AM1100" s="146"/>
      <c r="AN1100" s="146"/>
      <c r="AO1100" s="146"/>
      <c r="AP1100" s="146"/>
      <c r="AQ1100" s="146"/>
      <c r="AR1100" s="146"/>
      <c r="AS1100" s="146"/>
      <c r="AT1100" s="146"/>
      <c r="AU1100" s="146"/>
      <c r="AV1100" s="146"/>
      <c r="AW1100" s="146"/>
      <c r="AX1100" s="146"/>
      <c r="AY1100" s="146"/>
      <c r="AZ1100" s="146"/>
      <c r="BA1100" s="146"/>
      <c r="BB1100" s="146"/>
      <c r="BC1100" s="146"/>
      <c r="BD1100" s="146"/>
      <c r="BE1100" s="146"/>
      <c r="BF1100" s="146"/>
      <c r="BG1100" s="146"/>
      <c r="BH1100" s="146"/>
      <c r="BI1100" s="146"/>
      <c r="BJ1100" s="146"/>
      <c r="BK1100" s="146"/>
      <c r="BL1100" s="146"/>
      <c r="BM1100" s="146"/>
      <c r="BN1100" s="146"/>
      <c r="BO1100" s="146"/>
      <c r="BP1100" s="146"/>
      <c r="BQ1100" s="146"/>
      <c r="BR1100" s="146"/>
      <c r="BS1100" s="146"/>
      <c r="BT1100" s="146"/>
      <c r="BU1100" s="146"/>
      <c r="BV1100" s="146"/>
      <c r="BW1100" s="146"/>
      <c r="BX1100" s="146"/>
      <c r="BY1100" s="146"/>
      <c r="BZ1100" s="146"/>
      <c r="CA1100" s="146"/>
      <c r="CB1100" s="146"/>
      <c r="CC1100" s="146"/>
      <c r="CD1100" s="146"/>
      <c r="CE1100" s="146"/>
      <c r="CF1100" s="146"/>
      <c r="CG1100" s="146"/>
      <c r="CH1100" s="146"/>
      <c r="CI1100" s="146"/>
      <c r="CJ1100" s="146"/>
      <c r="CK1100" s="146"/>
      <c r="CL1100" s="146"/>
      <c r="CM1100" s="146"/>
      <c r="CN1100" s="146"/>
      <c r="CO1100" s="146"/>
      <c r="CP1100" s="146"/>
      <c r="CQ1100" s="146"/>
      <c r="CR1100" s="146"/>
      <c r="CS1100" s="146"/>
      <c r="CT1100" s="146"/>
      <c r="CU1100" s="146"/>
      <c r="CV1100" s="146"/>
      <c r="CW1100" s="146"/>
      <c r="CX1100" s="146"/>
      <c r="CY1100" s="146"/>
      <c r="CZ1100" s="146"/>
      <c r="DA1100" s="146"/>
      <c r="DB1100" s="146"/>
      <c r="DC1100" s="146"/>
      <c r="DD1100" s="146"/>
      <c r="DE1100" s="146"/>
      <c r="DF1100" s="146"/>
      <c r="DG1100" s="146"/>
      <c r="DH1100" s="146"/>
      <c r="DI1100" s="146"/>
      <c r="DJ1100" s="146"/>
      <c r="DK1100" s="146"/>
      <c r="DL1100" s="146"/>
      <c r="DM1100" s="146"/>
      <c r="DN1100" s="146"/>
      <c r="DO1100" s="146"/>
      <c r="DP1100" s="146"/>
      <c r="DQ1100" s="146"/>
      <c r="DR1100" s="146"/>
      <c r="DS1100" s="146"/>
      <c r="DT1100" s="146"/>
      <c r="DU1100" s="146"/>
      <c r="DV1100" s="158"/>
      <c r="DW1100" s="158"/>
      <c r="DX1100" s="158"/>
      <c r="DY1100" s="158"/>
      <c r="DZ1100" s="158"/>
      <c r="EA1100" s="158"/>
      <c r="EB1100" s="158"/>
      <c r="EC1100" s="158"/>
      <c r="ED1100" s="158"/>
      <c r="EE1100" s="158"/>
      <c r="EF1100" s="158"/>
      <c r="EG1100" s="158"/>
      <c r="EH1100" s="158"/>
      <c r="EI1100" s="158"/>
      <c r="EJ1100" s="146"/>
      <c r="EK1100" s="146"/>
      <c r="EL1100" s="146"/>
      <c r="EM1100" s="146"/>
      <c r="EN1100" s="146"/>
      <c r="EO1100" s="146"/>
      <c r="EP1100" s="146"/>
      <c r="EQ1100" s="146"/>
      <c r="ER1100" s="146"/>
      <c r="ES1100" s="146"/>
      <c r="ET1100" s="146"/>
      <c r="EU1100" s="146"/>
      <c r="EV1100" s="146"/>
      <c r="EW1100" s="146"/>
      <c r="EX1100" s="146"/>
      <c r="EY1100" s="146"/>
      <c r="EZ1100" s="158"/>
      <c r="FA1100" s="158"/>
      <c r="FB1100" s="158"/>
      <c r="FC1100" s="146"/>
      <c r="FD1100" s="146"/>
      <c r="FE1100" s="146"/>
      <c r="FF1100" s="146"/>
      <c r="FG1100" s="146"/>
      <c r="FH1100" s="146"/>
      <c r="FI1100" s="146"/>
      <c r="FJ1100" s="146"/>
      <c r="FK1100" s="146"/>
      <c r="FL1100" s="146"/>
      <c r="FM1100" s="146"/>
      <c r="FN1100" s="146"/>
      <c r="FO1100" s="146"/>
      <c r="FP1100" s="146"/>
      <c r="FQ1100" s="146"/>
      <c r="FR1100" s="146"/>
      <c r="FS1100" s="146"/>
      <c r="FT1100" s="146"/>
      <c r="FU1100" s="146"/>
      <c r="FV1100" s="146"/>
      <c r="FW1100" s="146"/>
      <c r="FX1100" s="146"/>
      <c r="FY1100" s="146"/>
      <c r="FZ1100" s="146"/>
      <c r="GA1100" s="146"/>
    </row>
    <row r="1101" spans="4:183">
      <c r="D1101" s="45"/>
      <c r="N1101" s="146"/>
      <c r="O1101" s="146"/>
      <c r="P1101" s="146"/>
      <c r="Q1101" s="146"/>
      <c r="R1101" s="146"/>
      <c r="S1101" s="146"/>
      <c r="T1101" s="146"/>
      <c r="U1101" s="146"/>
      <c r="V1101" s="146"/>
      <c r="W1101" s="146"/>
      <c r="X1101" s="146"/>
      <c r="Y1101" s="146"/>
      <c r="Z1101" s="146"/>
      <c r="AA1101" s="146"/>
      <c r="AB1101" s="146"/>
      <c r="AC1101" s="146"/>
      <c r="AD1101" s="146"/>
      <c r="AE1101" s="146"/>
      <c r="AF1101" s="146"/>
      <c r="AG1101" s="146"/>
      <c r="AH1101" s="146"/>
      <c r="AI1101" s="146"/>
      <c r="AJ1101" s="146"/>
      <c r="AK1101" s="146"/>
      <c r="AL1101" s="217"/>
      <c r="AM1101" s="146"/>
      <c r="AN1101" s="146"/>
      <c r="AO1101" s="146"/>
      <c r="AP1101" s="146"/>
      <c r="AQ1101" s="146"/>
      <c r="AR1101" s="146"/>
      <c r="AS1101" s="146"/>
      <c r="AT1101" s="146"/>
      <c r="AU1101" s="146"/>
      <c r="AV1101" s="146"/>
      <c r="AW1101" s="146"/>
      <c r="AX1101" s="146"/>
      <c r="AY1101" s="146"/>
      <c r="AZ1101" s="146"/>
      <c r="BA1101" s="146"/>
      <c r="BB1101" s="146"/>
      <c r="BC1101" s="146"/>
      <c r="BD1101" s="146"/>
      <c r="BE1101" s="146"/>
      <c r="BF1101" s="146"/>
      <c r="BG1101" s="146"/>
      <c r="BH1101" s="146"/>
      <c r="BI1101" s="146"/>
      <c r="BJ1101" s="146"/>
      <c r="BK1101" s="146"/>
      <c r="BL1101" s="146"/>
      <c r="BM1101" s="146"/>
      <c r="BN1101" s="146"/>
      <c r="BO1101" s="146"/>
      <c r="BP1101" s="146"/>
      <c r="BQ1101" s="146"/>
      <c r="BR1101" s="146"/>
      <c r="BS1101" s="146"/>
      <c r="BT1101" s="146"/>
      <c r="BU1101" s="146"/>
      <c r="BV1101" s="146"/>
      <c r="BW1101" s="146"/>
      <c r="BX1101" s="146"/>
      <c r="BY1101" s="146"/>
      <c r="BZ1101" s="146"/>
      <c r="CA1101" s="146"/>
      <c r="CB1101" s="146"/>
      <c r="CC1101" s="146"/>
      <c r="CD1101" s="146"/>
      <c r="CE1101" s="146"/>
      <c r="CF1101" s="146"/>
      <c r="CG1101" s="146"/>
      <c r="CH1101" s="146"/>
      <c r="CI1101" s="146"/>
      <c r="CJ1101" s="146"/>
      <c r="CK1101" s="146"/>
      <c r="CL1101" s="146"/>
      <c r="CM1101" s="146"/>
      <c r="CN1101" s="146"/>
      <c r="CO1101" s="146"/>
      <c r="CP1101" s="146"/>
      <c r="CQ1101" s="146"/>
      <c r="CR1101" s="146"/>
      <c r="CS1101" s="146"/>
      <c r="CT1101" s="146"/>
      <c r="CU1101" s="146"/>
      <c r="CV1101" s="146"/>
      <c r="CW1101" s="146"/>
      <c r="CX1101" s="146"/>
      <c r="CY1101" s="146"/>
      <c r="CZ1101" s="146"/>
      <c r="DA1101" s="146"/>
      <c r="DB1101" s="146"/>
      <c r="DC1101" s="146"/>
      <c r="DD1101" s="146"/>
      <c r="DE1101" s="146"/>
      <c r="DF1101" s="146"/>
      <c r="DG1101" s="146"/>
      <c r="DH1101" s="146"/>
      <c r="DI1101" s="146"/>
      <c r="DJ1101" s="146"/>
      <c r="DK1101" s="146"/>
      <c r="DL1101" s="146"/>
      <c r="DM1101" s="146"/>
      <c r="DN1101" s="146"/>
      <c r="DO1101" s="146"/>
      <c r="DP1101" s="146"/>
      <c r="DQ1101" s="146"/>
      <c r="DR1101" s="146"/>
      <c r="DS1101" s="146"/>
      <c r="DT1101" s="146"/>
      <c r="DU1101" s="146"/>
      <c r="DV1101" s="158"/>
      <c r="DW1101" s="158"/>
      <c r="DX1101" s="158"/>
      <c r="DY1101" s="158"/>
      <c r="DZ1101" s="158"/>
      <c r="EA1101" s="158"/>
      <c r="EB1101" s="158"/>
      <c r="EC1101" s="158"/>
      <c r="ED1101" s="158"/>
      <c r="EE1101" s="158"/>
      <c r="EF1101" s="158"/>
      <c r="EG1101" s="158"/>
      <c r="EH1101" s="158"/>
      <c r="EI1101" s="158"/>
      <c r="EJ1101" s="146"/>
      <c r="EK1101" s="146"/>
      <c r="EL1101" s="146"/>
      <c r="EM1101" s="146"/>
      <c r="EN1101" s="146"/>
      <c r="EO1101" s="146"/>
      <c r="EP1101" s="146"/>
      <c r="EQ1101" s="146"/>
      <c r="ER1101" s="146"/>
      <c r="ES1101" s="146"/>
      <c r="ET1101" s="146"/>
      <c r="EU1101" s="146"/>
      <c r="EV1101" s="146"/>
      <c r="EW1101" s="146"/>
      <c r="EX1101" s="146"/>
      <c r="EY1101" s="146"/>
      <c r="EZ1101" s="158"/>
      <c r="FA1101" s="158"/>
      <c r="FB1101" s="158"/>
      <c r="FC1101" s="146"/>
      <c r="FD1101" s="146"/>
      <c r="FE1101" s="146"/>
      <c r="FF1101" s="146"/>
      <c r="FG1101" s="146"/>
      <c r="FH1101" s="146"/>
      <c r="FI1101" s="146"/>
      <c r="FJ1101" s="146"/>
      <c r="FK1101" s="146"/>
      <c r="FL1101" s="146"/>
      <c r="FM1101" s="146"/>
      <c r="FN1101" s="146"/>
      <c r="FO1101" s="146"/>
      <c r="FP1101" s="146"/>
      <c r="FQ1101" s="146"/>
      <c r="FR1101" s="146"/>
      <c r="FS1101" s="146"/>
      <c r="FT1101" s="146"/>
      <c r="FU1101" s="146"/>
      <c r="FV1101" s="146"/>
      <c r="FW1101" s="146"/>
      <c r="FX1101" s="146"/>
      <c r="FY1101" s="146"/>
      <c r="FZ1101" s="146"/>
      <c r="GA1101" s="146"/>
    </row>
    <row r="1102" spans="4:183">
      <c r="D1102" s="45"/>
      <c r="N1102" s="146"/>
      <c r="O1102" s="146"/>
      <c r="P1102" s="146"/>
      <c r="Q1102" s="146"/>
      <c r="R1102" s="146"/>
      <c r="S1102" s="146"/>
      <c r="T1102" s="146"/>
      <c r="U1102" s="146"/>
      <c r="V1102" s="146"/>
      <c r="W1102" s="146"/>
      <c r="X1102" s="146"/>
      <c r="Y1102" s="146"/>
      <c r="Z1102" s="146"/>
      <c r="AA1102" s="146"/>
      <c r="AB1102" s="146"/>
      <c r="AC1102" s="146"/>
      <c r="AD1102" s="146"/>
      <c r="AE1102" s="146"/>
      <c r="AF1102" s="146"/>
      <c r="AG1102" s="146"/>
      <c r="AH1102" s="146"/>
      <c r="AI1102" s="146"/>
      <c r="AJ1102" s="146"/>
      <c r="AK1102" s="146"/>
      <c r="AL1102" s="217"/>
      <c r="AM1102" s="146"/>
      <c r="AN1102" s="146"/>
      <c r="AO1102" s="146"/>
      <c r="AP1102" s="146"/>
      <c r="AQ1102" s="146"/>
      <c r="AR1102" s="146"/>
      <c r="AS1102" s="146"/>
      <c r="AT1102" s="146"/>
      <c r="AU1102" s="146"/>
      <c r="AV1102" s="146"/>
      <c r="AW1102" s="146"/>
      <c r="AX1102" s="146"/>
      <c r="AY1102" s="146"/>
      <c r="AZ1102" s="146"/>
      <c r="BA1102" s="146"/>
      <c r="BB1102" s="146"/>
      <c r="BC1102" s="146"/>
      <c r="BD1102" s="146"/>
      <c r="BE1102" s="146"/>
      <c r="BF1102" s="146"/>
      <c r="BG1102" s="146"/>
      <c r="BH1102" s="146"/>
      <c r="BI1102" s="146"/>
      <c r="BJ1102" s="146"/>
      <c r="BK1102" s="146"/>
      <c r="BL1102" s="146"/>
      <c r="BM1102" s="146"/>
      <c r="BN1102" s="146"/>
      <c r="BO1102" s="146"/>
      <c r="BP1102" s="146"/>
      <c r="BQ1102" s="146"/>
      <c r="BR1102" s="146"/>
      <c r="BS1102" s="146"/>
      <c r="BT1102" s="146"/>
      <c r="BU1102" s="146"/>
      <c r="BV1102" s="146"/>
      <c r="BW1102" s="146"/>
      <c r="BX1102" s="146"/>
      <c r="BY1102" s="146"/>
      <c r="BZ1102" s="146"/>
      <c r="CA1102" s="146"/>
      <c r="CB1102" s="146"/>
      <c r="CC1102" s="146"/>
      <c r="CD1102" s="146"/>
      <c r="CE1102" s="146"/>
      <c r="CF1102" s="146"/>
      <c r="CG1102" s="146"/>
      <c r="CH1102" s="146"/>
      <c r="CI1102" s="146"/>
      <c r="CJ1102" s="146"/>
      <c r="CK1102" s="146"/>
      <c r="CL1102" s="146"/>
      <c r="CM1102" s="146"/>
      <c r="CN1102" s="146"/>
      <c r="CO1102" s="146"/>
      <c r="CP1102" s="146"/>
      <c r="CQ1102" s="146"/>
      <c r="CR1102" s="146"/>
      <c r="CS1102" s="146"/>
      <c r="CT1102" s="146"/>
      <c r="CU1102" s="146"/>
      <c r="CV1102" s="146"/>
      <c r="CW1102" s="146"/>
      <c r="CX1102" s="146"/>
      <c r="CY1102" s="146"/>
      <c r="CZ1102" s="146"/>
      <c r="DA1102" s="146"/>
      <c r="DB1102" s="146"/>
      <c r="DC1102" s="146"/>
      <c r="DD1102" s="146"/>
      <c r="DE1102" s="146"/>
      <c r="DF1102" s="146"/>
      <c r="DG1102" s="146"/>
      <c r="DH1102" s="146"/>
      <c r="DI1102" s="146"/>
      <c r="DJ1102" s="146"/>
      <c r="DK1102" s="146"/>
      <c r="DL1102" s="146"/>
      <c r="DM1102" s="146"/>
      <c r="DN1102" s="146"/>
      <c r="DO1102" s="146"/>
      <c r="DP1102" s="146"/>
      <c r="DQ1102" s="146"/>
      <c r="DR1102" s="146"/>
      <c r="DS1102" s="146"/>
      <c r="DT1102" s="146"/>
      <c r="DU1102" s="146"/>
      <c r="DV1102" s="158"/>
      <c r="DW1102" s="158"/>
      <c r="DX1102" s="158"/>
      <c r="DY1102" s="158"/>
      <c r="DZ1102" s="158"/>
      <c r="EA1102" s="158"/>
      <c r="EB1102" s="158"/>
      <c r="EC1102" s="158"/>
      <c r="ED1102" s="158"/>
      <c r="EE1102" s="158"/>
      <c r="EF1102" s="158"/>
      <c r="EG1102" s="158"/>
      <c r="EH1102" s="158"/>
      <c r="EI1102" s="158"/>
      <c r="EJ1102" s="146"/>
      <c r="EK1102" s="146"/>
      <c r="EL1102" s="146"/>
      <c r="EM1102" s="146"/>
      <c r="EN1102" s="146"/>
      <c r="EO1102" s="146"/>
      <c r="EP1102" s="146"/>
      <c r="EQ1102" s="146"/>
      <c r="ER1102" s="146"/>
      <c r="ES1102" s="146"/>
      <c r="ET1102" s="146"/>
      <c r="EU1102" s="146"/>
      <c r="EV1102" s="146"/>
      <c r="EW1102" s="146"/>
      <c r="EX1102" s="146"/>
      <c r="EY1102" s="146"/>
      <c r="EZ1102" s="158"/>
      <c r="FA1102" s="158"/>
      <c r="FB1102" s="158"/>
      <c r="FC1102" s="146"/>
      <c r="FD1102" s="146"/>
      <c r="FE1102" s="146"/>
      <c r="FF1102" s="146"/>
      <c r="FG1102" s="146"/>
      <c r="FH1102" s="146"/>
      <c r="FI1102" s="146"/>
      <c r="FJ1102" s="146"/>
      <c r="FK1102" s="146"/>
      <c r="FL1102" s="146"/>
      <c r="FM1102" s="146"/>
      <c r="FN1102" s="146"/>
      <c r="FO1102" s="146"/>
      <c r="FP1102" s="146"/>
      <c r="FQ1102" s="146"/>
      <c r="FR1102" s="146"/>
      <c r="FS1102" s="146"/>
      <c r="FT1102" s="146"/>
      <c r="FU1102" s="146"/>
      <c r="FV1102" s="146"/>
      <c r="FW1102" s="146"/>
      <c r="FX1102" s="146"/>
      <c r="FY1102" s="146"/>
      <c r="FZ1102" s="146"/>
      <c r="GA1102" s="146"/>
    </row>
    <row r="1103" spans="4:183">
      <c r="D1103" s="45"/>
      <c r="N1103" s="146"/>
      <c r="O1103" s="146"/>
      <c r="P1103" s="146"/>
      <c r="Q1103" s="146"/>
      <c r="R1103" s="146"/>
      <c r="S1103" s="146"/>
      <c r="T1103" s="146"/>
      <c r="U1103" s="146"/>
      <c r="V1103" s="146"/>
      <c r="W1103" s="146"/>
      <c r="X1103" s="146"/>
      <c r="Y1103" s="146"/>
      <c r="Z1103" s="146"/>
      <c r="AA1103" s="146"/>
      <c r="AB1103" s="146"/>
      <c r="AC1103" s="146"/>
      <c r="AD1103" s="146"/>
      <c r="AE1103" s="146"/>
      <c r="AF1103" s="146"/>
      <c r="AG1103" s="146"/>
      <c r="AH1103" s="146"/>
      <c r="AI1103" s="146"/>
      <c r="AJ1103" s="146"/>
      <c r="AK1103" s="146"/>
      <c r="AL1103" s="217"/>
      <c r="AM1103" s="146"/>
      <c r="AN1103" s="146"/>
      <c r="AO1103" s="146"/>
      <c r="AP1103" s="146"/>
      <c r="AQ1103" s="146"/>
      <c r="AR1103" s="146"/>
      <c r="AS1103" s="146"/>
      <c r="AT1103" s="146"/>
      <c r="AU1103" s="146"/>
      <c r="AV1103" s="146"/>
      <c r="AW1103" s="146"/>
      <c r="AX1103" s="146"/>
      <c r="AY1103" s="146"/>
      <c r="AZ1103" s="146"/>
      <c r="BA1103" s="146"/>
      <c r="BB1103" s="146"/>
      <c r="BC1103" s="146"/>
      <c r="BD1103" s="146"/>
      <c r="BE1103" s="146"/>
      <c r="BF1103" s="146"/>
      <c r="BG1103" s="146"/>
      <c r="BH1103" s="146"/>
      <c r="BI1103" s="146"/>
      <c r="BJ1103" s="146"/>
      <c r="BK1103" s="146"/>
      <c r="BL1103" s="146"/>
      <c r="BM1103" s="146"/>
      <c r="BN1103" s="146"/>
      <c r="BO1103" s="146"/>
      <c r="BP1103" s="146"/>
      <c r="BQ1103" s="146"/>
      <c r="BR1103" s="146"/>
      <c r="BS1103" s="146"/>
      <c r="BT1103" s="146"/>
      <c r="BU1103" s="146"/>
      <c r="BV1103" s="146"/>
      <c r="BW1103" s="146"/>
      <c r="BX1103" s="146"/>
      <c r="BY1103" s="146"/>
      <c r="BZ1103" s="146"/>
      <c r="CA1103" s="146"/>
      <c r="CB1103" s="146"/>
      <c r="CC1103" s="146"/>
      <c r="CD1103" s="146"/>
      <c r="CE1103" s="146"/>
      <c r="CF1103" s="146"/>
      <c r="CG1103" s="146"/>
      <c r="CH1103" s="146"/>
      <c r="CI1103" s="146"/>
      <c r="CJ1103" s="146"/>
      <c r="CK1103" s="146"/>
      <c r="CL1103" s="146"/>
      <c r="CM1103" s="146"/>
      <c r="CN1103" s="146"/>
      <c r="CO1103" s="146"/>
      <c r="CP1103" s="146"/>
      <c r="CQ1103" s="146"/>
      <c r="CR1103" s="146"/>
      <c r="CS1103" s="146"/>
      <c r="CT1103" s="146"/>
      <c r="CU1103" s="146"/>
      <c r="CV1103" s="146"/>
      <c r="CW1103" s="146"/>
      <c r="CX1103" s="146"/>
      <c r="CY1103" s="146"/>
      <c r="CZ1103" s="146"/>
      <c r="DA1103" s="146"/>
      <c r="DB1103" s="146"/>
      <c r="DC1103" s="146"/>
      <c r="DD1103" s="146"/>
      <c r="DE1103" s="146"/>
      <c r="DF1103" s="146"/>
      <c r="DG1103" s="146"/>
      <c r="DH1103" s="146"/>
      <c r="DI1103" s="146"/>
      <c r="DJ1103" s="146"/>
      <c r="DK1103" s="146"/>
      <c r="DL1103" s="146"/>
      <c r="DM1103" s="146"/>
      <c r="DN1103" s="146"/>
      <c r="DO1103" s="146"/>
      <c r="DP1103" s="146"/>
      <c r="DQ1103" s="146"/>
      <c r="DR1103" s="146"/>
      <c r="DS1103" s="146"/>
      <c r="DT1103" s="146"/>
      <c r="DU1103" s="146"/>
      <c r="DV1103" s="158"/>
      <c r="DW1103" s="158"/>
      <c r="DX1103" s="158"/>
      <c r="DY1103" s="158"/>
      <c r="DZ1103" s="158"/>
      <c r="EA1103" s="158"/>
      <c r="EB1103" s="158"/>
      <c r="EC1103" s="158"/>
      <c r="ED1103" s="158"/>
      <c r="EE1103" s="158"/>
      <c r="EF1103" s="158"/>
      <c r="EG1103" s="158"/>
      <c r="EH1103" s="158"/>
      <c r="EI1103" s="158"/>
      <c r="EJ1103" s="146"/>
      <c r="EK1103" s="146"/>
      <c r="EL1103" s="146"/>
      <c r="EM1103" s="146"/>
      <c r="EN1103" s="146"/>
      <c r="EO1103" s="146"/>
      <c r="EP1103" s="146"/>
      <c r="EQ1103" s="146"/>
      <c r="ER1103" s="146"/>
      <c r="ES1103" s="146"/>
      <c r="ET1103" s="146"/>
      <c r="EU1103" s="146"/>
      <c r="EV1103" s="146"/>
      <c r="EW1103" s="146"/>
      <c r="EX1103" s="146"/>
      <c r="EY1103" s="146"/>
      <c r="EZ1103" s="158"/>
      <c r="FA1103" s="158"/>
      <c r="FB1103" s="158"/>
      <c r="FC1103" s="146"/>
      <c r="FD1103" s="146"/>
      <c r="FE1103" s="146"/>
      <c r="FF1103" s="146"/>
      <c r="FG1103" s="146"/>
      <c r="FH1103" s="146"/>
      <c r="FI1103" s="146"/>
      <c r="FJ1103" s="146"/>
      <c r="FK1103" s="146"/>
      <c r="FL1103" s="146"/>
      <c r="FM1103" s="146"/>
      <c r="FN1103" s="146"/>
      <c r="FO1103" s="146"/>
      <c r="FP1103" s="146"/>
      <c r="FQ1103" s="146"/>
      <c r="FR1103" s="146"/>
      <c r="FS1103" s="146"/>
      <c r="FT1103" s="146"/>
      <c r="FU1103" s="146"/>
      <c r="FV1103" s="146"/>
      <c r="FW1103" s="146"/>
      <c r="FX1103" s="146"/>
      <c r="FY1103" s="146"/>
      <c r="FZ1103" s="146"/>
      <c r="GA1103" s="146"/>
    </row>
    <row r="1104" spans="4:183">
      <c r="D1104" s="45"/>
      <c r="N1104" s="146"/>
      <c r="O1104" s="146"/>
      <c r="P1104" s="146"/>
      <c r="Q1104" s="146"/>
      <c r="R1104" s="146"/>
      <c r="S1104" s="146"/>
      <c r="T1104" s="146"/>
      <c r="U1104" s="146"/>
      <c r="V1104" s="146"/>
      <c r="W1104" s="146"/>
      <c r="X1104" s="146"/>
      <c r="Y1104" s="146"/>
      <c r="Z1104" s="146"/>
      <c r="AA1104" s="146"/>
      <c r="AB1104" s="146"/>
      <c r="AC1104" s="146"/>
      <c r="AD1104" s="146"/>
      <c r="AE1104" s="146"/>
      <c r="AF1104" s="146"/>
      <c r="AG1104" s="146"/>
      <c r="AH1104" s="146"/>
      <c r="AI1104" s="146"/>
      <c r="AJ1104" s="146"/>
      <c r="AK1104" s="146"/>
      <c r="AL1104" s="217"/>
      <c r="AM1104" s="146"/>
      <c r="AN1104" s="146"/>
      <c r="AO1104" s="146"/>
      <c r="AP1104" s="146"/>
      <c r="AQ1104" s="146"/>
      <c r="AR1104" s="146"/>
      <c r="AS1104" s="146"/>
      <c r="AT1104" s="146"/>
      <c r="AU1104" s="146"/>
      <c r="AV1104" s="146"/>
      <c r="AW1104" s="146"/>
      <c r="AX1104" s="146"/>
      <c r="AY1104" s="146"/>
      <c r="AZ1104" s="146"/>
      <c r="BA1104" s="146"/>
      <c r="BB1104" s="146"/>
      <c r="BC1104" s="146"/>
      <c r="BD1104" s="146"/>
      <c r="BE1104" s="146"/>
      <c r="BF1104" s="146"/>
      <c r="BG1104" s="146"/>
      <c r="BH1104" s="146"/>
      <c r="BI1104" s="146"/>
      <c r="BJ1104" s="146"/>
      <c r="BK1104" s="146"/>
      <c r="BL1104" s="146"/>
      <c r="BM1104" s="146"/>
      <c r="BN1104" s="146"/>
      <c r="BO1104" s="146"/>
      <c r="BP1104" s="146"/>
      <c r="BQ1104" s="146"/>
      <c r="BR1104" s="146"/>
      <c r="BS1104" s="146"/>
      <c r="BT1104" s="146"/>
      <c r="BU1104" s="146"/>
      <c r="BV1104" s="146"/>
      <c r="BW1104" s="146"/>
      <c r="BX1104" s="146"/>
      <c r="BY1104" s="146"/>
      <c r="BZ1104" s="146"/>
      <c r="CA1104" s="146"/>
      <c r="CB1104" s="146"/>
      <c r="CC1104" s="146"/>
      <c r="CD1104" s="146"/>
      <c r="CE1104" s="146"/>
      <c r="CF1104" s="146"/>
      <c r="CG1104" s="146"/>
      <c r="CH1104" s="146"/>
      <c r="CI1104" s="146"/>
      <c r="CJ1104" s="146"/>
      <c r="CK1104" s="146"/>
      <c r="CL1104" s="146"/>
      <c r="CM1104" s="146"/>
      <c r="CN1104" s="146"/>
      <c r="CO1104" s="146"/>
      <c r="CP1104" s="146"/>
      <c r="CQ1104" s="146"/>
      <c r="CR1104" s="146"/>
      <c r="CS1104" s="146"/>
      <c r="CT1104" s="146"/>
      <c r="CU1104" s="146"/>
      <c r="CV1104" s="146"/>
      <c r="CW1104" s="146"/>
      <c r="CX1104" s="146"/>
      <c r="CY1104" s="146"/>
      <c r="CZ1104" s="146"/>
      <c r="DA1104" s="146"/>
      <c r="DB1104" s="146"/>
      <c r="DC1104" s="146"/>
      <c r="DD1104" s="146"/>
      <c r="DE1104" s="146"/>
      <c r="DF1104" s="146"/>
      <c r="DG1104" s="146"/>
      <c r="DH1104" s="146"/>
      <c r="DI1104" s="146"/>
      <c r="DJ1104" s="146"/>
      <c r="DK1104" s="146"/>
      <c r="DL1104" s="146"/>
      <c r="DM1104" s="146"/>
      <c r="DN1104" s="146"/>
      <c r="DO1104" s="146"/>
      <c r="DP1104" s="146"/>
      <c r="DQ1104" s="146"/>
      <c r="DR1104" s="146"/>
      <c r="DS1104" s="146"/>
      <c r="DT1104" s="146"/>
      <c r="DU1104" s="146"/>
      <c r="DV1104" s="158"/>
      <c r="DW1104" s="158"/>
      <c r="DX1104" s="158"/>
      <c r="DY1104" s="158"/>
      <c r="DZ1104" s="158"/>
      <c r="EA1104" s="158"/>
      <c r="EB1104" s="158"/>
      <c r="EC1104" s="158"/>
      <c r="ED1104" s="158"/>
      <c r="EE1104" s="158"/>
      <c r="EF1104" s="158"/>
      <c r="EG1104" s="158"/>
      <c r="EH1104" s="158"/>
      <c r="EI1104" s="158"/>
      <c r="EJ1104" s="146"/>
      <c r="EK1104" s="146"/>
      <c r="EL1104" s="146"/>
      <c r="EM1104" s="146"/>
      <c r="EN1104" s="146"/>
      <c r="EO1104" s="146"/>
      <c r="EP1104" s="146"/>
      <c r="EQ1104" s="146"/>
      <c r="ER1104" s="146"/>
      <c r="ES1104" s="146"/>
      <c r="ET1104" s="146"/>
      <c r="EU1104" s="146"/>
      <c r="EV1104" s="146"/>
      <c r="EW1104" s="146"/>
      <c r="EX1104" s="146"/>
      <c r="EY1104" s="146"/>
      <c r="EZ1104" s="158"/>
      <c r="FA1104" s="158"/>
      <c r="FB1104" s="158"/>
      <c r="FC1104" s="146"/>
      <c r="FD1104" s="146"/>
      <c r="FE1104" s="146"/>
      <c r="FF1104" s="146"/>
      <c r="FG1104" s="146"/>
      <c r="FH1104" s="146"/>
      <c r="FI1104" s="146"/>
      <c r="FJ1104" s="146"/>
      <c r="FK1104" s="146"/>
      <c r="FL1104" s="146"/>
      <c r="FM1104" s="146"/>
      <c r="FN1104" s="146"/>
      <c r="FO1104" s="146"/>
      <c r="FP1104" s="146"/>
      <c r="FQ1104" s="146"/>
      <c r="FR1104" s="146"/>
      <c r="FS1104" s="146"/>
      <c r="FT1104" s="146"/>
      <c r="FU1104" s="146"/>
      <c r="FV1104" s="146"/>
      <c r="FW1104" s="146"/>
      <c r="FX1104" s="146"/>
      <c r="FY1104" s="146"/>
      <c r="FZ1104" s="146"/>
      <c r="GA1104" s="146"/>
    </row>
    <row r="1105" spans="4:183">
      <c r="D1105" s="45"/>
      <c r="N1105" s="146"/>
      <c r="O1105" s="146"/>
      <c r="P1105" s="146"/>
      <c r="Q1105" s="146"/>
      <c r="R1105" s="146"/>
      <c r="S1105" s="146"/>
      <c r="T1105" s="146"/>
      <c r="U1105" s="146"/>
      <c r="V1105" s="146"/>
      <c r="W1105" s="146"/>
      <c r="X1105" s="146"/>
      <c r="Y1105" s="146"/>
      <c r="Z1105" s="146"/>
      <c r="AA1105" s="146"/>
      <c r="AB1105" s="146"/>
      <c r="AC1105" s="146"/>
      <c r="AD1105" s="146"/>
      <c r="AE1105" s="146"/>
      <c r="AF1105" s="146"/>
      <c r="AG1105" s="146"/>
      <c r="AH1105" s="146"/>
      <c r="AI1105" s="146"/>
      <c r="AJ1105" s="146"/>
      <c r="AK1105" s="146"/>
      <c r="AL1105" s="217"/>
      <c r="AM1105" s="146"/>
      <c r="AN1105" s="146"/>
      <c r="AO1105" s="146"/>
      <c r="AP1105" s="146"/>
      <c r="AQ1105" s="146"/>
      <c r="AR1105" s="146"/>
      <c r="AS1105" s="146"/>
      <c r="AT1105" s="146"/>
      <c r="AU1105" s="146"/>
      <c r="AV1105" s="146"/>
      <c r="AW1105" s="146"/>
      <c r="AX1105" s="146"/>
      <c r="AY1105" s="146"/>
      <c r="AZ1105" s="146"/>
      <c r="BA1105" s="146"/>
      <c r="BB1105" s="146"/>
      <c r="BC1105" s="146"/>
      <c r="BD1105" s="146"/>
      <c r="BE1105" s="146"/>
      <c r="BF1105" s="146"/>
      <c r="BG1105" s="146"/>
      <c r="BH1105" s="146"/>
      <c r="BI1105" s="146"/>
      <c r="BJ1105" s="146"/>
      <c r="BK1105" s="146"/>
      <c r="BL1105" s="146"/>
      <c r="BM1105" s="146"/>
      <c r="BN1105" s="146"/>
      <c r="BO1105" s="146"/>
      <c r="BP1105" s="146"/>
      <c r="BQ1105" s="146"/>
      <c r="BR1105" s="146"/>
      <c r="BS1105" s="146"/>
      <c r="BT1105" s="146"/>
      <c r="BU1105" s="146"/>
      <c r="BV1105" s="146"/>
      <c r="BW1105" s="146"/>
      <c r="BX1105" s="146"/>
      <c r="BY1105" s="146"/>
      <c r="BZ1105" s="146"/>
      <c r="CA1105" s="146"/>
      <c r="CB1105" s="146"/>
      <c r="CC1105" s="146"/>
      <c r="CD1105" s="146"/>
      <c r="CE1105" s="146"/>
      <c r="CF1105" s="146"/>
      <c r="CG1105" s="146"/>
      <c r="CH1105" s="146"/>
      <c r="CI1105" s="146"/>
      <c r="CJ1105" s="146"/>
      <c r="CK1105" s="146"/>
      <c r="CL1105" s="146"/>
      <c r="CM1105" s="146"/>
      <c r="CN1105" s="146"/>
      <c r="CO1105" s="146"/>
      <c r="CP1105" s="146"/>
      <c r="CQ1105" s="146"/>
      <c r="CR1105" s="146"/>
      <c r="CS1105" s="146"/>
      <c r="CT1105" s="146"/>
      <c r="CU1105" s="146"/>
      <c r="CV1105" s="146"/>
      <c r="CW1105" s="146"/>
      <c r="CX1105" s="146"/>
      <c r="CY1105" s="146"/>
      <c r="CZ1105" s="146"/>
      <c r="DA1105" s="146"/>
      <c r="DB1105" s="146"/>
      <c r="DC1105" s="146"/>
      <c r="DD1105" s="146"/>
      <c r="DE1105" s="146"/>
      <c r="DF1105" s="146"/>
      <c r="DG1105" s="146"/>
      <c r="DH1105" s="146"/>
      <c r="DI1105" s="146"/>
      <c r="DJ1105" s="146"/>
      <c r="DK1105" s="146"/>
      <c r="DL1105" s="146"/>
      <c r="DM1105" s="146"/>
      <c r="DN1105" s="146"/>
      <c r="DO1105" s="146"/>
      <c r="DP1105" s="146"/>
      <c r="DQ1105" s="146"/>
      <c r="DR1105" s="146"/>
      <c r="DS1105" s="146"/>
      <c r="DT1105" s="146"/>
      <c r="DU1105" s="146"/>
      <c r="DV1105" s="158"/>
      <c r="DW1105" s="158"/>
      <c r="DX1105" s="158"/>
      <c r="DY1105" s="158"/>
      <c r="DZ1105" s="158"/>
      <c r="EA1105" s="158"/>
      <c r="EB1105" s="158"/>
      <c r="EC1105" s="158"/>
      <c r="ED1105" s="158"/>
      <c r="EE1105" s="158"/>
      <c r="EF1105" s="158"/>
      <c r="EG1105" s="158"/>
      <c r="EH1105" s="158"/>
      <c r="EI1105" s="158"/>
      <c r="EJ1105" s="146"/>
      <c r="EK1105" s="146"/>
      <c r="EL1105" s="146"/>
      <c r="EM1105" s="146"/>
      <c r="EN1105" s="146"/>
      <c r="EO1105" s="146"/>
      <c r="EP1105" s="146"/>
      <c r="EQ1105" s="146"/>
      <c r="ER1105" s="146"/>
      <c r="ES1105" s="146"/>
      <c r="ET1105" s="146"/>
      <c r="EU1105" s="146"/>
      <c r="EV1105" s="146"/>
      <c r="EW1105" s="146"/>
      <c r="EX1105" s="146"/>
      <c r="EY1105" s="146"/>
      <c r="EZ1105" s="158"/>
      <c r="FA1105" s="158"/>
      <c r="FB1105" s="158"/>
      <c r="FC1105" s="146"/>
      <c r="FD1105" s="146"/>
      <c r="FE1105" s="146"/>
      <c r="FF1105" s="146"/>
      <c r="FG1105" s="146"/>
      <c r="FH1105" s="146"/>
      <c r="FI1105" s="146"/>
      <c r="FJ1105" s="146"/>
      <c r="FK1105" s="146"/>
      <c r="FL1105" s="146"/>
      <c r="FM1105" s="146"/>
      <c r="FN1105" s="146"/>
      <c r="FO1105" s="146"/>
      <c r="FP1105" s="146"/>
      <c r="FQ1105" s="146"/>
      <c r="FR1105" s="146"/>
      <c r="FS1105" s="146"/>
      <c r="FT1105" s="146"/>
      <c r="FU1105" s="146"/>
      <c r="FV1105" s="146"/>
      <c r="FW1105" s="146"/>
      <c r="FX1105" s="146"/>
      <c r="FY1105" s="146"/>
      <c r="FZ1105" s="146"/>
      <c r="GA1105" s="146"/>
    </row>
    <row r="1106" spans="4:183">
      <c r="D1106" s="45"/>
      <c r="N1106" s="146"/>
      <c r="O1106" s="146"/>
      <c r="P1106" s="146"/>
      <c r="Q1106" s="146"/>
      <c r="R1106" s="146"/>
      <c r="S1106" s="146"/>
      <c r="T1106" s="146"/>
      <c r="U1106" s="146"/>
      <c r="V1106" s="146"/>
      <c r="W1106" s="146"/>
      <c r="X1106" s="146"/>
      <c r="Y1106" s="146"/>
      <c r="Z1106" s="146"/>
      <c r="AA1106" s="146"/>
      <c r="AB1106" s="146"/>
      <c r="AC1106" s="146"/>
      <c r="AD1106" s="146"/>
      <c r="AE1106" s="146"/>
      <c r="AF1106" s="146"/>
      <c r="AG1106" s="146"/>
      <c r="AH1106" s="146"/>
      <c r="AI1106" s="146"/>
      <c r="AJ1106" s="146"/>
      <c r="AK1106" s="146"/>
      <c r="AL1106" s="217"/>
      <c r="AM1106" s="146"/>
      <c r="AN1106" s="146"/>
      <c r="AO1106" s="146"/>
      <c r="AP1106" s="146"/>
      <c r="AQ1106" s="146"/>
      <c r="AR1106" s="146"/>
      <c r="AS1106" s="146"/>
      <c r="AT1106" s="146"/>
      <c r="AU1106" s="146"/>
      <c r="AV1106" s="146"/>
      <c r="AW1106" s="146"/>
      <c r="AX1106" s="146"/>
      <c r="AY1106" s="146"/>
      <c r="AZ1106" s="146"/>
      <c r="BA1106" s="146"/>
      <c r="BB1106" s="146"/>
      <c r="BC1106" s="146"/>
      <c r="BD1106" s="146"/>
      <c r="BE1106" s="146"/>
      <c r="BF1106" s="146"/>
      <c r="BG1106" s="146"/>
      <c r="BH1106" s="146"/>
      <c r="BI1106" s="146"/>
      <c r="BJ1106" s="146"/>
      <c r="BK1106" s="146"/>
      <c r="BL1106" s="146"/>
      <c r="BM1106" s="146"/>
      <c r="BN1106" s="146"/>
      <c r="BO1106" s="146"/>
      <c r="BP1106" s="146"/>
      <c r="BQ1106" s="146"/>
      <c r="BR1106" s="146"/>
      <c r="BS1106" s="146"/>
      <c r="BT1106" s="146"/>
      <c r="BU1106" s="146"/>
      <c r="BV1106" s="146"/>
      <c r="BW1106" s="146"/>
      <c r="BX1106" s="146"/>
      <c r="BY1106" s="146"/>
      <c r="BZ1106" s="146"/>
      <c r="CA1106" s="146"/>
      <c r="CB1106" s="146"/>
      <c r="CC1106" s="146"/>
      <c r="CD1106" s="146"/>
      <c r="CE1106" s="146"/>
      <c r="CF1106" s="146"/>
      <c r="CG1106" s="146"/>
      <c r="CH1106" s="146"/>
      <c r="CI1106" s="146"/>
      <c r="CJ1106" s="146"/>
      <c r="CK1106" s="146"/>
      <c r="CL1106" s="146"/>
      <c r="CM1106" s="146"/>
      <c r="CN1106" s="146"/>
      <c r="CO1106" s="146"/>
      <c r="CP1106" s="146"/>
      <c r="CQ1106" s="146"/>
      <c r="CR1106" s="146"/>
      <c r="CS1106" s="146"/>
      <c r="CT1106" s="146"/>
      <c r="CU1106" s="146"/>
      <c r="CV1106" s="146"/>
      <c r="CW1106" s="146"/>
      <c r="CX1106" s="146"/>
      <c r="CY1106" s="146"/>
      <c r="CZ1106" s="146"/>
      <c r="DA1106" s="146"/>
      <c r="DB1106" s="146"/>
      <c r="DC1106" s="146"/>
      <c r="DD1106" s="146"/>
      <c r="DE1106" s="146"/>
      <c r="DF1106" s="146"/>
      <c r="DG1106" s="146"/>
      <c r="DH1106" s="146"/>
      <c r="DI1106" s="146"/>
      <c r="DJ1106" s="146"/>
      <c r="DK1106" s="146"/>
      <c r="DL1106" s="146"/>
      <c r="DM1106" s="146"/>
      <c r="DN1106" s="146"/>
      <c r="DO1106" s="146"/>
      <c r="DP1106" s="146"/>
      <c r="DQ1106" s="146"/>
      <c r="DR1106" s="146"/>
      <c r="DS1106" s="146"/>
      <c r="DT1106" s="146"/>
      <c r="DU1106" s="146"/>
      <c r="DV1106" s="158"/>
      <c r="DW1106" s="158"/>
      <c r="DX1106" s="158"/>
      <c r="DY1106" s="158"/>
      <c r="DZ1106" s="158"/>
      <c r="EA1106" s="158"/>
      <c r="EB1106" s="158"/>
      <c r="EC1106" s="158"/>
      <c r="ED1106" s="158"/>
      <c r="EE1106" s="158"/>
      <c r="EF1106" s="158"/>
      <c r="EG1106" s="158"/>
      <c r="EH1106" s="158"/>
      <c r="EI1106" s="158"/>
      <c r="EJ1106" s="146"/>
      <c r="EK1106" s="146"/>
      <c r="EL1106" s="146"/>
      <c r="EM1106" s="146"/>
      <c r="EN1106" s="146"/>
      <c r="EO1106" s="146"/>
      <c r="EP1106" s="146"/>
      <c r="EQ1106" s="146"/>
      <c r="ER1106" s="146"/>
      <c r="ES1106" s="146"/>
      <c r="ET1106" s="146"/>
      <c r="EU1106" s="146"/>
      <c r="EV1106" s="146"/>
      <c r="EW1106" s="146"/>
      <c r="EX1106" s="146"/>
      <c r="EY1106" s="146"/>
      <c r="EZ1106" s="158"/>
      <c r="FA1106" s="158"/>
      <c r="FB1106" s="158"/>
      <c r="FC1106" s="146"/>
      <c r="FD1106" s="146"/>
      <c r="FE1106" s="146"/>
      <c r="FF1106" s="146"/>
      <c r="FG1106" s="146"/>
      <c r="FH1106" s="146"/>
      <c r="FI1106" s="146"/>
      <c r="FJ1106" s="146"/>
      <c r="FK1106" s="146"/>
      <c r="FL1106" s="146"/>
      <c r="FM1106" s="146"/>
      <c r="FN1106" s="146"/>
      <c r="FO1106" s="146"/>
      <c r="FP1106" s="146"/>
      <c r="FQ1106" s="146"/>
      <c r="FR1106" s="146"/>
      <c r="FS1106" s="146"/>
      <c r="FT1106" s="146"/>
      <c r="FU1106" s="146"/>
      <c r="FV1106" s="146"/>
      <c r="FW1106" s="146"/>
      <c r="FX1106" s="146"/>
      <c r="FY1106" s="146"/>
      <c r="FZ1106" s="146"/>
      <c r="GA1106" s="146"/>
    </row>
    <row r="1107" spans="4:183">
      <c r="D1107" s="45"/>
    </row>
    <row r="1108" spans="4:183">
      <c r="D1108" s="45"/>
    </row>
    <row r="1109" spans="4:183">
      <c r="D1109" s="45"/>
    </row>
    <row r="1110" spans="4:183">
      <c r="D1110" s="45"/>
    </row>
    <row r="1111" spans="4:183">
      <c r="D1111" s="45"/>
    </row>
    <row r="1112" spans="4:183">
      <c r="D1112" s="45"/>
    </row>
    <row r="1113" spans="4:183">
      <c r="D1113" s="45"/>
    </row>
    <row r="1114" spans="4:183">
      <c r="D1114" s="45"/>
    </row>
    <row r="1115" spans="4:183">
      <c r="D1115" s="45"/>
    </row>
    <row r="1116" spans="4:183">
      <c r="D1116" s="45"/>
    </row>
    <row r="1117" spans="4:183">
      <c r="D1117" s="45"/>
    </row>
    <row r="1118" spans="4:183">
      <c r="D1118" s="45"/>
    </row>
    <row r="1119" spans="4:183">
      <c r="D1119" s="45"/>
    </row>
    <row r="1120" spans="4:183">
      <c r="D1120" s="45"/>
    </row>
    <row r="1121" spans="4:4">
      <c r="D1121" s="45"/>
    </row>
    <row r="1122" spans="4:4">
      <c r="D1122" s="45"/>
    </row>
    <row r="1123" spans="4:4">
      <c r="D1123" s="45"/>
    </row>
    <row r="1124" spans="4:4">
      <c r="D1124" s="45"/>
    </row>
    <row r="1125" spans="4:4">
      <c r="D1125" s="45"/>
    </row>
    <row r="1126" spans="4:4">
      <c r="D1126" s="45"/>
    </row>
    <row r="1127" spans="4:4">
      <c r="D1127" s="45"/>
    </row>
    <row r="1128" spans="4:4">
      <c r="D1128" s="45"/>
    </row>
    <row r="1129" spans="4:4">
      <c r="D1129" s="45"/>
    </row>
    <row r="1130" spans="4:4">
      <c r="D1130" s="45"/>
    </row>
    <row r="1131" spans="4:4">
      <c r="D1131" s="45"/>
    </row>
    <row r="1132" spans="4:4">
      <c r="D1132" s="45"/>
    </row>
    <row r="1133" spans="4:4">
      <c r="D1133" s="45"/>
    </row>
    <row r="1134" spans="4:4">
      <c r="D1134" s="45"/>
    </row>
    <row r="1135" spans="4:4">
      <c r="D1135" s="45"/>
    </row>
    <row r="1136" spans="4:4">
      <c r="D1136" s="45"/>
    </row>
    <row r="1137" spans="4:4">
      <c r="D1137" s="45"/>
    </row>
    <row r="1138" spans="4:4">
      <c r="D1138" s="45"/>
    </row>
    <row r="1139" spans="4:4">
      <c r="D1139" s="45"/>
    </row>
    <row r="1140" spans="4:4">
      <c r="D1140" s="45"/>
    </row>
    <row r="1141" spans="4:4">
      <c r="D1141" s="45"/>
    </row>
    <row r="1142" spans="4:4">
      <c r="D1142" s="45"/>
    </row>
    <row r="1143" spans="4:4">
      <c r="D1143" s="45"/>
    </row>
    <row r="1144" spans="4:4">
      <c r="D1144" s="45"/>
    </row>
    <row r="1145" spans="4:4">
      <c r="D1145" s="45"/>
    </row>
    <row r="1146" spans="4:4">
      <c r="D1146" s="45"/>
    </row>
    <row r="1147" spans="4:4">
      <c r="D1147" s="45"/>
    </row>
    <row r="1148" spans="4:4">
      <c r="D1148" s="45"/>
    </row>
    <row r="1149" spans="4:4">
      <c r="D1149" s="45"/>
    </row>
    <row r="1150" spans="4:4">
      <c r="D1150" s="45"/>
    </row>
    <row r="1151" spans="4:4">
      <c r="D1151" s="45"/>
    </row>
    <row r="1152" spans="4:4">
      <c r="D1152" s="45"/>
    </row>
    <row r="1153" spans="4:4">
      <c r="D1153" s="45"/>
    </row>
    <row r="1154" spans="4:4">
      <c r="D1154" s="45"/>
    </row>
    <row r="1155" spans="4:4">
      <c r="D1155" s="45"/>
    </row>
    <row r="1156" spans="4:4">
      <c r="D1156" s="45"/>
    </row>
    <row r="1157" spans="4:4">
      <c r="D1157" s="45"/>
    </row>
    <row r="1158" spans="4:4">
      <c r="D1158" s="45"/>
    </row>
    <row r="1159" spans="4:4">
      <c r="D1159" s="45"/>
    </row>
    <row r="1160" spans="4:4">
      <c r="D1160" s="45"/>
    </row>
    <row r="1161" spans="4:4">
      <c r="D1161" s="45"/>
    </row>
    <row r="1162" spans="4:4">
      <c r="D1162" s="45"/>
    </row>
    <row r="1163" spans="4:4">
      <c r="D1163" s="45"/>
    </row>
    <row r="1164" spans="4:4">
      <c r="D1164" s="45"/>
    </row>
    <row r="1165" spans="4:4">
      <c r="D1165" s="45"/>
    </row>
    <row r="1166" spans="4:4">
      <c r="D1166" s="45"/>
    </row>
    <row r="1167" spans="4:4">
      <c r="D1167" s="45"/>
    </row>
    <row r="1168" spans="4:4">
      <c r="D1168" s="45"/>
    </row>
    <row r="1169" spans="4:4">
      <c r="D1169" s="45"/>
    </row>
    <row r="1170" spans="4:4">
      <c r="D1170" s="45"/>
    </row>
    <row r="1171" spans="4:4">
      <c r="D1171" s="45"/>
    </row>
    <row r="1172" spans="4:4">
      <c r="D1172" s="45"/>
    </row>
    <row r="1173" spans="4:4">
      <c r="D1173" s="45"/>
    </row>
    <row r="1174" spans="4:4">
      <c r="D1174" s="45"/>
    </row>
    <row r="1175" spans="4:4">
      <c r="D1175" s="45"/>
    </row>
    <row r="1176" spans="4:4">
      <c r="D1176" s="45"/>
    </row>
    <row r="1177" spans="4:4">
      <c r="D1177" s="45"/>
    </row>
    <row r="1178" spans="4:4">
      <c r="D1178" s="45"/>
    </row>
    <row r="1179" spans="4:4">
      <c r="D1179" s="45"/>
    </row>
    <row r="1180" spans="4:4">
      <c r="D1180" s="45"/>
    </row>
    <row r="1181" spans="4:4">
      <c r="D1181" s="45"/>
    </row>
    <row r="1182" spans="4:4">
      <c r="D1182" s="45"/>
    </row>
    <row r="1183" spans="4:4">
      <c r="D1183" s="45"/>
    </row>
    <row r="1184" spans="4:4">
      <c r="D1184" s="45"/>
    </row>
    <row r="1185" spans="4:4">
      <c r="D1185" s="45"/>
    </row>
    <row r="1186" spans="4:4">
      <c r="D1186" s="45"/>
    </row>
    <row r="1187" spans="4:4">
      <c r="D1187" s="45"/>
    </row>
    <row r="1188" spans="4:4">
      <c r="D1188" s="45"/>
    </row>
    <row r="1189" spans="4:4">
      <c r="D1189" s="45"/>
    </row>
    <row r="1190" spans="4:4">
      <c r="D1190" s="45"/>
    </row>
    <row r="1191" spans="4:4">
      <c r="D1191" s="45"/>
    </row>
    <row r="1192" spans="4:4">
      <c r="D1192" s="45"/>
    </row>
    <row r="1193" spans="4:4">
      <c r="D1193" s="45"/>
    </row>
    <row r="1194" spans="4:4">
      <c r="D1194" s="45"/>
    </row>
    <row r="1195" spans="4:4">
      <c r="D1195" s="45"/>
    </row>
    <row r="1196" spans="4:4">
      <c r="D1196" s="45"/>
    </row>
    <row r="1197" spans="4:4">
      <c r="D1197" s="45"/>
    </row>
    <row r="1198" spans="4:4">
      <c r="D1198" s="45"/>
    </row>
    <row r="1199" spans="4:4">
      <c r="D1199" s="45"/>
    </row>
    <row r="1200" spans="4:4">
      <c r="D1200" s="45"/>
    </row>
    <row r="1201" spans="4:4">
      <c r="D1201" s="45"/>
    </row>
    <row r="1202" spans="4:4">
      <c r="D1202" s="45"/>
    </row>
    <row r="1203" spans="4:4">
      <c r="D1203" s="45"/>
    </row>
    <row r="1204" spans="4:4">
      <c r="D1204" s="45"/>
    </row>
    <row r="1205" spans="4:4">
      <c r="D1205" s="45"/>
    </row>
    <row r="1206" spans="4:4">
      <c r="D1206" s="45"/>
    </row>
    <row r="1207" spans="4:4">
      <c r="D1207" s="45"/>
    </row>
    <row r="1208" spans="4:4">
      <c r="D1208" s="45"/>
    </row>
    <row r="1209" spans="4:4">
      <c r="D1209" s="45"/>
    </row>
    <row r="1210" spans="4:4">
      <c r="D1210" s="45"/>
    </row>
    <row r="1211" spans="4:4">
      <c r="D1211" s="45"/>
    </row>
    <row r="1212" spans="4:4">
      <c r="D1212" s="45"/>
    </row>
    <row r="1213" spans="4:4">
      <c r="D1213" s="45"/>
    </row>
    <row r="1214" spans="4:4">
      <c r="D1214" s="45"/>
    </row>
    <row r="1215" spans="4:4">
      <c r="D1215" s="45"/>
    </row>
    <row r="1216" spans="4:4">
      <c r="D1216" s="45"/>
    </row>
    <row r="1217" spans="4:4">
      <c r="D1217" s="45"/>
    </row>
    <row r="1218" spans="4:4">
      <c r="D1218" s="45"/>
    </row>
    <row r="1219" spans="4:4">
      <c r="D1219" s="45"/>
    </row>
    <row r="1220" spans="4:4">
      <c r="D1220" s="45"/>
    </row>
    <row r="1221" spans="4:4">
      <c r="D1221" s="45"/>
    </row>
    <row r="1222" spans="4:4">
      <c r="D1222" s="45"/>
    </row>
    <row r="1223" spans="4:4">
      <c r="D1223" s="45"/>
    </row>
    <row r="1224" spans="4:4">
      <c r="D1224" s="45"/>
    </row>
    <row r="1225" spans="4:4">
      <c r="D1225" s="45"/>
    </row>
    <row r="1226" spans="4:4">
      <c r="D1226" s="45"/>
    </row>
    <row r="1227" spans="4:4">
      <c r="D1227" s="45"/>
    </row>
    <row r="1228" spans="4:4">
      <c r="D1228" s="45"/>
    </row>
    <row r="1229" spans="4:4">
      <c r="D1229" s="45"/>
    </row>
    <row r="1230" spans="4:4">
      <c r="D1230" s="45"/>
    </row>
    <row r="1231" spans="4:4">
      <c r="D1231" s="45"/>
    </row>
    <row r="1232" spans="4:4">
      <c r="D1232" s="45"/>
    </row>
    <row r="1233" spans="4:4">
      <c r="D1233" s="45"/>
    </row>
    <row r="1234" spans="4:4">
      <c r="D1234" s="45"/>
    </row>
    <row r="1235" spans="4:4">
      <c r="D1235" s="45"/>
    </row>
    <row r="1236" spans="4:4">
      <c r="D1236" s="45"/>
    </row>
    <row r="1237" spans="4:4">
      <c r="D1237" s="45"/>
    </row>
    <row r="1238" spans="4:4">
      <c r="D1238" s="45"/>
    </row>
    <row r="1239" spans="4:4">
      <c r="D1239" s="45"/>
    </row>
    <row r="1240" spans="4:4">
      <c r="D1240" s="45"/>
    </row>
    <row r="1241" spans="4:4">
      <c r="D1241" s="45"/>
    </row>
    <row r="1242" spans="4:4">
      <c r="D1242" s="45"/>
    </row>
    <row r="1243" spans="4:4">
      <c r="D1243" s="45"/>
    </row>
    <row r="1244" spans="4:4">
      <c r="D1244" s="45"/>
    </row>
    <row r="1245" spans="4:4">
      <c r="D1245" s="45"/>
    </row>
    <row r="1246" spans="4:4">
      <c r="D1246" s="45"/>
    </row>
    <row r="1247" spans="4:4">
      <c r="D1247" s="45"/>
    </row>
    <row r="1248" spans="4:4">
      <c r="D1248" s="45"/>
    </row>
    <row r="1249" spans="4:4">
      <c r="D1249" s="45"/>
    </row>
    <row r="1250" spans="4:4">
      <c r="D1250" s="45"/>
    </row>
    <row r="1251" spans="4:4">
      <c r="D1251" s="45"/>
    </row>
    <row r="1252" spans="4:4">
      <c r="D1252" s="45"/>
    </row>
    <row r="1253" spans="4:4">
      <c r="D1253" s="45"/>
    </row>
    <row r="1254" spans="4:4">
      <c r="D1254" s="45"/>
    </row>
    <row r="1255" spans="4:4">
      <c r="D1255" s="45"/>
    </row>
    <row r="1256" spans="4:4">
      <c r="D1256" s="45"/>
    </row>
    <row r="1257" spans="4:4">
      <c r="D1257" s="45"/>
    </row>
    <row r="1258" spans="4:4">
      <c r="D1258" s="45"/>
    </row>
    <row r="1259" spans="4:4">
      <c r="D1259" s="45"/>
    </row>
    <row r="1260" spans="4:4">
      <c r="D1260" s="45"/>
    </row>
    <row r="1261" spans="4:4">
      <c r="D1261" s="45"/>
    </row>
    <row r="1262" spans="4:4">
      <c r="D1262" s="45"/>
    </row>
    <row r="1263" spans="4:4">
      <c r="D1263" s="45"/>
    </row>
    <row r="1264" spans="4:4">
      <c r="D1264" s="45"/>
    </row>
    <row r="1265" spans="4:4">
      <c r="D1265" s="45"/>
    </row>
    <row r="1266" spans="4:4">
      <c r="D1266" s="45"/>
    </row>
    <row r="1267" spans="4:4">
      <c r="D1267" s="45"/>
    </row>
    <row r="1268" spans="4:4">
      <c r="D1268" s="45"/>
    </row>
    <row r="1269" spans="4:4">
      <c r="D1269" s="45"/>
    </row>
    <row r="1270" spans="4:4">
      <c r="D1270" s="45"/>
    </row>
    <row r="1271" spans="4:4">
      <c r="D1271" s="45"/>
    </row>
    <row r="1272" spans="4:4">
      <c r="D1272" s="45"/>
    </row>
    <row r="1273" spans="4:4">
      <c r="D1273" s="45"/>
    </row>
    <row r="1274" spans="4:4">
      <c r="D1274" s="45"/>
    </row>
    <row r="1275" spans="4:4">
      <c r="D1275" s="45"/>
    </row>
    <row r="1276" spans="4:4">
      <c r="D1276" s="45"/>
    </row>
    <row r="1277" spans="4:4">
      <c r="D1277" s="45"/>
    </row>
    <row r="1278" spans="4:4">
      <c r="D1278" s="45"/>
    </row>
    <row r="1279" spans="4:4">
      <c r="D1279" s="45"/>
    </row>
    <row r="1280" spans="4:4">
      <c r="D1280" s="45"/>
    </row>
    <row r="1281" spans="4:4">
      <c r="D1281" s="45"/>
    </row>
    <row r="1282" spans="4:4">
      <c r="D1282" s="45"/>
    </row>
    <row r="1283" spans="4:4">
      <c r="D1283" s="45"/>
    </row>
    <row r="1284" spans="4:4">
      <c r="D1284" s="45"/>
    </row>
    <row r="1285" spans="4:4">
      <c r="D1285" s="45"/>
    </row>
    <row r="1286" spans="4:4">
      <c r="D1286" s="45"/>
    </row>
    <row r="1287" spans="4:4">
      <c r="D1287" s="45"/>
    </row>
    <row r="1288" spans="4:4">
      <c r="D1288" s="45"/>
    </row>
    <row r="1289" spans="4:4">
      <c r="D1289" s="45"/>
    </row>
    <row r="1290" spans="4:4">
      <c r="D1290" s="45"/>
    </row>
    <row r="1291" spans="4:4">
      <c r="D1291" s="45"/>
    </row>
    <row r="1292" spans="4:4">
      <c r="D1292" s="45"/>
    </row>
    <row r="1293" spans="4:4">
      <c r="D1293" s="45"/>
    </row>
    <row r="1294" spans="4:4">
      <c r="D1294" s="45"/>
    </row>
    <row r="1295" spans="4:4">
      <c r="D1295" s="45"/>
    </row>
    <row r="1296" spans="4:4">
      <c r="D1296" s="45"/>
    </row>
    <row r="1297" spans="4:4">
      <c r="D1297" s="45"/>
    </row>
    <row r="1298" spans="4:4">
      <c r="D1298" s="45"/>
    </row>
    <row r="1299" spans="4:4">
      <c r="D1299" s="45"/>
    </row>
    <row r="1300" spans="4:4">
      <c r="D1300" s="45"/>
    </row>
    <row r="1301" spans="4:4">
      <c r="D1301" s="45"/>
    </row>
    <row r="1302" spans="4:4">
      <c r="D1302" s="45"/>
    </row>
    <row r="1303" spans="4:4">
      <c r="D1303" s="45"/>
    </row>
    <row r="1304" spans="4:4">
      <c r="D1304" s="45"/>
    </row>
    <row r="1305" spans="4:4">
      <c r="D1305" s="45"/>
    </row>
    <row r="1306" spans="4:4">
      <c r="D1306" s="45"/>
    </row>
    <row r="1307" spans="4:4">
      <c r="D1307" s="45"/>
    </row>
    <row r="1308" spans="4:4">
      <c r="D1308" s="45"/>
    </row>
    <row r="1309" spans="4:4">
      <c r="D1309" s="45"/>
    </row>
    <row r="1310" spans="4:4">
      <c r="D1310" s="45"/>
    </row>
    <row r="1311" spans="4:4">
      <c r="D1311" s="45"/>
    </row>
    <row r="1312" spans="4:4">
      <c r="D1312" s="45"/>
    </row>
    <row r="1313" spans="4:4">
      <c r="D1313" s="45"/>
    </row>
    <row r="1314" spans="4:4">
      <c r="D1314" s="45"/>
    </row>
    <row r="1315" spans="4:4">
      <c r="D1315" s="45"/>
    </row>
    <row r="1316" spans="4:4">
      <c r="D1316" s="45"/>
    </row>
    <row r="1317" spans="4:4">
      <c r="D1317" s="45"/>
    </row>
    <row r="1318" spans="4:4">
      <c r="D1318" s="45"/>
    </row>
    <row r="1319" spans="4:4">
      <c r="D1319" s="45"/>
    </row>
    <row r="1320" spans="4:4">
      <c r="D1320" s="45"/>
    </row>
    <row r="1321" spans="4:4">
      <c r="D1321" s="45"/>
    </row>
    <row r="1322" spans="4:4">
      <c r="D1322" s="45"/>
    </row>
    <row r="1323" spans="4:4">
      <c r="D1323" s="45"/>
    </row>
    <row r="1324" spans="4:4">
      <c r="D1324" s="45"/>
    </row>
    <row r="1325" spans="4:4">
      <c r="D1325" s="45"/>
    </row>
    <row r="1326" spans="4:4">
      <c r="D1326" s="45"/>
    </row>
    <row r="1327" spans="4:4">
      <c r="D1327" s="45"/>
    </row>
    <row r="1328" spans="4:4">
      <c r="D1328" s="45"/>
    </row>
    <row r="1329" spans="4:4">
      <c r="D1329" s="45"/>
    </row>
    <row r="1330" spans="4:4">
      <c r="D1330" s="45"/>
    </row>
    <row r="1331" spans="4:4">
      <c r="D1331" s="45"/>
    </row>
    <row r="1332" spans="4:4">
      <c r="D1332" s="45"/>
    </row>
    <row r="1333" spans="4:4">
      <c r="D1333" s="45"/>
    </row>
    <row r="1334" spans="4:4">
      <c r="D1334" s="45"/>
    </row>
    <row r="1335" spans="4:4">
      <c r="D1335" s="45"/>
    </row>
    <row r="1336" spans="4:4">
      <c r="D1336" s="45"/>
    </row>
    <row r="1337" spans="4:4">
      <c r="D1337" s="45"/>
    </row>
    <row r="1338" spans="4:4">
      <c r="D1338" s="45"/>
    </row>
    <row r="1339" spans="4:4">
      <c r="D1339" s="45"/>
    </row>
    <row r="1340" spans="4:4">
      <c r="D1340" s="45"/>
    </row>
    <row r="1341" spans="4:4">
      <c r="D1341" s="45"/>
    </row>
    <row r="1342" spans="4:4">
      <c r="D1342" s="45"/>
    </row>
    <row r="1343" spans="4:4">
      <c r="D1343" s="45"/>
    </row>
    <row r="1344" spans="4:4">
      <c r="D1344" s="45"/>
    </row>
    <row r="1345" spans="4:4">
      <c r="D1345" s="45"/>
    </row>
    <row r="1346" spans="4:4">
      <c r="D1346" s="45"/>
    </row>
    <row r="1347" spans="4:4">
      <c r="D1347" s="45"/>
    </row>
    <row r="1348" spans="4:4">
      <c r="D1348" s="45"/>
    </row>
    <row r="1349" spans="4:4">
      <c r="D1349" s="45"/>
    </row>
    <row r="1350" spans="4:4">
      <c r="D1350" s="45"/>
    </row>
    <row r="1351" spans="4:4">
      <c r="D1351" s="45"/>
    </row>
    <row r="1352" spans="4:4">
      <c r="D1352" s="45"/>
    </row>
    <row r="1353" spans="4:4">
      <c r="D1353" s="45"/>
    </row>
    <row r="1354" spans="4:4">
      <c r="D1354" s="45"/>
    </row>
    <row r="1355" spans="4:4">
      <c r="D1355" s="45"/>
    </row>
    <row r="1356" spans="4:4">
      <c r="D1356" s="45"/>
    </row>
    <row r="1357" spans="4:4">
      <c r="D1357" s="45"/>
    </row>
    <row r="1358" spans="4:4">
      <c r="D1358" s="45"/>
    </row>
    <row r="1359" spans="4:4">
      <c r="D1359" s="45"/>
    </row>
    <row r="1360" spans="4:4">
      <c r="D1360" s="45"/>
    </row>
    <row r="1361" spans="4:4">
      <c r="D1361" s="45"/>
    </row>
    <row r="1362" spans="4:4">
      <c r="D1362" s="45"/>
    </row>
    <row r="1363" spans="4:4">
      <c r="D1363" s="45"/>
    </row>
    <row r="1364" spans="4:4">
      <c r="D1364" s="45"/>
    </row>
    <row r="1365" spans="4:4">
      <c r="D1365" s="45"/>
    </row>
    <row r="1366" spans="4:4">
      <c r="D1366" s="45"/>
    </row>
    <row r="1367" spans="4:4">
      <c r="D1367" s="45"/>
    </row>
    <row r="1368" spans="4:4">
      <c r="D1368" s="45"/>
    </row>
    <row r="1369" spans="4:4">
      <c r="D1369" s="45"/>
    </row>
    <row r="1370" spans="4:4">
      <c r="D1370" s="45"/>
    </row>
    <row r="1371" spans="4:4">
      <c r="D1371" s="45"/>
    </row>
    <row r="1372" spans="4:4">
      <c r="D1372" s="45"/>
    </row>
    <row r="1373" spans="4:4">
      <c r="D1373" s="45"/>
    </row>
    <row r="1374" spans="4:4">
      <c r="D1374" s="45"/>
    </row>
    <row r="1375" spans="4:4">
      <c r="D1375" s="45"/>
    </row>
    <row r="1376" spans="4:4">
      <c r="D1376" s="45"/>
    </row>
    <row r="1377" spans="4:4">
      <c r="D1377" s="45"/>
    </row>
    <row r="1378" spans="4:4">
      <c r="D1378" s="45"/>
    </row>
    <row r="1379" spans="4:4">
      <c r="D1379" s="45"/>
    </row>
    <row r="1380" spans="4:4">
      <c r="D1380" s="45"/>
    </row>
    <row r="1381" spans="4:4">
      <c r="D1381" s="45"/>
    </row>
    <row r="1382" spans="4:4">
      <c r="D1382" s="45"/>
    </row>
    <row r="1383" spans="4:4">
      <c r="D1383" s="45"/>
    </row>
    <row r="1384" spans="4:4">
      <c r="D1384" s="45"/>
    </row>
    <row r="1385" spans="4:4">
      <c r="D1385" s="45"/>
    </row>
    <row r="1386" spans="4:4">
      <c r="D1386" s="45"/>
    </row>
    <row r="1387" spans="4:4">
      <c r="D1387" s="45"/>
    </row>
    <row r="1388" spans="4:4">
      <c r="D1388" s="45"/>
    </row>
    <row r="1389" spans="4:4">
      <c r="D1389" s="45"/>
    </row>
    <row r="1390" spans="4:4">
      <c r="D1390" s="45"/>
    </row>
    <row r="1391" spans="4:4">
      <c r="D1391" s="45"/>
    </row>
    <row r="1392" spans="4:4">
      <c r="D1392" s="45"/>
    </row>
    <row r="1393" spans="4:4">
      <c r="D1393" s="45"/>
    </row>
    <row r="1394" spans="4:4">
      <c r="D1394" s="45"/>
    </row>
    <row r="1395" spans="4:4">
      <c r="D1395" s="45"/>
    </row>
    <row r="1396" spans="4:4">
      <c r="D1396" s="45"/>
    </row>
    <row r="1397" spans="4:4">
      <c r="D1397" s="45"/>
    </row>
    <row r="1398" spans="4:4">
      <c r="D1398" s="45"/>
    </row>
    <row r="1399" spans="4:4">
      <c r="D1399" s="45"/>
    </row>
    <row r="1400" spans="4:4">
      <c r="D1400" s="45"/>
    </row>
    <row r="1401" spans="4:4">
      <c r="D1401" s="45"/>
    </row>
    <row r="1402" spans="4:4">
      <c r="D1402" s="45"/>
    </row>
    <row r="1403" spans="4:4">
      <c r="D1403" s="45"/>
    </row>
    <row r="1404" spans="4:4">
      <c r="D1404" s="45"/>
    </row>
    <row r="1405" spans="4:4">
      <c r="D1405" s="45"/>
    </row>
    <row r="1406" spans="4:4">
      <c r="D1406" s="45"/>
    </row>
    <row r="1407" spans="4:4">
      <c r="D1407" s="45"/>
    </row>
    <row r="1408" spans="4:4">
      <c r="D1408" s="45"/>
    </row>
    <row r="1409" spans="4:4">
      <c r="D1409" s="45"/>
    </row>
    <row r="1410" spans="4:4">
      <c r="D1410" s="45"/>
    </row>
    <row r="1411" spans="4:4">
      <c r="D1411" s="45"/>
    </row>
    <row r="1412" spans="4:4">
      <c r="D1412" s="45"/>
    </row>
    <row r="1413" spans="4:4">
      <c r="D1413" s="45"/>
    </row>
    <row r="1414" spans="4:4">
      <c r="D1414" s="45"/>
    </row>
    <row r="1415" spans="4:4">
      <c r="D1415" s="45"/>
    </row>
    <row r="1416" spans="4:4">
      <c r="D1416" s="45"/>
    </row>
    <row r="1417" spans="4:4">
      <c r="D1417" s="45"/>
    </row>
    <row r="1418" spans="4:4">
      <c r="D1418" s="45"/>
    </row>
    <row r="1419" spans="4:4">
      <c r="D1419" s="45"/>
    </row>
    <row r="1420" spans="4:4">
      <c r="D1420" s="45"/>
    </row>
    <row r="1421" spans="4:4">
      <c r="D1421" s="45"/>
    </row>
    <row r="1422" spans="4:4">
      <c r="D1422" s="45"/>
    </row>
    <row r="1423" spans="4:4">
      <c r="D1423" s="45"/>
    </row>
    <row r="1424" spans="4:4">
      <c r="D1424" s="45"/>
    </row>
    <row r="1425" spans="4:4">
      <c r="D1425" s="45"/>
    </row>
    <row r="1426" spans="4:4">
      <c r="D1426" s="45"/>
    </row>
    <row r="1427" spans="4:4">
      <c r="D1427" s="45"/>
    </row>
    <row r="1428" spans="4:4">
      <c r="D1428" s="45"/>
    </row>
    <row r="1429" spans="4:4">
      <c r="D1429" s="45"/>
    </row>
    <row r="1430" spans="4:4">
      <c r="D1430" s="45"/>
    </row>
    <row r="1431" spans="4:4">
      <c r="D1431" s="45"/>
    </row>
    <row r="1432" spans="4:4">
      <c r="D1432" s="45"/>
    </row>
    <row r="1433" spans="4:4">
      <c r="D1433" s="45"/>
    </row>
    <row r="1434" spans="4:4">
      <c r="D1434" s="45"/>
    </row>
    <row r="1435" spans="4:4">
      <c r="D1435" s="45"/>
    </row>
    <row r="1436" spans="4:4">
      <c r="D1436" s="45"/>
    </row>
    <row r="1437" spans="4:4">
      <c r="D1437" s="45"/>
    </row>
    <row r="1438" spans="4:4">
      <c r="D1438" s="45"/>
    </row>
    <row r="1439" spans="4:4">
      <c r="D1439" s="45"/>
    </row>
    <row r="1440" spans="4:4">
      <c r="D1440" s="45"/>
    </row>
    <row r="1441" spans="4:4">
      <c r="D1441" s="45"/>
    </row>
    <row r="1442" spans="4:4">
      <c r="D1442" s="45"/>
    </row>
    <row r="1443" spans="4:4">
      <c r="D1443" s="45"/>
    </row>
    <row r="1444" spans="4:4">
      <c r="D1444" s="45"/>
    </row>
    <row r="1445" spans="4:4">
      <c r="D1445" s="45"/>
    </row>
    <row r="1446" spans="4:4">
      <c r="D1446" s="45"/>
    </row>
    <row r="1447" spans="4:4">
      <c r="D1447" s="45"/>
    </row>
    <row r="1448" spans="4:4">
      <c r="D1448" s="45"/>
    </row>
    <row r="1449" spans="4:4">
      <c r="D1449" s="45"/>
    </row>
    <row r="1450" spans="4:4">
      <c r="D1450" s="45"/>
    </row>
    <row r="1451" spans="4:4">
      <c r="D1451" s="45"/>
    </row>
    <row r="1452" spans="4:4">
      <c r="D1452" s="45"/>
    </row>
    <row r="1453" spans="4:4">
      <c r="D1453" s="45"/>
    </row>
    <row r="1454" spans="4:4">
      <c r="D1454" s="45"/>
    </row>
    <row r="1455" spans="4:4">
      <c r="D1455" s="45"/>
    </row>
    <row r="1456" spans="4:4">
      <c r="D1456" s="45"/>
    </row>
    <row r="1457" spans="4:4">
      <c r="D1457" s="45"/>
    </row>
    <row r="1458" spans="4:4">
      <c r="D1458" s="45"/>
    </row>
    <row r="1459" spans="4:4">
      <c r="D1459" s="45"/>
    </row>
    <row r="1460" spans="4:4">
      <c r="D1460" s="45"/>
    </row>
    <row r="1461" spans="4:4">
      <c r="D1461" s="45"/>
    </row>
    <row r="1462" spans="4:4">
      <c r="D1462" s="45"/>
    </row>
    <row r="1463" spans="4:4">
      <c r="D1463" s="45"/>
    </row>
    <row r="1464" spans="4:4">
      <c r="D1464" s="45"/>
    </row>
    <row r="1465" spans="4:4">
      <c r="D1465" s="45"/>
    </row>
    <row r="1466" spans="4:4">
      <c r="D1466" s="45"/>
    </row>
    <row r="1467" spans="4:4">
      <c r="D1467" s="45"/>
    </row>
    <row r="1468" spans="4:4">
      <c r="D1468" s="45"/>
    </row>
    <row r="1469" spans="4:4">
      <c r="D1469" s="45"/>
    </row>
    <row r="1470" spans="4:4">
      <c r="D1470" s="45"/>
    </row>
    <row r="1471" spans="4:4">
      <c r="D1471" s="45"/>
    </row>
    <row r="1472" spans="4:4">
      <c r="D1472" s="45"/>
    </row>
    <row r="1473" spans="4:4">
      <c r="D1473" s="45"/>
    </row>
    <row r="1474" spans="4:4">
      <c r="D1474" s="45"/>
    </row>
    <row r="1475" spans="4:4">
      <c r="D1475" s="45"/>
    </row>
    <row r="1476" spans="4:4">
      <c r="D1476" s="45"/>
    </row>
    <row r="1477" spans="4:4">
      <c r="D1477" s="45"/>
    </row>
    <row r="1478" spans="4:4">
      <c r="D1478" s="45"/>
    </row>
    <row r="1479" spans="4:4">
      <c r="D1479" s="45"/>
    </row>
    <row r="1480" spans="4:4">
      <c r="D1480" s="45"/>
    </row>
    <row r="1481" spans="4:4">
      <c r="D1481" s="45"/>
    </row>
    <row r="1482" spans="4:4">
      <c r="D1482" s="45"/>
    </row>
    <row r="1483" spans="4:4">
      <c r="D1483" s="45"/>
    </row>
    <row r="1484" spans="4:4">
      <c r="D1484" s="45"/>
    </row>
    <row r="1485" spans="4:4">
      <c r="D1485" s="45"/>
    </row>
    <row r="1486" spans="4:4">
      <c r="D1486" s="45"/>
    </row>
    <row r="1487" spans="4:4">
      <c r="D1487" s="45"/>
    </row>
    <row r="1488" spans="4:4">
      <c r="D1488" s="45"/>
    </row>
    <row r="1489" spans="4:4">
      <c r="D1489" s="45"/>
    </row>
    <row r="1490" spans="4:4">
      <c r="D1490" s="45"/>
    </row>
    <row r="1491" spans="4:4">
      <c r="D1491" s="45"/>
    </row>
    <row r="1492" spans="4:4">
      <c r="D1492" s="45"/>
    </row>
    <row r="1493" spans="4:4">
      <c r="D1493" s="45"/>
    </row>
    <row r="1494" spans="4:4">
      <c r="D1494" s="45"/>
    </row>
    <row r="1495" spans="4:4">
      <c r="D1495" s="45"/>
    </row>
    <row r="1496" spans="4:4">
      <c r="D1496" s="45"/>
    </row>
    <row r="1497" spans="4:4">
      <c r="D1497" s="45"/>
    </row>
    <row r="1498" spans="4:4">
      <c r="D1498" s="45"/>
    </row>
    <row r="1499" spans="4:4">
      <c r="D1499" s="45"/>
    </row>
    <row r="1500" spans="4:4">
      <c r="D1500" s="45"/>
    </row>
    <row r="1501" spans="4:4">
      <c r="D1501" s="45"/>
    </row>
    <row r="1502" spans="4:4">
      <c r="D1502" s="45"/>
    </row>
    <row r="1503" spans="4:4">
      <c r="D1503" s="45"/>
    </row>
    <row r="1504" spans="4:4">
      <c r="D1504" s="45"/>
    </row>
    <row r="1505" spans="4:4">
      <c r="D1505" s="45"/>
    </row>
    <row r="1506" spans="4:4">
      <c r="D1506" s="45"/>
    </row>
    <row r="1507" spans="4:4">
      <c r="D1507" s="45"/>
    </row>
    <row r="1508" spans="4:4">
      <c r="D1508" s="45"/>
    </row>
    <row r="1509" spans="4:4">
      <c r="D1509" s="45"/>
    </row>
    <row r="1510" spans="4:4">
      <c r="D1510" s="45"/>
    </row>
    <row r="1511" spans="4:4">
      <c r="D1511" s="45"/>
    </row>
    <row r="1512" spans="4:4">
      <c r="D1512" s="45"/>
    </row>
    <row r="1513" spans="4:4">
      <c r="D1513" s="45"/>
    </row>
    <row r="1514" spans="4:4">
      <c r="D1514" s="45"/>
    </row>
    <row r="1515" spans="4:4">
      <c r="D1515" s="45"/>
    </row>
    <row r="1516" spans="4:4">
      <c r="D1516" s="45"/>
    </row>
    <row r="1517" spans="4:4">
      <c r="D1517" s="45"/>
    </row>
    <row r="1518" spans="4:4">
      <c r="D1518" s="45"/>
    </row>
    <row r="1519" spans="4:4">
      <c r="D1519" s="45"/>
    </row>
    <row r="1520" spans="4:4">
      <c r="D1520" s="45"/>
    </row>
    <row r="1521" spans="4:4">
      <c r="D1521" s="45"/>
    </row>
    <row r="1522" spans="4:4">
      <c r="D1522" s="45"/>
    </row>
    <row r="1523" spans="4:4">
      <c r="D1523" s="45"/>
    </row>
    <row r="1524" spans="4:4">
      <c r="D1524" s="45"/>
    </row>
    <row r="1525" spans="4:4">
      <c r="D1525" s="45"/>
    </row>
    <row r="1526" spans="4:4">
      <c r="D1526" s="45"/>
    </row>
    <row r="1527" spans="4:4">
      <c r="D1527" s="45"/>
    </row>
    <row r="1528" spans="4:4">
      <c r="D1528" s="45"/>
    </row>
    <row r="1529" spans="4:4">
      <c r="D1529" s="45"/>
    </row>
    <row r="1530" spans="4:4">
      <c r="D1530" s="45"/>
    </row>
    <row r="1531" spans="4:4">
      <c r="D1531" s="45"/>
    </row>
    <row r="1532" spans="4:4">
      <c r="D1532" s="45"/>
    </row>
    <row r="1533" spans="4:4">
      <c r="D1533" s="45"/>
    </row>
    <row r="1534" spans="4:4">
      <c r="D1534" s="45"/>
    </row>
    <row r="1535" spans="4:4">
      <c r="D1535" s="45"/>
    </row>
    <row r="1536" spans="4:4">
      <c r="D1536" s="45"/>
    </row>
    <row r="1537" spans="4:4">
      <c r="D1537" s="45"/>
    </row>
    <row r="1538" spans="4:4">
      <c r="D1538" s="45"/>
    </row>
    <row r="1539" spans="4:4">
      <c r="D1539" s="45"/>
    </row>
    <row r="1540" spans="4:4">
      <c r="D1540" s="45"/>
    </row>
    <row r="1541" spans="4:4">
      <c r="D1541" s="45"/>
    </row>
    <row r="1542" spans="4:4">
      <c r="D1542" s="45"/>
    </row>
    <row r="1543" spans="4:4">
      <c r="D1543" s="45"/>
    </row>
    <row r="1544" spans="4:4">
      <c r="D1544" s="45"/>
    </row>
    <row r="1545" spans="4:4">
      <c r="D1545" s="45"/>
    </row>
    <row r="1546" spans="4:4">
      <c r="D1546" s="45"/>
    </row>
    <row r="1547" spans="4:4">
      <c r="D1547" s="45"/>
    </row>
    <row r="1548" spans="4:4">
      <c r="D1548" s="45"/>
    </row>
    <row r="1549" spans="4:4">
      <c r="D1549" s="45"/>
    </row>
    <row r="1550" spans="4:4">
      <c r="D1550" s="45"/>
    </row>
    <row r="1551" spans="4:4">
      <c r="D1551" s="45"/>
    </row>
    <row r="1552" spans="4:4">
      <c r="D1552" s="45"/>
    </row>
    <row r="1553" spans="4:4">
      <c r="D1553" s="45"/>
    </row>
    <row r="1554" spans="4:4">
      <c r="D1554" s="45"/>
    </row>
    <row r="1555" spans="4:4">
      <c r="D1555" s="45"/>
    </row>
    <row r="1556" spans="4:4">
      <c r="D1556" s="45"/>
    </row>
    <row r="1557" spans="4:4">
      <c r="D1557" s="45"/>
    </row>
    <row r="1558" spans="4:4">
      <c r="D1558" s="45"/>
    </row>
    <row r="1559" spans="4:4">
      <c r="D1559" s="45"/>
    </row>
    <row r="1560" spans="4:4">
      <c r="D1560" s="45"/>
    </row>
    <row r="1561" spans="4:4">
      <c r="D1561" s="45"/>
    </row>
    <row r="1562" spans="4:4">
      <c r="D1562" s="45"/>
    </row>
    <row r="1563" spans="4:4">
      <c r="D1563" s="45"/>
    </row>
    <row r="1564" spans="4:4">
      <c r="D1564" s="45"/>
    </row>
    <row r="1565" spans="4:4">
      <c r="D1565" s="45"/>
    </row>
    <row r="1566" spans="4:4">
      <c r="D1566" s="45"/>
    </row>
    <row r="1567" spans="4:4">
      <c r="D1567" s="45"/>
    </row>
    <row r="1568" spans="4:4">
      <c r="D1568" s="45"/>
    </row>
    <row r="1569" spans="4:4">
      <c r="D1569" s="45"/>
    </row>
    <row r="1570" spans="4:4">
      <c r="D1570" s="45"/>
    </row>
    <row r="1571" spans="4:4">
      <c r="D1571" s="45"/>
    </row>
    <row r="1572" spans="4:4">
      <c r="D1572" s="45"/>
    </row>
    <row r="1573" spans="4:4">
      <c r="D1573" s="45"/>
    </row>
    <row r="1574" spans="4:4">
      <c r="D1574" s="45"/>
    </row>
    <row r="1575" spans="4:4">
      <c r="D1575" s="45"/>
    </row>
    <row r="1576" spans="4:4">
      <c r="D1576" s="45"/>
    </row>
    <row r="1577" spans="4:4">
      <c r="D1577" s="45"/>
    </row>
    <row r="1578" spans="4:4">
      <c r="D1578" s="45"/>
    </row>
    <row r="1579" spans="4:4">
      <c r="D1579" s="45"/>
    </row>
    <row r="1580" spans="4:4">
      <c r="D1580" s="45"/>
    </row>
    <row r="1581" spans="4:4">
      <c r="D1581" s="45"/>
    </row>
    <row r="1582" spans="4:4">
      <c r="D1582" s="45"/>
    </row>
    <row r="1583" spans="4:4">
      <c r="D1583" s="45"/>
    </row>
    <row r="1584" spans="4:4">
      <c r="D1584" s="45"/>
    </row>
    <row r="1585" spans="4:4">
      <c r="D1585" s="45"/>
    </row>
    <row r="1586" spans="4:4">
      <c r="D1586" s="45"/>
    </row>
    <row r="1587" spans="4:4">
      <c r="D1587" s="45"/>
    </row>
    <row r="1588" spans="4:4">
      <c r="D1588" s="45"/>
    </row>
    <row r="1589" spans="4:4">
      <c r="D1589" s="45"/>
    </row>
    <row r="1590" spans="4:4">
      <c r="D1590" s="45"/>
    </row>
    <row r="1591" spans="4:4">
      <c r="D1591" s="45"/>
    </row>
    <row r="1592" spans="4:4">
      <c r="D1592" s="45"/>
    </row>
    <row r="1593" spans="4:4">
      <c r="D1593" s="45"/>
    </row>
    <row r="1594" spans="4:4">
      <c r="D1594" s="45"/>
    </row>
    <row r="1595" spans="4:4">
      <c r="D1595" s="45"/>
    </row>
    <row r="1596" spans="4:4">
      <c r="D1596" s="45"/>
    </row>
    <row r="1597" spans="4:4">
      <c r="D1597" s="45"/>
    </row>
    <row r="1598" spans="4:4">
      <c r="D1598" s="45"/>
    </row>
    <row r="1599" spans="4:4">
      <c r="D1599" s="45"/>
    </row>
    <row r="1600" spans="4:4">
      <c r="D1600" s="45"/>
    </row>
    <row r="1601" spans="4:4">
      <c r="D1601" s="45"/>
    </row>
    <row r="1602" spans="4:4">
      <c r="D1602" s="45"/>
    </row>
    <row r="1603" spans="4:4">
      <c r="D1603" s="45"/>
    </row>
    <row r="1604" spans="4:4">
      <c r="D1604" s="45"/>
    </row>
    <row r="1605" spans="4:4">
      <c r="D1605" s="45"/>
    </row>
    <row r="1606" spans="4:4">
      <c r="D1606" s="45"/>
    </row>
    <row r="1607" spans="4:4">
      <c r="D1607" s="45"/>
    </row>
    <row r="1608" spans="4:4">
      <c r="D1608" s="45"/>
    </row>
    <row r="1609" spans="4:4">
      <c r="D1609" s="45"/>
    </row>
    <row r="1610" spans="4:4">
      <c r="D1610" s="45"/>
    </row>
    <row r="1611" spans="4:4">
      <c r="D1611" s="45"/>
    </row>
    <row r="1612" spans="4:4">
      <c r="D1612" s="45"/>
    </row>
    <row r="1613" spans="4:4">
      <c r="D1613" s="45"/>
    </row>
    <row r="1614" spans="4:4">
      <c r="D1614" s="45"/>
    </row>
    <row r="1615" spans="4:4">
      <c r="D1615" s="45"/>
    </row>
    <row r="1616" spans="4:4">
      <c r="D1616" s="45"/>
    </row>
    <row r="1617" spans="4:4">
      <c r="D1617" s="45"/>
    </row>
    <row r="1618" spans="4:4">
      <c r="D1618" s="45"/>
    </row>
    <row r="1619" spans="4:4">
      <c r="D1619" s="45"/>
    </row>
    <row r="1620" spans="4:4">
      <c r="D1620" s="45"/>
    </row>
    <row r="1621" spans="4:4">
      <c r="D1621" s="45"/>
    </row>
    <row r="1622" spans="4:4">
      <c r="D1622" s="45"/>
    </row>
    <row r="1623" spans="4:4">
      <c r="D1623" s="45"/>
    </row>
    <row r="1624" spans="4:4">
      <c r="D1624" s="45"/>
    </row>
    <row r="1625" spans="4:4">
      <c r="D1625" s="45"/>
    </row>
    <row r="1626" spans="4:4">
      <c r="D1626" s="45"/>
    </row>
    <row r="1627" spans="4:4">
      <c r="D1627" s="45"/>
    </row>
    <row r="1628" spans="4:4">
      <c r="D1628" s="45"/>
    </row>
    <row r="1629" spans="4:4">
      <c r="D1629" s="45"/>
    </row>
    <row r="1630" spans="4:4">
      <c r="D1630" s="45"/>
    </row>
    <row r="1631" spans="4:4">
      <c r="D1631" s="45"/>
    </row>
    <row r="1632" spans="4:4">
      <c r="D1632" s="45"/>
    </row>
    <row r="1633" spans="4:4">
      <c r="D1633" s="45"/>
    </row>
    <row r="1634" spans="4:4">
      <c r="D1634" s="45"/>
    </row>
    <row r="1635" spans="4:4">
      <c r="D1635" s="45"/>
    </row>
    <row r="1636" spans="4:4">
      <c r="D1636" s="45"/>
    </row>
    <row r="1637" spans="4:4">
      <c r="D1637" s="45"/>
    </row>
    <row r="1638" spans="4:4">
      <c r="D1638" s="45"/>
    </row>
    <row r="1639" spans="4:4">
      <c r="D1639" s="45"/>
    </row>
    <row r="1640" spans="4:4">
      <c r="D1640" s="45"/>
    </row>
    <row r="1641" spans="4:4">
      <c r="D1641" s="45"/>
    </row>
    <row r="1642" spans="4:4">
      <c r="D1642" s="45"/>
    </row>
    <row r="1643" spans="4:4">
      <c r="D1643" s="45"/>
    </row>
    <row r="1644" spans="4:4">
      <c r="D1644" s="45"/>
    </row>
    <row r="1645" spans="4:4">
      <c r="D1645" s="45"/>
    </row>
    <row r="1646" spans="4:4">
      <c r="D1646" s="45"/>
    </row>
    <row r="1647" spans="4:4">
      <c r="D1647" s="45"/>
    </row>
    <row r="1648" spans="4:4">
      <c r="D1648" s="45"/>
    </row>
    <row r="1649" spans="4:4">
      <c r="D1649" s="45"/>
    </row>
    <row r="1650" spans="4:4">
      <c r="D1650" s="45"/>
    </row>
    <row r="1651" spans="4:4">
      <c r="D1651" s="45"/>
    </row>
    <row r="1652" spans="4:4">
      <c r="D1652" s="45"/>
    </row>
    <row r="1653" spans="4:4">
      <c r="D1653" s="45"/>
    </row>
    <row r="1654" spans="4:4">
      <c r="D1654" s="45"/>
    </row>
    <row r="1655" spans="4:4">
      <c r="D1655" s="45"/>
    </row>
    <row r="1656" spans="4:4">
      <c r="D1656" s="45"/>
    </row>
    <row r="1657" spans="4:4">
      <c r="D1657" s="45"/>
    </row>
    <row r="1658" spans="4:4">
      <c r="D1658" s="45"/>
    </row>
    <row r="1659" spans="4:4">
      <c r="D1659" s="45"/>
    </row>
    <row r="1660" spans="4:4">
      <c r="D1660" s="45"/>
    </row>
    <row r="1661" spans="4:4">
      <c r="D1661" s="45"/>
    </row>
    <row r="1662" spans="4:4">
      <c r="D1662" s="45"/>
    </row>
    <row r="1663" spans="4:4">
      <c r="D1663" s="45"/>
    </row>
    <row r="1664" spans="4:4">
      <c r="D1664" s="45"/>
    </row>
    <row r="1665" spans="4:4">
      <c r="D1665" s="45"/>
    </row>
    <row r="1666" spans="4:4">
      <c r="D1666" s="45"/>
    </row>
    <row r="1667" spans="4:4">
      <c r="D1667" s="45"/>
    </row>
    <row r="1668" spans="4:4">
      <c r="D1668" s="45"/>
    </row>
    <row r="1669" spans="4:4">
      <c r="D1669" s="45"/>
    </row>
    <row r="1670" spans="4:4">
      <c r="D1670" s="45"/>
    </row>
    <row r="1671" spans="4:4">
      <c r="D1671" s="45"/>
    </row>
    <row r="1672" spans="4:4">
      <c r="D1672" s="45"/>
    </row>
    <row r="1673" spans="4:4">
      <c r="D1673" s="45"/>
    </row>
    <row r="1674" spans="4:4">
      <c r="D1674" s="45"/>
    </row>
    <row r="1675" spans="4:4">
      <c r="D1675" s="45"/>
    </row>
    <row r="1676" spans="4:4">
      <c r="D1676" s="45"/>
    </row>
    <row r="1677" spans="4:4">
      <c r="D1677" s="45"/>
    </row>
    <row r="1678" spans="4:4">
      <c r="D1678" s="45"/>
    </row>
    <row r="1679" spans="4:4">
      <c r="D1679" s="45"/>
    </row>
    <row r="1680" spans="4:4">
      <c r="D1680" s="45"/>
    </row>
    <row r="1681" spans="4:4">
      <c r="D1681" s="45"/>
    </row>
    <row r="1682" spans="4:4">
      <c r="D1682" s="45"/>
    </row>
    <row r="1683" spans="4:4">
      <c r="D1683" s="45"/>
    </row>
    <row r="1684" spans="4:4">
      <c r="D1684" s="45"/>
    </row>
    <row r="1685" spans="4:4">
      <c r="D1685" s="45"/>
    </row>
    <row r="1686" spans="4:4">
      <c r="D1686" s="45"/>
    </row>
    <row r="1687" spans="4:4">
      <c r="D1687" s="45"/>
    </row>
    <row r="1688" spans="4:4">
      <c r="D1688" s="45"/>
    </row>
    <row r="1689" spans="4:4">
      <c r="D1689" s="45"/>
    </row>
    <row r="1690" spans="4:4">
      <c r="D1690" s="45"/>
    </row>
    <row r="1691" spans="4:4">
      <c r="D1691" s="45"/>
    </row>
    <row r="1692" spans="4:4">
      <c r="D1692" s="45"/>
    </row>
    <row r="1693" spans="4:4">
      <c r="D1693" s="45"/>
    </row>
    <row r="1694" spans="4:4">
      <c r="D1694" s="45"/>
    </row>
    <row r="1695" spans="4:4">
      <c r="D1695" s="45"/>
    </row>
    <row r="1696" spans="4:4">
      <c r="D1696" s="45"/>
    </row>
    <row r="1697" spans="4:4">
      <c r="D1697" s="45"/>
    </row>
    <row r="1698" spans="4:4">
      <c r="D1698" s="45"/>
    </row>
    <row r="1699" spans="4:4">
      <c r="D1699" s="45"/>
    </row>
    <row r="1700" spans="4:4">
      <c r="D1700" s="45"/>
    </row>
    <row r="1701" spans="4:4">
      <c r="D1701" s="45"/>
    </row>
    <row r="1702" spans="4:4">
      <c r="D1702" s="45"/>
    </row>
    <row r="1703" spans="4:4">
      <c r="D1703" s="45"/>
    </row>
    <row r="1704" spans="4:4">
      <c r="D1704" s="45"/>
    </row>
    <row r="1705" spans="4:4">
      <c r="D1705" s="45"/>
    </row>
    <row r="1706" spans="4:4">
      <c r="D1706" s="45"/>
    </row>
    <row r="1707" spans="4:4">
      <c r="D1707" s="45"/>
    </row>
    <row r="1708" spans="4:4">
      <c r="D1708" s="45"/>
    </row>
    <row r="1709" spans="4:4">
      <c r="D1709" s="45"/>
    </row>
    <row r="1710" spans="4:4">
      <c r="D1710" s="45"/>
    </row>
    <row r="1711" spans="4:4">
      <c r="D1711" s="45"/>
    </row>
    <row r="1712" spans="4:4">
      <c r="D1712" s="45"/>
    </row>
    <row r="1713" spans="4:4">
      <c r="D1713" s="45"/>
    </row>
    <row r="1714" spans="4:4">
      <c r="D1714" s="45"/>
    </row>
    <row r="1715" spans="4:4">
      <c r="D1715" s="45"/>
    </row>
    <row r="1716" spans="4:4">
      <c r="D1716" s="45"/>
    </row>
    <row r="1717" spans="4:4">
      <c r="D1717" s="45"/>
    </row>
    <row r="1718" spans="4:4">
      <c r="D1718" s="45"/>
    </row>
    <row r="1719" spans="4:4">
      <c r="D1719" s="45"/>
    </row>
    <row r="1720" spans="4:4">
      <c r="D1720" s="45"/>
    </row>
    <row r="1721" spans="4:4">
      <c r="D1721" s="45"/>
    </row>
    <row r="1722" spans="4:4">
      <c r="D1722" s="45"/>
    </row>
    <row r="1723" spans="4:4">
      <c r="D1723" s="45"/>
    </row>
    <row r="1724" spans="4:4">
      <c r="D1724" s="45"/>
    </row>
    <row r="1725" spans="4:4">
      <c r="D1725" s="45"/>
    </row>
    <row r="1726" spans="4:4">
      <c r="D1726" s="45"/>
    </row>
    <row r="1727" spans="4:4">
      <c r="D1727" s="45"/>
    </row>
    <row r="1728" spans="4:4">
      <c r="D1728" s="45"/>
    </row>
    <row r="1729" spans="4:4">
      <c r="D1729" s="45"/>
    </row>
    <row r="1730" spans="4:4">
      <c r="D1730" s="45"/>
    </row>
    <row r="1731" spans="4:4">
      <c r="D1731" s="45"/>
    </row>
    <row r="1732" spans="4:4">
      <c r="D1732" s="45"/>
    </row>
    <row r="1733" spans="4:4">
      <c r="D1733" s="45"/>
    </row>
    <row r="1734" spans="4:4">
      <c r="D1734" s="45"/>
    </row>
    <row r="1735" spans="4:4">
      <c r="D1735" s="45"/>
    </row>
    <row r="1736" spans="4:4">
      <c r="D1736" s="45"/>
    </row>
    <row r="1737" spans="4:4">
      <c r="D1737" s="45"/>
    </row>
    <row r="1738" spans="4:4">
      <c r="D1738" s="45"/>
    </row>
    <row r="1739" spans="4:4">
      <c r="D1739" s="45"/>
    </row>
    <row r="1740" spans="4:4">
      <c r="D1740" s="45"/>
    </row>
    <row r="1741" spans="4:4">
      <c r="D1741" s="45"/>
    </row>
    <row r="1742" spans="4:4">
      <c r="D1742" s="45"/>
    </row>
    <row r="1743" spans="4:4">
      <c r="D1743" s="45"/>
    </row>
    <row r="1744" spans="4:4">
      <c r="D1744" s="45"/>
    </row>
    <row r="1745" spans="4:4">
      <c r="D1745" s="45"/>
    </row>
    <row r="1746" spans="4:4">
      <c r="D1746" s="45"/>
    </row>
    <row r="1747" spans="4:4">
      <c r="D1747" s="45"/>
    </row>
    <row r="1748" spans="4:4">
      <c r="D1748" s="45"/>
    </row>
    <row r="1749" spans="4:4">
      <c r="D1749" s="45"/>
    </row>
    <row r="1750" spans="4:4">
      <c r="D1750" s="45"/>
    </row>
    <row r="1751" spans="4:4">
      <c r="D1751" s="45"/>
    </row>
    <row r="1752" spans="4:4">
      <c r="D1752" s="45"/>
    </row>
    <row r="1753" spans="4:4">
      <c r="D1753" s="45"/>
    </row>
    <row r="1754" spans="4:4">
      <c r="D1754" s="45"/>
    </row>
    <row r="1755" spans="4:4">
      <c r="D1755" s="45"/>
    </row>
    <row r="1756" spans="4:4">
      <c r="D1756" s="45"/>
    </row>
    <row r="1757" spans="4:4">
      <c r="D1757" s="45"/>
    </row>
    <row r="1758" spans="4:4">
      <c r="D1758" s="45"/>
    </row>
    <row r="1759" spans="4:4">
      <c r="D1759" s="45"/>
    </row>
    <row r="1760" spans="4:4">
      <c r="D1760" s="45"/>
    </row>
    <row r="1761" spans="4:4">
      <c r="D1761" s="45"/>
    </row>
    <row r="1762" spans="4:4">
      <c r="D1762" s="45"/>
    </row>
    <row r="1763" spans="4:4">
      <c r="D1763" s="45"/>
    </row>
    <row r="1764" spans="4:4">
      <c r="D1764" s="45"/>
    </row>
    <row r="1765" spans="4:4">
      <c r="D1765" s="45"/>
    </row>
    <row r="1766" spans="4:4">
      <c r="D1766" s="45"/>
    </row>
    <row r="1767" spans="4:4">
      <c r="D1767" s="45"/>
    </row>
    <row r="1768" spans="4:4">
      <c r="D1768" s="45"/>
    </row>
    <row r="1769" spans="4:4">
      <c r="D1769" s="45"/>
    </row>
    <row r="1770" spans="4:4">
      <c r="D1770" s="45"/>
    </row>
    <row r="1771" spans="4:4">
      <c r="D1771" s="45"/>
    </row>
    <row r="1772" spans="4:4">
      <c r="D1772" s="45"/>
    </row>
    <row r="1773" spans="4:4">
      <c r="D1773" s="45"/>
    </row>
    <row r="1774" spans="4:4">
      <c r="D1774" s="45"/>
    </row>
    <row r="1775" spans="4:4">
      <c r="D1775" s="45"/>
    </row>
    <row r="1776" spans="4:4">
      <c r="D1776" s="45"/>
    </row>
    <row r="1777" spans="4:4">
      <c r="D1777" s="45"/>
    </row>
    <row r="1778" spans="4:4">
      <c r="D1778" s="45"/>
    </row>
    <row r="1779" spans="4:4">
      <c r="D1779" s="45"/>
    </row>
    <row r="1780" spans="4:4">
      <c r="D1780" s="45"/>
    </row>
    <row r="1781" spans="4:4">
      <c r="D1781" s="45"/>
    </row>
    <row r="1782" spans="4:4">
      <c r="D1782" s="45"/>
    </row>
    <row r="1783" spans="4:4">
      <c r="D1783" s="45"/>
    </row>
    <row r="1784" spans="4:4">
      <c r="D1784" s="45"/>
    </row>
    <row r="1785" spans="4:4">
      <c r="D1785" s="45"/>
    </row>
    <row r="1786" spans="4:4">
      <c r="D1786" s="45"/>
    </row>
    <row r="1787" spans="4:4">
      <c r="D1787" s="45"/>
    </row>
    <row r="1788" spans="4:4">
      <c r="D1788" s="45"/>
    </row>
    <row r="1789" spans="4:4">
      <c r="D1789" s="45"/>
    </row>
    <row r="1790" spans="4:4">
      <c r="D1790" s="45"/>
    </row>
    <row r="1791" spans="4:4">
      <c r="D1791" s="45"/>
    </row>
    <row r="1792" spans="4:4">
      <c r="D1792" s="45"/>
    </row>
    <row r="1793" spans="4:4">
      <c r="D1793" s="45"/>
    </row>
    <row r="1794" spans="4:4">
      <c r="D1794" s="45"/>
    </row>
    <row r="1795" spans="4:4">
      <c r="D1795" s="45"/>
    </row>
    <row r="1796" spans="4:4">
      <c r="D1796" s="45"/>
    </row>
    <row r="1797" spans="4:4">
      <c r="D1797" s="45"/>
    </row>
    <row r="1798" spans="4:4">
      <c r="D1798" s="45"/>
    </row>
    <row r="1799" spans="4:4">
      <c r="D1799" s="45"/>
    </row>
    <row r="1800" spans="4:4">
      <c r="D1800" s="45"/>
    </row>
    <row r="1801" spans="4:4">
      <c r="D1801" s="45"/>
    </row>
    <row r="1802" spans="4:4">
      <c r="D1802" s="45"/>
    </row>
    <row r="1803" spans="4:4">
      <c r="D1803" s="45"/>
    </row>
    <row r="1804" spans="4:4">
      <c r="D1804" s="45"/>
    </row>
    <row r="1805" spans="4:4">
      <c r="D1805" s="45"/>
    </row>
    <row r="1806" spans="4:4">
      <c r="D1806" s="45"/>
    </row>
    <row r="1807" spans="4:4">
      <c r="D1807" s="45"/>
    </row>
    <row r="1808" spans="4:4">
      <c r="D1808" s="45"/>
    </row>
    <row r="1809" spans="4:4">
      <c r="D1809" s="45"/>
    </row>
    <row r="1810" spans="4:4">
      <c r="D1810" s="45"/>
    </row>
    <row r="1811" spans="4:4">
      <c r="D1811" s="45"/>
    </row>
    <row r="1812" spans="4:4">
      <c r="D1812" s="45"/>
    </row>
    <row r="1813" spans="4:4">
      <c r="D1813" s="45"/>
    </row>
    <row r="1814" spans="4:4">
      <c r="D1814" s="45"/>
    </row>
    <row r="1815" spans="4:4">
      <c r="D1815" s="45"/>
    </row>
    <row r="1816" spans="4:4">
      <c r="D1816" s="45"/>
    </row>
    <row r="1817" spans="4:4">
      <c r="D1817" s="45"/>
    </row>
    <row r="1818" spans="4:4">
      <c r="D1818" s="45"/>
    </row>
    <row r="1819" spans="4:4">
      <c r="D1819" s="45"/>
    </row>
    <row r="1820" spans="4:4">
      <c r="D1820" s="45"/>
    </row>
    <row r="1821" spans="4:4">
      <c r="D1821" s="45"/>
    </row>
    <row r="1822" spans="4:4">
      <c r="D1822" s="45"/>
    </row>
    <row r="1823" spans="4:4">
      <c r="D1823" s="45"/>
    </row>
    <row r="1824" spans="4:4">
      <c r="D1824" s="45"/>
    </row>
    <row r="1825" spans="4:4">
      <c r="D1825" s="45"/>
    </row>
    <row r="1826" spans="4:4">
      <c r="D1826" s="45"/>
    </row>
    <row r="1827" spans="4:4">
      <c r="D1827" s="45"/>
    </row>
    <row r="1828" spans="4:4">
      <c r="D1828" s="45"/>
    </row>
    <row r="1829" spans="4:4">
      <c r="D1829" s="45"/>
    </row>
    <row r="1830" spans="4:4">
      <c r="D1830" s="45"/>
    </row>
    <row r="1831" spans="4:4">
      <c r="D1831" s="45"/>
    </row>
    <row r="1832" spans="4:4">
      <c r="D1832" s="45"/>
    </row>
    <row r="1833" spans="4:4">
      <c r="D1833" s="45"/>
    </row>
    <row r="1834" spans="4:4">
      <c r="D1834" s="45"/>
    </row>
    <row r="1835" spans="4:4">
      <c r="D1835" s="45"/>
    </row>
    <row r="1836" spans="4:4">
      <c r="D1836" s="45"/>
    </row>
    <row r="1837" spans="4:4">
      <c r="D1837" s="45"/>
    </row>
    <row r="1838" spans="4:4">
      <c r="D1838" s="45"/>
    </row>
    <row r="1839" spans="4:4">
      <c r="D1839" s="45"/>
    </row>
    <row r="1840" spans="4:4">
      <c r="D1840" s="45"/>
    </row>
    <row r="1841" spans="4:4">
      <c r="D1841" s="45"/>
    </row>
    <row r="1842" spans="4:4">
      <c r="D1842" s="45"/>
    </row>
    <row r="1843" spans="4:4">
      <c r="D1843" s="45"/>
    </row>
    <row r="1844" spans="4:4">
      <c r="D1844" s="45"/>
    </row>
    <row r="1845" spans="4:4">
      <c r="D1845" s="45"/>
    </row>
    <row r="1846" spans="4:4">
      <c r="D1846" s="45"/>
    </row>
    <row r="1847" spans="4:4">
      <c r="D1847" s="45"/>
    </row>
    <row r="1848" spans="4:4">
      <c r="D1848" s="45"/>
    </row>
    <row r="1849" spans="4:4">
      <c r="D1849" s="45"/>
    </row>
    <row r="1850" spans="4:4">
      <c r="D1850" s="45"/>
    </row>
    <row r="1851" spans="4:4">
      <c r="D1851" s="45"/>
    </row>
    <row r="1852" spans="4:4">
      <c r="D1852" s="45"/>
    </row>
    <row r="1853" spans="4:4">
      <c r="D1853" s="45"/>
    </row>
    <row r="1854" spans="4:4">
      <c r="D1854" s="45"/>
    </row>
    <row r="1855" spans="4:4">
      <c r="D1855" s="45"/>
    </row>
    <row r="1856" spans="4:4">
      <c r="D1856" s="45"/>
    </row>
    <row r="1857" spans="4:4">
      <c r="D1857" s="45"/>
    </row>
    <row r="1858" spans="4:4">
      <c r="D1858" s="45"/>
    </row>
    <row r="1859" spans="4:4">
      <c r="D1859" s="45"/>
    </row>
    <row r="1860" spans="4:4">
      <c r="D1860" s="45"/>
    </row>
    <row r="1861" spans="4:4">
      <c r="D1861" s="45"/>
    </row>
    <row r="1862" spans="4:4">
      <c r="D1862" s="45"/>
    </row>
    <row r="1863" spans="4:4">
      <c r="D1863" s="45"/>
    </row>
    <row r="1864" spans="4:4">
      <c r="D1864" s="45"/>
    </row>
    <row r="1865" spans="4:4">
      <c r="D1865" s="45"/>
    </row>
    <row r="1866" spans="4:4">
      <c r="D1866" s="45"/>
    </row>
    <row r="1867" spans="4:4">
      <c r="D1867" s="45"/>
    </row>
    <row r="1868" spans="4:4">
      <c r="D1868" s="45"/>
    </row>
    <row r="1869" spans="4:4">
      <c r="D1869" s="45"/>
    </row>
    <row r="1870" spans="4:4">
      <c r="D1870" s="45"/>
    </row>
    <row r="1871" spans="4:4">
      <c r="D1871" s="45"/>
    </row>
    <row r="1872" spans="4:4">
      <c r="D1872" s="45"/>
    </row>
    <row r="1873" spans="4:4">
      <c r="D1873" s="45"/>
    </row>
    <row r="1874" spans="4:4">
      <c r="D1874" s="45"/>
    </row>
    <row r="1875" spans="4:4">
      <c r="D1875" s="45"/>
    </row>
    <row r="1876" spans="4:4">
      <c r="D1876" s="45"/>
    </row>
    <row r="1877" spans="4:4">
      <c r="D1877" s="45"/>
    </row>
    <row r="1878" spans="4:4">
      <c r="D1878" s="45"/>
    </row>
    <row r="1879" spans="4:4">
      <c r="D1879" s="45"/>
    </row>
    <row r="1880" spans="4:4">
      <c r="D1880" s="45"/>
    </row>
    <row r="1881" spans="4:4">
      <c r="D1881" s="45"/>
    </row>
    <row r="1882" spans="4:4">
      <c r="D1882" s="45"/>
    </row>
    <row r="1883" spans="4:4">
      <c r="D1883" s="45"/>
    </row>
    <row r="1884" spans="4:4">
      <c r="D1884" s="45"/>
    </row>
    <row r="1885" spans="4:4">
      <c r="D1885" s="45"/>
    </row>
    <row r="1886" spans="4:4">
      <c r="D1886" s="45"/>
    </row>
    <row r="1887" spans="4:4">
      <c r="D1887" s="45"/>
    </row>
    <row r="1888" spans="4:4">
      <c r="D1888" s="45"/>
    </row>
    <row r="1889" spans="4:4">
      <c r="D1889" s="45"/>
    </row>
    <row r="1890" spans="4:4">
      <c r="D1890" s="45"/>
    </row>
    <row r="1891" spans="4:4">
      <c r="D1891" s="45"/>
    </row>
    <row r="1892" spans="4:4">
      <c r="D1892" s="45"/>
    </row>
    <row r="1893" spans="4:4">
      <c r="D1893" s="45"/>
    </row>
    <row r="1894" spans="4:4">
      <c r="D1894" s="45"/>
    </row>
    <row r="1895" spans="4:4">
      <c r="D1895" s="45"/>
    </row>
    <row r="1896" spans="4:4">
      <c r="D1896" s="45"/>
    </row>
    <row r="1897" spans="4:4">
      <c r="D1897" s="45"/>
    </row>
    <row r="1898" spans="4:4">
      <c r="D1898" s="45"/>
    </row>
    <row r="1899" spans="4:4">
      <c r="D1899" s="45"/>
    </row>
    <row r="1900" spans="4:4">
      <c r="D1900" s="45"/>
    </row>
    <row r="1901" spans="4:4">
      <c r="D1901" s="45"/>
    </row>
    <row r="1902" spans="4:4">
      <c r="D1902" s="45"/>
    </row>
    <row r="1903" spans="4:4">
      <c r="D1903" s="45"/>
    </row>
    <row r="1904" spans="4:4">
      <c r="D1904" s="45"/>
    </row>
    <row r="1905" spans="4:4">
      <c r="D1905" s="45"/>
    </row>
    <row r="1906" spans="4:4">
      <c r="D1906" s="45"/>
    </row>
    <row r="1907" spans="4:4">
      <c r="D1907" s="45"/>
    </row>
    <row r="1908" spans="4:4">
      <c r="D1908" s="45"/>
    </row>
    <row r="1909" spans="4:4">
      <c r="D1909" s="45"/>
    </row>
    <row r="1910" spans="4:4">
      <c r="D1910" s="45"/>
    </row>
    <row r="1911" spans="4:4">
      <c r="D1911" s="45"/>
    </row>
    <row r="1912" spans="4:4">
      <c r="D1912" s="45"/>
    </row>
    <row r="1913" spans="4:4">
      <c r="D1913" s="45"/>
    </row>
    <row r="1914" spans="4:4">
      <c r="D1914" s="45"/>
    </row>
    <row r="1915" spans="4:4">
      <c r="D1915" s="45"/>
    </row>
    <row r="1916" spans="4:4">
      <c r="D1916" s="45"/>
    </row>
    <row r="1917" spans="4:4">
      <c r="D1917" s="45"/>
    </row>
    <row r="1918" spans="4:4">
      <c r="D1918" s="45"/>
    </row>
    <row r="1919" spans="4:4">
      <c r="D1919" s="45"/>
    </row>
    <row r="1920" spans="4:4">
      <c r="D1920" s="45"/>
    </row>
    <row r="1921" spans="4:4">
      <c r="D1921" s="45"/>
    </row>
    <row r="1922" spans="4:4">
      <c r="D1922" s="45"/>
    </row>
    <row r="1923" spans="4:4">
      <c r="D1923" s="45"/>
    </row>
    <row r="1924" spans="4:4">
      <c r="D1924" s="45"/>
    </row>
    <row r="1925" spans="4:4">
      <c r="D1925" s="45"/>
    </row>
    <row r="1926" spans="4:4">
      <c r="D1926" s="45"/>
    </row>
    <row r="1927" spans="4:4">
      <c r="D1927" s="45"/>
    </row>
    <row r="1928" spans="4:4">
      <c r="D1928" s="45"/>
    </row>
    <row r="1929" spans="4:4">
      <c r="D1929" s="45"/>
    </row>
    <row r="1930" spans="4:4">
      <c r="D1930" s="45"/>
    </row>
    <row r="1931" spans="4:4">
      <c r="D1931" s="45"/>
    </row>
    <row r="1932" spans="4:4">
      <c r="D1932" s="45"/>
    </row>
    <row r="1933" spans="4:4">
      <c r="D1933" s="45"/>
    </row>
    <row r="1934" spans="4:4">
      <c r="D1934" s="45"/>
    </row>
    <row r="1935" spans="4:4">
      <c r="D1935" s="45"/>
    </row>
    <row r="1936" spans="4:4">
      <c r="D1936" s="45"/>
    </row>
    <row r="1937" spans="4:4">
      <c r="D1937" s="45"/>
    </row>
    <row r="1938" spans="4:4">
      <c r="D1938" s="45"/>
    </row>
    <row r="1939" spans="4:4">
      <c r="D1939" s="45"/>
    </row>
    <row r="1940" spans="4:4">
      <c r="D1940" s="45"/>
    </row>
    <row r="1941" spans="4:4">
      <c r="D1941" s="45"/>
    </row>
    <row r="1942" spans="4:4">
      <c r="D1942" s="45"/>
    </row>
    <row r="1943" spans="4:4">
      <c r="D1943" s="45"/>
    </row>
    <row r="1944" spans="4:4">
      <c r="D1944" s="45"/>
    </row>
    <row r="1945" spans="4:4">
      <c r="D1945" s="45"/>
    </row>
    <row r="1946" spans="4:4">
      <c r="D1946" s="45"/>
    </row>
    <row r="1947" spans="4:4">
      <c r="D1947" s="45"/>
    </row>
    <row r="1948" spans="4:4">
      <c r="D1948" s="45"/>
    </row>
    <row r="1949" spans="4:4">
      <c r="D1949" s="45"/>
    </row>
    <row r="1950" spans="4:4">
      <c r="D1950" s="45"/>
    </row>
    <row r="1951" spans="4:4">
      <c r="D1951" s="45"/>
    </row>
    <row r="1952" spans="4:4">
      <c r="D1952" s="45"/>
    </row>
    <row r="1953" spans="4:4">
      <c r="D1953" s="45"/>
    </row>
    <row r="1954" spans="4:4">
      <c r="D1954" s="45"/>
    </row>
    <row r="1955" spans="4:4">
      <c r="D1955" s="45"/>
    </row>
    <row r="1956" spans="4:4">
      <c r="D1956" s="45"/>
    </row>
    <row r="1957" spans="4:4">
      <c r="D1957" s="45"/>
    </row>
    <row r="1958" spans="4:4">
      <c r="D1958" s="45"/>
    </row>
    <row r="1959" spans="4:4">
      <c r="D1959" s="45"/>
    </row>
    <row r="1960" spans="4:4">
      <c r="D1960" s="45"/>
    </row>
    <row r="1961" spans="4:4">
      <c r="D1961" s="45"/>
    </row>
    <row r="1962" spans="4:4">
      <c r="D1962" s="45"/>
    </row>
    <row r="1963" spans="4:4">
      <c r="D1963" s="45"/>
    </row>
    <row r="1964" spans="4:4">
      <c r="D1964" s="45"/>
    </row>
    <row r="1965" spans="4:4">
      <c r="D1965" s="45"/>
    </row>
    <row r="1966" spans="4:4">
      <c r="D1966" s="45"/>
    </row>
    <row r="1967" spans="4:4">
      <c r="D1967" s="45"/>
    </row>
    <row r="1968" spans="4:4">
      <c r="D1968" s="45"/>
    </row>
    <row r="1969" spans="4:4">
      <c r="D1969" s="45"/>
    </row>
    <row r="1970" spans="4:4">
      <c r="D1970" s="45"/>
    </row>
    <row r="1971" spans="4:4">
      <c r="D1971" s="45"/>
    </row>
    <row r="1972" spans="4:4">
      <c r="D1972" s="45"/>
    </row>
    <row r="1973" spans="4:4">
      <c r="D1973" s="45"/>
    </row>
    <row r="1974" spans="4:4">
      <c r="D1974" s="45"/>
    </row>
    <row r="1975" spans="4:4">
      <c r="D1975" s="45"/>
    </row>
    <row r="1976" spans="4:4">
      <c r="D1976" s="45"/>
    </row>
    <row r="1977" spans="4:4">
      <c r="D1977" s="45"/>
    </row>
    <row r="1978" spans="4:4">
      <c r="D1978" s="45"/>
    </row>
    <row r="1979" spans="4:4">
      <c r="D1979" s="45"/>
    </row>
    <row r="1980" spans="4:4">
      <c r="D1980" s="45"/>
    </row>
    <row r="1981" spans="4:4">
      <c r="D1981" s="45"/>
    </row>
    <row r="1982" spans="4:4">
      <c r="D1982" s="45"/>
    </row>
    <row r="1983" spans="4:4">
      <c r="D1983" s="45"/>
    </row>
    <row r="1984" spans="4:4">
      <c r="D1984" s="45"/>
    </row>
    <row r="1985" spans="4:4">
      <c r="D1985" s="45"/>
    </row>
    <row r="1986" spans="4:4">
      <c r="D1986" s="45"/>
    </row>
    <row r="1987" spans="4:4">
      <c r="D1987" s="45"/>
    </row>
    <row r="1988" spans="4:4">
      <c r="D1988" s="45"/>
    </row>
    <row r="1989" spans="4:4">
      <c r="D1989" s="45"/>
    </row>
    <row r="1990" spans="4:4">
      <c r="D1990" s="45"/>
    </row>
    <row r="1991" spans="4:4">
      <c r="D1991" s="45"/>
    </row>
    <row r="1992" spans="4:4">
      <c r="D1992" s="45"/>
    </row>
    <row r="1993" spans="4:4">
      <c r="D1993" s="45"/>
    </row>
    <row r="1994" spans="4:4">
      <c r="D1994" s="45"/>
    </row>
    <row r="1995" spans="4:4">
      <c r="D1995" s="45"/>
    </row>
    <row r="1996" spans="4:4">
      <c r="D1996" s="45"/>
    </row>
    <row r="1997" spans="4:4">
      <c r="D1997" s="45"/>
    </row>
    <row r="1998" spans="4:4">
      <c r="D1998" s="45"/>
    </row>
    <row r="1999" spans="4:4">
      <c r="D1999" s="45"/>
    </row>
    <row r="2000" spans="4:4">
      <c r="D2000" s="45"/>
    </row>
    <row r="2001" spans="4:4">
      <c r="D2001" s="45"/>
    </row>
    <row r="2002" spans="4:4">
      <c r="D2002" s="45"/>
    </row>
    <row r="2003" spans="4:4">
      <c r="D2003" s="45"/>
    </row>
    <row r="2004" spans="4:4">
      <c r="D2004" s="45"/>
    </row>
    <row r="2005" spans="4:4">
      <c r="D2005" s="45"/>
    </row>
    <row r="2006" spans="4:4">
      <c r="D2006" s="45"/>
    </row>
    <row r="2007" spans="4:4">
      <c r="D2007" s="45"/>
    </row>
    <row r="2008" spans="4:4">
      <c r="D2008" s="45"/>
    </row>
    <row r="2009" spans="4:4">
      <c r="D2009" s="45"/>
    </row>
    <row r="2010" spans="4:4">
      <c r="D2010" s="45"/>
    </row>
    <row r="2011" spans="4:4">
      <c r="D2011" s="45"/>
    </row>
    <row r="2012" spans="4:4">
      <c r="D2012" s="45"/>
    </row>
    <row r="2013" spans="4:4">
      <c r="D2013" s="45"/>
    </row>
    <row r="2014" spans="4:4">
      <c r="D2014" s="45"/>
    </row>
    <row r="2015" spans="4:4">
      <c r="D2015" s="45"/>
    </row>
    <row r="2016" spans="4:4">
      <c r="D2016" s="45"/>
    </row>
    <row r="2017" spans="4:4">
      <c r="D2017" s="45"/>
    </row>
    <row r="2018" spans="4:4">
      <c r="D2018" s="45"/>
    </row>
    <row r="2019" spans="4:4">
      <c r="D2019" s="45"/>
    </row>
    <row r="2020" spans="4:4">
      <c r="D2020" s="45"/>
    </row>
    <row r="2021" spans="4:4">
      <c r="D2021" s="45"/>
    </row>
    <row r="2022" spans="4:4">
      <c r="D2022" s="45"/>
    </row>
    <row r="2023" spans="4:4">
      <c r="D2023" s="45"/>
    </row>
    <row r="2024" spans="4:4">
      <c r="D2024" s="45"/>
    </row>
    <row r="2025" spans="4:4">
      <c r="D2025" s="45"/>
    </row>
    <row r="2026" spans="4:4">
      <c r="D2026" s="45"/>
    </row>
    <row r="2027" spans="4:4">
      <c r="D2027" s="45"/>
    </row>
    <row r="2028" spans="4:4">
      <c r="D2028" s="45"/>
    </row>
    <row r="2029" spans="4:4">
      <c r="D2029" s="45"/>
    </row>
    <row r="2030" spans="4:4">
      <c r="D2030" s="45"/>
    </row>
    <row r="2031" spans="4:4">
      <c r="D2031" s="45"/>
    </row>
    <row r="2032" spans="4:4">
      <c r="D2032" s="45"/>
    </row>
    <row r="2033" spans="4:4">
      <c r="D2033" s="45"/>
    </row>
    <row r="2034" spans="4:4">
      <c r="D2034" s="45"/>
    </row>
    <row r="2035" spans="4:4">
      <c r="D2035" s="45"/>
    </row>
    <row r="2036" spans="4:4">
      <c r="D2036" s="45"/>
    </row>
    <row r="2037" spans="4:4">
      <c r="D2037" s="45"/>
    </row>
    <row r="2038" spans="4:4">
      <c r="D2038" s="45"/>
    </row>
    <row r="2039" spans="4:4">
      <c r="D2039" s="45"/>
    </row>
    <row r="2040" spans="4:4">
      <c r="D2040" s="45"/>
    </row>
    <row r="2041" spans="4:4">
      <c r="D2041" s="45"/>
    </row>
    <row r="2042" spans="4:4">
      <c r="D2042" s="45"/>
    </row>
    <row r="2043" spans="4:4">
      <c r="D2043" s="45"/>
    </row>
    <row r="2044" spans="4:4">
      <c r="D2044" s="45"/>
    </row>
    <row r="2045" spans="4:4">
      <c r="D2045" s="45"/>
    </row>
    <row r="2046" spans="4:4">
      <c r="D2046" s="45"/>
    </row>
    <row r="2047" spans="4:4">
      <c r="D2047" s="45"/>
    </row>
    <row r="2048" spans="4:4">
      <c r="D2048" s="45"/>
    </row>
    <row r="2049" spans="4:4">
      <c r="D2049" s="45"/>
    </row>
    <row r="2050" spans="4:4">
      <c r="D2050" s="45"/>
    </row>
    <row r="2051" spans="4:4">
      <c r="D2051" s="45"/>
    </row>
    <row r="2052" spans="4:4">
      <c r="D2052" s="45"/>
    </row>
    <row r="2053" spans="4:4">
      <c r="D2053" s="45"/>
    </row>
    <row r="2054" spans="4:4">
      <c r="D2054" s="45"/>
    </row>
    <row r="2055" spans="4:4">
      <c r="D2055" s="45"/>
    </row>
    <row r="2056" spans="4:4">
      <c r="D2056" s="45"/>
    </row>
    <row r="2057" spans="4:4">
      <c r="D2057" s="45"/>
    </row>
    <row r="2058" spans="4:4">
      <c r="D2058" s="45"/>
    </row>
    <row r="2059" spans="4:4">
      <c r="D2059" s="45"/>
    </row>
    <row r="2060" spans="4:4">
      <c r="D2060" s="45"/>
    </row>
    <row r="2061" spans="4:4">
      <c r="D2061" s="45"/>
    </row>
    <row r="2062" spans="4:4">
      <c r="D2062" s="45"/>
    </row>
    <row r="2063" spans="4:4">
      <c r="D2063" s="45"/>
    </row>
    <row r="2064" spans="4:4">
      <c r="D2064" s="45"/>
    </row>
    <row r="2065" spans="4:4">
      <c r="D2065" s="45"/>
    </row>
    <row r="2066" spans="4:4">
      <c r="D2066" s="45"/>
    </row>
    <row r="2067" spans="4:4">
      <c r="D2067" s="45"/>
    </row>
    <row r="2068" spans="4:4">
      <c r="D2068" s="45"/>
    </row>
    <row r="2069" spans="4:4">
      <c r="D2069" s="45"/>
    </row>
    <row r="2070" spans="4:4">
      <c r="D2070" s="45"/>
    </row>
    <row r="2071" spans="4:4">
      <c r="D2071" s="45"/>
    </row>
    <row r="2072" spans="4:4">
      <c r="D2072" s="45"/>
    </row>
    <row r="2073" spans="4:4">
      <c r="D2073" s="45"/>
    </row>
    <row r="2074" spans="4:4">
      <c r="D2074" s="45"/>
    </row>
    <row r="2075" spans="4:4">
      <c r="D2075" s="45"/>
    </row>
    <row r="2076" spans="4:4">
      <c r="D2076" s="45"/>
    </row>
    <row r="2077" spans="4:4">
      <c r="D2077" s="45"/>
    </row>
    <row r="2078" spans="4:4">
      <c r="D2078" s="45"/>
    </row>
    <row r="2079" spans="4:4">
      <c r="D2079" s="45"/>
    </row>
    <row r="2080" spans="4:4">
      <c r="D2080" s="45"/>
    </row>
    <row r="2081" spans="4:4">
      <c r="D2081" s="45"/>
    </row>
    <row r="2082" spans="4:4">
      <c r="D2082" s="45"/>
    </row>
    <row r="2083" spans="4:4">
      <c r="D2083" s="45"/>
    </row>
    <row r="2084" spans="4:4">
      <c r="D2084" s="45"/>
    </row>
    <row r="2085" spans="4:4">
      <c r="D2085" s="45"/>
    </row>
    <row r="2086" spans="4:4">
      <c r="D2086" s="45"/>
    </row>
    <row r="2087" spans="4:4">
      <c r="D2087" s="45"/>
    </row>
    <row r="2088" spans="4:4">
      <c r="D2088" s="45"/>
    </row>
    <row r="2089" spans="4:4">
      <c r="D2089" s="45"/>
    </row>
    <row r="2090" spans="4:4">
      <c r="D2090" s="45"/>
    </row>
    <row r="2091" spans="4:4">
      <c r="D2091" s="45"/>
    </row>
    <row r="2092" spans="4:4">
      <c r="D2092" s="45"/>
    </row>
    <row r="2093" spans="4:4">
      <c r="D2093" s="45"/>
    </row>
    <row r="2094" spans="4:4">
      <c r="D2094" s="45"/>
    </row>
    <row r="2095" spans="4:4">
      <c r="D2095" s="45"/>
    </row>
    <row r="2096" spans="4:4">
      <c r="D2096" s="45"/>
    </row>
    <row r="2097" spans="4:4">
      <c r="D2097" s="45"/>
    </row>
    <row r="2098" spans="4:4">
      <c r="D2098" s="45"/>
    </row>
    <row r="2099" spans="4:4">
      <c r="D2099" s="45"/>
    </row>
    <row r="2100" spans="4:4">
      <c r="D2100" s="45"/>
    </row>
    <row r="2101" spans="4:4">
      <c r="D2101" s="45"/>
    </row>
    <row r="2102" spans="4:4">
      <c r="D2102" s="45"/>
    </row>
    <row r="2103" spans="4:4">
      <c r="D2103" s="45"/>
    </row>
    <row r="2104" spans="4:4">
      <c r="D2104" s="45"/>
    </row>
  </sheetData>
  <mergeCells count="1">
    <mergeCell ref="AO7:AO8"/>
  </mergeCells>
  <pageMargins left="0.5" right="0.5" top="1" bottom="1" header="0.5" footer="0.5"/>
  <pageSetup scale="16" fitToWidth="2" orientation="landscape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fuel by treatment</vt:lpstr>
      <vt:lpstr>coefficients</vt:lpstr>
      <vt:lpstr>Sheet1</vt:lpstr>
      <vt:lpstr>fuel by stand</vt:lpstr>
    </vt:vector>
  </TitlesOfParts>
  <Company>UCB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McBride Lab</dc:creator>
  <cp:lastModifiedBy>Gary Roller</cp:lastModifiedBy>
  <cp:lastPrinted>2002-03-21T18:59:56Z</cp:lastPrinted>
  <dcterms:created xsi:type="dcterms:W3CDTF">2002-01-31T00:29:44Z</dcterms:created>
  <dcterms:modified xsi:type="dcterms:W3CDTF">2012-01-18T23:10:38Z</dcterms:modified>
</cp:coreProperties>
</file>